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custom-properties+xml" PartName="/docProps/custom.xml"/>
  <Override ContentType="application/vnd.openxmlformats-officedocument.spreadsheetml.table+xml" PartName="/xl/tables/table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PRESUPUESTO H-S-G" sheetId="1" r:id="rId4"/>
    <sheet state="visible" name="INSTRUCCIONES " sheetId="2" r:id="rId5"/>
    <sheet state="visible" name="PRESUPUESTO" sheetId="3" r:id="rId6"/>
    <sheet state="visible" name="ADMÓN" sheetId="4" r:id="rId7"/>
    <sheet state="visible" name="INDIRECTOS" sheetId="5" r:id="rId8"/>
    <sheet state="hidden" name="Ppto Electrico" sheetId="6" r:id="rId9"/>
    <sheet state="hidden" name="PPTO SSEE" sheetId="7" r:id="rId10"/>
    <sheet state="hidden" name="PPTO SDAI" sheetId="8" r:id="rId11"/>
    <sheet state="hidden" name="RESUMEN PTAR" sheetId="9" r:id="rId12"/>
    <sheet state="hidden" name="CANTI MOV-TIERRA+PLACA PTAR" sheetId="10" r:id="rId13"/>
    <sheet state="hidden" name="CUADRO DE VENTANAS" sheetId="11" r:id="rId14"/>
    <sheet state="hidden" name="PPTO HVAC" sheetId="12" r:id="rId15"/>
    <sheet state="hidden" name="PPTO PTAR" sheetId="13" r:id="rId16"/>
  </sheets>
  <externalReferences>
    <externalReference r:id="rId17"/>
  </externalReferences>
  <definedNames>
    <definedName localSheetId="0" name="_______________A2">{#N/A,#N/A,FALSE,"Costos Productos 6A";#N/A,#N/A,FALSE,"Costo Unitario Total H-94-12"}</definedName>
    <definedName name="_______________A2">{#N/A,#N/A,FALSE,"Costos Productos 6A";#N/A,#N/A,FALSE,"Costo Unitario Total H-94-12"}</definedName>
    <definedName localSheetId="0" name="______________A2">{#N/A,#N/A,FALSE,"Costos Productos 6A";#N/A,#N/A,FALSE,"Costo Unitario Total H-94-12"}</definedName>
    <definedName name="______________A2">{#N/A,#N/A,FALSE,"Costos Productos 6A";#N/A,#N/A,FALSE,"Costo Unitario Total H-94-12"}</definedName>
    <definedName localSheetId="0" name="_____________A2">{#N/A,#N/A,FALSE,"Costos Productos 6A";#N/A,#N/A,FALSE,"Costo Unitario Total H-94-12"}</definedName>
    <definedName name="_____________A2">{#N/A,#N/A,FALSE,"Costos Productos 6A";#N/A,#N/A,FALSE,"Costo Unitario Total H-94-12"}</definedName>
    <definedName localSheetId="0" name="___________A2">{#N/A,#N/A,FALSE,"Costos Productos 6A";#N/A,#N/A,FALSE,"Costo Unitario Total H-94-12"}</definedName>
    <definedName name="___________A2">{#N/A,#N/A,FALSE,"Costos Productos 6A";#N/A,#N/A,FALSE,"Costo Unitario Total H-94-12"}</definedName>
    <definedName localSheetId="0" name="_________A2">{#N/A,#N/A,FALSE,"Costos Productos 6A";#N/A,#N/A,FALSE,"Costo Unitario Total H-94-12"}</definedName>
    <definedName name="_________A2">{#N/A,#N/A,FALSE,"Costos Productos 6A";#N/A,#N/A,FALSE,"Costo Unitario Total H-94-12"}</definedName>
    <definedName localSheetId="3" name="_________GFD2">{#N/A,#N/A,FALSE,"Comptes consolidés en MF";#N/A,#N/A,FALSE,"Chiffre d'affaires";#N/A,#N/A,FALSE," Résultat d'exploitation";#N/A,#N/A,FALSE,"Investissements";#N/A,#N/A,FALSE,"bilan et net";#N/A,#N/A,FALSE,"DETTE";#N/A,#N/A,FALSE,"dividendes";#N/A,#N/A,FALSE,"Impot"}</definedName>
    <definedName localSheetId="0" name="_________GFD2">{#N/A,#N/A,FALSE,"Comptes consolidés en MF";#N/A,#N/A,FALSE,"Chiffre d'affaires";#N/A,#N/A,FALSE," Résultat d'exploitation";#N/A,#N/A,FALSE,"Investissements";#N/A,#N/A,FALSE,"bilan et net";#N/A,#N/A,FALSE,"DETTE";#N/A,#N/A,FALSE,"dividendes";#N/A,#N/A,FALSE,"Impot"}</definedName>
    <definedName name="_________GFD2">{#N/A,#N/A,FALSE,"Comptes consolidés en MF";#N/A,#N/A,FALSE,"Chiffre d'affaires";#N/A,#N/A,FALSE," Résultat d'exploitation";#N/A,#N/A,FALSE,"Investissements";#N/A,#N/A,FALSE,"bilan et net";#N/A,#N/A,FALSE,"DETTE";#N/A,#N/A,FALSE,"dividendes";#N/A,#N/A,FALSE,"Impot"}</definedName>
    <definedName localSheetId="3" name="_________jj2">{#N/A,#N/A,FALSE,"Comptes consolidés en MF";#N/A,#N/A,FALSE,"Chiffre d'affaires";#N/A,#N/A,FALSE," Résultat d'exploitation";#N/A,#N/A,FALSE,"Investissements";#N/A,#N/A,FALSE,"bilan et net";#N/A,#N/A,FALSE,"DETTE";#N/A,#N/A,FALSE,"dividendes";#N/A,#N/A,FALSE,"Impot"}</definedName>
    <definedName localSheetId="0" name="_________jj2">{#N/A,#N/A,FALSE,"Comptes consolidés en MF";#N/A,#N/A,FALSE,"Chiffre d'affaires";#N/A,#N/A,FALSE," Résultat d'exploitation";#N/A,#N/A,FALSE,"Investissements";#N/A,#N/A,FALSE,"bilan et net";#N/A,#N/A,FALSE,"DETTE";#N/A,#N/A,FALSE,"dividendes";#N/A,#N/A,FALSE,"Impot"}</definedName>
    <definedName name="_________jj2">{#N/A,#N/A,FALSE,"Comptes consolidés en MF";#N/A,#N/A,FALSE,"Chiffre d'affaires";#N/A,#N/A,FALSE," Résultat d'exploitation";#N/A,#N/A,FALSE,"Investissements";#N/A,#N/A,FALSE,"bilan et net";#N/A,#N/A,FALSE,"DETTE";#N/A,#N/A,FALSE,"dividendes";#N/A,#N/A,FALSE,"Impot"}</definedName>
    <definedName localSheetId="3" name="_________kj2">{#N/A,#N/A,FALSE,"Comptes consolidés en MF";#N/A,#N/A,FALSE,"Chiffre d'affaires";#N/A,#N/A,FALSE," Résultat d'exploitation";#N/A,#N/A,FALSE,"Investissements";#N/A,#N/A,FALSE,"bilan et net";#N/A,#N/A,FALSE,"DETTE";#N/A,#N/A,FALSE,"dividendes";#N/A,#N/A,FALSE,"Impot"}</definedName>
    <definedName localSheetId="0" name="_________kj2">{#N/A,#N/A,FALSE,"Comptes consolidés en MF";#N/A,#N/A,FALSE,"Chiffre d'affaires";#N/A,#N/A,FALSE," Résultat d'exploitation";#N/A,#N/A,FALSE,"Investissements";#N/A,#N/A,FALSE,"bilan et net";#N/A,#N/A,FALSE,"DETTE";#N/A,#N/A,FALSE,"dividendes";#N/A,#N/A,FALSE,"Impot"}</definedName>
    <definedName name="_________kj2">{#N/A,#N/A,FALSE,"Comptes consolidés en MF";#N/A,#N/A,FALSE,"Chiffre d'affaires";#N/A,#N/A,FALSE," Résultat d'exploitation";#N/A,#N/A,FALSE,"Investissements";#N/A,#N/A,FALSE,"bilan et net";#N/A,#N/A,FALSE,"DETTE";#N/A,#N/A,FALSE,"dividendes";#N/A,#N/A,FALSE,"Impot"}</definedName>
    <definedName localSheetId="3" name="________kj2">{#N/A,#N/A,FALSE,"Comptes consolidés en MF";#N/A,#N/A,FALSE,"Chiffre d'affaires";#N/A,#N/A,FALSE," Résultat d'exploitation";#N/A,#N/A,FALSE,"Investissements";#N/A,#N/A,FALSE,"bilan et net";#N/A,#N/A,FALSE,"DETTE";#N/A,#N/A,FALSE,"dividendes";#N/A,#N/A,FALSE,"Impot"}</definedName>
    <definedName localSheetId="0" name="________kj2">{#N/A,#N/A,FALSE,"Comptes consolidés en MF";#N/A,#N/A,FALSE,"Chiffre d'affaires";#N/A,#N/A,FALSE," Résultat d'exploitation";#N/A,#N/A,FALSE,"Investissements";#N/A,#N/A,FALSE,"bilan et net";#N/A,#N/A,FALSE,"DETTE";#N/A,#N/A,FALSE,"dividendes";#N/A,#N/A,FALSE,"Impot"}</definedName>
    <definedName name="________kj2">{#N/A,#N/A,FALSE,"Comptes consolidés en MF";#N/A,#N/A,FALSE,"Chiffre d'affaires";#N/A,#N/A,FALSE," Résultat d'exploitation";#N/A,#N/A,FALSE,"Investissements";#N/A,#N/A,FALSE,"bilan et net";#N/A,#N/A,FALSE,"DETTE";#N/A,#N/A,FALSE,"dividendes";#N/A,#N/A,FALSE,"Impot"}</definedName>
    <definedName localSheetId="0" name="________r">{"TAB1",#N/A,TRUE,"GENERAL";"TAB2",#N/A,TRUE,"GENERAL";"TAB3",#N/A,TRUE,"GENERAL";"TAB4",#N/A,TRUE,"GENERAL";"TAB5",#N/A,TRUE,"GENERAL"}</definedName>
    <definedName name="________r">{"TAB1",#N/A,TRUE,"GENERAL";"TAB2",#N/A,TRUE,"GENERAL";"TAB3",#N/A,TRUE,"GENERAL";"TAB4",#N/A,TRUE,"GENERAL";"TAB5",#N/A,TRUE,"GENERAL"}</definedName>
    <definedName localSheetId="0" name="________r4r">{"via1",#N/A,TRUE,"general";"via2",#N/A,TRUE,"general";"via3",#N/A,TRUE,"general"}</definedName>
    <definedName name="________r4r">{"via1",#N/A,TRUE,"general";"via2",#N/A,TRUE,"general";"via3",#N/A,TRUE,"general"}</definedName>
    <definedName localSheetId="0" name="_______a1">{"TAB1",#N/A,TRUE,"GENERAL";"TAB2",#N/A,TRUE,"GENERAL";"TAB3",#N/A,TRUE,"GENERAL";"TAB4",#N/A,TRUE,"GENERAL";"TAB5",#N/A,TRUE,"GENERAL"}</definedName>
    <definedName name="_______a1">{"TAB1",#N/A,TRUE,"GENERAL";"TAB2",#N/A,TRUE,"GENERAL";"TAB3",#N/A,TRUE,"GENERAL";"TAB4",#N/A,TRUE,"GENERAL";"TAB5",#N/A,TRUE,"GENERAL"}</definedName>
    <definedName localSheetId="0" name="_______A2">{#N/A,#N/A,FALSE,"Costos Productos 6A";#N/A,#N/A,FALSE,"Costo Unitario Total H-94-12"}</definedName>
    <definedName name="_______A2">{#N/A,#N/A,FALSE,"Costos Productos 6A";#N/A,#N/A,FALSE,"Costo Unitario Total H-94-12"}</definedName>
    <definedName localSheetId="0" name="_______a3">{"TAB1",#N/A,TRUE,"GENERAL";"TAB2",#N/A,TRUE,"GENERAL";"TAB3",#N/A,TRUE,"GENERAL";"TAB4",#N/A,TRUE,"GENERAL";"TAB5",#N/A,TRUE,"GENERAL"}</definedName>
    <definedName name="_______a3">{"TAB1",#N/A,TRUE,"GENERAL";"TAB2",#N/A,TRUE,"GENERAL";"TAB3",#N/A,TRUE,"GENERAL";"TAB4",#N/A,TRUE,"GENERAL";"TAB5",#N/A,TRUE,"GENERAL"}</definedName>
    <definedName localSheetId="0" name="_______a4">{"via1",#N/A,TRUE,"general";"via2",#N/A,TRUE,"general";"via3",#N/A,TRUE,"general"}</definedName>
    <definedName name="_______a4">{"via1",#N/A,TRUE,"general";"via2",#N/A,TRUE,"general";"via3",#N/A,TRUE,"general"}</definedName>
    <definedName localSheetId="0" name="_______a5">{"TAB1",#N/A,TRUE,"GENERAL";"TAB2",#N/A,TRUE,"GENERAL";"TAB3",#N/A,TRUE,"GENERAL";"TAB4",#N/A,TRUE,"GENERAL";"TAB5",#N/A,TRUE,"GENERAL"}</definedName>
    <definedName name="_______a5">{"TAB1",#N/A,TRUE,"GENERAL";"TAB2",#N/A,TRUE,"GENERAL";"TAB3",#N/A,TRUE,"GENERAL";"TAB4",#N/A,TRUE,"GENERAL";"TAB5",#N/A,TRUE,"GENERAL"}</definedName>
    <definedName localSheetId="0" name="_______a6">{"TAB1",#N/A,TRUE,"GENERAL";"TAB2",#N/A,TRUE,"GENERAL";"TAB3",#N/A,TRUE,"GENERAL";"TAB4",#N/A,TRUE,"GENERAL";"TAB5",#N/A,TRUE,"GENERAL"}</definedName>
    <definedName name="_______a6">{"TAB1",#N/A,TRUE,"GENERAL";"TAB2",#N/A,TRUE,"GENERAL";"TAB3",#N/A,TRUE,"GENERAL";"TAB4",#N/A,TRUE,"GENERAL";"TAB5",#N/A,TRUE,"GENERAL"}</definedName>
    <definedName localSheetId="0" name="_______b2">{"TAB1",#N/A,TRUE,"GENERAL";"TAB2",#N/A,TRUE,"GENERAL";"TAB3",#N/A,TRUE,"GENERAL";"TAB4",#N/A,TRUE,"GENERAL";"TAB5",#N/A,TRUE,"GENERAL"}</definedName>
    <definedName name="_______b2">{"TAB1",#N/A,TRUE,"GENERAL";"TAB2",#N/A,TRUE,"GENERAL";"TAB3",#N/A,TRUE,"GENERAL";"TAB4",#N/A,TRUE,"GENERAL";"TAB5",#N/A,TRUE,"GENERAL"}</definedName>
    <definedName localSheetId="0" name="_______b3">{"TAB1",#N/A,TRUE,"GENERAL";"TAB2",#N/A,TRUE,"GENERAL";"TAB3",#N/A,TRUE,"GENERAL";"TAB4",#N/A,TRUE,"GENERAL";"TAB5",#N/A,TRUE,"GENERAL"}</definedName>
    <definedName name="_______b3">{"TAB1",#N/A,TRUE,"GENERAL";"TAB2",#N/A,TRUE,"GENERAL";"TAB3",#N/A,TRUE,"GENERAL";"TAB4",#N/A,TRUE,"GENERAL";"TAB5",#N/A,TRUE,"GENERAL"}</definedName>
    <definedName localSheetId="0" name="_______b4">{"TAB1",#N/A,TRUE,"GENERAL";"TAB2",#N/A,TRUE,"GENERAL";"TAB3",#N/A,TRUE,"GENERAL";"TAB4",#N/A,TRUE,"GENERAL";"TAB5",#N/A,TRUE,"GENERAL"}</definedName>
    <definedName name="_______b4">{"TAB1",#N/A,TRUE,"GENERAL";"TAB2",#N/A,TRUE,"GENERAL";"TAB3",#N/A,TRUE,"GENERAL";"TAB4",#N/A,TRUE,"GENERAL";"TAB5",#N/A,TRUE,"GENERAL"}</definedName>
    <definedName localSheetId="0" name="_______b5">{"TAB1",#N/A,TRUE,"GENERAL";"TAB2",#N/A,TRUE,"GENERAL";"TAB3",#N/A,TRUE,"GENERAL";"TAB4",#N/A,TRUE,"GENERAL";"TAB5",#N/A,TRUE,"GENERAL"}</definedName>
    <definedName name="_______b5">{"TAB1",#N/A,TRUE,"GENERAL";"TAB2",#N/A,TRUE,"GENERAL";"TAB3",#N/A,TRUE,"GENERAL";"TAB4",#N/A,TRUE,"GENERAL";"TAB5",#N/A,TRUE,"GENERAL"}</definedName>
    <definedName localSheetId="0" name="_______b6">{"TAB1",#N/A,TRUE,"GENERAL";"TAB2",#N/A,TRUE,"GENERAL";"TAB3",#N/A,TRUE,"GENERAL";"TAB4",#N/A,TRUE,"GENERAL";"TAB5",#N/A,TRUE,"GENERAL"}</definedName>
    <definedName name="_______b6">{"TAB1",#N/A,TRUE,"GENERAL";"TAB2",#N/A,TRUE,"GENERAL";"TAB3",#N/A,TRUE,"GENERAL";"TAB4",#N/A,TRUE,"GENERAL";"TAB5",#N/A,TRUE,"GENERAL"}</definedName>
    <definedName localSheetId="0" name="_______b7">{"via1",#N/A,TRUE,"general";"via2",#N/A,TRUE,"general";"via3",#N/A,TRUE,"general"}</definedName>
    <definedName name="_______b7">{"via1",#N/A,TRUE,"general";"via2",#N/A,TRUE,"general";"via3",#N/A,TRUE,"general"}</definedName>
    <definedName localSheetId="0" name="_______b8">{"via1",#N/A,TRUE,"general";"via2",#N/A,TRUE,"general";"via3",#N/A,TRUE,"general"}</definedName>
    <definedName name="_______b8">{"via1",#N/A,TRUE,"general";"via2",#N/A,TRUE,"general";"via3",#N/A,TRUE,"general"}</definedName>
    <definedName localSheetId="0" name="_______bb9">{"TAB1",#N/A,TRUE,"GENERAL";"TAB2",#N/A,TRUE,"GENERAL";"TAB3",#N/A,TRUE,"GENERAL";"TAB4",#N/A,TRUE,"GENERAL";"TAB5",#N/A,TRUE,"GENERAL"}</definedName>
    <definedName name="_______bb9">{"TAB1",#N/A,TRUE,"GENERAL";"TAB2",#N/A,TRUE,"GENERAL";"TAB3",#N/A,TRUE,"GENERAL";"TAB4",#N/A,TRUE,"GENERAL";"TAB5",#N/A,TRUE,"GENERAL"}</definedName>
    <definedName localSheetId="0" name="_______bgb5">{"TAB1",#N/A,TRUE,"GENERAL";"TAB2",#N/A,TRUE,"GENERAL";"TAB3",#N/A,TRUE,"GENERAL";"TAB4",#N/A,TRUE,"GENERAL";"TAB5",#N/A,TRUE,"GENERAL"}</definedName>
    <definedName name="_______bgb5">{"TAB1",#N/A,TRUE,"GENERAL";"TAB2",#N/A,TRUE,"GENERAL";"TAB3",#N/A,TRUE,"GENERAL";"TAB4",#N/A,TRUE,"GENERAL";"TAB5",#N/A,TRUE,"GENERAL"}</definedName>
    <definedName localSheetId="0" name="_______g2">{"TAB1",#N/A,TRUE,"GENERAL";"TAB2",#N/A,TRUE,"GENERAL";"TAB3",#N/A,TRUE,"GENERAL";"TAB4",#N/A,TRUE,"GENERAL";"TAB5",#N/A,TRUE,"GENERAL"}</definedName>
    <definedName name="_______g2">{"TAB1",#N/A,TRUE,"GENERAL";"TAB2",#N/A,TRUE,"GENERAL";"TAB3",#N/A,TRUE,"GENERAL";"TAB4",#N/A,TRUE,"GENERAL";"TAB5",#N/A,TRUE,"GENERAL"}</definedName>
    <definedName localSheetId="0" name="_______g3">{"via1",#N/A,TRUE,"general";"via2",#N/A,TRUE,"general";"via3",#N/A,TRUE,"general"}</definedName>
    <definedName name="_______g3">{"via1",#N/A,TRUE,"general";"via2",#N/A,TRUE,"general";"via3",#N/A,TRUE,"general"}</definedName>
    <definedName localSheetId="0" name="_______g4">{"via1",#N/A,TRUE,"general";"via2",#N/A,TRUE,"general";"via3",#N/A,TRUE,"general"}</definedName>
    <definedName name="_______g4">{"via1",#N/A,TRUE,"general";"via2",#N/A,TRUE,"general";"via3",#N/A,TRUE,"general"}</definedName>
    <definedName localSheetId="0" name="_______g5">{"via1",#N/A,TRUE,"general";"via2",#N/A,TRUE,"general";"via3",#N/A,TRUE,"general"}</definedName>
    <definedName name="_______g5">{"via1",#N/A,TRUE,"general";"via2",#N/A,TRUE,"general";"via3",#N/A,TRUE,"general"}</definedName>
    <definedName localSheetId="0" name="_______g6">{"via1",#N/A,TRUE,"general";"via2",#N/A,TRUE,"general";"via3",#N/A,TRUE,"general"}</definedName>
    <definedName name="_______g6">{"via1",#N/A,TRUE,"general";"via2",#N/A,TRUE,"general";"via3",#N/A,TRUE,"general"}</definedName>
    <definedName localSheetId="0" name="_______g7">{"TAB1",#N/A,TRUE,"GENERAL";"TAB2",#N/A,TRUE,"GENERAL";"TAB3",#N/A,TRUE,"GENERAL";"TAB4",#N/A,TRUE,"GENERAL";"TAB5",#N/A,TRUE,"GENERAL"}</definedName>
    <definedName name="_______g7">{"TAB1",#N/A,TRUE,"GENERAL";"TAB2",#N/A,TRUE,"GENERAL";"TAB3",#N/A,TRUE,"GENERAL";"TAB4",#N/A,TRUE,"GENERAL";"TAB5",#N/A,TRUE,"GENERAL"}</definedName>
    <definedName localSheetId="0" name="_______GR1">{"TAB1",#N/A,TRUE,"GENERAL";"TAB2",#N/A,TRUE,"GENERAL";"TAB3",#N/A,TRUE,"GENERAL";"TAB4",#N/A,TRUE,"GENERAL";"TAB5",#N/A,TRUE,"GENERAL"}</definedName>
    <definedName name="_______GR1">{"TAB1",#N/A,TRUE,"GENERAL";"TAB2",#N/A,TRUE,"GENERAL";"TAB3",#N/A,TRUE,"GENERAL";"TAB4",#N/A,TRUE,"GENERAL";"TAB5",#N/A,TRUE,"GENERAL"}</definedName>
    <definedName localSheetId="0" name="_______gtr4">{"via1",#N/A,TRUE,"general";"via2",#N/A,TRUE,"general";"via3",#N/A,TRUE,"general"}</definedName>
    <definedName name="_______gtr4">{"via1",#N/A,TRUE,"general";"via2",#N/A,TRUE,"general";"via3",#N/A,TRUE,"general"}</definedName>
    <definedName localSheetId="0" name="_______h2">{"via1",#N/A,TRUE,"general";"via2",#N/A,TRUE,"general";"via3",#N/A,TRUE,"general"}</definedName>
    <definedName name="_______h2">{"via1",#N/A,TRUE,"general";"via2",#N/A,TRUE,"general";"via3",#N/A,TRUE,"general"}</definedName>
    <definedName localSheetId="0" name="_______h3">{"via1",#N/A,TRUE,"general";"via2",#N/A,TRUE,"general";"via3",#N/A,TRUE,"general"}</definedName>
    <definedName name="_______h3">{"via1",#N/A,TRUE,"general";"via2",#N/A,TRUE,"general";"via3",#N/A,TRUE,"general"}</definedName>
    <definedName localSheetId="0" name="_______h4">{"TAB1",#N/A,TRUE,"GENERAL";"TAB2",#N/A,TRUE,"GENERAL";"TAB3",#N/A,TRUE,"GENERAL";"TAB4",#N/A,TRUE,"GENERAL";"TAB5",#N/A,TRUE,"GENERAL"}</definedName>
    <definedName name="_______h4">{"TAB1",#N/A,TRUE,"GENERAL";"TAB2",#N/A,TRUE,"GENERAL";"TAB3",#N/A,TRUE,"GENERAL";"TAB4",#N/A,TRUE,"GENERAL";"TAB5",#N/A,TRUE,"GENERAL"}</definedName>
    <definedName localSheetId="0" name="_______h5">{"TAB1",#N/A,TRUE,"GENERAL";"TAB2",#N/A,TRUE,"GENERAL";"TAB3",#N/A,TRUE,"GENERAL";"TAB4",#N/A,TRUE,"GENERAL";"TAB5",#N/A,TRUE,"GENERAL"}</definedName>
    <definedName name="_______h5">{"TAB1",#N/A,TRUE,"GENERAL";"TAB2",#N/A,TRUE,"GENERAL";"TAB3",#N/A,TRUE,"GENERAL";"TAB4",#N/A,TRUE,"GENERAL";"TAB5",#N/A,TRUE,"GENERAL"}</definedName>
    <definedName localSheetId="0" name="_______h6">{"via1",#N/A,TRUE,"general";"via2",#N/A,TRUE,"general";"via3",#N/A,TRUE,"general"}</definedName>
    <definedName name="_______h6">{"via1",#N/A,TRUE,"general";"via2",#N/A,TRUE,"general";"via3",#N/A,TRUE,"general"}</definedName>
    <definedName localSheetId="0" name="_______h7">{"TAB1",#N/A,TRUE,"GENERAL";"TAB2",#N/A,TRUE,"GENERAL";"TAB3",#N/A,TRUE,"GENERAL";"TAB4",#N/A,TRUE,"GENERAL";"TAB5",#N/A,TRUE,"GENERAL"}</definedName>
    <definedName name="_______h7">{"TAB1",#N/A,TRUE,"GENERAL";"TAB2",#N/A,TRUE,"GENERAL";"TAB3",#N/A,TRUE,"GENERAL";"TAB4",#N/A,TRUE,"GENERAL";"TAB5",#N/A,TRUE,"GENERAL"}</definedName>
    <definedName localSheetId="0" name="_______h8">{"via1",#N/A,TRUE,"general";"via2",#N/A,TRUE,"general";"via3",#N/A,TRUE,"general"}</definedName>
    <definedName name="_______h8">{"via1",#N/A,TRUE,"general";"via2",#N/A,TRUE,"general";"via3",#N/A,TRUE,"general"}</definedName>
    <definedName localSheetId="0" name="_______hfh7">{"via1",#N/A,TRUE,"general";"via2",#N/A,TRUE,"general";"via3",#N/A,TRUE,"general"}</definedName>
    <definedName name="_______hfh7">{"via1",#N/A,TRUE,"general";"via2",#N/A,TRUE,"general";"via3",#N/A,TRUE,"general"}</definedName>
    <definedName localSheetId="0" name="_______i4">{"via1",#N/A,TRUE,"general";"via2",#N/A,TRUE,"general";"via3",#N/A,TRUE,"general"}</definedName>
    <definedName name="_______i4">{"via1",#N/A,TRUE,"general";"via2",#N/A,TRUE,"general";"via3",#N/A,TRUE,"general"}</definedName>
    <definedName localSheetId="0" name="_______i5">{"TAB1",#N/A,TRUE,"GENERAL";"TAB2",#N/A,TRUE,"GENERAL";"TAB3",#N/A,TRUE,"GENERAL";"TAB4",#N/A,TRUE,"GENERAL";"TAB5",#N/A,TRUE,"GENERAL"}</definedName>
    <definedName name="_______i5">{"TAB1",#N/A,TRUE,"GENERAL";"TAB2",#N/A,TRUE,"GENERAL";"TAB3",#N/A,TRUE,"GENERAL";"TAB4",#N/A,TRUE,"GENERAL";"TAB5",#N/A,TRUE,"GENERAL"}</definedName>
    <definedName localSheetId="0" name="_______i6">{"TAB1",#N/A,TRUE,"GENERAL";"TAB2",#N/A,TRUE,"GENERAL";"TAB3",#N/A,TRUE,"GENERAL";"TAB4",#N/A,TRUE,"GENERAL";"TAB5",#N/A,TRUE,"GENERAL"}</definedName>
    <definedName name="_______i6">{"TAB1",#N/A,TRUE,"GENERAL";"TAB2",#N/A,TRUE,"GENERAL";"TAB3",#N/A,TRUE,"GENERAL";"TAB4",#N/A,TRUE,"GENERAL";"TAB5",#N/A,TRUE,"GENERAL"}</definedName>
    <definedName localSheetId="0" name="_______i7">{"via1",#N/A,TRUE,"general";"via2",#N/A,TRUE,"general";"via3",#N/A,TRUE,"general"}</definedName>
    <definedName name="_______i7">{"via1",#N/A,TRUE,"general";"via2",#N/A,TRUE,"general";"via3",#N/A,TRUE,"general"}</definedName>
    <definedName localSheetId="0" name="_______i77">{"TAB1",#N/A,TRUE,"GENERAL";"TAB2",#N/A,TRUE,"GENERAL";"TAB3",#N/A,TRUE,"GENERAL";"TAB4",#N/A,TRUE,"GENERAL";"TAB5",#N/A,TRUE,"GENERAL"}</definedName>
    <definedName name="_______i77">{"TAB1",#N/A,TRUE,"GENERAL";"TAB2",#N/A,TRUE,"GENERAL";"TAB3",#N/A,TRUE,"GENERAL";"TAB4",#N/A,TRUE,"GENERAL";"TAB5",#N/A,TRUE,"GENERAL"}</definedName>
    <definedName localSheetId="0" name="_______i8">{"via1",#N/A,TRUE,"general";"via2",#N/A,TRUE,"general";"via3",#N/A,TRUE,"general"}</definedName>
    <definedName name="_______i8">{"via1",#N/A,TRUE,"general";"via2",#N/A,TRUE,"general";"via3",#N/A,TRUE,"general"}</definedName>
    <definedName localSheetId="0" name="_______i9">{"TAB1",#N/A,TRUE,"GENERAL";"TAB2",#N/A,TRUE,"GENERAL";"TAB3",#N/A,TRUE,"GENERAL";"TAB4",#N/A,TRUE,"GENERAL";"TAB5",#N/A,TRUE,"GENERAL"}</definedName>
    <definedName name="_______i9">{"TAB1",#N/A,TRUE,"GENERAL";"TAB2",#N/A,TRUE,"GENERAL";"TAB3",#N/A,TRUE,"GENERAL";"TAB4",#N/A,TRUE,"GENERAL";"TAB5",#N/A,TRUE,"GENERAL"}</definedName>
    <definedName localSheetId="0" name="_______k3">{"TAB1",#N/A,TRUE,"GENERAL";"TAB2",#N/A,TRUE,"GENERAL";"TAB3",#N/A,TRUE,"GENERAL";"TAB4",#N/A,TRUE,"GENERAL";"TAB5",#N/A,TRUE,"GENERAL"}</definedName>
    <definedName name="_______k3">{"TAB1",#N/A,TRUE,"GENERAL";"TAB2",#N/A,TRUE,"GENERAL";"TAB3",#N/A,TRUE,"GENERAL";"TAB4",#N/A,TRUE,"GENERAL";"TAB5",#N/A,TRUE,"GENERAL"}</definedName>
    <definedName localSheetId="0" name="_______k4">{"via1",#N/A,TRUE,"general";"via2",#N/A,TRUE,"general";"via3",#N/A,TRUE,"general"}</definedName>
    <definedName name="_______k4">{"via1",#N/A,TRUE,"general";"via2",#N/A,TRUE,"general";"via3",#N/A,TRUE,"general"}</definedName>
    <definedName localSheetId="0" name="_______k5">{"via1",#N/A,TRUE,"general";"via2",#N/A,TRUE,"general";"via3",#N/A,TRUE,"general"}</definedName>
    <definedName name="_______k5">{"via1",#N/A,TRUE,"general";"via2",#N/A,TRUE,"general";"via3",#N/A,TRUE,"general"}</definedName>
    <definedName localSheetId="0" name="_______k6">{"TAB1",#N/A,TRUE,"GENERAL";"TAB2",#N/A,TRUE,"GENERAL";"TAB3",#N/A,TRUE,"GENERAL";"TAB4",#N/A,TRUE,"GENERAL";"TAB5",#N/A,TRUE,"GENERAL"}</definedName>
    <definedName name="_______k6">{"TAB1",#N/A,TRUE,"GENERAL";"TAB2",#N/A,TRUE,"GENERAL";"TAB3",#N/A,TRUE,"GENERAL";"TAB4",#N/A,TRUE,"GENERAL";"TAB5",#N/A,TRUE,"GENERAL"}</definedName>
    <definedName localSheetId="0" name="_______k7">{"via1",#N/A,TRUE,"general";"via2",#N/A,TRUE,"general";"via3",#N/A,TRUE,"general"}</definedName>
    <definedName name="_______k7">{"via1",#N/A,TRUE,"general";"via2",#N/A,TRUE,"general";"via3",#N/A,TRUE,"general"}</definedName>
    <definedName localSheetId="0" name="_______k8">{"via1",#N/A,TRUE,"general";"via2",#N/A,TRUE,"general";"via3",#N/A,TRUE,"general"}</definedName>
    <definedName name="_______k8">{"via1",#N/A,TRUE,"general";"via2",#N/A,TRUE,"general";"via3",#N/A,TRUE,"general"}</definedName>
    <definedName localSheetId="0" name="_______k9">{"TAB1",#N/A,TRUE,"GENERAL";"TAB2",#N/A,TRUE,"GENERAL";"TAB3",#N/A,TRUE,"GENERAL";"TAB4",#N/A,TRUE,"GENERAL";"TAB5",#N/A,TRUE,"GENERAL"}</definedName>
    <definedName name="_______k9">{"TAB1",#N/A,TRUE,"GENERAL";"TAB2",#N/A,TRUE,"GENERAL";"TAB3",#N/A,TRUE,"GENERAL";"TAB4",#N/A,TRUE,"GENERAL";"TAB5",#N/A,TRUE,"GENERAL"}</definedName>
    <definedName localSheetId="0" name="_______kjk6">{"TAB1",#N/A,TRUE,"GENERAL";"TAB2",#N/A,TRUE,"GENERAL";"TAB3",#N/A,TRUE,"GENERAL";"TAB4",#N/A,TRUE,"GENERAL";"TAB5",#N/A,TRUE,"GENERAL"}</definedName>
    <definedName name="_______kjk6">{"TAB1",#N/A,TRUE,"GENERAL";"TAB2",#N/A,TRUE,"GENERAL";"TAB3",#N/A,TRUE,"GENERAL";"TAB4",#N/A,TRUE,"GENERAL";"TAB5",#N/A,TRUE,"GENERAL"}</definedName>
    <definedName localSheetId="0" name="_______m3">{"via1",#N/A,TRUE,"general";"via2",#N/A,TRUE,"general";"via3",#N/A,TRUE,"general"}</definedName>
    <definedName name="_______m3">{"via1",#N/A,TRUE,"general";"via2",#N/A,TRUE,"general";"via3",#N/A,TRUE,"general"}</definedName>
    <definedName localSheetId="0" name="_______m4">{"TAB1",#N/A,TRUE,"GENERAL";"TAB2",#N/A,TRUE,"GENERAL";"TAB3",#N/A,TRUE,"GENERAL";"TAB4",#N/A,TRUE,"GENERAL";"TAB5",#N/A,TRUE,"GENERAL"}</definedName>
    <definedName name="_______m4">{"TAB1",#N/A,TRUE,"GENERAL";"TAB2",#N/A,TRUE,"GENERAL";"TAB3",#N/A,TRUE,"GENERAL";"TAB4",#N/A,TRUE,"GENERAL";"TAB5",#N/A,TRUE,"GENERAL"}</definedName>
    <definedName localSheetId="0" name="_______m5">{"via1",#N/A,TRUE,"general";"via2",#N/A,TRUE,"general";"via3",#N/A,TRUE,"general"}</definedName>
    <definedName name="_______m5">{"via1",#N/A,TRUE,"general";"via2",#N/A,TRUE,"general";"via3",#N/A,TRUE,"general"}</definedName>
    <definedName localSheetId="0" name="_______m6">{"TAB1",#N/A,TRUE,"GENERAL";"TAB2",#N/A,TRUE,"GENERAL";"TAB3",#N/A,TRUE,"GENERAL";"TAB4",#N/A,TRUE,"GENERAL";"TAB5",#N/A,TRUE,"GENERAL"}</definedName>
    <definedName name="_______m6">{"TAB1",#N/A,TRUE,"GENERAL";"TAB2",#N/A,TRUE,"GENERAL";"TAB3",#N/A,TRUE,"GENERAL";"TAB4",#N/A,TRUE,"GENERAL";"TAB5",#N/A,TRUE,"GENERAL"}</definedName>
    <definedName localSheetId="0" name="_______m7">{"TAB1",#N/A,TRUE,"GENERAL";"TAB2",#N/A,TRUE,"GENERAL";"TAB3",#N/A,TRUE,"GENERAL";"TAB4",#N/A,TRUE,"GENERAL";"TAB5",#N/A,TRUE,"GENERAL"}</definedName>
    <definedName name="_______m7">{"TAB1",#N/A,TRUE,"GENERAL";"TAB2",#N/A,TRUE,"GENERAL";"TAB3",#N/A,TRUE,"GENERAL";"TAB4",#N/A,TRUE,"GENERAL";"TAB5",#N/A,TRUE,"GENERAL"}</definedName>
    <definedName localSheetId="0" name="_______m8">{"via1",#N/A,TRUE,"general";"via2",#N/A,TRUE,"general";"via3",#N/A,TRUE,"general"}</definedName>
    <definedName name="_______m8">{"via1",#N/A,TRUE,"general";"via2",#N/A,TRUE,"general";"via3",#N/A,TRUE,"general"}</definedName>
    <definedName localSheetId="0" name="_______m9">{"via1",#N/A,TRUE,"general";"via2",#N/A,TRUE,"general";"via3",#N/A,TRUE,"general"}</definedName>
    <definedName name="_______m9">{"via1",#N/A,TRUE,"general";"via2",#N/A,TRUE,"general";"via3",#N/A,TRUE,"general"}</definedName>
    <definedName localSheetId="0" name="_______n3">{"TAB1",#N/A,TRUE,"GENERAL";"TAB2",#N/A,TRUE,"GENERAL";"TAB3",#N/A,TRUE,"GENERAL";"TAB4",#N/A,TRUE,"GENERAL";"TAB5",#N/A,TRUE,"GENERAL"}</definedName>
    <definedName name="_______n3">{"TAB1",#N/A,TRUE,"GENERAL";"TAB2",#N/A,TRUE,"GENERAL";"TAB3",#N/A,TRUE,"GENERAL";"TAB4",#N/A,TRUE,"GENERAL";"TAB5",#N/A,TRUE,"GENERAL"}</definedName>
    <definedName localSheetId="0" name="_______n4">{"via1",#N/A,TRUE,"general";"via2",#N/A,TRUE,"general";"via3",#N/A,TRUE,"general"}</definedName>
    <definedName name="_______n4">{"via1",#N/A,TRUE,"general";"via2",#N/A,TRUE,"general";"via3",#N/A,TRUE,"general"}</definedName>
    <definedName localSheetId="0" name="_______n5">{"TAB1",#N/A,TRUE,"GENERAL";"TAB2",#N/A,TRUE,"GENERAL";"TAB3",#N/A,TRUE,"GENERAL";"TAB4",#N/A,TRUE,"GENERAL";"TAB5",#N/A,TRUE,"GENERAL"}</definedName>
    <definedName name="_______n5">{"TAB1",#N/A,TRUE,"GENERAL";"TAB2",#N/A,TRUE,"GENERAL";"TAB3",#N/A,TRUE,"GENERAL";"TAB4",#N/A,TRUE,"GENERAL";"TAB5",#N/A,TRUE,"GENERAL"}</definedName>
    <definedName localSheetId="0" name="_______nyn7">{"via1",#N/A,TRUE,"general";"via2",#N/A,TRUE,"general";"via3",#N/A,TRUE,"general"}</definedName>
    <definedName name="_______nyn7">{"via1",#N/A,TRUE,"general";"via2",#N/A,TRUE,"general";"via3",#N/A,TRUE,"general"}</definedName>
    <definedName localSheetId="0" name="_______o4">{"via1",#N/A,TRUE,"general";"via2",#N/A,TRUE,"general";"via3",#N/A,TRUE,"general"}</definedName>
    <definedName name="_______o4">{"via1",#N/A,TRUE,"general";"via2",#N/A,TRUE,"general";"via3",#N/A,TRUE,"general"}</definedName>
    <definedName localSheetId="0" name="_______o5">{"TAB1",#N/A,TRUE,"GENERAL";"TAB2",#N/A,TRUE,"GENERAL";"TAB3",#N/A,TRUE,"GENERAL";"TAB4",#N/A,TRUE,"GENERAL";"TAB5",#N/A,TRUE,"GENERAL"}</definedName>
    <definedName name="_______o5">{"TAB1",#N/A,TRUE,"GENERAL";"TAB2",#N/A,TRUE,"GENERAL";"TAB3",#N/A,TRUE,"GENERAL";"TAB4",#N/A,TRUE,"GENERAL";"TAB5",#N/A,TRUE,"GENERAL"}</definedName>
    <definedName localSheetId="0" name="_______o6">{"TAB1",#N/A,TRUE,"GENERAL";"TAB2",#N/A,TRUE,"GENERAL";"TAB3",#N/A,TRUE,"GENERAL";"TAB4",#N/A,TRUE,"GENERAL";"TAB5",#N/A,TRUE,"GENERAL"}</definedName>
    <definedName name="_______o6">{"TAB1",#N/A,TRUE,"GENERAL";"TAB2",#N/A,TRUE,"GENERAL";"TAB3",#N/A,TRUE,"GENERAL";"TAB4",#N/A,TRUE,"GENERAL";"TAB5",#N/A,TRUE,"GENERAL"}</definedName>
    <definedName localSheetId="0" name="_______o7">{"TAB1",#N/A,TRUE,"GENERAL";"TAB2",#N/A,TRUE,"GENERAL";"TAB3",#N/A,TRUE,"GENERAL";"TAB4",#N/A,TRUE,"GENERAL";"TAB5",#N/A,TRUE,"GENERAL"}</definedName>
    <definedName name="_______o7">{"TAB1",#N/A,TRUE,"GENERAL";"TAB2",#N/A,TRUE,"GENERAL";"TAB3",#N/A,TRUE,"GENERAL";"TAB4",#N/A,TRUE,"GENERAL";"TAB5",#N/A,TRUE,"GENERAL"}</definedName>
    <definedName localSheetId="0" name="_______o8">{"via1",#N/A,TRUE,"general";"via2",#N/A,TRUE,"general";"via3",#N/A,TRUE,"general"}</definedName>
    <definedName name="_______o8">{"via1",#N/A,TRUE,"general";"via2",#N/A,TRUE,"general";"via3",#N/A,TRUE,"general"}</definedName>
    <definedName localSheetId="0" name="_______o9">{"TAB1",#N/A,TRUE,"GENERAL";"TAB2",#N/A,TRUE,"GENERAL";"TAB3",#N/A,TRUE,"GENERAL";"TAB4",#N/A,TRUE,"GENERAL";"TAB5",#N/A,TRUE,"GENERAL"}</definedName>
    <definedName name="_______o9">{"TAB1",#N/A,TRUE,"GENERAL";"TAB2",#N/A,TRUE,"GENERAL";"TAB3",#N/A,TRUE,"GENERAL";"TAB4",#N/A,TRUE,"GENERAL";"TAB5",#N/A,TRUE,"GENERAL"}</definedName>
    <definedName localSheetId="0" name="_______p6">{"via1",#N/A,TRUE,"general";"via2",#N/A,TRUE,"general";"via3",#N/A,TRUE,"general"}</definedName>
    <definedName name="_______p6">{"via1",#N/A,TRUE,"general";"via2",#N/A,TRUE,"general";"via3",#N/A,TRUE,"general"}</definedName>
    <definedName localSheetId="0" name="_______p7">{"via1",#N/A,TRUE,"general";"via2",#N/A,TRUE,"general";"via3",#N/A,TRUE,"general"}</definedName>
    <definedName name="_______p7">{"via1",#N/A,TRUE,"general";"via2",#N/A,TRUE,"general";"via3",#N/A,TRUE,"general"}</definedName>
    <definedName localSheetId="0" name="_______p8">{"TAB1",#N/A,TRUE,"GENERAL";"TAB2",#N/A,TRUE,"GENERAL";"TAB3",#N/A,TRUE,"GENERAL";"TAB4",#N/A,TRUE,"GENERAL";"TAB5",#N/A,TRUE,"GENERAL"}</definedName>
    <definedName name="_______p8">{"TAB1",#N/A,TRUE,"GENERAL";"TAB2",#N/A,TRUE,"GENERAL";"TAB3",#N/A,TRUE,"GENERAL";"TAB4",#N/A,TRUE,"GENERAL";"TAB5",#N/A,TRUE,"GENERAL"}</definedName>
    <definedName localSheetId="3" name="_______r">{#N/A,#N/A,FALSE,"Comptes consolidés en MF";#N/A,#N/A,FALSE,"Chiffre d'affaires";#N/A,#N/A,FALSE," Résultat d'exploitation";#N/A,#N/A,FALSE,"Investissements";#N/A,#N/A,FALSE,"bilan et net";#N/A,#N/A,FALSE,"DETTE";#N/A,#N/A,FALSE,"dividendes";#N/A,#N/A,FALSE,"Impot"}</definedName>
    <definedName localSheetId="0" name="_______r">{#N/A,#N/A,FALSE,"Comptes consolidés en MF";#N/A,#N/A,FALSE,"Chiffre d'affaires";#N/A,#N/A,FALSE," Résultat d'exploitation";#N/A,#N/A,FALSE,"Investissements";#N/A,#N/A,FALSE,"bilan et net";#N/A,#N/A,FALSE,"DETTE";#N/A,#N/A,FALSE,"dividendes";#N/A,#N/A,FALSE,"Impot"}</definedName>
    <definedName name="_______r">{#N/A,#N/A,FALSE,"Comptes consolidés en MF";#N/A,#N/A,FALSE,"Chiffre d'affaires";#N/A,#N/A,FALSE," Résultat d'exploitation";#N/A,#N/A,FALSE,"Investissements";#N/A,#N/A,FALSE,"bilan et net";#N/A,#N/A,FALSE,"DETTE";#N/A,#N/A,FALSE,"dividendes";#N/A,#N/A,FALSE,"Impot"}</definedName>
    <definedName localSheetId="0" name="_______r4r">{"via1",#N/A,TRUE,"general";"via2",#N/A,TRUE,"general";"via3",#N/A,TRUE,"general"}</definedName>
    <definedName name="_______r4r">{"via1",#N/A,TRUE,"general";"via2",#N/A,TRUE,"general";"via3",#N/A,TRUE,"general"}</definedName>
    <definedName localSheetId="0" name="_______rtu6">{"via1",#N/A,TRUE,"general";"via2",#N/A,TRUE,"general";"via3",#N/A,TRUE,"general"}</definedName>
    <definedName name="_______rtu6">{"via1",#N/A,TRUE,"general";"via2",#N/A,TRUE,"general";"via3",#N/A,TRUE,"general"}</definedName>
    <definedName localSheetId="0" name="_______s1">{"via1",#N/A,TRUE,"general";"via2",#N/A,TRUE,"general";"via3",#N/A,TRUE,"general"}</definedName>
    <definedName name="_______s1">{"via1",#N/A,TRUE,"general";"via2",#N/A,TRUE,"general";"via3",#N/A,TRUE,"general"}</definedName>
    <definedName localSheetId="0" name="_______s2">{"TAB1",#N/A,TRUE,"GENERAL";"TAB2",#N/A,TRUE,"GENERAL";"TAB3",#N/A,TRUE,"GENERAL";"TAB4",#N/A,TRUE,"GENERAL";"TAB5",#N/A,TRUE,"GENERAL"}</definedName>
    <definedName name="_______s2">{"TAB1",#N/A,TRUE,"GENERAL";"TAB2",#N/A,TRUE,"GENERAL";"TAB3",#N/A,TRUE,"GENERAL";"TAB4",#N/A,TRUE,"GENERAL";"TAB5",#N/A,TRUE,"GENERAL"}</definedName>
    <definedName localSheetId="0" name="_______s3">{"TAB1",#N/A,TRUE,"GENERAL";"TAB2",#N/A,TRUE,"GENERAL";"TAB3",#N/A,TRUE,"GENERAL";"TAB4",#N/A,TRUE,"GENERAL";"TAB5",#N/A,TRUE,"GENERAL"}</definedName>
    <definedName name="_______s3">{"TAB1",#N/A,TRUE,"GENERAL";"TAB2",#N/A,TRUE,"GENERAL";"TAB3",#N/A,TRUE,"GENERAL";"TAB4",#N/A,TRUE,"GENERAL";"TAB5",#N/A,TRUE,"GENERAL"}</definedName>
    <definedName localSheetId="0" name="_______s4">{"via1",#N/A,TRUE,"general";"via2",#N/A,TRUE,"general";"via3",#N/A,TRUE,"general"}</definedName>
    <definedName name="_______s4">{"via1",#N/A,TRUE,"general";"via2",#N/A,TRUE,"general";"via3",#N/A,TRUE,"general"}</definedName>
    <definedName localSheetId="0" name="_______s5">{"via1",#N/A,TRUE,"general";"via2",#N/A,TRUE,"general";"via3",#N/A,TRUE,"general"}</definedName>
    <definedName name="_______s5">{"via1",#N/A,TRUE,"general";"via2",#N/A,TRUE,"general";"via3",#N/A,TRUE,"general"}</definedName>
    <definedName localSheetId="0" name="_______s6">{"TAB1",#N/A,TRUE,"GENERAL";"TAB2",#N/A,TRUE,"GENERAL";"TAB3",#N/A,TRUE,"GENERAL";"TAB4",#N/A,TRUE,"GENERAL";"TAB5",#N/A,TRUE,"GENERAL"}</definedName>
    <definedName name="_______s6">{"TAB1",#N/A,TRUE,"GENERAL";"TAB2",#N/A,TRUE,"GENERAL";"TAB3",#N/A,TRUE,"GENERAL";"TAB4",#N/A,TRUE,"GENERAL";"TAB5",#N/A,TRUE,"GENERAL"}</definedName>
    <definedName localSheetId="0" name="_______s7">{"via1",#N/A,TRUE,"general";"via2",#N/A,TRUE,"general";"via3",#N/A,TRUE,"general"}</definedName>
    <definedName name="_______s7">{"via1",#N/A,TRUE,"general";"via2",#N/A,TRUE,"general";"via3",#N/A,TRUE,"general"}</definedName>
    <definedName localSheetId="0" name="_______t3">{"TAB1",#N/A,TRUE,"GENERAL";"TAB2",#N/A,TRUE,"GENERAL";"TAB3",#N/A,TRUE,"GENERAL";"TAB4",#N/A,TRUE,"GENERAL";"TAB5",#N/A,TRUE,"GENERAL"}</definedName>
    <definedName name="_______t3">{"TAB1",#N/A,TRUE,"GENERAL";"TAB2",#N/A,TRUE,"GENERAL";"TAB3",#N/A,TRUE,"GENERAL";"TAB4",#N/A,TRUE,"GENERAL";"TAB5",#N/A,TRUE,"GENERAL"}</definedName>
    <definedName localSheetId="0" name="_______t4">{"via1",#N/A,TRUE,"general";"via2",#N/A,TRUE,"general";"via3",#N/A,TRUE,"general"}</definedName>
    <definedName name="_______t4">{"via1",#N/A,TRUE,"general";"via2",#N/A,TRUE,"general";"via3",#N/A,TRUE,"general"}</definedName>
    <definedName localSheetId="0" name="_______t5">{"TAB1",#N/A,TRUE,"GENERAL";"TAB2",#N/A,TRUE,"GENERAL";"TAB3",#N/A,TRUE,"GENERAL";"TAB4",#N/A,TRUE,"GENERAL";"TAB5",#N/A,TRUE,"GENERAL"}</definedName>
    <definedName name="_______t5">{"TAB1",#N/A,TRUE,"GENERAL";"TAB2",#N/A,TRUE,"GENERAL";"TAB3",#N/A,TRUE,"GENERAL";"TAB4",#N/A,TRUE,"GENERAL";"TAB5",#N/A,TRUE,"GENERAL"}</definedName>
    <definedName localSheetId="0" name="_______t6">{"via1",#N/A,TRUE,"general";"via2",#N/A,TRUE,"general";"via3",#N/A,TRUE,"general"}</definedName>
    <definedName name="_______t6">{"via1",#N/A,TRUE,"general";"via2",#N/A,TRUE,"general";"via3",#N/A,TRUE,"general"}</definedName>
    <definedName localSheetId="0" name="_______t66">{"TAB1",#N/A,TRUE,"GENERAL";"TAB2",#N/A,TRUE,"GENERAL";"TAB3",#N/A,TRUE,"GENERAL";"TAB4",#N/A,TRUE,"GENERAL";"TAB5",#N/A,TRUE,"GENERAL"}</definedName>
    <definedName name="_______t66">{"TAB1",#N/A,TRUE,"GENERAL";"TAB2",#N/A,TRUE,"GENERAL";"TAB3",#N/A,TRUE,"GENERAL";"TAB4",#N/A,TRUE,"GENERAL";"TAB5",#N/A,TRUE,"GENERAL"}</definedName>
    <definedName localSheetId="0" name="_______t7">{"via1",#N/A,TRUE,"general";"via2",#N/A,TRUE,"general";"via3",#N/A,TRUE,"general"}</definedName>
    <definedName name="_______t7">{"via1",#N/A,TRUE,"general";"via2",#N/A,TRUE,"general";"via3",#N/A,TRUE,"general"}</definedName>
    <definedName localSheetId="0" name="_______t77">{"TAB1",#N/A,TRUE,"GENERAL";"TAB2",#N/A,TRUE,"GENERAL";"TAB3",#N/A,TRUE,"GENERAL";"TAB4",#N/A,TRUE,"GENERAL";"TAB5",#N/A,TRUE,"GENERAL"}</definedName>
    <definedName name="_______t77">{"TAB1",#N/A,TRUE,"GENERAL";"TAB2",#N/A,TRUE,"GENERAL";"TAB3",#N/A,TRUE,"GENERAL";"TAB4",#N/A,TRUE,"GENERAL";"TAB5",#N/A,TRUE,"GENERAL"}</definedName>
    <definedName localSheetId="0" name="_______t8">{"TAB1",#N/A,TRUE,"GENERAL";"TAB2",#N/A,TRUE,"GENERAL";"TAB3",#N/A,TRUE,"GENERAL";"TAB4",#N/A,TRUE,"GENERAL";"TAB5",#N/A,TRUE,"GENERAL"}</definedName>
    <definedName name="_______t8">{"TAB1",#N/A,TRUE,"GENERAL";"TAB2",#N/A,TRUE,"GENERAL";"TAB3",#N/A,TRUE,"GENERAL";"TAB4",#N/A,TRUE,"GENERAL";"TAB5",#N/A,TRUE,"GENERAL"}</definedName>
    <definedName localSheetId="0" name="_______t88">{"via1",#N/A,TRUE,"general";"via2",#N/A,TRUE,"general";"via3",#N/A,TRUE,"general"}</definedName>
    <definedName name="_______t88">{"via1",#N/A,TRUE,"general";"via2",#N/A,TRUE,"general";"via3",#N/A,TRUE,"general"}</definedName>
    <definedName localSheetId="0" name="_______t9">{"TAB1",#N/A,TRUE,"GENERAL";"TAB2",#N/A,TRUE,"GENERAL";"TAB3",#N/A,TRUE,"GENERAL";"TAB4",#N/A,TRUE,"GENERAL";"TAB5",#N/A,TRUE,"GENERAL"}</definedName>
    <definedName name="_______t9">{"TAB1",#N/A,TRUE,"GENERAL";"TAB2",#N/A,TRUE,"GENERAL";"TAB3",#N/A,TRUE,"GENERAL";"TAB4",#N/A,TRUE,"GENERAL";"TAB5",#N/A,TRUE,"GENERAL"}</definedName>
    <definedName localSheetId="0" name="_______t99">{"via1",#N/A,TRUE,"general";"via2",#N/A,TRUE,"general";"via3",#N/A,TRUE,"general"}</definedName>
    <definedName name="_______t99">{"via1",#N/A,TRUE,"general";"via2",#N/A,TRUE,"general";"via3",#N/A,TRUE,"general"}</definedName>
    <definedName localSheetId="0" name="_______u4">{"TAB1",#N/A,TRUE,"GENERAL";"TAB2",#N/A,TRUE,"GENERAL";"TAB3",#N/A,TRUE,"GENERAL";"TAB4",#N/A,TRUE,"GENERAL";"TAB5",#N/A,TRUE,"GENERAL"}</definedName>
    <definedName name="_______u4">{"TAB1",#N/A,TRUE,"GENERAL";"TAB2",#N/A,TRUE,"GENERAL";"TAB3",#N/A,TRUE,"GENERAL";"TAB4",#N/A,TRUE,"GENERAL";"TAB5",#N/A,TRUE,"GENERAL"}</definedName>
    <definedName localSheetId="0" name="_______u5">{"TAB1",#N/A,TRUE,"GENERAL";"TAB2",#N/A,TRUE,"GENERAL";"TAB3",#N/A,TRUE,"GENERAL";"TAB4",#N/A,TRUE,"GENERAL";"TAB5",#N/A,TRUE,"GENERAL"}</definedName>
    <definedName name="_______u5">{"TAB1",#N/A,TRUE,"GENERAL";"TAB2",#N/A,TRUE,"GENERAL";"TAB3",#N/A,TRUE,"GENERAL";"TAB4",#N/A,TRUE,"GENERAL";"TAB5",#N/A,TRUE,"GENERAL"}</definedName>
    <definedName localSheetId="0" name="_______u6">{"TAB1",#N/A,TRUE,"GENERAL";"TAB2",#N/A,TRUE,"GENERAL";"TAB3",#N/A,TRUE,"GENERAL";"TAB4",#N/A,TRUE,"GENERAL";"TAB5",#N/A,TRUE,"GENERAL"}</definedName>
    <definedName name="_______u6">{"TAB1",#N/A,TRUE,"GENERAL";"TAB2",#N/A,TRUE,"GENERAL";"TAB3",#N/A,TRUE,"GENERAL";"TAB4",#N/A,TRUE,"GENERAL";"TAB5",#N/A,TRUE,"GENERAL"}</definedName>
    <definedName localSheetId="0" name="_______u7">{"via1",#N/A,TRUE,"general";"via2",#N/A,TRUE,"general";"via3",#N/A,TRUE,"general"}</definedName>
    <definedName name="_______u7">{"via1",#N/A,TRUE,"general";"via2",#N/A,TRUE,"general";"via3",#N/A,TRUE,"general"}</definedName>
    <definedName localSheetId="0" name="_______u8">{"TAB1",#N/A,TRUE,"GENERAL";"TAB2",#N/A,TRUE,"GENERAL";"TAB3",#N/A,TRUE,"GENERAL";"TAB4",#N/A,TRUE,"GENERAL";"TAB5",#N/A,TRUE,"GENERAL"}</definedName>
    <definedName name="_______u8">{"TAB1",#N/A,TRUE,"GENERAL";"TAB2",#N/A,TRUE,"GENERAL";"TAB3",#N/A,TRUE,"GENERAL";"TAB4",#N/A,TRUE,"GENERAL";"TAB5",#N/A,TRUE,"GENERAL"}</definedName>
    <definedName localSheetId="0" name="_______u9">{"TAB1",#N/A,TRUE,"GENERAL";"TAB2",#N/A,TRUE,"GENERAL";"TAB3",#N/A,TRUE,"GENERAL";"TAB4",#N/A,TRUE,"GENERAL";"TAB5",#N/A,TRUE,"GENERAL"}</definedName>
    <definedName name="_______u9">{"TAB1",#N/A,TRUE,"GENERAL";"TAB2",#N/A,TRUE,"GENERAL";"TAB3",#N/A,TRUE,"GENERAL";"TAB4",#N/A,TRUE,"GENERAL";"TAB5",#N/A,TRUE,"GENERAL"}</definedName>
    <definedName localSheetId="0" name="_______ur7">{"TAB1",#N/A,TRUE,"GENERAL";"TAB2",#N/A,TRUE,"GENERAL";"TAB3",#N/A,TRUE,"GENERAL";"TAB4",#N/A,TRUE,"GENERAL";"TAB5",#N/A,TRUE,"GENERAL"}</definedName>
    <definedName name="_______ur7">{"TAB1",#N/A,TRUE,"GENERAL";"TAB2",#N/A,TRUE,"GENERAL";"TAB3",#N/A,TRUE,"GENERAL";"TAB4",#N/A,TRUE,"GENERAL";"TAB5",#N/A,TRUE,"GENERAL"}</definedName>
    <definedName localSheetId="0" name="_______v2">{"via1",#N/A,TRUE,"general";"via2",#N/A,TRUE,"general";"via3",#N/A,TRUE,"general"}</definedName>
    <definedName name="_______v2">{"via1",#N/A,TRUE,"general";"via2",#N/A,TRUE,"general";"via3",#N/A,TRUE,"general"}</definedName>
    <definedName localSheetId="0" name="_______v3">{"TAB1",#N/A,TRUE,"GENERAL";"TAB2",#N/A,TRUE,"GENERAL";"TAB3",#N/A,TRUE,"GENERAL";"TAB4",#N/A,TRUE,"GENERAL";"TAB5",#N/A,TRUE,"GENERAL"}</definedName>
    <definedName name="_______v3">{"TAB1",#N/A,TRUE,"GENERAL";"TAB2",#N/A,TRUE,"GENERAL";"TAB3",#N/A,TRUE,"GENERAL";"TAB4",#N/A,TRUE,"GENERAL";"TAB5",#N/A,TRUE,"GENERAL"}</definedName>
    <definedName localSheetId="0" name="_______v4">{"TAB1",#N/A,TRUE,"GENERAL";"TAB2",#N/A,TRUE,"GENERAL";"TAB3",#N/A,TRUE,"GENERAL";"TAB4",#N/A,TRUE,"GENERAL";"TAB5",#N/A,TRUE,"GENERAL"}</definedName>
    <definedName name="_______v4">{"TAB1",#N/A,TRUE,"GENERAL";"TAB2",#N/A,TRUE,"GENERAL";"TAB3",#N/A,TRUE,"GENERAL";"TAB4",#N/A,TRUE,"GENERAL";"TAB5",#N/A,TRUE,"GENERAL"}</definedName>
    <definedName localSheetId="0" name="_______v5">{"TAB1",#N/A,TRUE,"GENERAL";"TAB2",#N/A,TRUE,"GENERAL";"TAB3",#N/A,TRUE,"GENERAL";"TAB4",#N/A,TRUE,"GENERAL";"TAB5",#N/A,TRUE,"GENERAL"}</definedName>
    <definedName name="_______v5">{"TAB1",#N/A,TRUE,"GENERAL";"TAB2",#N/A,TRUE,"GENERAL";"TAB3",#N/A,TRUE,"GENERAL";"TAB4",#N/A,TRUE,"GENERAL";"TAB5",#N/A,TRUE,"GENERAL"}</definedName>
    <definedName localSheetId="0" name="_______v6">{"TAB1",#N/A,TRUE,"GENERAL";"TAB2",#N/A,TRUE,"GENERAL";"TAB3",#N/A,TRUE,"GENERAL";"TAB4",#N/A,TRUE,"GENERAL";"TAB5",#N/A,TRUE,"GENERAL"}</definedName>
    <definedName name="_______v6">{"TAB1",#N/A,TRUE,"GENERAL";"TAB2",#N/A,TRUE,"GENERAL";"TAB3",#N/A,TRUE,"GENERAL";"TAB4",#N/A,TRUE,"GENERAL";"TAB5",#N/A,TRUE,"GENERAL"}</definedName>
    <definedName localSheetId="0" name="_______v7">{"via1",#N/A,TRUE,"general";"via2",#N/A,TRUE,"general";"via3",#N/A,TRUE,"general"}</definedName>
    <definedName name="_______v7">{"via1",#N/A,TRUE,"general";"via2",#N/A,TRUE,"general";"via3",#N/A,TRUE,"general"}</definedName>
    <definedName localSheetId="0" name="_______v8">{"TAB1",#N/A,TRUE,"GENERAL";"TAB2",#N/A,TRUE,"GENERAL";"TAB3",#N/A,TRUE,"GENERAL";"TAB4",#N/A,TRUE,"GENERAL";"TAB5",#N/A,TRUE,"GENERAL"}</definedName>
    <definedName name="_______v8">{"TAB1",#N/A,TRUE,"GENERAL";"TAB2",#N/A,TRUE,"GENERAL";"TAB3",#N/A,TRUE,"GENERAL";"TAB4",#N/A,TRUE,"GENERAL";"TAB5",#N/A,TRUE,"GENERAL"}</definedName>
    <definedName localSheetId="0" name="_______v9">{"TAB1",#N/A,TRUE,"GENERAL";"TAB2",#N/A,TRUE,"GENERAL";"TAB3",#N/A,TRUE,"GENERAL";"TAB4",#N/A,TRUE,"GENERAL";"TAB5",#N/A,TRUE,"GENERAL"}</definedName>
    <definedName name="_______v9">{"TAB1",#N/A,TRUE,"GENERAL";"TAB2",#N/A,TRUE,"GENERAL";"TAB3",#N/A,TRUE,"GENERAL";"TAB4",#N/A,TRUE,"GENERAL";"TAB5",#N/A,TRUE,"GENERAL"}</definedName>
    <definedName localSheetId="0" name="_______vfv4">{"via1",#N/A,TRUE,"general";"via2",#N/A,TRUE,"general";"via3",#N/A,TRUE,"general"}</definedName>
    <definedName name="_______vfv4">{"via1",#N/A,TRUE,"general";"via2",#N/A,TRUE,"general";"via3",#N/A,TRUE,"general"}</definedName>
    <definedName localSheetId="0" name="_______x1">{"TAB1",#N/A,TRUE,"GENERAL";"TAB2",#N/A,TRUE,"GENERAL";"TAB3",#N/A,TRUE,"GENERAL";"TAB4",#N/A,TRUE,"GENERAL";"TAB5",#N/A,TRUE,"GENERAL"}</definedName>
    <definedName name="_______x1">{"TAB1",#N/A,TRUE,"GENERAL";"TAB2",#N/A,TRUE,"GENERAL";"TAB3",#N/A,TRUE,"GENERAL";"TAB4",#N/A,TRUE,"GENERAL";"TAB5",#N/A,TRUE,"GENERAL"}</definedName>
    <definedName localSheetId="0" name="_______x2">{"via1",#N/A,TRUE,"general";"via2",#N/A,TRUE,"general";"via3",#N/A,TRUE,"general"}</definedName>
    <definedName name="_______x2">{"via1",#N/A,TRUE,"general";"via2",#N/A,TRUE,"general";"via3",#N/A,TRUE,"general"}</definedName>
    <definedName localSheetId="0" name="_______x3">{"via1",#N/A,TRUE,"general";"via2",#N/A,TRUE,"general";"via3",#N/A,TRUE,"general"}</definedName>
    <definedName name="_______x3">{"via1",#N/A,TRUE,"general";"via2",#N/A,TRUE,"general";"via3",#N/A,TRUE,"general"}</definedName>
    <definedName localSheetId="0" name="_______x4">{"via1",#N/A,TRUE,"general";"via2",#N/A,TRUE,"general";"via3",#N/A,TRUE,"general"}</definedName>
    <definedName name="_______x4">{"via1",#N/A,TRUE,"general";"via2",#N/A,TRUE,"general";"via3",#N/A,TRUE,"general"}</definedName>
    <definedName localSheetId="0" name="_______x5">{"TAB1",#N/A,TRUE,"GENERAL";"TAB2",#N/A,TRUE,"GENERAL";"TAB3",#N/A,TRUE,"GENERAL";"TAB4",#N/A,TRUE,"GENERAL";"TAB5",#N/A,TRUE,"GENERAL"}</definedName>
    <definedName name="_______x5">{"TAB1",#N/A,TRUE,"GENERAL";"TAB2",#N/A,TRUE,"GENERAL";"TAB3",#N/A,TRUE,"GENERAL";"TAB4",#N/A,TRUE,"GENERAL";"TAB5",#N/A,TRUE,"GENERAL"}</definedName>
    <definedName localSheetId="0" name="_______x6">{"TAB1",#N/A,TRUE,"GENERAL";"TAB2",#N/A,TRUE,"GENERAL";"TAB3",#N/A,TRUE,"GENERAL";"TAB4",#N/A,TRUE,"GENERAL";"TAB5",#N/A,TRUE,"GENERAL"}</definedName>
    <definedName name="_______x6">{"TAB1",#N/A,TRUE,"GENERAL";"TAB2",#N/A,TRUE,"GENERAL";"TAB3",#N/A,TRUE,"GENERAL";"TAB4",#N/A,TRUE,"GENERAL";"TAB5",#N/A,TRUE,"GENERAL"}</definedName>
    <definedName localSheetId="0" name="_______x7">{"TAB1",#N/A,TRUE,"GENERAL";"TAB2",#N/A,TRUE,"GENERAL";"TAB3",#N/A,TRUE,"GENERAL";"TAB4",#N/A,TRUE,"GENERAL";"TAB5",#N/A,TRUE,"GENERAL"}</definedName>
    <definedName name="_______x7">{"TAB1",#N/A,TRUE,"GENERAL";"TAB2",#N/A,TRUE,"GENERAL";"TAB3",#N/A,TRUE,"GENERAL";"TAB4",#N/A,TRUE,"GENERAL";"TAB5",#N/A,TRUE,"GENERAL"}</definedName>
    <definedName localSheetId="0" name="_______x8">{"via1",#N/A,TRUE,"general";"via2",#N/A,TRUE,"general";"via3",#N/A,TRUE,"general"}</definedName>
    <definedName name="_______x8">{"via1",#N/A,TRUE,"general";"via2",#N/A,TRUE,"general";"via3",#N/A,TRUE,"general"}</definedName>
    <definedName localSheetId="0" name="_______x9">{"TAB1",#N/A,TRUE,"GENERAL";"TAB2",#N/A,TRUE,"GENERAL";"TAB3",#N/A,TRUE,"GENERAL";"TAB4",#N/A,TRUE,"GENERAL";"TAB5",#N/A,TRUE,"GENERAL"}</definedName>
    <definedName name="_______x9">{"TAB1",#N/A,TRUE,"GENERAL";"TAB2",#N/A,TRUE,"GENERAL";"TAB3",#N/A,TRUE,"GENERAL";"TAB4",#N/A,TRUE,"GENERAL";"TAB5",#N/A,TRUE,"GENERAL"}</definedName>
    <definedName localSheetId="0" name="_______y2">{"TAB1",#N/A,TRUE,"GENERAL";"TAB2",#N/A,TRUE,"GENERAL";"TAB3",#N/A,TRUE,"GENERAL";"TAB4",#N/A,TRUE,"GENERAL";"TAB5",#N/A,TRUE,"GENERAL"}</definedName>
    <definedName name="_______y2">{"TAB1",#N/A,TRUE,"GENERAL";"TAB2",#N/A,TRUE,"GENERAL";"TAB3",#N/A,TRUE,"GENERAL";"TAB4",#N/A,TRUE,"GENERAL";"TAB5",#N/A,TRUE,"GENERAL"}</definedName>
    <definedName localSheetId="0" name="_______y3">{"via1",#N/A,TRUE,"general";"via2",#N/A,TRUE,"general";"via3",#N/A,TRUE,"general"}</definedName>
    <definedName name="_______y3">{"via1",#N/A,TRUE,"general";"via2",#N/A,TRUE,"general";"via3",#N/A,TRUE,"general"}</definedName>
    <definedName localSheetId="0" name="_______y4">{"via1",#N/A,TRUE,"general";"via2",#N/A,TRUE,"general";"via3",#N/A,TRUE,"general"}</definedName>
    <definedName name="_______y4">{"via1",#N/A,TRUE,"general";"via2",#N/A,TRUE,"general";"via3",#N/A,TRUE,"general"}</definedName>
    <definedName localSheetId="0" name="_______y5">{"TAB1",#N/A,TRUE,"GENERAL";"TAB2",#N/A,TRUE,"GENERAL";"TAB3",#N/A,TRUE,"GENERAL";"TAB4",#N/A,TRUE,"GENERAL";"TAB5",#N/A,TRUE,"GENERAL"}</definedName>
    <definedName name="_______y5">{"TAB1",#N/A,TRUE,"GENERAL";"TAB2",#N/A,TRUE,"GENERAL";"TAB3",#N/A,TRUE,"GENERAL";"TAB4",#N/A,TRUE,"GENERAL";"TAB5",#N/A,TRUE,"GENERAL"}</definedName>
    <definedName localSheetId="0" name="_______y6">{"via1",#N/A,TRUE,"general";"via2",#N/A,TRUE,"general";"via3",#N/A,TRUE,"general"}</definedName>
    <definedName name="_______y6">{"via1",#N/A,TRUE,"general";"via2",#N/A,TRUE,"general";"via3",#N/A,TRUE,"general"}</definedName>
    <definedName localSheetId="0" name="_______y7">{"via1",#N/A,TRUE,"general";"via2",#N/A,TRUE,"general";"via3",#N/A,TRUE,"general"}</definedName>
    <definedName name="_______y7">{"via1",#N/A,TRUE,"general";"via2",#N/A,TRUE,"general";"via3",#N/A,TRUE,"general"}</definedName>
    <definedName localSheetId="0" name="_______y8">{"via1",#N/A,TRUE,"general";"via2",#N/A,TRUE,"general";"via3",#N/A,TRUE,"general"}</definedName>
    <definedName name="_______y8">{"via1",#N/A,TRUE,"general";"via2",#N/A,TRUE,"general";"via3",#N/A,TRUE,"general"}</definedName>
    <definedName localSheetId="0" name="_______y9">{"TAB1",#N/A,TRUE,"GENERAL";"TAB2",#N/A,TRUE,"GENERAL";"TAB3",#N/A,TRUE,"GENERAL";"TAB4",#N/A,TRUE,"GENERAL";"TAB5",#N/A,TRUE,"GENERAL"}</definedName>
    <definedName name="_______y9">{"TAB1",#N/A,TRUE,"GENERAL";"TAB2",#N/A,TRUE,"GENERAL";"TAB3",#N/A,TRUE,"GENERAL";"TAB4",#N/A,TRUE,"GENERAL";"TAB5",#N/A,TRUE,"GENERAL"}</definedName>
    <definedName localSheetId="0" name="_______z1">{"TAB1",#N/A,TRUE,"GENERAL";"TAB2",#N/A,TRUE,"GENERAL";"TAB3",#N/A,TRUE,"GENERAL";"TAB4",#N/A,TRUE,"GENERAL";"TAB5",#N/A,TRUE,"GENERAL"}</definedName>
    <definedName name="_______z1">{"TAB1",#N/A,TRUE,"GENERAL";"TAB2",#N/A,TRUE,"GENERAL";"TAB3",#N/A,TRUE,"GENERAL";"TAB4",#N/A,TRUE,"GENERAL";"TAB5",#N/A,TRUE,"GENERAL"}</definedName>
    <definedName localSheetId="0" name="_______z2">{"via1",#N/A,TRUE,"general";"via2",#N/A,TRUE,"general";"via3",#N/A,TRUE,"general"}</definedName>
    <definedName name="_______z2">{"via1",#N/A,TRUE,"general";"via2",#N/A,TRUE,"general";"via3",#N/A,TRUE,"general"}</definedName>
    <definedName localSheetId="0" name="_______z3">{"via1",#N/A,TRUE,"general";"via2",#N/A,TRUE,"general";"via3",#N/A,TRUE,"general"}</definedName>
    <definedName name="_______z3">{"via1",#N/A,TRUE,"general";"via2",#N/A,TRUE,"general";"via3",#N/A,TRUE,"general"}</definedName>
    <definedName localSheetId="0" name="_______z4">{"TAB1",#N/A,TRUE,"GENERAL";"TAB2",#N/A,TRUE,"GENERAL";"TAB3",#N/A,TRUE,"GENERAL";"TAB4",#N/A,TRUE,"GENERAL";"TAB5",#N/A,TRUE,"GENERAL"}</definedName>
    <definedName name="_______z4">{"TAB1",#N/A,TRUE,"GENERAL";"TAB2",#N/A,TRUE,"GENERAL";"TAB3",#N/A,TRUE,"GENERAL";"TAB4",#N/A,TRUE,"GENERAL";"TAB5",#N/A,TRUE,"GENERAL"}</definedName>
    <definedName localSheetId="0" name="_______z5">{"via1",#N/A,TRUE,"general";"via2",#N/A,TRUE,"general";"via3",#N/A,TRUE,"general"}</definedName>
    <definedName name="_______z5">{"via1",#N/A,TRUE,"general";"via2",#N/A,TRUE,"general";"via3",#N/A,TRUE,"general"}</definedName>
    <definedName localSheetId="0" name="_______z6">{"TAB1",#N/A,TRUE,"GENERAL";"TAB2",#N/A,TRUE,"GENERAL";"TAB3",#N/A,TRUE,"GENERAL";"TAB4",#N/A,TRUE,"GENERAL";"TAB5",#N/A,TRUE,"GENERAL"}</definedName>
    <definedName name="_______z6">{"TAB1",#N/A,TRUE,"GENERAL";"TAB2",#N/A,TRUE,"GENERAL";"TAB3",#N/A,TRUE,"GENERAL";"TAB4",#N/A,TRUE,"GENERAL";"TAB5",#N/A,TRUE,"GENERAL"}</definedName>
    <definedName localSheetId="0" name="______a1">{"TAB1",#N/A,TRUE,"GENERAL";"TAB2",#N/A,TRUE,"GENERAL";"TAB3",#N/A,TRUE,"GENERAL";"TAB4",#N/A,TRUE,"GENERAL";"TAB5",#N/A,TRUE,"GENERAL"}</definedName>
    <definedName name="______a1">{"TAB1",#N/A,TRUE,"GENERAL";"TAB2",#N/A,TRUE,"GENERAL";"TAB3",#N/A,TRUE,"GENERAL";"TAB4",#N/A,TRUE,"GENERAL";"TAB5",#N/A,TRUE,"GENERAL"}</definedName>
    <definedName localSheetId="0" name="______a3">{"TAB1",#N/A,TRUE,"GENERAL";"TAB2",#N/A,TRUE,"GENERAL";"TAB3",#N/A,TRUE,"GENERAL";"TAB4",#N/A,TRUE,"GENERAL";"TAB5",#N/A,TRUE,"GENERAL"}</definedName>
    <definedName name="______a3">{"TAB1",#N/A,TRUE,"GENERAL";"TAB2",#N/A,TRUE,"GENERAL";"TAB3",#N/A,TRUE,"GENERAL";"TAB4",#N/A,TRUE,"GENERAL";"TAB5",#N/A,TRUE,"GENERAL"}</definedName>
    <definedName localSheetId="0" name="______a4">{"via1",#N/A,TRUE,"general";"via2",#N/A,TRUE,"general";"via3",#N/A,TRUE,"general"}</definedName>
    <definedName name="______a4">{"via1",#N/A,TRUE,"general";"via2",#N/A,TRUE,"general";"via3",#N/A,TRUE,"general"}</definedName>
    <definedName localSheetId="0" name="______a5">{"TAB1",#N/A,TRUE,"GENERAL";"TAB2",#N/A,TRUE,"GENERAL";"TAB3",#N/A,TRUE,"GENERAL";"TAB4",#N/A,TRUE,"GENERAL";"TAB5",#N/A,TRUE,"GENERAL"}</definedName>
    <definedName name="______a5">{"TAB1",#N/A,TRUE,"GENERAL";"TAB2",#N/A,TRUE,"GENERAL";"TAB3",#N/A,TRUE,"GENERAL";"TAB4",#N/A,TRUE,"GENERAL";"TAB5",#N/A,TRUE,"GENERAL"}</definedName>
    <definedName localSheetId="0" name="______a6">{"TAB1",#N/A,TRUE,"GENERAL";"TAB2",#N/A,TRUE,"GENERAL";"TAB3",#N/A,TRUE,"GENERAL";"TAB4",#N/A,TRUE,"GENERAL";"TAB5",#N/A,TRUE,"GENERAL"}</definedName>
    <definedName name="______a6">{"TAB1",#N/A,TRUE,"GENERAL";"TAB2",#N/A,TRUE,"GENERAL";"TAB3",#N/A,TRUE,"GENERAL";"TAB4",#N/A,TRUE,"GENERAL";"TAB5",#N/A,TRUE,"GENERAL"}</definedName>
    <definedName localSheetId="0" name="______b2">{"TAB1",#N/A,TRUE,"GENERAL";"TAB2",#N/A,TRUE,"GENERAL";"TAB3",#N/A,TRUE,"GENERAL";"TAB4",#N/A,TRUE,"GENERAL";"TAB5",#N/A,TRUE,"GENERAL"}</definedName>
    <definedName name="______b2">{"TAB1",#N/A,TRUE,"GENERAL";"TAB2",#N/A,TRUE,"GENERAL";"TAB3",#N/A,TRUE,"GENERAL";"TAB4",#N/A,TRUE,"GENERAL";"TAB5",#N/A,TRUE,"GENERAL"}</definedName>
    <definedName localSheetId="0" name="______b3">{"TAB1",#N/A,TRUE,"GENERAL";"TAB2",#N/A,TRUE,"GENERAL";"TAB3",#N/A,TRUE,"GENERAL";"TAB4",#N/A,TRUE,"GENERAL";"TAB5",#N/A,TRUE,"GENERAL"}</definedName>
    <definedName name="______b3">{"TAB1",#N/A,TRUE,"GENERAL";"TAB2",#N/A,TRUE,"GENERAL";"TAB3",#N/A,TRUE,"GENERAL";"TAB4",#N/A,TRUE,"GENERAL";"TAB5",#N/A,TRUE,"GENERAL"}</definedName>
    <definedName localSheetId="0" name="______b4">{"TAB1",#N/A,TRUE,"GENERAL";"TAB2",#N/A,TRUE,"GENERAL";"TAB3",#N/A,TRUE,"GENERAL";"TAB4",#N/A,TRUE,"GENERAL";"TAB5",#N/A,TRUE,"GENERAL"}</definedName>
    <definedName name="______b4">{"TAB1",#N/A,TRUE,"GENERAL";"TAB2",#N/A,TRUE,"GENERAL";"TAB3",#N/A,TRUE,"GENERAL";"TAB4",#N/A,TRUE,"GENERAL";"TAB5",#N/A,TRUE,"GENERAL"}</definedName>
    <definedName localSheetId="0" name="______b5">{"TAB1",#N/A,TRUE,"GENERAL";"TAB2",#N/A,TRUE,"GENERAL";"TAB3",#N/A,TRUE,"GENERAL";"TAB4",#N/A,TRUE,"GENERAL";"TAB5",#N/A,TRUE,"GENERAL"}</definedName>
    <definedName name="______b5">{"TAB1",#N/A,TRUE,"GENERAL";"TAB2",#N/A,TRUE,"GENERAL";"TAB3",#N/A,TRUE,"GENERAL";"TAB4",#N/A,TRUE,"GENERAL";"TAB5",#N/A,TRUE,"GENERAL"}</definedName>
    <definedName localSheetId="0" name="______b6">{"TAB1",#N/A,TRUE,"GENERAL";"TAB2",#N/A,TRUE,"GENERAL";"TAB3",#N/A,TRUE,"GENERAL";"TAB4",#N/A,TRUE,"GENERAL";"TAB5",#N/A,TRUE,"GENERAL"}</definedName>
    <definedName name="______b6">{"TAB1",#N/A,TRUE,"GENERAL";"TAB2",#N/A,TRUE,"GENERAL";"TAB3",#N/A,TRUE,"GENERAL";"TAB4",#N/A,TRUE,"GENERAL";"TAB5",#N/A,TRUE,"GENERAL"}</definedName>
    <definedName localSheetId="0" name="______b7">{"via1",#N/A,TRUE,"general";"via2",#N/A,TRUE,"general";"via3",#N/A,TRUE,"general"}</definedName>
    <definedName name="______b7">{"via1",#N/A,TRUE,"general";"via2",#N/A,TRUE,"general";"via3",#N/A,TRUE,"general"}</definedName>
    <definedName localSheetId="0" name="______b8">{"via1",#N/A,TRUE,"general";"via2",#N/A,TRUE,"general";"via3",#N/A,TRUE,"general"}</definedName>
    <definedName name="______b8">{"via1",#N/A,TRUE,"general";"via2",#N/A,TRUE,"general";"via3",#N/A,TRUE,"general"}</definedName>
    <definedName localSheetId="0" name="______bb9">{"TAB1",#N/A,TRUE,"GENERAL";"TAB2",#N/A,TRUE,"GENERAL";"TAB3",#N/A,TRUE,"GENERAL";"TAB4",#N/A,TRUE,"GENERAL";"TAB5",#N/A,TRUE,"GENERAL"}</definedName>
    <definedName name="______bb9">{"TAB1",#N/A,TRUE,"GENERAL";"TAB2",#N/A,TRUE,"GENERAL";"TAB3",#N/A,TRUE,"GENERAL";"TAB4",#N/A,TRUE,"GENERAL";"TAB5",#N/A,TRUE,"GENERAL"}</definedName>
    <definedName localSheetId="0" name="______bgb5">{"TAB1",#N/A,TRUE,"GENERAL";"TAB2",#N/A,TRUE,"GENERAL";"TAB3",#N/A,TRUE,"GENERAL";"TAB4",#N/A,TRUE,"GENERAL";"TAB5",#N/A,TRUE,"GENERAL"}</definedName>
    <definedName name="______bgb5">{"TAB1",#N/A,TRUE,"GENERAL";"TAB2",#N/A,TRUE,"GENERAL";"TAB3",#N/A,TRUE,"GENERAL";"TAB4",#N/A,TRUE,"GENERAL";"TAB5",#N/A,TRUE,"GENERAL"}</definedName>
    <definedName localSheetId="0" name="______g2">{"TAB1",#N/A,TRUE,"GENERAL";"TAB2",#N/A,TRUE,"GENERAL";"TAB3",#N/A,TRUE,"GENERAL";"TAB4",#N/A,TRUE,"GENERAL";"TAB5",#N/A,TRUE,"GENERAL"}</definedName>
    <definedName name="______g2">{"TAB1",#N/A,TRUE,"GENERAL";"TAB2",#N/A,TRUE,"GENERAL";"TAB3",#N/A,TRUE,"GENERAL";"TAB4",#N/A,TRUE,"GENERAL";"TAB5",#N/A,TRUE,"GENERAL"}</definedName>
    <definedName localSheetId="0" name="______g3">{"via1",#N/A,TRUE,"general";"via2",#N/A,TRUE,"general";"via3",#N/A,TRUE,"general"}</definedName>
    <definedName name="______g3">{"via1",#N/A,TRUE,"general";"via2",#N/A,TRUE,"general";"via3",#N/A,TRUE,"general"}</definedName>
    <definedName localSheetId="0" name="______g4">{"via1",#N/A,TRUE,"general";"via2",#N/A,TRUE,"general";"via3",#N/A,TRUE,"general"}</definedName>
    <definedName name="______g4">{"via1",#N/A,TRUE,"general";"via2",#N/A,TRUE,"general";"via3",#N/A,TRUE,"general"}</definedName>
    <definedName localSheetId="0" name="______g5">{"via1",#N/A,TRUE,"general";"via2",#N/A,TRUE,"general";"via3",#N/A,TRUE,"general"}</definedName>
    <definedName name="______g5">{"via1",#N/A,TRUE,"general";"via2",#N/A,TRUE,"general";"via3",#N/A,TRUE,"general"}</definedName>
    <definedName localSheetId="0" name="______g6">{"via1",#N/A,TRUE,"general";"via2",#N/A,TRUE,"general";"via3",#N/A,TRUE,"general"}</definedName>
    <definedName name="______g6">{"via1",#N/A,TRUE,"general";"via2",#N/A,TRUE,"general";"via3",#N/A,TRUE,"general"}</definedName>
    <definedName localSheetId="0" name="______g7">{"TAB1",#N/A,TRUE,"GENERAL";"TAB2",#N/A,TRUE,"GENERAL";"TAB3",#N/A,TRUE,"GENERAL";"TAB4",#N/A,TRUE,"GENERAL";"TAB5",#N/A,TRUE,"GENERAL"}</definedName>
    <definedName name="______g7">{"TAB1",#N/A,TRUE,"GENERAL";"TAB2",#N/A,TRUE,"GENERAL";"TAB3",#N/A,TRUE,"GENERAL";"TAB4",#N/A,TRUE,"GENERAL";"TAB5",#N/A,TRUE,"GENERAL"}</definedName>
    <definedName localSheetId="0" name="______GR1">{"TAB1",#N/A,TRUE,"GENERAL";"TAB2",#N/A,TRUE,"GENERAL";"TAB3",#N/A,TRUE,"GENERAL";"TAB4",#N/A,TRUE,"GENERAL";"TAB5",#N/A,TRUE,"GENERAL"}</definedName>
    <definedName name="______GR1">{"TAB1",#N/A,TRUE,"GENERAL";"TAB2",#N/A,TRUE,"GENERAL";"TAB3",#N/A,TRUE,"GENERAL";"TAB4",#N/A,TRUE,"GENERAL";"TAB5",#N/A,TRUE,"GENERAL"}</definedName>
    <definedName localSheetId="0" name="______gtr4">{"via1",#N/A,TRUE,"general";"via2",#N/A,TRUE,"general";"via3",#N/A,TRUE,"general"}</definedName>
    <definedName name="______gtr4">{"via1",#N/A,TRUE,"general";"via2",#N/A,TRUE,"general";"via3",#N/A,TRUE,"general"}</definedName>
    <definedName localSheetId="0" name="______h2">{"via1",#N/A,TRUE,"general";"via2",#N/A,TRUE,"general";"via3",#N/A,TRUE,"general"}</definedName>
    <definedName name="______h2">{"via1",#N/A,TRUE,"general";"via2",#N/A,TRUE,"general";"via3",#N/A,TRUE,"general"}</definedName>
    <definedName localSheetId="0" name="______h3">{"via1",#N/A,TRUE,"general";"via2",#N/A,TRUE,"general";"via3",#N/A,TRUE,"general"}</definedName>
    <definedName name="______h3">{"via1",#N/A,TRUE,"general";"via2",#N/A,TRUE,"general";"via3",#N/A,TRUE,"general"}</definedName>
    <definedName localSheetId="0" name="______h4">{"TAB1",#N/A,TRUE,"GENERAL";"TAB2",#N/A,TRUE,"GENERAL";"TAB3",#N/A,TRUE,"GENERAL";"TAB4",#N/A,TRUE,"GENERAL";"TAB5",#N/A,TRUE,"GENERAL"}</definedName>
    <definedName name="______h4">{"TAB1",#N/A,TRUE,"GENERAL";"TAB2",#N/A,TRUE,"GENERAL";"TAB3",#N/A,TRUE,"GENERAL";"TAB4",#N/A,TRUE,"GENERAL";"TAB5",#N/A,TRUE,"GENERAL"}</definedName>
    <definedName localSheetId="0" name="______h5">{"TAB1",#N/A,TRUE,"GENERAL";"TAB2",#N/A,TRUE,"GENERAL";"TAB3",#N/A,TRUE,"GENERAL";"TAB4",#N/A,TRUE,"GENERAL";"TAB5",#N/A,TRUE,"GENERAL"}</definedName>
    <definedName name="______h5">{"TAB1",#N/A,TRUE,"GENERAL";"TAB2",#N/A,TRUE,"GENERAL";"TAB3",#N/A,TRUE,"GENERAL";"TAB4",#N/A,TRUE,"GENERAL";"TAB5",#N/A,TRUE,"GENERAL"}</definedName>
    <definedName localSheetId="0" name="______h6">{"via1",#N/A,TRUE,"general";"via2",#N/A,TRUE,"general";"via3",#N/A,TRUE,"general"}</definedName>
    <definedName name="______h6">{"via1",#N/A,TRUE,"general";"via2",#N/A,TRUE,"general";"via3",#N/A,TRUE,"general"}</definedName>
    <definedName localSheetId="0" name="______h7">{"TAB1",#N/A,TRUE,"GENERAL";"TAB2",#N/A,TRUE,"GENERAL";"TAB3",#N/A,TRUE,"GENERAL";"TAB4",#N/A,TRUE,"GENERAL";"TAB5",#N/A,TRUE,"GENERAL"}</definedName>
    <definedName name="______h7">{"TAB1",#N/A,TRUE,"GENERAL";"TAB2",#N/A,TRUE,"GENERAL";"TAB3",#N/A,TRUE,"GENERAL";"TAB4",#N/A,TRUE,"GENERAL";"TAB5",#N/A,TRUE,"GENERAL"}</definedName>
    <definedName localSheetId="0" name="______h8">{"via1",#N/A,TRUE,"general";"via2",#N/A,TRUE,"general";"via3",#N/A,TRUE,"general"}</definedName>
    <definedName name="______h8">{"via1",#N/A,TRUE,"general";"via2",#N/A,TRUE,"general";"via3",#N/A,TRUE,"general"}</definedName>
    <definedName localSheetId="0" name="______hfh7">{"via1",#N/A,TRUE,"general";"via2",#N/A,TRUE,"general";"via3",#N/A,TRUE,"general"}</definedName>
    <definedName name="______hfh7">{"via1",#N/A,TRUE,"general";"via2",#N/A,TRUE,"general";"via3",#N/A,TRUE,"general"}</definedName>
    <definedName localSheetId="0" name="______i4">{"via1",#N/A,TRUE,"general";"via2",#N/A,TRUE,"general";"via3",#N/A,TRUE,"general"}</definedName>
    <definedName name="______i4">{"via1",#N/A,TRUE,"general";"via2",#N/A,TRUE,"general";"via3",#N/A,TRUE,"general"}</definedName>
    <definedName localSheetId="0" name="______i5">{"TAB1",#N/A,TRUE,"GENERAL";"TAB2",#N/A,TRUE,"GENERAL";"TAB3",#N/A,TRUE,"GENERAL";"TAB4",#N/A,TRUE,"GENERAL";"TAB5",#N/A,TRUE,"GENERAL"}</definedName>
    <definedName name="______i5">{"TAB1",#N/A,TRUE,"GENERAL";"TAB2",#N/A,TRUE,"GENERAL";"TAB3",#N/A,TRUE,"GENERAL";"TAB4",#N/A,TRUE,"GENERAL";"TAB5",#N/A,TRUE,"GENERAL"}</definedName>
    <definedName localSheetId="0" name="______i6">{"TAB1",#N/A,TRUE,"GENERAL";"TAB2",#N/A,TRUE,"GENERAL";"TAB3",#N/A,TRUE,"GENERAL";"TAB4",#N/A,TRUE,"GENERAL";"TAB5",#N/A,TRUE,"GENERAL"}</definedName>
    <definedName name="______i6">{"TAB1",#N/A,TRUE,"GENERAL";"TAB2",#N/A,TRUE,"GENERAL";"TAB3",#N/A,TRUE,"GENERAL";"TAB4",#N/A,TRUE,"GENERAL";"TAB5",#N/A,TRUE,"GENERAL"}</definedName>
    <definedName localSheetId="0" name="______i7">{"via1",#N/A,TRUE,"general";"via2",#N/A,TRUE,"general";"via3",#N/A,TRUE,"general"}</definedName>
    <definedName name="______i7">{"via1",#N/A,TRUE,"general";"via2",#N/A,TRUE,"general";"via3",#N/A,TRUE,"general"}</definedName>
    <definedName localSheetId="0" name="______i77">{"TAB1",#N/A,TRUE,"GENERAL";"TAB2",#N/A,TRUE,"GENERAL";"TAB3",#N/A,TRUE,"GENERAL";"TAB4",#N/A,TRUE,"GENERAL";"TAB5",#N/A,TRUE,"GENERAL"}</definedName>
    <definedName name="______i77">{"TAB1",#N/A,TRUE,"GENERAL";"TAB2",#N/A,TRUE,"GENERAL";"TAB3",#N/A,TRUE,"GENERAL";"TAB4",#N/A,TRUE,"GENERAL";"TAB5",#N/A,TRUE,"GENERAL"}</definedName>
    <definedName localSheetId="0" name="______i8">{"via1",#N/A,TRUE,"general";"via2",#N/A,TRUE,"general";"via3",#N/A,TRUE,"general"}</definedName>
    <definedName name="______i8">{"via1",#N/A,TRUE,"general";"via2",#N/A,TRUE,"general";"via3",#N/A,TRUE,"general"}</definedName>
    <definedName localSheetId="0" name="______i9">{"TAB1",#N/A,TRUE,"GENERAL";"TAB2",#N/A,TRUE,"GENERAL";"TAB3",#N/A,TRUE,"GENERAL";"TAB4",#N/A,TRUE,"GENERAL";"TAB5",#N/A,TRUE,"GENERAL"}</definedName>
    <definedName name="______i9">{"TAB1",#N/A,TRUE,"GENERAL";"TAB2",#N/A,TRUE,"GENERAL";"TAB3",#N/A,TRUE,"GENERAL";"TAB4",#N/A,TRUE,"GENERAL";"TAB5",#N/A,TRUE,"GENERAL"}</definedName>
    <definedName localSheetId="0" name="______k3">{"TAB1",#N/A,TRUE,"GENERAL";"TAB2",#N/A,TRUE,"GENERAL";"TAB3",#N/A,TRUE,"GENERAL";"TAB4",#N/A,TRUE,"GENERAL";"TAB5",#N/A,TRUE,"GENERAL"}</definedName>
    <definedName name="______k3">{"TAB1",#N/A,TRUE,"GENERAL";"TAB2",#N/A,TRUE,"GENERAL";"TAB3",#N/A,TRUE,"GENERAL";"TAB4",#N/A,TRUE,"GENERAL";"TAB5",#N/A,TRUE,"GENERAL"}</definedName>
    <definedName localSheetId="0" name="______k4">{"via1",#N/A,TRUE,"general";"via2",#N/A,TRUE,"general";"via3",#N/A,TRUE,"general"}</definedName>
    <definedName name="______k4">{"via1",#N/A,TRUE,"general";"via2",#N/A,TRUE,"general";"via3",#N/A,TRUE,"general"}</definedName>
    <definedName localSheetId="0" name="______k5">{"via1",#N/A,TRUE,"general";"via2",#N/A,TRUE,"general";"via3",#N/A,TRUE,"general"}</definedName>
    <definedName name="______k5">{"via1",#N/A,TRUE,"general";"via2",#N/A,TRUE,"general";"via3",#N/A,TRUE,"general"}</definedName>
    <definedName localSheetId="0" name="______k6">{"TAB1",#N/A,TRUE,"GENERAL";"TAB2",#N/A,TRUE,"GENERAL";"TAB3",#N/A,TRUE,"GENERAL";"TAB4",#N/A,TRUE,"GENERAL";"TAB5",#N/A,TRUE,"GENERAL"}</definedName>
    <definedName name="______k6">{"TAB1",#N/A,TRUE,"GENERAL";"TAB2",#N/A,TRUE,"GENERAL";"TAB3",#N/A,TRUE,"GENERAL";"TAB4",#N/A,TRUE,"GENERAL";"TAB5",#N/A,TRUE,"GENERAL"}</definedName>
    <definedName localSheetId="0" name="______k7">{"via1",#N/A,TRUE,"general";"via2",#N/A,TRUE,"general";"via3",#N/A,TRUE,"general"}</definedName>
    <definedName name="______k7">{"via1",#N/A,TRUE,"general";"via2",#N/A,TRUE,"general";"via3",#N/A,TRUE,"general"}</definedName>
    <definedName localSheetId="0" name="______k8">{"via1",#N/A,TRUE,"general";"via2",#N/A,TRUE,"general";"via3",#N/A,TRUE,"general"}</definedName>
    <definedName name="______k8">{"via1",#N/A,TRUE,"general";"via2",#N/A,TRUE,"general";"via3",#N/A,TRUE,"general"}</definedName>
    <definedName localSheetId="0" name="______k9">{"TAB1",#N/A,TRUE,"GENERAL";"TAB2",#N/A,TRUE,"GENERAL";"TAB3",#N/A,TRUE,"GENERAL";"TAB4",#N/A,TRUE,"GENERAL";"TAB5",#N/A,TRUE,"GENERAL"}</definedName>
    <definedName name="______k9">{"TAB1",#N/A,TRUE,"GENERAL";"TAB2",#N/A,TRUE,"GENERAL";"TAB3",#N/A,TRUE,"GENERAL";"TAB4",#N/A,TRUE,"GENERAL";"TAB5",#N/A,TRUE,"GENERAL"}</definedName>
    <definedName localSheetId="0" name="______kjk6">{"TAB1",#N/A,TRUE,"GENERAL";"TAB2",#N/A,TRUE,"GENERAL";"TAB3",#N/A,TRUE,"GENERAL";"TAB4",#N/A,TRUE,"GENERAL";"TAB5",#N/A,TRUE,"GENERAL"}</definedName>
    <definedName name="______kjk6">{"TAB1",#N/A,TRUE,"GENERAL";"TAB2",#N/A,TRUE,"GENERAL";"TAB3",#N/A,TRUE,"GENERAL";"TAB4",#N/A,TRUE,"GENERAL";"TAB5",#N/A,TRUE,"GENERAL"}</definedName>
    <definedName localSheetId="0" name="______m3">{"via1",#N/A,TRUE,"general";"via2",#N/A,TRUE,"general";"via3",#N/A,TRUE,"general"}</definedName>
    <definedName name="______m3">{"via1",#N/A,TRUE,"general";"via2",#N/A,TRUE,"general";"via3",#N/A,TRUE,"general"}</definedName>
    <definedName localSheetId="0" name="______m4">{"TAB1",#N/A,TRUE,"GENERAL";"TAB2",#N/A,TRUE,"GENERAL";"TAB3",#N/A,TRUE,"GENERAL";"TAB4",#N/A,TRUE,"GENERAL";"TAB5",#N/A,TRUE,"GENERAL"}</definedName>
    <definedName name="______m4">{"TAB1",#N/A,TRUE,"GENERAL";"TAB2",#N/A,TRUE,"GENERAL";"TAB3",#N/A,TRUE,"GENERAL";"TAB4",#N/A,TRUE,"GENERAL";"TAB5",#N/A,TRUE,"GENERAL"}</definedName>
    <definedName localSheetId="0" name="______m5">{"via1",#N/A,TRUE,"general";"via2",#N/A,TRUE,"general";"via3",#N/A,TRUE,"general"}</definedName>
    <definedName name="______m5">{"via1",#N/A,TRUE,"general";"via2",#N/A,TRUE,"general";"via3",#N/A,TRUE,"general"}</definedName>
    <definedName localSheetId="0" name="______m6">{"TAB1",#N/A,TRUE,"GENERAL";"TAB2",#N/A,TRUE,"GENERAL";"TAB3",#N/A,TRUE,"GENERAL";"TAB4",#N/A,TRUE,"GENERAL";"TAB5",#N/A,TRUE,"GENERAL"}</definedName>
    <definedName name="______m6">{"TAB1",#N/A,TRUE,"GENERAL";"TAB2",#N/A,TRUE,"GENERAL";"TAB3",#N/A,TRUE,"GENERAL";"TAB4",#N/A,TRUE,"GENERAL";"TAB5",#N/A,TRUE,"GENERAL"}</definedName>
    <definedName localSheetId="0" name="______m7">{"TAB1",#N/A,TRUE,"GENERAL";"TAB2",#N/A,TRUE,"GENERAL";"TAB3",#N/A,TRUE,"GENERAL";"TAB4",#N/A,TRUE,"GENERAL";"TAB5",#N/A,TRUE,"GENERAL"}</definedName>
    <definedName name="______m7">{"TAB1",#N/A,TRUE,"GENERAL";"TAB2",#N/A,TRUE,"GENERAL";"TAB3",#N/A,TRUE,"GENERAL";"TAB4",#N/A,TRUE,"GENERAL";"TAB5",#N/A,TRUE,"GENERAL"}</definedName>
    <definedName localSheetId="0" name="______m8">{"via1",#N/A,TRUE,"general";"via2",#N/A,TRUE,"general";"via3",#N/A,TRUE,"general"}</definedName>
    <definedName name="______m8">{"via1",#N/A,TRUE,"general";"via2",#N/A,TRUE,"general";"via3",#N/A,TRUE,"general"}</definedName>
    <definedName localSheetId="0" name="______m9">{"via1",#N/A,TRUE,"general";"via2",#N/A,TRUE,"general";"via3",#N/A,TRUE,"general"}</definedName>
    <definedName name="______m9">{"via1",#N/A,TRUE,"general";"via2",#N/A,TRUE,"general";"via3",#N/A,TRUE,"general"}</definedName>
    <definedName localSheetId="0" name="______n3">{"TAB1",#N/A,TRUE,"GENERAL";"TAB2",#N/A,TRUE,"GENERAL";"TAB3",#N/A,TRUE,"GENERAL";"TAB4",#N/A,TRUE,"GENERAL";"TAB5",#N/A,TRUE,"GENERAL"}</definedName>
    <definedName name="______n3">{"TAB1",#N/A,TRUE,"GENERAL";"TAB2",#N/A,TRUE,"GENERAL";"TAB3",#N/A,TRUE,"GENERAL";"TAB4",#N/A,TRUE,"GENERAL";"TAB5",#N/A,TRUE,"GENERAL"}</definedName>
    <definedName localSheetId="0" name="______n4">{"via1",#N/A,TRUE,"general";"via2",#N/A,TRUE,"general";"via3",#N/A,TRUE,"general"}</definedName>
    <definedName name="______n4">{"via1",#N/A,TRUE,"general";"via2",#N/A,TRUE,"general";"via3",#N/A,TRUE,"general"}</definedName>
    <definedName localSheetId="0" name="______n5">{"TAB1",#N/A,TRUE,"GENERAL";"TAB2",#N/A,TRUE,"GENERAL";"TAB3",#N/A,TRUE,"GENERAL";"TAB4",#N/A,TRUE,"GENERAL";"TAB5",#N/A,TRUE,"GENERAL"}</definedName>
    <definedName name="______n5">{"TAB1",#N/A,TRUE,"GENERAL";"TAB2",#N/A,TRUE,"GENERAL";"TAB3",#N/A,TRUE,"GENERAL";"TAB4",#N/A,TRUE,"GENERAL";"TAB5",#N/A,TRUE,"GENERAL"}</definedName>
    <definedName localSheetId="0" name="______nyn7">{"via1",#N/A,TRUE,"general";"via2",#N/A,TRUE,"general";"via3",#N/A,TRUE,"general"}</definedName>
    <definedName name="______nyn7">{"via1",#N/A,TRUE,"general";"via2",#N/A,TRUE,"general";"via3",#N/A,TRUE,"general"}</definedName>
    <definedName localSheetId="0" name="______o4">{"via1",#N/A,TRUE,"general";"via2",#N/A,TRUE,"general";"via3",#N/A,TRUE,"general"}</definedName>
    <definedName name="______o4">{"via1",#N/A,TRUE,"general";"via2",#N/A,TRUE,"general";"via3",#N/A,TRUE,"general"}</definedName>
    <definedName localSheetId="0" name="______o5">{"TAB1",#N/A,TRUE,"GENERAL";"TAB2",#N/A,TRUE,"GENERAL";"TAB3",#N/A,TRUE,"GENERAL";"TAB4",#N/A,TRUE,"GENERAL";"TAB5",#N/A,TRUE,"GENERAL"}</definedName>
    <definedName name="______o5">{"TAB1",#N/A,TRUE,"GENERAL";"TAB2",#N/A,TRUE,"GENERAL";"TAB3",#N/A,TRUE,"GENERAL";"TAB4",#N/A,TRUE,"GENERAL";"TAB5",#N/A,TRUE,"GENERAL"}</definedName>
    <definedName localSheetId="0" name="______o6">{"TAB1",#N/A,TRUE,"GENERAL";"TAB2",#N/A,TRUE,"GENERAL";"TAB3",#N/A,TRUE,"GENERAL";"TAB4",#N/A,TRUE,"GENERAL";"TAB5",#N/A,TRUE,"GENERAL"}</definedName>
    <definedName name="______o6">{"TAB1",#N/A,TRUE,"GENERAL";"TAB2",#N/A,TRUE,"GENERAL";"TAB3",#N/A,TRUE,"GENERAL";"TAB4",#N/A,TRUE,"GENERAL";"TAB5",#N/A,TRUE,"GENERAL"}</definedName>
    <definedName localSheetId="0" name="______o7">{"TAB1",#N/A,TRUE,"GENERAL";"TAB2",#N/A,TRUE,"GENERAL";"TAB3",#N/A,TRUE,"GENERAL";"TAB4",#N/A,TRUE,"GENERAL";"TAB5",#N/A,TRUE,"GENERAL"}</definedName>
    <definedName name="______o7">{"TAB1",#N/A,TRUE,"GENERAL";"TAB2",#N/A,TRUE,"GENERAL";"TAB3",#N/A,TRUE,"GENERAL";"TAB4",#N/A,TRUE,"GENERAL";"TAB5",#N/A,TRUE,"GENERAL"}</definedName>
    <definedName localSheetId="0" name="______o8">{"via1",#N/A,TRUE,"general";"via2",#N/A,TRUE,"general";"via3",#N/A,TRUE,"general"}</definedName>
    <definedName name="______o8">{"via1",#N/A,TRUE,"general";"via2",#N/A,TRUE,"general";"via3",#N/A,TRUE,"general"}</definedName>
    <definedName localSheetId="0" name="______o9">{"TAB1",#N/A,TRUE,"GENERAL";"TAB2",#N/A,TRUE,"GENERAL";"TAB3",#N/A,TRUE,"GENERAL";"TAB4",#N/A,TRUE,"GENERAL";"TAB5",#N/A,TRUE,"GENERAL"}</definedName>
    <definedName name="______o9">{"TAB1",#N/A,TRUE,"GENERAL";"TAB2",#N/A,TRUE,"GENERAL";"TAB3",#N/A,TRUE,"GENERAL";"TAB4",#N/A,TRUE,"GENERAL";"TAB5",#N/A,TRUE,"GENERAL"}</definedName>
    <definedName localSheetId="0" name="______p6">{"via1",#N/A,TRUE,"general";"via2",#N/A,TRUE,"general";"via3",#N/A,TRUE,"general"}</definedName>
    <definedName name="______p6">{"via1",#N/A,TRUE,"general";"via2",#N/A,TRUE,"general";"via3",#N/A,TRUE,"general"}</definedName>
    <definedName localSheetId="0" name="______p7">{"via1",#N/A,TRUE,"general";"via2",#N/A,TRUE,"general";"via3",#N/A,TRUE,"general"}</definedName>
    <definedName name="______p7">{"via1",#N/A,TRUE,"general";"via2",#N/A,TRUE,"general";"via3",#N/A,TRUE,"general"}</definedName>
    <definedName localSheetId="0" name="______p8">{"TAB1",#N/A,TRUE,"GENERAL";"TAB2",#N/A,TRUE,"GENERAL";"TAB3",#N/A,TRUE,"GENERAL";"TAB4",#N/A,TRUE,"GENERAL";"TAB5",#N/A,TRUE,"GENERAL"}</definedName>
    <definedName name="______p8">{"TAB1",#N/A,TRUE,"GENERAL";"TAB2",#N/A,TRUE,"GENERAL";"TAB3",#N/A,TRUE,"GENERAL";"TAB4",#N/A,TRUE,"GENERAL";"TAB5",#N/A,TRUE,"GENERAL"}</definedName>
    <definedName localSheetId="3" name="______r">{#N/A,#N/A,FALSE,"Comptes consolidés en MF";#N/A,#N/A,FALSE,"Chiffre d'affaires";#N/A,#N/A,FALSE," Résultat d'exploitation";#N/A,#N/A,FALSE,"Investissements";#N/A,#N/A,FALSE,"bilan et net";#N/A,#N/A,FALSE,"DETTE";#N/A,#N/A,FALSE,"dividendes";#N/A,#N/A,FALSE,"Impot"}</definedName>
    <definedName localSheetId="0" name="______r">{#N/A,#N/A,FALSE,"Comptes consolidés en MF";#N/A,#N/A,FALSE,"Chiffre d'affaires";#N/A,#N/A,FALSE," Résultat d'exploitation";#N/A,#N/A,FALSE,"Investissements";#N/A,#N/A,FALSE,"bilan et net";#N/A,#N/A,FALSE,"DETTE";#N/A,#N/A,FALSE,"dividendes";#N/A,#N/A,FALSE,"Impot"}</definedName>
    <definedName name="______r">{#N/A,#N/A,FALSE,"Comptes consolidés en MF";#N/A,#N/A,FALSE,"Chiffre d'affaires";#N/A,#N/A,FALSE," Résultat d'exploitation";#N/A,#N/A,FALSE,"Investissements";#N/A,#N/A,FALSE,"bilan et net";#N/A,#N/A,FALSE,"DETTE";#N/A,#N/A,FALSE,"dividendes";#N/A,#N/A,FALSE,"Impot"}</definedName>
    <definedName localSheetId="0" name="______r4r">{"via1",#N/A,TRUE,"general";"via2",#N/A,TRUE,"general";"via3",#N/A,TRUE,"general"}</definedName>
    <definedName name="______r4r">{"via1",#N/A,TRUE,"general";"via2",#N/A,TRUE,"general";"via3",#N/A,TRUE,"general"}</definedName>
    <definedName localSheetId="0" name="______rtu6">{"via1",#N/A,TRUE,"general";"via2",#N/A,TRUE,"general";"via3",#N/A,TRUE,"general"}</definedName>
    <definedName name="______rtu6">{"via1",#N/A,TRUE,"general";"via2",#N/A,TRUE,"general";"via3",#N/A,TRUE,"general"}</definedName>
    <definedName localSheetId="0" name="______s1">{"via1",#N/A,TRUE,"general";"via2",#N/A,TRUE,"general";"via3",#N/A,TRUE,"general"}</definedName>
    <definedName name="______s1">{"via1",#N/A,TRUE,"general";"via2",#N/A,TRUE,"general";"via3",#N/A,TRUE,"general"}</definedName>
    <definedName localSheetId="0" name="______s2">{"TAB1",#N/A,TRUE,"GENERAL";"TAB2",#N/A,TRUE,"GENERAL";"TAB3",#N/A,TRUE,"GENERAL";"TAB4",#N/A,TRUE,"GENERAL";"TAB5",#N/A,TRUE,"GENERAL"}</definedName>
    <definedName name="______s2">{"TAB1",#N/A,TRUE,"GENERAL";"TAB2",#N/A,TRUE,"GENERAL";"TAB3",#N/A,TRUE,"GENERAL";"TAB4",#N/A,TRUE,"GENERAL";"TAB5",#N/A,TRUE,"GENERAL"}</definedName>
    <definedName localSheetId="0" name="______s3">{"TAB1",#N/A,TRUE,"GENERAL";"TAB2",#N/A,TRUE,"GENERAL";"TAB3",#N/A,TRUE,"GENERAL";"TAB4",#N/A,TRUE,"GENERAL";"TAB5",#N/A,TRUE,"GENERAL"}</definedName>
    <definedName name="______s3">{"TAB1",#N/A,TRUE,"GENERAL";"TAB2",#N/A,TRUE,"GENERAL";"TAB3",#N/A,TRUE,"GENERAL";"TAB4",#N/A,TRUE,"GENERAL";"TAB5",#N/A,TRUE,"GENERAL"}</definedName>
    <definedName localSheetId="0" name="______s4">{"via1",#N/A,TRUE,"general";"via2",#N/A,TRUE,"general";"via3",#N/A,TRUE,"general"}</definedName>
    <definedName name="______s4">{"via1",#N/A,TRUE,"general";"via2",#N/A,TRUE,"general";"via3",#N/A,TRUE,"general"}</definedName>
    <definedName localSheetId="0" name="______s5">{"via1",#N/A,TRUE,"general";"via2",#N/A,TRUE,"general";"via3",#N/A,TRUE,"general"}</definedName>
    <definedName name="______s5">{"via1",#N/A,TRUE,"general";"via2",#N/A,TRUE,"general";"via3",#N/A,TRUE,"general"}</definedName>
    <definedName localSheetId="0" name="______s6">{"TAB1",#N/A,TRUE,"GENERAL";"TAB2",#N/A,TRUE,"GENERAL";"TAB3",#N/A,TRUE,"GENERAL";"TAB4",#N/A,TRUE,"GENERAL";"TAB5",#N/A,TRUE,"GENERAL"}</definedName>
    <definedName name="______s6">{"TAB1",#N/A,TRUE,"GENERAL";"TAB2",#N/A,TRUE,"GENERAL";"TAB3",#N/A,TRUE,"GENERAL";"TAB4",#N/A,TRUE,"GENERAL";"TAB5",#N/A,TRUE,"GENERAL"}</definedName>
    <definedName localSheetId="0" name="______s7">{"via1",#N/A,TRUE,"general";"via2",#N/A,TRUE,"general";"via3",#N/A,TRUE,"general"}</definedName>
    <definedName name="______s7">{"via1",#N/A,TRUE,"general";"via2",#N/A,TRUE,"general";"via3",#N/A,TRUE,"general"}</definedName>
    <definedName localSheetId="0" name="______t3">{"TAB1",#N/A,TRUE,"GENERAL";"TAB2",#N/A,TRUE,"GENERAL";"TAB3",#N/A,TRUE,"GENERAL";"TAB4",#N/A,TRUE,"GENERAL";"TAB5",#N/A,TRUE,"GENERAL"}</definedName>
    <definedName name="______t3">{"TAB1",#N/A,TRUE,"GENERAL";"TAB2",#N/A,TRUE,"GENERAL";"TAB3",#N/A,TRUE,"GENERAL";"TAB4",#N/A,TRUE,"GENERAL";"TAB5",#N/A,TRUE,"GENERAL"}</definedName>
    <definedName localSheetId="0" name="______t4">{"via1",#N/A,TRUE,"general";"via2",#N/A,TRUE,"general";"via3",#N/A,TRUE,"general"}</definedName>
    <definedName name="______t4">{"via1",#N/A,TRUE,"general";"via2",#N/A,TRUE,"general";"via3",#N/A,TRUE,"general"}</definedName>
    <definedName localSheetId="0" name="______t5">{"TAB1",#N/A,TRUE,"GENERAL";"TAB2",#N/A,TRUE,"GENERAL";"TAB3",#N/A,TRUE,"GENERAL";"TAB4",#N/A,TRUE,"GENERAL";"TAB5",#N/A,TRUE,"GENERAL"}</definedName>
    <definedName name="______t5">{"TAB1",#N/A,TRUE,"GENERAL";"TAB2",#N/A,TRUE,"GENERAL";"TAB3",#N/A,TRUE,"GENERAL";"TAB4",#N/A,TRUE,"GENERAL";"TAB5",#N/A,TRUE,"GENERAL"}</definedName>
    <definedName localSheetId="0" name="______t6">{"via1",#N/A,TRUE,"general";"via2",#N/A,TRUE,"general";"via3",#N/A,TRUE,"general"}</definedName>
    <definedName name="______t6">{"via1",#N/A,TRUE,"general";"via2",#N/A,TRUE,"general";"via3",#N/A,TRUE,"general"}</definedName>
    <definedName localSheetId="0" name="______t66">{"TAB1",#N/A,TRUE,"GENERAL";"TAB2",#N/A,TRUE,"GENERAL";"TAB3",#N/A,TRUE,"GENERAL";"TAB4",#N/A,TRUE,"GENERAL";"TAB5",#N/A,TRUE,"GENERAL"}</definedName>
    <definedName name="______t66">{"TAB1",#N/A,TRUE,"GENERAL";"TAB2",#N/A,TRUE,"GENERAL";"TAB3",#N/A,TRUE,"GENERAL";"TAB4",#N/A,TRUE,"GENERAL";"TAB5",#N/A,TRUE,"GENERAL"}</definedName>
    <definedName localSheetId="0" name="______t7">{"via1",#N/A,TRUE,"general";"via2",#N/A,TRUE,"general";"via3",#N/A,TRUE,"general"}</definedName>
    <definedName name="______t7">{"via1",#N/A,TRUE,"general";"via2",#N/A,TRUE,"general";"via3",#N/A,TRUE,"general"}</definedName>
    <definedName localSheetId="0" name="______t77">{"TAB1",#N/A,TRUE,"GENERAL";"TAB2",#N/A,TRUE,"GENERAL";"TAB3",#N/A,TRUE,"GENERAL";"TAB4",#N/A,TRUE,"GENERAL";"TAB5",#N/A,TRUE,"GENERAL"}</definedName>
    <definedName name="______t77">{"TAB1",#N/A,TRUE,"GENERAL";"TAB2",#N/A,TRUE,"GENERAL";"TAB3",#N/A,TRUE,"GENERAL";"TAB4",#N/A,TRUE,"GENERAL";"TAB5",#N/A,TRUE,"GENERAL"}</definedName>
    <definedName localSheetId="0" name="______t8">{"TAB1",#N/A,TRUE,"GENERAL";"TAB2",#N/A,TRUE,"GENERAL";"TAB3",#N/A,TRUE,"GENERAL";"TAB4",#N/A,TRUE,"GENERAL";"TAB5",#N/A,TRUE,"GENERAL"}</definedName>
    <definedName name="______t8">{"TAB1",#N/A,TRUE,"GENERAL";"TAB2",#N/A,TRUE,"GENERAL";"TAB3",#N/A,TRUE,"GENERAL";"TAB4",#N/A,TRUE,"GENERAL";"TAB5",#N/A,TRUE,"GENERAL"}</definedName>
    <definedName localSheetId="0" name="______t88">{"via1",#N/A,TRUE,"general";"via2",#N/A,TRUE,"general";"via3",#N/A,TRUE,"general"}</definedName>
    <definedName name="______t88">{"via1",#N/A,TRUE,"general";"via2",#N/A,TRUE,"general";"via3",#N/A,TRUE,"general"}</definedName>
    <definedName localSheetId="0" name="______t9">{"TAB1",#N/A,TRUE,"GENERAL";"TAB2",#N/A,TRUE,"GENERAL";"TAB3",#N/A,TRUE,"GENERAL";"TAB4",#N/A,TRUE,"GENERAL";"TAB5",#N/A,TRUE,"GENERAL"}</definedName>
    <definedName name="______t9">{"TAB1",#N/A,TRUE,"GENERAL";"TAB2",#N/A,TRUE,"GENERAL";"TAB3",#N/A,TRUE,"GENERAL";"TAB4",#N/A,TRUE,"GENERAL";"TAB5",#N/A,TRUE,"GENERAL"}</definedName>
    <definedName localSheetId="0" name="______t99">{"via1",#N/A,TRUE,"general";"via2",#N/A,TRUE,"general";"via3",#N/A,TRUE,"general"}</definedName>
    <definedName name="______t99">{"via1",#N/A,TRUE,"general";"via2",#N/A,TRUE,"general";"via3",#N/A,TRUE,"general"}</definedName>
    <definedName localSheetId="0" name="______u4">{"TAB1",#N/A,TRUE,"GENERAL";"TAB2",#N/A,TRUE,"GENERAL";"TAB3",#N/A,TRUE,"GENERAL";"TAB4",#N/A,TRUE,"GENERAL";"TAB5",#N/A,TRUE,"GENERAL"}</definedName>
    <definedName name="______u4">{"TAB1",#N/A,TRUE,"GENERAL";"TAB2",#N/A,TRUE,"GENERAL";"TAB3",#N/A,TRUE,"GENERAL";"TAB4",#N/A,TRUE,"GENERAL";"TAB5",#N/A,TRUE,"GENERAL"}</definedName>
    <definedName localSheetId="0" name="______u5">{"TAB1",#N/A,TRUE,"GENERAL";"TAB2",#N/A,TRUE,"GENERAL";"TAB3",#N/A,TRUE,"GENERAL";"TAB4",#N/A,TRUE,"GENERAL";"TAB5",#N/A,TRUE,"GENERAL"}</definedName>
    <definedName name="______u5">{"TAB1",#N/A,TRUE,"GENERAL";"TAB2",#N/A,TRUE,"GENERAL";"TAB3",#N/A,TRUE,"GENERAL";"TAB4",#N/A,TRUE,"GENERAL";"TAB5",#N/A,TRUE,"GENERAL"}</definedName>
    <definedName localSheetId="0" name="______u6">{"TAB1",#N/A,TRUE,"GENERAL";"TAB2",#N/A,TRUE,"GENERAL";"TAB3",#N/A,TRUE,"GENERAL";"TAB4",#N/A,TRUE,"GENERAL";"TAB5",#N/A,TRUE,"GENERAL"}</definedName>
    <definedName name="______u6">{"TAB1",#N/A,TRUE,"GENERAL";"TAB2",#N/A,TRUE,"GENERAL";"TAB3",#N/A,TRUE,"GENERAL";"TAB4",#N/A,TRUE,"GENERAL";"TAB5",#N/A,TRUE,"GENERAL"}</definedName>
    <definedName localSheetId="0" name="______u7">{"via1",#N/A,TRUE,"general";"via2",#N/A,TRUE,"general";"via3",#N/A,TRUE,"general"}</definedName>
    <definedName name="______u7">{"via1",#N/A,TRUE,"general";"via2",#N/A,TRUE,"general";"via3",#N/A,TRUE,"general"}</definedName>
    <definedName localSheetId="0" name="______u8">{"TAB1",#N/A,TRUE,"GENERAL";"TAB2",#N/A,TRUE,"GENERAL";"TAB3",#N/A,TRUE,"GENERAL";"TAB4",#N/A,TRUE,"GENERAL";"TAB5",#N/A,TRUE,"GENERAL"}</definedName>
    <definedName name="______u8">{"TAB1",#N/A,TRUE,"GENERAL";"TAB2",#N/A,TRUE,"GENERAL";"TAB3",#N/A,TRUE,"GENERAL";"TAB4",#N/A,TRUE,"GENERAL";"TAB5",#N/A,TRUE,"GENERAL"}</definedName>
    <definedName localSheetId="0" name="______u9">{"TAB1",#N/A,TRUE,"GENERAL";"TAB2",#N/A,TRUE,"GENERAL";"TAB3",#N/A,TRUE,"GENERAL";"TAB4",#N/A,TRUE,"GENERAL";"TAB5",#N/A,TRUE,"GENERAL"}</definedName>
    <definedName name="______u9">{"TAB1",#N/A,TRUE,"GENERAL";"TAB2",#N/A,TRUE,"GENERAL";"TAB3",#N/A,TRUE,"GENERAL";"TAB4",#N/A,TRUE,"GENERAL";"TAB5",#N/A,TRUE,"GENERAL"}</definedName>
    <definedName localSheetId="0" name="______ur7">{"TAB1",#N/A,TRUE,"GENERAL";"TAB2",#N/A,TRUE,"GENERAL";"TAB3",#N/A,TRUE,"GENERAL";"TAB4",#N/A,TRUE,"GENERAL";"TAB5",#N/A,TRUE,"GENERAL"}</definedName>
    <definedName name="______ur7">{"TAB1",#N/A,TRUE,"GENERAL";"TAB2",#N/A,TRUE,"GENERAL";"TAB3",#N/A,TRUE,"GENERAL";"TAB4",#N/A,TRUE,"GENERAL";"TAB5",#N/A,TRUE,"GENERAL"}</definedName>
    <definedName localSheetId="0" name="______v2">{"via1",#N/A,TRUE,"general";"via2",#N/A,TRUE,"general";"via3",#N/A,TRUE,"general"}</definedName>
    <definedName name="______v2">{"via1",#N/A,TRUE,"general";"via2",#N/A,TRUE,"general";"via3",#N/A,TRUE,"general"}</definedName>
    <definedName localSheetId="0" name="______v3">{"TAB1",#N/A,TRUE,"GENERAL";"TAB2",#N/A,TRUE,"GENERAL";"TAB3",#N/A,TRUE,"GENERAL";"TAB4",#N/A,TRUE,"GENERAL";"TAB5",#N/A,TRUE,"GENERAL"}</definedName>
    <definedName name="______v3">{"TAB1",#N/A,TRUE,"GENERAL";"TAB2",#N/A,TRUE,"GENERAL";"TAB3",#N/A,TRUE,"GENERAL";"TAB4",#N/A,TRUE,"GENERAL";"TAB5",#N/A,TRUE,"GENERAL"}</definedName>
    <definedName localSheetId="0" name="______v4">{"TAB1",#N/A,TRUE,"GENERAL";"TAB2",#N/A,TRUE,"GENERAL";"TAB3",#N/A,TRUE,"GENERAL";"TAB4",#N/A,TRUE,"GENERAL";"TAB5",#N/A,TRUE,"GENERAL"}</definedName>
    <definedName name="______v4">{"TAB1",#N/A,TRUE,"GENERAL";"TAB2",#N/A,TRUE,"GENERAL";"TAB3",#N/A,TRUE,"GENERAL";"TAB4",#N/A,TRUE,"GENERAL";"TAB5",#N/A,TRUE,"GENERAL"}</definedName>
    <definedName localSheetId="0" name="______v5">{"TAB1",#N/A,TRUE,"GENERAL";"TAB2",#N/A,TRUE,"GENERAL";"TAB3",#N/A,TRUE,"GENERAL";"TAB4",#N/A,TRUE,"GENERAL";"TAB5",#N/A,TRUE,"GENERAL"}</definedName>
    <definedName name="______v5">{"TAB1",#N/A,TRUE,"GENERAL";"TAB2",#N/A,TRUE,"GENERAL";"TAB3",#N/A,TRUE,"GENERAL";"TAB4",#N/A,TRUE,"GENERAL";"TAB5",#N/A,TRUE,"GENERAL"}</definedName>
    <definedName localSheetId="0" name="______v6">{"TAB1",#N/A,TRUE,"GENERAL";"TAB2",#N/A,TRUE,"GENERAL";"TAB3",#N/A,TRUE,"GENERAL";"TAB4",#N/A,TRUE,"GENERAL";"TAB5",#N/A,TRUE,"GENERAL"}</definedName>
    <definedName name="______v6">{"TAB1",#N/A,TRUE,"GENERAL";"TAB2",#N/A,TRUE,"GENERAL";"TAB3",#N/A,TRUE,"GENERAL";"TAB4",#N/A,TRUE,"GENERAL";"TAB5",#N/A,TRUE,"GENERAL"}</definedName>
    <definedName localSheetId="0" name="______v7">{"via1",#N/A,TRUE,"general";"via2",#N/A,TRUE,"general";"via3",#N/A,TRUE,"general"}</definedName>
    <definedName name="______v7">{"via1",#N/A,TRUE,"general";"via2",#N/A,TRUE,"general";"via3",#N/A,TRUE,"general"}</definedName>
    <definedName localSheetId="0" name="______v8">{"TAB1",#N/A,TRUE,"GENERAL";"TAB2",#N/A,TRUE,"GENERAL";"TAB3",#N/A,TRUE,"GENERAL";"TAB4",#N/A,TRUE,"GENERAL";"TAB5",#N/A,TRUE,"GENERAL"}</definedName>
    <definedName name="______v8">{"TAB1",#N/A,TRUE,"GENERAL";"TAB2",#N/A,TRUE,"GENERAL";"TAB3",#N/A,TRUE,"GENERAL";"TAB4",#N/A,TRUE,"GENERAL";"TAB5",#N/A,TRUE,"GENERAL"}</definedName>
    <definedName localSheetId="0" name="______v9">{"TAB1",#N/A,TRUE,"GENERAL";"TAB2",#N/A,TRUE,"GENERAL";"TAB3",#N/A,TRUE,"GENERAL";"TAB4",#N/A,TRUE,"GENERAL";"TAB5",#N/A,TRUE,"GENERAL"}</definedName>
    <definedName name="______v9">{"TAB1",#N/A,TRUE,"GENERAL";"TAB2",#N/A,TRUE,"GENERAL";"TAB3",#N/A,TRUE,"GENERAL";"TAB4",#N/A,TRUE,"GENERAL";"TAB5",#N/A,TRUE,"GENERAL"}</definedName>
    <definedName localSheetId="0" name="______vfv4">{"via1",#N/A,TRUE,"general";"via2",#N/A,TRUE,"general";"via3",#N/A,TRUE,"general"}</definedName>
    <definedName name="______vfv4">{"via1",#N/A,TRUE,"general";"via2",#N/A,TRUE,"general";"via3",#N/A,TRUE,"general"}</definedName>
    <definedName localSheetId="0" name="______x1">{"TAB1",#N/A,TRUE,"GENERAL";"TAB2",#N/A,TRUE,"GENERAL";"TAB3",#N/A,TRUE,"GENERAL";"TAB4",#N/A,TRUE,"GENERAL";"TAB5",#N/A,TRUE,"GENERAL"}</definedName>
    <definedName name="______x1">{"TAB1",#N/A,TRUE,"GENERAL";"TAB2",#N/A,TRUE,"GENERAL";"TAB3",#N/A,TRUE,"GENERAL";"TAB4",#N/A,TRUE,"GENERAL";"TAB5",#N/A,TRUE,"GENERAL"}</definedName>
    <definedName localSheetId="0" name="______x2">{"via1",#N/A,TRUE,"general";"via2",#N/A,TRUE,"general";"via3",#N/A,TRUE,"general"}</definedName>
    <definedName name="______x2">{"via1",#N/A,TRUE,"general";"via2",#N/A,TRUE,"general";"via3",#N/A,TRUE,"general"}</definedName>
    <definedName localSheetId="0" name="______x3">{"via1",#N/A,TRUE,"general";"via2",#N/A,TRUE,"general";"via3",#N/A,TRUE,"general"}</definedName>
    <definedName name="______x3">{"via1",#N/A,TRUE,"general";"via2",#N/A,TRUE,"general";"via3",#N/A,TRUE,"general"}</definedName>
    <definedName localSheetId="0" name="______x4">{"via1",#N/A,TRUE,"general";"via2",#N/A,TRUE,"general";"via3",#N/A,TRUE,"general"}</definedName>
    <definedName name="______x4">{"via1",#N/A,TRUE,"general";"via2",#N/A,TRUE,"general";"via3",#N/A,TRUE,"general"}</definedName>
    <definedName localSheetId="0" name="______x5">{"TAB1",#N/A,TRUE,"GENERAL";"TAB2",#N/A,TRUE,"GENERAL";"TAB3",#N/A,TRUE,"GENERAL";"TAB4",#N/A,TRUE,"GENERAL";"TAB5",#N/A,TRUE,"GENERAL"}</definedName>
    <definedName name="______x5">{"TAB1",#N/A,TRUE,"GENERAL";"TAB2",#N/A,TRUE,"GENERAL";"TAB3",#N/A,TRUE,"GENERAL";"TAB4",#N/A,TRUE,"GENERAL";"TAB5",#N/A,TRUE,"GENERAL"}</definedName>
    <definedName localSheetId="0" name="______x6">{"TAB1",#N/A,TRUE,"GENERAL";"TAB2",#N/A,TRUE,"GENERAL";"TAB3",#N/A,TRUE,"GENERAL";"TAB4",#N/A,TRUE,"GENERAL";"TAB5",#N/A,TRUE,"GENERAL"}</definedName>
    <definedName name="______x6">{"TAB1",#N/A,TRUE,"GENERAL";"TAB2",#N/A,TRUE,"GENERAL";"TAB3",#N/A,TRUE,"GENERAL";"TAB4",#N/A,TRUE,"GENERAL";"TAB5",#N/A,TRUE,"GENERAL"}</definedName>
    <definedName localSheetId="0" name="______x7">{"TAB1",#N/A,TRUE,"GENERAL";"TAB2",#N/A,TRUE,"GENERAL";"TAB3",#N/A,TRUE,"GENERAL";"TAB4",#N/A,TRUE,"GENERAL";"TAB5",#N/A,TRUE,"GENERAL"}</definedName>
    <definedName name="______x7">{"TAB1",#N/A,TRUE,"GENERAL";"TAB2",#N/A,TRUE,"GENERAL";"TAB3",#N/A,TRUE,"GENERAL";"TAB4",#N/A,TRUE,"GENERAL";"TAB5",#N/A,TRUE,"GENERAL"}</definedName>
    <definedName localSheetId="0" name="______x8">{"via1",#N/A,TRUE,"general";"via2",#N/A,TRUE,"general";"via3",#N/A,TRUE,"general"}</definedName>
    <definedName name="______x8">{"via1",#N/A,TRUE,"general";"via2",#N/A,TRUE,"general";"via3",#N/A,TRUE,"general"}</definedName>
    <definedName localSheetId="0" name="______x9">{"TAB1",#N/A,TRUE,"GENERAL";"TAB2",#N/A,TRUE,"GENERAL";"TAB3",#N/A,TRUE,"GENERAL";"TAB4",#N/A,TRUE,"GENERAL";"TAB5",#N/A,TRUE,"GENERAL"}</definedName>
    <definedName name="______x9">{"TAB1",#N/A,TRUE,"GENERAL";"TAB2",#N/A,TRUE,"GENERAL";"TAB3",#N/A,TRUE,"GENERAL";"TAB4",#N/A,TRUE,"GENERAL";"TAB5",#N/A,TRUE,"GENERAL"}</definedName>
    <definedName localSheetId="0" name="______y2">{"TAB1",#N/A,TRUE,"GENERAL";"TAB2",#N/A,TRUE,"GENERAL";"TAB3",#N/A,TRUE,"GENERAL";"TAB4",#N/A,TRUE,"GENERAL";"TAB5",#N/A,TRUE,"GENERAL"}</definedName>
    <definedName name="______y2">{"TAB1",#N/A,TRUE,"GENERAL";"TAB2",#N/A,TRUE,"GENERAL";"TAB3",#N/A,TRUE,"GENERAL";"TAB4",#N/A,TRUE,"GENERAL";"TAB5",#N/A,TRUE,"GENERAL"}</definedName>
    <definedName localSheetId="0" name="______y3">{"via1",#N/A,TRUE,"general";"via2",#N/A,TRUE,"general";"via3",#N/A,TRUE,"general"}</definedName>
    <definedName name="______y3">{"via1",#N/A,TRUE,"general";"via2",#N/A,TRUE,"general";"via3",#N/A,TRUE,"general"}</definedName>
    <definedName localSheetId="0" name="______y4">{"via1",#N/A,TRUE,"general";"via2",#N/A,TRUE,"general";"via3",#N/A,TRUE,"general"}</definedName>
    <definedName name="______y4">{"via1",#N/A,TRUE,"general";"via2",#N/A,TRUE,"general";"via3",#N/A,TRUE,"general"}</definedName>
    <definedName localSheetId="0" name="______y5">{"TAB1",#N/A,TRUE,"GENERAL";"TAB2",#N/A,TRUE,"GENERAL";"TAB3",#N/A,TRUE,"GENERAL";"TAB4",#N/A,TRUE,"GENERAL";"TAB5",#N/A,TRUE,"GENERAL"}</definedName>
    <definedName name="______y5">{"TAB1",#N/A,TRUE,"GENERAL";"TAB2",#N/A,TRUE,"GENERAL";"TAB3",#N/A,TRUE,"GENERAL";"TAB4",#N/A,TRUE,"GENERAL";"TAB5",#N/A,TRUE,"GENERAL"}</definedName>
    <definedName localSheetId="0" name="______y6">{"via1",#N/A,TRUE,"general";"via2",#N/A,TRUE,"general";"via3",#N/A,TRUE,"general"}</definedName>
    <definedName name="______y6">{"via1",#N/A,TRUE,"general";"via2",#N/A,TRUE,"general";"via3",#N/A,TRUE,"general"}</definedName>
    <definedName localSheetId="0" name="______y7">{"via1",#N/A,TRUE,"general";"via2",#N/A,TRUE,"general";"via3",#N/A,TRUE,"general"}</definedName>
    <definedName name="______y7">{"via1",#N/A,TRUE,"general";"via2",#N/A,TRUE,"general";"via3",#N/A,TRUE,"general"}</definedName>
    <definedName localSheetId="0" name="______y8">{"via1",#N/A,TRUE,"general";"via2",#N/A,TRUE,"general";"via3",#N/A,TRUE,"general"}</definedName>
    <definedName name="______y8">{"via1",#N/A,TRUE,"general";"via2",#N/A,TRUE,"general";"via3",#N/A,TRUE,"general"}</definedName>
    <definedName localSheetId="0" name="______y9">{"TAB1",#N/A,TRUE,"GENERAL";"TAB2",#N/A,TRUE,"GENERAL";"TAB3",#N/A,TRUE,"GENERAL";"TAB4",#N/A,TRUE,"GENERAL";"TAB5",#N/A,TRUE,"GENERAL"}</definedName>
    <definedName name="______y9">{"TAB1",#N/A,TRUE,"GENERAL";"TAB2",#N/A,TRUE,"GENERAL";"TAB3",#N/A,TRUE,"GENERAL";"TAB4",#N/A,TRUE,"GENERAL";"TAB5",#N/A,TRUE,"GENERAL"}</definedName>
    <definedName localSheetId="0" name="______z1">{"TAB1",#N/A,TRUE,"GENERAL";"TAB2",#N/A,TRUE,"GENERAL";"TAB3",#N/A,TRUE,"GENERAL";"TAB4",#N/A,TRUE,"GENERAL";"TAB5",#N/A,TRUE,"GENERAL"}</definedName>
    <definedName name="______z1">{"TAB1",#N/A,TRUE,"GENERAL";"TAB2",#N/A,TRUE,"GENERAL";"TAB3",#N/A,TRUE,"GENERAL";"TAB4",#N/A,TRUE,"GENERAL";"TAB5",#N/A,TRUE,"GENERAL"}</definedName>
    <definedName localSheetId="0" name="______z2">{"via1",#N/A,TRUE,"general";"via2",#N/A,TRUE,"general";"via3",#N/A,TRUE,"general"}</definedName>
    <definedName name="______z2">{"via1",#N/A,TRUE,"general";"via2",#N/A,TRUE,"general";"via3",#N/A,TRUE,"general"}</definedName>
    <definedName localSheetId="0" name="______z3">{"via1",#N/A,TRUE,"general";"via2",#N/A,TRUE,"general";"via3",#N/A,TRUE,"general"}</definedName>
    <definedName name="______z3">{"via1",#N/A,TRUE,"general";"via2",#N/A,TRUE,"general";"via3",#N/A,TRUE,"general"}</definedName>
    <definedName localSheetId="0" name="______z4">{"TAB1",#N/A,TRUE,"GENERAL";"TAB2",#N/A,TRUE,"GENERAL";"TAB3",#N/A,TRUE,"GENERAL";"TAB4",#N/A,TRUE,"GENERAL";"TAB5",#N/A,TRUE,"GENERAL"}</definedName>
    <definedName name="______z4">{"TAB1",#N/A,TRUE,"GENERAL";"TAB2",#N/A,TRUE,"GENERAL";"TAB3",#N/A,TRUE,"GENERAL";"TAB4",#N/A,TRUE,"GENERAL";"TAB5",#N/A,TRUE,"GENERAL"}</definedName>
    <definedName localSheetId="0" name="______z5">{"via1",#N/A,TRUE,"general";"via2",#N/A,TRUE,"general";"via3",#N/A,TRUE,"general"}</definedName>
    <definedName name="______z5">{"via1",#N/A,TRUE,"general";"via2",#N/A,TRUE,"general";"via3",#N/A,TRUE,"general"}</definedName>
    <definedName localSheetId="0" name="______z6">{"TAB1",#N/A,TRUE,"GENERAL";"TAB2",#N/A,TRUE,"GENERAL";"TAB3",#N/A,TRUE,"GENERAL";"TAB4",#N/A,TRUE,"GENERAL";"TAB5",#N/A,TRUE,"GENERAL"}</definedName>
    <definedName name="______z6">{"TAB1",#N/A,TRUE,"GENERAL";"TAB2",#N/A,TRUE,"GENERAL";"TAB3",#N/A,TRUE,"GENERAL";"TAB4",#N/A,TRUE,"GENERAL";"TAB5",#N/A,TRUE,"GENERAL"}</definedName>
    <definedName localSheetId="0" name="_____a1">{"TAB1",#N/A,TRUE,"GENERAL";"TAB2",#N/A,TRUE,"GENERAL";"TAB3",#N/A,TRUE,"GENERAL";"TAB4",#N/A,TRUE,"GENERAL";"TAB5",#N/A,TRUE,"GENERAL"}</definedName>
    <definedName name="_____a1">{"TAB1",#N/A,TRUE,"GENERAL";"TAB2",#N/A,TRUE,"GENERAL";"TAB3",#N/A,TRUE,"GENERAL";"TAB4",#N/A,TRUE,"GENERAL";"TAB5",#N/A,TRUE,"GENERAL"}</definedName>
    <definedName localSheetId="0" name="_____A2">{#N/A,#N/A,FALSE,"Costos Productos 6A";#N/A,#N/A,FALSE,"Costo Unitario Total H-94-12"}</definedName>
    <definedName name="_____A2">{#N/A,#N/A,FALSE,"Costos Productos 6A";#N/A,#N/A,FALSE,"Costo Unitario Total H-94-12"}</definedName>
    <definedName localSheetId="0" name="_____a3">{"TAB1",#N/A,TRUE,"GENERAL";"TAB2",#N/A,TRUE,"GENERAL";"TAB3",#N/A,TRUE,"GENERAL";"TAB4",#N/A,TRUE,"GENERAL";"TAB5",#N/A,TRUE,"GENERAL"}</definedName>
    <definedName name="_____a3">{"TAB1",#N/A,TRUE,"GENERAL";"TAB2",#N/A,TRUE,"GENERAL";"TAB3",#N/A,TRUE,"GENERAL";"TAB4",#N/A,TRUE,"GENERAL";"TAB5",#N/A,TRUE,"GENERAL"}</definedName>
    <definedName localSheetId="0" name="_____a4">{"via1",#N/A,TRUE,"general";"via2",#N/A,TRUE,"general";"via3",#N/A,TRUE,"general"}</definedName>
    <definedName name="_____a4">{"via1",#N/A,TRUE,"general";"via2",#N/A,TRUE,"general";"via3",#N/A,TRUE,"general"}</definedName>
    <definedName localSheetId="0" name="_____a5">{"TAB1",#N/A,TRUE,"GENERAL";"TAB2",#N/A,TRUE,"GENERAL";"TAB3",#N/A,TRUE,"GENERAL";"TAB4",#N/A,TRUE,"GENERAL";"TAB5",#N/A,TRUE,"GENERAL"}</definedName>
    <definedName name="_____a5">{"TAB1",#N/A,TRUE,"GENERAL";"TAB2",#N/A,TRUE,"GENERAL";"TAB3",#N/A,TRUE,"GENERAL";"TAB4",#N/A,TRUE,"GENERAL";"TAB5",#N/A,TRUE,"GENERAL"}</definedName>
    <definedName localSheetId="0" name="_____a6">{"TAB1",#N/A,TRUE,"GENERAL";"TAB2",#N/A,TRUE,"GENERAL";"TAB3",#N/A,TRUE,"GENERAL";"TAB4",#N/A,TRUE,"GENERAL";"TAB5",#N/A,TRUE,"GENERAL"}</definedName>
    <definedName name="_____a6">{"TAB1",#N/A,TRUE,"GENERAL";"TAB2",#N/A,TRUE,"GENERAL";"TAB3",#N/A,TRUE,"GENERAL";"TAB4",#N/A,TRUE,"GENERAL";"TAB5",#N/A,TRUE,"GENERAL"}</definedName>
    <definedName localSheetId="0" name="_____b2">{"TAB1",#N/A,TRUE,"GENERAL";"TAB2",#N/A,TRUE,"GENERAL";"TAB3",#N/A,TRUE,"GENERAL";"TAB4",#N/A,TRUE,"GENERAL";"TAB5",#N/A,TRUE,"GENERAL"}</definedName>
    <definedName name="_____b2">{"TAB1",#N/A,TRUE,"GENERAL";"TAB2",#N/A,TRUE,"GENERAL";"TAB3",#N/A,TRUE,"GENERAL";"TAB4",#N/A,TRUE,"GENERAL";"TAB5",#N/A,TRUE,"GENERAL"}</definedName>
    <definedName localSheetId="0" name="_____b3">{"TAB1",#N/A,TRUE,"GENERAL";"TAB2",#N/A,TRUE,"GENERAL";"TAB3",#N/A,TRUE,"GENERAL";"TAB4",#N/A,TRUE,"GENERAL";"TAB5",#N/A,TRUE,"GENERAL"}</definedName>
    <definedName name="_____b3">{"TAB1",#N/A,TRUE,"GENERAL";"TAB2",#N/A,TRUE,"GENERAL";"TAB3",#N/A,TRUE,"GENERAL";"TAB4",#N/A,TRUE,"GENERAL";"TAB5",#N/A,TRUE,"GENERAL"}</definedName>
    <definedName localSheetId="0" name="_____b4">{"TAB1",#N/A,TRUE,"GENERAL";"TAB2",#N/A,TRUE,"GENERAL";"TAB3",#N/A,TRUE,"GENERAL";"TAB4",#N/A,TRUE,"GENERAL";"TAB5",#N/A,TRUE,"GENERAL"}</definedName>
    <definedName name="_____b4">{"TAB1",#N/A,TRUE,"GENERAL";"TAB2",#N/A,TRUE,"GENERAL";"TAB3",#N/A,TRUE,"GENERAL";"TAB4",#N/A,TRUE,"GENERAL";"TAB5",#N/A,TRUE,"GENERAL"}</definedName>
    <definedName localSheetId="0" name="_____b5">{"TAB1",#N/A,TRUE,"GENERAL";"TAB2",#N/A,TRUE,"GENERAL";"TAB3",#N/A,TRUE,"GENERAL";"TAB4",#N/A,TRUE,"GENERAL";"TAB5",#N/A,TRUE,"GENERAL"}</definedName>
    <definedName name="_____b5">{"TAB1",#N/A,TRUE,"GENERAL";"TAB2",#N/A,TRUE,"GENERAL";"TAB3",#N/A,TRUE,"GENERAL";"TAB4",#N/A,TRUE,"GENERAL";"TAB5",#N/A,TRUE,"GENERAL"}</definedName>
    <definedName localSheetId="0" name="_____b6">{"TAB1",#N/A,TRUE,"GENERAL";"TAB2",#N/A,TRUE,"GENERAL";"TAB3",#N/A,TRUE,"GENERAL";"TAB4",#N/A,TRUE,"GENERAL";"TAB5",#N/A,TRUE,"GENERAL"}</definedName>
    <definedName name="_____b6">{"TAB1",#N/A,TRUE,"GENERAL";"TAB2",#N/A,TRUE,"GENERAL";"TAB3",#N/A,TRUE,"GENERAL";"TAB4",#N/A,TRUE,"GENERAL";"TAB5",#N/A,TRUE,"GENERAL"}</definedName>
    <definedName localSheetId="0" name="_____b7">{"via1",#N/A,TRUE,"general";"via2",#N/A,TRUE,"general";"via3",#N/A,TRUE,"general"}</definedName>
    <definedName name="_____b7">{"via1",#N/A,TRUE,"general";"via2",#N/A,TRUE,"general";"via3",#N/A,TRUE,"general"}</definedName>
    <definedName localSheetId="0" name="_____b8">{"via1",#N/A,TRUE,"general";"via2",#N/A,TRUE,"general";"via3",#N/A,TRUE,"general"}</definedName>
    <definedName name="_____b8">{"via1",#N/A,TRUE,"general";"via2",#N/A,TRUE,"general";"via3",#N/A,TRUE,"general"}</definedName>
    <definedName localSheetId="0" name="_____bb9">{"TAB1",#N/A,TRUE,"GENERAL";"TAB2",#N/A,TRUE,"GENERAL";"TAB3",#N/A,TRUE,"GENERAL";"TAB4",#N/A,TRUE,"GENERAL";"TAB5",#N/A,TRUE,"GENERAL"}</definedName>
    <definedName name="_____bb9">{"TAB1",#N/A,TRUE,"GENERAL";"TAB2",#N/A,TRUE,"GENERAL";"TAB3",#N/A,TRUE,"GENERAL";"TAB4",#N/A,TRUE,"GENERAL";"TAB5",#N/A,TRUE,"GENERAL"}</definedName>
    <definedName localSheetId="0" name="_____bgb5">{"TAB1",#N/A,TRUE,"GENERAL";"TAB2",#N/A,TRUE,"GENERAL";"TAB3",#N/A,TRUE,"GENERAL";"TAB4",#N/A,TRUE,"GENERAL";"TAB5",#N/A,TRUE,"GENERAL"}</definedName>
    <definedName name="_____bgb5">{"TAB1",#N/A,TRUE,"GENERAL";"TAB2",#N/A,TRUE,"GENERAL";"TAB3",#N/A,TRUE,"GENERAL";"TAB4",#N/A,TRUE,"GENERAL";"TAB5",#N/A,TRUE,"GENERAL"}</definedName>
    <definedName localSheetId="0" name="_____g2">{"TAB1",#N/A,TRUE,"GENERAL";"TAB2",#N/A,TRUE,"GENERAL";"TAB3",#N/A,TRUE,"GENERAL";"TAB4",#N/A,TRUE,"GENERAL";"TAB5",#N/A,TRUE,"GENERAL"}</definedName>
    <definedName name="_____g2">{"TAB1",#N/A,TRUE,"GENERAL";"TAB2",#N/A,TRUE,"GENERAL";"TAB3",#N/A,TRUE,"GENERAL";"TAB4",#N/A,TRUE,"GENERAL";"TAB5",#N/A,TRUE,"GENERAL"}</definedName>
    <definedName localSheetId="0" name="_____g3">{"via1",#N/A,TRUE,"general";"via2",#N/A,TRUE,"general";"via3",#N/A,TRUE,"general"}</definedName>
    <definedName name="_____g3">{"via1",#N/A,TRUE,"general";"via2",#N/A,TRUE,"general";"via3",#N/A,TRUE,"general"}</definedName>
    <definedName localSheetId="0" name="_____g4">{"via1",#N/A,TRUE,"general";"via2",#N/A,TRUE,"general";"via3",#N/A,TRUE,"general"}</definedName>
    <definedName name="_____g4">{"via1",#N/A,TRUE,"general";"via2",#N/A,TRUE,"general";"via3",#N/A,TRUE,"general"}</definedName>
    <definedName localSheetId="0" name="_____g5">{"via1",#N/A,TRUE,"general";"via2",#N/A,TRUE,"general";"via3",#N/A,TRUE,"general"}</definedName>
    <definedName name="_____g5">{"via1",#N/A,TRUE,"general";"via2",#N/A,TRUE,"general";"via3",#N/A,TRUE,"general"}</definedName>
    <definedName localSheetId="0" name="_____g6">{"via1",#N/A,TRUE,"general";"via2",#N/A,TRUE,"general";"via3",#N/A,TRUE,"general"}</definedName>
    <definedName name="_____g6">{"via1",#N/A,TRUE,"general";"via2",#N/A,TRUE,"general";"via3",#N/A,TRUE,"general"}</definedName>
    <definedName localSheetId="0" name="_____g7">{"TAB1",#N/A,TRUE,"GENERAL";"TAB2",#N/A,TRUE,"GENERAL";"TAB3",#N/A,TRUE,"GENERAL";"TAB4",#N/A,TRUE,"GENERAL";"TAB5",#N/A,TRUE,"GENERAL"}</definedName>
    <definedName name="_____g7">{"TAB1",#N/A,TRUE,"GENERAL";"TAB2",#N/A,TRUE,"GENERAL";"TAB3",#N/A,TRUE,"GENERAL";"TAB4",#N/A,TRUE,"GENERAL";"TAB5",#N/A,TRUE,"GENERAL"}</definedName>
    <definedName localSheetId="0" name="_____GR1">{"TAB1",#N/A,TRUE,"GENERAL";"TAB2",#N/A,TRUE,"GENERAL";"TAB3",#N/A,TRUE,"GENERAL";"TAB4",#N/A,TRUE,"GENERAL";"TAB5",#N/A,TRUE,"GENERAL"}</definedName>
    <definedName name="_____GR1">{"TAB1",#N/A,TRUE,"GENERAL";"TAB2",#N/A,TRUE,"GENERAL";"TAB3",#N/A,TRUE,"GENERAL";"TAB4",#N/A,TRUE,"GENERAL";"TAB5",#N/A,TRUE,"GENERAL"}</definedName>
    <definedName localSheetId="0" name="_____gtr4">{"via1",#N/A,TRUE,"general";"via2",#N/A,TRUE,"general";"via3",#N/A,TRUE,"general"}</definedName>
    <definedName name="_____gtr4">{"via1",#N/A,TRUE,"general";"via2",#N/A,TRUE,"general";"via3",#N/A,TRUE,"general"}</definedName>
    <definedName localSheetId="0" name="_____h2">{"via1",#N/A,TRUE,"general";"via2",#N/A,TRUE,"general";"via3",#N/A,TRUE,"general"}</definedName>
    <definedName name="_____h2">{"via1",#N/A,TRUE,"general";"via2",#N/A,TRUE,"general";"via3",#N/A,TRUE,"general"}</definedName>
    <definedName localSheetId="0" name="_____h3">{"via1",#N/A,TRUE,"general";"via2",#N/A,TRUE,"general";"via3",#N/A,TRUE,"general"}</definedName>
    <definedName name="_____h3">{"via1",#N/A,TRUE,"general";"via2",#N/A,TRUE,"general";"via3",#N/A,TRUE,"general"}</definedName>
    <definedName localSheetId="0" name="_____h4">{"TAB1",#N/A,TRUE,"GENERAL";"TAB2",#N/A,TRUE,"GENERAL";"TAB3",#N/A,TRUE,"GENERAL";"TAB4",#N/A,TRUE,"GENERAL";"TAB5",#N/A,TRUE,"GENERAL"}</definedName>
    <definedName name="_____h4">{"TAB1",#N/A,TRUE,"GENERAL";"TAB2",#N/A,TRUE,"GENERAL";"TAB3",#N/A,TRUE,"GENERAL";"TAB4",#N/A,TRUE,"GENERAL";"TAB5",#N/A,TRUE,"GENERAL"}</definedName>
    <definedName localSheetId="0" name="_____h5">{"TAB1",#N/A,TRUE,"GENERAL";"TAB2",#N/A,TRUE,"GENERAL";"TAB3",#N/A,TRUE,"GENERAL";"TAB4",#N/A,TRUE,"GENERAL";"TAB5",#N/A,TRUE,"GENERAL"}</definedName>
    <definedName name="_____h5">{"TAB1",#N/A,TRUE,"GENERAL";"TAB2",#N/A,TRUE,"GENERAL";"TAB3",#N/A,TRUE,"GENERAL";"TAB4",#N/A,TRUE,"GENERAL";"TAB5",#N/A,TRUE,"GENERAL"}</definedName>
    <definedName localSheetId="0" name="_____h6">{"via1",#N/A,TRUE,"general";"via2",#N/A,TRUE,"general";"via3",#N/A,TRUE,"general"}</definedName>
    <definedName name="_____h6">{"via1",#N/A,TRUE,"general";"via2",#N/A,TRUE,"general";"via3",#N/A,TRUE,"general"}</definedName>
    <definedName localSheetId="0" name="_____h7">{"TAB1",#N/A,TRUE,"GENERAL";"TAB2",#N/A,TRUE,"GENERAL";"TAB3",#N/A,TRUE,"GENERAL";"TAB4",#N/A,TRUE,"GENERAL";"TAB5",#N/A,TRUE,"GENERAL"}</definedName>
    <definedName name="_____h7">{"TAB1",#N/A,TRUE,"GENERAL";"TAB2",#N/A,TRUE,"GENERAL";"TAB3",#N/A,TRUE,"GENERAL";"TAB4",#N/A,TRUE,"GENERAL";"TAB5",#N/A,TRUE,"GENERAL"}</definedName>
    <definedName localSheetId="0" name="_____h8">{"via1",#N/A,TRUE,"general";"via2",#N/A,TRUE,"general";"via3",#N/A,TRUE,"general"}</definedName>
    <definedName name="_____h8">{"via1",#N/A,TRUE,"general";"via2",#N/A,TRUE,"general";"via3",#N/A,TRUE,"general"}</definedName>
    <definedName localSheetId="0" name="_____hfh7">{"via1",#N/A,TRUE,"general";"via2",#N/A,TRUE,"general";"via3",#N/A,TRUE,"general"}</definedName>
    <definedName name="_____hfh7">{"via1",#N/A,TRUE,"general";"via2",#N/A,TRUE,"general";"via3",#N/A,TRUE,"general"}</definedName>
    <definedName localSheetId="0" name="_____i4">{"via1",#N/A,TRUE,"general";"via2",#N/A,TRUE,"general";"via3",#N/A,TRUE,"general"}</definedName>
    <definedName name="_____i4">{"via1",#N/A,TRUE,"general";"via2",#N/A,TRUE,"general";"via3",#N/A,TRUE,"general"}</definedName>
    <definedName localSheetId="0" name="_____i5">{"TAB1",#N/A,TRUE,"GENERAL";"TAB2",#N/A,TRUE,"GENERAL";"TAB3",#N/A,TRUE,"GENERAL";"TAB4",#N/A,TRUE,"GENERAL";"TAB5",#N/A,TRUE,"GENERAL"}</definedName>
    <definedName name="_____i5">{"TAB1",#N/A,TRUE,"GENERAL";"TAB2",#N/A,TRUE,"GENERAL";"TAB3",#N/A,TRUE,"GENERAL";"TAB4",#N/A,TRUE,"GENERAL";"TAB5",#N/A,TRUE,"GENERAL"}</definedName>
    <definedName localSheetId="0" name="_____i6">{"TAB1",#N/A,TRUE,"GENERAL";"TAB2",#N/A,TRUE,"GENERAL";"TAB3",#N/A,TRUE,"GENERAL";"TAB4",#N/A,TRUE,"GENERAL";"TAB5",#N/A,TRUE,"GENERAL"}</definedName>
    <definedName name="_____i6">{"TAB1",#N/A,TRUE,"GENERAL";"TAB2",#N/A,TRUE,"GENERAL";"TAB3",#N/A,TRUE,"GENERAL";"TAB4",#N/A,TRUE,"GENERAL";"TAB5",#N/A,TRUE,"GENERAL"}</definedName>
    <definedName localSheetId="0" name="_____i7">{"via1",#N/A,TRUE,"general";"via2",#N/A,TRUE,"general";"via3",#N/A,TRUE,"general"}</definedName>
    <definedName name="_____i7">{"via1",#N/A,TRUE,"general";"via2",#N/A,TRUE,"general";"via3",#N/A,TRUE,"general"}</definedName>
    <definedName localSheetId="0" name="_____i77">{"TAB1",#N/A,TRUE,"GENERAL";"TAB2",#N/A,TRUE,"GENERAL";"TAB3",#N/A,TRUE,"GENERAL";"TAB4",#N/A,TRUE,"GENERAL";"TAB5",#N/A,TRUE,"GENERAL"}</definedName>
    <definedName name="_____i77">{"TAB1",#N/A,TRUE,"GENERAL";"TAB2",#N/A,TRUE,"GENERAL";"TAB3",#N/A,TRUE,"GENERAL";"TAB4",#N/A,TRUE,"GENERAL";"TAB5",#N/A,TRUE,"GENERAL"}</definedName>
    <definedName localSheetId="0" name="_____i8">{"via1",#N/A,TRUE,"general";"via2",#N/A,TRUE,"general";"via3",#N/A,TRUE,"general"}</definedName>
    <definedName name="_____i8">{"via1",#N/A,TRUE,"general";"via2",#N/A,TRUE,"general";"via3",#N/A,TRUE,"general"}</definedName>
    <definedName localSheetId="0" name="_____i9">{"TAB1",#N/A,TRUE,"GENERAL";"TAB2",#N/A,TRUE,"GENERAL";"TAB3",#N/A,TRUE,"GENERAL";"TAB4",#N/A,TRUE,"GENERAL";"TAB5",#N/A,TRUE,"GENERAL"}</definedName>
    <definedName name="_____i9">{"TAB1",#N/A,TRUE,"GENERAL";"TAB2",#N/A,TRUE,"GENERAL";"TAB3",#N/A,TRUE,"GENERAL";"TAB4",#N/A,TRUE,"GENERAL";"TAB5",#N/A,TRUE,"GENERAL"}</definedName>
    <definedName localSheetId="0" name="_____k3">{"TAB1",#N/A,TRUE,"GENERAL";"TAB2",#N/A,TRUE,"GENERAL";"TAB3",#N/A,TRUE,"GENERAL";"TAB4",#N/A,TRUE,"GENERAL";"TAB5",#N/A,TRUE,"GENERAL"}</definedName>
    <definedName name="_____k3">{"TAB1",#N/A,TRUE,"GENERAL";"TAB2",#N/A,TRUE,"GENERAL";"TAB3",#N/A,TRUE,"GENERAL";"TAB4",#N/A,TRUE,"GENERAL";"TAB5",#N/A,TRUE,"GENERAL"}</definedName>
    <definedName localSheetId="0" name="_____k4">{"via1",#N/A,TRUE,"general";"via2",#N/A,TRUE,"general";"via3",#N/A,TRUE,"general"}</definedName>
    <definedName name="_____k4">{"via1",#N/A,TRUE,"general";"via2",#N/A,TRUE,"general";"via3",#N/A,TRUE,"general"}</definedName>
    <definedName localSheetId="0" name="_____k5">{"via1",#N/A,TRUE,"general";"via2",#N/A,TRUE,"general";"via3",#N/A,TRUE,"general"}</definedName>
    <definedName name="_____k5">{"via1",#N/A,TRUE,"general";"via2",#N/A,TRUE,"general";"via3",#N/A,TRUE,"general"}</definedName>
    <definedName localSheetId="0" name="_____k6">{"TAB1",#N/A,TRUE,"GENERAL";"TAB2",#N/A,TRUE,"GENERAL";"TAB3",#N/A,TRUE,"GENERAL";"TAB4",#N/A,TRUE,"GENERAL";"TAB5",#N/A,TRUE,"GENERAL"}</definedName>
    <definedName name="_____k6">{"TAB1",#N/A,TRUE,"GENERAL";"TAB2",#N/A,TRUE,"GENERAL";"TAB3",#N/A,TRUE,"GENERAL";"TAB4",#N/A,TRUE,"GENERAL";"TAB5",#N/A,TRUE,"GENERAL"}</definedName>
    <definedName localSheetId="0" name="_____k7">{"via1",#N/A,TRUE,"general";"via2",#N/A,TRUE,"general";"via3",#N/A,TRUE,"general"}</definedName>
    <definedName name="_____k7">{"via1",#N/A,TRUE,"general";"via2",#N/A,TRUE,"general";"via3",#N/A,TRUE,"general"}</definedName>
    <definedName localSheetId="0" name="_____k8">{"via1",#N/A,TRUE,"general";"via2",#N/A,TRUE,"general";"via3",#N/A,TRUE,"general"}</definedName>
    <definedName name="_____k8">{"via1",#N/A,TRUE,"general";"via2",#N/A,TRUE,"general";"via3",#N/A,TRUE,"general"}</definedName>
    <definedName localSheetId="0" name="_____k9">{"TAB1",#N/A,TRUE,"GENERAL";"TAB2",#N/A,TRUE,"GENERAL";"TAB3",#N/A,TRUE,"GENERAL";"TAB4",#N/A,TRUE,"GENERAL";"TAB5",#N/A,TRUE,"GENERAL"}</definedName>
    <definedName name="_____k9">{"TAB1",#N/A,TRUE,"GENERAL";"TAB2",#N/A,TRUE,"GENERAL";"TAB3",#N/A,TRUE,"GENERAL";"TAB4",#N/A,TRUE,"GENERAL";"TAB5",#N/A,TRUE,"GENERAL"}</definedName>
    <definedName localSheetId="0" name="_____kjk6">{"TAB1",#N/A,TRUE,"GENERAL";"TAB2",#N/A,TRUE,"GENERAL";"TAB3",#N/A,TRUE,"GENERAL";"TAB4",#N/A,TRUE,"GENERAL";"TAB5",#N/A,TRUE,"GENERAL"}</definedName>
    <definedName name="_____kjk6">{"TAB1",#N/A,TRUE,"GENERAL";"TAB2",#N/A,TRUE,"GENERAL";"TAB3",#N/A,TRUE,"GENERAL";"TAB4",#N/A,TRUE,"GENERAL";"TAB5",#N/A,TRUE,"GENERAL"}</definedName>
    <definedName localSheetId="0" name="_____m3">{"via1",#N/A,TRUE,"general";"via2",#N/A,TRUE,"general";"via3",#N/A,TRUE,"general"}</definedName>
    <definedName name="_____m3">{"via1",#N/A,TRUE,"general";"via2",#N/A,TRUE,"general";"via3",#N/A,TRUE,"general"}</definedName>
    <definedName localSheetId="0" name="_____m4">{"TAB1",#N/A,TRUE,"GENERAL";"TAB2",#N/A,TRUE,"GENERAL";"TAB3",#N/A,TRUE,"GENERAL";"TAB4",#N/A,TRUE,"GENERAL";"TAB5",#N/A,TRUE,"GENERAL"}</definedName>
    <definedName name="_____m4">{"TAB1",#N/A,TRUE,"GENERAL";"TAB2",#N/A,TRUE,"GENERAL";"TAB3",#N/A,TRUE,"GENERAL";"TAB4",#N/A,TRUE,"GENERAL";"TAB5",#N/A,TRUE,"GENERAL"}</definedName>
    <definedName localSheetId="0" name="_____m5">{"via1",#N/A,TRUE,"general";"via2",#N/A,TRUE,"general";"via3",#N/A,TRUE,"general"}</definedName>
    <definedName name="_____m5">{"via1",#N/A,TRUE,"general";"via2",#N/A,TRUE,"general";"via3",#N/A,TRUE,"general"}</definedName>
    <definedName localSheetId="0" name="_____m6">{"TAB1",#N/A,TRUE,"GENERAL";"TAB2",#N/A,TRUE,"GENERAL";"TAB3",#N/A,TRUE,"GENERAL";"TAB4",#N/A,TRUE,"GENERAL";"TAB5",#N/A,TRUE,"GENERAL"}</definedName>
    <definedName name="_____m6">{"TAB1",#N/A,TRUE,"GENERAL";"TAB2",#N/A,TRUE,"GENERAL";"TAB3",#N/A,TRUE,"GENERAL";"TAB4",#N/A,TRUE,"GENERAL";"TAB5",#N/A,TRUE,"GENERAL"}</definedName>
    <definedName localSheetId="0" name="_____m7">{"TAB1",#N/A,TRUE,"GENERAL";"TAB2",#N/A,TRUE,"GENERAL";"TAB3",#N/A,TRUE,"GENERAL";"TAB4",#N/A,TRUE,"GENERAL";"TAB5",#N/A,TRUE,"GENERAL"}</definedName>
    <definedName name="_____m7">{"TAB1",#N/A,TRUE,"GENERAL";"TAB2",#N/A,TRUE,"GENERAL";"TAB3",#N/A,TRUE,"GENERAL";"TAB4",#N/A,TRUE,"GENERAL";"TAB5",#N/A,TRUE,"GENERAL"}</definedName>
    <definedName localSheetId="0" name="_____m8">{"via1",#N/A,TRUE,"general";"via2",#N/A,TRUE,"general";"via3",#N/A,TRUE,"general"}</definedName>
    <definedName name="_____m8">{"via1",#N/A,TRUE,"general";"via2",#N/A,TRUE,"general";"via3",#N/A,TRUE,"general"}</definedName>
    <definedName localSheetId="0" name="_____m9">{"via1",#N/A,TRUE,"general";"via2",#N/A,TRUE,"general";"via3",#N/A,TRUE,"general"}</definedName>
    <definedName name="_____m9">{"via1",#N/A,TRUE,"general";"via2",#N/A,TRUE,"general";"via3",#N/A,TRUE,"general"}</definedName>
    <definedName localSheetId="0" name="_____n3">{"TAB1",#N/A,TRUE,"GENERAL";"TAB2",#N/A,TRUE,"GENERAL";"TAB3",#N/A,TRUE,"GENERAL";"TAB4",#N/A,TRUE,"GENERAL";"TAB5",#N/A,TRUE,"GENERAL"}</definedName>
    <definedName name="_____n3">{"TAB1",#N/A,TRUE,"GENERAL";"TAB2",#N/A,TRUE,"GENERAL";"TAB3",#N/A,TRUE,"GENERAL";"TAB4",#N/A,TRUE,"GENERAL";"TAB5",#N/A,TRUE,"GENERAL"}</definedName>
    <definedName localSheetId="0" name="_____n4">{"via1",#N/A,TRUE,"general";"via2",#N/A,TRUE,"general";"via3",#N/A,TRUE,"general"}</definedName>
    <definedName name="_____n4">{"via1",#N/A,TRUE,"general";"via2",#N/A,TRUE,"general";"via3",#N/A,TRUE,"general"}</definedName>
    <definedName localSheetId="0" name="_____n5">{"TAB1",#N/A,TRUE,"GENERAL";"TAB2",#N/A,TRUE,"GENERAL";"TAB3",#N/A,TRUE,"GENERAL";"TAB4",#N/A,TRUE,"GENERAL";"TAB5",#N/A,TRUE,"GENERAL"}</definedName>
    <definedName name="_____n5">{"TAB1",#N/A,TRUE,"GENERAL";"TAB2",#N/A,TRUE,"GENERAL";"TAB3",#N/A,TRUE,"GENERAL";"TAB4",#N/A,TRUE,"GENERAL";"TAB5",#N/A,TRUE,"GENERAL"}</definedName>
    <definedName localSheetId="0" name="_____nyn7">{"via1",#N/A,TRUE,"general";"via2",#N/A,TRUE,"general";"via3",#N/A,TRUE,"general"}</definedName>
    <definedName name="_____nyn7">{"via1",#N/A,TRUE,"general";"via2",#N/A,TRUE,"general";"via3",#N/A,TRUE,"general"}</definedName>
    <definedName localSheetId="0" name="_____o4">{"via1",#N/A,TRUE,"general";"via2",#N/A,TRUE,"general";"via3",#N/A,TRUE,"general"}</definedName>
    <definedName name="_____o4">{"via1",#N/A,TRUE,"general";"via2",#N/A,TRUE,"general";"via3",#N/A,TRUE,"general"}</definedName>
    <definedName localSheetId="0" name="_____o5">{"TAB1",#N/A,TRUE,"GENERAL";"TAB2",#N/A,TRUE,"GENERAL";"TAB3",#N/A,TRUE,"GENERAL";"TAB4",#N/A,TRUE,"GENERAL";"TAB5",#N/A,TRUE,"GENERAL"}</definedName>
    <definedName name="_____o5">{"TAB1",#N/A,TRUE,"GENERAL";"TAB2",#N/A,TRUE,"GENERAL";"TAB3",#N/A,TRUE,"GENERAL";"TAB4",#N/A,TRUE,"GENERAL";"TAB5",#N/A,TRUE,"GENERAL"}</definedName>
    <definedName localSheetId="0" name="_____o6">{"TAB1",#N/A,TRUE,"GENERAL";"TAB2",#N/A,TRUE,"GENERAL";"TAB3",#N/A,TRUE,"GENERAL";"TAB4",#N/A,TRUE,"GENERAL";"TAB5",#N/A,TRUE,"GENERAL"}</definedName>
    <definedName name="_____o6">{"TAB1",#N/A,TRUE,"GENERAL";"TAB2",#N/A,TRUE,"GENERAL";"TAB3",#N/A,TRUE,"GENERAL";"TAB4",#N/A,TRUE,"GENERAL";"TAB5",#N/A,TRUE,"GENERAL"}</definedName>
    <definedName localSheetId="0" name="_____o7">{"TAB1",#N/A,TRUE,"GENERAL";"TAB2",#N/A,TRUE,"GENERAL";"TAB3",#N/A,TRUE,"GENERAL";"TAB4",#N/A,TRUE,"GENERAL";"TAB5",#N/A,TRUE,"GENERAL"}</definedName>
    <definedName name="_____o7">{"TAB1",#N/A,TRUE,"GENERAL";"TAB2",#N/A,TRUE,"GENERAL";"TAB3",#N/A,TRUE,"GENERAL";"TAB4",#N/A,TRUE,"GENERAL";"TAB5",#N/A,TRUE,"GENERAL"}</definedName>
    <definedName localSheetId="0" name="_____o8">{"via1",#N/A,TRUE,"general";"via2",#N/A,TRUE,"general";"via3",#N/A,TRUE,"general"}</definedName>
    <definedName name="_____o8">{"via1",#N/A,TRUE,"general";"via2",#N/A,TRUE,"general";"via3",#N/A,TRUE,"general"}</definedName>
    <definedName localSheetId="0" name="_____o9">{"TAB1",#N/A,TRUE,"GENERAL";"TAB2",#N/A,TRUE,"GENERAL";"TAB3",#N/A,TRUE,"GENERAL";"TAB4",#N/A,TRUE,"GENERAL";"TAB5",#N/A,TRUE,"GENERAL"}</definedName>
    <definedName name="_____o9">{"TAB1",#N/A,TRUE,"GENERAL";"TAB2",#N/A,TRUE,"GENERAL";"TAB3",#N/A,TRUE,"GENERAL";"TAB4",#N/A,TRUE,"GENERAL";"TAB5",#N/A,TRUE,"GENERAL"}</definedName>
    <definedName localSheetId="0" name="_____p6">{"via1",#N/A,TRUE,"general";"via2",#N/A,TRUE,"general";"via3",#N/A,TRUE,"general"}</definedName>
    <definedName name="_____p6">{"via1",#N/A,TRUE,"general";"via2",#N/A,TRUE,"general";"via3",#N/A,TRUE,"general"}</definedName>
    <definedName localSheetId="0" name="_____p7">{"via1",#N/A,TRUE,"general";"via2",#N/A,TRUE,"general";"via3",#N/A,TRUE,"general"}</definedName>
    <definedName name="_____p7">{"via1",#N/A,TRUE,"general";"via2",#N/A,TRUE,"general";"via3",#N/A,TRUE,"general"}</definedName>
    <definedName localSheetId="0" name="_____p8">{"TAB1",#N/A,TRUE,"GENERAL";"TAB2",#N/A,TRUE,"GENERAL";"TAB3",#N/A,TRUE,"GENERAL";"TAB4",#N/A,TRUE,"GENERAL";"TAB5",#N/A,TRUE,"GENERAL"}</definedName>
    <definedName name="_____p8">{"TAB1",#N/A,TRUE,"GENERAL";"TAB2",#N/A,TRUE,"GENERAL";"TAB3",#N/A,TRUE,"GENERAL";"TAB4",#N/A,TRUE,"GENERAL";"TAB5",#N/A,TRUE,"GENERAL"}</definedName>
    <definedName localSheetId="0" name="_____r4r">{"via1",#N/A,TRUE,"general";"via2",#N/A,TRUE,"general";"via3",#N/A,TRUE,"general"}</definedName>
    <definedName name="_____r4r">{"via1",#N/A,TRUE,"general";"via2",#N/A,TRUE,"general";"via3",#N/A,TRUE,"general"}</definedName>
    <definedName localSheetId="0" name="_____rtu6">{"via1",#N/A,TRUE,"general";"via2",#N/A,TRUE,"general";"via3",#N/A,TRUE,"general"}</definedName>
    <definedName name="_____rtu6">{"via1",#N/A,TRUE,"general";"via2",#N/A,TRUE,"general";"via3",#N/A,TRUE,"general"}</definedName>
    <definedName localSheetId="0" name="_____s1">{"via1",#N/A,TRUE,"general";"via2",#N/A,TRUE,"general";"via3",#N/A,TRUE,"general"}</definedName>
    <definedName name="_____s1">{"via1",#N/A,TRUE,"general";"via2",#N/A,TRUE,"general";"via3",#N/A,TRUE,"general"}</definedName>
    <definedName localSheetId="0" name="_____s2">{"TAB1",#N/A,TRUE,"GENERAL";"TAB2",#N/A,TRUE,"GENERAL";"TAB3",#N/A,TRUE,"GENERAL";"TAB4",#N/A,TRUE,"GENERAL";"TAB5",#N/A,TRUE,"GENERAL"}</definedName>
    <definedName name="_____s2">{"TAB1",#N/A,TRUE,"GENERAL";"TAB2",#N/A,TRUE,"GENERAL";"TAB3",#N/A,TRUE,"GENERAL";"TAB4",#N/A,TRUE,"GENERAL";"TAB5",#N/A,TRUE,"GENERAL"}</definedName>
    <definedName localSheetId="0" name="_____s3">{"TAB1",#N/A,TRUE,"GENERAL";"TAB2",#N/A,TRUE,"GENERAL";"TAB3",#N/A,TRUE,"GENERAL";"TAB4",#N/A,TRUE,"GENERAL";"TAB5",#N/A,TRUE,"GENERAL"}</definedName>
    <definedName name="_____s3">{"TAB1",#N/A,TRUE,"GENERAL";"TAB2",#N/A,TRUE,"GENERAL";"TAB3",#N/A,TRUE,"GENERAL";"TAB4",#N/A,TRUE,"GENERAL";"TAB5",#N/A,TRUE,"GENERAL"}</definedName>
    <definedName localSheetId="0" name="_____s4">{"via1",#N/A,TRUE,"general";"via2",#N/A,TRUE,"general";"via3",#N/A,TRUE,"general"}</definedName>
    <definedName name="_____s4">{"via1",#N/A,TRUE,"general";"via2",#N/A,TRUE,"general";"via3",#N/A,TRUE,"general"}</definedName>
    <definedName localSheetId="0" name="_____s5">{"via1",#N/A,TRUE,"general";"via2",#N/A,TRUE,"general";"via3",#N/A,TRUE,"general"}</definedName>
    <definedName name="_____s5">{"via1",#N/A,TRUE,"general";"via2",#N/A,TRUE,"general";"via3",#N/A,TRUE,"general"}</definedName>
    <definedName localSheetId="0" name="_____s6">{"TAB1",#N/A,TRUE,"GENERAL";"TAB2",#N/A,TRUE,"GENERAL";"TAB3",#N/A,TRUE,"GENERAL";"TAB4",#N/A,TRUE,"GENERAL";"TAB5",#N/A,TRUE,"GENERAL"}</definedName>
    <definedName name="_____s6">{"TAB1",#N/A,TRUE,"GENERAL";"TAB2",#N/A,TRUE,"GENERAL";"TAB3",#N/A,TRUE,"GENERAL";"TAB4",#N/A,TRUE,"GENERAL";"TAB5",#N/A,TRUE,"GENERAL"}</definedName>
    <definedName localSheetId="0" name="_____s7">{"via1",#N/A,TRUE,"general";"via2",#N/A,TRUE,"general";"via3",#N/A,TRUE,"general"}</definedName>
    <definedName name="_____s7">{"via1",#N/A,TRUE,"general";"via2",#N/A,TRUE,"general";"via3",#N/A,TRUE,"general"}</definedName>
    <definedName localSheetId="0" name="_____t3">{"TAB1",#N/A,TRUE,"GENERAL";"TAB2",#N/A,TRUE,"GENERAL";"TAB3",#N/A,TRUE,"GENERAL";"TAB4",#N/A,TRUE,"GENERAL";"TAB5",#N/A,TRUE,"GENERAL"}</definedName>
    <definedName name="_____t3">{"TAB1",#N/A,TRUE,"GENERAL";"TAB2",#N/A,TRUE,"GENERAL";"TAB3",#N/A,TRUE,"GENERAL";"TAB4",#N/A,TRUE,"GENERAL";"TAB5",#N/A,TRUE,"GENERAL"}</definedName>
    <definedName localSheetId="0" name="_____t4">{"via1",#N/A,TRUE,"general";"via2",#N/A,TRUE,"general";"via3",#N/A,TRUE,"general"}</definedName>
    <definedName name="_____t4">{"via1",#N/A,TRUE,"general";"via2",#N/A,TRUE,"general";"via3",#N/A,TRUE,"general"}</definedName>
    <definedName localSheetId="0" name="_____t5">{"TAB1",#N/A,TRUE,"GENERAL";"TAB2",#N/A,TRUE,"GENERAL";"TAB3",#N/A,TRUE,"GENERAL";"TAB4",#N/A,TRUE,"GENERAL";"TAB5",#N/A,TRUE,"GENERAL"}</definedName>
    <definedName name="_____t5">{"TAB1",#N/A,TRUE,"GENERAL";"TAB2",#N/A,TRUE,"GENERAL";"TAB3",#N/A,TRUE,"GENERAL";"TAB4",#N/A,TRUE,"GENERAL";"TAB5",#N/A,TRUE,"GENERAL"}</definedName>
    <definedName localSheetId="0" name="_____t6">{"via1",#N/A,TRUE,"general";"via2",#N/A,TRUE,"general";"via3",#N/A,TRUE,"general"}</definedName>
    <definedName name="_____t6">{"via1",#N/A,TRUE,"general";"via2",#N/A,TRUE,"general";"via3",#N/A,TRUE,"general"}</definedName>
    <definedName localSheetId="0" name="_____t66">{"TAB1",#N/A,TRUE,"GENERAL";"TAB2",#N/A,TRUE,"GENERAL";"TAB3",#N/A,TRUE,"GENERAL";"TAB4",#N/A,TRUE,"GENERAL";"TAB5",#N/A,TRUE,"GENERAL"}</definedName>
    <definedName name="_____t66">{"TAB1",#N/A,TRUE,"GENERAL";"TAB2",#N/A,TRUE,"GENERAL";"TAB3",#N/A,TRUE,"GENERAL";"TAB4",#N/A,TRUE,"GENERAL";"TAB5",#N/A,TRUE,"GENERAL"}</definedName>
    <definedName localSheetId="0" name="_____t7">{"via1",#N/A,TRUE,"general";"via2",#N/A,TRUE,"general";"via3",#N/A,TRUE,"general"}</definedName>
    <definedName name="_____t7">{"via1",#N/A,TRUE,"general";"via2",#N/A,TRUE,"general";"via3",#N/A,TRUE,"general"}</definedName>
    <definedName localSheetId="0" name="_____t77">{"TAB1",#N/A,TRUE,"GENERAL";"TAB2",#N/A,TRUE,"GENERAL";"TAB3",#N/A,TRUE,"GENERAL";"TAB4",#N/A,TRUE,"GENERAL";"TAB5",#N/A,TRUE,"GENERAL"}</definedName>
    <definedName name="_____t77">{"TAB1",#N/A,TRUE,"GENERAL";"TAB2",#N/A,TRUE,"GENERAL";"TAB3",#N/A,TRUE,"GENERAL";"TAB4",#N/A,TRUE,"GENERAL";"TAB5",#N/A,TRUE,"GENERAL"}</definedName>
    <definedName localSheetId="0" name="_____t8">{"TAB1",#N/A,TRUE,"GENERAL";"TAB2",#N/A,TRUE,"GENERAL";"TAB3",#N/A,TRUE,"GENERAL";"TAB4",#N/A,TRUE,"GENERAL";"TAB5",#N/A,TRUE,"GENERAL"}</definedName>
    <definedName name="_____t8">{"TAB1",#N/A,TRUE,"GENERAL";"TAB2",#N/A,TRUE,"GENERAL";"TAB3",#N/A,TRUE,"GENERAL";"TAB4",#N/A,TRUE,"GENERAL";"TAB5",#N/A,TRUE,"GENERAL"}</definedName>
    <definedName localSheetId="0" name="_____t88">{"via1",#N/A,TRUE,"general";"via2",#N/A,TRUE,"general";"via3",#N/A,TRUE,"general"}</definedName>
    <definedName name="_____t88">{"via1",#N/A,TRUE,"general";"via2",#N/A,TRUE,"general";"via3",#N/A,TRUE,"general"}</definedName>
    <definedName localSheetId="0" name="_____t9">{"TAB1",#N/A,TRUE,"GENERAL";"TAB2",#N/A,TRUE,"GENERAL";"TAB3",#N/A,TRUE,"GENERAL";"TAB4",#N/A,TRUE,"GENERAL";"TAB5",#N/A,TRUE,"GENERAL"}</definedName>
    <definedName name="_____t9">{"TAB1",#N/A,TRUE,"GENERAL";"TAB2",#N/A,TRUE,"GENERAL";"TAB3",#N/A,TRUE,"GENERAL";"TAB4",#N/A,TRUE,"GENERAL";"TAB5",#N/A,TRUE,"GENERAL"}</definedName>
    <definedName localSheetId="0" name="_____t99">{"via1",#N/A,TRUE,"general";"via2",#N/A,TRUE,"general";"via3",#N/A,TRUE,"general"}</definedName>
    <definedName name="_____t99">{"via1",#N/A,TRUE,"general";"via2",#N/A,TRUE,"general";"via3",#N/A,TRUE,"general"}</definedName>
    <definedName localSheetId="0" name="_____u4">{"TAB1",#N/A,TRUE,"GENERAL";"TAB2",#N/A,TRUE,"GENERAL";"TAB3",#N/A,TRUE,"GENERAL";"TAB4",#N/A,TRUE,"GENERAL";"TAB5",#N/A,TRUE,"GENERAL"}</definedName>
    <definedName name="_____u4">{"TAB1",#N/A,TRUE,"GENERAL";"TAB2",#N/A,TRUE,"GENERAL";"TAB3",#N/A,TRUE,"GENERAL";"TAB4",#N/A,TRUE,"GENERAL";"TAB5",#N/A,TRUE,"GENERAL"}</definedName>
    <definedName localSheetId="0" name="_____u5">{"TAB1",#N/A,TRUE,"GENERAL";"TAB2",#N/A,TRUE,"GENERAL";"TAB3",#N/A,TRUE,"GENERAL";"TAB4",#N/A,TRUE,"GENERAL";"TAB5",#N/A,TRUE,"GENERAL"}</definedName>
    <definedName name="_____u5">{"TAB1",#N/A,TRUE,"GENERAL";"TAB2",#N/A,TRUE,"GENERAL";"TAB3",#N/A,TRUE,"GENERAL";"TAB4",#N/A,TRUE,"GENERAL";"TAB5",#N/A,TRUE,"GENERAL"}</definedName>
    <definedName localSheetId="0" name="_____u6">{"TAB1",#N/A,TRUE,"GENERAL";"TAB2",#N/A,TRUE,"GENERAL";"TAB3",#N/A,TRUE,"GENERAL";"TAB4",#N/A,TRUE,"GENERAL";"TAB5",#N/A,TRUE,"GENERAL"}</definedName>
    <definedName name="_____u6">{"TAB1",#N/A,TRUE,"GENERAL";"TAB2",#N/A,TRUE,"GENERAL";"TAB3",#N/A,TRUE,"GENERAL";"TAB4",#N/A,TRUE,"GENERAL";"TAB5",#N/A,TRUE,"GENERAL"}</definedName>
    <definedName localSheetId="0" name="_____u7">{"via1",#N/A,TRUE,"general";"via2",#N/A,TRUE,"general";"via3",#N/A,TRUE,"general"}</definedName>
    <definedName name="_____u7">{"via1",#N/A,TRUE,"general";"via2",#N/A,TRUE,"general";"via3",#N/A,TRUE,"general"}</definedName>
    <definedName localSheetId="0" name="_____u8">{"TAB1",#N/A,TRUE,"GENERAL";"TAB2",#N/A,TRUE,"GENERAL";"TAB3",#N/A,TRUE,"GENERAL";"TAB4",#N/A,TRUE,"GENERAL";"TAB5",#N/A,TRUE,"GENERAL"}</definedName>
    <definedName name="_____u8">{"TAB1",#N/A,TRUE,"GENERAL";"TAB2",#N/A,TRUE,"GENERAL";"TAB3",#N/A,TRUE,"GENERAL";"TAB4",#N/A,TRUE,"GENERAL";"TAB5",#N/A,TRUE,"GENERAL"}</definedName>
    <definedName localSheetId="0" name="_____u9">{"TAB1",#N/A,TRUE,"GENERAL";"TAB2",#N/A,TRUE,"GENERAL";"TAB3",#N/A,TRUE,"GENERAL";"TAB4",#N/A,TRUE,"GENERAL";"TAB5",#N/A,TRUE,"GENERAL"}</definedName>
    <definedName name="_____u9">{"TAB1",#N/A,TRUE,"GENERAL";"TAB2",#N/A,TRUE,"GENERAL";"TAB3",#N/A,TRUE,"GENERAL";"TAB4",#N/A,TRUE,"GENERAL";"TAB5",#N/A,TRUE,"GENERAL"}</definedName>
    <definedName localSheetId="0" name="_____ur7">{"TAB1",#N/A,TRUE,"GENERAL";"TAB2",#N/A,TRUE,"GENERAL";"TAB3",#N/A,TRUE,"GENERAL";"TAB4",#N/A,TRUE,"GENERAL";"TAB5",#N/A,TRUE,"GENERAL"}</definedName>
    <definedName name="_____ur7">{"TAB1",#N/A,TRUE,"GENERAL";"TAB2",#N/A,TRUE,"GENERAL";"TAB3",#N/A,TRUE,"GENERAL";"TAB4",#N/A,TRUE,"GENERAL";"TAB5",#N/A,TRUE,"GENERAL"}</definedName>
    <definedName localSheetId="0" name="_____v2">{"via1",#N/A,TRUE,"general";"via2",#N/A,TRUE,"general";"via3",#N/A,TRUE,"general"}</definedName>
    <definedName name="_____v2">{"via1",#N/A,TRUE,"general";"via2",#N/A,TRUE,"general";"via3",#N/A,TRUE,"general"}</definedName>
    <definedName localSheetId="0" name="_____v3">{"TAB1",#N/A,TRUE,"GENERAL";"TAB2",#N/A,TRUE,"GENERAL";"TAB3",#N/A,TRUE,"GENERAL";"TAB4",#N/A,TRUE,"GENERAL";"TAB5",#N/A,TRUE,"GENERAL"}</definedName>
    <definedName name="_____v3">{"TAB1",#N/A,TRUE,"GENERAL";"TAB2",#N/A,TRUE,"GENERAL";"TAB3",#N/A,TRUE,"GENERAL";"TAB4",#N/A,TRUE,"GENERAL";"TAB5",#N/A,TRUE,"GENERAL"}</definedName>
    <definedName localSheetId="0" name="_____v4">{"TAB1",#N/A,TRUE,"GENERAL";"TAB2",#N/A,TRUE,"GENERAL";"TAB3",#N/A,TRUE,"GENERAL";"TAB4",#N/A,TRUE,"GENERAL";"TAB5",#N/A,TRUE,"GENERAL"}</definedName>
    <definedName name="_____v4">{"TAB1",#N/A,TRUE,"GENERAL";"TAB2",#N/A,TRUE,"GENERAL";"TAB3",#N/A,TRUE,"GENERAL";"TAB4",#N/A,TRUE,"GENERAL";"TAB5",#N/A,TRUE,"GENERAL"}</definedName>
    <definedName localSheetId="0" name="_____v5">{"TAB1",#N/A,TRUE,"GENERAL";"TAB2",#N/A,TRUE,"GENERAL";"TAB3",#N/A,TRUE,"GENERAL";"TAB4",#N/A,TRUE,"GENERAL";"TAB5",#N/A,TRUE,"GENERAL"}</definedName>
    <definedName name="_____v5">{"TAB1",#N/A,TRUE,"GENERAL";"TAB2",#N/A,TRUE,"GENERAL";"TAB3",#N/A,TRUE,"GENERAL";"TAB4",#N/A,TRUE,"GENERAL";"TAB5",#N/A,TRUE,"GENERAL"}</definedName>
    <definedName localSheetId="0" name="_____v6">{"TAB1",#N/A,TRUE,"GENERAL";"TAB2",#N/A,TRUE,"GENERAL";"TAB3",#N/A,TRUE,"GENERAL";"TAB4",#N/A,TRUE,"GENERAL";"TAB5",#N/A,TRUE,"GENERAL"}</definedName>
    <definedName name="_____v6">{"TAB1",#N/A,TRUE,"GENERAL";"TAB2",#N/A,TRUE,"GENERAL";"TAB3",#N/A,TRUE,"GENERAL";"TAB4",#N/A,TRUE,"GENERAL";"TAB5",#N/A,TRUE,"GENERAL"}</definedName>
    <definedName localSheetId="0" name="_____v7">{"via1",#N/A,TRUE,"general";"via2",#N/A,TRUE,"general";"via3",#N/A,TRUE,"general"}</definedName>
    <definedName name="_____v7">{"via1",#N/A,TRUE,"general";"via2",#N/A,TRUE,"general";"via3",#N/A,TRUE,"general"}</definedName>
    <definedName localSheetId="0" name="_____v8">{"TAB1",#N/A,TRUE,"GENERAL";"TAB2",#N/A,TRUE,"GENERAL";"TAB3",#N/A,TRUE,"GENERAL";"TAB4",#N/A,TRUE,"GENERAL";"TAB5",#N/A,TRUE,"GENERAL"}</definedName>
    <definedName name="_____v8">{"TAB1",#N/A,TRUE,"GENERAL";"TAB2",#N/A,TRUE,"GENERAL";"TAB3",#N/A,TRUE,"GENERAL";"TAB4",#N/A,TRUE,"GENERAL";"TAB5",#N/A,TRUE,"GENERAL"}</definedName>
    <definedName localSheetId="0" name="_____v9">{"TAB1",#N/A,TRUE,"GENERAL";"TAB2",#N/A,TRUE,"GENERAL";"TAB3",#N/A,TRUE,"GENERAL";"TAB4",#N/A,TRUE,"GENERAL";"TAB5",#N/A,TRUE,"GENERAL"}</definedName>
    <definedName name="_____v9">{"TAB1",#N/A,TRUE,"GENERAL";"TAB2",#N/A,TRUE,"GENERAL";"TAB3",#N/A,TRUE,"GENERAL";"TAB4",#N/A,TRUE,"GENERAL";"TAB5",#N/A,TRUE,"GENERAL"}</definedName>
    <definedName localSheetId="0" name="_____vfv4">{"via1",#N/A,TRUE,"general";"via2",#N/A,TRUE,"general";"via3",#N/A,TRUE,"general"}</definedName>
    <definedName name="_____vfv4">{"via1",#N/A,TRUE,"general";"via2",#N/A,TRUE,"general";"via3",#N/A,TRUE,"general"}</definedName>
    <definedName localSheetId="0" name="_____x1">{"TAB1",#N/A,TRUE,"GENERAL";"TAB2",#N/A,TRUE,"GENERAL";"TAB3",#N/A,TRUE,"GENERAL";"TAB4",#N/A,TRUE,"GENERAL";"TAB5",#N/A,TRUE,"GENERAL"}</definedName>
    <definedName name="_____x1">{"TAB1",#N/A,TRUE,"GENERAL";"TAB2",#N/A,TRUE,"GENERAL";"TAB3",#N/A,TRUE,"GENERAL";"TAB4",#N/A,TRUE,"GENERAL";"TAB5",#N/A,TRUE,"GENERAL"}</definedName>
    <definedName localSheetId="0" name="_____x2">{"via1",#N/A,TRUE,"general";"via2",#N/A,TRUE,"general";"via3",#N/A,TRUE,"general"}</definedName>
    <definedName name="_____x2">{"via1",#N/A,TRUE,"general";"via2",#N/A,TRUE,"general";"via3",#N/A,TRUE,"general"}</definedName>
    <definedName localSheetId="0" name="_____x3">{"via1",#N/A,TRUE,"general";"via2",#N/A,TRUE,"general";"via3",#N/A,TRUE,"general"}</definedName>
    <definedName name="_____x3">{"via1",#N/A,TRUE,"general";"via2",#N/A,TRUE,"general";"via3",#N/A,TRUE,"general"}</definedName>
    <definedName localSheetId="0" name="_____x4">{"via1",#N/A,TRUE,"general";"via2",#N/A,TRUE,"general";"via3",#N/A,TRUE,"general"}</definedName>
    <definedName name="_____x4">{"via1",#N/A,TRUE,"general";"via2",#N/A,TRUE,"general";"via3",#N/A,TRUE,"general"}</definedName>
    <definedName localSheetId="0" name="_____x5">{"TAB1",#N/A,TRUE,"GENERAL";"TAB2",#N/A,TRUE,"GENERAL";"TAB3",#N/A,TRUE,"GENERAL";"TAB4",#N/A,TRUE,"GENERAL";"TAB5",#N/A,TRUE,"GENERAL"}</definedName>
    <definedName name="_____x5">{"TAB1",#N/A,TRUE,"GENERAL";"TAB2",#N/A,TRUE,"GENERAL";"TAB3",#N/A,TRUE,"GENERAL";"TAB4",#N/A,TRUE,"GENERAL";"TAB5",#N/A,TRUE,"GENERAL"}</definedName>
    <definedName localSheetId="0" name="_____x6">{"TAB1",#N/A,TRUE,"GENERAL";"TAB2",#N/A,TRUE,"GENERAL";"TAB3",#N/A,TRUE,"GENERAL";"TAB4",#N/A,TRUE,"GENERAL";"TAB5",#N/A,TRUE,"GENERAL"}</definedName>
    <definedName name="_____x6">{"TAB1",#N/A,TRUE,"GENERAL";"TAB2",#N/A,TRUE,"GENERAL";"TAB3",#N/A,TRUE,"GENERAL";"TAB4",#N/A,TRUE,"GENERAL";"TAB5",#N/A,TRUE,"GENERAL"}</definedName>
    <definedName localSheetId="0" name="_____x7">{"TAB1",#N/A,TRUE,"GENERAL";"TAB2",#N/A,TRUE,"GENERAL";"TAB3",#N/A,TRUE,"GENERAL";"TAB4",#N/A,TRUE,"GENERAL";"TAB5",#N/A,TRUE,"GENERAL"}</definedName>
    <definedName name="_____x7">{"TAB1",#N/A,TRUE,"GENERAL";"TAB2",#N/A,TRUE,"GENERAL";"TAB3",#N/A,TRUE,"GENERAL";"TAB4",#N/A,TRUE,"GENERAL";"TAB5",#N/A,TRUE,"GENERAL"}</definedName>
    <definedName localSheetId="0" name="_____x8">{"via1",#N/A,TRUE,"general";"via2",#N/A,TRUE,"general";"via3",#N/A,TRUE,"general"}</definedName>
    <definedName name="_____x8">{"via1",#N/A,TRUE,"general";"via2",#N/A,TRUE,"general";"via3",#N/A,TRUE,"general"}</definedName>
    <definedName localSheetId="0" name="_____x9">{"TAB1",#N/A,TRUE,"GENERAL";"TAB2",#N/A,TRUE,"GENERAL";"TAB3",#N/A,TRUE,"GENERAL";"TAB4",#N/A,TRUE,"GENERAL";"TAB5",#N/A,TRUE,"GENERAL"}</definedName>
    <definedName name="_____x9">{"TAB1",#N/A,TRUE,"GENERAL";"TAB2",#N/A,TRUE,"GENERAL";"TAB3",#N/A,TRUE,"GENERAL";"TAB4",#N/A,TRUE,"GENERAL";"TAB5",#N/A,TRUE,"GENERAL"}</definedName>
    <definedName localSheetId="0" name="_____y2">{"TAB1",#N/A,TRUE,"GENERAL";"TAB2",#N/A,TRUE,"GENERAL";"TAB3",#N/A,TRUE,"GENERAL";"TAB4",#N/A,TRUE,"GENERAL";"TAB5",#N/A,TRUE,"GENERAL"}</definedName>
    <definedName name="_____y2">{"TAB1",#N/A,TRUE,"GENERAL";"TAB2",#N/A,TRUE,"GENERAL";"TAB3",#N/A,TRUE,"GENERAL";"TAB4",#N/A,TRUE,"GENERAL";"TAB5",#N/A,TRUE,"GENERAL"}</definedName>
    <definedName localSheetId="0" name="_____y3">{"via1",#N/A,TRUE,"general";"via2",#N/A,TRUE,"general";"via3",#N/A,TRUE,"general"}</definedName>
    <definedName name="_____y3">{"via1",#N/A,TRUE,"general";"via2",#N/A,TRUE,"general";"via3",#N/A,TRUE,"general"}</definedName>
    <definedName localSheetId="0" name="_____y4">{"via1",#N/A,TRUE,"general";"via2",#N/A,TRUE,"general";"via3",#N/A,TRUE,"general"}</definedName>
    <definedName name="_____y4">{"via1",#N/A,TRUE,"general";"via2",#N/A,TRUE,"general";"via3",#N/A,TRUE,"general"}</definedName>
    <definedName localSheetId="0" name="_____y5">{"TAB1",#N/A,TRUE,"GENERAL";"TAB2",#N/A,TRUE,"GENERAL";"TAB3",#N/A,TRUE,"GENERAL";"TAB4",#N/A,TRUE,"GENERAL";"TAB5",#N/A,TRUE,"GENERAL"}</definedName>
    <definedName name="_____y5">{"TAB1",#N/A,TRUE,"GENERAL";"TAB2",#N/A,TRUE,"GENERAL";"TAB3",#N/A,TRUE,"GENERAL";"TAB4",#N/A,TRUE,"GENERAL";"TAB5",#N/A,TRUE,"GENERAL"}</definedName>
    <definedName localSheetId="0" name="_____y6">{"via1",#N/A,TRUE,"general";"via2",#N/A,TRUE,"general";"via3",#N/A,TRUE,"general"}</definedName>
    <definedName name="_____y6">{"via1",#N/A,TRUE,"general";"via2",#N/A,TRUE,"general";"via3",#N/A,TRUE,"general"}</definedName>
    <definedName localSheetId="0" name="_____y7">{"via1",#N/A,TRUE,"general";"via2",#N/A,TRUE,"general";"via3",#N/A,TRUE,"general"}</definedName>
    <definedName name="_____y7">{"via1",#N/A,TRUE,"general";"via2",#N/A,TRUE,"general";"via3",#N/A,TRUE,"general"}</definedName>
    <definedName localSheetId="0" name="_____y8">{"via1",#N/A,TRUE,"general";"via2",#N/A,TRUE,"general";"via3",#N/A,TRUE,"general"}</definedName>
    <definedName name="_____y8">{"via1",#N/A,TRUE,"general";"via2",#N/A,TRUE,"general";"via3",#N/A,TRUE,"general"}</definedName>
    <definedName localSheetId="0" name="_____y9">{"TAB1",#N/A,TRUE,"GENERAL";"TAB2",#N/A,TRUE,"GENERAL";"TAB3",#N/A,TRUE,"GENERAL";"TAB4",#N/A,TRUE,"GENERAL";"TAB5",#N/A,TRUE,"GENERAL"}</definedName>
    <definedName name="_____y9">{"TAB1",#N/A,TRUE,"GENERAL";"TAB2",#N/A,TRUE,"GENERAL";"TAB3",#N/A,TRUE,"GENERAL";"TAB4",#N/A,TRUE,"GENERAL";"TAB5",#N/A,TRUE,"GENERAL"}</definedName>
    <definedName localSheetId="0" name="_____z1">{"TAB1",#N/A,TRUE,"GENERAL";"TAB2",#N/A,TRUE,"GENERAL";"TAB3",#N/A,TRUE,"GENERAL";"TAB4",#N/A,TRUE,"GENERAL";"TAB5",#N/A,TRUE,"GENERAL"}</definedName>
    <definedName name="_____z1">{"TAB1",#N/A,TRUE,"GENERAL";"TAB2",#N/A,TRUE,"GENERAL";"TAB3",#N/A,TRUE,"GENERAL";"TAB4",#N/A,TRUE,"GENERAL";"TAB5",#N/A,TRUE,"GENERAL"}</definedName>
    <definedName localSheetId="0" name="_____z2">{"via1",#N/A,TRUE,"general";"via2",#N/A,TRUE,"general";"via3",#N/A,TRUE,"general"}</definedName>
    <definedName name="_____z2">{"via1",#N/A,TRUE,"general";"via2",#N/A,TRUE,"general";"via3",#N/A,TRUE,"general"}</definedName>
    <definedName localSheetId="0" name="_____z3">{"via1",#N/A,TRUE,"general";"via2",#N/A,TRUE,"general";"via3",#N/A,TRUE,"general"}</definedName>
    <definedName name="_____z3">{"via1",#N/A,TRUE,"general";"via2",#N/A,TRUE,"general";"via3",#N/A,TRUE,"general"}</definedName>
    <definedName localSheetId="0" name="_____z4">{"TAB1",#N/A,TRUE,"GENERAL";"TAB2",#N/A,TRUE,"GENERAL";"TAB3",#N/A,TRUE,"GENERAL";"TAB4",#N/A,TRUE,"GENERAL";"TAB5",#N/A,TRUE,"GENERAL"}</definedName>
    <definedName name="_____z4">{"TAB1",#N/A,TRUE,"GENERAL";"TAB2",#N/A,TRUE,"GENERAL";"TAB3",#N/A,TRUE,"GENERAL";"TAB4",#N/A,TRUE,"GENERAL";"TAB5",#N/A,TRUE,"GENERAL"}</definedName>
    <definedName localSheetId="0" name="_____z5">{"via1",#N/A,TRUE,"general";"via2",#N/A,TRUE,"general";"via3",#N/A,TRUE,"general"}</definedName>
    <definedName name="_____z5">{"via1",#N/A,TRUE,"general";"via2",#N/A,TRUE,"general";"via3",#N/A,TRUE,"general"}</definedName>
    <definedName localSheetId="0" name="_____z6">{"TAB1",#N/A,TRUE,"GENERAL";"TAB2",#N/A,TRUE,"GENERAL";"TAB3",#N/A,TRUE,"GENERAL";"TAB4",#N/A,TRUE,"GENERAL";"TAB5",#N/A,TRUE,"GENERAL"}</definedName>
    <definedName name="_____z6">{"TAB1",#N/A,TRUE,"GENERAL";"TAB2",#N/A,TRUE,"GENERAL";"TAB3",#N/A,TRUE,"GENERAL";"TAB4",#N/A,TRUE,"GENERAL";"TAB5",#N/A,TRUE,"GENERAL"}</definedName>
    <definedName localSheetId="0" name="____a1">{"TAB1",#N/A,TRUE,"GENERAL";"TAB2",#N/A,TRUE,"GENERAL";"TAB3",#N/A,TRUE,"GENERAL";"TAB4",#N/A,TRUE,"GENERAL";"TAB5",#N/A,TRUE,"GENERAL"}</definedName>
    <definedName name="____a1">{"TAB1",#N/A,TRUE,"GENERAL";"TAB2",#N/A,TRUE,"GENERAL";"TAB3",#N/A,TRUE,"GENERAL";"TAB4",#N/A,TRUE,"GENERAL";"TAB5",#N/A,TRUE,"GENERAL"}</definedName>
    <definedName localSheetId="0" name="____A2">{#N/A,#N/A,FALSE,"Costos Productos 6A";#N/A,#N/A,FALSE,"Costo Unitario Total H-94-12"}</definedName>
    <definedName name="____A2">{#N/A,#N/A,FALSE,"Costos Productos 6A";#N/A,#N/A,FALSE,"Costo Unitario Total H-94-12"}</definedName>
    <definedName localSheetId="0" name="____a3">{"TAB1",#N/A,TRUE,"GENERAL";"TAB2",#N/A,TRUE,"GENERAL";"TAB3",#N/A,TRUE,"GENERAL";"TAB4",#N/A,TRUE,"GENERAL";"TAB5",#N/A,TRUE,"GENERAL"}</definedName>
    <definedName name="____a3">{"TAB1",#N/A,TRUE,"GENERAL";"TAB2",#N/A,TRUE,"GENERAL";"TAB3",#N/A,TRUE,"GENERAL";"TAB4",#N/A,TRUE,"GENERAL";"TAB5",#N/A,TRUE,"GENERAL"}</definedName>
    <definedName localSheetId="0" name="____a4">{"via1",#N/A,TRUE,"general";"via2",#N/A,TRUE,"general";"via3",#N/A,TRUE,"general"}</definedName>
    <definedName name="____a4">{"via1",#N/A,TRUE,"general";"via2",#N/A,TRUE,"general";"via3",#N/A,TRUE,"general"}</definedName>
    <definedName localSheetId="0" name="____a5">{"TAB1",#N/A,TRUE,"GENERAL";"TAB2",#N/A,TRUE,"GENERAL";"TAB3",#N/A,TRUE,"GENERAL";"TAB4",#N/A,TRUE,"GENERAL";"TAB5",#N/A,TRUE,"GENERAL"}</definedName>
    <definedName name="____a5">{"TAB1",#N/A,TRUE,"GENERAL";"TAB2",#N/A,TRUE,"GENERAL";"TAB3",#N/A,TRUE,"GENERAL";"TAB4",#N/A,TRUE,"GENERAL";"TAB5",#N/A,TRUE,"GENERAL"}</definedName>
    <definedName localSheetId="0" name="____a6">{"TAB1",#N/A,TRUE,"GENERAL";"TAB2",#N/A,TRUE,"GENERAL";"TAB3",#N/A,TRUE,"GENERAL";"TAB4",#N/A,TRUE,"GENERAL";"TAB5",#N/A,TRUE,"GENERAL"}</definedName>
    <definedName name="____a6">{"TAB1",#N/A,TRUE,"GENERAL";"TAB2",#N/A,TRUE,"GENERAL";"TAB3",#N/A,TRUE,"GENERAL";"TAB4",#N/A,TRUE,"GENERAL";"TAB5",#N/A,TRUE,"GENERAL"}</definedName>
    <definedName localSheetId="0" name="____b2">{"TAB1",#N/A,TRUE,"GENERAL";"TAB2",#N/A,TRUE,"GENERAL";"TAB3",#N/A,TRUE,"GENERAL";"TAB4",#N/A,TRUE,"GENERAL";"TAB5",#N/A,TRUE,"GENERAL"}</definedName>
    <definedName name="____b2">{"TAB1",#N/A,TRUE,"GENERAL";"TAB2",#N/A,TRUE,"GENERAL";"TAB3",#N/A,TRUE,"GENERAL";"TAB4",#N/A,TRUE,"GENERAL";"TAB5",#N/A,TRUE,"GENERAL"}</definedName>
    <definedName localSheetId="0" name="____b3">{"TAB1",#N/A,TRUE,"GENERAL";"TAB2",#N/A,TRUE,"GENERAL";"TAB3",#N/A,TRUE,"GENERAL";"TAB4",#N/A,TRUE,"GENERAL";"TAB5",#N/A,TRUE,"GENERAL"}</definedName>
    <definedName name="____b3">{"TAB1",#N/A,TRUE,"GENERAL";"TAB2",#N/A,TRUE,"GENERAL";"TAB3",#N/A,TRUE,"GENERAL";"TAB4",#N/A,TRUE,"GENERAL";"TAB5",#N/A,TRUE,"GENERAL"}</definedName>
    <definedName localSheetId="0" name="____b4">{"TAB1",#N/A,TRUE,"GENERAL";"TAB2",#N/A,TRUE,"GENERAL";"TAB3",#N/A,TRUE,"GENERAL";"TAB4",#N/A,TRUE,"GENERAL";"TAB5",#N/A,TRUE,"GENERAL"}</definedName>
    <definedName name="____b4">{"TAB1",#N/A,TRUE,"GENERAL";"TAB2",#N/A,TRUE,"GENERAL";"TAB3",#N/A,TRUE,"GENERAL";"TAB4",#N/A,TRUE,"GENERAL";"TAB5",#N/A,TRUE,"GENERAL"}</definedName>
    <definedName localSheetId="0" name="____b5">{"TAB1",#N/A,TRUE,"GENERAL";"TAB2",#N/A,TRUE,"GENERAL";"TAB3",#N/A,TRUE,"GENERAL";"TAB4",#N/A,TRUE,"GENERAL";"TAB5",#N/A,TRUE,"GENERAL"}</definedName>
    <definedName name="____b5">{"TAB1",#N/A,TRUE,"GENERAL";"TAB2",#N/A,TRUE,"GENERAL";"TAB3",#N/A,TRUE,"GENERAL";"TAB4",#N/A,TRUE,"GENERAL";"TAB5",#N/A,TRUE,"GENERAL"}</definedName>
    <definedName localSheetId="0" name="____b6">{"TAB1",#N/A,TRUE,"GENERAL";"TAB2",#N/A,TRUE,"GENERAL";"TAB3",#N/A,TRUE,"GENERAL";"TAB4",#N/A,TRUE,"GENERAL";"TAB5",#N/A,TRUE,"GENERAL"}</definedName>
    <definedName name="____b6">{"TAB1",#N/A,TRUE,"GENERAL";"TAB2",#N/A,TRUE,"GENERAL";"TAB3",#N/A,TRUE,"GENERAL";"TAB4",#N/A,TRUE,"GENERAL";"TAB5",#N/A,TRUE,"GENERAL"}</definedName>
    <definedName localSheetId="0" name="____b7">{"via1",#N/A,TRUE,"general";"via2",#N/A,TRUE,"general";"via3",#N/A,TRUE,"general"}</definedName>
    <definedName name="____b7">{"via1",#N/A,TRUE,"general";"via2",#N/A,TRUE,"general";"via3",#N/A,TRUE,"general"}</definedName>
    <definedName localSheetId="0" name="____b8">{"via1",#N/A,TRUE,"general";"via2",#N/A,TRUE,"general";"via3",#N/A,TRUE,"general"}</definedName>
    <definedName name="____b8">{"via1",#N/A,TRUE,"general";"via2",#N/A,TRUE,"general";"via3",#N/A,TRUE,"general"}</definedName>
    <definedName localSheetId="0" name="____bb9">{"TAB1",#N/A,TRUE,"GENERAL";"TAB2",#N/A,TRUE,"GENERAL";"TAB3",#N/A,TRUE,"GENERAL";"TAB4",#N/A,TRUE,"GENERAL";"TAB5",#N/A,TRUE,"GENERAL"}</definedName>
    <definedName name="____bb9">{"TAB1",#N/A,TRUE,"GENERAL";"TAB2",#N/A,TRUE,"GENERAL";"TAB3",#N/A,TRUE,"GENERAL";"TAB4",#N/A,TRUE,"GENERAL";"TAB5",#N/A,TRUE,"GENERAL"}</definedName>
    <definedName localSheetId="0" name="____bgb5">{"TAB1",#N/A,TRUE,"GENERAL";"TAB2",#N/A,TRUE,"GENERAL";"TAB3",#N/A,TRUE,"GENERAL";"TAB4",#N/A,TRUE,"GENERAL";"TAB5",#N/A,TRUE,"GENERAL"}</definedName>
    <definedName name="____bgb5">{"TAB1",#N/A,TRUE,"GENERAL";"TAB2",#N/A,TRUE,"GENERAL";"TAB3",#N/A,TRUE,"GENERAL";"TAB4",#N/A,TRUE,"GENERAL";"TAB5",#N/A,TRUE,"GENERAL"}</definedName>
    <definedName localSheetId="0" name="____g2">{"TAB1",#N/A,TRUE,"GENERAL";"TAB2",#N/A,TRUE,"GENERAL";"TAB3",#N/A,TRUE,"GENERAL";"TAB4",#N/A,TRUE,"GENERAL";"TAB5",#N/A,TRUE,"GENERAL"}</definedName>
    <definedName name="____g2">{"TAB1",#N/A,TRUE,"GENERAL";"TAB2",#N/A,TRUE,"GENERAL";"TAB3",#N/A,TRUE,"GENERAL";"TAB4",#N/A,TRUE,"GENERAL";"TAB5",#N/A,TRUE,"GENERAL"}</definedName>
    <definedName localSheetId="0" name="____g3">{"via1",#N/A,TRUE,"general";"via2",#N/A,TRUE,"general";"via3",#N/A,TRUE,"general"}</definedName>
    <definedName name="____g3">{"via1",#N/A,TRUE,"general";"via2",#N/A,TRUE,"general";"via3",#N/A,TRUE,"general"}</definedName>
    <definedName localSheetId="0" name="____g4">{"via1",#N/A,TRUE,"general";"via2",#N/A,TRUE,"general";"via3",#N/A,TRUE,"general"}</definedName>
    <definedName name="____g4">{"via1",#N/A,TRUE,"general";"via2",#N/A,TRUE,"general";"via3",#N/A,TRUE,"general"}</definedName>
    <definedName localSheetId="0" name="____g5">{"via1",#N/A,TRUE,"general";"via2",#N/A,TRUE,"general";"via3",#N/A,TRUE,"general"}</definedName>
    <definedName name="____g5">{"via1",#N/A,TRUE,"general";"via2",#N/A,TRUE,"general";"via3",#N/A,TRUE,"general"}</definedName>
    <definedName localSheetId="0" name="____g6">{"via1",#N/A,TRUE,"general";"via2",#N/A,TRUE,"general";"via3",#N/A,TRUE,"general"}</definedName>
    <definedName name="____g6">{"via1",#N/A,TRUE,"general";"via2",#N/A,TRUE,"general";"via3",#N/A,TRUE,"general"}</definedName>
    <definedName localSheetId="0" name="____g7">{"TAB1",#N/A,TRUE,"GENERAL";"TAB2",#N/A,TRUE,"GENERAL";"TAB3",#N/A,TRUE,"GENERAL";"TAB4",#N/A,TRUE,"GENERAL";"TAB5",#N/A,TRUE,"GENERAL"}</definedName>
    <definedName name="____g7">{"TAB1",#N/A,TRUE,"GENERAL";"TAB2",#N/A,TRUE,"GENERAL";"TAB3",#N/A,TRUE,"GENERAL";"TAB4",#N/A,TRUE,"GENERAL";"TAB5",#N/A,TRUE,"GENERAL"}</definedName>
    <definedName localSheetId="0" name="____GR1">{"TAB1",#N/A,TRUE,"GENERAL";"TAB2",#N/A,TRUE,"GENERAL";"TAB3",#N/A,TRUE,"GENERAL";"TAB4",#N/A,TRUE,"GENERAL";"TAB5",#N/A,TRUE,"GENERAL"}</definedName>
    <definedName name="____GR1">{"TAB1",#N/A,TRUE,"GENERAL";"TAB2",#N/A,TRUE,"GENERAL";"TAB3",#N/A,TRUE,"GENERAL";"TAB4",#N/A,TRUE,"GENERAL";"TAB5",#N/A,TRUE,"GENERAL"}</definedName>
    <definedName localSheetId="0" name="____gtr4">{"via1",#N/A,TRUE,"general";"via2",#N/A,TRUE,"general";"via3",#N/A,TRUE,"general"}</definedName>
    <definedName name="____gtr4">{"via1",#N/A,TRUE,"general";"via2",#N/A,TRUE,"general";"via3",#N/A,TRUE,"general"}</definedName>
    <definedName localSheetId="0" name="____h2">{"via1",#N/A,TRUE,"general";"via2",#N/A,TRUE,"general";"via3",#N/A,TRUE,"general"}</definedName>
    <definedName name="____h2">{"via1",#N/A,TRUE,"general";"via2",#N/A,TRUE,"general";"via3",#N/A,TRUE,"general"}</definedName>
    <definedName localSheetId="0" name="____h3">{"via1",#N/A,TRUE,"general";"via2",#N/A,TRUE,"general";"via3",#N/A,TRUE,"general"}</definedName>
    <definedName name="____h3">{"via1",#N/A,TRUE,"general";"via2",#N/A,TRUE,"general";"via3",#N/A,TRUE,"general"}</definedName>
    <definedName localSheetId="0" name="____h4">{"TAB1",#N/A,TRUE,"GENERAL";"TAB2",#N/A,TRUE,"GENERAL";"TAB3",#N/A,TRUE,"GENERAL";"TAB4",#N/A,TRUE,"GENERAL";"TAB5",#N/A,TRUE,"GENERAL"}</definedName>
    <definedName name="____h4">{"TAB1",#N/A,TRUE,"GENERAL";"TAB2",#N/A,TRUE,"GENERAL";"TAB3",#N/A,TRUE,"GENERAL";"TAB4",#N/A,TRUE,"GENERAL";"TAB5",#N/A,TRUE,"GENERAL"}</definedName>
    <definedName localSheetId="0" name="____h5">{"TAB1",#N/A,TRUE,"GENERAL";"TAB2",#N/A,TRUE,"GENERAL";"TAB3",#N/A,TRUE,"GENERAL";"TAB4",#N/A,TRUE,"GENERAL";"TAB5",#N/A,TRUE,"GENERAL"}</definedName>
    <definedName name="____h5">{"TAB1",#N/A,TRUE,"GENERAL";"TAB2",#N/A,TRUE,"GENERAL";"TAB3",#N/A,TRUE,"GENERAL";"TAB4",#N/A,TRUE,"GENERAL";"TAB5",#N/A,TRUE,"GENERAL"}</definedName>
    <definedName localSheetId="0" name="____h6">{"via1",#N/A,TRUE,"general";"via2",#N/A,TRUE,"general";"via3",#N/A,TRUE,"general"}</definedName>
    <definedName name="____h6">{"via1",#N/A,TRUE,"general";"via2",#N/A,TRUE,"general";"via3",#N/A,TRUE,"general"}</definedName>
    <definedName localSheetId="0" name="____h7">{"TAB1",#N/A,TRUE,"GENERAL";"TAB2",#N/A,TRUE,"GENERAL";"TAB3",#N/A,TRUE,"GENERAL";"TAB4",#N/A,TRUE,"GENERAL";"TAB5",#N/A,TRUE,"GENERAL"}</definedName>
    <definedName name="____h7">{"TAB1",#N/A,TRUE,"GENERAL";"TAB2",#N/A,TRUE,"GENERAL";"TAB3",#N/A,TRUE,"GENERAL";"TAB4",#N/A,TRUE,"GENERAL";"TAB5",#N/A,TRUE,"GENERAL"}</definedName>
    <definedName localSheetId="0" name="____h8">{"via1",#N/A,TRUE,"general";"via2",#N/A,TRUE,"general";"via3",#N/A,TRUE,"general"}</definedName>
    <definedName name="____h8">{"via1",#N/A,TRUE,"general";"via2",#N/A,TRUE,"general";"via3",#N/A,TRUE,"general"}</definedName>
    <definedName localSheetId="0" name="____hfh7">{"via1",#N/A,TRUE,"general";"via2",#N/A,TRUE,"general";"via3",#N/A,TRUE,"general"}</definedName>
    <definedName name="____hfh7">{"via1",#N/A,TRUE,"general";"via2",#N/A,TRUE,"general";"via3",#N/A,TRUE,"general"}</definedName>
    <definedName localSheetId="0" name="____i4">{"via1",#N/A,TRUE,"general";"via2",#N/A,TRUE,"general";"via3",#N/A,TRUE,"general"}</definedName>
    <definedName name="____i4">{"via1",#N/A,TRUE,"general";"via2",#N/A,TRUE,"general";"via3",#N/A,TRUE,"general"}</definedName>
    <definedName localSheetId="0" name="____i5">{"TAB1",#N/A,TRUE,"GENERAL";"TAB2",#N/A,TRUE,"GENERAL";"TAB3",#N/A,TRUE,"GENERAL";"TAB4",#N/A,TRUE,"GENERAL";"TAB5",#N/A,TRUE,"GENERAL"}</definedName>
    <definedName name="____i5">{"TAB1",#N/A,TRUE,"GENERAL";"TAB2",#N/A,TRUE,"GENERAL";"TAB3",#N/A,TRUE,"GENERAL";"TAB4",#N/A,TRUE,"GENERAL";"TAB5",#N/A,TRUE,"GENERAL"}</definedName>
    <definedName localSheetId="0" name="____i6">{"TAB1",#N/A,TRUE,"GENERAL";"TAB2",#N/A,TRUE,"GENERAL";"TAB3",#N/A,TRUE,"GENERAL";"TAB4",#N/A,TRUE,"GENERAL";"TAB5",#N/A,TRUE,"GENERAL"}</definedName>
    <definedName name="____i6">{"TAB1",#N/A,TRUE,"GENERAL";"TAB2",#N/A,TRUE,"GENERAL";"TAB3",#N/A,TRUE,"GENERAL";"TAB4",#N/A,TRUE,"GENERAL";"TAB5",#N/A,TRUE,"GENERAL"}</definedName>
    <definedName localSheetId="0" name="____i7">{"via1",#N/A,TRUE,"general";"via2",#N/A,TRUE,"general";"via3",#N/A,TRUE,"general"}</definedName>
    <definedName name="____i7">{"via1",#N/A,TRUE,"general";"via2",#N/A,TRUE,"general";"via3",#N/A,TRUE,"general"}</definedName>
    <definedName localSheetId="0" name="____i77">{"TAB1",#N/A,TRUE,"GENERAL";"TAB2",#N/A,TRUE,"GENERAL";"TAB3",#N/A,TRUE,"GENERAL";"TAB4",#N/A,TRUE,"GENERAL";"TAB5",#N/A,TRUE,"GENERAL"}</definedName>
    <definedName name="____i77">{"TAB1",#N/A,TRUE,"GENERAL";"TAB2",#N/A,TRUE,"GENERAL";"TAB3",#N/A,TRUE,"GENERAL";"TAB4",#N/A,TRUE,"GENERAL";"TAB5",#N/A,TRUE,"GENERAL"}</definedName>
    <definedName localSheetId="0" name="____i8">{"via1",#N/A,TRUE,"general";"via2",#N/A,TRUE,"general";"via3",#N/A,TRUE,"general"}</definedName>
    <definedName name="____i8">{"via1",#N/A,TRUE,"general";"via2",#N/A,TRUE,"general";"via3",#N/A,TRUE,"general"}</definedName>
    <definedName localSheetId="0" name="____i9">{"TAB1",#N/A,TRUE,"GENERAL";"TAB2",#N/A,TRUE,"GENERAL";"TAB3",#N/A,TRUE,"GENERAL";"TAB4",#N/A,TRUE,"GENERAL";"TAB5",#N/A,TRUE,"GENERAL"}</definedName>
    <definedName name="____i9">{"TAB1",#N/A,TRUE,"GENERAL";"TAB2",#N/A,TRUE,"GENERAL";"TAB3",#N/A,TRUE,"GENERAL";"TAB4",#N/A,TRUE,"GENERAL";"TAB5",#N/A,TRUE,"GENERAL"}</definedName>
    <definedName localSheetId="0" name="____k3">{"TAB1",#N/A,TRUE,"GENERAL";"TAB2",#N/A,TRUE,"GENERAL";"TAB3",#N/A,TRUE,"GENERAL";"TAB4",#N/A,TRUE,"GENERAL";"TAB5",#N/A,TRUE,"GENERAL"}</definedName>
    <definedName name="____k3">{"TAB1",#N/A,TRUE,"GENERAL";"TAB2",#N/A,TRUE,"GENERAL";"TAB3",#N/A,TRUE,"GENERAL";"TAB4",#N/A,TRUE,"GENERAL";"TAB5",#N/A,TRUE,"GENERAL"}</definedName>
    <definedName localSheetId="0" name="____k4">{"via1",#N/A,TRUE,"general";"via2",#N/A,TRUE,"general";"via3",#N/A,TRUE,"general"}</definedName>
    <definedName name="____k4">{"via1",#N/A,TRUE,"general";"via2",#N/A,TRUE,"general";"via3",#N/A,TRUE,"general"}</definedName>
    <definedName localSheetId="0" name="____k5">{"via1",#N/A,TRUE,"general";"via2",#N/A,TRUE,"general";"via3",#N/A,TRUE,"general"}</definedName>
    <definedName name="____k5">{"via1",#N/A,TRUE,"general";"via2",#N/A,TRUE,"general";"via3",#N/A,TRUE,"general"}</definedName>
    <definedName localSheetId="0" name="____k6">{"TAB1",#N/A,TRUE,"GENERAL";"TAB2",#N/A,TRUE,"GENERAL";"TAB3",#N/A,TRUE,"GENERAL";"TAB4",#N/A,TRUE,"GENERAL";"TAB5",#N/A,TRUE,"GENERAL"}</definedName>
    <definedName name="____k6">{"TAB1",#N/A,TRUE,"GENERAL";"TAB2",#N/A,TRUE,"GENERAL";"TAB3",#N/A,TRUE,"GENERAL";"TAB4",#N/A,TRUE,"GENERAL";"TAB5",#N/A,TRUE,"GENERAL"}</definedName>
    <definedName localSheetId="0" name="____k7">{"via1",#N/A,TRUE,"general";"via2",#N/A,TRUE,"general";"via3",#N/A,TRUE,"general"}</definedName>
    <definedName name="____k7">{"via1",#N/A,TRUE,"general";"via2",#N/A,TRUE,"general";"via3",#N/A,TRUE,"general"}</definedName>
    <definedName localSheetId="0" name="____k8">{"via1",#N/A,TRUE,"general";"via2",#N/A,TRUE,"general";"via3",#N/A,TRUE,"general"}</definedName>
    <definedName name="____k8">{"via1",#N/A,TRUE,"general";"via2",#N/A,TRUE,"general";"via3",#N/A,TRUE,"general"}</definedName>
    <definedName localSheetId="0" name="____k9">{"TAB1",#N/A,TRUE,"GENERAL";"TAB2",#N/A,TRUE,"GENERAL";"TAB3",#N/A,TRUE,"GENERAL";"TAB4",#N/A,TRUE,"GENERAL";"TAB5",#N/A,TRUE,"GENERAL"}</definedName>
    <definedName name="____k9">{"TAB1",#N/A,TRUE,"GENERAL";"TAB2",#N/A,TRUE,"GENERAL";"TAB3",#N/A,TRUE,"GENERAL";"TAB4",#N/A,TRUE,"GENERAL";"TAB5",#N/A,TRUE,"GENERAL"}</definedName>
    <definedName localSheetId="0" name="____kjk6">{"TAB1",#N/A,TRUE,"GENERAL";"TAB2",#N/A,TRUE,"GENERAL";"TAB3",#N/A,TRUE,"GENERAL";"TAB4",#N/A,TRUE,"GENERAL";"TAB5",#N/A,TRUE,"GENERAL"}</definedName>
    <definedName name="____kjk6">{"TAB1",#N/A,TRUE,"GENERAL";"TAB2",#N/A,TRUE,"GENERAL";"TAB3",#N/A,TRUE,"GENERAL";"TAB4",#N/A,TRUE,"GENERAL";"TAB5",#N/A,TRUE,"GENERAL"}</definedName>
    <definedName localSheetId="0" name="____m3">{"via1",#N/A,TRUE,"general";"via2",#N/A,TRUE,"general";"via3",#N/A,TRUE,"general"}</definedName>
    <definedName name="____m3">{"via1",#N/A,TRUE,"general";"via2",#N/A,TRUE,"general";"via3",#N/A,TRUE,"general"}</definedName>
    <definedName localSheetId="0" name="____m4">{"TAB1",#N/A,TRUE,"GENERAL";"TAB2",#N/A,TRUE,"GENERAL";"TAB3",#N/A,TRUE,"GENERAL";"TAB4",#N/A,TRUE,"GENERAL";"TAB5",#N/A,TRUE,"GENERAL"}</definedName>
    <definedName name="____m4">{"TAB1",#N/A,TRUE,"GENERAL";"TAB2",#N/A,TRUE,"GENERAL";"TAB3",#N/A,TRUE,"GENERAL";"TAB4",#N/A,TRUE,"GENERAL";"TAB5",#N/A,TRUE,"GENERAL"}</definedName>
    <definedName localSheetId="0" name="____m5">{"via1",#N/A,TRUE,"general";"via2",#N/A,TRUE,"general";"via3",#N/A,TRUE,"general"}</definedName>
    <definedName name="____m5">{"via1",#N/A,TRUE,"general";"via2",#N/A,TRUE,"general";"via3",#N/A,TRUE,"general"}</definedName>
    <definedName localSheetId="0" name="____m6">{"TAB1",#N/A,TRUE,"GENERAL";"TAB2",#N/A,TRUE,"GENERAL";"TAB3",#N/A,TRUE,"GENERAL";"TAB4",#N/A,TRUE,"GENERAL";"TAB5",#N/A,TRUE,"GENERAL"}</definedName>
    <definedName name="____m6">{"TAB1",#N/A,TRUE,"GENERAL";"TAB2",#N/A,TRUE,"GENERAL";"TAB3",#N/A,TRUE,"GENERAL";"TAB4",#N/A,TRUE,"GENERAL";"TAB5",#N/A,TRUE,"GENERAL"}</definedName>
    <definedName localSheetId="0" name="____m7">{"TAB1",#N/A,TRUE,"GENERAL";"TAB2",#N/A,TRUE,"GENERAL";"TAB3",#N/A,TRUE,"GENERAL";"TAB4",#N/A,TRUE,"GENERAL";"TAB5",#N/A,TRUE,"GENERAL"}</definedName>
    <definedName name="____m7">{"TAB1",#N/A,TRUE,"GENERAL";"TAB2",#N/A,TRUE,"GENERAL";"TAB3",#N/A,TRUE,"GENERAL";"TAB4",#N/A,TRUE,"GENERAL";"TAB5",#N/A,TRUE,"GENERAL"}</definedName>
    <definedName localSheetId="0" name="____m8">{"via1",#N/A,TRUE,"general";"via2",#N/A,TRUE,"general";"via3",#N/A,TRUE,"general"}</definedName>
    <definedName name="____m8">{"via1",#N/A,TRUE,"general";"via2",#N/A,TRUE,"general";"via3",#N/A,TRUE,"general"}</definedName>
    <definedName localSheetId="0" name="____m9">{"via1",#N/A,TRUE,"general";"via2",#N/A,TRUE,"general";"via3",#N/A,TRUE,"general"}</definedName>
    <definedName name="____m9">{"via1",#N/A,TRUE,"general";"via2",#N/A,TRUE,"general";"via3",#N/A,TRUE,"general"}</definedName>
    <definedName localSheetId="0" name="____n3">{"TAB1",#N/A,TRUE,"GENERAL";"TAB2",#N/A,TRUE,"GENERAL";"TAB3",#N/A,TRUE,"GENERAL";"TAB4",#N/A,TRUE,"GENERAL";"TAB5",#N/A,TRUE,"GENERAL"}</definedName>
    <definedName name="____n3">{"TAB1",#N/A,TRUE,"GENERAL";"TAB2",#N/A,TRUE,"GENERAL";"TAB3",#N/A,TRUE,"GENERAL";"TAB4",#N/A,TRUE,"GENERAL";"TAB5",#N/A,TRUE,"GENERAL"}</definedName>
    <definedName localSheetId="0" name="____n4">{"via1",#N/A,TRUE,"general";"via2",#N/A,TRUE,"general";"via3",#N/A,TRUE,"general"}</definedName>
    <definedName name="____n4">{"via1",#N/A,TRUE,"general";"via2",#N/A,TRUE,"general";"via3",#N/A,TRUE,"general"}</definedName>
    <definedName localSheetId="0" name="____n5">{"TAB1",#N/A,TRUE,"GENERAL";"TAB2",#N/A,TRUE,"GENERAL";"TAB3",#N/A,TRUE,"GENERAL";"TAB4",#N/A,TRUE,"GENERAL";"TAB5",#N/A,TRUE,"GENERAL"}</definedName>
    <definedName name="____n5">{"TAB1",#N/A,TRUE,"GENERAL";"TAB2",#N/A,TRUE,"GENERAL";"TAB3",#N/A,TRUE,"GENERAL";"TAB4",#N/A,TRUE,"GENERAL";"TAB5",#N/A,TRUE,"GENERAL"}</definedName>
    <definedName localSheetId="0" name="____nyn7">{"via1",#N/A,TRUE,"general";"via2",#N/A,TRUE,"general";"via3",#N/A,TRUE,"general"}</definedName>
    <definedName name="____nyn7">{"via1",#N/A,TRUE,"general";"via2",#N/A,TRUE,"general";"via3",#N/A,TRUE,"general"}</definedName>
    <definedName localSheetId="0" name="____o4">{"via1",#N/A,TRUE,"general";"via2",#N/A,TRUE,"general";"via3",#N/A,TRUE,"general"}</definedName>
    <definedName name="____o4">{"via1",#N/A,TRUE,"general";"via2",#N/A,TRUE,"general";"via3",#N/A,TRUE,"general"}</definedName>
    <definedName localSheetId="0" name="____o5">{"TAB1",#N/A,TRUE,"GENERAL";"TAB2",#N/A,TRUE,"GENERAL";"TAB3",#N/A,TRUE,"GENERAL";"TAB4",#N/A,TRUE,"GENERAL";"TAB5",#N/A,TRUE,"GENERAL"}</definedName>
    <definedName name="____o5">{"TAB1",#N/A,TRUE,"GENERAL";"TAB2",#N/A,TRUE,"GENERAL";"TAB3",#N/A,TRUE,"GENERAL";"TAB4",#N/A,TRUE,"GENERAL";"TAB5",#N/A,TRUE,"GENERAL"}</definedName>
    <definedName localSheetId="0" name="____o6">{"TAB1",#N/A,TRUE,"GENERAL";"TAB2",#N/A,TRUE,"GENERAL";"TAB3",#N/A,TRUE,"GENERAL";"TAB4",#N/A,TRUE,"GENERAL";"TAB5",#N/A,TRUE,"GENERAL"}</definedName>
    <definedName name="____o6">{"TAB1",#N/A,TRUE,"GENERAL";"TAB2",#N/A,TRUE,"GENERAL";"TAB3",#N/A,TRUE,"GENERAL";"TAB4",#N/A,TRUE,"GENERAL";"TAB5",#N/A,TRUE,"GENERAL"}</definedName>
    <definedName localSheetId="0" name="____o7">{"TAB1",#N/A,TRUE,"GENERAL";"TAB2",#N/A,TRUE,"GENERAL";"TAB3",#N/A,TRUE,"GENERAL";"TAB4",#N/A,TRUE,"GENERAL";"TAB5",#N/A,TRUE,"GENERAL"}</definedName>
    <definedName name="____o7">{"TAB1",#N/A,TRUE,"GENERAL";"TAB2",#N/A,TRUE,"GENERAL";"TAB3",#N/A,TRUE,"GENERAL";"TAB4",#N/A,TRUE,"GENERAL";"TAB5",#N/A,TRUE,"GENERAL"}</definedName>
    <definedName localSheetId="0" name="____o8">{"via1",#N/A,TRUE,"general";"via2",#N/A,TRUE,"general";"via3",#N/A,TRUE,"general"}</definedName>
    <definedName name="____o8">{"via1",#N/A,TRUE,"general";"via2",#N/A,TRUE,"general";"via3",#N/A,TRUE,"general"}</definedName>
    <definedName localSheetId="0" name="____o9">{"TAB1",#N/A,TRUE,"GENERAL";"TAB2",#N/A,TRUE,"GENERAL";"TAB3",#N/A,TRUE,"GENERAL";"TAB4",#N/A,TRUE,"GENERAL";"TAB5",#N/A,TRUE,"GENERAL"}</definedName>
    <definedName name="____o9">{"TAB1",#N/A,TRUE,"GENERAL";"TAB2",#N/A,TRUE,"GENERAL";"TAB3",#N/A,TRUE,"GENERAL";"TAB4",#N/A,TRUE,"GENERAL";"TAB5",#N/A,TRUE,"GENERAL"}</definedName>
    <definedName localSheetId="0" name="____p6">{"via1",#N/A,TRUE,"general";"via2",#N/A,TRUE,"general";"via3",#N/A,TRUE,"general"}</definedName>
    <definedName name="____p6">{"via1",#N/A,TRUE,"general";"via2",#N/A,TRUE,"general";"via3",#N/A,TRUE,"general"}</definedName>
    <definedName localSheetId="0" name="____p7">{"via1",#N/A,TRUE,"general";"via2",#N/A,TRUE,"general";"via3",#N/A,TRUE,"general"}</definedName>
    <definedName name="____p7">{"via1",#N/A,TRUE,"general";"via2",#N/A,TRUE,"general";"via3",#N/A,TRUE,"general"}</definedName>
    <definedName localSheetId="0" name="____p8">{"TAB1",#N/A,TRUE,"GENERAL";"TAB2",#N/A,TRUE,"GENERAL";"TAB3",#N/A,TRUE,"GENERAL";"TAB4",#N/A,TRUE,"GENERAL";"TAB5",#N/A,TRUE,"GENERAL"}</definedName>
    <definedName name="____p8">{"TAB1",#N/A,TRUE,"GENERAL";"TAB2",#N/A,TRUE,"GENERAL";"TAB3",#N/A,TRUE,"GENERAL";"TAB4",#N/A,TRUE,"GENERAL";"TAB5",#N/A,TRUE,"GENERAL"}</definedName>
    <definedName localSheetId="0" name="____r4r">{"via1",#N/A,TRUE,"general";"via2",#N/A,TRUE,"general";"via3",#N/A,TRUE,"general"}</definedName>
    <definedName name="____r4r">{"via1",#N/A,TRUE,"general";"via2",#N/A,TRUE,"general";"via3",#N/A,TRUE,"general"}</definedName>
    <definedName localSheetId="0" name="____rtu6">{"via1",#N/A,TRUE,"general";"via2",#N/A,TRUE,"general";"via3",#N/A,TRUE,"general"}</definedName>
    <definedName name="____rtu6">{"via1",#N/A,TRUE,"general";"via2",#N/A,TRUE,"general";"via3",#N/A,TRUE,"general"}</definedName>
    <definedName localSheetId="0" name="____s1">{"via1",#N/A,TRUE,"general";"via2",#N/A,TRUE,"general";"via3",#N/A,TRUE,"general"}</definedName>
    <definedName name="____s1">{"via1",#N/A,TRUE,"general";"via2",#N/A,TRUE,"general";"via3",#N/A,TRUE,"general"}</definedName>
    <definedName localSheetId="0" name="____s2">{"TAB1",#N/A,TRUE,"GENERAL";"TAB2",#N/A,TRUE,"GENERAL";"TAB3",#N/A,TRUE,"GENERAL";"TAB4",#N/A,TRUE,"GENERAL";"TAB5",#N/A,TRUE,"GENERAL"}</definedName>
    <definedName name="____s2">{"TAB1",#N/A,TRUE,"GENERAL";"TAB2",#N/A,TRUE,"GENERAL";"TAB3",#N/A,TRUE,"GENERAL";"TAB4",#N/A,TRUE,"GENERAL";"TAB5",#N/A,TRUE,"GENERAL"}</definedName>
    <definedName localSheetId="0" name="____s3">{"TAB1",#N/A,TRUE,"GENERAL";"TAB2",#N/A,TRUE,"GENERAL";"TAB3",#N/A,TRUE,"GENERAL";"TAB4",#N/A,TRUE,"GENERAL";"TAB5",#N/A,TRUE,"GENERAL"}</definedName>
    <definedName name="____s3">{"TAB1",#N/A,TRUE,"GENERAL";"TAB2",#N/A,TRUE,"GENERAL";"TAB3",#N/A,TRUE,"GENERAL";"TAB4",#N/A,TRUE,"GENERAL";"TAB5",#N/A,TRUE,"GENERAL"}</definedName>
    <definedName localSheetId="0" name="____s4">{"via1",#N/A,TRUE,"general";"via2",#N/A,TRUE,"general";"via3",#N/A,TRUE,"general"}</definedName>
    <definedName name="____s4">{"via1",#N/A,TRUE,"general";"via2",#N/A,TRUE,"general";"via3",#N/A,TRUE,"general"}</definedName>
    <definedName localSheetId="0" name="____s5">{"via1",#N/A,TRUE,"general";"via2",#N/A,TRUE,"general";"via3",#N/A,TRUE,"general"}</definedName>
    <definedName name="____s5">{"via1",#N/A,TRUE,"general";"via2",#N/A,TRUE,"general";"via3",#N/A,TRUE,"general"}</definedName>
    <definedName localSheetId="0" name="____s6">{"TAB1",#N/A,TRUE,"GENERAL";"TAB2",#N/A,TRUE,"GENERAL";"TAB3",#N/A,TRUE,"GENERAL";"TAB4",#N/A,TRUE,"GENERAL";"TAB5",#N/A,TRUE,"GENERAL"}</definedName>
    <definedName name="____s6">{"TAB1",#N/A,TRUE,"GENERAL";"TAB2",#N/A,TRUE,"GENERAL";"TAB3",#N/A,TRUE,"GENERAL";"TAB4",#N/A,TRUE,"GENERAL";"TAB5",#N/A,TRUE,"GENERAL"}</definedName>
    <definedName localSheetId="0" name="____s7">{"via1",#N/A,TRUE,"general";"via2",#N/A,TRUE,"general";"via3",#N/A,TRUE,"general"}</definedName>
    <definedName name="____s7">{"via1",#N/A,TRUE,"general";"via2",#N/A,TRUE,"general";"via3",#N/A,TRUE,"general"}</definedName>
    <definedName localSheetId="0" name="____t3">{"TAB1",#N/A,TRUE,"GENERAL";"TAB2",#N/A,TRUE,"GENERAL";"TAB3",#N/A,TRUE,"GENERAL";"TAB4",#N/A,TRUE,"GENERAL";"TAB5",#N/A,TRUE,"GENERAL"}</definedName>
    <definedName name="____t3">{"TAB1",#N/A,TRUE,"GENERAL";"TAB2",#N/A,TRUE,"GENERAL";"TAB3",#N/A,TRUE,"GENERAL";"TAB4",#N/A,TRUE,"GENERAL";"TAB5",#N/A,TRUE,"GENERAL"}</definedName>
    <definedName localSheetId="0" name="____t4">{"via1",#N/A,TRUE,"general";"via2",#N/A,TRUE,"general";"via3",#N/A,TRUE,"general"}</definedName>
    <definedName name="____t4">{"via1",#N/A,TRUE,"general";"via2",#N/A,TRUE,"general";"via3",#N/A,TRUE,"general"}</definedName>
    <definedName localSheetId="0" name="____t5">{"TAB1",#N/A,TRUE,"GENERAL";"TAB2",#N/A,TRUE,"GENERAL";"TAB3",#N/A,TRUE,"GENERAL";"TAB4",#N/A,TRUE,"GENERAL";"TAB5",#N/A,TRUE,"GENERAL"}</definedName>
    <definedName name="____t5">{"TAB1",#N/A,TRUE,"GENERAL";"TAB2",#N/A,TRUE,"GENERAL";"TAB3",#N/A,TRUE,"GENERAL";"TAB4",#N/A,TRUE,"GENERAL";"TAB5",#N/A,TRUE,"GENERAL"}</definedName>
    <definedName localSheetId="0" name="____t6">{"via1",#N/A,TRUE,"general";"via2",#N/A,TRUE,"general";"via3",#N/A,TRUE,"general"}</definedName>
    <definedName name="____t6">{"via1",#N/A,TRUE,"general";"via2",#N/A,TRUE,"general";"via3",#N/A,TRUE,"general"}</definedName>
    <definedName localSheetId="0" name="____t66">{"TAB1",#N/A,TRUE,"GENERAL";"TAB2",#N/A,TRUE,"GENERAL";"TAB3",#N/A,TRUE,"GENERAL";"TAB4",#N/A,TRUE,"GENERAL";"TAB5",#N/A,TRUE,"GENERAL"}</definedName>
    <definedName name="____t66">{"TAB1",#N/A,TRUE,"GENERAL";"TAB2",#N/A,TRUE,"GENERAL";"TAB3",#N/A,TRUE,"GENERAL";"TAB4",#N/A,TRUE,"GENERAL";"TAB5",#N/A,TRUE,"GENERAL"}</definedName>
    <definedName localSheetId="0" name="____t7">{"via1",#N/A,TRUE,"general";"via2",#N/A,TRUE,"general";"via3",#N/A,TRUE,"general"}</definedName>
    <definedName name="____t7">{"via1",#N/A,TRUE,"general";"via2",#N/A,TRUE,"general";"via3",#N/A,TRUE,"general"}</definedName>
    <definedName localSheetId="0" name="____t77">{"TAB1",#N/A,TRUE,"GENERAL";"TAB2",#N/A,TRUE,"GENERAL";"TAB3",#N/A,TRUE,"GENERAL";"TAB4",#N/A,TRUE,"GENERAL";"TAB5",#N/A,TRUE,"GENERAL"}</definedName>
    <definedName name="____t77">{"TAB1",#N/A,TRUE,"GENERAL";"TAB2",#N/A,TRUE,"GENERAL";"TAB3",#N/A,TRUE,"GENERAL";"TAB4",#N/A,TRUE,"GENERAL";"TAB5",#N/A,TRUE,"GENERAL"}</definedName>
    <definedName localSheetId="0" name="____t8">{"TAB1",#N/A,TRUE,"GENERAL";"TAB2",#N/A,TRUE,"GENERAL";"TAB3",#N/A,TRUE,"GENERAL";"TAB4",#N/A,TRUE,"GENERAL";"TAB5",#N/A,TRUE,"GENERAL"}</definedName>
    <definedName name="____t8">{"TAB1",#N/A,TRUE,"GENERAL";"TAB2",#N/A,TRUE,"GENERAL";"TAB3",#N/A,TRUE,"GENERAL";"TAB4",#N/A,TRUE,"GENERAL";"TAB5",#N/A,TRUE,"GENERAL"}</definedName>
    <definedName localSheetId="0" name="____t88">{"via1",#N/A,TRUE,"general";"via2",#N/A,TRUE,"general";"via3",#N/A,TRUE,"general"}</definedName>
    <definedName name="____t88">{"via1",#N/A,TRUE,"general";"via2",#N/A,TRUE,"general";"via3",#N/A,TRUE,"general"}</definedName>
    <definedName localSheetId="0" name="____t9">{"TAB1",#N/A,TRUE,"GENERAL";"TAB2",#N/A,TRUE,"GENERAL";"TAB3",#N/A,TRUE,"GENERAL";"TAB4",#N/A,TRUE,"GENERAL";"TAB5",#N/A,TRUE,"GENERAL"}</definedName>
    <definedName name="____t9">{"TAB1",#N/A,TRUE,"GENERAL";"TAB2",#N/A,TRUE,"GENERAL";"TAB3",#N/A,TRUE,"GENERAL";"TAB4",#N/A,TRUE,"GENERAL";"TAB5",#N/A,TRUE,"GENERAL"}</definedName>
    <definedName localSheetId="0" name="____t99">{"via1",#N/A,TRUE,"general";"via2",#N/A,TRUE,"general";"via3",#N/A,TRUE,"general"}</definedName>
    <definedName name="____t99">{"via1",#N/A,TRUE,"general";"via2",#N/A,TRUE,"general";"via3",#N/A,TRUE,"general"}</definedName>
    <definedName localSheetId="0" name="____u4">{"TAB1",#N/A,TRUE,"GENERAL";"TAB2",#N/A,TRUE,"GENERAL";"TAB3",#N/A,TRUE,"GENERAL";"TAB4",#N/A,TRUE,"GENERAL";"TAB5",#N/A,TRUE,"GENERAL"}</definedName>
    <definedName name="____u4">{"TAB1",#N/A,TRUE,"GENERAL";"TAB2",#N/A,TRUE,"GENERAL";"TAB3",#N/A,TRUE,"GENERAL";"TAB4",#N/A,TRUE,"GENERAL";"TAB5",#N/A,TRUE,"GENERAL"}</definedName>
    <definedName localSheetId="0" name="____u5">{"TAB1",#N/A,TRUE,"GENERAL";"TAB2",#N/A,TRUE,"GENERAL";"TAB3",#N/A,TRUE,"GENERAL";"TAB4",#N/A,TRUE,"GENERAL";"TAB5",#N/A,TRUE,"GENERAL"}</definedName>
    <definedName name="____u5">{"TAB1",#N/A,TRUE,"GENERAL";"TAB2",#N/A,TRUE,"GENERAL";"TAB3",#N/A,TRUE,"GENERAL";"TAB4",#N/A,TRUE,"GENERAL";"TAB5",#N/A,TRUE,"GENERAL"}</definedName>
    <definedName localSheetId="0" name="____u6">{"TAB1",#N/A,TRUE,"GENERAL";"TAB2",#N/A,TRUE,"GENERAL";"TAB3",#N/A,TRUE,"GENERAL";"TAB4",#N/A,TRUE,"GENERAL";"TAB5",#N/A,TRUE,"GENERAL"}</definedName>
    <definedName name="____u6">{"TAB1",#N/A,TRUE,"GENERAL";"TAB2",#N/A,TRUE,"GENERAL";"TAB3",#N/A,TRUE,"GENERAL";"TAB4",#N/A,TRUE,"GENERAL";"TAB5",#N/A,TRUE,"GENERAL"}</definedName>
    <definedName localSheetId="0" name="____u7">{"via1",#N/A,TRUE,"general";"via2",#N/A,TRUE,"general";"via3",#N/A,TRUE,"general"}</definedName>
    <definedName name="____u7">{"via1",#N/A,TRUE,"general";"via2",#N/A,TRUE,"general";"via3",#N/A,TRUE,"general"}</definedName>
    <definedName localSheetId="0" name="____u8">{"TAB1",#N/A,TRUE,"GENERAL";"TAB2",#N/A,TRUE,"GENERAL";"TAB3",#N/A,TRUE,"GENERAL";"TAB4",#N/A,TRUE,"GENERAL";"TAB5",#N/A,TRUE,"GENERAL"}</definedName>
    <definedName name="____u8">{"TAB1",#N/A,TRUE,"GENERAL";"TAB2",#N/A,TRUE,"GENERAL";"TAB3",#N/A,TRUE,"GENERAL";"TAB4",#N/A,TRUE,"GENERAL";"TAB5",#N/A,TRUE,"GENERAL"}</definedName>
    <definedName localSheetId="0" name="____u9">{"TAB1",#N/A,TRUE,"GENERAL";"TAB2",#N/A,TRUE,"GENERAL";"TAB3",#N/A,TRUE,"GENERAL";"TAB4",#N/A,TRUE,"GENERAL";"TAB5",#N/A,TRUE,"GENERAL"}</definedName>
    <definedName name="____u9">{"TAB1",#N/A,TRUE,"GENERAL";"TAB2",#N/A,TRUE,"GENERAL";"TAB3",#N/A,TRUE,"GENERAL";"TAB4",#N/A,TRUE,"GENERAL";"TAB5",#N/A,TRUE,"GENERAL"}</definedName>
    <definedName localSheetId="0" name="____ur7">{"TAB1",#N/A,TRUE,"GENERAL";"TAB2",#N/A,TRUE,"GENERAL";"TAB3",#N/A,TRUE,"GENERAL";"TAB4",#N/A,TRUE,"GENERAL";"TAB5",#N/A,TRUE,"GENERAL"}</definedName>
    <definedName name="____ur7">{"TAB1",#N/A,TRUE,"GENERAL";"TAB2",#N/A,TRUE,"GENERAL";"TAB3",#N/A,TRUE,"GENERAL";"TAB4",#N/A,TRUE,"GENERAL";"TAB5",#N/A,TRUE,"GENERAL"}</definedName>
    <definedName localSheetId="0" name="____v2">{"via1",#N/A,TRUE,"general";"via2",#N/A,TRUE,"general";"via3",#N/A,TRUE,"general"}</definedName>
    <definedName name="____v2">{"via1",#N/A,TRUE,"general";"via2",#N/A,TRUE,"general";"via3",#N/A,TRUE,"general"}</definedName>
    <definedName localSheetId="0" name="____v3">{"TAB1",#N/A,TRUE,"GENERAL";"TAB2",#N/A,TRUE,"GENERAL";"TAB3",#N/A,TRUE,"GENERAL";"TAB4",#N/A,TRUE,"GENERAL";"TAB5",#N/A,TRUE,"GENERAL"}</definedName>
    <definedName name="____v3">{"TAB1",#N/A,TRUE,"GENERAL";"TAB2",#N/A,TRUE,"GENERAL";"TAB3",#N/A,TRUE,"GENERAL";"TAB4",#N/A,TRUE,"GENERAL";"TAB5",#N/A,TRUE,"GENERAL"}</definedName>
    <definedName localSheetId="0" name="____v4">{"TAB1",#N/A,TRUE,"GENERAL";"TAB2",#N/A,TRUE,"GENERAL";"TAB3",#N/A,TRUE,"GENERAL";"TAB4",#N/A,TRUE,"GENERAL";"TAB5",#N/A,TRUE,"GENERAL"}</definedName>
    <definedName name="____v4">{"TAB1",#N/A,TRUE,"GENERAL";"TAB2",#N/A,TRUE,"GENERAL";"TAB3",#N/A,TRUE,"GENERAL";"TAB4",#N/A,TRUE,"GENERAL";"TAB5",#N/A,TRUE,"GENERAL"}</definedName>
    <definedName localSheetId="0" name="____v5">{"TAB1",#N/A,TRUE,"GENERAL";"TAB2",#N/A,TRUE,"GENERAL";"TAB3",#N/A,TRUE,"GENERAL";"TAB4",#N/A,TRUE,"GENERAL";"TAB5",#N/A,TRUE,"GENERAL"}</definedName>
    <definedName name="____v5">{"TAB1",#N/A,TRUE,"GENERAL";"TAB2",#N/A,TRUE,"GENERAL";"TAB3",#N/A,TRUE,"GENERAL";"TAB4",#N/A,TRUE,"GENERAL";"TAB5",#N/A,TRUE,"GENERAL"}</definedName>
    <definedName localSheetId="0" name="____v6">{"TAB1",#N/A,TRUE,"GENERAL";"TAB2",#N/A,TRUE,"GENERAL";"TAB3",#N/A,TRUE,"GENERAL";"TAB4",#N/A,TRUE,"GENERAL";"TAB5",#N/A,TRUE,"GENERAL"}</definedName>
    <definedName name="____v6">{"TAB1",#N/A,TRUE,"GENERAL";"TAB2",#N/A,TRUE,"GENERAL";"TAB3",#N/A,TRUE,"GENERAL";"TAB4",#N/A,TRUE,"GENERAL";"TAB5",#N/A,TRUE,"GENERAL"}</definedName>
    <definedName localSheetId="0" name="____v7">{"via1",#N/A,TRUE,"general";"via2",#N/A,TRUE,"general";"via3",#N/A,TRUE,"general"}</definedName>
    <definedName name="____v7">{"via1",#N/A,TRUE,"general";"via2",#N/A,TRUE,"general";"via3",#N/A,TRUE,"general"}</definedName>
    <definedName localSheetId="0" name="____v8">{"TAB1",#N/A,TRUE,"GENERAL";"TAB2",#N/A,TRUE,"GENERAL";"TAB3",#N/A,TRUE,"GENERAL";"TAB4",#N/A,TRUE,"GENERAL";"TAB5",#N/A,TRUE,"GENERAL"}</definedName>
    <definedName name="____v8">{"TAB1",#N/A,TRUE,"GENERAL";"TAB2",#N/A,TRUE,"GENERAL";"TAB3",#N/A,TRUE,"GENERAL";"TAB4",#N/A,TRUE,"GENERAL";"TAB5",#N/A,TRUE,"GENERAL"}</definedName>
    <definedName localSheetId="0" name="____v9">{"TAB1",#N/A,TRUE,"GENERAL";"TAB2",#N/A,TRUE,"GENERAL";"TAB3",#N/A,TRUE,"GENERAL";"TAB4",#N/A,TRUE,"GENERAL";"TAB5",#N/A,TRUE,"GENERAL"}</definedName>
    <definedName name="____v9">{"TAB1",#N/A,TRUE,"GENERAL";"TAB2",#N/A,TRUE,"GENERAL";"TAB3",#N/A,TRUE,"GENERAL";"TAB4",#N/A,TRUE,"GENERAL";"TAB5",#N/A,TRUE,"GENERAL"}</definedName>
    <definedName localSheetId="0" name="____vfv4">{"via1",#N/A,TRUE,"general";"via2",#N/A,TRUE,"general";"via3",#N/A,TRUE,"general"}</definedName>
    <definedName name="____vfv4">{"via1",#N/A,TRUE,"general";"via2",#N/A,TRUE,"general";"via3",#N/A,TRUE,"general"}</definedName>
    <definedName localSheetId="0" name="____x1">{"TAB1",#N/A,TRUE,"GENERAL";"TAB2",#N/A,TRUE,"GENERAL";"TAB3",#N/A,TRUE,"GENERAL";"TAB4",#N/A,TRUE,"GENERAL";"TAB5",#N/A,TRUE,"GENERAL"}</definedName>
    <definedName name="____x1">{"TAB1",#N/A,TRUE,"GENERAL";"TAB2",#N/A,TRUE,"GENERAL";"TAB3",#N/A,TRUE,"GENERAL";"TAB4",#N/A,TRUE,"GENERAL";"TAB5",#N/A,TRUE,"GENERAL"}</definedName>
    <definedName localSheetId="0" name="____x2">{"via1",#N/A,TRUE,"general";"via2",#N/A,TRUE,"general";"via3",#N/A,TRUE,"general"}</definedName>
    <definedName name="____x2">{"via1",#N/A,TRUE,"general";"via2",#N/A,TRUE,"general";"via3",#N/A,TRUE,"general"}</definedName>
    <definedName localSheetId="0" name="____x3">{"via1",#N/A,TRUE,"general";"via2",#N/A,TRUE,"general";"via3",#N/A,TRUE,"general"}</definedName>
    <definedName name="____x3">{"via1",#N/A,TRUE,"general";"via2",#N/A,TRUE,"general";"via3",#N/A,TRUE,"general"}</definedName>
    <definedName localSheetId="0" name="____x4">{"via1",#N/A,TRUE,"general";"via2",#N/A,TRUE,"general";"via3",#N/A,TRUE,"general"}</definedName>
    <definedName name="____x4">{"via1",#N/A,TRUE,"general";"via2",#N/A,TRUE,"general";"via3",#N/A,TRUE,"general"}</definedName>
    <definedName localSheetId="0" name="____x5">{"TAB1",#N/A,TRUE,"GENERAL";"TAB2",#N/A,TRUE,"GENERAL";"TAB3",#N/A,TRUE,"GENERAL";"TAB4",#N/A,TRUE,"GENERAL";"TAB5",#N/A,TRUE,"GENERAL"}</definedName>
    <definedName name="____x5">{"TAB1",#N/A,TRUE,"GENERAL";"TAB2",#N/A,TRUE,"GENERAL";"TAB3",#N/A,TRUE,"GENERAL";"TAB4",#N/A,TRUE,"GENERAL";"TAB5",#N/A,TRUE,"GENERAL"}</definedName>
    <definedName localSheetId="0" name="____x6">{"TAB1",#N/A,TRUE,"GENERAL";"TAB2",#N/A,TRUE,"GENERAL";"TAB3",#N/A,TRUE,"GENERAL";"TAB4",#N/A,TRUE,"GENERAL";"TAB5",#N/A,TRUE,"GENERAL"}</definedName>
    <definedName name="____x6">{"TAB1",#N/A,TRUE,"GENERAL";"TAB2",#N/A,TRUE,"GENERAL";"TAB3",#N/A,TRUE,"GENERAL";"TAB4",#N/A,TRUE,"GENERAL";"TAB5",#N/A,TRUE,"GENERAL"}</definedName>
    <definedName localSheetId="0" name="____x7">{"TAB1",#N/A,TRUE,"GENERAL";"TAB2",#N/A,TRUE,"GENERAL";"TAB3",#N/A,TRUE,"GENERAL";"TAB4",#N/A,TRUE,"GENERAL";"TAB5",#N/A,TRUE,"GENERAL"}</definedName>
    <definedName name="____x7">{"TAB1",#N/A,TRUE,"GENERAL";"TAB2",#N/A,TRUE,"GENERAL";"TAB3",#N/A,TRUE,"GENERAL";"TAB4",#N/A,TRUE,"GENERAL";"TAB5",#N/A,TRUE,"GENERAL"}</definedName>
    <definedName localSheetId="0" name="____x8">{"via1",#N/A,TRUE,"general";"via2",#N/A,TRUE,"general";"via3",#N/A,TRUE,"general"}</definedName>
    <definedName name="____x8">{"via1",#N/A,TRUE,"general";"via2",#N/A,TRUE,"general";"via3",#N/A,TRUE,"general"}</definedName>
    <definedName localSheetId="0" name="____x9">{"TAB1",#N/A,TRUE,"GENERAL";"TAB2",#N/A,TRUE,"GENERAL";"TAB3",#N/A,TRUE,"GENERAL";"TAB4",#N/A,TRUE,"GENERAL";"TAB5",#N/A,TRUE,"GENERAL"}</definedName>
    <definedName name="____x9">{"TAB1",#N/A,TRUE,"GENERAL";"TAB2",#N/A,TRUE,"GENERAL";"TAB3",#N/A,TRUE,"GENERAL";"TAB4",#N/A,TRUE,"GENERAL";"TAB5",#N/A,TRUE,"GENERAL"}</definedName>
    <definedName localSheetId="0" name="____y2">{"TAB1",#N/A,TRUE,"GENERAL";"TAB2",#N/A,TRUE,"GENERAL";"TAB3",#N/A,TRUE,"GENERAL";"TAB4",#N/A,TRUE,"GENERAL";"TAB5",#N/A,TRUE,"GENERAL"}</definedName>
    <definedName name="____y2">{"TAB1",#N/A,TRUE,"GENERAL";"TAB2",#N/A,TRUE,"GENERAL";"TAB3",#N/A,TRUE,"GENERAL";"TAB4",#N/A,TRUE,"GENERAL";"TAB5",#N/A,TRUE,"GENERAL"}</definedName>
    <definedName localSheetId="0" name="____y3">{"via1",#N/A,TRUE,"general";"via2",#N/A,TRUE,"general";"via3",#N/A,TRUE,"general"}</definedName>
    <definedName name="____y3">{"via1",#N/A,TRUE,"general";"via2",#N/A,TRUE,"general";"via3",#N/A,TRUE,"general"}</definedName>
    <definedName localSheetId="0" name="____y4">{"via1",#N/A,TRUE,"general";"via2",#N/A,TRUE,"general";"via3",#N/A,TRUE,"general"}</definedName>
    <definedName name="____y4">{"via1",#N/A,TRUE,"general";"via2",#N/A,TRUE,"general";"via3",#N/A,TRUE,"general"}</definedName>
    <definedName localSheetId="0" name="____y5">{"TAB1",#N/A,TRUE,"GENERAL";"TAB2",#N/A,TRUE,"GENERAL";"TAB3",#N/A,TRUE,"GENERAL";"TAB4",#N/A,TRUE,"GENERAL";"TAB5",#N/A,TRUE,"GENERAL"}</definedName>
    <definedName name="____y5">{"TAB1",#N/A,TRUE,"GENERAL";"TAB2",#N/A,TRUE,"GENERAL";"TAB3",#N/A,TRUE,"GENERAL";"TAB4",#N/A,TRUE,"GENERAL";"TAB5",#N/A,TRUE,"GENERAL"}</definedName>
    <definedName localSheetId="0" name="____y6">{"via1",#N/A,TRUE,"general";"via2",#N/A,TRUE,"general";"via3",#N/A,TRUE,"general"}</definedName>
    <definedName name="____y6">{"via1",#N/A,TRUE,"general";"via2",#N/A,TRUE,"general";"via3",#N/A,TRUE,"general"}</definedName>
    <definedName localSheetId="0" name="____y7">{"via1",#N/A,TRUE,"general";"via2",#N/A,TRUE,"general";"via3",#N/A,TRUE,"general"}</definedName>
    <definedName name="____y7">{"via1",#N/A,TRUE,"general";"via2",#N/A,TRUE,"general";"via3",#N/A,TRUE,"general"}</definedName>
    <definedName localSheetId="0" name="____y8">{"via1",#N/A,TRUE,"general";"via2",#N/A,TRUE,"general";"via3",#N/A,TRUE,"general"}</definedName>
    <definedName name="____y8">{"via1",#N/A,TRUE,"general";"via2",#N/A,TRUE,"general";"via3",#N/A,TRUE,"general"}</definedName>
    <definedName localSheetId="0" name="____y9">{"TAB1",#N/A,TRUE,"GENERAL";"TAB2",#N/A,TRUE,"GENERAL";"TAB3",#N/A,TRUE,"GENERAL";"TAB4",#N/A,TRUE,"GENERAL";"TAB5",#N/A,TRUE,"GENERAL"}</definedName>
    <definedName name="____y9">{"TAB1",#N/A,TRUE,"GENERAL";"TAB2",#N/A,TRUE,"GENERAL";"TAB3",#N/A,TRUE,"GENERAL";"TAB4",#N/A,TRUE,"GENERAL";"TAB5",#N/A,TRUE,"GENERAL"}</definedName>
    <definedName localSheetId="0" name="____z1">{"TAB1",#N/A,TRUE,"GENERAL";"TAB2",#N/A,TRUE,"GENERAL";"TAB3",#N/A,TRUE,"GENERAL";"TAB4",#N/A,TRUE,"GENERAL";"TAB5",#N/A,TRUE,"GENERAL"}</definedName>
    <definedName name="____z1">{"TAB1",#N/A,TRUE,"GENERAL";"TAB2",#N/A,TRUE,"GENERAL";"TAB3",#N/A,TRUE,"GENERAL";"TAB4",#N/A,TRUE,"GENERAL";"TAB5",#N/A,TRUE,"GENERAL"}</definedName>
    <definedName localSheetId="0" name="____z2">{"via1",#N/A,TRUE,"general";"via2",#N/A,TRUE,"general";"via3",#N/A,TRUE,"general"}</definedName>
    <definedName name="____z2">{"via1",#N/A,TRUE,"general";"via2",#N/A,TRUE,"general";"via3",#N/A,TRUE,"general"}</definedName>
    <definedName localSheetId="0" name="____z3">{"via1",#N/A,TRUE,"general";"via2",#N/A,TRUE,"general";"via3",#N/A,TRUE,"general"}</definedName>
    <definedName name="____z3">{"via1",#N/A,TRUE,"general";"via2",#N/A,TRUE,"general";"via3",#N/A,TRUE,"general"}</definedName>
    <definedName localSheetId="0" name="____z4">{"TAB1",#N/A,TRUE,"GENERAL";"TAB2",#N/A,TRUE,"GENERAL";"TAB3",#N/A,TRUE,"GENERAL";"TAB4",#N/A,TRUE,"GENERAL";"TAB5",#N/A,TRUE,"GENERAL"}</definedName>
    <definedName name="____z4">{"TAB1",#N/A,TRUE,"GENERAL";"TAB2",#N/A,TRUE,"GENERAL";"TAB3",#N/A,TRUE,"GENERAL";"TAB4",#N/A,TRUE,"GENERAL";"TAB5",#N/A,TRUE,"GENERAL"}</definedName>
    <definedName localSheetId="0" name="____z5">{"via1",#N/A,TRUE,"general";"via2",#N/A,TRUE,"general";"via3",#N/A,TRUE,"general"}</definedName>
    <definedName name="____z5">{"via1",#N/A,TRUE,"general";"via2",#N/A,TRUE,"general";"via3",#N/A,TRUE,"general"}</definedName>
    <definedName localSheetId="0" name="____z6">{"TAB1",#N/A,TRUE,"GENERAL";"TAB2",#N/A,TRUE,"GENERAL";"TAB3",#N/A,TRUE,"GENERAL";"TAB4",#N/A,TRUE,"GENERAL";"TAB5",#N/A,TRUE,"GENERAL"}</definedName>
    <definedName name="____z6">{"TAB1",#N/A,TRUE,"GENERAL";"TAB2",#N/A,TRUE,"GENERAL";"TAB3",#N/A,TRUE,"GENERAL";"TAB4",#N/A,TRUE,"GENERAL";"TAB5",#N/A,TRUE,"GENERAL"}</definedName>
    <definedName localSheetId="0" name="___a1">{"TAB1",#N/A,TRUE,"GENERAL";"TAB2",#N/A,TRUE,"GENERAL";"TAB3",#N/A,TRUE,"GENERAL";"TAB4",#N/A,TRUE,"GENERAL";"TAB5",#N/A,TRUE,"GENERAL"}</definedName>
    <definedName name="___a1">{"TAB1",#N/A,TRUE,"GENERAL";"TAB2",#N/A,TRUE,"GENERAL";"TAB3",#N/A,TRUE,"GENERAL";"TAB4",#N/A,TRUE,"GENERAL";"TAB5",#N/A,TRUE,"GENERAL"}</definedName>
    <definedName localSheetId="0" name="___A2">{#N/A,#N/A,FALSE,"Costos Productos 6A";#N/A,#N/A,FALSE,"Costo Unitario Total H-94-12"}</definedName>
    <definedName name="___A2">{#N/A,#N/A,FALSE,"Costos Productos 6A";#N/A,#N/A,FALSE,"Costo Unitario Total H-94-12"}</definedName>
    <definedName localSheetId="0" name="___a3">{"TAB1",#N/A,TRUE,"GENERAL";"TAB2",#N/A,TRUE,"GENERAL";"TAB3",#N/A,TRUE,"GENERAL";"TAB4",#N/A,TRUE,"GENERAL";"TAB5",#N/A,TRUE,"GENERAL"}</definedName>
    <definedName name="___a3">{"TAB1",#N/A,TRUE,"GENERAL";"TAB2",#N/A,TRUE,"GENERAL";"TAB3",#N/A,TRUE,"GENERAL";"TAB4",#N/A,TRUE,"GENERAL";"TAB5",#N/A,TRUE,"GENERAL"}</definedName>
    <definedName localSheetId="0" name="___a4">{"via1",#N/A,TRUE,"general";"via2",#N/A,TRUE,"general";"via3",#N/A,TRUE,"general"}</definedName>
    <definedName name="___a4">{"via1",#N/A,TRUE,"general";"via2",#N/A,TRUE,"general";"via3",#N/A,TRUE,"general"}</definedName>
    <definedName localSheetId="0" name="___a5">{"TAB1",#N/A,TRUE,"GENERAL";"TAB2",#N/A,TRUE,"GENERAL";"TAB3",#N/A,TRUE,"GENERAL";"TAB4",#N/A,TRUE,"GENERAL";"TAB5",#N/A,TRUE,"GENERAL"}</definedName>
    <definedName name="___a5">{"TAB1",#N/A,TRUE,"GENERAL";"TAB2",#N/A,TRUE,"GENERAL";"TAB3",#N/A,TRUE,"GENERAL";"TAB4",#N/A,TRUE,"GENERAL";"TAB5",#N/A,TRUE,"GENERAL"}</definedName>
    <definedName localSheetId="0" name="___a6">{"TAB1",#N/A,TRUE,"GENERAL";"TAB2",#N/A,TRUE,"GENERAL";"TAB3",#N/A,TRUE,"GENERAL";"TAB4",#N/A,TRUE,"GENERAL";"TAB5",#N/A,TRUE,"GENERAL"}</definedName>
    <definedName name="___a6">{"TAB1",#N/A,TRUE,"GENERAL";"TAB2",#N/A,TRUE,"GENERAL";"TAB3",#N/A,TRUE,"GENERAL";"TAB4",#N/A,TRUE,"GENERAL";"TAB5",#N/A,TRUE,"GENERAL"}</definedName>
    <definedName localSheetId="0" name="___b2">{"TAB1",#N/A,TRUE,"GENERAL";"TAB2",#N/A,TRUE,"GENERAL";"TAB3",#N/A,TRUE,"GENERAL";"TAB4",#N/A,TRUE,"GENERAL";"TAB5",#N/A,TRUE,"GENERAL"}</definedName>
    <definedName name="___b2">{"TAB1",#N/A,TRUE,"GENERAL";"TAB2",#N/A,TRUE,"GENERAL";"TAB3",#N/A,TRUE,"GENERAL";"TAB4",#N/A,TRUE,"GENERAL";"TAB5",#N/A,TRUE,"GENERAL"}</definedName>
    <definedName localSheetId="0" name="___b3">{"TAB1",#N/A,TRUE,"GENERAL";"TAB2",#N/A,TRUE,"GENERAL";"TAB3",#N/A,TRUE,"GENERAL";"TAB4",#N/A,TRUE,"GENERAL";"TAB5",#N/A,TRUE,"GENERAL"}</definedName>
    <definedName name="___b3">{"TAB1",#N/A,TRUE,"GENERAL";"TAB2",#N/A,TRUE,"GENERAL";"TAB3",#N/A,TRUE,"GENERAL";"TAB4",#N/A,TRUE,"GENERAL";"TAB5",#N/A,TRUE,"GENERAL"}</definedName>
    <definedName localSheetId="0" name="___b4">{"TAB1",#N/A,TRUE,"GENERAL";"TAB2",#N/A,TRUE,"GENERAL";"TAB3",#N/A,TRUE,"GENERAL";"TAB4",#N/A,TRUE,"GENERAL";"TAB5",#N/A,TRUE,"GENERAL"}</definedName>
    <definedName name="___b4">{"TAB1",#N/A,TRUE,"GENERAL";"TAB2",#N/A,TRUE,"GENERAL";"TAB3",#N/A,TRUE,"GENERAL";"TAB4",#N/A,TRUE,"GENERAL";"TAB5",#N/A,TRUE,"GENERAL"}</definedName>
    <definedName localSheetId="0" name="___b5">{"TAB1",#N/A,TRUE,"GENERAL";"TAB2",#N/A,TRUE,"GENERAL";"TAB3",#N/A,TRUE,"GENERAL";"TAB4",#N/A,TRUE,"GENERAL";"TAB5",#N/A,TRUE,"GENERAL"}</definedName>
    <definedName name="___b5">{"TAB1",#N/A,TRUE,"GENERAL";"TAB2",#N/A,TRUE,"GENERAL";"TAB3",#N/A,TRUE,"GENERAL";"TAB4",#N/A,TRUE,"GENERAL";"TAB5",#N/A,TRUE,"GENERAL"}</definedName>
    <definedName localSheetId="0" name="___b6">{"TAB1",#N/A,TRUE,"GENERAL";"TAB2",#N/A,TRUE,"GENERAL";"TAB3",#N/A,TRUE,"GENERAL";"TAB4",#N/A,TRUE,"GENERAL";"TAB5",#N/A,TRUE,"GENERAL"}</definedName>
    <definedName name="___b6">{"TAB1",#N/A,TRUE,"GENERAL";"TAB2",#N/A,TRUE,"GENERAL";"TAB3",#N/A,TRUE,"GENERAL";"TAB4",#N/A,TRUE,"GENERAL";"TAB5",#N/A,TRUE,"GENERAL"}</definedName>
    <definedName localSheetId="0" name="___b7">{"via1",#N/A,TRUE,"general";"via2",#N/A,TRUE,"general";"via3",#N/A,TRUE,"general"}</definedName>
    <definedName name="___b7">{"via1",#N/A,TRUE,"general";"via2",#N/A,TRUE,"general";"via3",#N/A,TRUE,"general"}</definedName>
    <definedName localSheetId="0" name="___b8">{"via1",#N/A,TRUE,"general";"via2",#N/A,TRUE,"general";"via3",#N/A,TRUE,"general"}</definedName>
    <definedName name="___b8">{"via1",#N/A,TRUE,"general";"via2",#N/A,TRUE,"general";"via3",#N/A,TRUE,"general"}</definedName>
    <definedName localSheetId="0" name="___bb9">{"TAB1",#N/A,TRUE,"GENERAL";"TAB2",#N/A,TRUE,"GENERAL";"TAB3",#N/A,TRUE,"GENERAL";"TAB4",#N/A,TRUE,"GENERAL";"TAB5",#N/A,TRUE,"GENERAL"}</definedName>
    <definedName name="___bb9">{"TAB1",#N/A,TRUE,"GENERAL";"TAB2",#N/A,TRUE,"GENERAL";"TAB3",#N/A,TRUE,"GENERAL";"TAB4",#N/A,TRUE,"GENERAL";"TAB5",#N/A,TRUE,"GENERAL"}</definedName>
    <definedName localSheetId="0" name="___bgb5">{"TAB1",#N/A,TRUE,"GENERAL";"TAB2",#N/A,TRUE,"GENERAL";"TAB3",#N/A,TRUE,"GENERAL";"TAB4",#N/A,TRUE,"GENERAL";"TAB5",#N/A,TRUE,"GENERAL"}</definedName>
    <definedName name="___bgb5">{"TAB1",#N/A,TRUE,"GENERAL";"TAB2",#N/A,TRUE,"GENERAL";"TAB3",#N/A,TRUE,"GENERAL";"TAB4",#N/A,TRUE,"GENERAL";"TAB5",#N/A,TRUE,"GENERAL"}</definedName>
    <definedName localSheetId="3" name="___FC">{#N/A,#N/A,FALSE,"VENTAS";#N/A,#N/A,FALSE,"U. BRUTA";#N/A,#N/A,FALSE,"G. PERSONAL";#N/A,#N/A,FALSE,"G. OPERACION";#N/A,#N/A,FALSE,"G. DEPYAM";#N/A,#N/A,FALSE,"INGRESOS";#N/A,#N/A,FALSE,"G.o P.1";#N/A,#N/A,FALSE,"3%Informe Junta";#N/A,#N/A,FALSE,"P Y G (2)";#N/A,#N/A,FALSE,"CART. PROV.";#N/A,#N/A,FALSE,"Usecmes";#N/A,#N/A,FALSE,"Usecacu"}</definedName>
    <definedName localSheetId="0" name="___FC">{#N/A,#N/A,FALSE,"VENTAS";#N/A,#N/A,FALSE,"U. BRUTA";#N/A,#N/A,FALSE,"G. PERSONAL";#N/A,#N/A,FALSE,"G. OPERACION";#N/A,#N/A,FALSE,"G. DEPYAM";#N/A,#N/A,FALSE,"INGRESOS";#N/A,#N/A,FALSE,"G.o P.1";#N/A,#N/A,FALSE,"3%Informe Junta";#N/A,#N/A,FALSE,"P Y G (2)";#N/A,#N/A,FALSE,"CART. PROV.";#N/A,#N/A,FALSE,"Usecmes";#N/A,#N/A,FALSE,"Usecacu"}</definedName>
    <definedName name="___FC">{#N/A,#N/A,FALSE,"VENTAS";#N/A,#N/A,FALSE,"U. BRUTA";#N/A,#N/A,FALSE,"G. PERSONAL";#N/A,#N/A,FALSE,"G. OPERACION";#N/A,#N/A,FALSE,"G. DEPYAM";#N/A,#N/A,FALSE,"INGRESOS";#N/A,#N/A,FALSE,"G.o P.1";#N/A,#N/A,FALSE,"3%Informe Junta";#N/A,#N/A,FALSE,"P Y G (2)";#N/A,#N/A,FALSE,"CART. PROV.";#N/A,#N/A,FALSE,"Usecmes";#N/A,#N/A,FALSE,"Usecacu"}</definedName>
    <definedName localSheetId="0" name="___g2">{"TAB1",#N/A,TRUE,"GENERAL";"TAB2",#N/A,TRUE,"GENERAL";"TAB3",#N/A,TRUE,"GENERAL";"TAB4",#N/A,TRUE,"GENERAL";"TAB5",#N/A,TRUE,"GENERAL"}</definedName>
    <definedName name="___g2">{"TAB1",#N/A,TRUE,"GENERAL";"TAB2",#N/A,TRUE,"GENERAL";"TAB3",#N/A,TRUE,"GENERAL";"TAB4",#N/A,TRUE,"GENERAL";"TAB5",#N/A,TRUE,"GENERAL"}</definedName>
    <definedName localSheetId="0" name="___g3">{"via1",#N/A,TRUE,"general";"via2",#N/A,TRUE,"general";"via3",#N/A,TRUE,"general"}</definedName>
    <definedName name="___g3">{"via1",#N/A,TRUE,"general";"via2",#N/A,TRUE,"general";"via3",#N/A,TRUE,"general"}</definedName>
    <definedName localSheetId="0" name="___g4">{"via1",#N/A,TRUE,"general";"via2",#N/A,TRUE,"general";"via3",#N/A,TRUE,"general"}</definedName>
    <definedName name="___g4">{"via1",#N/A,TRUE,"general";"via2",#N/A,TRUE,"general";"via3",#N/A,TRUE,"general"}</definedName>
    <definedName localSheetId="0" name="___g5">{"via1",#N/A,TRUE,"general";"via2",#N/A,TRUE,"general";"via3",#N/A,TRUE,"general"}</definedName>
    <definedName name="___g5">{"via1",#N/A,TRUE,"general";"via2",#N/A,TRUE,"general";"via3",#N/A,TRUE,"general"}</definedName>
    <definedName localSheetId="0" name="___g6">{"via1",#N/A,TRUE,"general";"via2",#N/A,TRUE,"general";"via3",#N/A,TRUE,"general"}</definedName>
    <definedName name="___g6">{"via1",#N/A,TRUE,"general";"via2",#N/A,TRUE,"general";"via3",#N/A,TRUE,"general"}</definedName>
    <definedName localSheetId="0" name="___g7">{"TAB1",#N/A,TRUE,"GENERAL";"TAB2",#N/A,TRUE,"GENERAL";"TAB3",#N/A,TRUE,"GENERAL";"TAB4",#N/A,TRUE,"GENERAL";"TAB5",#N/A,TRUE,"GENERAL"}</definedName>
    <definedName name="___g7">{"TAB1",#N/A,TRUE,"GENERAL";"TAB2",#N/A,TRUE,"GENERAL";"TAB3",#N/A,TRUE,"GENERAL";"TAB4",#N/A,TRUE,"GENERAL";"TAB5",#N/A,TRUE,"GENERAL"}</definedName>
    <definedName localSheetId="3" name="___GFD2">{#N/A,#N/A,FALSE,"Comptes consolidés en MF";#N/A,#N/A,FALSE,"Chiffre d'affaires";#N/A,#N/A,FALSE," Résultat d'exploitation";#N/A,#N/A,FALSE,"Investissements";#N/A,#N/A,FALSE,"bilan et net";#N/A,#N/A,FALSE,"DETTE";#N/A,#N/A,FALSE,"dividendes";#N/A,#N/A,FALSE,"Impot"}</definedName>
    <definedName localSheetId="0" name="___GFD2">{#N/A,#N/A,FALSE,"Comptes consolidés en MF";#N/A,#N/A,FALSE,"Chiffre d'affaires";#N/A,#N/A,FALSE," Résultat d'exploitation";#N/A,#N/A,FALSE,"Investissements";#N/A,#N/A,FALSE,"bilan et net";#N/A,#N/A,FALSE,"DETTE";#N/A,#N/A,FALSE,"dividendes";#N/A,#N/A,FALSE,"Impot"}</definedName>
    <definedName name="___GFD2">{#N/A,#N/A,FALSE,"Comptes consolidés en MF";#N/A,#N/A,FALSE,"Chiffre d'affaires";#N/A,#N/A,FALSE," Résultat d'exploitation";#N/A,#N/A,FALSE,"Investissements";#N/A,#N/A,FALSE,"bilan et net";#N/A,#N/A,FALSE,"DETTE";#N/A,#N/A,FALSE,"dividendes";#N/A,#N/A,FALSE,"Impot"}</definedName>
    <definedName localSheetId="0" name="___GR1">{"TAB1",#N/A,TRUE,"GENERAL";"TAB2",#N/A,TRUE,"GENERAL";"TAB3",#N/A,TRUE,"GENERAL";"TAB4",#N/A,TRUE,"GENERAL";"TAB5",#N/A,TRUE,"GENERAL"}</definedName>
    <definedName name="___GR1">{"TAB1",#N/A,TRUE,"GENERAL";"TAB2",#N/A,TRUE,"GENERAL";"TAB3",#N/A,TRUE,"GENERAL";"TAB4",#N/A,TRUE,"GENERAL";"TAB5",#N/A,TRUE,"GENERAL"}</definedName>
    <definedName localSheetId="0" name="___gtr4">{"via1",#N/A,TRUE,"general";"via2",#N/A,TRUE,"general";"via3",#N/A,TRUE,"general"}</definedName>
    <definedName name="___gtr4">{"via1",#N/A,TRUE,"general";"via2",#N/A,TRUE,"general";"via3",#N/A,TRUE,"general"}</definedName>
    <definedName localSheetId="0" name="___h2">{"via1",#N/A,TRUE,"general";"via2",#N/A,TRUE,"general";"via3",#N/A,TRUE,"general"}</definedName>
    <definedName name="___h2">{"via1",#N/A,TRUE,"general";"via2",#N/A,TRUE,"general";"via3",#N/A,TRUE,"general"}</definedName>
    <definedName localSheetId="0" name="___h3">{"via1",#N/A,TRUE,"general";"via2",#N/A,TRUE,"general";"via3",#N/A,TRUE,"general"}</definedName>
    <definedName name="___h3">{"via1",#N/A,TRUE,"general";"via2",#N/A,TRUE,"general";"via3",#N/A,TRUE,"general"}</definedName>
    <definedName localSheetId="0" name="___h4">{"TAB1",#N/A,TRUE,"GENERAL";"TAB2",#N/A,TRUE,"GENERAL";"TAB3",#N/A,TRUE,"GENERAL";"TAB4",#N/A,TRUE,"GENERAL";"TAB5",#N/A,TRUE,"GENERAL"}</definedName>
    <definedName name="___h4">{"TAB1",#N/A,TRUE,"GENERAL";"TAB2",#N/A,TRUE,"GENERAL";"TAB3",#N/A,TRUE,"GENERAL";"TAB4",#N/A,TRUE,"GENERAL";"TAB5",#N/A,TRUE,"GENERAL"}</definedName>
    <definedName localSheetId="0" name="___h5">{"TAB1",#N/A,TRUE,"GENERAL";"TAB2",#N/A,TRUE,"GENERAL";"TAB3",#N/A,TRUE,"GENERAL";"TAB4",#N/A,TRUE,"GENERAL";"TAB5",#N/A,TRUE,"GENERAL"}</definedName>
    <definedName name="___h5">{"TAB1",#N/A,TRUE,"GENERAL";"TAB2",#N/A,TRUE,"GENERAL";"TAB3",#N/A,TRUE,"GENERAL";"TAB4",#N/A,TRUE,"GENERAL";"TAB5",#N/A,TRUE,"GENERAL"}</definedName>
    <definedName localSheetId="0" name="___h6">{"via1",#N/A,TRUE,"general";"via2",#N/A,TRUE,"general";"via3",#N/A,TRUE,"general"}</definedName>
    <definedName name="___h6">{"via1",#N/A,TRUE,"general";"via2",#N/A,TRUE,"general";"via3",#N/A,TRUE,"general"}</definedName>
    <definedName localSheetId="0" name="___h7">{"TAB1",#N/A,TRUE,"GENERAL";"TAB2",#N/A,TRUE,"GENERAL";"TAB3",#N/A,TRUE,"GENERAL";"TAB4",#N/A,TRUE,"GENERAL";"TAB5",#N/A,TRUE,"GENERAL"}</definedName>
    <definedName name="___h7">{"TAB1",#N/A,TRUE,"GENERAL";"TAB2",#N/A,TRUE,"GENERAL";"TAB3",#N/A,TRUE,"GENERAL";"TAB4",#N/A,TRUE,"GENERAL";"TAB5",#N/A,TRUE,"GENERAL"}</definedName>
    <definedName localSheetId="0" name="___h8">{"via1",#N/A,TRUE,"general";"via2",#N/A,TRUE,"general";"via3",#N/A,TRUE,"general"}</definedName>
    <definedName name="___h8">{"via1",#N/A,TRUE,"general";"via2",#N/A,TRUE,"general";"via3",#N/A,TRUE,"general"}</definedName>
    <definedName localSheetId="0" name="___hfh7">{"via1",#N/A,TRUE,"general";"via2",#N/A,TRUE,"general";"via3",#N/A,TRUE,"general"}</definedName>
    <definedName name="___hfh7">{"via1",#N/A,TRUE,"general";"via2",#N/A,TRUE,"general";"via3",#N/A,TRUE,"general"}</definedName>
    <definedName localSheetId="0" name="___i4">{"via1",#N/A,TRUE,"general";"via2",#N/A,TRUE,"general";"via3",#N/A,TRUE,"general"}</definedName>
    <definedName name="___i4">{"via1",#N/A,TRUE,"general";"via2",#N/A,TRUE,"general";"via3",#N/A,TRUE,"general"}</definedName>
    <definedName localSheetId="0" name="___i5">{"TAB1",#N/A,TRUE,"GENERAL";"TAB2",#N/A,TRUE,"GENERAL";"TAB3",#N/A,TRUE,"GENERAL";"TAB4",#N/A,TRUE,"GENERAL";"TAB5",#N/A,TRUE,"GENERAL"}</definedName>
    <definedName name="___i5">{"TAB1",#N/A,TRUE,"GENERAL";"TAB2",#N/A,TRUE,"GENERAL";"TAB3",#N/A,TRUE,"GENERAL";"TAB4",#N/A,TRUE,"GENERAL";"TAB5",#N/A,TRUE,"GENERAL"}</definedName>
    <definedName localSheetId="0" name="___i6">{"TAB1",#N/A,TRUE,"GENERAL";"TAB2",#N/A,TRUE,"GENERAL";"TAB3",#N/A,TRUE,"GENERAL";"TAB4",#N/A,TRUE,"GENERAL";"TAB5",#N/A,TRUE,"GENERAL"}</definedName>
    <definedName name="___i6">{"TAB1",#N/A,TRUE,"GENERAL";"TAB2",#N/A,TRUE,"GENERAL";"TAB3",#N/A,TRUE,"GENERAL";"TAB4",#N/A,TRUE,"GENERAL";"TAB5",#N/A,TRUE,"GENERAL"}</definedName>
    <definedName localSheetId="0" name="___i7">{"via1",#N/A,TRUE,"general";"via2",#N/A,TRUE,"general";"via3",#N/A,TRUE,"general"}</definedName>
    <definedName name="___i7">{"via1",#N/A,TRUE,"general";"via2",#N/A,TRUE,"general";"via3",#N/A,TRUE,"general"}</definedName>
    <definedName localSheetId="0" name="___i77">{"TAB1",#N/A,TRUE,"GENERAL";"TAB2",#N/A,TRUE,"GENERAL";"TAB3",#N/A,TRUE,"GENERAL";"TAB4",#N/A,TRUE,"GENERAL";"TAB5",#N/A,TRUE,"GENERAL"}</definedName>
    <definedName name="___i77">{"TAB1",#N/A,TRUE,"GENERAL";"TAB2",#N/A,TRUE,"GENERAL";"TAB3",#N/A,TRUE,"GENERAL";"TAB4",#N/A,TRUE,"GENERAL";"TAB5",#N/A,TRUE,"GENERAL"}</definedName>
    <definedName localSheetId="0" name="___i8">{"via1",#N/A,TRUE,"general";"via2",#N/A,TRUE,"general";"via3",#N/A,TRUE,"general"}</definedName>
    <definedName name="___i8">{"via1",#N/A,TRUE,"general";"via2",#N/A,TRUE,"general";"via3",#N/A,TRUE,"general"}</definedName>
    <definedName localSheetId="0" name="___i9">{"TAB1",#N/A,TRUE,"GENERAL";"TAB2",#N/A,TRUE,"GENERAL";"TAB3",#N/A,TRUE,"GENERAL";"TAB4",#N/A,TRUE,"GENERAL";"TAB5",#N/A,TRUE,"GENERAL"}</definedName>
    <definedName name="___i9">{"TAB1",#N/A,TRUE,"GENERAL";"TAB2",#N/A,TRUE,"GENERAL";"TAB3",#N/A,TRUE,"GENERAL";"TAB4",#N/A,TRUE,"GENERAL";"TAB5",#N/A,TRUE,"GENERAL"}</definedName>
    <definedName localSheetId="3" name="___jj2">{#N/A,#N/A,FALSE,"Comptes consolidés en MF";#N/A,#N/A,FALSE,"Chiffre d'affaires";#N/A,#N/A,FALSE," Résultat d'exploitation";#N/A,#N/A,FALSE,"Investissements";#N/A,#N/A,FALSE,"bilan et net";#N/A,#N/A,FALSE,"DETTE";#N/A,#N/A,FALSE,"dividendes";#N/A,#N/A,FALSE,"Impot"}</definedName>
    <definedName localSheetId="0" name="___jj2">{#N/A,#N/A,FALSE,"Comptes consolidés en MF";#N/A,#N/A,FALSE,"Chiffre d'affaires";#N/A,#N/A,FALSE," Résultat d'exploitation";#N/A,#N/A,FALSE,"Investissements";#N/A,#N/A,FALSE,"bilan et net";#N/A,#N/A,FALSE,"DETTE";#N/A,#N/A,FALSE,"dividendes";#N/A,#N/A,FALSE,"Impot"}</definedName>
    <definedName name="___jj2">{#N/A,#N/A,FALSE,"Comptes consolidés en MF";#N/A,#N/A,FALSE,"Chiffre d'affaires";#N/A,#N/A,FALSE," Résultat d'exploitation";#N/A,#N/A,FALSE,"Investissements";#N/A,#N/A,FALSE,"bilan et net";#N/A,#N/A,FALSE,"DETTE";#N/A,#N/A,FALSE,"dividendes";#N/A,#N/A,FALSE,"Impot"}</definedName>
    <definedName localSheetId="0" name="___k3">{"TAB1",#N/A,TRUE,"GENERAL";"TAB2",#N/A,TRUE,"GENERAL";"TAB3",#N/A,TRUE,"GENERAL";"TAB4",#N/A,TRUE,"GENERAL";"TAB5",#N/A,TRUE,"GENERAL"}</definedName>
    <definedName name="___k3">{"TAB1",#N/A,TRUE,"GENERAL";"TAB2",#N/A,TRUE,"GENERAL";"TAB3",#N/A,TRUE,"GENERAL";"TAB4",#N/A,TRUE,"GENERAL";"TAB5",#N/A,TRUE,"GENERAL"}</definedName>
    <definedName localSheetId="0" name="___k4">{"via1",#N/A,TRUE,"general";"via2",#N/A,TRUE,"general";"via3",#N/A,TRUE,"general"}</definedName>
    <definedName name="___k4">{"via1",#N/A,TRUE,"general";"via2",#N/A,TRUE,"general";"via3",#N/A,TRUE,"general"}</definedName>
    <definedName localSheetId="0" name="___k5">{"via1",#N/A,TRUE,"general";"via2",#N/A,TRUE,"general";"via3",#N/A,TRUE,"general"}</definedName>
    <definedName name="___k5">{"via1",#N/A,TRUE,"general";"via2",#N/A,TRUE,"general";"via3",#N/A,TRUE,"general"}</definedName>
    <definedName localSheetId="0" name="___k6">{"TAB1",#N/A,TRUE,"GENERAL";"TAB2",#N/A,TRUE,"GENERAL";"TAB3",#N/A,TRUE,"GENERAL";"TAB4",#N/A,TRUE,"GENERAL";"TAB5",#N/A,TRUE,"GENERAL"}</definedName>
    <definedName name="___k6">{"TAB1",#N/A,TRUE,"GENERAL";"TAB2",#N/A,TRUE,"GENERAL";"TAB3",#N/A,TRUE,"GENERAL";"TAB4",#N/A,TRUE,"GENERAL";"TAB5",#N/A,TRUE,"GENERAL"}</definedName>
    <definedName localSheetId="0" name="___k7">{"via1",#N/A,TRUE,"general";"via2",#N/A,TRUE,"general";"via3",#N/A,TRUE,"general"}</definedName>
    <definedName name="___k7">{"via1",#N/A,TRUE,"general";"via2",#N/A,TRUE,"general";"via3",#N/A,TRUE,"general"}</definedName>
    <definedName localSheetId="0" name="___k8">{"via1",#N/A,TRUE,"general";"via2",#N/A,TRUE,"general";"via3",#N/A,TRUE,"general"}</definedName>
    <definedName name="___k8">{"via1",#N/A,TRUE,"general";"via2",#N/A,TRUE,"general";"via3",#N/A,TRUE,"general"}</definedName>
    <definedName localSheetId="0" name="___k9">{"TAB1",#N/A,TRUE,"GENERAL";"TAB2",#N/A,TRUE,"GENERAL";"TAB3",#N/A,TRUE,"GENERAL";"TAB4",#N/A,TRUE,"GENERAL";"TAB5",#N/A,TRUE,"GENERAL"}</definedName>
    <definedName name="___k9">{"TAB1",#N/A,TRUE,"GENERAL";"TAB2",#N/A,TRUE,"GENERAL";"TAB3",#N/A,TRUE,"GENERAL";"TAB4",#N/A,TRUE,"GENERAL";"TAB5",#N/A,TRUE,"GENERAL"}</definedName>
    <definedName localSheetId="3" name="___kj2">{#N/A,#N/A,FALSE,"Comptes consolidés en MF";#N/A,#N/A,FALSE,"Chiffre d'affaires";#N/A,#N/A,FALSE," Résultat d'exploitation";#N/A,#N/A,FALSE,"Investissements";#N/A,#N/A,FALSE,"bilan et net";#N/A,#N/A,FALSE,"DETTE";#N/A,#N/A,FALSE,"dividendes";#N/A,#N/A,FALSE,"Impot"}</definedName>
    <definedName localSheetId="0" name="___kj2">{#N/A,#N/A,FALSE,"Comptes consolidés en MF";#N/A,#N/A,FALSE,"Chiffre d'affaires";#N/A,#N/A,FALSE," Résultat d'exploitation";#N/A,#N/A,FALSE,"Investissements";#N/A,#N/A,FALSE,"bilan et net";#N/A,#N/A,FALSE,"DETTE";#N/A,#N/A,FALSE,"dividendes";#N/A,#N/A,FALSE,"Impot"}</definedName>
    <definedName name="___kj2">{#N/A,#N/A,FALSE,"Comptes consolidés en MF";#N/A,#N/A,FALSE,"Chiffre d'affaires";#N/A,#N/A,FALSE," Résultat d'exploitation";#N/A,#N/A,FALSE,"Investissements";#N/A,#N/A,FALSE,"bilan et net";#N/A,#N/A,FALSE,"DETTE";#N/A,#N/A,FALSE,"dividendes";#N/A,#N/A,FALSE,"Impot"}</definedName>
    <definedName localSheetId="0" name="___kjk6">{"TAB1",#N/A,TRUE,"GENERAL";"TAB2",#N/A,TRUE,"GENERAL";"TAB3",#N/A,TRUE,"GENERAL";"TAB4",#N/A,TRUE,"GENERAL";"TAB5",#N/A,TRUE,"GENERAL"}</definedName>
    <definedName name="___kjk6">{"TAB1",#N/A,TRUE,"GENERAL";"TAB2",#N/A,TRUE,"GENERAL";"TAB3",#N/A,TRUE,"GENERAL";"TAB4",#N/A,TRUE,"GENERAL";"TAB5",#N/A,TRUE,"GENERAL"}</definedName>
    <definedName localSheetId="0" name="___m3">{"via1",#N/A,TRUE,"general";"via2",#N/A,TRUE,"general";"via3",#N/A,TRUE,"general"}</definedName>
    <definedName name="___m3">{"via1",#N/A,TRUE,"general";"via2",#N/A,TRUE,"general";"via3",#N/A,TRUE,"general"}</definedName>
    <definedName localSheetId="0" name="___m4">{"TAB1",#N/A,TRUE,"GENERAL";"TAB2",#N/A,TRUE,"GENERAL";"TAB3",#N/A,TRUE,"GENERAL";"TAB4",#N/A,TRUE,"GENERAL";"TAB5",#N/A,TRUE,"GENERAL"}</definedName>
    <definedName name="___m4">{"TAB1",#N/A,TRUE,"GENERAL";"TAB2",#N/A,TRUE,"GENERAL";"TAB3",#N/A,TRUE,"GENERAL";"TAB4",#N/A,TRUE,"GENERAL";"TAB5",#N/A,TRUE,"GENERAL"}</definedName>
    <definedName localSheetId="0" name="___m5">{"via1",#N/A,TRUE,"general";"via2",#N/A,TRUE,"general";"via3",#N/A,TRUE,"general"}</definedName>
    <definedName name="___m5">{"via1",#N/A,TRUE,"general";"via2",#N/A,TRUE,"general";"via3",#N/A,TRUE,"general"}</definedName>
    <definedName localSheetId="0" name="___m6">{"TAB1",#N/A,TRUE,"GENERAL";"TAB2",#N/A,TRUE,"GENERAL";"TAB3",#N/A,TRUE,"GENERAL";"TAB4",#N/A,TRUE,"GENERAL";"TAB5",#N/A,TRUE,"GENERAL"}</definedName>
    <definedName name="___m6">{"TAB1",#N/A,TRUE,"GENERAL";"TAB2",#N/A,TRUE,"GENERAL";"TAB3",#N/A,TRUE,"GENERAL";"TAB4",#N/A,TRUE,"GENERAL";"TAB5",#N/A,TRUE,"GENERAL"}</definedName>
    <definedName localSheetId="0" name="___m7">{"TAB1",#N/A,TRUE,"GENERAL";"TAB2",#N/A,TRUE,"GENERAL";"TAB3",#N/A,TRUE,"GENERAL";"TAB4",#N/A,TRUE,"GENERAL";"TAB5",#N/A,TRUE,"GENERAL"}</definedName>
    <definedName name="___m7">{"TAB1",#N/A,TRUE,"GENERAL";"TAB2",#N/A,TRUE,"GENERAL";"TAB3",#N/A,TRUE,"GENERAL";"TAB4",#N/A,TRUE,"GENERAL";"TAB5",#N/A,TRUE,"GENERAL"}</definedName>
    <definedName localSheetId="0" name="___m8">{"via1",#N/A,TRUE,"general";"via2",#N/A,TRUE,"general";"via3",#N/A,TRUE,"general"}</definedName>
    <definedName name="___m8">{"via1",#N/A,TRUE,"general";"via2",#N/A,TRUE,"general";"via3",#N/A,TRUE,"general"}</definedName>
    <definedName localSheetId="0" name="___m9">{"via1",#N/A,TRUE,"general";"via2",#N/A,TRUE,"general";"via3",#N/A,TRUE,"general"}</definedName>
    <definedName name="___m9">{"via1",#N/A,TRUE,"general";"via2",#N/A,TRUE,"general";"via3",#N/A,TRUE,"general"}</definedName>
    <definedName localSheetId="0" name="___n3">{"TAB1",#N/A,TRUE,"GENERAL";"TAB2",#N/A,TRUE,"GENERAL";"TAB3",#N/A,TRUE,"GENERAL";"TAB4",#N/A,TRUE,"GENERAL";"TAB5",#N/A,TRUE,"GENERAL"}</definedName>
    <definedName name="___n3">{"TAB1",#N/A,TRUE,"GENERAL";"TAB2",#N/A,TRUE,"GENERAL";"TAB3",#N/A,TRUE,"GENERAL";"TAB4",#N/A,TRUE,"GENERAL";"TAB5",#N/A,TRUE,"GENERAL"}</definedName>
    <definedName localSheetId="0" name="___n4">{"via1",#N/A,TRUE,"general";"via2",#N/A,TRUE,"general";"via3",#N/A,TRUE,"general"}</definedName>
    <definedName name="___n4">{"via1",#N/A,TRUE,"general";"via2",#N/A,TRUE,"general";"via3",#N/A,TRUE,"general"}</definedName>
    <definedName localSheetId="0" name="___n5">{"TAB1",#N/A,TRUE,"GENERAL";"TAB2",#N/A,TRUE,"GENERAL";"TAB3",#N/A,TRUE,"GENERAL";"TAB4",#N/A,TRUE,"GENERAL";"TAB5",#N/A,TRUE,"GENERAL"}</definedName>
    <definedName name="___n5">{"TAB1",#N/A,TRUE,"GENERAL";"TAB2",#N/A,TRUE,"GENERAL";"TAB3",#N/A,TRUE,"GENERAL";"TAB4",#N/A,TRUE,"GENERAL";"TAB5",#N/A,TRUE,"GENERAL"}</definedName>
    <definedName localSheetId="0" name="___nyn7">{"via1",#N/A,TRUE,"general";"via2",#N/A,TRUE,"general";"via3",#N/A,TRUE,"general"}</definedName>
    <definedName name="___nyn7">{"via1",#N/A,TRUE,"general";"via2",#N/A,TRUE,"general";"via3",#N/A,TRUE,"general"}</definedName>
    <definedName localSheetId="0" name="___o4">{"via1",#N/A,TRUE,"general";"via2",#N/A,TRUE,"general";"via3",#N/A,TRUE,"general"}</definedName>
    <definedName name="___o4">{"via1",#N/A,TRUE,"general";"via2",#N/A,TRUE,"general";"via3",#N/A,TRUE,"general"}</definedName>
    <definedName localSheetId="0" name="___o5">{"TAB1",#N/A,TRUE,"GENERAL";"TAB2",#N/A,TRUE,"GENERAL";"TAB3",#N/A,TRUE,"GENERAL";"TAB4",#N/A,TRUE,"GENERAL";"TAB5",#N/A,TRUE,"GENERAL"}</definedName>
    <definedName name="___o5">{"TAB1",#N/A,TRUE,"GENERAL";"TAB2",#N/A,TRUE,"GENERAL";"TAB3",#N/A,TRUE,"GENERAL";"TAB4",#N/A,TRUE,"GENERAL";"TAB5",#N/A,TRUE,"GENERAL"}</definedName>
    <definedName localSheetId="0" name="___o6">{"TAB1",#N/A,TRUE,"GENERAL";"TAB2",#N/A,TRUE,"GENERAL";"TAB3",#N/A,TRUE,"GENERAL";"TAB4",#N/A,TRUE,"GENERAL";"TAB5",#N/A,TRUE,"GENERAL"}</definedName>
    <definedName name="___o6">{"TAB1",#N/A,TRUE,"GENERAL";"TAB2",#N/A,TRUE,"GENERAL";"TAB3",#N/A,TRUE,"GENERAL";"TAB4",#N/A,TRUE,"GENERAL";"TAB5",#N/A,TRUE,"GENERAL"}</definedName>
    <definedName localSheetId="0" name="___o7">{"TAB1",#N/A,TRUE,"GENERAL";"TAB2",#N/A,TRUE,"GENERAL";"TAB3",#N/A,TRUE,"GENERAL";"TAB4",#N/A,TRUE,"GENERAL";"TAB5",#N/A,TRUE,"GENERAL"}</definedName>
    <definedName name="___o7">{"TAB1",#N/A,TRUE,"GENERAL";"TAB2",#N/A,TRUE,"GENERAL";"TAB3",#N/A,TRUE,"GENERAL";"TAB4",#N/A,TRUE,"GENERAL";"TAB5",#N/A,TRUE,"GENERAL"}</definedName>
    <definedName localSheetId="0" name="___o8">{"via1",#N/A,TRUE,"general";"via2",#N/A,TRUE,"general";"via3",#N/A,TRUE,"general"}</definedName>
    <definedName name="___o8">{"via1",#N/A,TRUE,"general";"via2",#N/A,TRUE,"general";"via3",#N/A,TRUE,"general"}</definedName>
    <definedName localSheetId="0" name="___o9">{"TAB1",#N/A,TRUE,"GENERAL";"TAB2",#N/A,TRUE,"GENERAL";"TAB3",#N/A,TRUE,"GENERAL";"TAB4",#N/A,TRUE,"GENERAL";"TAB5",#N/A,TRUE,"GENERAL"}</definedName>
    <definedName name="___o9">{"TAB1",#N/A,TRUE,"GENERAL";"TAB2",#N/A,TRUE,"GENERAL";"TAB3",#N/A,TRUE,"GENERAL";"TAB4",#N/A,TRUE,"GENERAL";"TAB5",#N/A,TRUE,"GENERAL"}</definedName>
    <definedName localSheetId="0" name="___p6">{"via1",#N/A,TRUE,"general";"via2",#N/A,TRUE,"general";"via3",#N/A,TRUE,"general"}</definedName>
    <definedName name="___p6">{"via1",#N/A,TRUE,"general";"via2",#N/A,TRUE,"general";"via3",#N/A,TRUE,"general"}</definedName>
    <definedName localSheetId="0" name="___p7">{"via1",#N/A,TRUE,"general";"via2",#N/A,TRUE,"general";"via3",#N/A,TRUE,"general"}</definedName>
    <definedName name="___p7">{"via1",#N/A,TRUE,"general";"via2",#N/A,TRUE,"general";"via3",#N/A,TRUE,"general"}</definedName>
    <definedName localSheetId="0" name="___p8">{"TAB1",#N/A,TRUE,"GENERAL";"TAB2",#N/A,TRUE,"GENERAL";"TAB3",#N/A,TRUE,"GENERAL";"TAB4",#N/A,TRUE,"GENERAL";"TAB5",#N/A,TRUE,"GENERAL"}</definedName>
    <definedName name="___p8">{"TAB1",#N/A,TRUE,"GENERAL";"TAB2",#N/A,TRUE,"GENERAL";"TAB3",#N/A,TRUE,"GENERAL";"TAB4",#N/A,TRUE,"GENERAL";"TAB5",#N/A,TRUE,"GENERAL"}</definedName>
    <definedName localSheetId="0" name="___r4r">{"via1",#N/A,TRUE,"general";"via2",#N/A,TRUE,"general";"via3",#N/A,TRUE,"general"}</definedName>
    <definedName name="___r4r">{"via1",#N/A,TRUE,"general";"via2",#N/A,TRUE,"general";"via3",#N/A,TRUE,"general"}</definedName>
    <definedName localSheetId="0" name="___rtu6">{"via1",#N/A,TRUE,"general";"via2",#N/A,TRUE,"general";"via3",#N/A,TRUE,"general"}</definedName>
    <definedName name="___rtu6">{"via1",#N/A,TRUE,"general";"via2",#N/A,TRUE,"general";"via3",#N/A,TRUE,"general"}</definedName>
    <definedName localSheetId="0" name="___s1">{"via1",#N/A,TRUE,"general";"via2",#N/A,TRUE,"general";"via3",#N/A,TRUE,"general"}</definedName>
    <definedName name="___s1">{"via1",#N/A,TRUE,"general";"via2",#N/A,TRUE,"general";"via3",#N/A,TRUE,"general"}</definedName>
    <definedName localSheetId="0" name="___s2">{"TAB1",#N/A,TRUE,"GENERAL";"TAB2",#N/A,TRUE,"GENERAL";"TAB3",#N/A,TRUE,"GENERAL";"TAB4",#N/A,TRUE,"GENERAL";"TAB5",#N/A,TRUE,"GENERAL"}</definedName>
    <definedName name="___s2">{"TAB1",#N/A,TRUE,"GENERAL";"TAB2",#N/A,TRUE,"GENERAL";"TAB3",#N/A,TRUE,"GENERAL";"TAB4",#N/A,TRUE,"GENERAL";"TAB5",#N/A,TRUE,"GENERAL"}</definedName>
    <definedName localSheetId="0" name="___s3">{"TAB1",#N/A,TRUE,"GENERAL";"TAB2",#N/A,TRUE,"GENERAL";"TAB3",#N/A,TRUE,"GENERAL";"TAB4",#N/A,TRUE,"GENERAL";"TAB5",#N/A,TRUE,"GENERAL"}</definedName>
    <definedName name="___s3">{"TAB1",#N/A,TRUE,"GENERAL";"TAB2",#N/A,TRUE,"GENERAL";"TAB3",#N/A,TRUE,"GENERAL";"TAB4",#N/A,TRUE,"GENERAL";"TAB5",#N/A,TRUE,"GENERAL"}</definedName>
    <definedName localSheetId="0" name="___s4">{"via1",#N/A,TRUE,"general";"via2",#N/A,TRUE,"general";"via3",#N/A,TRUE,"general"}</definedName>
    <definedName name="___s4">{"via1",#N/A,TRUE,"general";"via2",#N/A,TRUE,"general";"via3",#N/A,TRUE,"general"}</definedName>
    <definedName localSheetId="0" name="___s5">{"via1",#N/A,TRUE,"general";"via2",#N/A,TRUE,"general";"via3",#N/A,TRUE,"general"}</definedName>
    <definedName name="___s5">{"via1",#N/A,TRUE,"general";"via2",#N/A,TRUE,"general";"via3",#N/A,TRUE,"general"}</definedName>
    <definedName localSheetId="0" name="___s6">{"TAB1",#N/A,TRUE,"GENERAL";"TAB2",#N/A,TRUE,"GENERAL";"TAB3",#N/A,TRUE,"GENERAL";"TAB4",#N/A,TRUE,"GENERAL";"TAB5",#N/A,TRUE,"GENERAL"}</definedName>
    <definedName name="___s6">{"TAB1",#N/A,TRUE,"GENERAL";"TAB2",#N/A,TRUE,"GENERAL";"TAB3",#N/A,TRUE,"GENERAL";"TAB4",#N/A,TRUE,"GENERAL";"TAB5",#N/A,TRUE,"GENERAL"}</definedName>
    <definedName localSheetId="0" name="___s7">{"via1",#N/A,TRUE,"general";"via2",#N/A,TRUE,"general";"via3",#N/A,TRUE,"general"}</definedName>
    <definedName name="___s7">{"via1",#N/A,TRUE,"general";"via2",#N/A,TRUE,"general";"via3",#N/A,TRUE,"general"}</definedName>
    <definedName localSheetId="0" name="___t3">{"TAB1",#N/A,TRUE,"GENERAL";"TAB2",#N/A,TRUE,"GENERAL";"TAB3",#N/A,TRUE,"GENERAL";"TAB4",#N/A,TRUE,"GENERAL";"TAB5",#N/A,TRUE,"GENERAL"}</definedName>
    <definedName name="___t3">{"TAB1",#N/A,TRUE,"GENERAL";"TAB2",#N/A,TRUE,"GENERAL";"TAB3",#N/A,TRUE,"GENERAL";"TAB4",#N/A,TRUE,"GENERAL";"TAB5",#N/A,TRUE,"GENERAL"}</definedName>
    <definedName localSheetId="0" name="___t4">{"via1",#N/A,TRUE,"general";"via2",#N/A,TRUE,"general";"via3",#N/A,TRUE,"general"}</definedName>
    <definedName name="___t4">{"via1",#N/A,TRUE,"general";"via2",#N/A,TRUE,"general";"via3",#N/A,TRUE,"general"}</definedName>
    <definedName localSheetId="0" name="___t5">{"TAB1",#N/A,TRUE,"GENERAL";"TAB2",#N/A,TRUE,"GENERAL";"TAB3",#N/A,TRUE,"GENERAL";"TAB4",#N/A,TRUE,"GENERAL";"TAB5",#N/A,TRUE,"GENERAL"}</definedName>
    <definedName name="___t5">{"TAB1",#N/A,TRUE,"GENERAL";"TAB2",#N/A,TRUE,"GENERAL";"TAB3",#N/A,TRUE,"GENERAL";"TAB4",#N/A,TRUE,"GENERAL";"TAB5",#N/A,TRUE,"GENERAL"}</definedName>
    <definedName localSheetId="0" name="___t6">{"via1",#N/A,TRUE,"general";"via2",#N/A,TRUE,"general";"via3",#N/A,TRUE,"general"}</definedName>
    <definedName name="___t6">{"via1",#N/A,TRUE,"general";"via2",#N/A,TRUE,"general";"via3",#N/A,TRUE,"general"}</definedName>
    <definedName localSheetId="0" name="___t66">{"TAB1",#N/A,TRUE,"GENERAL";"TAB2",#N/A,TRUE,"GENERAL";"TAB3",#N/A,TRUE,"GENERAL";"TAB4",#N/A,TRUE,"GENERAL";"TAB5",#N/A,TRUE,"GENERAL"}</definedName>
    <definedName name="___t66">{"TAB1",#N/A,TRUE,"GENERAL";"TAB2",#N/A,TRUE,"GENERAL";"TAB3",#N/A,TRUE,"GENERAL";"TAB4",#N/A,TRUE,"GENERAL";"TAB5",#N/A,TRUE,"GENERAL"}</definedName>
    <definedName localSheetId="0" name="___t7">{"via1",#N/A,TRUE,"general";"via2",#N/A,TRUE,"general";"via3",#N/A,TRUE,"general"}</definedName>
    <definedName name="___t7">{"via1",#N/A,TRUE,"general";"via2",#N/A,TRUE,"general";"via3",#N/A,TRUE,"general"}</definedName>
    <definedName localSheetId="0" name="___t77">{"TAB1",#N/A,TRUE,"GENERAL";"TAB2",#N/A,TRUE,"GENERAL";"TAB3",#N/A,TRUE,"GENERAL";"TAB4",#N/A,TRUE,"GENERAL";"TAB5",#N/A,TRUE,"GENERAL"}</definedName>
    <definedName name="___t77">{"TAB1",#N/A,TRUE,"GENERAL";"TAB2",#N/A,TRUE,"GENERAL";"TAB3",#N/A,TRUE,"GENERAL";"TAB4",#N/A,TRUE,"GENERAL";"TAB5",#N/A,TRUE,"GENERAL"}</definedName>
    <definedName localSheetId="0" name="___t8">{"TAB1",#N/A,TRUE,"GENERAL";"TAB2",#N/A,TRUE,"GENERAL";"TAB3",#N/A,TRUE,"GENERAL";"TAB4",#N/A,TRUE,"GENERAL";"TAB5",#N/A,TRUE,"GENERAL"}</definedName>
    <definedName name="___t8">{"TAB1",#N/A,TRUE,"GENERAL";"TAB2",#N/A,TRUE,"GENERAL";"TAB3",#N/A,TRUE,"GENERAL";"TAB4",#N/A,TRUE,"GENERAL";"TAB5",#N/A,TRUE,"GENERAL"}</definedName>
    <definedName localSheetId="0" name="___t88">{"via1",#N/A,TRUE,"general";"via2",#N/A,TRUE,"general";"via3",#N/A,TRUE,"general"}</definedName>
    <definedName name="___t88">{"via1",#N/A,TRUE,"general";"via2",#N/A,TRUE,"general";"via3",#N/A,TRUE,"general"}</definedName>
    <definedName localSheetId="0" name="___t9">{"TAB1",#N/A,TRUE,"GENERAL";"TAB2",#N/A,TRUE,"GENERAL";"TAB3",#N/A,TRUE,"GENERAL";"TAB4",#N/A,TRUE,"GENERAL";"TAB5",#N/A,TRUE,"GENERAL"}</definedName>
    <definedName name="___t9">{"TAB1",#N/A,TRUE,"GENERAL";"TAB2",#N/A,TRUE,"GENERAL";"TAB3",#N/A,TRUE,"GENERAL";"TAB4",#N/A,TRUE,"GENERAL";"TAB5",#N/A,TRUE,"GENERAL"}</definedName>
    <definedName localSheetId="0" name="___t99">{"via1",#N/A,TRUE,"general";"via2",#N/A,TRUE,"general";"via3",#N/A,TRUE,"general"}</definedName>
    <definedName name="___t99">{"via1",#N/A,TRUE,"general";"via2",#N/A,TRUE,"general";"via3",#N/A,TRUE,"general"}</definedName>
    <definedName localSheetId="7" name="___TRM1">'PPTO SDAI'!#REF!</definedName>
    <definedName localSheetId="0" name="___u4">{"TAB1",#N/A,TRUE,"GENERAL";"TAB2",#N/A,TRUE,"GENERAL";"TAB3",#N/A,TRUE,"GENERAL";"TAB4",#N/A,TRUE,"GENERAL";"TAB5",#N/A,TRUE,"GENERAL"}</definedName>
    <definedName name="___u4">{"TAB1",#N/A,TRUE,"GENERAL";"TAB2",#N/A,TRUE,"GENERAL";"TAB3",#N/A,TRUE,"GENERAL";"TAB4",#N/A,TRUE,"GENERAL";"TAB5",#N/A,TRUE,"GENERAL"}</definedName>
    <definedName localSheetId="0" name="___u5">{"TAB1",#N/A,TRUE,"GENERAL";"TAB2",#N/A,TRUE,"GENERAL";"TAB3",#N/A,TRUE,"GENERAL";"TAB4",#N/A,TRUE,"GENERAL";"TAB5",#N/A,TRUE,"GENERAL"}</definedName>
    <definedName name="___u5">{"TAB1",#N/A,TRUE,"GENERAL";"TAB2",#N/A,TRUE,"GENERAL";"TAB3",#N/A,TRUE,"GENERAL";"TAB4",#N/A,TRUE,"GENERAL";"TAB5",#N/A,TRUE,"GENERAL"}</definedName>
    <definedName localSheetId="0" name="___u6">{"TAB1",#N/A,TRUE,"GENERAL";"TAB2",#N/A,TRUE,"GENERAL";"TAB3",#N/A,TRUE,"GENERAL";"TAB4",#N/A,TRUE,"GENERAL";"TAB5",#N/A,TRUE,"GENERAL"}</definedName>
    <definedName name="___u6">{"TAB1",#N/A,TRUE,"GENERAL";"TAB2",#N/A,TRUE,"GENERAL";"TAB3",#N/A,TRUE,"GENERAL";"TAB4",#N/A,TRUE,"GENERAL";"TAB5",#N/A,TRUE,"GENERAL"}</definedName>
    <definedName localSheetId="0" name="___u7">{"via1",#N/A,TRUE,"general";"via2",#N/A,TRUE,"general";"via3",#N/A,TRUE,"general"}</definedName>
    <definedName name="___u7">{"via1",#N/A,TRUE,"general";"via2",#N/A,TRUE,"general";"via3",#N/A,TRUE,"general"}</definedName>
    <definedName localSheetId="0" name="___u8">{"TAB1",#N/A,TRUE,"GENERAL";"TAB2",#N/A,TRUE,"GENERAL";"TAB3",#N/A,TRUE,"GENERAL";"TAB4",#N/A,TRUE,"GENERAL";"TAB5",#N/A,TRUE,"GENERAL"}</definedName>
    <definedName name="___u8">{"TAB1",#N/A,TRUE,"GENERAL";"TAB2",#N/A,TRUE,"GENERAL";"TAB3",#N/A,TRUE,"GENERAL";"TAB4",#N/A,TRUE,"GENERAL";"TAB5",#N/A,TRUE,"GENERAL"}</definedName>
    <definedName localSheetId="0" name="___u9">{"TAB1",#N/A,TRUE,"GENERAL";"TAB2",#N/A,TRUE,"GENERAL";"TAB3",#N/A,TRUE,"GENERAL";"TAB4",#N/A,TRUE,"GENERAL";"TAB5",#N/A,TRUE,"GENERAL"}</definedName>
    <definedName name="___u9">{"TAB1",#N/A,TRUE,"GENERAL";"TAB2",#N/A,TRUE,"GENERAL";"TAB3",#N/A,TRUE,"GENERAL";"TAB4",#N/A,TRUE,"GENERAL";"TAB5",#N/A,TRUE,"GENERAL"}</definedName>
    <definedName localSheetId="0" name="___ur7">{"TAB1",#N/A,TRUE,"GENERAL";"TAB2",#N/A,TRUE,"GENERAL";"TAB3",#N/A,TRUE,"GENERAL";"TAB4",#N/A,TRUE,"GENERAL";"TAB5",#N/A,TRUE,"GENERAL"}</definedName>
    <definedName name="___ur7">{"TAB1",#N/A,TRUE,"GENERAL";"TAB2",#N/A,TRUE,"GENERAL";"TAB3",#N/A,TRUE,"GENERAL";"TAB4",#N/A,TRUE,"GENERAL";"TAB5",#N/A,TRUE,"GENERAL"}</definedName>
    <definedName localSheetId="0" name="___v2">{"via1",#N/A,TRUE,"general";"via2",#N/A,TRUE,"general";"via3",#N/A,TRUE,"general"}</definedName>
    <definedName name="___v2">{"via1",#N/A,TRUE,"general";"via2",#N/A,TRUE,"general";"via3",#N/A,TRUE,"general"}</definedName>
    <definedName localSheetId="0" name="___v3">{"TAB1",#N/A,TRUE,"GENERAL";"TAB2",#N/A,TRUE,"GENERAL";"TAB3",#N/A,TRUE,"GENERAL";"TAB4",#N/A,TRUE,"GENERAL";"TAB5",#N/A,TRUE,"GENERAL"}</definedName>
    <definedName name="___v3">{"TAB1",#N/A,TRUE,"GENERAL";"TAB2",#N/A,TRUE,"GENERAL";"TAB3",#N/A,TRUE,"GENERAL";"TAB4",#N/A,TRUE,"GENERAL";"TAB5",#N/A,TRUE,"GENERAL"}</definedName>
    <definedName localSheetId="0" name="___v4">{"TAB1",#N/A,TRUE,"GENERAL";"TAB2",#N/A,TRUE,"GENERAL";"TAB3",#N/A,TRUE,"GENERAL";"TAB4",#N/A,TRUE,"GENERAL";"TAB5",#N/A,TRUE,"GENERAL"}</definedName>
    <definedName name="___v4">{"TAB1",#N/A,TRUE,"GENERAL";"TAB2",#N/A,TRUE,"GENERAL";"TAB3",#N/A,TRUE,"GENERAL";"TAB4",#N/A,TRUE,"GENERAL";"TAB5",#N/A,TRUE,"GENERAL"}</definedName>
    <definedName localSheetId="0" name="___v5">{"TAB1",#N/A,TRUE,"GENERAL";"TAB2",#N/A,TRUE,"GENERAL";"TAB3",#N/A,TRUE,"GENERAL";"TAB4",#N/A,TRUE,"GENERAL";"TAB5",#N/A,TRUE,"GENERAL"}</definedName>
    <definedName name="___v5">{"TAB1",#N/A,TRUE,"GENERAL";"TAB2",#N/A,TRUE,"GENERAL";"TAB3",#N/A,TRUE,"GENERAL";"TAB4",#N/A,TRUE,"GENERAL";"TAB5",#N/A,TRUE,"GENERAL"}</definedName>
    <definedName localSheetId="0" name="___v6">{"TAB1",#N/A,TRUE,"GENERAL";"TAB2",#N/A,TRUE,"GENERAL";"TAB3",#N/A,TRUE,"GENERAL";"TAB4",#N/A,TRUE,"GENERAL";"TAB5",#N/A,TRUE,"GENERAL"}</definedName>
    <definedName name="___v6">{"TAB1",#N/A,TRUE,"GENERAL";"TAB2",#N/A,TRUE,"GENERAL";"TAB3",#N/A,TRUE,"GENERAL";"TAB4",#N/A,TRUE,"GENERAL";"TAB5",#N/A,TRUE,"GENERAL"}</definedName>
    <definedName localSheetId="0" name="___v7">{"via1",#N/A,TRUE,"general";"via2",#N/A,TRUE,"general";"via3",#N/A,TRUE,"general"}</definedName>
    <definedName name="___v7">{"via1",#N/A,TRUE,"general";"via2",#N/A,TRUE,"general";"via3",#N/A,TRUE,"general"}</definedName>
    <definedName localSheetId="0" name="___v8">{"TAB1",#N/A,TRUE,"GENERAL";"TAB2",#N/A,TRUE,"GENERAL";"TAB3",#N/A,TRUE,"GENERAL";"TAB4",#N/A,TRUE,"GENERAL";"TAB5",#N/A,TRUE,"GENERAL"}</definedName>
    <definedName name="___v8">{"TAB1",#N/A,TRUE,"GENERAL";"TAB2",#N/A,TRUE,"GENERAL";"TAB3",#N/A,TRUE,"GENERAL";"TAB4",#N/A,TRUE,"GENERAL";"TAB5",#N/A,TRUE,"GENERAL"}</definedName>
    <definedName localSheetId="0" name="___v9">{"TAB1",#N/A,TRUE,"GENERAL";"TAB2",#N/A,TRUE,"GENERAL";"TAB3",#N/A,TRUE,"GENERAL";"TAB4",#N/A,TRUE,"GENERAL";"TAB5",#N/A,TRUE,"GENERAL"}</definedName>
    <definedName name="___v9">{"TAB1",#N/A,TRUE,"GENERAL";"TAB2",#N/A,TRUE,"GENERAL";"TAB3",#N/A,TRUE,"GENERAL";"TAB4",#N/A,TRUE,"GENERAL";"TAB5",#N/A,TRUE,"GENERAL"}</definedName>
    <definedName localSheetId="0" name="___vfv4">{"via1",#N/A,TRUE,"general";"via2",#N/A,TRUE,"general";"via3",#N/A,TRUE,"general"}</definedName>
    <definedName name="___vfv4">{"via1",#N/A,TRUE,"general";"via2",#N/A,TRUE,"general";"via3",#N/A,TRUE,"general"}</definedName>
    <definedName localSheetId="0" name="___x1">{"TAB1",#N/A,TRUE,"GENERAL";"TAB2",#N/A,TRUE,"GENERAL";"TAB3",#N/A,TRUE,"GENERAL";"TAB4",#N/A,TRUE,"GENERAL";"TAB5",#N/A,TRUE,"GENERAL"}</definedName>
    <definedName name="___x1">{"TAB1",#N/A,TRUE,"GENERAL";"TAB2",#N/A,TRUE,"GENERAL";"TAB3",#N/A,TRUE,"GENERAL";"TAB4",#N/A,TRUE,"GENERAL";"TAB5",#N/A,TRUE,"GENERAL"}</definedName>
    <definedName localSheetId="0" name="___x2">{"via1",#N/A,TRUE,"general";"via2",#N/A,TRUE,"general";"via3",#N/A,TRUE,"general"}</definedName>
    <definedName name="___x2">{"via1",#N/A,TRUE,"general";"via2",#N/A,TRUE,"general";"via3",#N/A,TRUE,"general"}</definedName>
    <definedName localSheetId="0" name="___x3">{"via1",#N/A,TRUE,"general";"via2",#N/A,TRUE,"general";"via3",#N/A,TRUE,"general"}</definedName>
    <definedName name="___x3">{"via1",#N/A,TRUE,"general";"via2",#N/A,TRUE,"general";"via3",#N/A,TRUE,"general"}</definedName>
    <definedName localSheetId="0" name="___x4">{"via1",#N/A,TRUE,"general";"via2",#N/A,TRUE,"general";"via3",#N/A,TRUE,"general"}</definedName>
    <definedName name="___x4">{"via1",#N/A,TRUE,"general";"via2",#N/A,TRUE,"general";"via3",#N/A,TRUE,"general"}</definedName>
    <definedName localSheetId="0" name="___x5">{"TAB1",#N/A,TRUE,"GENERAL";"TAB2",#N/A,TRUE,"GENERAL";"TAB3",#N/A,TRUE,"GENERAL";"TAB4",#N/A,TRUE,"GENERAL";"TAB5",#N/A,TRUE,"GENERAL"}</definedName>
    <definedName name="___x5">{"TAB1",#N/A,TRUE,"GENERAL";"TAB2",#N/A,TRUE,"GENERAL";"TAB3",#N/A,TRUE,"GENERAL";"TAB4",#N/A,TRUE,"GENERAL";"TAB5",#N/A,TRUE,"GENERAL"}</definedName>
    <definedName localSheetId="0" name="___x6">{"TAB1",#N/A,TRUE,"GENERAL";"TAB2",#N/A,TRUE,"GENERAL";"TAB3",#N/A,TRUE,"GENERAL";"TAB4",#N/A,TRUE,"GENERAL";"TAB5",#N/A,TRUE,"GENERAL"}</definedName>
    <definedName name="___x6">{"TAB1",#N/A,TRUE,"GENERAL";"TAB2",#N/A,TRUE,"GENERAL";"TAB3",#N/A,TRUE,"GENERAL";"TAB4",#N/A,TRUE,"GENERAL";"TAB5",#N/A,TRUE,"GENERAL"}</definedName>
    <definedName localSheetId="0" name="___x7">{"TAB1",#N/A,TRUE,"GENERAL";"TAB2",#N/A,TRUE,"GENERAL";"TAB3",#N/A,TRUE,"GENERAL";"TAB4",#N/A,TRUE,"GENERAL";"TAB5",#N/A,TRUE,"GENERAL"}</definedName>
    <definedName name="___x7">{"TAB1",#N/A,TRUE,"GENERAL";"TAB2",#N/A,TRUE,"GENERAL";"TAB3",#N/A,TRUE,"GENERAL";"TAB4",#N/A,TRUE,"GENERAL";"TAB5",#N/A,TRUE,"GENERAL"}</definedName>
    <definedName localSheetId="0" name="___x8">{"via1",#N/A,TRUE,"general";"via2",#N/A,TRUE,"general";"via3",#N/A,TRUE,"general"}</definedName>
    <definedName name="___x8">{"via1",#N/A,TRUE,"general";"via2",#N/A,TRUE,"general";"via3",#N/A,TRUE,"general"}</definedName>
    <definedName localSheetId="0" name="___x9">{"TAB1",#N/A,TRUE,"GENERAL";"TAB2",#N/A,TRUE,"GENERAL";"TAB3",#N/A,TRUE,"GENERAL";"TAB4",#N/A,TRUE,"GENERAL";"TAB5",#N/A,TRUE,"GENERAL"}</definedName>
    <definedName name="___x9">{"TAB1",#N/A,TRUE,"GENERAL";"TAB2",#N/A,TRUE,"GENERAL";"TAB3",#N/A,TRUE,"GENERAL";"TAB4",#N/A,TRUE,"GENERAL";"TAB5",#N/A,TRUE,"GENERAL"}</definedName>
    <definedName name="___xlnm.Print_Area">"#N/A"</definedName>
    <definedName localSheetId="0" name="___y2">{"TAB1",#N/A,TRUE,"GENERAL";"TAB2",#N/A,TRUE,"GENERAL";"TAB3",#N/A,TRUE,"GENERAL";"TAB4",#N/A,TRUE,"GENERAL";"TAB5",#N/A,TRUE,"GENERAL"}</definedName>
    <definedName name="___y2">{"TAB1",#N/A,TRUE,"GENERAL";"TAB2",#N/A,TRUE,"GENERAL";"TAB3",#N/A,TRUE,"GENERAL";"TAB4",#N/A,TRUE,"GENERAL";"TAB5",#N/A,TRUE,"GENERAL"}</definedName>
    <definedName localSheetId="0" name="___y3">{"via1",#N/A,TRUE,"general";"via2",#N/A,TRUE,"general";"via3",#N/A,TRUE,"general"}</definedName>
    <definedName name="___y3">{"via1",#N/A,TRUE,"general";"via2",#N/A,TRUE,"general";"via3",#N/A,TRUE,"general"}</definedName>
    <definedName localSheetId="0" name="___y4">{"via1",#N/A,TRUE,"general";"via2",#N/A,TRUE,"general";"via3",#N/A,TRUE,"general"}</definedName>
    <definedName name="___y4">{"via1",#N/A,TRUE,"general";"via2",#N/A,TRUE,"general";"via3",#N/A,TRUE,"general"}</definedName>
    <definedName localSheetId="0" name="___y5">{"TAB1",#N/A,TRUE,"GENERAL";"TAB2",#N/A,TRUE,"GENERAL";"TAB3",#N/A,TRUE,"GENERAL";"TAB4",#N/A,TRUE,"GENERAL";"TAB5",#N/A,TRUE,"GENERAL"}</definedName>
    <definedName name="___y5">{"TAB1",#N/A,TRUE,"GENERAL";"TAB2",#N/A,TRUE,"GENERAL";"TAB3",#N/A,TRUE,"GENERAL";"TAB4",#N/A,TRUE,"GENERAL";"TAB5",#N/A,TRUE,"GENERAL"}</definedName>
    <definedName localSheetId="0" name="___y6">{"via1",#N/A,TRUE,"general";"via2",#N/A,TRUE,"general";"via3",#N/A,TRUE,"general"}</definedName>
    <definedName name="___y6">{"via1",#N/A,TRUE,"general";"via2",#N/A,TRUE,"general";"via3",#N/A,TRUE,"general"}</definedName>
    <definedName localSheetId="0" name="___y7">{"via1",#N/A,TRUE,"general";"via2",#N/A,TRUE,"general";"via3",#N/A,TRUE,"general"}</definedName>
    <definedName name="___y7">{"via1",#N/A,TRUE,"general";"via2",#N/A,TRUE,"general";"via3",#N/A,TRUE,"general"}</definedName>
    <definedName localSheetId="0" name="___y8">{"via1",#N/A,TRUE,"general";"via2",#N/A,TRUE,"general";"via3",#N/A,TRUE,"general"}</definedName>
    <definedName name="___y8">{"via1",#N/A,TRUE,"general";"via2",#N/A,TRUE,"general";"via3",#N/A,TRUE,"general"}</definedName>
    <definedName localSheetId="0" name="___y9">{"TAB1",#N/A,TRUE,"GENERAL";"TAB2",#N/A,TRUE,"GENERAL";"TAB3",#N/A,TRUE,"GENERAL";"TAB4",#N/A,TRUE,"GENERAL";"TAB5",#N/A,TRUE,"GENERAL"}</definedName>
    <definedName name="___y9">{"TAB1",#N/A,TRUE,"GENERAL";"TAB2",#N/A,TRUE,"GENERAL";"TAB3",#N/A,TRUE,"GENERAL";"TAB4",#N/A,TRUE,"GENERAL";"TAB5",#N/A,TRUE,"GENERAL"}</definedName>
    <definedName localSheetId="0" name="___z1">{"TAB1",#N/A,TRUE,"GENERAL";"TAB2",#N/A,TRUE,"GENERAL";"TAB3",#N/A,TRUE,"GENERAL";"TAB4",#N/A,TRUE,"GENERAL";"TAB5",#N/A,TRUE,"GENERAL"}</definedName>
    <definedName name="___z1">{"TAB1",#N/A,TRUE,"GENERAL";"TAB2",#N/A,TRUE,"GENERAL";"TAB3",#N/A,TRUE,"GENERAL";"TAB4",#N/A,TRUE,"GENERAL";"TAB5",#N/A,TRUE,"GENERAL"}</definedName>
    <definedName localSheetId="0" name="___z2">{"via1",#N/A,TRUE,"general";"via2",#N/A,TRUE,"general";"via3",#N/A,TRUE,"general"}</definedName>
    <definedName name="___z2">{"via1",#N/A,TRUE,"general";"via2",#N/A,TRUE,"general";"via3",#N/A,TRUE,"general"}</definedName>
    <definedName localSheetId="0" name="___z3">{"via1",#N/A,TRUE,"general";"via2",#N/A,TRUE,"general";"via3",#N/A,TRUE,"general"}</definedName>
    <definedName name="___z3">{"via1",#N/A,TRUE,"general";"via2",#N/A,TRUE,"general";"via3",#N/A,TRUE,"general"}</definedName>
    <definedName localSheetId="0" name="___z4">{"TAB1",#N/A,TRUE,"GENERAL";"TAB2",#N/A,TRUE,"GENERAL";"TAB3",#N/A,TRUE,"GENERAL";"TAB4",#N/A,TRUE,"GENERAL";"TAB5",#N/A,TRUE,"GENERAL"}</definedName>
    <definedName name="___z4">{"TAB1",#N/A,TRUE,"GENERAL";"TAB2",#N/A,TRUE,"GENERAL";"TAB3",#N/A,TRUE,"GENERAL";"TAB4",#N/A,TRUE,"GENERAL";"TAB5",#N/A,TRUE,"GENERAL"}</definedName>
    <definedName localSheetId="0" name="___z5">{"via1",#N/A,TRUE,"general";"via2",#N/A,TRUE,"general";"via3",#N/A,TRUE,"general"}</definedName>
    <definedName name="___z5">{"via1",#N/A,TRUE,"general";"via2",#N/A,TRUE,"general";"via3",#N/A,TRUE,"general"}</definedName>
    <definedName localSheetId="0" name="___z6">{"TAB1",#N/A,TRUE,"GENERAL";"TAB2",#N/A,TRUE,"GENERAL";"TAB3",#N/A,TRUE,"GENERAL";"TAB4",#N/A,TRUE,"GENERAL";"TAB5",#N/A,TRUE,"GENERAL"}</definedName>
    <definedName name="___z6">{"TAB1",#N/A,TRUE,"GENERAL";"TAB2",#N/A,TRUE,"GENERAL";"TAB3",#N/A,TRUE,"GENERAL";"TAB4",#N/A,TRUE,"GENERAL";"TAB5",#N/A,TRUE,"GENERAL"}</definedName>
    <definedName localSheetId="0" name="__a1">{"TAB1",#N/A,TRUE,"GENERAL";"TAB2",#N/A,TRUE,"GENERAL";"TAB3",#N/A,TRUE,"GENERAL";"TAB4",#N/A,TRUE,"GENERAL";"TAB5",#N/A,TRUE,"GENERAL"}</definedName>
    <definedName name="__a1">{"TAB1",#N/A,TRUE,"GENERAL";"TAB2",#N/A,TRUE,"GENERAL";"TAB3",#N/A,TRUE,"GENERAL";"TAB4",#N/A,TRUE,"GENERAL";"TAB5",#N/A,TRUE,"GENERAL"}</definedName>
    <definedName localSheetId="0" name="__A2">{#N/A,#N/A,FALSE,"Costos Productos 6A";#N/A,#N/A,FALSE,"Costo Unitario Total H-94-12"}</definedName>
    <definedName name="__A2">{#N/A,#N/A,FALSE,"Costos Productos 6A";#N/A,#N/A,FALSE,"Costo Unitario Total H-94-12"}</definedName>
    <definedName localSheetId="0" name="__a3">{"TAB1",#N/A,TRUE,"GENERAL";"TAB2",#N/A,TRUE,"GENERAL";"TAB3",#N/A,TRUE,"GENERAL";"TAB4",#N/A,TRUE,"GENERAL";"TAB5",#N/A,TRUE,"GENERAL"}</definedName>
    <definedName name="__a3">{"TAB1",#N/A,TRUE,"GENERAL";"TAB2",#N/A,TRUE,"GENERAL";"TAB3",#N/A,TRUE,"GENERAL";"TAB4",#N/A,TRUE,"GENERAL";"TAB5",#N/A,TRUE,"GENERAL"}</definedName>
    <definedName localSheetId="0" name="__a4">{"via1",#N/A,TRUE,"general";"via2",#N/A,TRUE,"general";"via3",#N/A,TRUE,"general"}</definedName>
    <definedName name="__a4">{"via1",#N/A,TRUE,"general";"via2",#N/A,TRUE,"general";"via3",#N/A,TRUE,"general"}</definedName>
    <definedName localSheetId="0" name="__a5">{"TAB1",#N/A,TRUE,"GENERAL";"TAB2",#N/A,TRUE,"GENERAL";"TAB3",#N/A,TRUE,"GENERAL";"TAB4",#N/A,TRUE,"GENERAL";"TAB5",#N/A,TRUE,"GENERAL"}</definedName>
    <definedName name="__a5">{"TAB1",#N/A,TRUE,"GENERAL";"TAB2",#N/A,TRUE,"GENERAL";"TAB3",#N/A,TRUE,"GENERAL";"TAB4",#N/A,TRUE,"GENERAL";"TAB5",#N/A,TRUE,"GENERAL"}</definedName>
    <definedName localSheetId="0" name="__a6">{"TAB1",#N/A,TRUE,"GENERAL";"TAB2",#N/A,TRUE,"GENERAL";"TAB3",#N/A,TRUE,"GENERAL";"TAB4",#N/A,TRUE,"GENERAL";"TAB5",#N/A,TRUE,"GENERAL"}</definedName>
    <definedName name="__a6">{"TAB1",#N/A,TRUE,"GENERAL";"TAB2",#N/A,TRUE,"GENERAL";"TAB3",#N/A,TRUE,"GENERAL";"TAB4",#N/A,TRUE,"GENERAL";"TAB5",#N/A,TRUE,"GENERAL"}</definedName>
    <definedName localSheetId="0" name="__AAS1">{#N/A,#N/A,TRUE,"INGENIERIA";#N/A,#N/A,TRUE,"COMPRAS";#N/A,#N/A,TRUE,"DIRECCION";#N/A,#N/A,TRUE,"RESUMEN"}</definedName>
    <definedName name="__AAS1">{#N/A,#N/A,TRUE,"INGENIERIA";#N/A,#N/A,TRUE,"COMPRAS";#N/A,#N/A,TRUE,"DIRECCION";#N/A,#N/A,TRUE,"RESUMEN"}</definedName>
    <definedName localSheetId="0" name="__ABC1">{#N/A,#N/A,TRUE,"1842CWN0"}</definedName>
    <definedName name="__ABC1">{#N/A,#N/A,TRUE,"1842CWN0"}</definedName>
    <definedName localSheetId="0" name="__abc2">{#N/A,#N/A,TRUE,"1842CWN0"}</definedName>
    <definedName name="__abc2">{#N/A,#N/A,TRUE,"1842CWN0"}</definedName>
    <definedName localSheetId="0" name="__b2">{"TAB1",#N/A,TRUE,"GENERAL";"TAB2",#N/A,TRUE,"GENERAL";"TAB3",#N/A,TRUE,"GENERAL";"TAB4",#N/A,TRUE,"GENERAL";"TAB5",#N/A,TRUE,"GENERAL"}</definedName>
    <definedName name="__b2">{"TAB1",#N/A,TRUE,"GENERAL";"TAB2",#N/A,TRUE,"GENERAL";"TAB3",#N/A,TRUE,"GENERAL";"TAB4",#N/A,TRUE,"GENERAL";"TAB5",#N/A,TRUE,"GENERAL"}</definedName>
    <definedName localSheetId="0" name="__b3">{"TAB1",#N/A,TRUE,"GENERAL";"TAB2",#N/A,TRUE,"GENERAL";"TAB3",#N/A,TRUE,"GENERAL";"TAB4",#N/A,TRUE,"GENERAL";"TAB5",#N/A,TRUE,"GENERAL"}</definedName>
    <definedName name="__b3">{"TAB1",#N/A,TRUE,"GENERAL";"TAB2",#N/A,TRUE,"GENERAL";"TAB3",#N/A,TRUE,"GENERAL";"TAB4",#N/A,TRUE,"GENERAL";"TAB5",#N/A,TRUE,"GENERAL"}</definedName>
    <definedName localSheetId="0" name="__b4">{"TAB1",#N/A,TRUE,"GENERAL";"TAB2",#N/A,TRUE,"GENERAL";"TAB3",#N/A,TRUE,"GENERAL";"TAB4",#N/A,TRUE,"GENERAL";"TAB5",#N/A,TRUE,"GENERAL"}</definedName>
    <definedName name="__b4">{"TAB1",#N/A,TRUE,"GENERAL";"TAB2",#N/A,TRUE,"GENERAL";"TAB3",#N/A,TRUE,"GENERAL";"TAB4",#N/A,TRUE,"GENERAL";"TAB5",#N/A,TRUE,"GENERAL"}</definedName>
    <definedName localSheetId="0" name="__b5">{"TAB1",#N/A,TRUE,"GENERAL";"TAB2",#N/A,TRUE,"GENERAL";"TAB3",#N/A,TRUE,"GENERAL";"TAB4",#N/A,TRUE,"GENERAL";"TAB5",#N/A,TRUE,"GENERAL"}</definedName>
    <definedName name="__b5">{"TAB1",#N/A,TRUE,"GENERAL";"TAB2",#N/A,TRUE,"GENERAL";"TAB3",#N/A,TRUE,"GENERAL";"TAB4",#N/A,TRUE,"GENERAL";"TAB5",#N/A,TRUE,"GENERAL"}</definedName>
    <definedName localSheetId="0" name="__b6">{"TAB1",#N/A,TRUE,"GENERAL";"TAB2",#N/A,TRUE,"GENERAL";"TAB3",#N/A,TRUE,"GENERAL";"TAB4",#N/A,TRUE,"GENERAL";"TAB5",#N/A,TRUE,"GENERAL"}</definedName>
    <definedName name="__b6">{"TAB1",#N/A,TRUE,"GENERAL";"TAB2",#N/A,TRUE,"GENERAL";"TAB3",#N/A,TRUE,"GENERAL";"TAB4",#N/A,TRUE,"GENERAL";"TAB5",#N/A,TRUE,"GENERAL"}</definedName>
    <definedName localSheetId="0" name="__b7">{"via1",#N/A,TRUE,"general";"via2",#N/A,TRUE,"general";"via3",#N/A,TRUE,"general"}</definedName>
    <definedName name="__b7">{"via1",#N/A,TRUE,"general";"via2",#N/A,TRUE,"general";"via3",#N/A,TRUE,"general"}</definedName>
    <definedName localSheetId="0" name="__b8">{"via1",#N/A,TRUE,"general";"via2",#N/A,TRUE,"general";"via3",#N/A,TRUE,"general"}</definedName>
    <definedName name="__b8">{"via1",#N/A,TRUE,"general";"via2",#N/A,TRUE,"general";"via3",#N/A,TRUE,"general"}</definedName>
    <definedName localSheetId="0" name="__bb9">{"TAB1",#N/A,TRUE,"GENERAL";"TAB2",#N/A,TRUE,"GENERAL";"TAB3",#N/A,TRUE,"GENERAL";"TAB4",#N/A,TRUE,"GENERAL";"TAB5",#N/A,TRUE,"GENERAL"}</definedName>
    <definedName name="__bb9">{"TAB1",#N/A,TRUE,"GENERAL";"TAB2",#N/A,TRUE,"GENERAL";"TAB3",#N/A,TRUE,"GENERAL";"TAB4",#N/A,TRUE,"GENERAL";"TAB5",#N/A,TRUE,"GENERAL"}</definedName>
    <definedName localSheetId="0" name="__bgb5">{"TAB1",#N/A,TRUE,"GENERAL";"TAB2",#N/A,TRUE,"GENERAL";"TAB3",#N/A,TRUE,"GENERAL";"TAB4",#N/A,TRUE,"GENERAL";"TAB5",#N/A,TRUE,"GENERAL"}</definedName>
    <definedName name="__bgb5">{"TAB1",#N/A,TRUE,"GENERAL";"TAB2",#N/A,TRUE,"GENERAL";"TAB3",#N/A,TRUE,"GENERAL";"TAB4",#N/A,TRUE,"GENERAL";"TAB5",#N/A,TRUE,"GENERAL"}</definedName>
    <definedName localSheetId="3" name="__FC">{#N/A,#N/A,FALSE,"VENTAS";#N/A,#N/A,FALSE,"U. BRUTA";#N/A,#N/A,FALSE,"G. PERSONAL";#N/A,#N/A,FALSE,"G. OPERACION";#N/A,#N/A,FALSE,"G. DEPYAM";#N/A,#N/A,FALSE,"INGRESOS";#N/A,#N/A,FALSE,"G.o P.1";#N/A,#N/A,FALSE,"3%Informe Junta";#N/A,#N/A,FALSE,"P Y G (2)";#N/A,#N/A,FALSE,"CART. PROV.";#N/A,#N/A,FALSE,"Usecmes";#N/A,#N/A,FALSE,"Usecacu"}</definedName>
    <definedName localSheetId="0" name="__FC">{#N/A,#N/A,FALSE,"VENTAS";#N/A,#N/A,FALSE,"U. BRUTA";#N/A,#N/A,FALSE,"G. PERSONAL";#N/A,#N/A,FALSE,"G. OPERACION";#N/A,#N/A,FALSE,"G. DEPYAM";#N/A,#N/A,FALSE,"INGRESOS";#N/A,#N/A,FALSE,"G.o P.1";#N/A,#N/A,FALSE,"3%Informe Junta";#N/A,#N/A,FALSE,"P Y G (2)";#N/A,#N/A,FALSE,"CART. PROV.";#N/A,#N/A,FALSE,"Usecmes";#N/A,#N/A,FALSE,"Usecacu"}</definedName>
    <definedName name="__FC">{#N/A,#N/A,FALSE,"VENTAS";#N/A,#N/A,FALSE,"U. BRUTA";#N/A,#N/A,FALSE,"G. PERSONAL";#N/A,#N/A,FALSE,"G. OPERACION";#N/A,#N/A,FALSE,"G. DEPYAM";#N/A,#N/A,FALSE,"INGRESOS";#N/A,#N/A,FALSE,"G.o P.1";#N/A,#N/A,FALSE,"3%Informe Junta";#N/A,#N/A,FALSE,"P Y G (2)";#N/A,#N/A,FALSE,"CART. PROV.";#N/A,#N/A,FALSE,"Usecmes";#N/A,#N/A,FALSE,"Usecacu"}</definedName>
    <definedName localSheetId="0" name="__FS01">'PRESUPUESTO H-S-G'!err</definedName>
    <definedName name="__FS01">[0]!err</definedName>
    <definedName localSheetId="0" name="__g2">{"TAB1",#N/A,TRUE,"GENERAL";"TAB2",#N/A,TRUE,"GENERAL";"TAB3",#N/A,TRUE,"GENERAL";"TAB4",#N/A,TRUE,"GENERAL";"TAB5",#N/A,TRUE,"GENERAL"}</definedName>
    <definedName name="__g2">{"TAB1",#N/A,TRUE,"GENERAL";"TAB2",#N/A,TRUE,"GENERAL";"TAB3",#N/A,TRUE,"GENERAL";"TAB4",#N/A,TRUE,"GENERAL";"TAB5",#N/A,TRUE,"GENERAL"}</definedName>
    <definedName localSheetId="0" name="__g3">{"via1",#N/A,TRUE,"general";"via2",#N/A,TRUE,"general";"via3",#N/A,TRUE,"general"}</definedName>
    <definedName name="__g3">{"via1",#N/A,TRUE,"general";"via2",#N/A,TRUE,"general";"via3",#N/A,TRUE,"general"}</definedName>
    <definedName localSheetId="0" name="__g4">{"via1",#N/A,TRUE,"general";"via2",#N/A,TRUE,"general";"via3",#N/A,TRUE,"general"}</definedName>
    <definedName name="__g4">{"via1",#N/A,TRUE,"general";"via2",#N/A,TRUE,"general";"via3",#N/A,TRUE,"general"}</definedName>
    <definedName localSheetId="0" name="__g5">{"via1",#N/A,TRUE,"general";"via2",#N/A,TRUE,"general";"via3",#N/A,TRUE,"general"}</definedName>
    <definedName name="__g5">{"via1",#N/A,TRUE,"general";"via2",#N/A,TRUE,"general";"via3",#N/A,TRUE,"general"}</definedName>
    <definedName localSheetId="0" name="__g6">{"via1",#N/A,TRUE,"general";"via2",#N/A,TRUE,"general";"via3",#N/A,TRUE,"general"}</definedName>
    <definedName name="__g6">{"via1",#N/A,TRUE,"general";"via2",#N/A,TRUE,"general";"via3",#N/A,TRUE,"general"}</definedName>
    <definedName localSheetId="0" name="__g7">{"TAB1",#N/A,TRUE,"GENERAL";"TAB2",#N/A,TRUE,"GENERAL";"TAB3",#N/A,TRUE,"GENERAL";"TAB4",#N/A,TRUE,"GENERAL";"TAB5",#N/A,TRUE,"GENERAL"}</definedName>
    <definedName name="__g7">{"TAB1",#N/A,TRUE,"GENERAL";"TAB2",#N/A,TRUE,"GENERAL";"TAB3",#N/A,TRUE,"GENERAL";"TAB4",#N/A,TRUE,"GENERAL";"TAB5",#N/A,TRUE,"GENERAL"}</definedName>
    <definedName localSheetId="3" name="__GFD2">{#N/A,#N/A,FALSE,"Comptes consolidés en MF";#N/A,#N/A,FALSE,"Chiffre d'affaires";#N/A,#N/A,FALSE," Résultat d'exploitation";#N/A,#N/A,FALSE,"Investissements";#N/A,#N/A,FALSE,"bilan et net";#N/A,#N/A,FALSE,"DETTE";#N/A,#N/A,FALSE,"dividendes";#N/A,#N/A,FALSE,"Impot"}</definedName>
    <definedName localSheetId="0" name="__GFD2">{#N/A,#N/A,FALSE,"Comptes consolidés en MF";#N/A,#N/A,FALSE,"Chiffre d'affaires";#N/A,#N/A,FALSE," Résultat d'exploitation";#N/A,#N/A,FALSE,"Investissements";#N/A,#N/A,FALSE,"bilan et net";#N/A,#N/A,FALSE,"DETTE";#N/A,#N/A,FALSE,"dividendes";#N/A,#N/A,FALSE,"Impot"}</definedName>
    <definedName name="__GFD2">{#N/A,#N/A,FALSE,"Comptes consolidés en MF";#N/A,#N/A,FALSE,"Chiffre d'affaires";#N/A,#N/A,FALSE," Résultat d'exploitation";#N/A,#N/A,FALSE,"Investissements";#N/A,#N/A,FALSE,"bilan et net";#N/A,#N/A,FALSE,"DETTE";#N/A,#N/A,FALSE,"dividendes";#N/A,#N/A,FALSE,"Impot"}</definedName>
    <definedName localSheetId="0" name="__GR1">{"TAB1",#N/A,TRUE,"GENERAL";"TAB2",#N/A,TRUE,"GENERAL";"TAB3",#N/A,TRUE,"GENERAL";"TAB4",#N/A,TRUE,"GENERAL";"TAB5",#N/A,TRUE,"GENERAL"}</definedName>
    <definedName name="__GR1">{"TAB1",#N/A,TRUE,"GENERAL";"TAB2",#N/A,TRUE,"GENERAL";"TAB3",#N/A,TRUE,"GENERAL";"TAB4",#N/A,TRUE,"GENERAL";"TAB5",#N/A,TRUE,"GENERAL"}</definedName>
    <definedName localSheetId="0" name="__gtr4">{"via1",#N/A,TRUE,"general";"via2",#N/A,TRUE,"general";"via3",#N/A,TRUE,"general"}</definedName>
    <definedName name="__gtr4">{"via1",#N/A,TRUE,"general";"via2",#N/A,TRUE,"general";"via3",#N/A,TRUE,"general"}</definedName>
    <definedName localSheetId="0" name="__h2">{"via1",#N/A,TRUE,"general";"via2",#N/A,TRUE,"general";"via3",#N/A,TRUE,"general"}</definedName>
    <definedName name="__h2">{"via1",#N/A,TRUE,"general";"via2",#N/A,TRUE,"general";"via3",#N/A,TRUE,"general"}</definedName>
    <definedName localSheetId="0" name="__h3">{"via1",#N/A,TRUE,"general";"via2",#N/A,TRUE,"general";"via3",#N/A,TRUE,"general"}</definedName>
    <definedName name="__h3">{"via1",#N/A,TRUE,"general";"via2",#N/A,TRUE,"general";"via3",#N/A,TRUE,"general"}</definedName>
    <definedName localSheetId="0" name="__h4">{"TAB1",#N/A,TRUE,"GENERAL";"TAB2",#N/A,TRUE,"GENERAL";"TAB3",#N/A,TRUE,"GENERAL";"TAB4",#N/A,TRUE,"GENERAL";"TAB5",#N/A,TRUE,"GENERAL"}</definedName>
    <definedName name="__h4">{"TAB1",#N/A,TRUE,"GENERAL";"TAB2",#N/A,TRUE,"GENERAL";"TAB3",#N/A,TRUE,"GENERAL";"TAB4",#N/A,TRUE,"GENERAL";"TAB5",#N/A,TRUE,"GENERAL"}</definedName>
    <definedName localSheetId="0" name="__h5">{"TAB1",#N/A,TRUE,"GENERAL";"TAB2",#N/A,TRUE,"GENERAL";"TAB3",#N/A,TRUE,"GENERAL";"TAB4",#N/A,TRUE,"GENERAL";"TAB5",#N/A,TRUE,"GENERAL"}</definedName>
    <definedName name="__h5">{"TAB1",#N/A,TRUE,"GENERAL";"TAB2",#N/A,TRUE,"GENERAL";"TAB3",#N/A,TRUE,"GENERAL";"TAB4",#N/A,TRUE,"GENERAL";"TAB5",#N/A,TRUE,"GENERAL"}</definedName>
    <definedName localSheetId="0" name="__h6">{"via1",#N/A,TRUE,"general";"via2",#N/A,TRUE,"general";"via3",#N/A,TRUE,"general"}</definedName>
    <definedName name="__h6">{"via1",#N/A,TRUE,"general";"via2",#N/A,TRUE,"general";"via3",#N/A,TRUE,"general"}</definedName>
    <definedName localSheetId="0" name="__h7">{"TAB1",#N/A,TRUE,"GENERAL";"TAB2",#N/A,TRUE,"GENERAL";"TAB3",#N/A,TRUE,"GENERAL";"TAB4",#N/A,TRUE,"GENERAL";"TAB5",#N/A,TRUE,"GENERAL"}</definedName>
    <definedName name="__h7">{"TAB1",#N/A,TRUE,"GENERAL";"TAB2",#N/A,TRUE,"GENERAL";"TAB3",#N/A,TRUE,"GENERAL";"TAB4",#N/A,TRUE,"GENERAL";"TAB5",#N/A,TRUE,"GENERAL"}</definedName>
    <definedName localSheetId="0" name="__h8">{"via1",#N/A,TRUE,"general";"via2",#N/A,TRUE,"general";"via3",#N/A,TRUE,"general"}</definedName>
    <definedName name="__h8">{"via1",#N/A,TRUE,"general";"via2",#N/A,TRUE,"general";"via3",#N/A,TRUE,"general"}</definedName>
    <definedName localSheetId="0" name="__hfh7">{"via1",#N/A,TRUE,"general";"via2",#N/A,TRUE,"general";"via3",#N/A,TRUE,"general"}</definedName>
    <definedName name="__hfh7">{"via1",#N/A,TRUE,"general";"via2",#N/A,TRUE,"general";"via3",#N/A,TRUE,"general"}</definedName>
    <definedName localSheetId="0" name="__hhg1">{#N/A,#N/A,TRUE,"1842CWN0"}</definedName>
    <definedName name="__hhg1">{#N/A,#N/A,TRUE,"1842CWN0"}</definedName>
    <definedName localSheetId="0" name="__i4">{"via1",#N/A,TRUE,"general";"via2",#N/A,TRUE,"general";"via3",#N/A,TRUE,"general"}</definedName>
    <definedName name="__i4">{"via1",#N/A,TRUE,"general";"via2",#N/A,TRUE,"general";"via3",#N/A,TRUE,"general"}</definedName>
    <definedName localSheetId="0" name="__i5">{"TAB1",#N/A,TRUE,"GENERAL";"TAB2",#N/A,TRUE,"GENERAL";"TAB3",#N/A,TRUE,"GENERAL";"TAB4",#N/A,TRUE,"GENERAL";"TAB5",#N/A,TRUE,"GENERAL"}</definedName>
    <definedName name="__i5">{"TAB1",#N/A,TRUE,"GENERAL";"TAB2",#N/A,TRUE,"GENERAL";"TAB3",#N/A,TRUE,"GENERAL";"TAB4",#N/A,TRUE,"GENERAL";"TAB5",#N/A,TRUE,"GENERAL"}</definedName>
    <definedName localSheetId="0" name="__i6">{"TAB1",#N/A,TRUE,"GENERAL";"TAB2",#N/A,TRUE,"GENERAL";"TAB3",#N/A,TRUE,"GENERAL";"TAB4",#N/A,TRUE,"GENERAL";"TAB5",#N/A,TRUE,"GENERAL"}</definedName>
    <definedName name="__i6">{"TAB1",#N/A,TRUE,"GENERAL";"TAB2",#N/A,TRUE,"GENERAL";"TAB3",#N/A,TRUE,"GENERAL";"TAB4",#N/A,TRUE,"GENERAL";"TAB5",#N/A,TRUE,"GENERAL"}</definedName>
    <definedName localSheetId="0" name="__i7">{"via1",#N/A,TRUE,"general";"via2",#N/A,TRUE,"general";"via3",#N/A,TRUE,"general"}</definedName>
    <definedName name="__i7">{"via1",#N/A,TRUE,"general";"via2",#N/A,TRUE,"general";"via3",#N/A,TRUE,"general"}</definedName>
    <definedName localSheetId="0" name="__i77">{"TAB1",#N/A,TRUE,"GENERAL";"TAB2",#N/A,TRUE,"GENERAL";"TAB3",#N/A,TRUE,"GENERAL";"TAB4",#N/A,TRUE,"GENERAL";"TAB5",#N/A,TRUE,"GENERAL"}</definedName>
    <definedName name="__i77">{"TAB1",#N/A,TRUE,"GENERAL";"TAB2",#N/A,TRUE,"GENERAL";"TAB3",#N/A,TRUE,"GENERAL";"TAB4",#N/A,TRUE,"GENERAL";"TAB5",#N/A,TRUE,"GENERAL"}</definedName>
    <definedName localSheetId="0" name="__i8">{"via1",#N/A,TRUE,"general";"via2",#N/A,TRUE,"general";"via3",#N/A,TRUE,"general"}</definedName>
    <definedName name="__i8">{"via1",#N/A,TRUE,"general";"via2",#N/A,TRUE,"general";"via3",#N/A,TRUE,"general"}</definedName>
    <definedName localSheetId="0" name="__i9">{"TAB1",#N/A,TRUE,"GENERAL";"TAB2",#N/A,TRUE,"GENERAL";"TAB3",#N/A,TRUE,"GENERAL";"TAB4",#N/A,TRUE,"GENERAL";"TAB5",#N/A,TRUE,"GENERAL"}</definedName>
    <definedName name="__i9">{"TAB1",#N/A,TRUE,"GENERAL";"TAB2",#N/A,TRUE,"GENERAL";"TAB3",#N/A,TRUE,"GENERAL";"TAB4",#N/A,TRUE,"GENERAL";"TAB5",#N/A,TRUE,"GENERAL"}</definedName>
    <definedName localSheetId="3" name="__jj2">{#N/A,#N/A,FALSE,"Comptes consolidés en MF";#N/A,#N/A,FALSE,"Chiffre d'affaires";#N/A,#N/A,FALSE," Résultat d'exploitation";#N/A,#N/A,FALSE,"Investissements";#N/A,#N/A,FALSE,"bilan et net";#N/A,#N/A,FALSE,"DETTE";#N/A,#N/A,FALSE,"dividendes";#N/A,#N/A,FALSE,"Impot"}</definedName>
    <definedName localSheetId="0" name="__jj2">{#N/A,#N/A,FALSE,"Comptes consolidés en MF";#N/A,#N/A,FALSE,"Chiffre d'affaires";#N/A,#N/A,FALSE," Résultat d'exploitation";#N/A,#N/A,FALSE,"Investissements";#N/A,#N/A,FALSE,"bilan et net";#N/A,#N/A,FALSE,"DETTE";#N/A,#N/A,FALSE,"dividendes";#N/A,#N/A,FALSE,"Impot"}</definedName>
    <definedName name="__jj2">{#N/A,#N/A,FALSE,"Comptes consolidés en MF";#N/A,#N/A,FALSE,"Chiffre d'affaires";#N/A,#N/A,FALSE," Résultat d'exploitation";#N/A,#N/A,FALSE,"Investissements";#N/A,#N/A,FALSE,"bilan et net";#N/A,#N/A,FALSE,"DETTE";#N/A,#N/A,FALSE,"dividendes";#N/A,#N/A,FALSE,"Impot"}</definedName>
    <definedName localSheetId="0" name="__k3">{"TAB1",#N/A,TRUE,"GENERAL";"TAB2",#N/A,TRUE,"GENERAL";"TAB3",#N/A,TRUE,"GENERAL";"TAB4",#N/A,TRUE,"GENERAL";"TAB5",#N/A,TRUE,"GENERAL"}</definedName>
    <definedName name="__k3">{"TAB1",#N/A,TRUE,"GENERAL";"TAB2",#N/A,TRUE,"GENERAL";"TAB3",#N/A,TRUE,"GENERAL";"TAB4",#N/A,TRUE,"GENERAL";"TAB5",#N/A,TRUE,"GENERAL"}</definedName>
    <definedName localSheetId="0" name="__k4">{"via1",#N/A,TRUE,"general";"via2",#N/A,TRUE,"general";"via3",#N/A,TRUE,"general"}</definedName>
    <definedName name="__k4">{"via1",#N/A,TRUE,"general";"via2",#N/A,TRUE,"general";"via3",#N/A,TRUE,"general"}</definedName>
    <definedName localSheetId="0" name="__k5">{"via1",#N/A,TRUE,"general";"via2",#N/A,TRUE,"general";"via3",#N/A,TRUE,"general"}</definedName>
    <definedName name="__k5">{"via1",#N/A,TRUE,"general";"via2",#N/A,TRUE,"general";"via3",#N/A,TRUE,"general"}</definedName>
    <definedName localSheetId="0" name="__k6">{"TAB1",#N/A,TRUE,"GENERAL";"TAB2",#N/A,TRUE,"GENERAL";"TAB3",#N/A,TRUE,"GENERAL";"TAB4",#N/A,TRUE,"GENERAL";"TAB5",#N/A,TRUE,"GENERAL"}</definedName>
    <definedName name="__k6">{"TAB1",#N/A,TRUE,"GENERAL";"TAB2",#N/A,TRUE,"GENERAL";"TAB3",#N/A,TRUE,"GENERAL";"TAB4",#N/A,TRUE,"GENERAL";"TAB5",#N/A,TRUE,"GENERAL"}</definedName>
    <definedName localSheetId="0" name="__k7">{"via1",#N/A,TRUE,"general";"via2",#N/A,TRUE,"general";"via3",#N/A,TRUE,"general"}</definedName>
    <definedName name="__k7">{"via1",#N/A,TRUE,"general";"via2",#N/A,TRUE,"general";"via3",#N/A,TRUE,"general"}</definedName>
    <definedName localSheetId="0" name="__k8">{"via1",#N/A,TRUE,"general";"via2",#N/A,TRUE,"general";"via3",#N/A,TRUE,"general"}</definedName>
    <definedName name="__k8">{"via1",#N/A,TRUE,"general";"via2",#N/A,TRUE,"general";"via3",#N/A,TRUE,"general"}</definedName>
    <definedName localSheetId="0" name="__k9">{"TAB1",#N/A,TRUE,"GENERAL";"TAB2",#N/A,TRUE,"GENERAL";"TAB3",#N/A,TRUE,"GENERAL";"TAB4",#N/A,TRUE,"GENERAL";"TAB5",#N/A,TRUE,"GENERAL"}</definedName>
    <definedName name="__k9">{"TAB1",#N/A,TRUE,"GENERAL";"TAB2",#N/A,TRUE,"GENERAL";"TAB3",#N/A,TRUE,"GENERAL";"TAB4",#N/A,TRUE,"GENERAL";"TAB5",#N/A,TRUE,"GENERAL"}</definedName>
    <definedName localSheetId="3" name="__kj2">{#N/A,#N/A,FALSE,"Comptes consolidés en MF";#N/A,#N/A,FALSE,"Chiffre d'affaires";#N/A,#N/A,FALSE," Résultat d'exploitation";#N/A,#N/A,FALSE,"Investissements";#N/A,#N/A,FALSE,"bilan et net";#N/A,#N/A,FALSE,"DETTE";#N/A,#N/A,FALSE,"dividendes";#N/A,#N/A,FALSE,"Impot"}</definedName>
    <definedName localSheetId="0" name="__kj2">{#N/A,#N/A,FALSE,"Comptes consolidés en MF";#N/A,#N/A,FALSE,"Chiffre d'affaires";#N/A,#N/A,FALSE," Résultat d'exploitation";#N/A,#N/A,FALSE,"Investissements";#N/A,#N/A,FALSE,"bilan et net";#N/A,#N/A,FALSE,"DETTE";#N/A,#N/A,FALSE,"dividendes";#N/A,#N/A,FALSE,"Impot"}</definedName>
    <definedName name="__kj2">{#N/A,#N/A,FALSE,"Comptes consolidés en MF";#N/A,#N/A,FALSE,"Chiffre d'affaires";#N/A,#N/A,FALSE," Résultat d'exploitation";#N/A,#N/A,FALSE,"Investissements";#N/A,#N/A,FALSE,"bilan et net";#N/A,#N/A,FALSE,"DETTE";#N/A,#N/A,FALSE,"dividendes";#N/A,#N/A,FALSE,"Impot"}</definedName>
    <definedName localSheetId="0" name="__kjk6">{"TAB1",#N/A,TRUE,"GENERAL";"TAB2",#N/A,TRUE,"GENERAL";"TAB3",#N/A,TRUE,"GENERAL";"TAB4",#N/A,TRUE,"GENERAL";"TAB5",#N/A,TRUE,"GENERAL"}</definedName>
    <definedName name="__kjk6">{"TAB1",#N/A,TRUE,"GENERAL";"TAB2",#N/A,TRUE,"GENERAL";"TAB3",#N/A,TRUE,"GENERAL";"TAB4",#N/A,TRUE,"GENERAL";"TAB5",#N/A,TRUE,"GENERAL"}</definedName>
    <definedName localSheetId="0" name="__m3">{"via1",#N/A,TRUE,"general";"via2",#N/A,TRUE,"general";"via3",#N/A,TRUE,"general"}</definedName>
    <definedName name="__m3">{"via1",#N/A,TRUE,"general";"via2",#N/A,TRUE,"general";"via3",#N/A,TRUE,"general"}</definedName>
    <definedName localSheetId="0" name="__m4">{"TAB1",#N/A,TRUE,"GENERAL";"TAB2",#N/A,TRUE,"GENERAL";"TAB3",#N/A,TRUE,"GENERAL";"TAB4",#N/A,TRUE,"GENERAL";"TAB5",#N/A,TRUE,"GENERAL"}</definedName>
    <definedName name="__m4">{"TAB1",#N/A,TRUE,"GENERAL";"TAB2",#N/A,TRUE,"GENERAL";"TAB3",#N/A,TRUE,"GENERAL";"TAB4",#N/A,TRUE,"GENERAL";"TAB5",#N/A,TRUE,"GENERAL"}</definedName>
    <definedName localSheetId="0" name="__m5">{"via1",#N/A,TRUE,"general";"via2",#N/A,TRUE,"general";"via3",#N/A,TRUE,"general"}</definedName>
    <definedName name="__m5">{"via1",#N/A,TRUE,"general";"via2",#N/A,TRUE,"general";"via3",#N/A,TRUE,"general"}</definedName>
    <definedName localSheetId="0" name="__m6">{"TAB1",#N/A,TRUE,"GENERAL";"TAB2",#N/A,TRUE,"GENERAL";"TAB3",#N/A,TRUE,"GENERAL";"TAB4",#N/A,TRUE,"GENERAL";"TAB5",#N/A,TRUE,"GENERAL"}</definedName>
    <definedName name="__m6">{"TAB1",#N/A,TRUE,"GENERAL";"TAB2",#N/A,TRUE,"GENERAL";"TAB3",#N/A,TRUE,"GENERAL";"TAB4",#N/A,TRUE,"GENERAL";"TAB5",#N/A,TRUE,"GENERAL"}</definedName>
    <definedName localSheetId="0" name="__m7">{"TAB1",#N/A,TRUE,"GENERAL";"TAB2",#N/A,TRUE,"GENERAL";"TAB3",#N/A,TRUE,"GENERAL";"TAB4",#N/A,TRUE,"GENERAL";"TAB5",#N/A,TRUE,"GENERAL"}</definedName>
    <definedName name="__m7">{"TAB1",#N/A,TRUE,"GENERAL";"TAB2",#N/A,TRUE,"GENERAL";"TAB3",#N/A,TRUE,"GENERAL";"TAB4",#N/A,TRUE,"GENERAL";"TAB5",#N/A,TRUE,"GENERAL"}</definedName>
    <definedName localSheetId="0" name="__m8">{"via1",#N/A,TRUE,"general";"via2",#N/A,TRUE,"general";"via3",#N/A,TRUE,"general"}</definedName>
    <definedName name="__m8">{"via1",#N/A,TRUE,"general";"via2",#N/A,TRUE,"general";"via3",#N/A,TRUE,"general"}</definedName>
    <definedName localSheetId="0" name="__m9">{"via1",#N/A,TRUE,"general";"via2",#N/A,TRUE,"general";"via3",#N/A,TRUE,"general"}</definedName>
    <definedName name="__m9">{"via1",#N/A,TRUE,"general";"via2",#N/A,TRUE,"general";"via3",#N/A,TRUE,"general"}</definedName>
    <definedName localSheetId="0" name="__n3">{"TAB1",#N/A,TRUE,"GENERAL";"TAB2",#N/A,TRUE,"GENERAL";"TAB3",#N/A,TRUE,"GENERAL";"TAB4",#N/A,TRUE,"GENERAL";"TAB5",#N/A,TRUE,"GENERAL"}</definedName>
    <definedName name="__n3">{"TAB1",#N/A,TRUE,"GENERAL";"TAB2",#N/A,TRUE,"GENERAL";"TAB3",#N/A,TRUE,"GENERAL";"TAB4",#N/A,TRUE,"GENERAL";"TAB5",#N/A,TRUE,"GENERAL"}</definedName>
    <definedName localSheetId="0" name="__n4">{"via1",#N/A,TRUE,"general";"via2",#N/A,TRUE,"general";"via3",#N/A,TRUE,"general"}</definedName>
    <definedName name="__n4">{"via1",#N/A,TRUE,"general";"via2",#N/A,TRUE,"general";"via3",#N/A,TRUE,"general"}</definedName>
    <definedName localSheetId="0" name="__n5">{"TAB1",#N/A,TRUE,"GENERAL";"TAB2",#N/A,TRUE,"GENERAL";"TAB3",#N/A,TRUE,"GENERAL";"TAB4",#N/A,TRUE,"GENERAL";"TAB5",#N/A,TRUE,"GENERAL"}</definedName>
    <definedName name="__n5">{"TAB1",#N/A,TRUE,"GENERAL";"TAB2",#N/A,TRUE,"GENERAL";"TAB3",#N/A,TRUE,"GENERAL";"TAB4",#N/A,TRUE,"GENERAL";"TAB5",#N/A,TRUE,"GENERAL"}</definedName>
    <definedName localSheetId="0" name="__nyn7">{"via1",#N/A,TRUE,"general";"via2",#N/A,TRUE,"general";"via3",#N/A,TRUE,"general"}</definedName>
    <definedName name="__nyn7">{"via1",#N/A,TRUE,"general";"via2",#N/A,TRUE,"general";"via3",#N/A,TRUE,"general"}</definedName>
    <definedName localSheetId="0" name="__o4">{"via1",#N/A,TRUE,"general";"via2",#N/A,TRUE,"general";"via3",#N/A,TRUE,"general"}</definedName>
    <definedName name="__o4">{"via1",#N/A,TRUE,"general";"via2",#N/A,TRUE,"general";"via3",#N/A,TRUE,"general"}</definedName>
    <definedName localSheetId="0" name="__o5">{"TAB1",#N/A,TRUE,"GENERAL";"TAB2",#N/A,TRUE,"GENERAL";"TAB3",#N/A,TRUE,"GENERAL";"TAB4",#N/A,TRUE,"GENERAL";"TAB5",#N/A,TRUE,"GENERAL"}</definedName>
    <definedName name="__o5">{"TAB1",#N/A,TRUE,"GENERAL";"TAB2",#N/A,TRUE,"GENERAL";"TAB3",#N/A,TRUE,"GENERAL";"TAB4",#N/A,TRUE,"GENERAL";"TAB5",#N/A,TRUE,"GENERAL"}</definedName>
    <definedName localSheetId="0" name="__o6">{"TAB1",#N/A,TRUE,"GENERAL";"TAB2",#N/A,TRUE,"GENERAL";"TAB3",#N/A,TRUE,"GENERAL";"TAB4",#N/A,TRUE,"GENERAL";"TAB5",#N/A,TRUE,"GENERAL"}</definedName>
    <definedName name="__o6">{"TAB1",#N/A,TRUE,"GENERAL";"TAB2",#N/A,TRUE,"GENERAL";"TAB3",#N/A,TRUE,"GENERAL";"TAB4",#N/A,TRUE,"GENERAL";"TAB5",#N/A,TRUE,"GENERAL"}</definedName>
    <definedName localSheetId="0" name="__o7">{"TAB1",#N/A,TRUE,"GENERAL";"TAB2",#N/A,TRUE,"GENERAL";"TAB3",#N/A,TRUE,"GENERAL";"TAB4",#N/A,TRUE,"GENERAL";"TAB5",#N/A,TRUE,"GENERAL"}</definedName>
    <definedName name="__o7">{"TAB1",#N/A,TRUE,"GENERAL";"TAB2",#N/A,TRUE,"GENERAL";"TAB3",#N/A,TRUE,"GENERAL";"TAB4",#N/A,TRUE,"GENERAL";"TAB5",#N/A,TRUE,"GENERAL"}</definedName>
    <definedName localSheetId="0" name="__o8">{"via1",#N/A,TRUE,"general";"via2",#N/A,TRUE,"general";"via3",#N/A,TRUE,"general"}</definedName>
    <definedName name="__o8">{"via1",#N/A,TRUE,"general";"via2",#N/A,TRUE,"general";"via3",#N/A,TRUE,"general"}</definedName>
    <definedName localSheetId="0" name="__o9">{"TAB1",#N/A,TRUE,"GENERAL";"TAB2",#N/A,TRUE,"GENERAL";"TAB3",#N/A,TRUE,"GENERAL";"TAB4",#N/A,TRUE,"GENERAL";"TAB5",#N/A,TRUE,"GENERAL"}</definedName>
    <definedName name="__o9">{"TAB1",#N/A,TRUE,"GENERAL";"TAB2",#N/A,TRUE,"GENERAL";"TAB3",#N/A,TRUE,"GENERAL";"TAB4",#N/A,TRUE,"GENERAL";"TAB5",#N/A,TRUE,"GENERAL"}</definedName>
    <definedName localSheetId="0" name="__p6">{"via1",#N/A,TRUE,"general";"via2",#N/A,TRUE,"general";"via3",#N/A,TRUE,"general"}</definedName>
    <definedName name="__p6">{"via1",#N/A,TRUE,"general";"via2",#N/A,TRUE,"general";"via3",#N/A,TRUE,"general"}</definedName>
    <definedName localSheetId="0" name="__p7">{"via1",#N/A,TRUE,"general";"via2",#N/A,TRUE,"general";"via3",#N/A,TRUE,"general"}</definedName>
    <definedName name="__p7">{"via1",#N/A,TRUE,"general";"via2",#N/A,TRUE,"general";"via3",#N/A,TRUE,"general"}</definedName>
    <definedName localSheetId="0" name="__p8">{"TAB1",#N/A,TRUE,"GENERAL";"TAB2",#N/A,TRUE,"GENERAL";"TAB3",#N/A,TRUE,"GENERAL";"TAB4",#N/A,TRUE,"GENERAL";"TAB5",#N/A,TRUE,"GENERAL"}</definedName>
    <definedName name="__p8">{"TAB1",#N/A,TRUE,"GENERAL";"TAB2",#N/A,TRUE,"GENERAL";"TAB3",#N/A,TRUE,"GENERAL";"TAB4",#N/A,TRUE,"GENERAL";"TAB5",#N/A,TRUE,"GENERAL"}</definedName>
    <definedName localSheetId="0" name="__r4r">{"via1",#N/A,TRUE,"general";"via2",#N/A,TRUE,"general";"via3",#N/A,TRUE,"general"}</definedName>
    <definedName name="__r4r">{"via1",#N/A,TRUE,"general";"via2",#N/A,TRUE,"general";"via3",#N/A,TRUE,"general"}</definedName>
    <definedName localSheetId="0" name="__rtu6">{"via1",#N/A,TRUE,"general";"via2",#N/A,TRUE,"general";"via3",#N/A,TRUE,"general"}</definedName>
    <definedName name="__rtu6">{"via1",#N/A,TRUE,"general";"via2",#N/A,TRUE,"general";"via3",#N/A,TRUE,"general"}</definedName>
    <definedName localSheetId="0" name="__s1">{"via1",#N/A,TRUE,"general";"via2",#N/A,TRUE,"general";"via3",#N/A,TRUE,"general"}</definedName>
    <definedName name="__s1">{"via1",#N/A,TRUE,"general";"via2",#N/A,TRUE,"general";"via3",#N/A,TRUE,"general"}</definedName>
    <definedName localSheetId="0" name="__s2">{"TAB1",#N/A,TRUE,"GENERAL";"TAB2",#N/A,TRUE,"GENERAL";"TAB3",#N/A,TRUE,"GENERAL";"TAB4",#N/A,TRUE,"GENERAL";"TAB5",#N/A,TRUE,"GENERAL"}</definedName>
    <definedName name="__s2">{"TAB1",#N/A,TRUE,"GENERAL";"TAB2",#N/A,TRUE,"GENERAL";"TAB3",#N/A,TRUE,"GENERAL";"TAB4",#N/A,TRUE,"GENERAL";"TAB5",#N/A,TRUE,"GENERAL"}</definedName>
    <definedName localSheetId="0" name="__s3">{"TAB1",#N/A,TRUE,"GENERAL";"TAB2",#N/A,TRUE,"GENERAL";"TAB3",#N/A,TRUE,"GENERAL";"TAB4",#N/A,TRUE,"GENERAL";"TAB5",#N/A,TRUE,"GENERAL"}</definedName>
    <definedName name="__s3">{"TAB1",#N/A,TRUE,"GENERAL";"TAB2",#N/A,TRUE,"GENERAL";"TAB3",#N/A,TRUE,"GENERAL";"TAB4",#N/A,TRUE,"GENERAL";"TAB5",#N/A,TRUE,"GENERAL"}</definedName>
    <definedName localSheetId="0" name="__s4">{"via1",#N/A,TRUE,"general";"via2",#N/A,TRUE,"general";"via3",#N/A,TRUE,"general"}</definedName>
    <definedName name="__s4">{"via1",#N/A,TRUE,"general";"via2",#N/A,TRUE,"general";"via3",#N/A,TRUE,"general"}</definedName>
    <definedName localSheetId="0" name="__s5">{"via1",#N/A,TRUE,"general";"via2",#N/A,TRUE,"general";"via3",#N/A,TRUE,"general"}</definedName>
    <definedName name="__s5">{"via1",#N/A,TRUE,"general";"via2",#N/A,TRUE,"general";"via3",#N/A,TRUE,"general"}</definedName>
    <definedName localSheetId="0" name="__s6">{"TAB1",#N/A,TRUE,"GENERAL";"TAB2",#N/A,TRUE,"GENERAL";"TAB3",#N/A,TRUE,"GENERAL";"TAB4",#N/A,TRUE,"GENERAL";"TAB5",#N/A,TRUE,"GENERAL"}</definedName>
    <definedName name="__s6">{"TAB1",#N/A,TRUE,"GENERAL";"TAB2",#N/A,TRUE,"GENERAL";"TAB3",#N/A,TRUE,"GENERAL";"TAB4",#N/A,TRUE,"GENERAL";"TAB5",#N/A,TRUE,"GENERAL"}</definedName>
    <definedName localSheetId="0" name="__s7">{"via1",#N/A,TRUE,"general";"via2",#N/A,TRUE,"general";"via3",#N/A,TRUE,"general"}</definedName>
    <definedName name="__s7">{"via1",#N/A,TRUE,"general";"via2",#N/A,TRUE,"general";"via3",#N/A,TRUE,"general"}</definedName>
    <definedName localSheetId="0" name="__t3">{"TAB1",#N/A,TRUE,"GENERAL";"TAB2",#N/A,TRUE,"GENERAL";"TAB3",#N/A,TRUE,"GENERAL";"TAB4",#N/A,TRUE,"GENERAL";"TAB5",#N/A,TRUE,"GENERAL"}</definedName>
    <definedName name="__t3">{"TAB1",#N/A,TRUE,"GENERAL";"TAB2",#N/A,TRUE,"GENERAL";"TAB3",#N/A,TRUE,"GENERAL";"TAB4",#N/A,TRUE,"GENERAL";"TAB5",#N/A,TRUE,"GENERAL"}</definedName>
    <definedName localSheetId="0" name="__t4">{"via1",#N/A,TRUE,"general";"via2",#N/A,TRUE,"general";"via3",#N/A,TRUE,"general"}</definedName>
    <definedName name="__t4">{"via1",#N/A,TRUE,"general";"via2",#N/A,TRUE,"general";"via3",#N/A,TRUE,"general"}</definedName>
    <definedName localSheetId="0" name="__t5">{"TAB1",#N/A,TRUE,"GENERAL";"TAB2",#N/A,TRUE,"GENERAL";"TAB3",#N/A,TRUE,"GENERAL";"TAB4",#N/A,TRUE,"GENERAL";"TAB5",#N/A,TRUE,"GENERAL"}</definedName>
    <definedName name="__t5">{"TAB1",#N/A,TRUE,"GENERAL";"TAB2",#N/A,TRUE,"GENERAL";"TAB3",#N/A,TRUE,"GENERAL";"TAB4",#N/A,TRUE,"GENERAL";"TAB5",#N/A,TRUE,"GENERAL"}</definedName>
    <definedName localSheetId="0" name="__t6">{"via1",#N/A,TRUE,"general";"via2",#N/A,TRUE,"general";"via3",#N/A,TRUE,"general"}</definedName>
    <definedName name="__t6">{"via1",#N/A,TRUE,"general";"via2",#N/A,TRUE,"general";"via3",#N/A,TRUE,"general"}</definedName>
    <definedName localSheetId="0" name="__t66">{"TAB1",#N/A,TRUE,"GENERAL";"TAB2",#N/A,TRUE,"GENERAL";"TAB3",#N/A,TRUE,"GENERAL";"TAB4",#N/A,TRUE,"GENERAL";"TAB5",#N/A,TRUE,"GENERAL"}</definedName>
    <definedName name="__t66">{"TAB1",#N/A,TRUE,"GENERAL";"TAB2",#N/A,TRUE,"GENERAL";"TAB3",#N/A,TRUE,"GENERAL";"TAB4",#N/A,TRUE,"GENERAL";"TAB5",#N/A,TRUE,"GENERAL"}</definedName>
    <definedName localSheetId="0" name="__t7">{"via1",#N/A,TRUE,"general";"via2",#N/A,TRUE,"general";"via3",#N/A,TRUE,"general"}</definedName>
    <definedName name="__t7">{"via1",#N/A,TRUE,"general";"via2",#N/A,TRUE,"general";"via3",#N/A,TRUE,"general"}</definedName>
    <definedName localSheetId="0" name="__t77">{"TAB1",#N/A,TRUE,"GENERAL";"TAB2",#N/A,TRUE,"GENERAL";"TAB3",#N/A,TRUE,"GENERAL";"TAB4",#N/A,TRUE,"GENERAL";"TAB5",#N/A,TRUE,"GENERAL"}</definedName>
    <definedName name="__t77">{"TAB1",#N/A,TRUE,"GENERAL";"TAB2",#N/A,TRUE,"GENERAL";"TAB3",#N/A,TRUE,"GENERAL";"TAB4",#N/A,TRUE,"GENERAL";"TAB5",#N/A,TRUE,"GENERAL"}</definedName>
    <definedName localSheetId="0" name="__t8">{"TAB1",#N/A,TRUE,"GENERAL";"TAB2",#N/A,TRUE,"GENERAL";"TAB3",#N/A,TRUE,"GENERAL";"TAB4",#N/A,TRUE,"GENERAL";"TAB5",#N/A,TRUE,"GENERAL"}</definedName>
    <definedName name="__t8">{"TAB1",#N/A,TRUE,"GENERAL";"TAB2",#N/A,TRUE,"GENERAL";"TAB3",#N/A,TRUE,"GENERAL";"TAB4",#N/A,TRUE,"GENERAL";"TAB5",#N/A,TRUE,"GENERAL"}</definedName>
    <definedName localSheetId="0" name="__t88">{"via1",#N/A,TRUE,"general";"via2",#N/A,TRUE,"general";"via3",#N/A,TRUE,"general"}</definedName>
    <definedName name="__t88">{"via1",#N/A,TRUE,"general";"via2",#N/A,TRUE,"general";"via3",#N/A,TRUE,"general"}</definedName>
    <definedName localSheetId="0" name="__t9">{"TAB1",#N/A,TRUE,"GENERAL";"TAB2",#N/A,TRUE,"GENERAL";"TAB3",#N/A,TRUE,"GENERAL";"TAB4",#N/A,TRUE,"GENERAL";"TAB5",#N/A,TRUE,"GENERAL"}</definedName>
    <definedName name="__t9">{"TAB1",#N/A,TRUE,"GENERAL";"TAB2",#N/A,TRUE,"GENERAL";"TAB3",#N/A,TRUE,"GENERAL";"TAB4",#N/A,TRUE,"GENERAL";"TAB5",#N/A,TRUE,"GENERAL"}</definedName>
    <definedName localSheetId="0" name="__t99">{"via1",#N/A,TRUE,"general";"via2",#N/A,TRUE,"general";"via3",#N/A,TRUE,"general"}</definedName>
    <definedName name="__t99">{"via1",#N/A,TRUE,"general";"via2",#N/A,TRUE,"general";"via3",#N/A,TRUE,"general"}</definedName>
    <definedName localSheetId="0" name="__u4">{"TAB1",#N/A,TRUE,"GENERAL";"TAB2",#N/A,TRUE,"GENERAL";"TAB3",#N/A,TRUE,"GENERAL";"TAB4",#N/A,TRUE,"GENERAL";"TAB5",#N/A,TRUE,"GENERAL"}</definedName>
    <definedName name="__u4">{"TAB1",#N/A,TRUE,"GENERAL";"TAB2",#N/A,TRUE,"GENERAL";"TAB3",#N/A,TRUE,"GENERAL";"TAB4",#N/A,TRUE,"GENERAL";"TAB5",#N/A,TRUE,"GENERAL"}</definedName>
    <definedName localSheetId="0" name="__u5">{"TAB1",#N/A,TRUE,"GENERAL";"TAB2",#N/A,TRUE,"GENERAL";"TAB3",#N/A,TRUE,"GENERAL";"TAB4",#N/A,TRUE,"GENERAL";"TAB5",#N/A,TRUE,"GENERAL"}</definedName>
    <definedName name="__u5">{"TAB1",#N/A,TRUE,"GENERAL";"TAB2",#N/A,TRUE,"GENERAL";"TAB3",#N/A,TRUE,"GENERAL";"TAB4",#N/A,TRUE,"GENERAL";"TAB5",#N/A,TRUE,"GENERAL"}</definedName>
    <definedName localSheetId="0" name="__u6">{"TAB1",#N/A,TRUE,"GENERAL";"TAB2",#N/A,TRUE,"GENERAL";"TAB3",#N/A,TRUE,"GENERAL";"TAB4",#N/A,TRUE,"GENERAL";"TAB5",#N/A,TRUE,"GENERAL"}</definedName>
    <definedName name="__u6">{"TAB1",#N/A,TRUE,"GENERAL";"TAB2",#N/A,TRUE,"GENERAL";"TAB3",#N/A,TRUE,"GENERAL";"TAB4",#N/A,TRUE,"GENERAL";"TAB5",#N/A,TRUE,"GENERAL"}</definedName>
    <definedName localSheetId="0" name="__u7">{"via1",#N/A,TRUE,"general";"via2",#N/A,TRUE,"general";"via3",#N/A,TRUE,"general"}</definedName>
    <definedName name="__u7">{"via1",#N/A,TRUE,"general";"via2",#N/A,TRUE,"general";"via3",#N/A,TRUE,"general"}</definedName>
    <definedName localSheetId="0" name="__u8">{"TAB1",#N/A,TRUE,"GENERAL";"TAB2",#N/A,TRUE,"GENERAL";"TAB3",#N/A,TRUE,"GENERAL";"TAB4",#N/A,TRUE,"GENERAL";"TAB5",#N/A,TRUE,"GENERAL"}</definedName>
    <definedName name="__u8">{"TAB1",#N/A,TRUE,"GENERAL";"TAB2",#N/A,TRUE,"GENERAL";"TAB3",#N/A,TRUE,"GENERAL";"TAB4",#N/A,TRUE,"GENERAL";"TAB5",#N/A,TRUE,"GENERAL"}</definedName>
    <definedName localSheetId="0" name="__u9">{"TAB1",#N/A,TRUE,"GENERAL";"TAB2",#N/A,TRUE,"GENERAL";"TAB3",#N/A,TRUE,"GENERAL";"TAB4",#N/A,TRUE,"GENERAL";"TAB5",#N/A,TRUE,"GENERAL"}</definedName>
    <definedName name="__u9">{"TAB1",#N/A,TRUE,"GENERAL";"TAB2",#N/A,TRUE,"GENERAL";"TAB3",#N/A,TRUE,"GENERAL";"TAB4",#N/A,TRUE,"GENERAL";"TAB5",#N/A,TRUE,"GENERAL"}</definedName>
    <definedName localSheetId="0" name="__ur7">{"TAB1",#N/A,TRUE,"GENERAL";"TAB2",#N/A,TRUE,"GENERAL";"TAB3",#N/A,TRUE,"GENERAL";"TAB4",#N/A,TRUE,"GENERAL";"TAB5",#N/A,TRUE,"GENERAL"}</definedName>
    <definedName name="__ur7">{"TAB1",#N/A,TRUE,"GENERAL";"TAB2",#N/A,TRUE,"GENERAL";"TAB3",#N/A,TRUE,"GENERAL";"TAB4",#N/A,TRUE,"GENERAL";"TAB5",#N/A,TRUE,"GENERAL"}</definedName>
    <definedName localSheetId="0" name="__v2">{"via1",#N/A,TRUE,"general";"via2",#N/A,TRUE,"general";"via3",#N/A,TRUE,"general"}</definedName>
    <definedName name="__v2">{"via1",#N/A,TRUE,"general";"via2",#N/A,TRUE,"general";"via3",#N/A,TRUE,"general"}</definedName>
    <definedName localSheetId="0" name="__v3">{"TAB1",#N/A,TRUE,"GENERAL";"TAB2",#N/A,TRUE,"GENERAL";"TAB3",#N/A,TRUE,"GENERAL";"TAB4",#N/A,TRUE,"GENERAL";"TAB5",#N/A,TRUE,"GENERAL"}</definedName>
    <definedName name="__v3">{"TAB1",#N/A,TRUE,"GENERAL";"TAB2",#N/A,TRUE,"GENERAL";"TAB3",#N/A,TRUE,"GENERAL";"TAB4",#N/A,TRUE,"GENERAL";"TAB5",#N/A,TRUE,"GENERAL"}</definedName>
    <definedName localSheetId="0" name="__v4">{"TAB1",#N/A,TRUE,"GENERAL";"TAB2",#N/A,TRUE,"GENERAL";"TAB3",#N/A,TRUE,"GENERAL";"TAB4",#N/A,TRUE,"GENERAL";"TAB5",#N/A,TRUE,"GENERAL"}</definedName>
    <definedName name="__v4">{"TAB1",#N/A,TRUE,"GENERAL";"TAB2",#N/A,TRUE,"GENERAL";"TAB3",#N/A,TRUE,"GENERAL";"TAB4",#N/A,TRUE,"GENERAL";"TAB5",#N/A,TRUE,"GENERAL"}</definedName>
    <definedName localSheetId="0" name="__v5">{"TAB1",#N/A,TRUE,"GENERAL";"TAB2",#N/A,TRUE,"GENERAL";"TAB3",#N/A,TRUE,"GENERAL";"TAB4",#N/A,TRUE,"GENERAL";"TAB5",#N/A,TRUE,"GENERAL"}</definedName>
    <definedName name="__v5">{"TAB1",#N/A,TRUE,"GENERAL";"TAB2",#N/A,TRUE,"GENERAL";"TAB3",#N/A,TRUE,"GENERAL";"TAB4",#N/A,TRUE,"GENERAL";"TAB5",#N/A,TRUE,"GENERAL"}</definedName>
    <definedName localSheetId="0" name="__v6">{"TAB1",#N/A,TRUE,"GENERAL";"TAB2",#N/A,TRUE,"GENERAL";"TAB3",#N/A,TRUE,"GENERAL";"TAB4",#N/A,TRUE,"GENERAL";"TAB5",#N/A,TRUE,"GENERAL"}</definedName>
    <definedName name="__v6">{"TAB1",#N/A,TRUE,"GENERAL";"TAB2",#N/A,TRUE,"GENERAL";"TAB3",#N/A,TRUE,"GENERAL";"TAB4",#N/A,TRUE,"GENERAL";"TAB5",#N/A,TRUE,"GENERAL"}</definedName>
    <definedName localSheetId="0" name="__v7">{"via1",#N/A,TRUE,"general";"via2",#N/A,TRUE,"general";"via3",#N/A,TRUE,"general"}</definedName>
    <definedName name="__v7">{"via1",#N/A,TRUE,"general";"via2",#N/A,TRUE,"general";"via3",#N/A,TRUE,"general"}</definedName>
    <definedName localSheetId="0" name="__v8">{"TAB1",#N/A,TRUE,"GENERAL";"TAB2",#N/A,TRUE,"GENERAL";"TAB3",#N/A,TRUE,"GENERAL";"TAB4",#N/A,TRUE,"GENERAL";"TAB5",#N/A,TRUE,"GENERAL"}</definedName>
    <definedName name="__v8">{"TAB1",#N/A,TRUE,"GENERAL";"TAB2",#N/A,TRUE,"GENERAL";"TAB3",#N/A,TRUE,"GENERAL";"TAB4",#N/A,TRUE,"GENERAL";"TAB5",#N/A,TRUE,"GENERAL"}</definedName>
    <definedName localSheetId="0" name="__v9">{"TAB1",#N/A,TRUE,"GENERAL";"TAB2",#N/A,TRUE,"GENERAL";"TAB3",#N/A,TRUE,"GENERAL";"TAB4",#N/A,TRUE,"GENERAL";"TAB5",#N/A,TRUE,"GENERAL"}</definedName>
    <definedName name="__v9">{"TAB1",#N/A,TRUE,"GENERAL";"TAB2",#N/A,TRUE,"GENERAL";"TAB3",#N/A,TRUE,"GENERAL";"TAB4",#N/A,TRUE,"GENERAL";"TAB5",#N/A,TRUE,"GENERAL"}</definedName>
    <definedName localSheetId="0" name="__vfv4">{"via1",#N/A,TRUE,"general";"via2",#N/A,TRUE,"general";"via3",#N/A,TRUE,"general"}</definedName>
    <definedName name="__vfv4">{"via1",#N/A,TRUE,"general";"via2",#N/A,TRUE,"general";"via3",#N/A,TRUE,"general"}</definedName>
    <definedName localSheetId="0" name="__x1">{"TAB1",#N/A,TRUE,"GENERAL";"TAB2",#N/A,TRUE,"GENERAL";"TAB3",#N/A,TRUE,"GENERAL";"TAB4",#N/A,TRUE,"GENERAL";"TAB5",#N/A,TRUE,"GENERAL"}</definedName>
    <definedName name="__x1">{"TAB1",#N/A,TRUE,"GENERAL";"TAB2",#N/A,TRUE,"GENERAL";"TAB3",#N/A,TRUE,"GENERAL";"TAB4",#N/A,TRUE,"GENERAL";"TAB5",#N/A,TRUE,"GENERAL"}</definedName>
    <definedName localSheetId="0" name="__x2">{"via1",#N/A,TRUE,"general";"via2",#N/A,TRUE,"general";"via3",#N/A,TRUE,"general"}</definedName>
    <definedName name="__x2">{"via1",#N/A,TRUE,"general";"via2",#N/A,TRUE,"general";"via3",#N/A,TRUE,"general"}</definedName>
    <definedName localSheetId="0" name="__x3">{"via1",#N/A,TRUE,"general";"via2",#N/A,TRUE,"general";"via3",#N/A,TRUE,"general"}</definedName>
    <definedName name="__x3">{"via1",#N/A,TRUE,"general";"via2",#N/A,TRUE,"general";"via3",#N/A,TRUE,"general"}</definedName>
    <definedName localSheetId="0" name="__x4">{"via1",#N/A,TRUE,"general";"via2",#N/A,TRUE,"general";"via3",#N/A,TRUE,"general"}</definedName>
    <definedName name="__x4">{"via1",#N/A,TRUE,"general";"via2",#N/A,TRUE,"general";"via3",#N/A,TRUE,"general"}</definedName>
    <definedName localSheetId="0" name="__x5">{"TAB1",#N/A,TRUE,"GENERAL";"TAB2",#N/A,TRUE,"GENERAL";"TAB3",#N/A,TRUE,"GENERAL";"TAB4",#N/A,TRUE,"GENERAL";"TAB5",#N/A,TRUE,"GENERAL"}</definedName>
    <definedName name="__x5">{"TAB1",#N/A,TRUE,"GENERAL";"TAB2",#N/A,TRUE,"GENERAL";"TAB3",#N/A,TRUE,"GENERAL";"TAB4",#N/A,TRUE,"GENERAL";"TAB5",#N/A,TRUE,"GENERAL"}</definedName>
    <definedName localSheetId="0" name="__x6">{"TAB1",#N/A,TRUE,"GENERAL";"TAB2",#N/A,TRUE,"GENERAL";"TAB3",#N/A,TRUE,"GENERAL";"TAB4",#N/A,TRUE,"GENERAL";"TAB5",#N/A,TRUE,"GENERAL"}</definedName>
    <definedName name="__x6">{"TAB1",#N/A,TRUE,"GENERAL";"TAB2",#N/A,TRUE,"GENERAL";"TAB3",#N/A,TRUE,"GENERAL";"TAB4",#N/A,TRUE,"GENERAL";"TAB5",#N/A,TRUE,"GENERAL"}</definedName>
    <definedName localSheetId="0" name="__x7">{"TAB1",#N/A,TRUE,"GENERAL";"TAB2",#N/A,TRUE,"GENERAL";"TAB3",#N/A,TRUE,"GENERAL";"TAB4",#N/A,TRUE,"GENERAL";"TAB5",#N/A,TRUE,"GENERAL"}</definedName>
    <definedName name="__x7">{"TAB1",#N/A,TRUE,"GENERAL";"TAB2",#N/A,TRUE,"GENERAL";"TAB3",#N/A,TRUE,"GENERAL";"TAB4",#N/A,TRUE,"GENERAL";"TAB5",#N/A,TRUE,"GENERAL"}</definedName>
    <definedName localSheetId="0" name="__x8">{"via1",#N/A,TRUE,"general";"via2",#N/A,TRUE,"general";"via3",#N/A,TRUE,"general"}</definedName>
    <definedName name="__x8">{"via1",#N/A,TRUE,"general";"via2",#N/A,TRUE,"general";"via3",#N/A,TRUE,"general"}</definedName>
    <definedName localSheetId="0" name="__x9">{"TAB1",#N/A,TRUE,"GENERAL";"TAB2",#N/A,TRUE,"GENERAL";"TAB3",#N/A,TRUE,"GENERAL";"TAB4",#N/A,TRUE,"GENERAL";"TAB5",#N/A,TRUE,"GENERAL"}</definedName>
    <definedName name="__x9">{"TAB1",#N/A,TRUE,"GENERAL";"TAB2",#N/A,TRUE,"GENERAL";"TAB3",#N/A,TRUE,"GENERAL";"TAB4",#N/A,TRUE,"GENERAL";"TAB5",#N/A,TRUE,"GENERAL"}</definedName>
    <definedName name="__xlfn.BAHTTEXT">#NAME?</definedName>
    <definedName localSheetId="0" name="__y2">{"TAB1",#N/A,TRUE,"GENERAL";"TAB2",#N/A,TRUE,"GENERAL";"TAB3",#N/A,TRUE,"GENERAL";"TAB4",#N/A,TRUE,"GENERAL";"TAB5",#N/A,TRUE,"GENERAL"}</definedName>
    <definedName name="__y2">{"TAB1",#N/A,TRUE,"GENERAL";"TAB2",#N/A,TRUE,"GENERAL";"TAB3",#N/A,TRUE,"GENERAL";"TAB4",#N/A,TRUE,"GENERAL";"TAB5",#N/A,TRUE,"GENERAL"}</definedName>
    <definedName localSheetId="0" name="__y3">{"via1",#N/A,TRUE,"general";"via2",#N/A,TRUE,"general";"via3",#N/A,TRUE,"general"}</definedName>
    <definedName name="__y3">{"via1",#N/A,TRUE,"general";"via2",#N/A,TRUE,"general";"via3",#N/A,TRUE,"general"}</definedName>
    <definedName localSheetId="0" name="__y4">{"via1",#N/A,TRUE,"general";"via2",#N/A,TRUE,"general";"via3",#N/A,TRUE,"general"}</definedName>
    <definedName name="__y4">{"via1",#N/A,TRUE,"general";"via2",#N/A,TRUE,"general";"via3",#N/A,TRUE,"general"}</definedName>
    <definedName localSheetId="0" name="__y5">{"TAB1",#N/A,TRUE,"GENERAL";"TAB2",#N/A,TRUE,"GENERAL";"TAB3",#N/A,TRUE,"GENERAL";"TAB4",#N/A,TRUE,"GENERAL";"TAB5",#N/A,TRUE,"GENERAL"}</definedName>
    <definedName name="__y5">{"TAB1",#N/A,TRUE,"GENERAL";"TAB2",#N/A,TRUE,"GENERAL";"TAB3",#N/A,TRUE,"GENERAL";"TAB4",#N/A,TRUE,"GENERAL";"TAB5",#N/A,TRUE,"GENERAL"}</definedName>
    <definedName localSheetId="0" name="__y6">{"via1",#N/A,TRUE,"general";"via2",#N/A,TRUE,"general";"via3",#N/A,TRUE,"general"}</definedName>
    <definedName name="__y6">{"via1",#N/A,TRUE,"general";"via2",#N/A,TRUE,"general";"via3",#N/A,TRUE,"general"}</definedName>
    <definedName localSheetId="0" name="__y7">{"via1",#N/A,TRUE,"general";"via2",#N/A,TRUE,"general";"via3",#N/A,TRUE,"general"}</definedName>
    <definedName name="__y7">{"via1",#N/A,TRUE,"general";"via2",#N/A,TRUE,"general";"via3",#N/A,TRUE,"general"}</definedName>
    <definedName localSheetId="0" name="__y8">{"via1",#N/A,TRUE,"general";"via2",#N/A,TRUE,"general";"via3",#N/A,TRUE,"general"}</definedName>
    <definedName name="__y8">{"via1",#N/A,TRUE,"general";"via2",#N/A,TRUE,"general";"via3",#N/A,TRUE,"general"}</definedName>
    <definedName localSheetId="0" name="__y9">{"TAB1",#N/A,TRUE,"GENERAL";"TAB2",#N/A,TRUE,"GENERAL";"TAB3",#N/A,TRUE,"GENERAL";"TAB4",#N/A,TRUE,"GENERAL";"TAB5",#N/A,TRUE,"GENERAL"}</definedName>
    <definedName name="__y9">{"TAB1",#N/A,TRUE,"GENERAL";"TAB2",#N/A,TRUE,"GENERAL";"TAB3",#N/A,TRUE,"GENERAL";"TAB4",#N/A,TRUE,"GENERAL";"TAB5",#N/A,TRUE,"GENERAL"}</definedName>
    <definedName localSheetId="0" name="__z1">{"TAB1",#N/A,TRUE,"GENERAL";"TAB2",#N/A,TRUE,"GENERAL";"TAB3",#N/A,TRUE,"GENERAL";"TAB4",#N/A,TRUE,"GENERAL";"TAB5",#N/A,TRUE,"GENERAL"}</definedName>
    <definedName name="__z1">{"TAB1",#N/A,TRUE,"GENERAL";"TAB2",#N/A,TRUE,"GENERAL";"TAB3",#N/A,TRUE,"GENERAL";"TAB4",#N/A,TRUE,"GENERAL";"TAB5",#N/A,TRUE,"GENERAL"}</definedName>
    <definedName localSheetId="0" name="__z2">{"via1",#N/A,TRUE,"general";"via2",#N/A,TRUE,"general";"via3",#N/A,TRUE,"general"}</definedName>
    <definedName name="__z2">{"via1",#N/A,TRUE,"general";"via2",#N/A,TRUE,"general";"via3",#N/A,TRUE,"general"}</definedName>
    <definedName localSheetId="0" name="__z3">{"via1",#N/A,TRUE,"general";"via2",#N/A,TRUE,"general";"via3",#N/A,TRUE,"general"}</definedName>
    <definedName name="__z3">{"via1",#N/A,TRUE,"general";"via2",#N/A,TRUE,"general";"via3",#N/A,TRUE,"general"}</definedName>
    <definedName localSheetId="0" name="__z4">{"TAB1",#N/A,TRUE,"GENERAL";"TAB2",#N/A,TRUE,"GENERAL";"TAB3",#N/A,TRUE,"GENERAL";"TAB4",#N/A,TRUE,"GENERAL";"TAB5",#N/A,TRUE,"GENERAL"}</definedName>
    <definedName name="__z4">{"TAB1",#N/A,TRUE,"GENERAL";"TAB2",#N/A,TRUE,"GENERAL";"TAB3",#N/A,TRUE,"GENERAL";"TAB4",#N/A,TRUE,"GENERAL";"TAB5",#N/A,TRUE,"GENERAL"}</definedName>
    <definedName localSheetId="0" name="__z5">{"via1",#N/A,TRUE,"general";"via2",#N/A,TRUE,"general";"via3",#N/A,TRUE,"general"}</definedName>
    <definedName name="__z5">{"via1",#N/A,TRUE,"general";"via2",#N/A,TRUE,"general";"via3",#N/A,TRUE,"general"}</definedName>
    <definedName localSheetId="0" name="__z6">{"TAB1",#N/A,TRUE,"GENERAL";"TAB2",#N/A,TRUE,"GENERAL";"TAB3",#N/A,TRUE,"GENERAL";"TAB4",#N/A,TRUE,"GENERAL";"TAB5",#N/A,TRUE,"GENERAL"}</definedName>
    <definedName name="__z6">{"TAB1",#N/A,TRUE,"GENERAL";"TAB2",#N/A,TRUE,"GENERAL";"TAB3",#N/A,TRUE,"GENERAL";"TAB4",#N/A,TRUE,"GENERAL";"TAB5",#N/A,TRUE,"GENERAL"}</definedName>
    <definedName localSheetId="0" name="_a1">{"TAB1",#N/A,TRUE,"GENERAL";"TAB2",#N/A,TRUE,"GENERAL";"TAB3",#N/A,TRUE,"GENERAL";"TAB4",#N/A,TRUE,"GENERAL";"TAB5",#N/A,TRUE,"GENERAL"}</definedName>
    <definedName name="_a1">{"TAB1",#N/A,TRUE,"GENERAL";"TAB2",#N/A,TRUE,"GENERAL";"TAB3",#N/A,TRUE,"GENERAL";"TAB4",#N/A,TRUE,"GENERAL";"TAB5",#N/A,TRUE,"GENERAL"}</definedName>
    <definedName localSheetId="0" name="_a1_1">{"TAB1",#N/A,TRUE,"GENERAL";"TAB2",#N/A,TRUE,"GENERAL";"TAB3",#N/A,TRUE,"GENERAL";"TAB4",#N/A,TRUE,"GENERAL";"TAB5",#N/A,TRUE,"GENERAL"}</definedName>
    <definedName name="_a1_1">{"TAB1",#N/A,TRUE,"GENERAL";"TAB2",#N/A,TRUE,"GENERAL";"TAB3",#N/A,TRUE,"GENERAL";"TAB4",#N/A,TRUE,"GENERAL";"TAB5",#N/A,TRUE,"GENERAL"}</definedName>
    <definedName localSheetId="0" name="_A2">{#N/A,#N/A,FALSE,"Costos Productos 6A";#N/A,#N/A,FALSE,"Costo Unitario Total H-94-12"}</definedName>
    <definedName name="_A2">{#N/A,#N/A,FALSE,"Costos Productos 6A";#N/A,#N/A,FALSE,"Costo Unitario Total H-94-12"}</definedName>
    <definedName localSheetId="0" name="_a3">{"TAB1",#N/A,TRUE,"GENERAL";"TAB2",#N/A,TRUE,"GENERAL";"TAB3",#N/A,TRUE,"GENERAL";"TAB4",#N/A,TRUE,"GENERAL";"TAB5",#N/A,TRUE,"GENERAL"}</definedName>
    <definedName name="_a3">{"TAB1",#N/A,TRUE,"GENERAL";"TAB2",#N/A,TRUE,"GENERAL";"TAB3",#N/A,TRUE,"GENERAL";"TAB4",#N/A,TRUE,"GENERAL";"TAB5",#N/A,TRUE,"GENERAL"}</definedName>
    <definedName localSheetId="0" name="_a3_1">{"TAB1",#N/A,TRUE,"GENERAL";"TAB2",#N/A,TRUE,"GENERAL";"TAB3",#N/A,TRUE,"GENERAL";"TAB4",#N/A,TRUE,"GENERAL";"TAB5",#N/A,TRUE,"GENERAL"}</definedName>
    <definedName name="_a3_1">{"TAB1",#N/A,TRUE,"GENERAL";"TAB2",#N/A,TRUE,"GENERAL";"TAB3",#N/A,TRUE,"GENERAL";"TAB4",#N/A,TRUE,"GENERAL";"TAB5",#N/A,TRUE,"GENERAL"}</definedName>
    <definedName localSheetId="0" name="_a4">{"via1",#N/A,TRUE,"general";"via2",#N/A,TRUE,"general";"via3",#N/A,TRUE,"general"}</definedName>
    <definedName name="_a4">{"via1",#N/A,TRUE,"general";"via2",#N/A,TRUE,"general";"via3",#N/A,TRUE,"general"}</definedName>
    <definedName localSheetId="0" name="_a4_1">{"via1",#N/A,TRUE,"general";"via2",#N/A,TRUE,"general";"via3",#N/A,TRUE,"general"}</definedName>
    <definedName name="_a4_1">{"via1",#N/A,TRUE,"general";"via2",#N/A,TRUE,"general";"via3",#N/A,TRUE,"general"}</definedName>
    <definedName localSheetId="0" name="_a5">{"TAB1",#N/A,TRUE,"GENERAL";"TAB2",#N/A,TRUE,"GENERAL";"TAB3",#N/A,TRUE,"GENERAL";"TAB4",#N/A,TRUE,"GENERAL";"TAB5",#N/A,TRUE,"GENERAL"}</definedName>
    <definedName name="_a5">{"TAB1",#N/A,TRUE,"GENERAL";"TAB2",#N/A,TRUE,"GENERAL";"TAB3",#N/A,TRUE,"GENERAL";"TAB4",#N/A,TRUE,"GENERAL";"TAB5",#N/A,TRUE,"GENERAL"}</definedName>
    <definedName localSheetId="0" name="_a5_1">{"TAB1",#N/A,TRUE,"GENERAL";"TAB2",#N/A,TRUE,"GENERAL";"TAB3",#N/A,TRUE,"GENERAL";"TAB4",#N/A,TRUE,"GENERAL";"TAB5",#N/A,TRUE,"GENERAL"}</definedName>
    <definedName name="_a5_1">{"TAB1",#N/A,TRUE,"GENERAL";"TAB2",#N/A,TRUE,"GENERAL";"TAB3",#N/A,TRUE,"GENERAL";"TAB4",#N/A,TRUE,"GENERAL";"TAB5",#N/A,TRUE,"GENERAL"}</definedName>
    <definedName localSheetId="0" name="_a6">{"TAB1",#N/A,TRUE,"GENERAL";"TAB2",#N/A,TRUE,"GENERAL";"TAB3",#N/A,TRUE,"GENERAL";"TAB4",#N/A,TRUE,"GENERAL";"TAB5",#N/A,TRUE,"GENERAL"}</definedName>
    <definedName name="_a6">{"TAB1",#N/A,TRUE,"GENERAL";"TAB2",#N/A,TRUE,"GENERAL";"TAB3",#N/A,TRUE,"GENERAL";"TAB4",#N/A,TRUE,"GENERAL";"TAB5",#N/A,TRUE,"GENERAL"}</definedName>
    <definedName localSheetId="0" name="_a6_1">{"TAB1",#N/A,TRUE,"GENERAL";"TAB2",#N/A,TRUE,"GENERAL";"TAB3",#N/A,TRUE,"GENERAL";"TAB4",#N/A,TRUE,"GENERAL";"TAB5",#N/A,TRUE,"GENERAL"}</definedName>
    <definedName name="_a6_1">{"TAB1",#N/A,TRUE,"GENERAL";"TAB2",#N/A,TRUE,"GENERAL";"TAB3",#N/A,TRUE,"GENERAL";"TAB4",#N/A,TRUE,"GENERAL";"TAB5",#N/A,TRUE,"GENERAL"}</definedName>
    <definedName localSheetId="0" name="_AAS1">{#N/A,#N/A,TRUE,"INGENIERIA";#N/A,#N/A,TRUE,"COMPRAS";#N/A,#N/A,TRUE,"DIRECCION";#N/A,#N/A,TRUE,"RESUMEN"}</definedName>
    <definedName name="_AAS1">{#N/A,#N/A,TRUE,"INGENIERIA";#N/A,#N/A,TRUE,"COMPRAS";#N/A,#N/A,TRUE,"DIRECCION";#N/A,#N/A,TRUE,"RESUMEN"}</definedName>
    <definedName localSheetId="0" name="_ABC1">{#N/A,#N/A,TRUE,"1842CWN0"}</definedName>
    <definedName name="_ABC1">{#N/A,#N/A,TRUE,"1842CWN0"}</definedName>
    <definedName localSheetId="0" name="_abc2">{#N/A,#N/A,TRUE,"1842CWN0"}</definedName>
    <definedName name="_abc2">{#N/A,#N/A,TRUE,"1842CWN0"}</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GoalSeekTargetValue">0</definedName>
    <definedName name="_AtRisk_SimSetting_LiveUpdate">TRUE</definedName>
    <definedName name="_AtRisk_SimSetting_LiveUpdatePeriod">-1</definedName>
    <definedName name="_AtRisk_SimSetting_MacroMode">0</definedName>
    <definedName name="_AtRisk_SimSetting_MacroRecalculationBehavior">0</definedName>
    <definedName name="_AtRisk_SimSetting_MultipleCPUManualCount">4</definedName>
    <definedName name="_AtRisk_SimSetting_MultipleCPUMode">0</definedName>
    <definedName localSheetId="0" name="_AtRisk_SimSetting_RandomNumberGenerat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0</definedName>
    <definedName name="_AtRisk_SimSetting_ReportOptionReportsFileType">1</definedName>
    <definedName name="_AtRisk_SimSetting_ReportOptionReportStyle">1</definedName>
    <definedName name="_AtRisk_SimSetting_ReportOptionSelectiveQR">FALSE</definedName>
    <definedName localSheetId="0" name="_AtRisk_SimSetting_ReportsList">17</definedName>
    <definedName name="_AtRisk_SimSetting_ReportsList">17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0</definedName>
    <definedName name="_AtRisk_SimSetting_StdRecalcWithoutRiskStatic">0</definedName>
    <definedName name="_AtRisk_SimSetting_StdRecalcWithoutRiskStaticPercentile">0.5</definedName>
    <definedName localSheetId="0" name="_b2">{"TAB1",#N/A,TRUE,"GENERAL";"TAB2",#N/A,TRUE,"GENERAL";"TAB3",#N/A,TRUE,"GENERAL";"TAB4",#N/A,TRUE,"GENERAL";"TAB5",#N/A,TRUE,"GENERAL"}</definedName>
    <definedName name="_b2">{"TAB1",#N/A,TRUE,"GENERAL";"TAB2",#N/A,TRUE,"GENERAL";"TAB3",#N/A,TRUE,"GENERAL";"TAB4",#N/A,TRUE,"GENERAL";"TAB5",#N/A,TRUE,"GENERAL"}</definedName>
    <definedName localSheetId="0" name="_b2_1">{"TAB1",#N/A,TRUE,"GENERAL";"TAB2",#N/A,TRUE,"GENERAL";"TAB3",#N/A,TRUE,"GENERAL";"TAB4",#N/A,TRUE,"GENERAL";"TAB5",#N/A,TRUE,"GENERAL"}</definedName>
    <definedName name="_b2_1">{"TAB1",#N/A,TRUE,"GENERAL";"TAB2",#N/A,TRUE,"GENERAL";"TAB3",#N/A,TRUE,"GENERAL";"TAB4",#N/A,TRUE,"GENERAL";"TAB5",#N/A,TRUE,"GENERAL"}</definedName>
    <definedName localSheetId="0" name="_b3">{"TAB1",#N/A,TRUE,"GENERAL";"TAB2",#N/A,TRUE,"GENERAL";"TAB3",#N/A,TRUE,"GENERAL";"TAB4",#N/A,TRUE,"GENERAL";"TAB5",#N/A,TRUE,"GENERAL"}</definedName>
    <definedName name="_b3">{"TAB1",#N/A,TRUE,"GENERAL";"TAB2",#N/A,TRUE,"GENERAL";"TAB3",#N/A,TRUE,"GENERAL";"TAB4",#N/A,TRUE,"GENERAL";"TAB5",#N/A,TRUE,"GENERAL"}</definedName>
    <definedName localSheetId="0" name="_b3_1">{"TAB1",#N/A,TRUE,"GENERAL";"TAB2",#N/A,TRUE,"GENERAL";"TAB3",#N/A,TRUE,"GENERAL";"TAB4",#N/A,TRUE,"GENERAL";"TAB5",#N/A,TRUE,"GENERAL"}</definedName>
    <definedName name="_b3_1">{"TAB1",#N/A,TRUE,"GENERAL";"TAB2",#N/A,TRUE,"GENERAL";"TAB3",#N/A,TRUE,"GENERAL";"TAB4",#N/A,TRUE,"GENERAL";"TAB5",#N/A,TRUE,"GENERAL"}</definedName>
    <definedName localSheetId="0" name="_b4">{"TAB1",#N/A,TRUE,"GENERAL";"TAB2",#N/A,TRUE,"GENERAL";"TAB3",#N/A,TRUE,"GENERAL";"TAB4",#N/A,TRUE,"GENERAL";"TAB5",#N/A,TRUE,"GENERAL"}</definedName>
    <definedName name="_b4">{"TAB1",#N/A,TRUE,"GENERAL";"TAB2",#N/A,TRUE,"GENERAL";"TAB3",#N/A,TRUE,"GENERAL";"TAB4",#N/A,TRUE,"GENERAL";"TAB5",#N/A,TRUE,"GENERAL"}</definedName>
    <definedName localSheetId="0" name="_b4_1">{"TAB1",#N/A,TRUE,"GENERAL";"TAB2",#N/A,TRUE,"GENERAL";"TAB3",#N/A,TRUE,"GENERAL";"TAB4",#N/A,TRUE,"GENERAL";"TAB5",#N/A,TRUE,"GENERAL"}</definedName>
    <definedName name="_b4_1">{"TAB1",#N/A,TRUE,"GENERAL";"TAB2",#N/A,TRUE,"GENERAL";"TAB3",#N/A,TRUE,"GENERAL";"TAB4",#N/A,TRUE,"GENERAL";"TAB5",#N/A,TRUE,"GENERAL"}</definedName>
    <definedName localSheetId="0" name="_b5">{"TAB1",#N/A,TRUE,"GENERAL";"TAB2",#N/A,TRUE,"GENERAL";"TAB3",#N/A,TRUE,"GENERAL";"TAB4",#N/A,TRUE,"GENERAL";"TAB5",#N/A,TRUE,"GENERAL"}</definedName>
    <definedName name="_b5">{"TAB1",#N/A,TRUE,"GENERAL";"TAB2",#N/A,TRUE,"GENERAL";"TAB3",#N/A,TRUE,"GENERAL";"TAB4",#N/A,TRUE,"GENERAL";"TAB5",#N/A,TRUE,"GENERAL"}</definedName>
    <definedName localSheetId="0" name="_b5_1">{"TAB1",#N/A,TRUE,"GENERAL";"TAB2",#N/A,TRUE,"GENERAL";"TAB3",#N/A,TRUE,"GENERAL";"TAB4",#N/A,TRUE,"GENERAL";"TAB5",#N/A,TRUE,"GENERAL"}</definedName>
    <definedName name="_b5_1">{"TAB1",#N/A,TRUE,"GENERAL";"TAB2",#N/A,TRUE,"GENERAL";"TAB3",#N/A,TRUE,"GENERAL";"TAB4",#N/A,TRUE,"GENERAL";"TAB5",#N/A,TRUE,"GENERAL"}</definedName>
    <definedName localSheetId="0" name="_b6">{"TAB1",#N/A,TRUE,"GENERAL";"TAB2",#N/A,TRUE,"GENERAL";"TAB3",#N/A,TRUE,"GENERAL";"TAB4",#N/A,TRUE,"GENERAL";"TAB5",#N/A,TRUE,"GENERAL"}</definedName>
    <definedName name="_b6">{"TAB1",#N/A,TRUE,"GENERAL";"TAB2",#N/A,TRUE,"GENERAL";"TAB3",#N/A,TRUE,"GENERAL";"TAB4",#N/A,TRUE,"GENERAL";"TAB5",#N/A,TRUE,"GENERAL"}</definedName>
    <definedName localSheetId="0" name="_b6_1">{"TAB1",#N/A,TRUE,"GENERAL";"TAB2",#N/A,TRUE,"GENERAL";"TAB3",#N/A,TRUE,"GENERAL";"TAB4",#N/A,TRUE,"GENERAL";"TAB5",#N/A,TRUE,"GENERAL"}</definedName>
    <definedName name="_b6_1">{"TAB1",#N/A,TRUE,"GENERAL";"TAB2",#N/A,TRUE,"GENERAL";"TAB3",#N/A,TRUE,"GENERAL";"TAB4",#N/A,TRUE,"GENERAL";"TAB5",#N/A,TRUE,"GENERAL"}</definedName>
    <definedName localSheetId="0" name="_b7">{"via1",#N/A,TRUE,"general";"via2",#N/A,TRUE,"general";"via3",#N/A,TRUE,"general"}</definedName>
    <definedName name="_b7">{"via1",#N/A,TRUE,"general";"via2",#N/A,TRUE,"general";"via3",#N/A,TRUE,"general"}</definedName>
    <definedName localSheetId="0" name="_b7_1">{"via1",#N/A,TRUE,"general";"via2",#N/A,TRUE,"general";"via3",#N/A,TRUE,"general"}</definedName>
    <definedName name="_b7_1">{"via1",#N/A,TRUE,"general";"via2",#N/A,TRUE,"general";"via3",#N/A,TRUE,"general"}</definedName>
    <definedName localSheetId="0" name="_b8">{"via1",#N/A,TRUE,"general";"via2",#N/A,TRUE,"general";"via3",#N/A,TRUE,"general"}</definedName>
    <definedName name="_b8">{"via1",#N/A,TRUE,"general";"via2",#N/A,TRUE,"general";"via3",#N/A,TRUE,"general"}</definedName>
    <definedName localSheetId="0" name="_b8_1">{"via1",#N/A,TRUE,"general";"via2",#N/A,TRUE,"general";"via3",#N/A,TRUE,"general"}</definedName>
    <definedName name="_b8_1">{"via1",#N/A,TRUE,"general";"via2",#N/A,TRUE,"general";"via3",#N/A,TRUE,"general"}</definedName>
    <definedName localSheetId="0" name="_bb9">{"TAB1",#N/A,TRUE,"GENERAL";"TAB2",#N/A,TRUE,"GENERAL";"TAB3",#N/A,TRUE,"GENERAL";"TAB4",#N/A,TRUE,"GENERAL";"TAB5",#N/A,TRUE,"GENERAL"}</definedName>
    <definedName name="_bb9">{"TAB1",#N/A,TRUE,"GENERAL";"TAB2",#N/A,TRUE,"GENERAL";"TAB3",#N/A,TRUE,"GENERAL";"TAB4",#N/A,TRUE,"GENERAL";"TAB5",#N/A,TRUE,"GENERAL"}</definedName>
    <definedName localSheetId="0" name="_bb9_1">{"TAB1",#N/A,TRUE,"GENERAL";"TAB2",#N/A,TRUE,"GENERAL";"TAB3",#N/A,TRUE,"GENERAL";"TAB4",#N/A,TRUE,"GENERAL";"TAB5",#N/A,TRUE,"GENERAL"}</definedName>
    <definedName name="_bb9_1">{"TAB1",#N/A,TRUE,"GENERAL";"TAB2",#N/A,TRUE,"GENERAL";"TAB3",#N/A,TRUE,"GENERAL";"TAB4",#N/A,TRUE,"GENERAL";"TAB5",#N/A,TRUE,"GENERAL"}</definedName>
    <definedName localSheetId="0" name="_bgb5">{"TAB1",#N/A,TRUE,"GENERAL";"TAB2",#N/A,TRUE,"GENERAL";"TAB3",#N/A,TRUE,"GENERAL";"TAB4",#N/A,TRUE,"GENERAL";"TAB5",#N/A,TRUE,"GENERAL"}</definedName>
    <definedName name="_bgb5">{"TAB1",#N/A,TRUE,"GENERAL";"TAB2",#N/A,TRUE,"GENERAL";"TAB3",#N/A,TRUE,"GENERAL";"TAB4",#N/A,TRUE,"GENERAL";"TAB5",#N/A,TRUE,"GENERAL"}</definedName>
    <definedName localSheetId="0" name="_bgb5_1">{"TAB1",#N/A,TRUE,"GENERAL";"TAB2",#N/A,TRUE,"GENERAL";"TAB3",#N/A,TRUE,"GENERAL";"TAB4",#N/A,TRUE,"GENERAL";"TAB5",#N/A,TRUE,"GENERAL"}</definedName>
    <definedName name="_bgb5_1">{"TAB1",#N/A,TRUE,"GENERAL";"TAB2",#N/A,TRUE,"GENERAL";"TAB3",#N/A,TRUE,"GENERAL";"TAB4",#N/A,TRUE,"GENERAL";"TAB5",#N/A,TRUE,"GENERAL"}</definedName>
    <definedName localSheetId="11" name="_cal16">'PPTO HVAC'!#REF!</definedName>
    <definedName localSheetId="11" name="_cal18">'PPTO HVAC'!#REF!</definedName>
    <definedName localSheetId="11" name="_Cal20">'PPTO HVAC'!#REF!</definedName>
    <definedName localSheetId="11" name="_cal22">'PPTO HVAC'!#REF!</definedName>
    <definedName localSheetId="11" name="_cal24">'PPTO HVAC'!#REF!</definedName>
    <definedName name="_EQP1_1_1_1">NA()</definedName>
    <definedName name="_EQP10_1_1_1">NA()</definedName>
    <definedName name="_EQP11_1_1_1">NA()</definedName>
    <definedName name="_EQP12_1_1_1">NA()</definedName>
    <definedName name="_EQP13_1_1_1">NA()</definedName>
    <definedName name="_EQP14_1_1_1">NA()</definedName>
    <definedName name="_EQP15_1_1_1">NA()</definedName>
    <definedName name="_EQP16_1_1_1">NA()</definedName>
    <definedName name="_EQP17_1_1_1">NA()</definedName>
    <definedName name="_EQP18_1_1_1">NA()</definedName>
    <definedName name="_EQP19_1_1_1">NA()</definedName>
    <definedName name="_EQP2_1_1_1">NA()</definedName>
    <definedName name="_EQP20_1_1_1">NA()</definedName>
    <definedName name="_EQP3_1_1_1">NA()</definedName>
    <definedName name="_EQP4_1_1_1">NA()</definedName>
    <definedName name="_EQP5_1_1_1">NA()</definedName>
    <definedName name="_EQP6_1_1_1">NA()</definedName>
    <definedName name="_EQP7_1_1_1">NA()</definedName>
    <definedName name="_EQP8_1_1_1">NA()</definedName>
    <definedName name="_EQP9_1_1_1">NA()</definedName>
    <definedName localSheetId="0" name="_F4">{"SUMINISTRO E INSTALACIÓN CANALETAS L=7.50"}</definedName>
    <definedName name="_F4">{"SUMINISTRO E INSTALACIÓN CANALETAS L=7.50"}</definedName>
    <definedName localSheetId="3" name="_FC">{#N/A,#N/A,FALSE,"VENTAS";#N/A,#N/A,FALSE,"U. BRUTA";#N/A,#N/A,FALSE,"G. PERSONAL";#N/A,#N/A,FALSE,"G. OPERACION";#N/A,#N/A,FALSE,"G. DEPYAM";#N/A,#N/A,FALSE,"INGRESOS";#N/A,#N/A,FALSE,"G.o P.1";#N/A,#N/A,FALSE,"3%Informe Junta";#N/A,#N/A,FALSE,"P Y G (2)";#N/A,#N/A,FALSE,"CART. PROV.";#N/A,#N/A,FALSE,"Usecmes";#N/A,#N/A,FALSE,"Usecacu"}</definedName>
    <definedName localSheetId="0" name="_FC">{#N/A,#N/A,FALSE,"VENTAS";#N/A,#N/A,FALSE,"U. BRUTA";#N/A,#N/A,FALSE,"G. PERSONAL";#N/A,#N/A,FALSE,"G. OPERACION";#N/A,#N/A,FALSE,"G. DEPYAM";#N/A,#N/A,FALSE,"INGRESOS";#N/A,#N/A,FALSE,"G.o P.1";#N/A,#N/A,FALSE,"3%Informe Junta";#N/A,#N/A,FALSE,"P Y G (2)";#N/A,#N/A,FALSE,"CART. PROV.";#N/A,#N/A,FALSE,"Usecmes";#N/A,#N/A,FALSE,"Usecacu"}</definedName>
    <definedName name="_FC">{#N/A,#N/A,FALSE,"VENTAS";#N/A,#N/A,FALSE,"U. BRUTA";#N/A,#N/A,FALSE,"G. PERSONAL";#N/A,#N/A,FALSE,"G. OPERACION";#N/A,#N/A,FALSE,"G. DEPYAM";#N/A,#N/A,FALSE,"INGRESOS";#N/A,#N/A,FALSE,"G.o P.1";#N/A,#N/A,FALSE,"3%Informe Junta";#N/A,#N/A,FALSE,"P Y G (2)";#N/A,#N/A,FALSE,"CART. PROV.";#N/A,#N/A,FALSE,"Usecmes";#N/A,#N/A,FALSE,"Usecacu"}</definedName>
    <definedName name="_FEC5">#REF!,#REF!</definedName>
    <definedName name="_Fill_1_1_1">NA()</definedName>
    <definedName localSheetId="0" name="_g2">{"TAB1",#N/A,TRUE,"GENERAL";"TAB2",#N/A,TRUE,"GENERAL";"TAB3",#N/A,TRUE,"GENERAL";"TAB4",#N/A,TRUE,"GENERAL";"TAB5",#N/A,TRUE,"GENERAL"}</definedName>
    <definedName name="_g2">{"TAB1",#N/A,TRUE,"GENERAL";"TAB2",#N/A,TRUE,"GENERAL";"TAB3",#N/A,TRUE,"GENERAL";"TAB4",#N/A,TRUE,"GENERAL";"TAB5",#N/A,TRUE,"GENERAL"}</definedName>
    <definedName localSheetId="0" name="_g2_1">{"TAB1",#N/A,TRUE,"GENERAL";"TAB2",#N/A,TRUE,"GENERAL";"TAB3",#N/A,TRUE,"GENERAL";"TAB4",#N/A,TRUE,"GENERAL";"TAB5",#N/A,TRUE,"GENERAL"}</definedName>
    <definedName name="_g2_1">{"TAB1",#N/A,TRUE,"GENERAL";"TAB2",#N/A,TRUE,"GENERAL";"TAB3",#N/A,TRUE,"GENERAL";"TAB4",#N/A,TRUE,"GENERAL";"TAB5",#N/A,TRUE,"GENERAL"}</definedName>
    <definedName localSheetId="0" name="_g3">{"via1",#N/A,TRUE,"general";"via2",#N/A,TRUE,"general";"via3",#N/A,TRUE,"general"}</definedName>
    <definedName name="_g3">{"via1",#N/A,TRUE,"general";"via2",#N/A,TRUE,"general";"via3",#N/A,TRUE,"general"}</definedName>
    <definedName localSheetId="0" name="_g3_1">{"via1",#N/A,TRUE,"general";"via2",#N/A,TRUE,"general";"via3",#N/A,TRUE,"general"}</definedName>
    <definedName name="_g3_1">{"via1",#N/A,TRUE,"general";"via2",#N/A,TRUE,"general";"via3",#N/A,TRUE,"general"}</definedName>
    <definedName localSheetId="0" name="_g4">{"via1",#N/A,TRUE,"general";"via2",#N/A,TRUE,"general";"via3",#N/A,TRUE,"general"}</definedName>
    <definedName name="_g4">{"via1",#N/A,TRUE,"general";"via2",#N/A,TRUE,"general";"via3",#N/A,TRUE,"general"}</definedName>
    <definedName localSheetId="0" name="_g4_1">{"via1",#N/A,TRUE,"general";"via2",#N/A,TRUE,"general";"via3",#N/A,TRUE,"general"}</definedName>
    <definedName name="_g4_1">{"via1",#N/A,TRUE,"general";"via2",#N/A,TRUE,"general";"via3",#N/A,TRUE,"general"}</definedName>
    <definedName localSheetId="0" name="_g5">{"via1",#N/A,TRUE,"general";"via2",#N/A,TRUE,"general";"via3",#N/A,TRUE,"general"}</definedName>
    <definedName name="_g5">{"via1",#N/A,TRUE,"general";"via2",#N/A,TRUE,"general";"via3",#N/A,TRUE,"general"}</definedName>
    <definedName localSheetId="0" name="_g5_1">{"via1",#N/A,TRUE,"general";"via2",#N/A,TRUE,"general";"via3",#N/A,TRUE,"general"}</definedName>
    <definedName name="_g5_1">{"via1",#N/A,TRUE,"general";"via2",#N/A,TRUE,"general";"via3",#N/A,TRUE,"general"}</definedName>
    <definedName localSheetId="0" name="_g6">{"via1",#N/A,TRUE,"general";"via2",#N/A,TRUE,"general";"via3",#N/A,TRUE,"general"}</definedName>
    <definedName name="_g6">{"via1",#N/A,TRUE,"general";"via2",#N/A,TRUE,"general";"via3",#N/A,TRUE,"general"}</definedName>
    <definedName localSheetId="0" name="_g6_1">{"via1",#N/A,TRUE,"general";"via2",#N/A,TRUE,"general";"via3",#N/A,TRUE,"general"}</definedName>
    <definedName name="_g6_1">{"via1",#N/A,TRUE,"general";"via2",#N/A,TRUE,"general";"via3",#N/A,TRUE,"general"}</definedName>
    <definedName localSheetId="0" name="_g7">{"TAB1",#N/A,TRUE,"GENERAL";"TAB2",#N/A,TRUE,"GENERAL";"TAB3",#N/A,TRUE,"GENERAL";"TAB4",#N/A,TRUE,"GENERAL";"TAB5",#N/A,TRUE,"GENERAL"}</definedName>
    <definedName name="_g7">{"TAB1",#N/A,TRUE,"GENERAL";"TAB2",#N/A,TRUE,"GENERAL";"TAB3",#N/A,TRUE,"GENERAL";"TAB4",#N/A,TRUE,"GENERAL";"TAB5",#N/A,TRUE,"GENERAL"}</definedName>
    <definedName localSheetId="0" name="_g7_1">{"TAB1",#N/A,TRUE,"GENERAL";"TAB2",#N/A,TRUE,"GENERAL";"TAB3",#N/A,TRUE,"GENERAL";"TAB4",#N/A,TRUE,"GENERAL";"TAB5",#N/A,TRUE,"GENERAL"}</definedName>
    <definedName name="_g7_1">{"TAB1",#N/A,TRUE,"GENERAL";"TAB2",#N/A,TRUE,"GENERAL";"TAB3",#N/A,TRUE,"GENERAL";"TAB4",#N/A,TRUE,"GENERAL";"TAB5",#N/A,TRUE,"GENERAL"}</definedName>
    <definedName localSheetId="3" name="_GFD2">{#N/A,#N/A,FALSE,"Comptes consolidés en MF";#N/A,#N/A,FALSE,"Chiffre d'affaires";#N/A,#N/A,FALSE," Résultat d'exploitation";#N/A,#N/A,FALSE,"Investissements";#N/A,#N/A,FALSE,"bilan et net";#N/A,#N/A,FALSE,"DETTE";#N/A,#N/A,FALSE,"dividendes";#N/A,#N/A,FALSE,"Impot"}</definedName>
    <definedName localSheetId="0" name="_GFD2">{#N/A,#N/A,FALSE,"Comptes consolidés en MF";#N/A,#N/A,FALSE,"Chiffre d'affaires";#N/A,#N/A,FALSE," Résultat d'exploitation";#N/A,#N/A,FALSE,"Investissements";#N/A,#N/A,FALSE,"bilan et net";#N/A,#N/A,FALSE,"DETTE";#N/A,#N/A,FALSE,"dividendes";#N/A,#N/A,FALSE,"Impot"}</definedName>
    <definedName name="_GFD2">{#N/A,#N/A,FALSE,"Comptes consolidés en MF";#N/A,#N/A,FALSE,"Chiffre d'affaires";#N/A,#N/A,FALSE," Résultat d'exploitation";#N/A,#N/A,FALSE,"Investissements";#N/A,#N/A,FALSE,"bilan et net";#N/A,#N/A,FALSE,"DETTE";#N/A,#N/A,FALSE,"dividendes";#N/A,#N/A,FALSE,"Impot"}</definedName>
    <definedName localSheetId="0" name="_GR1">{"TAB1",#N/A,TRUE,"GENERAL";"TAB2",#N/A,TRUE,"GENERAL";"TAB3",#N/A,TRUE,"GENERAL";"TAB4",#N/A,TRUE,"GENERAL";"TAB5",#N/A,TRUE,"GENERAL"}</definedName>
    <definedName name="_GR1">{"TAB1",#N/A,TRUE,"GENERAL";"TAB2",#N/A,TRUE,"GENERAL";"TAB3",#N/A,TRUE,"GENERAL";"TAB4",#N/A,TRUE,"GENERAL";"TAB5",#N/A,TRUE,"GENERAL"}</definedName>
    <definedName localSheetId="0" name="_GR1_1">{"TAB1",#N/A,TRUE,"GENERAL";"TAB2",#N/A,TRUE,"GENERAL";"TAB3",#N/A,TRUE,"GENERAL";"TAB4",#N/A,TRUE,"GENERAL";"TAB5",#N/A,TRUE,"GENERAL"}</definedName>
    <definedName name="_GR1_1">{"TAB1",#N/A,TRUE,"GENERAL";"TAB2",#N/A,TRUE,"GENERAL";"TAB3",#N/A,TRUE,"GENERAL";"TAB4",#N/A,TRUE,"GENERAL";"TAB5",#N/A,TRUE,"GENERAL"}</definedName>
    <definedName localSheetId="0" name="_gtr4">{"via1",#N/A,TRUE,"general";"via2",#N/A,TRUE,"general";"via3",#N/A,TRUE,"general"}</definedName>
    <definedName name="_gtr4">{"via1",#N/A,TRUE,"general";"via2",#N/A,TRUE,"general";"via3",#N/A,TRUE,"general"}</definedName>
    <definedName localSheetId="0" name="_gtr4_1">{"via1",#N/A,TRUE,"general";"via2",#N/A,TRUE,"general";"via3",#N/A,TRUE,"general"}</definedName>
    <definedName name="_gtr4_1">{"via1",#N/A,TRUE,"general";"via2",#N/A,TRUE,"general";"via3",#N/A,TRUE,"general"}</definedName>
    <definedName localSheetId="0" name="_h2">{"via1",#N/A,TRUE,"general";"via2",#N/A,TRUE,"general";"via3",#N/A,TRUE,"general"}</definedName>
    <definedName name="_h2">{"via1",#N/A,TRUE,"general";"via2",#N/A,TRUE,"general";"via3",#N/A,TRUE,"general"}</definedName>
    <definedName localSheetId="0" name="_h2_1">{"via1",#N/A,TRUE,"general";"via2",#N/A,TRUE,"general";"via3",#N/A,TRUE,"general"}</definedName>
    <definedName name="_h2_1">{"via1",#N/A,TRUE,"general";"via2",#N/A,TRUE,"general";"via3",#N/A,TRUE,"general"}</definedName>
    <definedName localSheetId="0" name="_h3">{"via1",#N/A,TRUE,"general";"via2",#N/A,TRUE,"general";"via3",#N/A,TRUE,"general"}</definedName>
    <definedName name="_h3">{"via1",#N/A,TRUE,"general";"via2",#N/A,TRUE,"general";"via3",#N/A,TRUE,"general"}</definedName>
    <definedName localSheetId="0" name="_h3_1">{"via1",#N/A,TRUE,"general";"via2",#N/A,TRUE,"general";"via3",#N/A,TRUE,"general"}</definedName>
    <definedName name="_h3_1">{"via1",#N/A,TRUE,"general";"via2",#N/A,TRUE,"general";"via3",#N/A,TRUE,"general"}</definedName>
    <definedName localSheetId="0" name="_h4">{"TAB1",#N/A,TRUE,"GENERAL";"TAB2",#N/A,TRUE,"GENERAL";"TAB3",#N/A,TRUE,"GENERAL";"TAB4",#N/A,TRUE,"GENERAL";"TAB5",#N/A,TRUE,"GENERAL"}</definedName>
    <definedName name="_h4">{"TAB1",#N/A,TRUE,"GENERAL";"TAB2",#N/A,TRUE,"GENERAL";"TAB3",#N/A,TRUE,"GENERAL";"TAB4",#N/A,TRUE,"GENERAL";"TAB5",#N/A,TRUE,"GENERAL"}</definedName>
    <definedName localSheetId="0" name="_h4_1">{"TAB1",#N/A,TRUE,"GENERAL";"TAB2",#N/A,TRUE,"GENERAL";"TAB3",#N/A,TRUE,"GENERAL";"TAB4",#N/A,TRUE,"GENERAL";"TAB5",#N/A,TRUE,"GENERAL"}</definedName>
    <definedName name="_h4_1">{"TAB1",#N/A,TRUE,"GENERAL";"TAB2",#N/A,TRUE,"GENERAL";"TAB3",#N/A,TRUE,"GENERAL";"TAB4",#N/A,TRUE,"GENERAL";"TAB5",#N/A,TRUE,"GENERAL"}</definedName>
    <definedName localSheetId="0" name="_h5">{"TAB1",#N/A,TRUE,"GENERAL";"TAB2",#N/A,TRUE,"GENERAL";"TAB3",#N/A,TRUE,"GENERAL";"TAB4",#N/A,TRUE,"GENERAL";"TAB5",#N/A,TRUE,"GENERAL"}</definedName>
    <definedName name="_h5">{"TAB1",#N/A,TRUE,"GENERAL";"TAB2",#N/A,TRUE,"GENERAL";"TAB3",#N/A,TRUE,"GENERAL";"TAB4",#N/A,TRUE,"GENERAL";"TAB5",#N/A,TRUE,"GENERAL"}</definedName>
    <definedName localSheetId="0" name="_h5_1">{"TAB1",#N/A,TRUE,"GENERAL";"TAB2",#N/A,TRUE,"GENERAL";"TAB3",#N/A,TRUE,"GENERAL";"TAB4",#N/A,TRUE,"GENERAL";"TAB5",#N/A,TRUE,"GENERAL"}</definedName>
    <definedName name="_h5_1">{"TAB1",#N/A,TRUE,"GENERAL";"TAB2",#N/A,TRUE,"GENERAL";"TAB3",#N/A,TRUE,"GENERAL";"TAB4",#N/A,TRUE,"GENERAL";"TAB5",#N/A,TRUE,"GENERAL"}</definedName>
    <definedName localSheetId="0" name="_h6">{"via1",#N/A,TRUE,"general";"via2",#N/A,TRUE,"general";"via3",#N/A,TRUE,"general"}</definedName>
    <definedName name="_h6">{"via1",#N/A,TRUE,"general";"via2",#N/A,TRUE,"general";"via3",#N/A,TRUE,"general"}</definedName>
    <definedName localSheetId="0" name="_h6_1">{"via1",#N/A,TRUE,"general";"via2",#N/A,TRUE,"general";"via3",#N/A,TRUE,"general"}</definedName>
    <definedName name="_h6_1">{"via1",#N/A,TRUE,"general";"via2",#N/A,TRUE,"general";"via3",#N/A,TRUE,"general"}</definedName>
    <definedName localSheetId="0" name="_h7">{"TAB1",#N/A,TRUE,"GENERAL";"TAB2",#N/A,TRUE,"GENERAL";"TAB3",#N/A,TRUE,"GENERAL";"TAB4",#N/A,TRUE,"GENERAL";"TAB5",#N/A,TRUE,"GENERAL"}</definedName>
    <definedName name="_h7">{"TAB1",#N/A,TRUE,"GENERAL";"TAB2",#N/A,TRUE,"GENERAL";"TAB3",#N/A,TRUE,"GENERAL";"TAB4",#N/A,TRUE,"GENERAL";"TAB5",#N/A,TRUE,"GENERAL"}</definedName>
    <definedName localSheetId="0" name="_h7_1">{"TAB1",#N/A,TRUE,"GENERAL";"TAB2",#N/A,TRUE,"GENERAL";"TAB3",#N/A,TRUE,"GENERAL";"TAB4",#N/A,TRUE,"GENERAL";"TAB5",#N/A,TRUE,"GENERAL"}</definedName>
    <definedName name="_h7_1">{"TAB1",#N/A,TRUE,"GENERAL";"TAB2",#N/A,TRUE,"GENERAL";"TAB3",#N/A,TRUE,"GENERAL";"TAB4",#N/A,TRUE,"GENERAL";"TAB5",#N/A,TRUE,"GENERAL"}</definedName>
    <definedName localSheetId="0" name="_h8">{"via1",#N/A,TRUE,"general";"via2",#N/A,TRUE,"general";"via3",#N/A,TRUE,"general"}</definedName>
    <definedName name="_h8">{"via1",#N/A,TRUE,"general";"via2",#N/A,TRUE,"general";"via3",#N/A,TRUE,"general"}</definedName>
    <definedName localSheetId="0" name="_h8_1">{"via1",#N/A,TRUE,"general";"via2",#N/A,TRUE,"general";"via3",#N/A,TRUE,"general"}</definedName>
    <definedName name="_h8_1">{"via1",#N/A,TRUE,"general";"via2",#N/A,TRUE,"general";"via3",#N/A,TRUE,"general"}</definedName>
    <definedName localSheetId="0" name="_hfh7">{"via1",#N/A,TRUE,"general";"via2",#N/A,TRUE,"general";"via3",#N/A,TRUE,"general"}</definedName>
    <definedName name="_hfh7">{"via1",#N/A,TRUE,"general";"via2",#N/A,TRUE,"general";"via3",#N/A,TRUE,"general"}</definedName>
    <definedName localSheetId="0" name="_hfh7_1">{"via1",#N/A,TRUE,"general";"via2",#N/A,TRUE,"general";"via3",#N/A,TRUE,"general"}</definedName>
    <definedName name="_hfh7_1">{"via1",#N/A,TRUE,"general";"via2",#N/A,TRUE,"general";"via3",#N/A,TRUE,"general"}</definedName>
    <definedName localSheetId="0" name="_hhg1">{#N/A,#N/A,TRUE,"1842CWN0"}</definedName>
    <definedName name="_hhg1">{#N/A,#N/A,TRUE,"1842CWN0"}</definedName>
    <definedName localSheetId="0" name="_i4">{"via1",#N/A,TRUE,"general";"via2",#N/A,TRUE,"general";"via3",#N/A,TRUE,"general"}</definedName>
    <definedName name="_i4">{"via1",#N/A,TRUE,"general";"via2",#N/A,TRUE,"general";"via3",#N/A,TRUE,"general"}</definedName>
    <definedName localSheetId="0" name="_i4_1">{"via1",#N/A,TRUE,"general";"via2",#N/A,TRUE,"general";"via3",#N/A,TRUE,"general"}</definedName>
    <definedName name="_i4_1">{"via1",#N/A,TRUE,"general";"via2",#N/A,TRUE,"general";"via3",#N/A,TRUE,"general"}</definedName>
    <definedName localSheetId="0" name="_i5">{"TAB1",#N/A,TRUE,"GENERAL";"TAB2",#N/A,TRUE,"GENERAL";"TAB3",#N/A,TRUE,"GENERAL";"TAB4",#N/A,TRUE,"GENERAL";"TAB5",#N/A,TRUE,"GENERAL"}</definedName>
    <definedName name="_i5">{"TAB1",#N/A,TRUE,"GENERAL";"TAB2",#N/A,TRUE,"GENERAL";"TAB3",#N/A,TRUE,"GENERAL";"TAB4",#N/A,TRUE,"GENERAL";"TAB5",#N/A,TRUE,"GENERAL"}</definedName>
    <definedName localSheetId="0" name="_i5_1">{"TAB1",#N/A,TRUE,"GENERAL";"TAB2",#N/A,TRUE,"GENERAL";"TAB3",#N/A,TRUE,"GENERAL";"TAB4",#N/A,TRUE,"GENERAL";"TAB5",#N/A,TRUE,"GENERAL"}</definedName>
    <definedName name="_i5_1">{"TAB1",#N/A,TRUE,"GENERAL";"TAB2",#N/A,TRUE,"GENERAL";"TAB3",#N/A,TRUE,"GENERAL";"TAB4",#N/A,TRUE,"GENERAL";"TAB5",#N/A,TRUE,"GENERAL"}</definedName>
    <definedName localSheetId="0" name="_i6">{"TAB1",#N/A,TRUE,"GENERAL";"TAB2",#N/A,TRUE,"GENERAL";"TAB3",#N/A,TRUE,"GENERAL";"TAB4",#N/A,TRUE,"GENERAL";"TAB5",#N/A,TRUE,"GENERAL"}</definedName>
    <definedName name="_i6">{"TAB1",#N/A,TRUE,"GENERAL";"TAB2",#N/A,TRUE,"GENERAL";"TAB3",#N/A,TRUE,"GENERAL";"TAB4",#N/A,TRUE,"GENERAL";"TAB5",#N/A,TRUE,"GENERAL"}</definedName>
    <definedName localSheetId="0" name="_i6_1">{"TAB1",#N/A,TRUE,"GENERAL";"TAB2",#N/A,TRUE,"GENERAL";"TAB3",#N/A,TRUE,"GENERAL";"TAB4",#N/A,TRUE,"GENERAL";"TAB5",#N/A,TRUE,"GENERAL"}</definedName>
    <definedName name="_i6_1">{"TAB1",#N/A,TRUE,"GENERAL";"TAB2",#N/A,TRUE,"GENERAL";"TAB3",#N/A,TRUE,"GENERAL";"TAB4",#N/A,TRUE,"GENERAL";"TAB5",#N/A,TRUE,"GENERAL"}</definedName>
    <definedName localSheetId="0" name="_i7">{"via1",#N/A,TRUE,"general";"via2",#N/A,TRUE,"general";"via3",#N/A,TRUE,"general"}</definedName>
    <definedName name="_i7">{"via1",#N/A,TRUE,"general";"via2",#N/A,TRUE,"general";"via3",#N/A,TRUE,"general"}</definedName>
    <definedName localSheetId="0" name="_i7_1">{"via1",#N/A,TRUE,"general";"via2",#N/A,TRUE,"general";"via3",#N/A,TRUE,"general"}</definedName>
    <definedName name="_i7_1">{"via1",#N/A,TRUE,"general";"via2",#N/A,TRUE,"general";"via3",#N/A,TRUE,"general"}</definedName>
    <definedName localSheetId="0" name="_i77">{"TAB1",#N/A,TRUE,"GENERAL";"TAB2",#N/A,TRUE,"GENERAL";"TAB3",#N/A,TRUE,"GENERAL";"TAB4",#N/A,TRUE,"GENERAL";"TAB5",#N/A,TRUE,"GENERAL"}</definedName>
    <definedName name="_i77">{"TAB1",#N/A,TRUE,"GENERAL";"TAB2",#N/A,TRUE,"GENERAL";"TAB3",#N/A,TRUE,"GENERAL";"TAB4",#N/A,TRUE,"GENERAL";"TAB5",#N/A,TRUE,"GENERAL"}</definedName>
    <definedName localSheetId="0" name="_i77_1">{"TAB1",#N/A,TRUE,"GENERAL";"TAB2",#N/A,TRUE,"GENERAL";"TAB3",#N/A,TRUE,"GENERAL";"TAB4",#N/A,TRUE,"GENERAL";"TAB5",#N/A,TRUE,"GENERAL"}</definedName>
    <definedName name="_i77_1">{"TAB1",#N/A,TRUE,"GENERAL";"TAB2",#N/A,TRUE,"GENERAL";"TAB3",#N/A,TRUE,"GENERAL";"TAB4",#N/A,TRUE,"GENERAL";"TAB5",#N/A,TRUE,"GENERAL"}</definedName>
    <definedName localSheetId="0" name="_i8">{"via1",#N/A,TRUE,"general";"via2",#N/A,TRUE,"general";"via3",#N/A,TRUE,"general"}</definedName>
    <definedName name="_i8">{"via1",#N/A,TRUE,"general";"via2",#N/A,TRUE,"general";"via3",#N/A,TRUE,"general"}</definedName>
    <definedName localSheetId="0" name="_i8_1">{"via1",#N/A,TRUE,"general";"via2",#N/A,TRUE,"general";"via3",#N/A,TRUE,"general"}</definedName>
    <definedName name="_i8_1">{"via1",#N/A,TRUE,"general";"via2",#N/A,TRUE,"general";"via3",#N/A,TRUE,"general"}</definedName>
    <definedName localSheetId="0" name="_i9">{"TAB1",#N/A,TRUE,"GENERAL";"TAB2",#N/A,TRUE,"GENERAL";"TAB3",#N/A,TRUE,"GENERAL";"TAB4",#N/A,TRUE,"GENERAL";"TAB5",#N/A,TRUE,"GENERAL"}</definedName>
    <definedName name="_i9">{"TAB1",#N/A,TRUE,"GENERAL";"TAB2",#N/A,TRUE,"GENERAL";"TAB3",#N/A,TRUE,"GENERAL";"TAB4",#N/A,TRUE,"GENERAL";"TAB5",#N/A,TRUE,"GENERAL"}</definedName>
    <definedName localSheetId="0" name="_i9_1">{"TAB1",#N/A,TRUE,"GENERAL";"TAB2",#N/A,TRUE,"GENERAL";"TAB3",#N/A,TRUE,"GENERAL";"TAB4",#N/A,TRUE,"GENERAL";"TAB5",#N/A,TRUE,"GENERAL"}</definedName>
    <definedName name="_i9_1">{"TAB1",#N/A,TRUE,"GENERAL";"TAB2",#N/A,TRUE,"GENERAL";"TAB3",#N/A,TRUE,"GENERAL";"TAB4",#N/A,TRUE,"GENERAL";"TAB5",#N/A,TRUE,"GENERAL"}</definedName>
    <definedName localSheetId="3" name="_jj2">{#N/A,#N/A,FALSE,"Comptes consolidés en MF";#N/A,#N/A,FALSE,"Chiffre d'affaires";#N/A,#N/A,FALSE," Résultat d'exploitation";#N/A,#N/A,FALSE,"Investissements";#N/A,#N/A,FALSE,"bilan et net";#N/A,#N/A,FALSE,"DETTE";#N/A,#N/A,FALSE,"dividendes";#N/A,#N/A,FALSE,"Impot"}</definedName>
    <definedName localSheetId="0" name="_jj2">{#N/A,#N/A,FALSE,"Comptes consolidés en MF";#N/A,#N/A,FALSE,"Chiffre d'affaires";#N/A,#N/A,FALSE," Résultat d'exploitation";#N/A,#N/A,FALSE,"Investissements";#N/A,#N/A,FALSE,"bilan et net";#N/A,#N/A,FALSE,"DETTE";#N/A,#N/A,FALSE,"dividendes";#N/A,#N/A,FALSE,"Impot"}</definedName>
    <definedName name="_jj2">{#N/A,#N/A,FALSE,"Comptes consolidés en MF";#N/A,#N/A,FALSE,"Chiffre d'affaires";#N/A,#N/A,FALSE," Résultat d'exploitation";#N/A,#N/A,FALSE,"Investissements";#N/A,#N/A,FALSE,"bilan et net";#N/A,#N/A,FALSE,"DETTE";#N/A,#N/A,FALSE,"dividendes";#N/A,#N/A,FALSE,"Impot"}</definedName>
    <definedName localSheetId="0" name="_k3">{"TAB1",#N/A,TRUE,"GENERAL";"TAB2",#N/A,TRUE,"GENERAL";"TAB3",#N/A,TRUE,"GENERAL";"TAB4",#N/A,TRUE,"GENERAL";"TAB5",#N/A,TRUE,"GENERAL"}</definedName>
    <definedName name="_k3">{"TAB1",#N/A,TRUE,"GENERAL";"TAB2",#N/A,TRUE,"GENERAL";"TAB3",#N/A,TRUE,"GENERAL";"TAB4",#N/A,TRUE,"GENERAL";"TAB5",#N/A,TRUE,"GENERAL"}</definedName>
    <definedName localSheetId="0" name="_k3_1">{"TAB1",#N/A,TRUE,"GENERAL";"TAB2",#N/A,TRUE,"GENERAL";"TAB3",#N/A,TRUE,"GENERAL";"TAB4",#N/A,TRUE,"GENERAL";"TAB5",#N/A,TRUE,"GENERAL"}</definedName>
    <definedName name="_k3_1">{"TAB1",#N/A,TRUE,"GENERAL";"TAB2",#N/A,TRUE,"GENERAL";"TAB3",#N/A,TRUE,"GENERAL";"TAB4",#N/A,TRUE,"GENERAL";"TAB5",#N/A,TRUE,"GENERAL"}</definedName>
    <definedName localSheetId="0" name="_k4">{"via1",#N/A,TRUE,"general";"via2",#N/A,TRUE,"general";"via3",#N/A,TRUE,"general"}</definedName>
    <definedName name="_k4">{"via1",#N/A,TRUE,"general";"via2",#N/A,TRUE,"general";"via3",#N/A,TRUE,"general"}</definedName>
    <definedName localSheetId="0" name="_k4_1">{"via1",#N/A,TRUE,"general";"via2",#N/A,TRUE,"general";"via3",#N/A,TRUE,"general"}</definedName>
    <definedName name="_k4_1">{"via1",#N/A,TRUE,"general";"via2",#N/A,TRUE,"general";"via3",#N/A,TRUE,"general"}</definedName>
    <definedName localSheetId="0" name="_k5">{"via1",#N/A,TRUE,"general";"via2",#N/A,TRUE,"general";"via3",#N/A,TRUE,"general"}</definedName>
    <definedName name="_k5">{"via1",#N/A,TRUE,"general";"via2",#N/A,TRUE,"general";"via3",#N/A,TRUE,"general"}</definedName>
    <definedName localSheetId="0" name="_k5_1">{"via1",#N/A,TRUE,"general";"via2",#N/A,TRUE,"general";"via3",#N/A,TRUE,"general"}</definedName>
    <definedName name="_k5_1">{"via1",#N/A,TRUE,"general";"via2",#N/A,TRUE,"general";"via3",#N/A,TRUE,"general"}</definedName>
    <definedName localSheetId="0" name="_k6">{"TAB1",#N/A,TRUE,"GENERAL";"TAB2",#N/A,TRUE,"GENERAL";"TAB3",#N/A,TRUE,"GENERAL";"TAB4",#N/A,TRUE,"GENERAL";"TAB5",#N/A,TRUE,"GENERAL"}</definedName>
    <definedName name="_k6">{"TAB1",#N/A,TRUE,"GENERAL";"TAB2",#N/A,TRUE,"GENERAL";"TAB3",#N/A,TRUE,"GENERAL";"TAB4",#N/A,TRUE,"GENERAL";"TAB5",#N/A,TRUE,"GENERAL"}</definedName>
    <definedName localSheetId="0" name="_k6_1">{"TAB1",#N/A,TRUE,"GENERAL";"TAB2",#N/A,TRUE,"GENERAL";"TAB3",#N/A,TRUE,"GENERAL";"TAB4",#N/A,TRUE,"GENERAL";"TAB5",#N/A,TRUE,"GENERAL"}</definedName>
    <definedName name="_k6_1">{"TAB1",#N/A,TRUE,"GENERAL";"TAB2",#N/A,TRUE,"GENERAL";"TAB3",#N/A,TRUE,"GENERAL";"TAB4",#N/A,TRUE,"GENERAL";"TAB5",#N/A,TRUE,"GENERAL"}</definedName>
    <definedName localSheetId="0" name="_k7">{"via1",#N/A,TRUE,"general";"via2",#N/A,TRUE,"general";"via3",#N/A,TRUE,"general"}</definedName>
    <definedName name="_k7">{"via1",#N/A,TRUE,"general";"via2",#N/A,TRUE,"general";"via3",#N/A,TRUE,"general"}</definedName>
    <definedName localSheetId="0" name="_k7_1">{"via1",#N/A,TRUE,"general";"via2",#N/A,TRUE,"general";"via3",#N/A,TRUE,"general"}</definedName>
    <definedName name="_k7_1">{"via1",#N/A,TRUE,"general";"via2",#N/A,TRUE,"general";"via3",#N/A,TRUE,"general"}</definedName>
    <definedName localSheetId="0" name="_k8">{"via1",#N/A,TRUE,"general";"via2",#N/A,TRUE,"general";"via3",#N/A,TRUE,"general"}</definedName>
    <definedName name="_k8">{"via1",#N/A,TRUE,"general";"via2",#N/A,TRUE,"general";"via3",#N/A,TRUE,"general"}</definedName>
    <definedName localSheetId="0" name="_k8_1">{"via1",#N/A,TRUE,"general";"via2",#N/A,TRUE,"general";"via3",#N/A,TRUE,"general"}</definedName>
    <definedName name="_k8_1">{"via1",#N/A,TRUE,"general";"via2",#N/A,TRUE,"general";"via3",#N/A,TRUE,"general"}</definedName>
    <definedName localSheetId="0" name="_k9">{"TAB1",#N/A,TRUE,"GENERAL";"TAB2",#N/A,TRUE,"GENERAL";"TAB3",#N/A,TRUE,"GENERAL";"TAB4",#N/A,TRUE,"GENERAL";"TAB5",#N/A,TRUE,"GENERAL"}</definedName>
    <definedName name="_k9">{"TAB1",#N/A,TRUE,"GENERAL";"TAB2",#N/A,TRUE,"GENERAL";"TAB3",#N/A,TRUE,"GENERAL";"TAB4",#N/A,TRUE,"GENERAL";"TAB5",#N/A,TRUE,"GENERAL"}</definedName>
    <definedName localSheetId="0" name="_k9_1">{"TAB1",#N/A,TRUE,"GENERAL";"TAB2",#N/A,TRUE,"GENERAL";"TAB3",#N/A,TRUE,"GENERAL";"TAB4",#N/A,TRUE,"GENERAL";"TAB5",#N/A,TRUE,"GENERAL"}</definedName>
    <definedName name="_k9_1">{"TAB1",#N/A,TRUE,"GENERAL";"TAB2",#N/A,TRUE,"GENERAL";"TAB3",#N/A,TRUE,"GENERAL";"TAB4",#N/A,TRUE,"GENERAL";"TAB5",#N/A,TRUE,"GENERAL"}</definedName>
    <definedName localSheetId="3" name="_kj2">{#N/A,#N/A,FALSE,"Comptes consolidés en MF";#N/A,#N/A,FALSE,"Chiffre d'affaires";#N/A,#N/A,FALSE," Résultat d'exploitation";#N/A,#N/A,FALSE,"Investissements";#N/A,#N/A,FALSE,"bilan et net";#N/A,#N/A,FALSE,"DETTE";#N/A,#N/A,FALSE,"dividendes";#N/A,#N/A,FALSE,"Impot"}</definedName>
    <definedName localSheetId="0" name="_kj2">{#N/A,#N/A,FALSE,"Comptes consolidés en MF";#N/A,#N/A,FALSE,"Chiffre d'affaires";#N/A,#N/A,FALSE," Résultat d'exploitation";#N/A,#N/A,FALSE,"Investissements";#N/A,#N/A,FALSE,"bilan et net";#N/A,#N/A,FALSE,"DETTE";#N/A,#N/A,FALSE,"dividendes";#N/A,#N/A,FALSE,"Impot"}</definedName>
    <definedName name="_kj2">{#N/A,#N/A,FALSE,"Comptes consolidés en MF";#N/A,#N/A,FALSE,"Chiffre d'affaires";#N/A,#N/A,FALSE," Résultat d'exploitation";#N/A,#N/A,FALSE,"Investissements";#N/A,#N/A,FALSE,"bilan et net";#N/A,#N/A,FALSE,"DETTE";#N/A,#N/A,FALSE,"dividendes";#N/A,#N/A,FALSE,"Impot"}</definedName>
    <definedName localSheetId="0" name="_kjk6">{"TAB1",#N/A,TRUE,"GENERAL";"TAB2",#N/A,TRUE,"GENERAL";"TAB3",#N/A,TRUE,"GENERAL";"TAB4",#N/A,TRUE,"GENERAL";"TAB5",#N/A,TRUE,"GENERAL"}</definedName>
    <definedName name="_kjk6">{"TAB1",#N/A,TRUE,"GENERAL";"TAB2",#N/A,TRUE,"GENERAL";"TAB3",#N/A,TRUE,"GENERAL";"TAB4",#N/A,TRUE,"GENERAL";"TAB5",#N/A,TRUE,"GENERAL"}</definedName>
    <definedName localSheetId="0" name="_kjk6_1">{"TAB1",#N/A,TRUE,"GENERAL";"TAB2",#N/A,TRUE,"GENERAL";"TAB3",#N/A,TRUE,"GENERAL";"TAB4",#N/A,TRUE,"GENERAL";"TAB5",#N/A,TRUE,"GENERAL"}</definedName>
    <definedName name="_kjk6_1">{"TAB1",#N/A,TRUE,"GENERAL";"TAB2",#N/A,TRUE,"GENERAL";"TAB3",#N/A,TRUE,"GENERAL";"TAB4",#N/A,TRUE,"GENERAL";"TAB5",#N/A,TRUE,"GENERAL"}</definedName>
    <definedName localSheetId="0" name="_m3">{"via1",#N/A,TRUE,"general";"via2",#N/A,TRUE,"general";"via3",#N/A,TRUE,"general"}</definedName>
    <definedName name="_m3">{"via1",#N/A,TRUE,"general";"via2",#N/A,TRUE,"general";"via3",#N/A,TRUE,"general"}</definedName>
    <definedName localSheetId="0" name="_m3_1">{"via1",#N/A,TRUE,"general";"via2",#N/A,TRUE,"general";"via3",#N/A,TRUE,"general"}</definedName>
    <definedName name="_m3_1">{"via1",#N/A,TRUE,"general";"via2",#N/A,TRUE,"general";"via3",#N/A,TRUE,"general"}</definedName>
    <definedName localSheetId="0" name="_m4">{"TAB1",#N/A,TRUE,"GENERAL";"TAB2",#N/A,TRUE,"GENERAL";"TAB3",#N/A,TRUE,"GENERAL";"TAB4",#N/A,TRUE,"GENERAL";"TAB5",#N/A,TRUE,"GENERAL"}</definedName>
    <definedName name="_m4">{"TAB1",#N/A,TRUE,"GENERAL";"TAB2",#N/A,TRUE,"GENERAL";"TAB3",#N/A,TRUE,"GENERAL";"TAB4",#N/A,TRUE,"GENERAL";"TAB5",#N/A,TRUE,"GENERAL"}</definedName>
    <definedName localSheetId="0" name="_m4_1">{"TAB1",#N/A,TRUE,"GENERAL";"TAB2",#N/A,TRUE,"GENERAL";"TAB3",#N/A,TRUE,"GENERAL";"TAB4",#N/A,TRUE,"GENERAL";"TAB5",#N/A,TRUE,"GENERAL"}</definedName>
    <definedName name="_m4_1">{"TAB1",#N/A,TRUE,"GENERAL";"TAB2",#N/A,TRUE,"GENERAL";"TAB3",#N/A,TRUE,"GENERAL";"TAB4",#N/A,TRUE,"GENERAL";"TAB5",#N/A,TRUE,"GENERAL"}</definedName>
    <definedName localSheetId="0" name="_m5">{"via1",#N/A,TRUE,"general";"via2",#N/A,TRUE,"general";"via3",#N/A,TRUE,"general"}</definedName>
    <definedName name="_m5">{"via1",#N/A,TRUE,"general";"via2",#N/A,TRUE,"general";"via3",#N/A,TRUE,"general"}</definedName>
    <definedName localSheetId="0" name="_m5_1">{"via1",#N/A,TRUE,"general";"via2",#N/A,TRUE,"general";"via3",#N/A,TRUE,"general"}</definedName>
    <definedName name="_m5_1">{"via1",#N/A,TRUE,"general";"via2",#N/A,TRUE,"general";"via3",#N/A,TRUE,"general"}</definedName>
    <definedName localSheetId="0" name="_m6">{"TAB1",#N/A,TRUE,"GENERAL";"TAB2",#N/A,TRUE,"GENERAL";"TAB3",#N/A,TRUE,"GENERAL";"TAB4",#N/A,TRUE,"GENERAL";"TAB5",#N/A,TRUE,"GENERAL"}</definedName>
    <definedName name="_m6">{"TAB1",#N/A,TRUE,"GENERAL";"TAB2",#N/A,TRUE,"GENERAL";"TAB3",#N/A,TRUE,"GENERAL";"TAB4",#N/A,TRUE,"GENERAL";"TAB5",#N/A,TRUE,"GENERAL"}</definedName>
    <definedName localSheetId="0" name="_m6_1">{"TAB1",#N/A,TRUE,"GENERAL";"TAB2",#N/A,TRUE,"GENERAL";"TAB3",#N/A,TRUE,"GENERAL";"TAB4",#N/A,TRUE,"GENERAL";"TAB5",#N/A,TRUE,"GENERAL"}</definedName>
    <definedName name="_m6_1">{"TAB1",#N/A,TRUE,"GENERAL";"TAB2",#N/A,TRUE,"GENERAL";"TAB3",#N/A,TRUE,"GENERAL";"TAB4",#N/A,TRUE,"GENERAL";"TAB5",#N/A,TRUE,"GENERAL"}</definedName>
    <definedName localSheetId="0" name="_m7">{"TAB1",#N/A,TRUE,"GENERAL";"TAB2",#N/A,TRUE,"GENERAL";"TAB3",#N/A,TRUE,"GENERAL";"TAB4",#N/A,TRUE,"GENERAL";"TAB5",#N/A,TRUE,"GENERAL"}</definedName>
    <definedName name="_m7">{"TAB1",#N/A,TRUE,"GENERAL";"TAB2",#N/A,TRUE,"GENERAL";"TAB3",#N/A,TRUE,"GENERAL";"TAB4",#N/A,TRUE,"GENERAL";"TAB5",#N/A,TRUE,"GENERAL"}</definedName>
    <definedName localSheetId="0" name="_m7_1">{"TAB1",#N/A,TRUE,"GENERAL";"TAB2",#N/A,TRUE,"GENERAL";"TAB3",#N/A,TRUE,"GENERAL";"TAB4",#N/A,TRUE,"GENERAL";"TAB5",#N/A,TRUE,"GENERAL"}</definedName>
    <definedName name="_m7_1">{"TAB1",#N/A,TRUE,"GENERAL";"TAB2",#N/A,TRUE,"GENERAL";"TAB3",#N/A,TRUE,"GENERAL";"TAB4",#N/A,TRUE,"GENERAL";"TAB5",#N/A,TRUE,"GENERAL"}</definedName>
    <definedName localSheetId="0" name="_m8">{"via1",#N/A,TRUE,"general";"via2",#N/A,TRUE,"general";"via3",#N/A,TRUE,"general"}</definedName>
    <definedName name="_m8">{"via1",#N/A,TRUE,"general";"via2",#N/A,TRUE,"general";"via3",#N/A,TRUE,"general"}</definedName>
    <definedName localSheetId="0" name="_m8_1">{"via1",#N/A,TRUE,"general";"via2",#N/A,TRUE,"general";"via3",#N/A,TRUE,"general"}</definedName>
    <definedName name="_m8_1">{"via1",#N/A,TRUE,"general";"via2",#N/A,TRUE,"general";"via3",#N/A,TRUE,"general"}</definedName>
    <definedName localSheetId="0" name="_m9">{"via1",#N/A,TRUE,"general";"via2",#N/A,TRUE,"general";"via3",#N/A,TRUE,"general"}</definedName>
    <definedName name="_m9">{"via1",#N/A,TRUE,"general";"via2",#N/A,TRUE,"general";"via3",#N/A,TRUE,"general"}</definedName>
    <definedName localSheetId="0" name="_m9_1">{"via1",#N/A,TRUE,"general";"via2",#N/A,TRUE,"general";"via3",#N/A,TRUE,"general"}</definedName>
    <definedName name="_m9_1">{"via1",#N/A,TRUE,"general";"via2",#N/A,TRUE,"general";"via3",#N/A,TRUE,"general"}</definedName>
    <definedName name="_MAT1_1_1_1">NA()</definedName>
    <definedName name="_MAT10_1_1_1">NA()</definedName>
    <definedName name="_MAT11_1_1_1">NA()</definedName>
    <definedName name="_MAT12_1_1_1">NA()</definedName>
    <definedName name="_MAT13_1_1_1">NA()</definedName>
    <definedName name="_MAT14_1_1_1">NA()</definedName>
    <definedName name="_MAT15_1_1_1">NA()</definedName>
    <definedName name="_MAT16_1_1_1">NA()</definedName>
    <definedName name="_MAT17_1_1_1">NA()</definedName>
    <definedName name="_MAT18_1_1_1">NA()</definedName>
    <definedName name="_MAT19_1_1_1">NA()</definedName>
    <definedName name="_MAT2_1_1_1">NA()</definedName>
    <definedName name="_MAT20_1_1_1">NA()</definedName>
    <definedName name="_MAT21_1_1_1">NA()</definedName>
    <definedName name="_MAT22_1_1_1">NA()</definedName>
    <definedName name="_MAT23_1_1_1">NA()</definedName>
    <definedName name="_MAT24_1_1_1">NA()</definedName>
    <definedName name="_MAT25_1_1_1">NA()</definedName>
    <definedName name="_MAT26_1_1_1">NA()</definedName>
    <definedName name="_MAT27_1_1_1">NA()</definedName>
    <definedName name="_MAT28_1_1_1">NA()</definedName>
    <definedName name="_MAT29_1_1_1">NA()</definedName>
    <definedName name="_MAT3_1_1_1">NA()</definedName>
    <definedName name="_MAT30_1_1_1">NA()</definedName>
    <definedName name="_MAT31_1_1_1">NA()</definedName>
    <definedName name="_MAT32_1_1_1">NA()</definedName>
    <definedName name="_MAT33_1_1_1">NA()</definedName>
    <definedName name="_MAT34_1_1_1">NA()</definedName>
    <definedName name="_MAT35_1_1_1">NA()</definedName>
    <definedName name="_MAT36_1_1_1">NA()</definedName>
    <definedName name="_MAT37_1_1_1">NA()</definedName>
    <definedName name="_MAT38_1_1_1">NA()</definedName>
    <definedName name="_MAT39_1_1_1">NA()</definedName>
    <definedName name="_MAT4_1_1_1">NA()</definedName>
    <definedName name="_MAT40_1_1_1">NA()</definedName>
    <definedName name="_MAT5_1_1_1">NA()</definedName>
    <definedName name="_MAT6_1_1_1">NA()</definedName>
    <definedName name="_MAT7_1_1_1">NA()</definedName>
    <definedName name="_MAT8_1_1_1">NA()</definedName>
    <definedName name="_MAT9_1_1_1">NA()</definedName>
    <definedName name="_MO1_1_1_1">NA()</definedName>
    <definedName name="_MO10_1_1_1">NA()</definedName>
    <definedName name="_MO2_1_1_1">NA()</definedName>
    <definedName name="_MO3_1_1_1">NA()</definedName>
    <definedName name="_MO4_1_1_1">NA()</definedName>
    <definedName name="_MO5_1_1_1">NA()</definedName>
    <definedName name="_MO6_1_1_1">NA()</definedName>
    <definedName name="_MO7_1_1_1">NA()</definedName>
    <definedName name="_MO8_1_1_1">NA()</definedName>
    <definedName name="_MO9_1_1_1">NA()</definedName>
    <definedName name="_MV1_1_1_1">NA()</definedName>
    <definedName name="_MV10_1_1_1">NA()</definedName>
    <definedName name="_MV11_1_1_1">NA()</definedName>
    <definedName name="_MV12_1_1_1">NA()</definedName>
    <definedName name="_MV13_1_1_1">NA()</definedName>
    <definedName name="_MV14_1_1_1">NA()</definedName>
    <definedName name="_MV15_1_1_1">NA()</definedName>
    <definedName name="_MV16_1_1_1">NA()</definedName>
    <definedName name="_MV17_1_1_1">NA()</definedName>
    <definedName name="_MV18_1_1_1">NA()</definedName>
    <definedName name="_MV19_1_1_1">NA()</definedName>
    <definedName name="_MV2_1_1_1">NA()</definedName>
    <definedName name="_MV20_1_1_1">NA()</definedName>
    <definedName name="_MV3_1_1_1">NA()</definedName>
    <definedName name="_MV4_1_1_1">NA()</definedName>
    <definedName name="_MV5_1_1_1">NA()</definedName>
    <definedName name="_MV6_1_1_1">NA()</definedName>
    <definedName name="_MV7_1_1_1">NA()</definedName>
    <definedName name="_MV8_1_1_1">NA()</definedName>
    <definedName name="_MV9_1_1_1">NA()</definedName>
    <definedName localSheetId="0" name="_n3">{"TAB1",#N/A,TRUE,"GENERAL";"TAB2",#N/A,TRUE,"GENERAL";"TAB3",#N/A,TRUE,"GENERAL";"TAB4",#N/A,TRUE,"GENERAL";"TAB5",#N/A,TRUE,"GENERAL"}</definedName>
    <definedName name="_n3">{"TAB1",#N/A,TRUE,"GENERAL";"TAB2",#N/A,TRUE,"GENERAL";"TAB3",#N/A,TRUE,"GENERAL";"TAB4",#N/A,TRUE,"GENERAL";"TAB5",#N/A,TRUE,"GENERAL"}</definedName>
    <definedName localSheetId="0" name="_n3_1">{"TAB1",#N/A,TRUE,"GENERAL";"TAB2",#N/A,TRUE,"GENERAL";"TAB3",#N/A,TRUE,"GENERAL";"TAB4",#N/A,TRUE,"GENERAL";"TAB5",#N/A,TRUE,"GENERAL"}</definedName>
    <definedName name="_n3_1">{"TAB1",#N/A,TRUE,"GENERAL";"TAB2",#N/A,TRUE,"GENERAL";"TAB3",#N/A,TRUE,"GENERAL";"TAB4",#N/A,TRUE,"GENERAL";"TAB5",#N/A,TRUE,"GENERAL"}</definedName>
    <definedName localSheetId="0" name="_n4">{"via1",#N/A,TRUE,"general";"via2",#N/A,TRUE,"general";"via3",#N/A,TRUE,"general"}</definedName>
    <definedName name="_n4">{"via1",#N/A,TRUE,"general";"via2",#N/A,TRUE,"general";"via3",#N/A,TRUE,"general"}</definedName>
    <definedName localSheetId="0" name="_n4_1">{"via1",#N/A,TRUE,"general";"via2",#N/A,TRUE,"general";"via3",#N/A,TRUE,"general"}</definedName>
    <definedName name="_n4_1">{"via1",#N/A,TRUE,"general";"via2",#N/A,TRUE,"general";"via3",#N/A,TRUE,"general"}</definedName>
    <definedName localSheetId="0" name="_n5">{"TAB1",#N/A,TRUE,"GENERAL";"TAB2",#N/A,TRUE,"GENERAL";"TAB3",#N/A,TRUE,"GENERAL";"TAB4",#N/A,TRUE,"GENERAL";"TAB5",#N/A,TRUE,"GENERAL"}</definedName>
    <definedName name="_n5">{"TAB1",#N/A,TRUE,"GENERAL";"TAB2",#N/A,TRUE,"GENERAL";"TAB3",#N/A,TRUE,"GENERAL";"TAB4",#N/A,TRUE,"GENERAL";"TAB5",#N/A,TRUE,"GENERAL"}</definedName>
    <definedName localSheetId="0" name="_n5_1">{"TAB1",#N/A,TRUE,"GENERAL";"TAB2",#N/A,TRUE,"GENERAL";"TAB3",#N/A,TRUE,"GENERAL";"TAB4",#N/A,TRUE,"GENERAL";"TAB5",#N/A,TRUE,"GENERAL"}</definedName>
    <definedName name="_n5_1">{"TAB1",#N/A,TRUE,"GENERAL";"TAB2",#N/A,TRUE,"GENERAL";"TAB3",#N/A,TRUE,"GENERAL";"TAB4",#N/A,TRUE,"GENERAL";"TAB5",#N/A,TRUE,"GENERAL"}</definedName>
    <definedName localSheetId="0" name="_nyn7">{"via1",#N/A,TRUE,"general";"via2",#N/A,TRUE,"general";"via3",#N/A,TRUE,"general"}</definedName>
    <definedName name="_nyn7">{"via1",#N/A,TRUE,"general";"via2",#N/A,TRUE,"general";"via3",#N/A,TRUE,"general"}</definedName>
    <definedName localSheetId="0" name="_nyn7_1">{"via1",#N/A,TRUE,"general";"via2",#N/A,TRUE,"general";"via3",#N/A,TRUE,"general"}</definedName>
    <definedName name="_nyn7_1">{"via1",#N/A,TRUE,"general";"via2",#N/A,TRUE,"general";"via3",#N/A,TRUE,"general"}</definedName>
    <definedName localSheetId="0" name="_o4">{"via1",#N/A,TRUE,"general";"via2",#N/A,TRUE,"general";"via3",#N/A,TRUE,"general"}</definedName>
    <definedName name="_o4">{"via1",#N/A,TRUE,"general";"via2",#N/A,TRUE,"general";"via3",#N/A,TRUE,"general"}</definedName>
    <definedName localSheetId="0" name="_o4_1">{"via1",#N/A,TRUE,"general";"via2",#N/A,TRUE,"general";"via3",#N/A,TRUE,"general"}</definedName>
    <definedName name="_o4_1">{"via1",#N/A,TRUE,"general";"via2",#N/A,TRUE,"general";"via3",#N/A,TRUE,"general"}</definedName>
    <definedName localSheetId="0" name="_o5">{"TAB1",#N/A,TRUE,"GENERAL";"TAB2",#N/A,TRUE,"GENERAL";"TAB3",#N/A,TRUE,"GENERAL";"TAB4",#N/A,TRUE,"GENERAL";"TAB5",#N/A,TRUE,"GENERAL"}</definedName>
    <definedName name="_o5">{"TAB1",#N/A,TRUE,"GENERAL";"TAB2",#N/A,TRUE,"GENERAL";"TAB3",#N/A,TRUE,"GENERAL";"TAB4",#N/A,TRUE,"GENERAL";"TAB5",#N/A,TRUE,"GENERAL"}</definedName>
    <definedName localSheetId="0" name="_o5_1">{"TAB1",#N/A,TRUE,"GENERAL";"TAB2",#N/A,TRUE,"GENERAL";"TAB3",#N/A,TRUE,"GENERAL";"TAB4",#N/A,TRUE,"GENERAL";"TAB5",#N/A,TRUE,"GENERAL"}</definedName>
    <definedName name="_o5_1">{"TAB1",#N/A,TRUE,"GENERAL";"TAB2",#N/A,TRUE,"GENERAL";"TAB3",#N/A,TRUE,"GENERAL";"TAB4",#N/A,TRUE,"GENERAL";"TAB5",#N/A,TRUE,"GENERAL"}</definedName>
    <definedName localSheetId="0" name="_o6">{"TAB1",#N/A,TRUE,"GENERAL";"TAB2",#N/A,TRUE,"GENERAL";"TAB3",#N/A,TRUE,"GENERAL";"TAB4",#N/A,TRUE,"GENERAL";"TAB5",#N/A,TRUE,"GENERAL"}</definedName>
    <definedName name="_o6">{"TAB1",#N/A,TRUE,"GENERAL";"TAB2",#N/A,TRUE,"GENERAL";"TAB3",#N/A,TRUE,"GENERAL";"TAB4",#N/A,TRUE,"GENERAL";"TAB5",#N/A,TRUE,"GENERAL"}</definedName>
    <definedName localSheetId="0" name="_o6_1">{"TAB1",#N/A,TRUE,"GENERAL";"TAB2",#N/A,TRUE,"GENERAL";"TAB3",#N/A,TRUE,"GENERAL";"TAB4",#N/A,TRUE,"GENERAL";"TAB5",#N/A,TRUE,"GENERAL"}</definedName>
    <definedName name="_o6_1">{"TAB1",#N/A,TRUE,"GENERAL";"TAB2",#N/A,TRUE,"GENERAL";"TAB3",#N/A,TRUE,"GENERAL";"TAB4",#N/A,TRUE,"GENERAL";"TAB5",#N/A,TRUE,"GENERAL"}</definedName>
    <definedName localSheetId="0" name="_o7">{"TAB1",#N/A,TRUE,"GENERAL";"TAB2",#N/A,TRUE,"GENERAL";"TAB3",#N/A,TRUE,"GENERAL";"TAB4",#N/A,TRUE,"GENERAL";"TAB5",#N/A,TRUE,"GENERAL"}</definedName>
    <definedName name="_o7">{"TAB1",#N/A,TRUE,"GENERAL";"TAB2",#N/A,TRUE,"GENERAL";"TAB3",#N/A,TRUE,"GENERAL";"TAB4",#N/A,TRUE,"GENERAL";"TAB5",#N/A,TRUE,"GENERAL"}</definedName>
    <definedName localSheetId="0" name="_o7_1">{"TAB1",#N/A,TRUE,"GENERAL";"TAB2",#N/A,TRUE,"GENERAL";"TAB3",#N/A,TRUE,"GENERAL";"TAB4",#N/A,TRUE,"GENERAL";"TAB5",#N/A,TRUE,"GENERAL"}</definedName>
    <definedName name="_o7_1">{"TAB1",#N/A,TRUE,"GENERAL";"TAB2",#N/A,TRUE,"GENERAL";"TAB3",#N/A,TRUE,"GENERAL";"TAB4",#N/A,TRUE,"GENERAL";"TAB5",#N/A,TRUE,"GENERAL"}</definedName>
    <definedName localSheetId="0" name="_o8">{"via1",#N/A,TRUE,"general";"via2",#N/A,TRUE,"general";"via3",#N/A,TRUE,"general"}</definedName>
    <definedName name="_o8">{"via1",#N/A,TRUE,"general";"via2",#N/A,TRUE,"general";"via3",#N/A,TRUE,"general"}</definedName>
    <definedName localSheetId="0" name="_o8_1">{"via1",#N/A,TRUE,"general";"via2",#N/A,TRUE,"general";"via3",#N/A,TRUE,"general"}</definedName>
    <definedName name="_o8_1">{"via1",#N/A,TRUE,"general";"via2",#N/A,TRUE,"general";"via3",#N/A,TRUE,"general"}</definedName>
    <definedName localSheetId="0" name="_o9">{"TAB1",#N/A,TRUE,"GENERAL";"TAB2",#N/A,TRUE,"GENERAL";"TAB3",#N/A,TRUE,"GENERAL";"TAB4",#N/A,TRUE,"GENERAL";"TAB5",#N/A,TRUE,"GENERAL"}</definedName>
    <definedName name="_o9">{"TAB1",#N/A,TRUE,"GENERAL";"TAB2",#N/A,TRUE,"GENERAL";"TAB3",#N/A,TRUE,"GENERAL";"TAB4",#N/A,TRUE,"GENERAL";"TAB5",#N/A,TRUE,"GENERAL"}</definedName>
    <definedName localSheetId="0" name="_o9_1">{"TAB1",#N/A,TRUE,"GENERAL";"TAB2",#N/A,TRUE,"GENERAL";"TAB3",#N/A,TRUE,"GENERAL";"TAB4",#N/A,TRUE,"GENERAL";"TAB5",#N/A,TRUE,"GENERAL"}</definedName>
    <definedName name="_o9_1">{"TAB1",#N/A,TRUE,"GENERAL";"TAB2",#N/A,TRUE,"GENERAL";"TAB3",#N/A,TRUE,"GENERAL";"TAB4",#N/A,TRUE,"GENERAL";"TAB5",#N/A,TRUE,"GENERAL"}</definedName>
    <definedName name="_Order1">255</definedName>
    <definedName name="_Order2">255</definedName>
    <definedName localSheetId="0" name="_p6">{"via1",#N/A,TRUE,"general";"via2",#N/A,TRUE,"general";"via3",#N/A,TRUE,"general"}</definedName>
    <definedName name="_p6">{"via1",#N/A,TRUE,"general";"via2",#N/A,TRUE,"general";"via3",#N/A,TRUE,"general"}</definedName>
    <definedName localSheetId="0" name="_p6_1">{"via1",#N/A,TRUE,"general";"via2",#N/A,TRUE,"general";"via3",#N/A,TRUE,"general"}</definedName>
    <definedName name="_p6_1">{"via1",#N/A,TRUE,"general";"via2",#N/A,TRUE,"general";"via3",#N/A,TRUE,"general"}</definedName>
    <definedName localSheetId="0" name="_p7">{"via1",#N/A,TRUE,"general";"via2",#N/A,TRUE,"general";"via3",#N/A,TRUE,"general"}</definedName>
    <definedName name="_p7">{"via1",#N/A,TRUE,"general";"via2",#N/A,TRUE,"general";"via3",#N/A,TRUE,"general"}</definedName>
    <definedName localSheetId="0" name="_p7_1">{"via1",#N/A,TRUE,"general";"via2",#N/A,TRUE,"general";"via3",#N/A,TRUE,"general"}</definedName>
    <definedName name="_p7_1">{"via1",#N/A,TRUE,"general";"via2",#N/A,TRUE,"general";"via3",#N/A,TRUE,"general"}</definedName>
    <definedName localSheetId="0" name="_p8">{"TAB1",#N/A,TRUE,"GENERAL";"TAB2",#N/A,TRUE,"GENERAL";"TAB3",#N/A,TRUE,"GENERAL";"TAB4",#N/A,TRUE,"GENERAL";"TAB5",#N/A,TRUE,"GENERAL"}</definedName>
    <definedName name="_p8">{"TAB1",#N/A,TRUE,"GENERAL";"TAB2",#N/A,TRUE,"GENERAL";"TAB3",#N/A,TRUE,"GENERAL";"TAB4",#N/A,TRUE,"GENERAL";"TAB5",#N/A,TRUE,"GENERAL"}</definedName>
    <definedName localSheetId="0" name="_p8_1">{"TAB1",#N/A,TRUE,"GENERAL";"TAB2",#N/A,TRUE,"GENERAL";"TAB3",#N/A,TRUE,"GENERAL";"TAB4",#N/A,TRUE,"GENERAL";"TAB5",#N/A,TRUE,"GENERAL"}</definedName>
    <definedName name="_p8_1">{"TAB1",#N/A,TRUE,"GENERAL";"TAB2",#N/A,TRUE,"GENERAL";"TAB3",#N/A,TRUE,"GENERAL";"TAB4",#N/A,TRUE,"GENERAL";"TAB5",#N/A,TRUE,"GENERAL"}</definedName>
    <definedName name="_POR1_1_1_1">NA()</definedName>
    <definedName name="_POR2_1_1_1">NA()</definedName>
    <definedName name="_POR3_1_1_1">NA()</definedName>
    <definedName name="_POR4_1_1_1">NA()</definedName>
    <definedName name="_POR5_1_1_1">NA()</definedName>
    <definedName localSheetId="0" name="_r_1">{"TAB1",#N/A,TRUE,"GENERAL";"TAB2",#N/A,TRUE,"GENERAL";"TAB3",#N/A,TRUE,"GENERAL";"TAB4",#N/A,TRUE,"GENERAL";"TAB5",#N/A,TRUE,"GENERAL"}</definedName>
    <definedName name="_r_1">{"TAB1",#N/A,TRUE,"GENERAL";"TAB2",#N/A,TRUE,"GENERAL";"TAB3",#N/A,TRUE,"GENERAL";"TAB4",#N/A,TRUE,"GENERAL";"TAB5",#N/A,TRUE,"GENERAL"}</definedName>
    <definedName localSheetId="0" name="_r4r">{"via1",#N/A,TRUE,"general";"via2",#N/A,TRUE,"general";"via3",#N/A,TRUE,"general"}</definedName>
    <definedName name="_r4r">{"via1",#N/A,TRUE,"general";"via2",#N/A,TRUE,"general";"via3",#N/A,TRUE,"general"}</definedName>
    <definedName localSheetId="0" name="_r4r_1">{"via1",#N/A,TRUE,"general";"via2",#N/A,TRUE,"general";"via3",#N/A,TRUE,"general"}</definedName>
    <definedName name="_r4r_1">{"via1",#N/A,TRUE,"general";"via2",#N/A,TRUE,"general";"via3",#N/A,TRUE,"general"}</definedName>
    <definedName name="_REC1">"Rectángulo 31"</definedName>
    <definedName name="_Regression_Int">1</definedName>
    <definedName localSheetId="0" name="_rtu6">{"via1",#N/A,TRUE,"general";"via2",#N/A,TRUE,"general";"via3",#N/A,TRUE,"general"}</definedName>
    <definedName name="_rtu6">{"via1",#N/A,TRUE,"general";"via2",#N/A,TRUE,"general";"via3",#N/A,TRUE,"general"}</definedName>
    <definedName localSheetId="0" name="_rtu6_1">{"via1",#N/A,TRUE,"general";"via2",#N/A,TRUE,"general";"via3",#N/A,TRUE,"general"}</definedName>
    <definedName name="_rtu6_1">{"via1",#N/A,TRUE,"general";"via2",#N/A,TRUE,"general";"via3",#N/A,TRUE,"general"}</definedName>
    <definedName localSheetId="0" name="_s1">{"via1",#N/A,TRUE,"general";"via2",#N/A,TRUE,"general";"via3",#N/A,TRUE,"general"}</definedName>
    <definedName name="_s1">{"via1",#N/A,TRUE,"general";"via2",#N/A,TRUE,"general";"via3",#N/A,TRUE,"general"}</definedName>
    <definedName localSheetId="0" name="_s1_1">{"via1",#N/A,TRUE,"general";"via2",#N/A,TRUE,"general";"via3",#N/A,TRUE,"general"}</definedName>
    <definedName name="_s1_1">{"via1",#N/A,TRUE,"general";"via2",#N/A,TRUE,"general";"via3",#N/A,TRUE,"general"}</definedName>
    <definedName localSheetId="0" name="_s2">{"TAB1",#N/A,TRUE,"GENERAL";"TAB2",#N/A,TRUE,"GENERAL";"TAB3",#N/A,TRUE,"GENERAL";"TAB4",#N/A,TRUE,"GENERAL";"TAB5",#N/A,TRUE,"GENERAL"}</definedName>
    <definedName name="_s2">{"TAB1",#N/A,TRUE,"GENERAL";"TAB2",#N/A,TRUE,"GENERAL";"TAB3",#N/A,TRUE,"GENERAL";"TAB4",#N/A,TRUE,"GENERAL";"TAB5",#N/A,TRUE,"GENERAL"}</definedName>
    <definedName localSheetId="0" name="_s2_1">{"TAB1",#N/A,TRUE,"GENERAL";"TAB2",#N/A,TRUE,"GENERAL";"TAB3",#N/A,TRUE,"GENERAL";"TAB4",#N/A,TRUE,"GENERAL";"TAB5",#N/A,TRUE,"GENERAL"}</definedName>
    <definedName name="_s2_1">{"TAB1",#N/A,TRUE,"GENERAL";"TAB2",#N/A,TRUE,"GENERAL";"TAB3",#N/A,TRUE,"GENERAL";"TAB4",#N/A,TRUE,"GENERAL";"TAB5",#N/A,TRUE,"GENERAL"}</definedName>
    <definedName localSheetId="0" name="_s3">{"TAB1",#N/A,TRUE,"GENERAL";"TAB2",#N/A,TRUE,"GENERAL";"TAB3",#N/A,TRUE,"GENERAL";"TAB4",#N/A,TRUE,"GENERAL";"TAB5",#N/A,TRUE,"GENERAL"}</definedName>
    <definedName name="_s3">{"TAB1",#N/A,TRUE,"GENERAL";"TAB2",#N/A,TRUE,"GENERAL";"TAB3",#N/A,TRUE,"GENERAL";"TAB4",#N/A,TRUE,"GENERAL";"TAB5",#N/A,TRUE,"GENERAL"}</definedName>
    <definedName localSheetId="0" name="_s3_1">{"TAB1",#N/A,TRUE,"GENERAL";"TAB2",#N/A,TRUE,"GENERAL";"TAB3",#N/A,TRUE,"GENERAL";"TAB4",#N/A,TRUE,"GENERAL";"TAB5",#N/A,TRUE,"GENERAL"}</definedName>
    <definedName name="_s3_1">{"TAB1",#N/A,TRUE,"GENERAL";"TAB2",#N/A,TRUE,"GENERAL";"TAB3",#N/A,TRUE,"GENERAL";"TAB4",#N/A,TRUE,"GENERAL";"TAB5",#N/A,TRUE,"GENERAL"}</definedName>
    <definedName localSheetId="0" name="_s4">{"via1",#N/A,TRUE,"general";"via2",#N/A,TRUE,"general";"via3",#N/A,TRUE,"general"}</definedName>
    <definedName name="_s4">{"via1",#N/A,TRUE,"general";"via2",#N/A,TRUE,"general";"via3",#N/A,TRUE,"general"}</definedName>
    <definedName localSheetId="0" name="_s4_1">{"via1",#N/A,TRUE,"general";"via2",#N/A,TRUE,"general";"via3",#N/A,TRUE,"general"}</definedName>
    <definedName name="_s4_1">{"via1",#N/A,TRUE,"general";"via2",#N/A,TRUE,"general";"via3",#N/A,TRUE,"general"}</definedName>
    <definedName localSheetId="0" name="_s5">{"via1",#N/A,TRUE,"general";"via2",#N/A,TRUE,"general";"via3",#N/A,TRUE,"general"}</definedName>
    <definedName name="_s5">{"via1",#N/A,TRUE,"general";"via2",#N/A,TRUE,"general";"via3",#N/A,TRUE,"general"}</definedName>
    <definedName localSheetId="0" name="_s5_1">{"via1",#N/A,TRUE,"general";"via2",#N/A,TRUE,"general";"via3",#N/A,TRUE,"general"}</definedName>
    <definedName name="_s5_1">{"via1",#N/A,TRUE,"general";"via2",#N/A,TRUE,"general";"via3",#N/A,TRUE,"general"}</definedName>
    <definedName localSheetId="0" name="_s6">{"TAB1",#N/A,TRUE,"GENERAL";"TAB2",#N/A,TRUE,"GENERAL";"TAB3",#N/A,TRUE,"GENERAL";"TAB4",#N/A,TRUE,"GENERAL";"TAB5",#N/A,TRUE,"GENERAL"}</definedName>
    <definedName name="_s6">{"TAB1",#N/A,TRUE,"GENERAL";"TAB2",#N/A,TRUE,"GENERAL";"TAB3",#N/A,TRUE,"GENERAL";"TAB4",#N/A,TRUE,"GENERAL";"TAB5",#N/A,TRUE,"GENERAL"}</definedName>
    <definedName localSheetId="0" name="_s6_1">{"TAB1",#N/A,TRUE,"GENERAL";"TAB2",#N/A,TRUE,"GENERAL";"TAB3",#N/A,TRUE,"GENERAL";"TAB4",#N/A,TRUE,"GENERAL";"TAB5",#N/A,TRUE,"GENERAL"}</definedName>
    <definedName name="_s6_1">{"TAB1",#N/A,TRUE,"GENERAL";"TAB2",#N/A,TRUE,"GENERAL";"TAB3",#N/A,TRUE,"GENERAL";"TAB4",#N/A,TRUE,"GENERAL";"TAB5",#N/A,TRUE,"GENERAL"}</definedName>
    <definedName localSheetId="0" name="_s7">{"via1",#N/A,TRUE,"general";"via2",#N/A,TRUE,"general";"via3",#N/A,TRUE,"general"}</definedName>
    <definedName name="_s7">{"via1",#N/A,TRUE,"general";"via2",#N/A,TRUE,"general";"via3",#N/A,TRUE,"general"}</definedName>
    <definedName localSheetId="0" name="_s7_1">{"via1",#N/A,TRUE,"general";"via2",#N/A,TRUE,"general";"via3",#N/A,TRUE,"general"}</definedName>
    <definedName name="_s7_1">{"via1",#N/A,TRUE,"general";"via2",#N/A,TRUE,"general";"via3",#N/A,TRUE,"general"}</definedName>
    <definedName localSheetId="0" name="_t3">{"TAB1",#N/A,TRUE,"GENERAL";"TAB2",#N/A,TRUE,"GENERAL";"TAB3",#N/A,TRUE,"GENERAL";"TAB4",#N/A,TRUE,"GENERAL";"TAB5",#N/A,TRUE,"GENERAL"}</definedName>
    <definedName name="_t3">{"TAB1",#N/A,TRUE,"GENERAL";"TAB2",#N/A,TRUE,"GENERAL";"TAB3",#N/A,TRUE,"GENERAL";"TAB4",#N/A,TRUE,"GENERAL";"TAB5",#N/A,TRUE,"GENERAL"}</definedName>
    <definedName localSheetId="0" name="_t3_1">{"TAB1",#N/A,TRUE,"GENERAL";"TAB2",#N/A,TRUE,"GENERAL";"TAB3",#N/A,TRUE,"GENERAL";"TAB4",#N/A,TRUE,"GENERAL";"TAB5",#N/A,TRUE,"GENERAL"}</definedName>
    <definedName name="_t3_1">{"TAB1",#N/A,TRUE,"GENERAL";"TAB2",#N/A,TRUE,"GENERAL";"TAB3",#N/A,TRUE,"GENERAL";"TAB4",#N/A,TRUE,"GENERAL";"TAB5",#N/A,TRUE,"GENERAL"}</definedName>
    <definedName localSheetId="0" name="_t4">{"via1",#N/A,TRUE,"general";"via2",#N/A,TRUE,"general";"via3",#N/A,TRUE,"general"}</definedName>
    <definedName name="_t4">{"via1",#N/A,TRUE,"general";"via2",#N/A,TRUE,"general";"via3",#N/A,TRUE,"general"}</definedName>
    <definedName localSheetId="0" name="_t4_1">{"via1",#N/A,TRUE,"general";"via2",#N/A,TRUE,"general";"via3",#N/A,TRUE,"general"}</definedName>
    <definedName name="_t4_1">{"via1",#N/A,TRUE,"general";"via2",#N/A,TRUE,"general";"via3",#N/A,TRUE,"general"}</definedName>
    <definedName localSheetId="0" name="_t5">{"TAB1",#N/A,TRUE,"GENERAL";"TAB2",#N/A,TRUE,"GENERAL";"TAB3",#N/A,TRUE,"GENERAL";"TAB4",#N/A,TRUE,"GENERAL";"TAB5",#N/A,TRUE,"GENERAL"}</definedName>
    <definedName name="_t5">{"TAB1",#N/A,TRUE,"GENERAL";"TAB2",#N/A,TRUE,"GENERAL";"TAB3",#N/A,TRUE,"GENERAL";"TAB4",#N/A,TRUE,"GENERAL";"TAB5",#N/A,TRUE,"GENERAL"}</definedName>
    <definedName localSheetId="0" name="_t5_1">{"TAB1",#N/A,TRUE,"GENERAL";"TAB2",#N/A,TRUE,"GENERAL";"TAB3",#N/A,TRUE,"GENERAL";"TAB4",#N/A,TRUE,"GENERAL";"TAB5",#N/A,TRUE,"GENERAL"}</definedName>
    <definedName name="_t5_1">{"TAB1",#N/A,TRUE,"GENERAL";"TAB2",#N/A,TRUE,"GENERAL";"TAB3",#N/A,TRUE,"GENERAL";"TAB4",#N/A,TRUE,"GENERAL";"TAB5",#N/A,TRUE,"GENERAL"}</definedName>
    <definedName localSheetId="0" name="_t6">{"via1",#N/A,TRUE,"general";"via2",#N/A,TRUE,"general";"via3",#N/A,TRUE,"general"}</definedName>
    <definedName name="_t6">{"via1",#N/A,TRUE,"general";"via2",#N/A,TRUE,"general";"via3",#N/A,TRUE,"general"}</definedName>
    <definedName localSheetId="0" name="_t6_1">{"via1",#N/A,TRUE,"general";"via2",#N/A,TRUE,"general";"via3",#N/A,TRUE,"general"}</definedName>
    <definedName name="_t6_1">{"via1",#N/A,TRUE,"general";"via2",#N/A,TRUE,"general";"via3",#N/A,TRUE,"general"}</definedName>
    <definedName localSheetId="0" name="_t66">{"TAB1",#N/A,TRUE,"GENERAL";"TAB2",#N/A,TRUE,"GENERAL";"TAB3",#N/A,TRUE,"GENERAL";"TAB4",#N/A,TRUE,"GENERAL";"TAB5",#N/A,TRUE,"GENERAL"}</definedName>
    <definedName name="_t66">{"TAB1",#N/A,TRUE,"GENERAL";"TAB2",#N/A,TRUE,"GENERAL";"TAB3",#N/A,TRUE,"GENERAL";"TAB4",#N/A,TRUE,"GENERAL";"TAB5",#N/A,TRUE,"GENERAL"}</definedName>
    <definedName localSheetId="0" name="_t66_1">{"TAB1",#N/A,TRUE,"GENERAL";"TAB2",#N/A,TRUE,"GENERAL";"TAB3",#N/A,TRUE,"GENERAL";"TAB4",#N/A,TRUE,"GENERAL";"TAB5",#N/A,TRUE,"GENERAL"}</definedName>
    <definedName name="_t66_1">{"TAB1",#N/A,TRUE,"GENERAL";"TAB2",#N/A,TRUE,"GENERAL";"TAB3",#N/A,TRUE,"GENERAL";"TAB4",#N/A,TRUE,"GENERAL";"TAB5",#N/A,TRUE,"GENERAL"}</definedName>
    <definedName localSheetId="0" name="_t7">{"via1",#N/A,TRUE,"general";"via2",#N/A,TRUE,"general";"via3",#N/A,TRUE,"general"}</definedName>
    <definedName name="_t7">{"via1",#N/A,TRUE,"general";"via2",#N/A,TRUE,"general";"via3",#N/A,TRUE,"general"}</definedName>
    <definedName localSheetId="0" name="_t7_1">{"via1",#N/A,TRUE,"general";"via2",#N/A,TRUE,"general";"via3",#N/A,TRUE,"general"}</definedName>
    <definedName name="_t7_1">{"via1",#N/A,TRUE,"general";"via2",#N/A,TRUE,"general";"via3",#N/A,TRUE,"general"}</definedName>
    <definedName localSheetId="0" name="_t77">{"TAB1",#N/A,TRUE,"GENERAL";"TAB2",#N/A,TRUE,"GENERAL";"TAB3",#N/A,TRUE,"GENERAL";"TAB4",#N/A,TRUE,"GENERAL";"TAB5",#N/A,TRUE,"GENERAL"}</definedName>
    <definedName name="_t77">{"TAB1",#N/A,TRUE,"GENERAL";"TAB2",#N/A,TRUE,"GENERAL";"TAB3",#N/A,TRUE,"GENERAL";"TAB4",#N/A,TRUE,"GENERAL";"TAB5",#N/A,TRUE,"GENERAL"}</definedName>
    <definedName localSheetId="0" name="_t77_1">{"TAB1",#N/A,TRUE,"GENERAL";"TAB2",#N/A,TRUE,"GENERAL";"TAB3",#N/A,TRUE,"GENERAL";"TAB4",#N/A,TRUE,"GENERAL";"TAB5",#N/A,TRUE,"GENERAL"}</definedName>
    <definedName name="_t77_1">{"TAB1",#N/A,TRUE,"GENERAL";"TAB2",#N/A,TRUE,"GENERAL";"TAB3",#N/A,TRUE,"GENERAL";"TAB4",#N/A,TRUE,"GENERAL";"TAB5",#N/A,TRUE,"GENERAL"}</definedName>
    <definedName localSheetId="0" name="_t8">{"TAB1",#N/A,TRUE,"GENERAL";"TAB2",#N/A,TRUE,"GENERAL";"TAB3",#N/A,TRUE,"GENERAL";"TAB4",#N/A,TRUE,"GENERAL";"TAB5",#N/A,TRUE,"GENERAL"}</definedName>
    <definedName name="_t8">{"TAB1",#N/A,TRUE,"GENERAL";"TAB2",#N/A,TRUE,"GENERAL";"TAB3",#N/A,TRUE,"GENERAL";"TAB4",#N/A,TRUE,"GENERAL";"TAB5",#N/A,TRUE,"GENERAL"}</definedName>
    <definedName localSheetId="0" name="_t8_1">{"TAB1",#N/A,TRUE,"GENERAL";"TAB2",#N/A,TRUE,"GENERAL";"TAB3",#N/A,TRUE,"GENERAL";"TAB4",#N/A,TRUE,"GENERAL";"TAB5",#N/A,TRUE,"GENERAL"}</definedName>
    <definedName name="_t8_1">{"TAB1",#N/A,TRUE,"GENERAL";"TAB2",#N/A,TRUE,"GENERAL";"TAB3",#N/A,TRUE,"GENERAL";"TAB4",#N/A,TRUE,"GENERAL";"TAB5",#N/A,TRUE,"GENERAL"}</definedName>
    <definedName localSheetId="0" name="_t88">{"via1",#N/A,TRUE,"general";"via2",#N/A,TRUE,"general";"via3",#N/A,TRUE,"general"}</definedName>
    <definedName name="_t88">{"via1",#N/A,TRUE,"general";"via2",#N/A,TRUE,"general";"via3",#N/A,TRUE,"general"}</definedName>
    <definedName localSheetId="0" name="_t88_1">{"via1",#N/A,TRUE,"general";"via2",#N/A,TRUE,"general";"via3",#N/A,TRUE,"general"}</definedName>
    <definedName name="_t88_1">{"via1",#N/A,TRUE,"general";"via2",#N/A,TRUE,"general";"via3",#N/A,TRUE,"general"}</definedName>
    <definedName localSheetId="0" name="_t9">{"TAB1",#N/A,TRUE,"GENERAL";"TAB2",#N/A,TRUE,"GENERAL";"TAB3",#N/A,TRUE,"GENERAL";"TAB4",#N/A,TRUE,"GENERAL";"TAB5",#N/A,TRUE,"GENERAL"}</definedName>
    <definedName name="_t9">{"TAB1",#N/A,TRUE,"GENERAL";"TAB2",#N/A,TRUE,"GENERAL";"TAB3",#N/A,TRUE,"GENERAL";"TAB4",#N/A,TRUE,"GENERAL";"TAB5",#N/A,TRUE,"GENERAL"}</definedName>
    <definedName localSheetId="0" name="_t9_1">{"TAB1",#N/A,TRUE,"GENERAL";"TAB2",#N/A,TRUE,"GENERAL";"TAB3",#N/A,TRUE,"GENERAL";"TAB4",#N/A,TRUE,"GENERAL";"TAB5",#N/A,TRUE,"GENERAL"}</definedName>
    <definedName name="_t9_1">{"TAB1",#N/A,TRUE,"GENERAL";"TAB2",#N/A,TRUE,"GENERAL";"TAB3",#N/A,TRUE,"GENERAL";"TAB4",#N/A,TRUE,"GENERAL";"TAB5",#N/A,TRUE,"GENERAL"}</definedName>
    <definedName localSheetId="0" name="_t99">{"via1",#N/A,TRUE,"general";"via2",#N/A,TRUE,"general";"via3",#N/A,TRUE,"general"}</definedName>
    <definedName name="_t99">{"via1",#N/A,TRUE,"general";"via2",#N/A,TRUE,"general";"via3",#N/A,TRUE,"general"}</definedName>
    <definedName localSheetId="0" name="_t99_1">{"via1",#N/A,TRUE,"general";"via2",#N/A,TRUE,"general";"via3",#N/A,TRUE,"general"}</definedName>
    <definedName name="_t99_1">{"via1",#N/A,TRUE,"general";"via2",#N/A,TRUE,"general";"via3",#N/A,TRUE,"general"}</definedName>
    <definedName name="_TEE3_1_1_1">NA()</definedName>
    <definedName name="_TEE4_1_1_1">NA()</definedName>
    <definedName name="_TEE6_1_1_1">NA()</definedName>
    <definedName localSheetId="8" name="_Toc217239242">'RESUMEN PTAR'!#REF!</definedName>
    <definedName localSheetId="6" name="_TRM1">'PPTO SSEE'!#REF!</definedName>
    <definedName localSheetId="0" name="_u4">{"TAB1",#N/A,TRUE,"GENERAL";"TAB2",#N/A,TRUE,"GENERAL";"TAB3",#N/A,TRUE,"GENERAL";"TAB4",#N/A,TRUE,"GENERAL";"TAB5",#N/A,TRUE,"GENERAL"}</definedName>
    <definedName name="_u4">{"TAB1",#N/A,TRUE,"GENERAL";"TAB2",#N/A,TRUE,"GENERAL";"TAB3",#N/A,TRUE,"GENERAL";"TAB4",#N/A,TRUE,"GENERAL";"TAB5",#N/A,TRUE,"GENERAL"}</definedName>
    <definedName localSheetId="0" name="_u4_1">{"TAB1",#N/A,TRUE,"GENERAL";"TAB2",#N/A,TRUE,"GENERAL";"TAB3",#N/A,TRUE,"GENERAL";"TAB4",#N/A,TRUE,"GENERAL";"TAB5",#N/A,TRUE,"GENERAL"}</definedName>
    <definedName name="_u4_1">{"TAB1",#N/A,TRUE,"GENERAL";"TAB2",#N/A,TRUE,"GENERAL";"TAB3",#N/A,TRUE,"GENERAL";"TAB4",#N/A,TRUE,"GENERAL";"TAB5",#N/A,TRUE,"GENERAL"}</definedName>
    <definedName localSheetId="0" name="_u5">{"TAB1",#N/A,TRUE,"GENERAL";"TAB2",#N/A,TRUE,"GENERAL";"TAB3",#N/A,TRUE,"GENERAL";"TAB4",#N/A,TRUE,"GENERAL";"TAB5",#N/A,TRUE,"GENERAL"}</definedName>
    <definedName name="_u5">{"TAB1",#N/A,TRUE,"GENERAL";"TAB2",#N/A,TRUE,"GENERAL";"TAB3",#N/A,TRUE,"GENERAL";"TAB4",#N/A,TRUE,"GENERAL";"TAB5",#N/A,TRUE,"GENERAL"}</definedName>
    <definedName localSheetId="0" name="_u5_1">{"TAB1",#N/A,TRUE,"GENERAL";"TAB2",#N/A,TRUE,"GENERAL";"TAB3",#N/A,TRUE,"GENERAL";"TAB4",#N/A,TRUE,"GENERAL";"TAB5",#N/A,TRUE,"GENERAL"}</definedName>
    <definedName name="_u5_1">{"TAB1",#N/A,TRUE,"GENERAL";"TAB2",#N/A,TRUE,"GENERAL";"TAB3",#N/A,TRUE,"GENERAL";"TAB4",#N/A,TRUE,"GENERAL";"TAB5",#N/A,TRUE,"GENERAL"}</definedName>
    <definedName localSheetId="0" name="_u6">{"TAB1",#N/A,TRUE,"GENERAL";"TAB2",#N/A,TRUE,"GENERAL";"TAB3",#N/A,TRUE,"GENERAL";"TAB4",#N/A,TRUE,"GENERAL";"TAB5",#N/A,TRUE,"GENERAL"}</definedName>
    <definedName name="_u6">{"TAB1",#N/A,TRUE,"GENERAL";"TAB2",#N/A,TRUE,"GENERAL";"TAB3",#N/A,TRUE,"GENERAL";"TAB4",#N/A,TRUE,"GENERAL";"TAB5",#N/A,TRUE,"GENERAL"}</definedName>
    <definedName localSheetId="0" name="_u6_1">{"TAB1",#N/A,TRUE,"GENERAL";"TAB2",#N/A,TRUE,"GENERAL";"TAB3",#N/A,TRUE,"GENERAL";"TAB4",#N/A,TRUE,"GENERAL";"TAB5",#N/A,TRUE,"GENERAL"}</definedName>
    <definedName name="_u6_1">{"TAB1",#N/A,TRUE,"GENERAL";"TAB2",#N/A,TRUE,"GENERAL";"TAB3",#N/A,TRUE,"GENERAL";"TAB4",#N/A,TRUE,"GENERAL";"TAB5",#N/A,TRUE,"GENERAL"}</definedName>
    <definedName localSheetId="0" name="_u7">{"via1",#N/A,TRUE,"general";"via2",#N/A,TRUE,"general";"via3",#N/A,TRUE,"general"}</definedName>
    <definedName name="_u7">{"via1",#N/A,TRUE,"general";"via2",#N/A,TRUE,"general";"via3",#N/A,TRUE,"general"}</definedName>
    <definedName localSheetId="0" name="_u7_1">{"via1",#N/A,TRUE,"general";"via2",#N/A,TRUE,"general";"via3",#N/A,TRUE,"general"}</definedName>
    <definedName name="_u7_1">{"via1",#N/A,TRUE,"general";"via2",#N/A,TRUE,"general";"via3",#N/A,TRUE,"general"}</definedName>
    <definedName localSheetId="0" name="_u8">{"TAB1",#N/A,TRUE,"GENERAL";"TAB2",#N/A,TRUE,"GENERAL";"TAB3",#N/A,TRUE,"GENERAL";"TAB4",#N/A,TRUE,"GENERAL";"TAB5",#N/A,TRUE,"GENERAL"}</definedName>
    <definedName name="_u8">{"TAB1",#N/A,TRUE,"GENERAL";"TAB2",#N/A,TRUE,"GENERAL";"TAB3",#N/A,TRUE,"GENERAL";"TAB4",#N/A,TRUE,"GENERAL";"TAB5",#N/A,TRUE,"GENERAL"}</definedName>
    <definedName localSheetId="0" name="_u8_1">{"TAB1",#N/A,TRUE,"GENERAL";"TAB2",#N/A,TRUE,"GENERAL";"TAB3",#N/A,TRUE,"GENERAL";"TAB4",#N/A,TRUE,"GENERAL";"TAB5",#N/A,TRUE,"GENERAL"}</definedName>
    <definedName name="_u8_1">{"TAB1",#N/A,TRUE,"GENERAL";"TAB2",#N/A,TRUE,"GENERAL";"TAB3",#N/A,TRUE,"GENERAL";"TAB4",#N/A,TRUE,"GENERAL";"TAB5",#N/A,TRUE,"GENERAL"}</definedName>
    <definedName localSheetId="0" name="_u9">{"TAB1",#N/A,TRUE,"GENERAL";"TAB2",#N/A,TRUE,"GENERAL";"TAB3",#N/A,TRUE,"GENERAL";"TAB4",#N/A,TRUE,"GENERAL";"TAB5",#N/A,TRUE,"GENERAL"}</definedName>
    <definedName name="_u9">{"TAB1",#N/A,TRUE,"GENERAL";"TAB2",#N/A,TRUE,"GENERAL";"TAB3",#N/A,TRUE,"GENERAL";"TAB4",#N/A,TRUE,"GENERAL";"TAB5",#N/A,TRUE,"GENERAL"}</definedName>
    <definedName localSheetId="0" name="_u9_1">{"TAB1",#N/A,TRUE,"GENERAL";"TAB2",#N/A,TRUE,"GENERAL";"TAB3",#N/A,TRUE,"GENERAL";"TAB4",#N/A,TRUE,"GENERAL";"TAB5",#N/A,TRUE,"GENERAL"}</definedName>
    <definedName name="_u9_1">{"TAB1",#N/A,TRUE,"GENERAL";"TAB2",#N/A,TRUE,"GENERAL";"TAB3",#N/A,TRUE,"GENERAL";"TAB4",#N/A,TRUE,"GENERAL";"TAB5",#N/A,TRUE,"GENERAL"}</definedName>
    <definedName name="_UG3_1_1_1">NA()</definedName>
    <definedName name="_UG4_1_1_1">NA()</definedName>
    <definedName name="_UG6_1_1_1">NA()</definedName>
    <definedName name="_UG8_1_1_1">NA()</definedName>
    <definedName localSheetId="0" name="_ur7">{"TAB1",#N/A,TRUE,"GENERAL";"TAB2",#N/A,TRUE,"GENERAL";"TAB3",#N/A,TRUE,"GENERAL";"TAB4",#N/A,TRUE,"GENERAL";"TAB5",#N/A,TRUE,"GENERAL"}</definedName>
    <definedName name="_ur7">{"TAB1",#N/A,TRUE,"GENERAL";"TAB2",#N/A,TRUE,"GENERAL";"TAB3",#N/A,TRUE,"GENERAL";"TAB4",#N/A,TRUE,"GENERAL";"TAB5",#N/A,TRUE,"GENERAL"}</definedName>
    <definedName localSheetId="0" name="_ur7_1">{"TAB1",#N/A,TRUE,"GENERAL";"TAB2",#N/A,TRUE,"GENERAL";"TAB3",#N/A,TRUE,"GENERAL";"TAB4",#N/A,TRUE,"GENERAL";"TAB5",#N/A,TRUE,"GENERAL"}</definedName>
    <definedName name="_ur7_1">{"TAB1",#N/A,TRUE,"GENERAL";"TAB2",#N/A,TRUE,"GENERAL";"TAB3",#N/A,TRUE,"GENERAL";"TAB4",#N/A,TRUE,"GENERAL";"TAB5",#N/A,TRUE,"GENERAL"}</definedName>
    <definedName localSheetId="0" name="_v2">{"via1",#N/A,TRUE,"general";"via2",#N/A,TRUE,"general";"via3",#N/A,TRUE,"general"}</definedName>
    <definedName name="_v2">{"via1",#N/A,TRUE,"general";"via2",#N/A,TRUE,"general";"via3",#N/A,TRUE,"general"}</definedName>
    <definedName localSheetId="0" name="_v2_1">{"via1",#N/A,TRUE,"general";"via2",#N/A,TRUE,"general";"via3",#N/A,TRUE,"general"}</definedName>
    <definedName name="_v2_1">{"via1",#N/A,TRUE,"general";"via2",#N/A,TRUE,"general";"via3",#N/A,TRUE,"general"}</definedName>
    <definedName localSheetId="0" name="_v3">{"TAB1",#N/A,TRUE,"GENERAL";"TAB2",#N/A,TRUE,"GENERAL";"TAB3",#N/A,TRUE,"GENERAL";"TAB4",#N/A,TRUE,"GENERAL";"TAB5",#N/A,TRUE,"GENERAL"}</definedName>
    <definedName name="_v3">{"TAB1",#N/A,TRUE,"GENERAL";"TAB2",#N/A,TRUE,"GENERAL";"TAB3",#N/A,TRUE,"GENERAL";"TAB4",#N/A,TRUE,"GENERAL";"TAB5",#N/A,TRUE,"GENERAL"}</definedName>
    <definedName localSheetId="0" name="_v3_1">{"TAB1",#N/A,TRUE,"GENERAL";"TAB2",#N/A,TRUE,"GENERAL";"TAB3",#N/A,TRUE,"GENERAL";"TAB4",#N/A,TRUE,"GENERAL";"TAB5",#N/A,TRUE,"GENERAL"}</definedName>
    <definedName name="_v3_1">{"TAB1",#N/A,TRUE,"GENERAL";"TAB2",#N/A,TRUE,"GENERAL";"TAB3",#N/A,TRUE,"GENERAL";"TAB4",#N/A,TRUE,"GENERAL";"TAB5",#N/A,TRUE,"GENERAL"}</definedName>
    <definedName localSheetId="0" name="_v4">{"TAB1",#N/A,TRUE,"GENERAL";"TAB2",#N/A,TRUE,"GENERAL";"TAB3",#N/A,TRUE,"GENERAL";"TAB4",#N/A,TRUE,"GENERAL";"TAB5",#N/A,TRUE,"GENERAL"}</definedName>
    <definedName name="_v4">{"TAB1",#N/A,TRUE,"GENERAL";"TAB2",#N/A,TRUE,"GENERAL";"TAB3",#N/A,TRUE,"GENERAL";"TAB4",#N/A,TRUE,"GENERAL";"TAB5",#N/A,TRUE,"GENERAL"}</definedName>
    <definedName localSheetId="0" name="_v4_1">{"TAB1",#N/A,TRUE,"GENERAL";"TAB2",#N/A,TRUE,"GENERAL";"TAB3",#N/A,TRUE,"GENERAL";"TAB4",#N/A,TRUE,"GENERAL";"TAB5",#N/A,TRUE,"GENERAL"}</definedName>
    <definedName name="_v4_1">{"TAB1",#N/A,TRUE,"GENERAL";"TAB2",#N/A,TRUE,"GENERAL";"TAB3",#N/A,TRUE,"GENERAL";"TAB4",#N/A,TRUE,"GENERAL";"TAB5",#N/A,TRUE,"GENERAL"}</definedName>
    <definedName localSheetId="0" name="_v5">{"TAB1",#N/A,TRUE,"GENERAL";"TAB2",#N/A,TRUE,"GENERAL";"TAB3",#N/A,TRUE,"GENERAL";"TAB4",#N/A,TRUE,"GENERAL";"TAB5",#N/A,TRUE,"GENERAL"}</definedName>
    <definedName name="_v5">{"TAB1",#N/A,TRUE,"GENERAL";"TAB2",#N/A,TRUE,"GENERAL";"TAB3",#N/A,TRUE,"GENERAL";"TAB4",#N/A,TRUE,"GENERAL";"TAB5",#N/A,TRUE,"GENERAL"}</definedName>
    <definedName localSheetId="0" name="_v5_1">{"TAB1",#N/A,TRUE,"GENERAL";"TAB2",#N/A,TRUE,"GENERAL";"TAB3",#N/A,TRUE,"GENERAL";"TAB4",#N/A,TRUE,"GENERAL";"TAB5",#N/A,TRUE,"GENERAL"}</definedName>
    <definedName name="_v5_1">{"TAB1",#N/A,TRUE,"GENERAL";"TAB2",#N/A,TRUE,"GENERAL";"TAB3",#N/A,TRUE,"GENERAL";"TAB4",#N/A,TRUE,"GENERAL";"TAB5",#N/A,TRUE,"GENERAL"}</definedName>
    <definedName localSheetId="0" name="_v6">{"TAB1",#N/A,TRUE,"GENERAL";"TAB2",#N/A,TRUE,"GENERAL";"TAB3",#N/A,TRUE,"GENERAL";"TAB4",#N/A,TRUE,"GENERAL";"TAB5",#N/A,TRUE,"GENERAL"}</definedName>
    <definedName name="_v6">{"TAB1",#N/A,TRUE,"GENERAL";"TAB2",#N/A,TRUE,"GENERAL";"TAB3",#N/A,TRUE,"GENERAL";"TAB4",#N/A,TRUE,"GENERAL";"TAB5",#N/A,TRUE,"GENERAL"}</definedName>
    <definedName localSheetId="0" name="_v6_1">{"TAB1",#N/A,TRUE,"GENERAL";"TAB2",#N/A,TRUE,"GENERAL";"TAB3",#N/A,TRUE,"GENERAL";"TAB4",#N/A,TRUE,"GENERAL";"TAB5",#N/A,TRUE,"GENERAL"}</definedName>
    <definedName name="_v6_1">{"TAB1",#N/A,TRUE,"GENERAL";"TAB2",#N/A,TRUE,"GENERAL";"TAB3",#N/A,TRUE,"GENERAL";"TAB4",#N/A,TRUE,"GENERAL";"TAB5",#N/A,TRUE,"GENERAL"}</definedName>
    <definedName localSheetId="0" name="_v7">{"via1",#N/A,TRUE,"general";"via2",#N/A,TRUE,"general";"via3",#N/A,TRUE,"general"}</definedName>
    <definedName name="_v7">{"via1",#N/A,TRUE,"general";"via2",#N/A,TRUE,"general";"via3",#N/A,TRUE,"general"}</definedName>
    <definedName localSheetId="0" name="_v7_1">{"via1",#N/A,TRUE,"general";"via2",#N/A,TRUE,"general";"via3",#N/A,TRUE,"general"}</definedName>
    <definedName name="_v7_1">{"via1",#N/A,TRUE,"general";"via2",#N/A,TRUE,"general";"via3",#N/A,TRUE,"general"}</definedName>
    <definedName localSheetId="0" name="_v8">{"TAB1",#N/A,TRUE,"GENERAL";"TAB2",#N/A,TRUE,"GENERAL";"TAB3",#N/A,TRUE,"GENERAL";"TAB4",#N/A,TRUE,"GENERAL";"TAB5",#N/A,TRUE,"GENERAL"}</definedName>
    <definedName name="_v8">{"TAB1",#N/A,TRUE,"GENERAL";"TAB2",#N/A,TRUE,"GENERAL";"TAB3",#N/A,TRUE,"GENERAL";"TAB4",#N/A,TRUE,"GENERAL";"TAB5",#N/A,TRUE,"GENERAL"}</definedName>
    <definedName localSheetId="0" name="_v8_1">{"TAB1",#N/A,TRUE,"GENERAL";"TAB2",#N/A,TRUE,"GENERAL";"TAB3",#N/A,TRUE,"GENERAL";"TAB4",#N/A,TRUE,"GENERAL";"TAB5",#N/A,TRUE,"GENERAL"}</definedName>
    <definedName name="_v8_1">{"TAB1",#N/A,TRUE,"GENERAL";"TAB2",#N/A,TRUE,"GENERAL";"TAB3",#N/A,TRUE,"GENERAL";"TAB4",#N/A,TRUE,"GENERAL";"TAB5",#N/A,TRUE,"GENERAL"}</definedName>
    <definedName localSheetId="0" name="_v9">{"TAB1",#N/A,TRUE,"GENERAL";"TAB2",#N/A,TRUE,"GENERAL";"TAB3",#N/A,TRUE,"GENERAL";"TAB4",#N/A,TRUE,"GENERAL";"TAB5",#N/A,TRUE,"GENERAL"}</definedName>
    <definedName name="_v9">{"TAB1",#N/A,TRUE,"GENERAL";"TAB2",#N/A,TRUE,"GENERAL";"TAB3",#N/A,TRUE,"GENERAL";"TAB4",#N/A,TRUE,"GENERAL";"TAB5",#N/A,TRUE,"GENERAL"}</definedName>
    <definedName localSheetId="0" name="_v9_1">{"TAB1",#N/A,TRUE,"GENERAL";"TAB2",#N/A,TRUE,"GENERAL";"TAB3",#N/A,TRUE,"GENERAL";"TAB4",#N/A,TRUE,"GENERAL";"TAB5",#N/A,TRUE,"GENERAL"}</definedName>
    <definedName name="_v9_1">{"TAB1",#N/A,TRUE,"GENERAL";"TAB2",#N/A,TRUE,"GENERAL";"TAB3",#N/A,TRUE,"GENERAL";"TAB4",#N/A,TRUE,"GENERAL";"TAB5",#N/A,TRUE,"GENERAL"}</definedName>
    <definedName localSheetId="0" name="_vfv4">{"via1",#N/A,TRUE,"general";"via2",#N/A,TRUE,"general";"via3",#N/A,TRUE,"general"}</definedName>
    <definedName name="_vfv4">{"via1",#N/A,TRUE,"general";"via2",#N/A,TRUE,"general";"via3",#N/A,TRUE,"general"}</definedName>
    <definedName localSheetId="0" name="_vfv4_1">{"via1",#N/A,TRUE,"general";"via2",#N/A,TRUE,"general";"via3",#N/A,TRUE,"general"}</definedName>
    <definedName name="_vfv4_1">{"via1",#N/A,TRUE,"general";"via2",#N/A,TRUE,"general";"via3",#N/A,TRUE,"general"}</definedName>
    <definedName localSheetId="0" name="_x1">{"TAB1",#N/A,TRUE,"GENERAL";"TAB2",#N/A,TRUE,"GENERAL";"TAB3",#N/A,TRUE,"GENERAL";"TAB4",#N/A,TRUE,"GENERAL";"TAB5",#N/A,TRUE,"GENERAL"}</definedName>
    <definedName name="_x1">{"TAB1",#N/A,TRUE,"GENERAL";"TAB2",#N/A,TRUE,"GENERAL";"TAB3",#N/A,TRUE,"GENERAL";"TAB4",#N/A,TRUE,"GENERAL";"TAB5",#N/A,TRUE,"GENERAL"}</definedName>
    <definedName localSheetId="0" name="_x1_1">{"TAB1",#N/A,TRUE,"GENERAL";"TAB2",#N/A,TRUE,"GENERAL";"TAB3",#N/A,TRUE,"GENERAL";"TAB4",#N/A,TRUE,"GENERAL";"TAB5",#N/A,TRUE,"GENERAL"}</definedName>
    <definedName name="_x1_1">{"TAB1",#N/A,TRUE,"GENERAL";"TAB2",#N/A,TRUE,"GENERAL";"TAB3",#N/A,TRUE,"GENERAL";"TAB4",#N/A,TRUE,"GENERAL";"TAB5",#N/A,TRUE,"GENERAL"}</definedName>
    <definedName localSheetId="0" name="_x2">{"via1",#N/A,TRUE,"general";"via2",#N/A,TRUE,"general";"via3",#N/A,TRUE,"general"}</definedName>
    <definedName name="_x2">{"via1",#N/A,TRUE,"general";"via2",#N/A,TRUE,"general";"via3",#N/A,TRUE,"general"}</definedName>
    <definedName localSheetId="0" name="_x2_1">{"via1",#N/A,TRUE,"general";"via2",#N/A,TRUE,"general";"via3",#N/A,TRUE,"general"}</definedName>
    <definedName name="_x2_1">{"via1",#N/A,TRUE,"general";"via2",#N/A,TRUE,"general";"via3",#N/A,TRUE,"general"}</definedName>
    <definedName localSheetId="0" name="_x3">{"via1",#N/A,TRUE,"general";"via2",#N/A,TRUE,"general";"via3",#N/A,TRUE,"general"}</definedName>
    <definedName name="_x3">{"via1",#N/A,TRUE,"general";"via2",#N/A,TRUE,"general";"via3",#N/A,TRUE,"general"}</definedName>
    <definedName localSheetId="0" name="_x3_1">{"via1",#N/A,TRUE,"general";"via2",#N/A,TRUE,"general";"via3",#N/A,TRUE,"general"}</definedName>
    <definedName name="_x3_1">{"via1",#N/A,TRUE,"general";"via2",#N/A,TRUE,"general";"via3",#N/A,TRUE,"general"}</definedName>
    <definedName localSheetId="0" name="_x4">{"via1",#N/A,TRUE,"general";"via2",#N/A,TRUE,"general";"via3",#N/A,TRUE,"general"}</definedName>
    <definedName name="_x4">{"via1",#N/A,TRUE,"general";"via2",#N/A,TRUE,"general";"via3",#N/A,TRUE,"general"}</definedName>
    <definedName localSheetId="0" name="_x4_1">{"via1",#N/A,TRUE,"general";"via2",#N/A,TRUE,"general";"via3",#N/A,TRUE,"general"}</definedName>
    <definedName name="_x4_1">{"via1",#N/A,TRUE,"general";"via2",#N/A,TRUE,"general";"via3",#N/A,TRUE,"general"}</definedName>
    <definedName localSheetId="0" name="_x5">{"TAB1",#N/A,TRUE,"GENERAL";"TAB2",#N/A,TRUE,"GENERAL";"TAB3",#N/A,TRUE,"GENERAL";"TAB4",#N/A,TRUE,"GENERAL";"TAB5",#N/A,TRUE,"GENERAL"}</definedName>
    <definedName name="_x5">{"TAB1",#N/A,TRUE,"GENERAL";"TAB2",#N/A,TRUE,"GENERAL";"TAB3",#N/A,TRUE,"GENERAL";"TAB4",#N/A,TRUE,"GENERAL";"TAB5",#N/A,TRUE,"GENERAL"}</definedName>
    <definedName localSheetId="0" name="_x5_1">{"TAB1",#N/A,TRUE,"GENERAL";"TAB2",#N/A,TRUE,"GENERAL";"TAB3",#N/A,TRUE,"GENERAL";"TAB4",#N/A,TRUE,"GENERAL";"TAB5",#N/A,TRUE,"GENERAL"}</definedName>
    <definedName name="_x5_1">{"TAB1",#N/A,TRUE,"GENERAL";"TAB2",#N/A,TRUE,"GENERAL";"TAB3",#N/A,TRUE,"GENERAL";"TAB4",#N/A,TRUE,"GENERAL";"TAB5",#N/A,TRUE,"GENERAL"}</definedName>
    <definedName localSheetId="0" name="_x6">{"TAB1",#N/A,TRUE,"GENERAL";"TAB2",#N/A,TRUE,"GENERAL";"TAB3",#N/A,TRUE,"GENERAL";"TAB4",#N/A,TRUE,"GENERAL";"TAB5",#N/A,TRUE,"GENERAL"}</definedName>
    <definedName name="_x6">{"TAB1",#N/A,TRUE,"GENERAL";"TAB2",#N/A,TRUE,"GENERAL";"TAB3",#N/A,TRUE,"GENERAL";"TAB4",#N/A,TRUE,"GENERAL";"TAB5",#N/A,TRUE,"GENERAL"}</definedName>
    <definedName localSheetId="0" name="_x6_1">{"TAB1",#N/A,TRUE,"GENERAL";"TAB2",#N/A,TRUE,"GENERAL";"TAB3",#N/A,TRUE,"GENERAL";"TAB4",#N/A,TRUE,"GENERAL";"TAB5",#N/A,TRUE,"GENERAL"}</definedName>
    <definedName name="_x6_1">{"TAB1",#N/A,TRUE,"GENERAL";"TAB2",#N/A,TRUE,"GENERAL";"TAB3",#N/A,TRUE,"GENERAL";"TAB4",#N/A,TRUE,"GENERAL";"TAB5",#N/A,TRUE,"GENERAL"}</definedName>
    <definedName localSheetId="0" name="_x7">{"TAB1",#N/A,TRUE,"GENERAL";"TAB2",#N/A,TRUE,"GENERAL";"TAB3",#N/A,TRUE,"GENERAL";"TAB4",#N/A,TRUE,"GENERAL";"TAB5",#N/A,TRUE,"GENERAL"}</definedName>
    <definedName name="_x7">{"TAB1",#N/A,TRUE,"GENERAL";"TAB2",#N/A,TRUE,"GENERAL";"TAB3",#N/A,TRUE,"GENERAL";"TAB4",#N/A,TRUE,"GENERAL";"TAB5",#N/A,TRUE,"GENERAL"}</definedName>
    <definedName localSheetId="0" name="_x7_1">{"TAB1",#N/A,TRUE,"GENERAL";"TAB2",#N/A,TRUE,"GENERAL";"TAB3",#N/A,TRUE,"GENERAL";"TAB4",#N/A,TRUE,"GENERAL";"TAB5",#N/A,TRUE,"GENERAL"}</definedName>
    <definedName name="_x7_1">{"TAB1",#N/A,TRUE,"GENERAL";"TAB2",#N/A,TRUE,"GENERAL";"TAB3",#N/A,TRUE,"GENERAL";"TAB4",#N/A,TRUE,"GENERAL";"TAB5",#N/A,TRUE,"GENERAL"}</definedName>
    <definedName localSheetId="0" name="_x8">{"via1",#N/A,TRUE,"general";"via2",#N/A,TRUE,"general";"via3",#N/A,TRUE,"general"}</definedName>
    <definedName name="_x8">{"via1",#N/A,TRUE,"general";"via2",#N/A,TRUE,"general";"via3",#N/A,TRUE,"general"}</definedName>
    <definedName localSheetId="0" name="_x8_1">{"via1",#N/A,TRUE,"general";"via2",#N/A,TRUE,"general";"via3",#N/A,TRUE,"general"}</definedName>
    <definedName name="_x8_1">{"via1",#N/A,TRUE,"general";"via2",#N/A,TRUE,"general";"via3",#N/A,TRUE,"general"}</definedName>
    <definedName localSheetId="0" name="_x9">{"TAB1",#N/A,TRUE,"GENERAL";"TAB2",#N/A,TRUE,"GENERAL";"TAB3",#N/A,TRUE,"GENERAL";"TAB4",#N/A,TRUE,"GENERAL";"TAB5",#N/A,TRUE,"GENERAL"}</definedName>
    <definedName name="_x9">{"TAB1",#N/A,TRUE,"GENERAL";"TAB2",#N/A,TRUE,"GENERAL";"TAB3",#N/A,TRUE,"GENERAL";"TAB4",#N/A,TRUE,"GENERAL";"TAB5",#N/A,TRUE,"GENERAL"}</definedName>
    <definedName localSheetId="0" name="_x9_1">{"TAB1",#N/A,TRUE,"GENERAL";"TAB2",#N/A,TRUE,"GENERAL";"TAB3",#N/A,TRUE,"GENERAL";"TAB4",#N/A,TRUE,"GENERAL";"TAB5",#N/A,TRUE,"GENERAL"}</definedName>
    <definedName name="_x9_1">{"TAB1",#N/A,TRUE,"GENERAL";"TAB2",#N/A,TRUE,"GENERAL";"TAB3",#N/A,TRUE,"GENERAL";"TAB4",#N/A,TRUE,"GENERAL";"TAB5",#N/A,TRUE,"GENERAL"}</definedName>
    <definedName localSheetId="0" name="_y2">{"TAB1",#N/A,TRUE,"GENERAL";"TAB2",#N/A,TRUE,"GENERAL";"TAB3",#N/A,TRUE,"GENERAL";"TAB4",#N/A,TRUE,"GENERAL";"TAB5",#N/A,TRUE,"GENERAL"}</definedName>
    <definedName name="_y2">{"TAB1",#N/A,TRUE,"GENERAL";"TAB2",#N/A,TRUE,"GENERAL";"TAB3",#N/A,TRUE,"GENERAL";"TAB4",#N/A,TRUE,"GENERAL";"TAB5",#N/A,TRUE,"GENERAL"}</definedName>
    <definedName localSheetId="0" name="_y2_1">{"TAB1",#N/A,TRUE,"GENERAL";"TAB2",#N/A,TRUE,"GENERAL";"TAB3",#N/A,TRUE,"GENERAL";"TAB4",#N/A,TRUE,"GENERAL";"TAB5",#N/A,TRUE,"GENERAL"}</definedName>
    <definedName name="_y2_1">{"TAB1",#N/A,TRUE,"GENERAL";"TAB2",#N/A,TRUE,"GENERAL";"TAB3",#N/A,TRUE,"GENERAL";"TAB4",#N/A,TRUE,"GENERAL";"TAB5",#N/A,TRUE,"GENERAL"}</definedName>
    <definedName localSheetId="0" name="_y3">{"via1",#N/A,TRUE,"general";"via2",#N/A,TRUE,"general";"via3",#N/A,TRUE,"general"}</definedName>
    <definedName name="_y3">{"via1",#N/A,TRUE,"general";"via2",#N/A,TRUE,"general";"via3",#N/A,TRUE,"general"}</definedName>
    <definedName localSheetId="0" name="_y3_1">{"via1",#N/A,TRUE,"general";"via2",#N/A,TRUE,"general";"via3",#N/A,TRUE,"general"}</definedName>
    <definedName name="_y3_1">{"via1",#N/A,TRUE,"general";"via2",#N/A,TRUE,"general";"via3",#N/A,TRUE,"general"}</definedName>
    <definedName localSheetId="0" name="_y4">{"via1",#N/A,TRUE,"general";"via2",#N/A,TRUE,"general";"via3",#N/A,TRUE,"general"}</definedName>
    <definedName name="_y4">{"via1",#N/A,TRUE,"general";"via2",#N/A,TRUE,"general";"via3",#N/A,TRUE,"general"}</definedName>
    <definedName localSheetId="0" name="_y4_1">{"via1",#N/A,TRUE,"general";"via2",#N/A,TRUE,"general";"via3",#N/A,TRUE,"general"}</definedName>
    <definedName name="_y4_1">{"via1",#N/A,TRUE,"general";"via2",#N/A,TRUE,"general";"via3",#N/A,TRUE,"general"}</definedName>
    <definedName localSheetId="0" name="_y5">{"TAB1",#N/A,TRUE,"GENERAL";"TAB2",#N/A,TRUE,"GENERAL";"TAB3",#N/A,TRUE,"GENERAL";"TAB4",#N/A,TRUE,"GENERAL";"TAB5",#N/A,TRUE,"GENERAL"}</definedName>
    <definedName name="_y5">{"TAB1",#N/A,TRUE,"GENERAL";"TAB2",#N/A,TRUE,"GENERAL";"TAB3",#N/A,TRUE,"GENERAL";"TAB4",#N/A,TRUE,"GENERAL";"TAB5",#N/A,TRUE,"GENERAL"}</definedName>
    <definedName localSheetId="0" name="_y5_1">{"TAB1",#N/A,TRUE,"GENERAL";"TAB2",#N/A,TRUE,"GENERAL";"TAB3",#N/A,TRUE,"GENERAL";"TAB4",#N/A,TRUE,"GENERAL";"TAB5",#N/A,TRUE,"GENERAL"}</definedName>
    <definedName name="_y5_1">{"TAB1",#N/A,TRUE,"GENERAL";"TAB2",#N/A,TRUE,"GENERAL";"TAB3",#N/A,TRUE,"GENERAL";"TAB4",#N/A,TRUE,"GENERAL";"TAB5",#N/A,TRUE,"GENERAL"}</definedName>
    <definedName localSheetId="0" name="_y6">{"via1",#N/A,TRUE,"general";"via2",#N/A,TRUE,"general";"via3",#N/A,TRUE,"general"}</definedName>
    <definedName name="_y6">{"via1",#N/A,TRUE,"general";"via2",#N/A,TRUE,"general";"via3",#N/A,TRUE,"general"}</definedName>
    <definedName localSheetId="0" name="_y6_1">{"via1",#N/A,TRUE,"general";"via2",#N/A,TRUE,"general";"via3",#N/A,TRUE,"general"}</definedName>
    <definedName name="_y6_1">{"via1",#N/A,TRUE,"general";"via2",#N/A,TRUE,"general";"via3",#N/A,TRUE,"general"}</definedName>
    <definedName localSheetId="0" name="_y7">{"via1",#N/A,TRUE,"general";"via2",#N/A,TRUE,"general";"via3",#N/A,TRUE,"general"}</definedName>
    <definedName name="_y7">{"via1",#N/A,TRUE,"general";"via2",#N/A,TRUE,"general";"via3",#N/A,TRUE,"general"}</definedName>
    <definedName localSheetId="0" name="_y7_1">{"via1",#N/A,TRUE,"general";"via2",#N/A,TRUE,"general";"via3",#N/A,TRUE,"general"}</definedName>
    <definedName name="_y7_1">{"via1",#N/A,TRUE,"general";"via2",#N/A,TRUE,"general";"via3",#N/A,TRUE,"general"}</definedName>
    <definedName localSheetId="0" name="_y8">{"via1",#N/A,TRUE,"general";"via2",#N/A,TRUE,"general";"via3",#N/A,TRUE,"general"}</definedName>
    <definedName name="_y8">{"via1",#N/A,TRUE,"general";"via2",#N/A,TRUE,"general";"via3",#N/A,TRUE,"general"}</definedName>
    <definedName localSheetId="0" name="_y8_1">{"via1",#N/A,TRUE,"general";"via2",#N/A,TRUE,"general";"via3",#N/A,TRUE,"general"}</definedName>
    <definedName name="_y8_1">{"via1",#N/A,TRUE,"general";"via2",#N/A,TRUE,"general";"via3",#N/A,TRUE,"general"}</definedName>
    <definedName localSheetId="0" name="_y9">{"TAB1",#N/A,TRUE,"GENERAL";"TAB2",#N/A,TRUE,"GENERAL";"TAB3",#N/A,TRUE,"GENERAL";"TAB4",#N/A,TRUE,"GENERAL";"TAB5",#N/A,TRUE,"GENERAL"}</definedName>
    <definedName name="_y9">{"TAB1",#N/A,TRUE,"GENERAL";"TAB2",#N/A,TRUE,"GENERAL";"TAB3",#N/A,TRUE,"GENERAL";"TAB4",#N/A,TRUE,"GENERAL";"TAB5",#N/A,TRUE,"GENERAL"}</definedName>
    <definedName localSheetId="0" name="_y9_1">{"TAB1",#N/A,TRUE,"GENERAL";"TAB2",#N/A,TRUE,"GENERAL";"TAB3",#N/A,TRUE,"GENERAL";"TAB4",#N/A,TRUE,"GENERAL";"TAB5",#N/A,TRUE,"GENERAL"}</definedName>
    <definedName name="_y9_1">{"TAB1",#N/A,TRUE,"GENERAL";"TAB2",#N/A,TRUE,"GENERAL";"TAB3",#N/A,TRUE,"GENERAL";"TAB4",#N/A,TRUE,"GENERAL";"TAB5",#N/A,TRUE,"GENERAL"}</definedName>
    <definedName localSheetId="0" name="_z1">{"TAB1",#N/A,TRUE,"GENERAL";"TAB2",#N/A,TRUE,"GENERAL";"TAB3",#N/A,TRUE,"GENERAL";"TAB4",#N/A,TRUE,"GENERAL";"TAB5",#N/A,TRUE,"GENERAL"}</definedName>
    <definedName name="_z1">{"TAB1",#N/A,TRUE,"GENERAL";"TAB2",#N/A,TRUE,"GENERAL";"TAB3",#N/A,TRUE,"GENERAL";"TAB4",#N/A,TRUE,"GENERAL";"TAB5",#N/A,TRUE,"GENERAL"}</definedName>
    <definedName localSheetId="0" name="_z1_1">{"TAB1",#N/A,TRUE,"GENERAL";"TAB2",#N/A,TRUE,"GENERAL";"TAB3",#N/A,TRUE,"GENERAL";"TAB4",#N/A,TRUE,"GENERAL";"TAB5",#N/A,TRUE,"GENERAL"}</definedName>
    <definedName name="_z1_1">{"TAB1",#N/A,TRUE,"GENERAL";"TAB2",#N/A,TRUE,"GENERAL";"TAB3",#N/A,TRUE,"GENERAL";"TAB4",#N/A,TRUE,"GENERAL";"TAB5",#N/A,TRUE,"GENERAL"}</definedName>
    <definedName localSheetId="0" name="_z2">{"via1",#N/A,TRUE,"general";"via2",#N/A,TRUE,"general";"via3",#N/A,TRUE,"general"}</definedName>
    <definedName name="_z2">{"via1",#N/A,TRUE,"general";"via2",#N/A,TRUE,"general";"via3",#N/A,TRUE,"general"}</definedName>
    <definedName localSheetId="0" name="_z2_1">{"via1",#N/A,TRUE,"general";"via2",#N/A,TRUE,"general";"via3",#N/A,TRUE,"general"}</definedName>
    <definedName name="_z2_1">{"via1",#N/A,TRUE,"general";"via2",#N/A,TRUE,"general";"via3",#N/A,TRUE,"general"}</definedName>
    <definedName localSheetId="0" name="_z3">{"via1",#N/A,TRUE,"general";"via2",#N/A,TRUE,"general";"via3",#N/A,TRUE,"general"}</definedName>
    <definedName name="_z3">{"via1",#N/A,TRUE,"general";"via2",#N/A,TRUE,"general";"via3",#N/A,TRUE,"general"}</definedName>
    <definedName localSheetId="0" name="_z3_1">{"via1",#N/A,TRUE,"general";"via2",#N/A,TRUE,"general";"via3",#N/A,TRUE,"general"}</definedName>
    <definedName name="_z3_1">{"via1",#N/A,TRUE,"general";"via2",#N/A,TRUE,"general";"via3",#N/A,TRUE,"general"}</definedName>
    <definedName localSheetId="0" name="_z4">{"TAB1",#N/A,TRUE,"GENERAL";"TAB2",#N/A,TRUE,"GENERAL";"TAB3",#N/A,TRUE,"GENERAL";"TAB4",#N/A,TRUE,"GENERAL";"TAB5",#N/A,TRUE,"GENERAL"}</definedName>
    <definedName name="_z4">{"TAB1",#N/A,TRUE,"GENERAL";"TAB2",#N/A,TRUE,"GENERAL";"TAB3",#N/A,TRUE,"GENERAL";"TAB4",#N/A,TRUE,"GENERAL";"TAB5",#N/A,TRUE,"GENERAL"}</definedName>
    <definedName localSheetId="0" name="_z4_1">{"TAB1",#N/A,TRUE,"GENERAL";"TAB2",#N/A,TRUE,"GENERAL";"TAB3",#N/A,TRUE,"GENERAL";"TAB4",#N/A,TRUE,"GENERAL";"TAB5",#N/A,TRUE,"GENERAL"}</definedName>
    <definedName name="_z4_1">{"TAB1",#N/A,TRUE,"GENERAL";"TAB2",#N/A,TRUE,"GENERAL";"TAB3",#N/A,TRUE,"GENERAL";"TAB4",#N/A,TRUE,"GENERAL";"TAB5",#N/A,TRUE,"GENERAL"}</definedName>
    <definedName localSheetId="0" name="_z5">{"via1",#N/A,TRUE,"general";"via2",#N/A,TRUE,"general";"via3",#N/A,TRUE,"general"}</definedName>
    <definedName name="_z5">{"via1",#N/A,TRUE,"general";"via2",#N/A,TRUE,"general";"via3",#N/A,TRUE,"general"}</definedName>
    <definedName localSheetId="0" name="_z5_1">{"via1",#N/A,TRUE,"general";"via2",#N/A,TRUE,"general";"via3",#N/A,TRUE,"general"}</definedName>
    <definedName name="_z5_1">{"via1",#N/A,TRUE,"general";"via2",#N/A,TRUE,"general";"via3",#N/A,TRUE,"general"}</definedName>
    <definedName localSheetId="0" name="_z6">{"TAB1",#N/A,TRUE,"GENERAL";"TAB2",#N/A,TRUE,"GENERAL";"TAB3",#N/A,TRUE,"GENERAL";"TAB4",#N/A,TRUE,"GENERAL";"TAB5",#N/A,TRUE,"GENERAL"}</definedName>
    <definedName name="_z6">{"TAB1",#N/A,TRUE,"GENERAL";"TAB2",#N/A,TRUE,"GENERAL";"TAB3",#N/A,TRUE,"GENERAL";"TAB4",#N/A,TRUE,"GENERAL";"TAB5",#N/A,TRUE,"GENERAL"}</definedName>
    <definedName localSheetId="0" name="_z6_1">{"TAB1",#N/A,TRUE,"GENERAL";"TAB2",#N/A,TRUE,"GENERAL";"TAB3",#N/A,TRUE,"GENERAL";"TAB4",#N/A,TRUE,"GENERAL";"TAB5",#N/A,TRUE,"GENERAL"}</definedName>
    <definedName name="_z6_1">{"TAB1",#N/A,TRUE,"GENERAL";"TAB2",#N/A,TRUE,"GENERAL";"TAB3",#N/A,TRUE,"GENERAL";"TAB4",#N/A,TRUE,"GENERAL";"TAB5",#N/A,TRUE,"GENERAL"}</definedName>
    <definedName name="A_1_1_1">NA()</definedName>
    <definedName name="A_IMPRESIÓN_IM_1_1_1">NA()</definedName>
    <definedName localSheetId="0" name="a2a">{"TAB1",#N/A,TRUE,"GENERAL";"TAB2",#N/A,TRUE,"GENERAL";"TAB3",#N/A,TRUE,"GENERAL";"TAB4",#N/A,TRUE,"GENERAL";"TAB5",#N/A,TRUE,"GENERAL"}</definedName>
    <definedName name="a2a">{"TAB1",#N/A,TRUE,"GENERAL";"TAB2",#N/A,TRUE,"GENERAL";"TAB3",#N/A,TRUE,"GENERAL";"TAB4",#N/A,TRUE,"GENERAL";"TAB5",#N/A,TRUE,"GENERAL"}</definedName>
    <definedName localSheetId="0" name="a2a_1">{"TAB1",#N/A,TRUE,"GENERAL";"TAB2",#N/A,TRUE,"GENERAL";"TAB3",#N/A,TRUE,"GENERAL";"TAB4",#N/A,TRUE,"GENERAL";"TAB5",#N/A,TRUE,"GENERAL"}</definedName>
    <definedName name="a2a_1">{"TAB1",#N/A,TRUE,"GENERAL";"TAB2",#N/A,TRUE,"GENERAL";"TAB3",#N/A,TRUE,"GENERAL";"TAB4",#N/A,TRUE,"GENERAL";"TAB5",#N/A,TRUE,"GENERAL"}</definedName>
    <definedName localSheetId="0" name="a6d">{#N/A,#N/A,FALSE,"DITCAR";#N/A,#N/A,FALSE,"a1";#N/A,#N/A,FALSE,"a2";#N/A,#N/A,FALSE,"a3";#N/A,#N/A,FALSE,"a4";#N/A,#N/A,FALSE,"a4a";#N/A,#N/A,FALSE,"a4B";#N/A,#N/A,FALSE,"a4C";#N/A,#N/A,FALSE,"A5a ";#N/A,#N/A,FALSE,"A5b";#N/A,#N/A,FALSE,"A6A";#N/A,#N/A,FALSE,"A6B";#N/A,#N/A,FALSE,"A6C";#N/A,#N/A,FALSE,"04PG12NB"}</definedName>
    <definedName name="a6d">{#N/A,#N/A,FALSE,"DITCAR";#N/A,#N/A,FALSE,"a1";#N/A,#N/A,FALSE,"a2";#N/A,#N/A,FALSE,"a3";#N/A,#N/A,FALSE,"a4";#N/A,#N/A,FALSE,"a4a";#N/A,#N/A,FALSE,"a4B";#N/A,#N/A,FALSE,"a4C";#N/A,#N/A,FALSE,"A5a ";#N/A,#N/A,FALSE,"A5b";#N/A,#N/A,FALSE,"A6A";#N/A,#N/A,FALSE,"A6B";#N/A,#N/A,FALSE,"A6C";#N/A,#N/A,FALSE,"04PG12NB"}</definedName>
    <definedName localSheetId="3" name="aa">{#N/A,#N/A,FALSE,"VENTAS";#N/A,#N/A,FALSE,"U. BRUTA";#N/A,#N/A,FALSE,"G. PERSONAL";#N/A,#N/A,FALSE,"G. OPERACION";#N/A,#N/A,FALSE,"G. DEPYAM";#N/A,#N/A,FALSE,"INGRESOS";#N/A,#N/A,FALSE,"G.o P.1";#N/A,#N/A,FALSE,"3%Informe Junta";#N/A,#N/A,FALSE,"P Y G (2)";#N/A,#N/A,FALSE,"CART. PROV.";#N/A,#N/A,FALSE,"Usecmes";#N/A,#N/A,FALSE,"Usecacu"}</definedName>
    <definedName localSheetId="0" name="aa">{#N/A,#N/A,FALSE,"VENTAS";#N/A,#N/A,FALSE,"U. BRUTA";#N/A,#N/A,FALSE,"G. PERSONAL";#N/A,#N/A,FALSE,"G. OPERACION";#N/A,#N/A,FALSE,"G. DEPYAM";#N/A,#N/A,FALSE,"INGRESOS";#N/A,#N/A,FALSE,"G.o P.1";#N/A,#N/A,FALSE,"3%Informe Junta";#N/A,#N/A,FALSE,"P Y G (2)";#N/A,#N/A,FALSE,"CART. PROV.";#N/A,#N/A,FALSE,"Usecmes";#N/A,#N/A,FALSE,"Usecacu"}</definedName>
    <definedName name="aa">{#N/A,#N/A,FALSE,"VENTAS";#N/A,#N/A,FALSE,"U. BRUTA";#N/A,#N/A,FALSE,"G. PERSONAL";#N/A,#N/A,FALSE,"G. OPERACION";#N/A,#N/A,FALSE,"G. DEPYAM";#N/A,#N/A,FALSE,"INGRESOS";#N/A,#N/A,FALSE,"G.o P.1";#N/A,#N/A,FALSE,"3%Informe Junta";#N/A,#N/A,FALSE,"P Y G (2)";#N/A,#N/A,FALSE,"CART. PROV.";#N/A,#N/A,FALSE,"Usecmes";#N/A,#N/A,FALSE,"Usecacu"}</definedName>
    <definedName name="AAA_DOCTOPS">"AAA_SET"</definedName>
    <definedName name="AAA_duser">"OFF"</definedName>
    <definedName localSheetId="0" name="aaaaaaaa">{#N/A,#N/A,FALSE,"c_finanz";#N/A,#N/A,FALSE,"c_eco";#N/A,#N/A,FALSE,"investimenti";#N/A,#N/A,FALSE,"tir"}</definedName>
    <definedName name="aaaaaaaa">{#N/A,#N/A,FALSE,"c_finanz";#N/A,#N/A,FALSE,"c_eco";#N/A,#N/A,FALSE,"investimenti";#N/A,#N/A,FALSE,"tir"}</definedName>
    <definedName localSheetId="0" name="aaaaas">{"TAB1",#N/A,TRUE,"GENERAL";"TAB2",#N/A,TRUE,"GENERAL";"TAB3",#N/A,TRUE,"GENERAL";"TAB4",#N/A,TRUE,"GENERAL";"TAB5",#N/A,TRUE,"GENERAL"}</definedName>
    <definedName name="aaaaas">{"TAB1",#N/A,TRUE,"GENERAL";"TAB2",#N/A,TRUE,"GENERAL";"TAB3",#N/A,TRUE,"GENERAL";"TAB4",#N/A,TRUE,"GENERAL";"TAB5",#N/A,TRUE,"GENERAL"}</definedName>
    <definedName localSheetId="0" name="aaaaas_1">{"TAB1",#N/A,TRUE,"GENERAL";"TAB2",#N/A,TRUE,"GENERAL";"TAB3",#N/A,TRUE,"GENERAL";"TAB4",#N/A,TRUE,"GENERAL";"TAB5",#N/A,TRUE,"GENERAL"}</definedName>
    <definedName name="aaaaas_1">{"TAB1",#N/A,TRUE,"GENERAL";"TAB2",#N/A,TRUE,"GENERAL";"TAB3",#N/A,TRUE,"GENERAL";"TAB4",#N/A,TRUE,"GENERAL";"TAB5",#N/A,TRUE,"GENERAL"}</definedName>
    <definedName name="AAB_Addin5">"AAB_Description for addin 5,Description for addin 5,Description for addin 5,Description for addin 5,Description for addin 5,Description for addin 5"</definedName>
    <definedName localSheetId="0" name="aas">{"TAB1",#N/A,TRUE,"GENERAL";"TAB2",#N/A,TRUE,"GENERAL";"TAB3",#N/A,TRUE,"GENERAL";"TAB4",#N/A,TRUE,"GENERAL";"TAB5",#N/A,TRUE,"GENERAL"}</definedName>
    <definedName name="aas">{"TAB1",#N/A,TRUE,"GENERAL";"TAB2",#N/A,TRUE,"GENERAL";"TAB3",#N/A,TRUE,"GENERAL";"TAB4",#N/A,TRUE,"GENERAL";"TAB5",#N/A,TRUE,"GENERAL"}</definedName>
    <definedName localSheetId="0" name="aas_1">{"TAB1",#N/A,TRUE,"GENERAL";"TAB2",#N/A,TRUE,"GENERAL";"TAB3",#N/A,TRUE,"GENERAL";"TAB4",#N/A,TRUE,"GENERAL";"TAB5",#N/A,TRUE,"GENERAL"}</definedName>
    <definedName name="aas_1">{"TAB1",#N/A,TRUE,"GENERAL";"TAB2",#N/A,TRUE,"GENERAL";"TAB3",#N/A,TRUE,"GENERAL";"TAB4",#N/A,TRUE,"GENERAL";"TAB5",#N/A,TRUE,"GENERAL"}</definedName>
    <definedName localSheetId="3" name="ABARROTES">{#N/A,#N/A,FALSE,"VENTAS";#N/A,#N/A,FALSE,"U. BRUTA";#N/A,#N/A,FALSE,"G. PERSONAL";#N/A,#N/A,FALSE,"G. OPERACION";#N/A,#N/A,FALSE,"G. DEPYAM";#N/A,#N/A,FALSE,"INGRESOS";#N/A,#N/A,FALSE,"G.o P.1";#N/A,#N/A,FALSE,"3%Informe Junta";#N/A,#N/A,FALSE,"P Y G (2)";#N/A,#N/A,FALSE,"CART. PROV.";#N/A,#N/A,FALSE,"Usecmes";#N/A,#N/A,FALSE,"Usecacu"}</definedName>
    <definedName localSheetId="0" name="ABARROTES">{#N/A,#N/A,FALSE,"VENTAS";#N/A,#N/A,FALSE,"U. BRUTA";#N/A,#N/A,FALSE,"G. PERSONAL";#N/A,#N/A,FALSE,"G. OPERACION";#N/A,#N/A,FALSE,"G. DEPYAM";#N/A,#N/A,FALSE,"INGRESOS";#N/A,#N/A,FALSE,"G.o P.1";#N/A,#N/A,FALSE,"3%Informe Junta";#N/A,#N/A,FALSE,"P Y G (2)";#N/A,#N/A,FALSE,"CART. PROV.";#N/A,#N/A,FALSE,"Usecmes";#N/A,#N/A,FALSE,"Usecacu"}</definedName>
    <definedName name="ABARROTES">{#N/A,#N/A,FALSE,"VENTAS";#N/A,#N/A,FALSE,"U. BRUTA";#N/A,#N/A,FALSE,"G. PERSONAL";#N/A,#N/A,FALSE,"G. OPERACION";#N/A,#N/A,FALSE,"G. DEPYAM";#N/A,#N/A,FALSE,"INGRESOS";#N/A,#N/A,FALSE,"G.o P.1";#N/A,#N/A,FALSE,"3%Informe Junta";#N/A,#N/A,FALSE,"P Y G (2)";#N/A,#N/A,FALSE,"CART. PROV.";#N/A,#N/A,FALSE,"Usecmes";#N/A,#N/A,FALSE,"Usecacu"}</definedName>
    <definedName localSheetId="0" name="AccessDatabase">"C:\EXCEL\FILESXLS\TELEX\LIBRO99.mdb"</definedName>
    <definedName name="AccessDatabase">"C:\EXCEL\FILESXLS\TELEX\LIBRO99.mdb"</definedName>
    <definedName name="ACEITES">#REF!,#REF!,#REF!,#REF!,#REF!</definedName>
    <definedName name="acero_1_1_1">NA()</definedName>
    <definedName name="ACOMETIDA3_1_1_1">NA()</definedName>
    <definedName name="ACOMETIDA4_1_1_1">NA()</definedName>
    <definedName localSheetId="0" name="ACTAAJUSTE3">{"via1",#N/A,TRUE,"general";"via2",#N/A,TRUE,"general";"via3",#N/A,TRUE,"general"}</definedName>
    <definedName name="ACTAAJUSTE3">{"via1",#N/A,TRUE,"general";"via2",#N/A,TRUE,"general";"via3",#N/A,TRUE,"general"}</definedName>
    <definedName name="activos">{#N/A,#N/A,TRUE,"Posicion";#N/A,#N/A,TRUE,"Presentacion";#N/A,#N/A,TRUE,"analisis";#N/A,#N/A,TRUE,"PORTAFOLIO"}</definedName>
    <definedName localSheetId="0" name="adf">{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adf">{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localSheetId="0" name="ADFGSDB">{"via1",#N/A,TRUE,"general";"via2",#N/A,TRUE,"general";"via3",#N/A,TRUE,"general"}</definedName>
    <definedName name="ADFGSDB">{"via1",#N/A,TRUE,"general";"via2",#N/A,TRUE,"general";"via3",#N/A,TRUE,"general"}</definedName>
    <definedName localSheetId="0" name="ADFGSDB_1">{"via1",#N/A,TRUE,"general";"via2",#N/A,TRUE,"general";"via3",#N/A,TRUE,"general"}</definedName>
    <definedName name="ADFGSDB_1">{"via1",#N/A,TRUE,"general";"via2",#N/A,TRUE,"general";"via3",#N/A,TRUE,"general"}</definedName>
    <definedName localSheetId="0" name="ADSAD">{"TAB1",#N/A,TRUE,"GENERAL";"TAB2",#N/A,TRUE,"GENERAL";"TAB3",#N/A,TRUE,"GENERAL";"TAB4",#N/A,TRUE,"GENERAL";"TAB5",#N/A,TRUE,"GENERAL"}</definedName>
    <definedName name="ADSAD">{"TAB1",#N/A,TRUE,"GENERAL";"TAB2",#N/A,TRUE,"GENERAL";"TAB3",#N/A,TRUE,"GENERAL";"TAB4",#N/A,TRUE,"GENERAL";"TAB5",#N/A,TRUE,"GENERAL"}</definedName>
    <definedName localSheetId="0" name="ADSAD_1">{"TAB1",#N/A,TRUE,"GENERAL";"TAB2",#N/A,TRUE,"GENERAL";"TAB3",#N/A,TRUE,"GENERAL";"TAB4",#N/A,TRUE,"GENERAL";"TAB5",#N/A,TRUE,"GENERAL"}</definedName>
    <definedName name="ADSAD_1">{"TAB1",#N/A,TRUE,"GENERAL";"TAB2",#N/A,TRUE,"GENERAL";"TAB3",#N/A,TRUE,"GENERAL";"TAB4",#N/A,TRUE,"GENERAL";"TAB5",#N/A,TRUE,"GENERAL"}</definedName>
    <definedName localSheetId="0" name="aefa">{"via1",#N/A,TRUE,"general";"via2",#N/A,TRUE,"general";"via3",#N/A,TRUE,"general"}</definedName>
    <definedName name="aefa">{"via1",#N/A,TRUE,"general";"via2",#N/A,TRUE,"general";"via3",#N/A,TRUE,"general"}</definedName>
    <definedName localSheetId="0" name="aefa_1">{"via1",#N/A,TRUE,"general";"via2",#N/A,TRUE,"general";"via3",#N/A,TRUE,"general"}</definedName>
    <definedName name="aefa_1">{"via1",#N/A,TRUE,"general";"via2",#N/A,TRUE,"general";"via3",#N/A,TRUE,"general"}</definedName>
    <definedName localSheetId="0" name="afdsw">{"TAB1",#N/A,TRUE,"GENERAL";"TAB2",#N/A,TRUE,"GENERAL";"TAB3",#N/A,TRUE,"GENERAL";"TAB4",#N/A,TRUE,"GENERAL";"TAB5",#N/A,TRUE,"GENERAL"}</definedName>
    <definedName name="afdsw">{"TAB1",#N/A,TRUE,"GENERAL";"TAB2",#N/A,TRUE,"GENERAL";"TAB3",#N/A,TRUE,"GENERAL";"TAB4",#N/A,TRUE,"GENERAL";"TAB5",#N/A,TRUE,"GENERAL"}</definedName>
    <definedName localSheetId="0" name="afdsw_1">{"TAB1",#N/A,TRUE,"GENERAL";"TAB2",#N/A,TRUE,"GENERAL";"TAB3",#N/A,TRUE,"GENERAL";"TAB4",#N/A,TRUE,"GENERAL";"TAB5",#N/A,TRUE,"GENERAL"}</definedName>
    <definedName name="afdsw_1">{"TAB1",#N/A,TRUE,"GENERAL";"TAB2",#N/A,TRUE,"GENERAL";"TAB3",#N/A,TRUE,"GENERAL";"TAB4",#N/A,TRUE,"GENERAL";"TAB5",#N/A,TRUE,"GENERAL"}</definedName>
    <definedName localSheetId="0" name="agdsgg">{"via1",#N/A,TRUE,"general";"via2",#N/A,TRUE,"general";"via3",#N/A,TRUE,"general"}</definedName>
    <definedName name="agdsgg">{"via1",#N/A,TRUE,"general";"via2",#N/A,TRUE,"general";"via3",#N/A,TRUE,"general"}</definedName>
    <definedName localSheetId="0" name="agdsgg_1">{"via1",#N/A,TRUE,"general";"via2",#N/A,TRUE,"general";"via3",#N/A,TRUE,"general"}</definedName>
    <definedName name="agdsgg_1">{"via1",#N/A,TRUE,"general";"via2",#N/A,TRUE,"general";"via3",#N/A,TRUE,"general"}</definedName>
    <definedName name="AIRE_ACOND_ITEM">#REF!,#REF!</definedName>
    <definedName name="AIRE_ACOND_VALOR">#REF!,#REF!</definedName>
    <definedName localSheetId="11" name="AIU">'PPTO HVAC'!#REF!</definedName>
    <definedName name="AIU_1_1_1">NA()</definedName>
    <definedName localSheetId="0" name="Ajusteinf">{#N/A,#N/A,FALSE,"Costos Productos 6A";#N/A,#N/A,FALSE,"Costo Unitario Total H-94-12"}</definedName>
    <definedName name="Ajusteinf">{#N/A,#N/A,FALSE,"Costos Productos 6A";#N/A,#N/A,FALSE,"Costo Unitario Total H-94-12"}</definedName>
    <definedName localSheetId="0" name="AJUSTPTO">{#N/A,#N/A,FALSE,"Costos Productos 6A";#N/A,#N/A,FALSE,"Costo Unitario Total H-94-12"}</definedName>
    <definedName name="AJUSTPTO">{#N/A,#N/A,FALSE,"Costos Productos 6A";#N/A,#N/A,FALSE,"Costo Unitario Total H-94-12"}</definedName>
    <definedName name="ANDENES_1_1_1">NA()</definedName>
    <definedName name="anillo_1_1_1">NA()</definedName>
    <definedName name="anscount">1</definedName>
    <definedName name="ANTI_1_1_1">NA()</definedName>
    <definedName localSheetId="0" name="ANTONIA">IF('PRESUPUESTO H-S-G'!FABIAN,Header_Row+[0]!Number_of_Payments,Header_Row)</definedName>
    <definedName name="ANTONIA">IF([0]!FABIAN,Header_Row+[0]!Number_of_Payments,Header_Row)</definedName>
    <definedName name="APARAT_SANIT_ITEM">#REF!,#REF!,#REF!,#REF!</definedName>
    <definedName name="APARAT_SANIT_VALOR">#REF!,#REF!,#REF!,#REF!</definedName>
    <definedName name="APARATOSSAN">#REF!,#REF!,#REF!,#REF!</definedName>
    <definedName localSheetId="0" name="aqaq">{"TAB1",#N/A,TRUE,"GENERAL";"TAB2",#N/A,TRUE,"GENERAL";"TAB3",#N/A,TRUE,"GENERAL";"TAB4",#N/A,TRUE,"GENERAL";"TAB5",#N/A,TRUE,"GENERAL"}</definedName>
    <definedName name="aqaq">{"TAB1",#N/A,TRUE,"GENERAL";"TAB2",#N/A,TRUE,"GENERAL";"TAB3",#N/A,TRUE,"GENERAL";"TAB4",#N/A,TRUE,"GENERAL";"TAB5",#N/A,TRUE,"GENERAL"}</definedName>
    <definedName localSheetId="0" name="aqaq_1">{"TAB1",#N/A,TRUE,"GENERAL";"TAB2",#N/A,TRUE,"GENERAL";"TAB3",#N/A,TRUE,"GENERAL";"TAB4",#N/A,TRUE,"GENERAL";"TAB5",#N/A,TRUE,"GENERAL"}</definedName>
    <definedName name="aqaq_1">{"TAB1",#N/A,TRUE,"GENERAL";"TAB2",#N/A,TRUE,"GENERAL";"TAB3",#N/A,TRUE,"GENERAL";"TAB4",#N/A,TRUE,"GENERAL";"TAB5",#N/A,TRUE,"GENERAL"}</definedName>
    <definedName name="AREA__M2_1_1_1">NA()</definedName>
    <definedName name="AreaLimpiar">#REF!,#REF!,#REF!,#REF!,#REF!,#REF!,#REF!,#REF!,#REF!,#REF!</definedName>
    <definedName name="ARENAARCILLA_1_1_1">NA()</definedName>
    <definedName localSheetId="0" name="armuve">'PRESUPUESTO H-S-G'!err</definedName>
    <definedName name="armuve">[0]!err</definedName>
    <definedName name="AS2DocOpenMode">"AS2DocumentEdit"</definedName>
    <definedName localSheetId="0" name="ASASDA">{"cprgas",#N/A,FALSE,"CPR_E";"cprwat",#N/A,FALSE,"CPR_E";"oilcpr",#N/A,FALSE,"CPR_E";"norwat",#N/A,FALSE,"CPR_E";"norgas",#N/A,FALSE,"CPR_E";"noroil",#N/A,FALSE,"CPR_E";"surwat",#N/A,FALSE,"CPR_E";"surgas",#N/A,FALSE,"CPR_E";"suroil",#N/A,FALSE,"CPR_E";"puriwat",#N/A,FALSE,"CPR_E";"purigas",#N/A,FALSE,"CPR_E";"purioil",#N/A,FALSE,"CPR_E"}</definedName>
    <definedName name="ASASDA">{"cprgas",#N/A,FALSE,"CPR_E";"cprwat",#N/A,FALSE,"CPR_E";"oilcpr",#N/A,FALSE,"CPR_E";"norwat",#N/A,FALSE,"CPR_E";"norgas",#N/A,FALSE,"CPR_E";"noroil",#N/A,FALSE,"CPR_E";"surwat",#N/A,FALSE,"CPR_E";"surgas",#N/A,FALSE,"CPR_E";"suroil",#N/A,FALSE,"CPR_E";"puriwat",#N/A,FALSE,"CPR_E";"purigas",#N/A,FALSE,"CPR_E";"purioil",#N/A,FALSE,"CPR_E"}</definedName>
    <definedName localSheetId="0" name="ASD_1">{"via1",#N/A,TRUE,"general";"via2",#N/A,TRUE,"general";"via3",#N/A,TRUE,"general"}</definedName>
    <definedName name="ASD_1">{"via1",#N/A,TRUE,"general";"via2",#N/A,TRUE,"general";"via3",#N/A,TRUE,"general"}</definedName>
    <definedName localSheetId="0" name="ASDA">{"via1",#N/A,TRUE,"general";"via2",#N/A,TRUE,"general";"via3",#N/A,TRUE,"general"}</definedName>
    <definedName name="ASDA">{"via1",#N/A,TRUE,"general";"via2",#N/A,TRUE,"general";"via3",#N/A,TRUE,"general"}</definedName>
    <definedName localSheetId="0" name="ASDA_1">{"via1",#N/A,TRUE,"general";"via2",#N/A,TRUE,"general";"via3",#N/A,TRUE,"general"}</definedName>
    <definedName name="ASDA_1">{"via1",#N/A,TRUE,"general";"via2",#N/A,TRUE,"general";"via3",#N/A,TRUE,"general"}</definedName>
    <definedName localSheetId="0" name="asdasd">{"TAB1",#N/A,TRUE,"GENERAL";"TAB2",#N/A,TRUE,"GENERAL";"TAB3",#N/A,TRUE,"GENERAL";"TAB4",#N/A,TRUE,"GENERAL";"TAB5",#N/A,TRUE,"GENERAL"}</definedName>
    <definedName name="asdasd">{"TAB1",#N/A,TRUE,"GENERAL";"TAB2",#N/A,TRUE,"GENERAL";"TAB3",#N/A,TRUE,"GENERAL";"TAB4",#N/A,TRUE,"GENERAL";"TAB5",#N/A,TRUE,"GENERAL"}</definedName>
    <definedName localSheetId="0" name="asdasd_1">{"TAB1",#N/A,TRUE,"GENERAL";"TAB2",#N/A,TRUE,"GENERAL";"TAB3",#N/A,TRUE,"GENERAL";"TAB4",#N/A,TRUE,"GENERAL";"TAB5",#N/A,TRUE,"GENERAL"}</definedName>
    <definedName name="asdasd_1">{"TAB1",#N/A,TRUE,"GENERAL";"TAB2",#N/A,TRUE,"GENERAL";"TAB3",#N/A,TRUE,"GENERAL";"TAB4",#N/A,TRUE,"GENERAL";"TAB5",#N/A,TRUE,"GENERAL"}</definedName>
    <definedName localSheetId="0" name="asdf_1">{"via1",#N/A,TRUE,"general";"via2",#N/A,TRUE,"general";"via3",#N/A,TRUE,"general"}</definedName>
    <definedName name="asdf_1">{"via1",#N/A,TRUE,"general";"via2",#N/A,TRUE,"general";"via3",#N/A,TRUE,"general"}</definedName>
    <definedName localSheetId="0" name="asdfa">{"via1",#N/A,TRUE,"general";"via2",#N/A,TRUE,"general";"via3",#N/A,TRUE,"general"}</definedName>
    <definedName name="asdfa">{"via1",#N/A,TRUE,"general";"via2",#N/A,TRUE,"general";"via3",#N/A,TRUE,"general"}</definedName>
    <definedName localSheetId="0" name="asdfa_1">{"via1",#N/A,TRUE,"general";"via2",#N/A,TRUE,"general";"via3",#N/A,TRUE,"general"}</definedName>
    <definedName name="asdfa_1">{"via1",#N/A,TRUE,"general";"via2",#N/A,TRUE,"general";"via3",#N/A,TRUE,"general"}</definedName>
    <definedName localSheetId="0" name="ASDFGHJKLÑ">'PRESUPUESTO H-S-G'!err</definedName>
    <definedName name="ASDFGHJKLÑ">[0]!err</definedName>
    <definedName localSheetId="0" name="asfasd">{"via1",#N/A,TRUE,"general";"via2",#N/A,TRUE,"general";"via3",#N/A,TRUE,"general"}</definedName>
    <definedName name="asfasd">{"via1",#N/A,TRUE,"general";"via2",#N/A,TRUE,"general";"via3",#N/A,TRUE,"general"}</definedName>
    <definedName localSheetId="0" name="asfasd_1">{"via1",#N/A,TRUE,"general";"via2",#N/A,TRUE,"general";"via3",#N/A,TRUE,"general"}</definedName>
    <definedName name="asfasd_1">{"via1",#N/A,TRUE,"general";"via2",#N/A,TRUE,"general";"via3",#N/A,TRUE,"general"}</definedName>
    <definedName localSheetId="0" name="asfasdl">{"via1",#N/A,TRUE,"general";"via2",#N/A,TRUE,"general";"via3",#N/A,TRUE,"general"}</definedName>
    <definedName name="asfasdl">{"via1",#N/A,TRUE,"general";"via2",#N/A,TRUE,"general";"via3",#N/A,TRUE,"general"}</definedName>
    <definedName localSheetId="0" name="asfasdl_1">{"via1",#N/A,TRUE,"general";"via2",#N/A,TRUE,"general";"via3",#N/A,TRUE,"general"}</definedName>
    <definedName name="asfasdl_1">{"via1",#N/A,TRUE,"general";"via2",#N/A,TRUE,"general";"via3",#N/A,TRUE,"general"}</definedName>
    <definedName localSheetId="0" name="asfdfe">{#N/A,#N/A,TRUE,"INGENIERIA";#N/A,#N/A,TRUE,"COMPRAS";#N/A,#N/A,TRUE,"DIRECCION";#N/A,#N/A,TRUE,"RESUMEN"}</definedName>
    <definedName name="asfdfe">{#N/A,#N/A,TRUE,"INGENIERIA";#N/A,#N/A,TRUE,"COMPRAS";#N/A,#N/A,TRUE,"DIRECCION";#N/A,#N/A,TRUE,"RESUMEN"}</definedName>
    <definedName localSheetId="0" name="asff">{"TAB1",#N/A,TRUE,"GENERAL";"TAB2",#N/A,TRUE,"GENERAL";"TAB3",#N/A,TRUE,"GENERAL";"TAB4",#N/A,TRUE,"GENERAL";"TAB5",#N/A,TRUE,"GENERAL"}</definedName>
    <definedName name="asff">{"TAB1",#N/A,TRUE,"GENERAL";"TAB2",#N/A,TRUE,"GENERAL";"TAB3",#N/A,TRUE,"GENERAL";"TAB4",#N/A,TRUE,"GENERAL";"TAB5",#N/A,TRUE,"GENERAL"}</definedName>
    <definedName localSheetId="0" name="asff_1">{"TAB1",#N/A,TRUE,"GENERAL";"TAB2",#N/A,TRUE,"GENERAL";"TAB3",#N/A,TRUE,"GENERAL";"TAB4",#N/A,TRUE,"GENERAL";"TAB5",#N/A,TRUE,"GENERAL"}</definedName>
    <definedName name="asff_1">{"TAB1",#N/A,TRUE,"GENERAL";"TAB2",#N/A,TRUE,"GENERAL";"TAB3",#N/A,TRUE,"GENERAL";"TAB4",#N/A,TRUE,"GENERAL";"TAB5",#N/A,TRUE,"GENERAL"}</definedName>
    <definedName localSheetId="0" name="asfghjoi">{"via1",#N/A,TRUE,"general";"via2",#N/A,TRUE,"general";"via3",#N/A,TRUE,"general"}</definedName>
    <definedName name="asfghjoi">{"via1",#N/A,TRUE,"general";"via2",#N/A,TRUE,"general";"via3",#N/A,TRUE,"general"}</definedName>
    <definedName localSheetId="0" name="asfghjoi_1">{"via1",#N/A,TRUE,"general";"via2",#N/A,TRUE,"general";"via3",#N/A,TRUE,"general"}</definedName>
    <definedName name="asfghjoi_1">{"via1",#N/A,TRUE,"general";"via2",#N/A,TRUE,"general";"via3",#N/A,TRUE,"general"}</definedName>
    <definedName localSheetId="0" name="asojkdr">{"TAB1",#N/A,TRUE,"GENERAL";"TAB2",#N/A,TRUE,"GENERAL";"TAB3",#N/A,TRUE,"GENERAL";"TAB4",#N/A,TRUE,"GENERAL";"TAB5",#N/A,TRUE,"GENERAL"}</definedName>
    <definedName name="asojkdr">{"TAB1",#N/A,TRUE,"GENERAL";"TAB2",#N/A,TRUE,"GENERAL";"TAB3",#N/A,TRUE,"GENERAL";"TAB4",#N/A,TRUE,"GENERAL";"TAB5",#N/A,TRUE,"GENERAL"}</definedName>
    <definedName localSheetId="0" name="asojkdr_1">{"TAB1",#N/A,TRUE,"GENERAL";"TAB2",#N/A,TRUE,"GENERAL";"TAB3",#N/A,TRUE,"GENERAL";"TAB4",#N/A,TRUE,"GENERAL";"TAB5",#N/A,TRUE,"GENERAL"}</definedName>
    <definedName name="asojkdr_1">{"TAB1",#N/A,TRUE,"GENERAL";"TAB2",#N/A,TRUE,"GENERAL";"TAB3",#N/A,TRUE,"GENERAL";"TAB4",#N/A,TRUE,"GENERAL";"TAB5",#N/A,TRUE,"GENERAL"}</definedName>
    <definedName name="ATRAQUE_1_1_1">NA()</definedName>
    <definedName name="Avance_por_item">#REF!,#REF!,#REF!,#REF!,#REF!,#REF!,#REF!,#REF!,#REF!,#REF!,#REF!,#REF!,#REF!,#REF!,#REF!,#REF!,#REF!,#REF!</definedName>
    <definedName name="Avances_Totales">#REF!,#REF!,#REF!,#REF!,#REF!,#REF!,#REF!,#REF!,#REF!,#REF!,#REF!,#REF!,#REF!,#REF!,#REF!,#REF!,#REF!,#REF!</definedName>
    <definedName localSheetId="11" name="Ayudante">'PPTO HVAC'!#REF!</definedName>
    <definedName localSheetId="0" name="azaz">{"TAB1",#N/A,TRUE,"GENERAL";"TAB2",#N/A,TRUE,"GENERAL";"TAB3",#N/A,TRUE,"GENERAL";"TAB4",#N/A,TRUE,"GENERAL";"TAB5",#N/A,TRUE,"GENERAL"}</definedName>
    <definedName name="azaz">{"TAB1",#N/A,TRUE,"GENERAL";"TAB2",#N/A,TRUE,"GENERAL";"TAB3",#N/A,TRUE,"GENERAL";"TAB4",#N/A,TRUE,"GENERAL";"TAB5",#N/A,TRUE,"GENERAL"}</definedName>
    <definedName localSheetId="0" name="azaz_1">{"TAB1",#N/A,TRUE,"GENERAL";"TAB2",#N/A,TRUE,"GENERAL";"TAB3",#N/A,TRUE,"GENERAL";"TAB4",#N/A,TRUE,"GENERAL";"TAB5",#N/A,TRUE,"GENERAL"}</definedName>
    <definedName name="azaz_1">{"TAB1",#N/A,TRUE,"GENERAL";"TAB2",#N/A,TRUE,"GENERAL";"TAB3",#N/A,TRUE,"GENERAL";"TAB4",#N/A,TRUE,"GENERAL";"TAB5",#N/A,TRUE,"GENERAL"}</definedName>
    <definedName localSheetId="0" name="B_1">{"via1",#N/A,TRUE,"general";"via2",#N/A,TRUE,"general";"via3",#N/A,TRUE,"general"}</definedName>
    <definedName name="B_1">{"via1",#N/A,TRUE,"general";"via2",#N/A,TRUE,"general";"via3",#N/A,TRUE,"general"}</definedName>
    <definedName name="BaseDatos_1_1_1">NA()</definedName>
    <definedName localSheetId="0" name="bbbbbb">{"via1",#N/A,TRUE,"general";"via2",#N/A,TRUE,"general";"via3",#N/A,TRUE,"general"}</definedName>
    <definedName name="bbbbbb">{"via1",#N/A,TRUE,"general";"via2",#N/A,TRUE,"general";"via3",#N/A,TRUE,"general"}</definedName>
    <definedName localSheetId="0" name="bbbbbb_1">{"via1",#N/A,TRUE,"general";"via2",#N/A,TRUE,"general";"via3",#N/A,TRUE,"general"}</definedName>
    <definedName name="bbbbbb_1">{"via1",#N/A,TRUE,"general";"via2",#N/A,TRUE,"general";"via3",#N/A,TRUE,"general"}</definedName>
    <definedName localSheetId="0" name="bbbbbh">{"TAB1",#N/A,TRUE,"GENERAL";"TAB2",#N/A,TRUE,"GENERAL";"TAB3",#N/A,TRUE,"GENERAL";"TAB4",#N/A,TRUE,"GENERAL";"TAB5",#N/A,TRUE,"GENERAL"}</definedName>
    <definedName name="bbbbbh">{"TAB1",#N/A,TRUE,"GENERAL";"TAB2",#N/A,TRUE,"GENERAL";"TAB3",#N/A,TRUE,"GENERAL";"TAB4",#N/A,TRUE,"GENERAL";"TAB5",#N/A,TRUE,"GENERAL"}</definedName>
    <definedName localSheetId="0" name="bbbbbh_1">{"TAB1",#N/A,TRUE,"GENERAL";"TAB2",#N/A,TRUE,"GENERAL";"TAB3",#N/A,TRUE,"GENERAL";"TAB4",#N/A,TRUE,"GENERAL";"TAB5",#N/A,TRUE,"GENERAL"}</definedName>
    <definedName name="bbbbbh_1">{"TAB1",#N/A,TRUE,"GENERAL";"TAB2",#N/A,TRUE,"GENERAL";"TAB3",#N/A,TRUE,"GENERAL";"TAB4",#N/A,TRUE,"GENERAL";"TAB5",#N/A,TRUE,"GENERAL"}</definedName>
    <definedName localSheetId="0" name="bbd">{"TAB1",#N/A,TRUE,"GENERAL";"TAB2",#N/A,TRUE,"GENERAL";"TAB3",#N/A,TRUE,"GENERAL";"TAB4",#N/A,TRUE,"GENERAL";"TAB5",#N/A,TRUE,"GENERAL"}</definedName>
    <definedName name="bbd">{"TAB1",#N/A,TRUE,"GENERAL";"TAB2",#N/A,TRUE,"GENERAL";"TAB3",#N/A,TRUE,"GENERAL";"TAB4",#N/A,TRUE,"GENERAL";"TAB5",#N/A,TRUE,"GENERAL"}</definedName>
    <definedName localSheetId="0" name="bbd_1">{"TAB1",#N/A,TRUE,"GENERAL";"TAB2",#N/A,TRUE,"GENERAL";"TAB3",#N/A,TRUE,"GENERAL";"TAB4",#N/A,TRUE,"GENERAL";"TAB5",#N/A,TRUE,"GENERAL"}</definedName>
    <definedName name="bbd_1">{"TAB1",#N/A,TRUE,"GENERAL";"TAB2",#N/A,TRUE,"GENERAL";"TAB3",#N/A,TRUE,"GENERAL";"TAB4",#N/A,TRUE,"GENERAL";"TAB5",#N/A,TRUE,"GENERAL"}</definedName>
    <definedName localSheetId="0" name="BCXBDFG">{"TAB1",#N/A,TRUE,"GENERAL";"TAB2",#N/A,TRUE,"GENERAL";"TAB3",#N/A,TRUE,"GENERAL";"TAB4",#N/A,TRUE,"GENERAL";"TAB5",#N/A,TRUE,"GENERAL"}</definedName>
    <definedName name="BCXBDFG">{"TAB1",#N/A,TRUE,"GENERAL";"TAB2",#N/A,TRUE,"GENERAL";"TAB3",#N/A,TRUE,"GENERAL";"TAB4",#N/A,TRUE,"GENERAL";"TAB5",#N/A,TRUE,"GENERAL"}</definedName>
    <definedName localSheetId="0" name="BCXBDFG_1">{"TAB1",#N/A,TRUE,"GENERAL";"TAB2",#N/A,TRUE,"GENERAL";"TAB3",#N/A,TRUE,"GENERAL";"TAB4",#N/A,TRUE,"GENERAL";"TAB5",#N/A,TRUE,"GENERAL"}</definedName>
    <definedName name="BCXBDFG_1">{"TAB1",#N/A,TRUE,"GENERAL";"TAB2",#N/A,TRUE,"GENERAL";"TAB3",#N/A,TRUE,"GENERAL";"TAB4",#N/A,TRUE,"GENERAL";"TAB5",#N/A,TRUE,"GENERAL"}</definedName>
    <definedName localSheetId="0" name="BDFB">{"via1",#N/A,TRUE,"general";"via2",#N/A,TRUE,"general";"via3",#N/A,TRUE,"general"}</definedName>
    <definedName name="BDFB">{"via1",#N/A,TRUE,"general";"via2",#N/A,TRUE,"general";"via3",#N/A,TRUE,"general"}</definedName>
    <definedName localSheetId="0" name="BDFB_1">{"via1",#N/A,TRUE,"general";"via2",#N/A,TRUE,"general";"via3",#N/A,TRUE,"general"}</definedName>
    <definedName name="BDFB_1">{"via1",#N/A,TRUE,"general";"via2",#N/A,TRUE,"general";"via3",#N/A,TRUE,"general"}</definedName>
    <definedName localSheetId="0" name="BDFGDG">{"TAB1",#N/A,TRUE,"GENERAL";"TAB2",#N/A,TRUE,"GENERAL";"TAB3",#N/A,TRUE,"GENERAL";"TAB4",#N/A,TRUE,"GENERAL";"TAB5",#N/A,TRUE,"GENERAL"}</definedName>
    <definedName name="BDFGDG">{"TAB1",#N/A,TRUE,"GENERAL";"TAB2",#N/A,TRUE,"GENERAL";"TAB3",#N/A,TRUE,"GENERAL";"TAB4",#N/A,TRUE,"GENERAL";"TAB5",#N/A,TRUE,"GENERAL"}</definedName>
    <definedName localSheetId="0" name="BDFGDG_1">{"TAB1",#N/A,TRUE,"GENERAL";"TAB2",#N/A,TRUE,"GENERAL";"TAB3",#N/A,TRUE,"GENERAL";"TAB4",#N/A,TRUE,"GENERAL";"TAB5",#N/A,TRUE,"GENERAL"}</definedName>
    <definedName name="BDFGDG_1">{"TAB1",#N/A,TRUE,"GENERAL";"TAB2",#N/A,TRUE,"GENERAL";"TAB3",#N/A,TRUE,"GENERAL";"TAB4",#N/A,TRUE,"GENERAL";"TAB5",#N/A,TRUE,"GENERAL"}</definedName>
    <definedName localSheetId="0" name="be">{"TAB1",#N/A,TRUE,"GENERAL";"TAB2",#N/A,TRUE,"GENERAL";"TAB3",#N/A,TRUE,"GENERAL";"TAB4",#N/A,TRUE,"GENERAL";"TAB5",#N/A,TRUE,"GENERAL"}</definedName>
    <definedName name="be">{"TAB1",#N/A,TRUE,"GENERAL";"TAB2",#N/A,TRUE,"GENERAL";"TAB3",#N/A,TRUE,"GENERAL";"TAB4",#N/A,TRUE,"GENERAL";"TAB5",#N/A,TRUE,"GENERAL"}</definedName>
    <definedName localSheetId="0" name="be_1">{"TAB1",#N/A,TRUE,"GENERAL";"TAB2",#N/A,TRUE,"GENERAL";"TAB3",#N/A,TRUE,"GENERAL";"TAB4",#N/A,TRUE,"GENERAL";"TAB5",#N/A,TRUE,"GENERAL"}</definedName>
    <definedName name="be_1">{"TAB1",#N/A,TRUE,"GENERAL";"TAB2",#N/A,TRUE,"GENERAL";"TAB3",#N/A,TRUE,"GENERAL";"TAB4",#N/A,TRUE,"GENERAL";"TAB5",#N/A,TRUE,"GENERAL"}</definedName>
    <definedName localSheetId="0" name="bfdgh">{#N/A,#N/A,FALSE,"PERSONAL"}</definedName>
    <definedName name="bfdgh">{#N/A,#N/A,FALSE,"PERSONAL"}</definedName>
    <definedName localSheetId="0" name="bfnfv">{"TAB1",#N/A,TRUE,"GENERAL";"TAB2",#N/A,TRUE,"GENERAL";"TAB3",#N/A,TRUE,"GENERAL";"TAB4",#N/A,TRUE,"GENERAL";"TAB5",#N/A,TRUE,"GENERAL"}</definedName>
    <definedName name="bfnfv">{"TAB1",#N/A,TRUE,"GENERAL";"TAB2",#N/A,TRUE,"GENERAL";"TAB3",#N/A,TRUE,"GENERAL";"TAB4",#N/A,TRUE,"GENERAL";"TAB5",#N/A,TRUE,"GENERAL"}</definedName>
    <definedName localSheetId="0" name="bfnfv_1">{"TAB1",#N/A,TRUE,"GENERAL";"TAB2",#N/A,TRUE,"GENERAL";"TAB3",#N/A,TRUE,"GENERAL";"TAB4",#N/A,TRUE,"GENERAL";"TAB5",#N/A,TRUE,"GENERAL"}</definedName>
    <definedName name="bfnfv_1">{"TAB1",#N/A,TRUE,"GENERAL";"TAB2",#N/A,TRUE,"GENERAL";"TAB3",#N/A,TRUE,"GENERAL";"TAB4",#N/A,TRUE,"GENERAL";"TAB5",#N/A,TRUE,"GENERAL"}</definedName>
    <definedName localSheetId="0" name="bgb">{"TAB1",#N/A,TRUE,"GENERAL";"TAB2",#N/A,TRUE,"GENERAL";"TAB3",#N/A,TRUE,"GENERAL";"TAB4",#N/A,TRUE,"GENERAL";"TAB5",#N/A,TRUE,"GENERAL"}</definedName>
    <definedName name="bgb">{"TAB1",#N/A,TRUE,"GENERAL";"TAB2",#N/A,TRUE,"GENERAL";"TAB3",#N/A,TRUE,"GENERAL";"TAB4",#N/A,TRUE,"GENERAL";"TAB5",#N/A,TRUE,"GENERAL"}</definedName>
    <definedName localSheetId="0" name="bgb_1">{"TAB1",#N/A,TRUE,"GENERAL";"TAB2",#N/A,TRUE,"GENERAL";"TAB3",#N/A,TRUE,"GENERAL";"TAB4",#N/A,TRUE,"GENERAL";"TAB5",#N/A,TRUE,"GENERAL"}</definedName>
    <definedName name="bgb_1">{"TAB1",#N/A,TRUE,"GENERAL";"TAB2",#N/A,TRUE,"GENERAL";"TAB3",#N/A,TRUE,"GENERAL";"TAB4",#N/A,TRUE,"GENERAL";"TAB5",#N/A,TRUE,"GENERAL"}</definedName>
    <definedName localSheetId="0" name="BGDGFRT">{"via1",#N/A,TRUE,"general";"via2",#N/A,TRUE,"general";"via3",#N/A,TRUE,"general"}</definedName>
    <definedName name="BGDGFRT">{"via1",#N/A,TRUE,"general";"via2",#N/A,TRUE,"general";"via3",#N/A,TRUE,"general"}</definedName>
    <definedName localSheetId="0" name="BGDGFRT_1">{"via1",#N/A,TRUE,"general";"via2",#N/A,TRUE,"general";"via3",#N/A,TRUE,"general"}</definedName>
    <definedName name="BGDGFRT_1">{"via1",#N/A,TRUE,"general";"via2",#N/A,TRUE,"general";"via3",#N/A,TRUE,"general"}</definedName>
    <definedName localSheetId="0" name="BGFBFH">{"via1",#N/A,TRUE,"general";"via2",#N/A,TRUE,"general";"via3",#N/A,TRUE,"general"}</definedName>
    <definedName name="BGFBFH">{"via1",#N/A,TRUE,"general";"via2",#N/A,TRUE,"general";"via3",#N/A,TRUE,"general"}</definedName>
    <definedName localSheetId="0" name="BGFBFH_1">{"via1",#N/A,TRUE,"general";"via2",#N/A,TRUE,"general";"via3",#N/A,TRUE,"general"}</definedName>
    <definedName name="BGFBFH_1">{"via1",#N/A,TRUE,"general";"via2",#N/A,TRUE,"general";"via3",#N/A,TRUE,"general"}</definedName>
    <definedName localSheetId="0" name="bgvfcdx">{"via1",#N/A,TRUE,"general";"via2",#N/A,TRUE,"general";"via3",#N/A,TRUE,"general"}</definedName>
    <definedName name="bgvfcdx">{"via1",#N/A,TRUE,"general";"via2",#N/A,TRUE,"general";"via3",#N/A,TRUE,"general"}</definedName>
    <definedName localSheetId="0" name="bgvfcdx_1">{"via1",#N/A,TRUE,"general";"via2",#N/A,TRUE,"general";"via3",#N/A,TRUE,"general"}</definedName>
    <definedName name="bgvfcdx_1">{"via1",#N/A,TRUE,"general";"via2",#N/A,TRUE,"general";"via3",#N/A,TRUE,"general"}</definedName>
    <definedName localSheetId="0" name="BJHVVHGH">DATE(YEAR(Loan_Start),MONTH(Loan_Start)+Payment_Number,DAY(Loan_Start))</definedName>
    <definedName name="BJHVVHGH">DATE(YEAR(Loan_Start),MONTH(Loan_Start)+Payment_Number,DAY(Loan_Start))</definedName>
    <definedName localSheetId="0" name="br">{"TAB1",#N/A,TRUE,"GENERAL";"TAB2",#N/A,TRUE,"GENERAL";"TAB3",#N/A,TRUE,"GENERAL";"TAB4",#N/A,TRUE,"GENERAL";"TAB5",#N/A,TRUE,"GENERAL"}</definedName>
    <definedName name="br">{"TAB1",#N/A,TRUE,"GENERAL";"TAB2",#N/A,TRUE,"GENERAL";"TAB3",#N/A,TRUE,"GENERAL";"TAB4",#N/A,TRUE,"GENERAL";"TAB5",#N/A,TRUE,"GENERAL"}</definedName>
    <definedName localSheetId="0" name="br_1">{"TAB1",#N/A,TRUE,"GENERAL";"TAB2",#N/A,TRUE,"GENERAL";"TAB3",#N/A,TRUE,"GENERAL";"TAB4",#N/A,TRUE,"GENERAL";"TAB5",#N/A,TRUE,"GENERAL"}</definedName>
    <definedName name="br_1">{"TAB1",#N/A,TRUE,"GENERAL";"TAB2",#N/A,TRUE,"GENERAL";"TAB3",#N/A,TRUE,"GENERAL";"TAB4",#N/A,TRUE,"GENERAL";"TAB5",#N/A,TRUE,"GENERAL"}</definedName>
    <definedName localSheetId="0" name="bsb">{"via1",#N/A,TRUE,"general";"via2",#N/A,TRUE,"general";"via3",#N/A,TRUE,"general"}</definedName>
    <definedName name="bsb">{"via1",#N/A,TRUE,"general";"via2",#N/A,TRUE,"general";"via3",#N/A,TRUE,"general"}</definedName>
    <definedName localSheetId="0" name="bsb_1">{"via1",#N/A,TRUE,"general";"via2",#N/A,TRUE,"general";"via3",#N/A,TRUE,"general"}</definedName>
    <definedName name="bsb_1">{"via1",#N/A,TRUE,"general";"via2",#N/A,TRUE,"general";"via3",#N/A,TRUE,"general"}</definedName>
    <definedName localSheetId="0" name="bspoi">{"TAB1",#N/A,TRUE,"GENERAL";"TAB2",#N/A,TRUE,"GENERAL";"TAB3",#N/A,TRUE,"GENERAL";"TAB4",#N/A,TRUE,"GENERAL";"TAB5",#N/A,TRUE,"GENERAL"}</definedName>
    <definedName name="bspoi">{"TAB1",#N/A,TRUE,"GENERAL";"TAB2",#N/A,TRUE,"GENERAL";"TAB3",#N/A,TRUE,"GENERAL";"TAB4",#N/A,TRUE,"GENERAL";"TAB5",#N/A,TRUE,"GENERAL"}</definedName>
    <definedName localSheetId="0" name="bspoi_1">{"TAB1",#N/A,TRUE,"GENERAL";"TAB2",#N/A,TRUE,"GENERAL";"TAB3",#N/A,TRUE,"GENERAL";"TAB4",#N/A,TRUE,"GENERAL";"TAB5",#N/A,TRUE,"GENERAL"}</definedName>
    <definedName name="bspoi_1">{"TAB1",#N/A,TRUE,"GENERAL";"TAB2",#N/A,TRUE,"GENERAL";"TAB3",#N/A,TRUE,"GENERAL";"TAB4",#N/A,TRUE,"GENERAL";"TAB5",#N/A,TRUE,"GENERAL"}</definedName>
    <definedName localSheetId="0" name="bt">{"via1",#N/A,TRUE,"general";"via2",#N/A,TRUE,"general";"via3",#N/A,TRUE,"general"}</definedName>
    <definedName name="bt">{"via1",#N/A,TRUE,"general";"via2",#N/A,TRUE,"general";"via3",#N/A,TRUE,"general"}</definedName>
    <definedName localSheetId="0" name="bt_1">{"via1",#N/A,TRUE,"general";"via2",#N/A,TRUE,"general";"via3",#N/A,TRUE,"general"}</definedName>
    <definedName name="bt_1">{"via1",#N/A,TRUE,"general";"via2",#N/A,TRUE,"general";"via3",#N/A,TRUE,"general"}</definedName>
    <definedName localSheetId="0" name="BTYJHTR">{"TAB1",#N/A,TRUE,"GENERAL";"TAB2",#N/A,TRUE,"GENERAL";"TAB3",#N/A,TRUE,"GENERAL";"TAB4",#N/A,TRUE,"GENERAL";"TAB5",#N/A,TRUE,"GENERAL"}</definedName>
    <definedName name="BTYJHTR">{"TAB1",#N/A,TRUE,"GENERAL";"TAB2",#N/A,TRUE,"GENERAL";"TAB3",#N/A,TRUE,"GENERAL";"TAB4",#N/A,TRUE,"GENERAL";"TAB5",#N/A,TRUE,"GENERAL"}</definedName>
    <definedName localSheetId="0" name="BTYJHTR_1">{"TAB1",#N/A,TRUE,"GENERAL";"TAB2",#N/A,TRUE,"GENERAL";"TAB3",#N/A,TRUE,"GENERAL";"TAB4",#N/A,TRUE,"GENERAL";"TAB5",#N/A,TRUE,"GENERAL"}</definedName>
    <definedName name="BTYJHTR_1">{"TAB1",#N/A,TRUE,"GENERAL";"TAB2",#N/A,TRUE,"GENERAL";"TAB3",#N/A,TRUE,"GENERAL";"TAB4",#N/A,TRUE,"GENERAL";"TAB5",#N/A,TRUE,"GENERAL"}</definedName>
    <definedName name="BUENO">#REF!&lt;2.5</definedName>
    <definedName name="BuiltIn_Print_Area___0">"$"</definedName>
    <definedName localSheetId="0" name="bvbc">{"TAB1",#N/A,TRUE,"GENERAL";"TAB2",#N/A,TRUE,"GENERAL";"TAB3",#N/A,TRUE,"GENERAL";"TAB4",#N/A,TRUE,"GENERAL";"TAB5",#N/A,TRUE,"GENERAL"}</definedName>
    <definedName name="bvbc">{"TAB1",#N/A,TRUE,"GENERAL";"TAB2",#N/A,TRUE,"GENERAL";"TAB3",#N/A,TRUE,"GENERAL";"TAB4",#N/A,TRUE,"GENERAL";"TAB5",#N/A,TRUE,"GENERAL"}</definedName>
    <definedName localSheetId="0" name="bvbc_1">{"TAB1",#N/A,TRUE,"GENERAL";"TAB2",#N/A,TRUE,"GENERAL";"TAB3",#N/A,TRUE,"GENERAL";"TAB4",#N/A,TRUE,"GENERAL";"TAB5",#N/A,TRUE,"GENERAL"}</definedName>
    <definedName name="bvbc_1">{"TAB1",#N/A,TRUE,"GENERAL";"TAB2",#N/A,TRUE,"GENERAL";"TAB3",#N/A,TRUE,"GENERAL";"TAB4",#N/A,TRUE,"GENERAL";"TAB5",#N/A,TRUE,"GENERAL"}</definedName>
    <definedName localSheetId="0" name="bvcb">{"via1",#N/A,TRUE,"general";"via2",#N/A,TRUE,"general";"via3",#N/A,TRUE,"general"}</definedName>
    <definedName name="bvcb">{"via1",#N/A,TRUE,"general";"via2",#N/A,TRUE,"general";"via3",#N/A,TRUE,"general"}</definedName>
    <definedName localSheetId="0" name="bvcb_1">{"via1",#N/A,TRUE,"general";"via2",#N/A,TRUE,"general";"via3",#N/A,TRUE,"general"}</definedName>
    <definedName name="bvcb_1">{"via1",#N/A,TRUE,"general";"via2",#N/A,TRUE,"general";"via3",#N/A,TRUE,"general"}</definedName>
    <definedName localSheetId="0" name="bvn">{"via1",#N/A,TRUE,"general";"via2",#N/A,TRUE,"general";"via3",#N/A,TRUE,"general"}</definedName>
    <definedName name="bvn">{"via1",#N/A,TRUE,"general";"via2",#N/A,TRUE,"general";"via3",#N/A,TRUE,"general"}</definedName>
    <definedName localSheetId="0" name="bvn_1">{"via1",#N/A,TRUE,"general";"via2",#N/A,TRUE,"general";"via3",#N/A,TRUE,"general"}</definedName>
    <definedName name="bvn_1">{"via1",#N/A,TRUE,"general";"via2",#N/A,TRUE,"general";"via3",#N/A,TRUE,"general"}</definedName>
    <definedName localSheetId="0" name="by">{"via1",#N/A,TRUE,"general";"via2",#N/A,TRUE,"general";"via3",#N/A,TRUE,"general"}</definedName>
    <definedName name="by">{"via1",#N/A,TRUE,"general";"via2",#N/A,TRUE,"general";"via3",#N/A,TRUE,"general"}</definedName>
    <definedName localSheetId="0" name="by_1">{"via1",#N/A,TRUE,"general";"via2",#N/A,TRUE,"general";"via3",#N/A,TRUE,"general"}</definedName>
    <definedName name="by_1">{"via1",#N/A,TRUE,"general";"via2",#N/A,TRUE,"general";"via3",#N/A,TRUE,"general"}</definedName>
    <definedName localSheetId="0" name="CABCELAR">{#N/A,#N/A,FALSE,"Costos Productos 6A";#N/A,#N/A,FALSE,"Costo Unitario Total H-94-12"}</definedName>
    <definedName name="CABCELAR">{#N/A,#N/A,FALSE,"Costos Productos 6A";#N/A,#N/A,FALSE,"Costo Unitario Total H-94-12"}</definedName>
    <definedName localSheetId="0" name="CAC">{"krl1",#N/A,FALSE,"kr";"krl2",#N/A,FALSE,"kr";"compara",#N/A,FALSE,"kr";"desconp1",#N/A,FALSE,"kr";"desconp12",#N/A,FALSE,"kr";"krnp1",#N/A,FALSE,"kr";"krnp2",#N/A,FALSE,"kr";"krp12avg",#N/A,FALSE,"kr";"krp1avg",#N/A,FALSE,"kr"}</definedName>
    <definedName name="CAC">{"krl1",#N/A,FALSE,"kr";"krl2",#N/A,FALSE,"kr";"compara",#N/A,FALSE,"kr";"desconp1",#N/A,FALSE,"kr";"desconp12",#N/A,FALSE,"kr";"krnp1",#N/A,FALSE,"kr";"krnp2",#N/A,FALSE,"kr";"krp12avg",#N/A,FALSE,"kr";"krp1avg",#N/A,FALSE,"kr"}</definedName>
    <definedName name="CACAC">#REF!,#REF!</definedName>
    <definedName name="CACACACCA">#REF!,#REF!</definedName>
    <definedName name="CAJA_1_1_1">NA()</definedName>
    <definedName name="cajainspeccion_1_1_1">NA()</definedName>
    <definedName name="CAMAARENA_1_1_1">NA()</definedName>
    <definedName name="CAMBIO">!$G$9:$M$22</definedName>
    <definedName name="CANTDS">#REF!,#REF!,#REF!,#REF!</definedName>
    <definedName localSheetId="0" name="CantObraDefinitiva">{"SUMINISTRO E INSTALACIÓN CANALETAS L=7.50"}</definedName>
    <definedName name="CantObraDefinitiva">{"SUMINISTRO E INSTALACIÓN CANALETAS L=7.50"}</definedName>
    <definedName name="Capitel">IF(#REF!,"IMGCapitel","")</definedName>
    <definedName localSheetId="0" name="CARLOS">DATE(YEAR(Loan_Start),MONTH(Loan_Start)+Payment_Number,DAY(Loan_Start))</definedName>
    <definedName name="CARLOS">DATE(YEAR(Loan_Start),MONTH(Loan_Start)+Payment_Number,DAY(Loan_Start))</definedName>
    <definedName localSheetId="0" name="CARLOSC">{"krl1",#N/A,FALSE,"kr";"krl2",#N/A,FALSE,"kr";"compara",#N/A,FALSE,"kr";"desconp1",#N/A,FALSE,"kr";"desconp12",#N/A,FALSE,"kr";"krnp1",#N/A,FALSE,"kr";"krnp2",#N/A,FALSE,"kr";"krp12avg",#N/A,FALSE,"kr";"krp1avg",#N/A,FALSE,"kr"}</definedName>
    <definedName name="CARLOSC">{"krl1",#N/A,FALSE,"kr";"krl2",#N/A,FALSE,"kr";"compara",#N/A,FALSE,"kr";"desconp1",#N/A,FALSE,"kr";"desconp12",#N/A,FALSE,"kr";"krnp1",#N/A,FALSE,"kr";"krnp2",#N/A,FALSE,"kr";"krp12avg",#N/A,FALSE,"kr";"krp1avg",#N/A,FALSE,"kr"}</definedName>
    <definedName localSheetId="0" name="CBWorkbookPriority">-1385358669</definedName>
    <definedName name="CBWorkbookPriority">-1385358669</definedName>
    <definedName localSheetId="0" name="ccccc">{"TAB1",#N/A,TRUE,"GENERAL";"TAB2",#N/A,TRUE,"GENERAL";"TAB3",#N/A,TRUE,"GENERAL";"TAB4",#N/A,TRUE,"GENERAL";"TAB5",#N/A,TRUE,"GENERAL"}</definedName>
    <definedName name="ccccc">{"TAB1",#N/A,TRUE,"GENERAL";"TAB2",#N/A,TRUE,"GENERAL";"TAB3",#N/A,TRUE,"GENERAL";"TAB4",#N/A,TRUE,"GENERAL";"TAB5",#N/A,TRUE,"GENERAL"}</definedName>
    <definedName localSheetId="0" name="ccccc_1">{"TAB1",#N/A,TRUE,"GENERAL";"TAB2",#N/A,TRUE,"GENERAL";"TAB3",#N/A,TRUE,"GENERAL";"TAB4",#N/A,TRUE,"GENERAL";"TAB5",#N/A,TRUE,"GENERAL"}</definedName>
    <definedName name="ccccc_1">{"TAB1",#N/A,TRUE,"GENERAL";"TAB2",#N/A,TRUE,"GENERAL";"TAB3",#N/A,TRUE,"GENERAL";"TAB4",#N/A,TRUE,"GENERAL";"TAB5",#N/A,TRUE,"GENERAL"}</definedName>
    <definedName localSheetId="0" name="cdcdc">{"via1",#N/A,TRUE,"general";"via2",#N/A,TRUE,"general";"via3",#N/A,TRUE,"general"}</definedName>
    <definedName name="cdcdc">{"via1",#N/A,TRUE,"general";"via2",#N/A,TRUE,"general";"via3",#N/A,TRUE,"general"}</definedName>
    <definedName localSheetId="0" name="cdcdc_1">{"via1",#N/A,TRUE,"general";"via2",#N/A,TRUE,"general";"via3",#N/A,TRUE,"general"}</definedName>
    <definedName name="cdcdc_1">{"via1",#N/A,TRUE,"general";"via2",#N/A,TRUE,"general";"via3",#N/A,TRUE,"general"}</definedName>
    <definedName localSheetId="0" name="ceerf">{"TAB1",#N/A,TRUE,"GENERAL";"TAB2",#N/A,TRUE,"GENERAL";"TAB3",#N/A,TRUE,"GENERAL";"TAB4",#N/A,TRUE,"GENERAL";"TAB5",#N/A,TRUE,"GENERAL"}</definedName>
    <definedName name="ceerf">{"TAB1",#N/A,TRUE,"GENERAL";"TAB2",#N/A,TRUE,"GENERAL";"TAB3",#N/A,TRUE,"GENERAL";"TAB4",#N/A,TRUE,"GENERAL";"TAB5",#N/A,TRUE,"GENERAL"}</definedName>
    <definedName localSheetId="0" name="ceerf_1">{"TAB1",#N/A,TRUE,"GENERAL";"TAB2",#N/A,TRUE,"GENERAL";"TAB3",#N/A,TRUE,"GENERAL";"TAB4",#N/A,TRUE,"GENERAL";"TAB5",#N/A,TRUE,"GENERAL"}</definedName>
    <definedName name="ceerf_1">{"TAB1",#N/A,TRUE,"GENERAL";"TAB2",#N/A,TRUE,"GENERAL";"TAB3",#N/A,TRUE,"GENERAL";"TAB4",#N/A,TRUE,"GENERAL";"TAB5",#N/A,TRUE,"GENERAL"}</definedName>
    <definedName localSheetId="0" name="CESAR">{#N/A,#N/A,FALSE,"Costos Productos 6A";#N/A,#N/A,FALSE,"Costo Unitario Total H-94-12"}</definedName>
    <definedName name="CESAR">{#N/A,#N/A,FALSE,"Costos Productos 6A";#N/A,#N/A,FALSE,"Costo Unitario Total H-94-12"}</definedName>
    <definedName name="CHECK">IF(AND(#REF!=#REF!,#REF!=#REF!,#REF!=#REF!),"ok","ojo")</definedName>
    <definedName name="CobroSuspencion">"Elipse 8"</definedName>
    <definedName name="codo160x90_1_1_1">NA()</definedName>
    <definedName name="CODO16X11_1_1_1">NA()</definedName>
    <definedName name="CODO16X45_1_1_1">NA()</definedName>
    <definedName name="CODO16X90_1_1_1">NA()</definedName>
    <definedName name="CODO3_1_1_1">NA()</definedName>
    <definedName name="CODO3X11_1_1_1">NA()</definedName>
    <definedName name="CODO3X45_1_1_1">NA()</definedName>
    <definedName name="CODO3X90_1_1_1">NA()</definedName>
    <definedName name="CODO4X90_1_1_1">NA()</definedName>
    <definedName name="CODO6X22_1_1_1">NA()</definedName>
    <definedName name="codo6x45nova_1_1_1">NA()</definedName>
    <definedName name="CODO8X22_1_1_1">NA()</definedName>
    <definedName name="CODO8X45_1_1_1">NA()</definedName>
    <definedName name="CODO8X90_1_1_1">NA()</definedName>
    <definedName name="COL_A_APU">IF(#REF!="","",IF(LEN(#REF!)=9,#REF!,#REF!))</definedName>
    <definedName name="COL_A_AUX">IF(#REF!="","",IF(#REF!="",#REF!,#REF!))</definedName>
    <definedName name="COL_B">IF(LEFT(#REF!,5)=#REF!,"",(LEFT(#REF!,5)))</definedName>
    <definedName name="COL_C">LEFT(#REF!,2)</definedName>
    <definedName name="COL_G">IFERROR(VLOOKUP(#REF!,#REF!,7,0),0)</definedName>
    <definedName name="COL_H">IF(LEN(#REF!)=9,ROUNDUP(SUM(#REF!),0),"")</definedName>
    <definedName name="COL_J">IF(LEN(#REF!)=9,#REF!*#REF!,"")</definedName>
    <definedName name="COL_J_APU">IF(#REF!="","",IF(VLOOKUP(#REF!,#REF!,7,FALSE)="",LEFT(#REF!,2),VLOOKUP(#REF!,#REF!,7,FALSE)))</definedName>
    <definedName name="COL_J_AUX">IF(#REF!="","",IF(VLOOKUP(#REF!,#REF!,7,FALSE)="",LEFT(#REF!,2),VLOOKUP(#REF!,#REF!,7,FALSE)))</definedName>
    <definedName name="COL_K_PPTO">IF(LEN(#REF!)=5,SUMIF(#REF!,#REF!,#REF!),"")</definedName>
    <definedName name="COL_L">IF(#REF!="",SUMIF(#REF!,#REF!,#REF!),"")</definedName>
    <definedName name="COL_M">IF(LEN(#REF!)=2,#REF!/SUMIF(#REF!,"&gt;&lt;""",#REF!),"")</definedName>
    <definedName name="COL_M_APU">IF(#REF!="","",IF(VLOOKUP(#REF!,#REF!,7,FALSE)="",LEFT(#REF!,2),VLOOKUP(#REF!,#REF!,7,FALSE)))</definedName>
    <definedName name="Compilado_1_1_1">NA()</definedName>
    <definedName name="CON_HTA">SUMIFS(#REF!,#REF!,#REF!,#REF!,"mo")</definedName>
    <definedName name="CON_HTA_APU">SUMIFS(#REF!,#REF!,#REF!,#REF!,"mo")</definedName>
    <definedName name="CONCRETOATRAQUE_1_1_1">NA()</definedName>
    <definedName name="CONCRETOF_1_1_1">NA()</definedName>
    <definedName name="ConseqCat">0</definedName>
    <definedName name="ConseqForMitRisk">3</definedName>
    <definedName name="CONSOLIDE_REPARTI">"alim5"</definedName>
    <definedName localSheetId="0" name="CONTABLE">{#N/A,#N/A,FALSE,"CIBHA05A";#N/A,#N/A,FALSE,"CIBHA05B"}</definedName>
    <definedName name="CONTABLE">{#N/A,#N/A,FALSE,"CIBHA05A";#N/A,#N/A,FALSE,"CIBHA05B"}</definedName>
    <definedName localSheetId="0" name="CONTABLES">{#N/A,#N/A,FALSE,"Costos Productos 6A";#N/A,#N/A,FALSE,"Costo Unitario Total H-94-12"}</definedName>
    <definedName name="CONTABLES">{#N/A,#N/A,FALSE,"Costos Productos 6A";#N/A,#N/A,FALSE,"Costo Unitario Total H-94-12"}</definedName>
    <definedName name="contador">1</definedName>
    <definedName localSheetId="0" name="COPIA">'PRESUPUESTO H-S-G'!err</definedName>
    <definedName name="COPIA">[0]!err</definedName>
    <definedName localSheetId="0" name="copiao4">'PRESUPUESTO H-S-G'!err</definedName>
    <definedName name="copiao4">[0]!err</definedName>
    <definedName localSheetId="0" name="corri">'PRESUPUESTO H-S-G'!err</definedName>
    <definedName name="corri">[0]!err</definedName>
    <definedName localSheetId="0" name="cost04">{#N/A,#N/A,FALSE,"Costos Productos 6A";#N/A,#N/A,FALSE,"Costo Unitario Total H-94-12"}</definedName>
    <definedName name="cost04">{#N/A,#N/A,FALSE,"Costos Productos 6A";#N/A,#N/A,FALSE,"Costo Unitario Total H-94-12"}</definedName>
    <definedName localSheetId="0" name="COSTCONTAB">{#N/A,#N/A,FALSE,"Costos Productos 6A";#N/A,#N/A,FALSE,"Costo Unitario Total H-94-12"}</definedName>
    <definedName name="COSTCONTAB">{#N/A,#N/A,FALSE,"Costos Productos 6A";#N/A,#N/A,FALSE,"Costo Unitario Total H-94-12"}</definedName>
    <definedName localSheetId="0" name="costivo">{#N/A,#N/A,FALSE,"Costos Productos 6A";#N/A,#N/A,FALSE,"Costo Unitario Total H-94-12"}</definedName>
    <definedName name="costivo">{#N/A,#N/A,FALSE,"Costos Productos 6A";#N/A,#N/A,FALSE,"Costo Unitario Total H-94-12"}</definedName>
    <definedName localSheetId="0" name="costivos">{#N/A,#N/A,FALSE,"Costos Productos 6A";#N/A,#N/A,FALSE,"Costo Unitario Total H-94-12"}</definedName>
    <definedName name="costivos">{#N/A,#N/A,FALSE,"Costos Productos 6A";#N/A,#N/A,FALSE,"Costo Unitario Total H-94-12"}</definedName>
    <definedName name="costo_db">0.0117149169198534</definedName>
    <definedName localSheetId="0" name="costoperativos">{#N/A,#N/A,FALSE,"Costos Productos 6A";#N/A,#N/A,FALSE,"Costo Unitario Total H-94-12"}</definedName>
    <definedName name="costoperativos">{#N/A,#N/A,FALSE,"Costos Productos 6A";#N/A,#N/A,FALSE,"Costo Unitario Total H-94-12"}</definedName>
    <definedName localSheetId="0" name="costos04">{#N/A,#N/A,FALSE,"Costos Productos 6A";#N/A,#N/A,FALSE,"Costo Unitario Total H-94-12"}</definedName>
    <definedName name="costos04">{#N/A,#N/A,FALSE,"Costos Productos 6A";#N/A,#N/A,FALSE,"Costo Unitario Total H-94-12"}</definedName>
    <definedName localSheetId="0" name="COVID">{"TAB1",#N/A,TRUE,"GENERAL";"TAB2",#N/A,TRUE,"GENERAL";"TAB3",#N/A,TRUE,"GENERAL";"TAB4",#N/A,TRUE,"GENERAL";"TAB5",#N/A,TRUE,"GENERAL"}</definedName>
    <definedName name="COVID">{"TAB1",#N/A,TRUE,"GENERAL";"TAB2",#N/A,TRUE,"GENERAL";"TAB3",#N/A,TRUE,"GENERAL";"TAB4",#N/A,TRUE,"GENERAL";"TAB5",#N/A,TRUE,"GENERAL"}</definedName>
    <definedName name="CPDO8X11_1_1_1">NA()</definedName>
    <definedName localSheetId="0" name="CPoblado">""</definedName>
    <definedName name="CPoblado">""</definedName>
    <definedName localSheetId="0" name="CRUDOS">{#N/A,#N/A,FALSE,"CIBHA05A";#N/A,#N/A,FALSE,"CIBHA05B"}</definedName>
    <definedName name="CRUDOS">{#N/A,#N/A,FALSE,"CIBHA05A";#N/A,#N/A,FALSE,"CIBHA05B"}</definedName>
    <definedName name="CRUZ3_1_1_1">NA()</definedName>
    <definedName name="CRUZ4_1_1_1">NA()</definedName>
    <definedName name="CRUZ4X3_1_1_1">NA()</definedName>
    <definedName name="csDesignMode">1</definedName>
    <definedName localSheetId="0" name="CUNET">{"via1",#N/A,TRUE,"general";"via2",#N/A,TRUE,"general";"via3",#N/A,TRUE,"general"}</definedName>
    <definedName name="CUNET">{"via1",#N/A,TRUE,"general";"via2",#N/A,TRUE,"general";"via3",#N/A,TRUE,"general"}</definedName>
    <definedName localSheetId="0" name="CUNET_1">{"via1",#N/A,TRUE,"general";"via2",#N/A,TRUE,"general";"via3",#N/A,TRUE,"general"}</definedName>
    <definedName name="CUNET_1">{"via1",#N/A,TRUE,"general";"via2",#N/A,TRUE,"general";"via3",#N/A,TRUE,"general"}</definedName>
    <definedName localSheetId="0" name="cv">{"TAB1",#N/A,TRUE,"GENERAL";"TAB2",#N/A,TRUE,"GENERAL";"TAB3",#N/A,TRUE,"GENERAL";"TAB4",#N/A,TRUE,"GENERAL";"TAB5",#N/A,TRUE,"GENERAL"}</definedName>
    <definedName name="cv">{"TAB1",#N/A,TRUE,"GENERAL";"TAB2",#N/A,TRUE,"GENERAL";"TAB3",#N/A,TRUE,"GENERAL";"TAB4",#N/A,TRUE,"GENERAL";"TAB5",#N/A,TRUE,"GENERAL"}</definedName>
    <definedName localSheetId="0" name="cv_1">{"TAB1",#N/A,TRUE,"GENERAL";"TAB2",#N/A,TRUE,"GENERAL";"TAB3",#N/A,TRUE,"GENERAL";"TAB4",#N/A,TRUE,"GENERAL";"TAB5",#N/A,TRUE,"GENERAL"}</definedName>
    <definedName name="cv_1">{"TAB1",#N/A,TRUE,"GENERAL";"TAB2",#N/A,TRUE,"GENERAL";"TAB3",#N/A,TRUE,"GENERAL";"TAB4",#N/A,TRUE,"GENERAL";"TAB5",#N/A,TRUE,"GENERAL"}</definedName>
    <definedName localSheetId="0" name="cvbcvbf">{#N/A,#N/A,TRUE,"INGENIERIA";#N/A,#N/A,TRUE,"COMPRAS";#N/A,#N/A,TRUE,"DIRECCION";#N/A,#N/A,TRUE,"RESUMEN"}</definedName>
    <definedName name="cvbcvbf">{#N/A,#N/A,TRUE,"INGENIERIA";#N/A,#N/A,TRUE,"COMPRAS";#N/A,#N/A,TRUE,"DIRECCION";#N/A,#N/A,TRUE,"RESUMEN"}</definedName>
    <definedName localSheetId="0" name="cvfvd">{"via1",#N/A,TRUE,"general";"via2",#N/A,TRUE,"general";"via3",#N/A,TRUE,"general"}</definedName>
    <definedName name="cvfvd">{"via1",#N/A,TRUE,"general";"via2",#N/A,TRUE,"general";"via3",#N/A,TRUE,"general"}</definedName>
    <definedName localSheetId="0" name="cvfvd_1">{"via1",#N/A,TRUE,"general";"via2",#N/A,TRUE,"general";"via3",#N/A,TRUE,"general"}</definedName>
    <definedName name="cvfvd_1">{"via1",#N/A,TRUE,"general";"via2",#N/A,TRUE,"general";"via3",#N/A,TRUE,"general"}</definedName>
    <definedName localSheetId="0" name="cvn">{"TAB1",#N/A,TRUE,"GENERAL";"TAB2",#N/A,TRUE,"GENERAL";"TAB3",#N/A,TRUE,"GENERAL";"TAB4",#N/A,TRUE,"GENERAL";"TAB5",#N/A,TRUE,"GENERAL"}</definedName>
    <definedName name="cvn">{"TAB1",#N/A,TRUE,"GENERAL";"TAB2",#N/A,TRUE,"GENERAL";"TAB3",#N/A,TRUE,"GENERAL";"TAB4",#N/A,TRUE,"GENERAL";"TAB5",#N/A,TRUE,"GENERAL"}</definedName>
    <definedName localSheetId="0" name="cvn_1">{"TAB1",#N/A,TRUE,"GENERAL";"TAB2",#N/A,TRUE,"GENERAL";"TAB3",#N/A,TRUE,"GENERAL";"TAB4",#N/A,TRUE,"GENERAL";"TAB5",#N/A,TRUE,"GENERAL"}</definedName>
    <definedName name="cvn_1">{"TAB1",#N/A,TRUE,"GENERAL";"TAB2",#N/A,TRUE,"GENERAL";"TAB3",#N/A,TRUE,"GENERAL";"TAB4",#N/A,TRUE,"GENERAL";"TAB5",#N/A,TRUE,"GENERAL"}</definedName>
    <definedName localSheetId="0" name="CVXC">{"via1",#N/A,TRUE,"general";"via2",#N/A,TRUE,"general";"via3",#N/A,TRUE,"general"}</definedName>
    <definedName name="CVXC">{"via1",#N/A,TRUE,"general";"via2",#N/A,TRUE,"general";"via3",#N/A,TRUE,"general"}</definedName>
    <definedName localSheetId="0" name="CVXC_1">{"via1",#N/A,TRUE,"general";"via2",#N/A,TRUE,"general";"via3",#N/A,TRUE,"general"}</definedName>
    <definedName name="CVXC_1">{"via1",#N/A,TRUE,"general";"via2",#N/A,TRUE,"general";"via3",#N/A,TRUE,"general"}</definedName>
    <definedName name="Cwvu.oil.">#REF!,#REF!,#REF!,#REF!,#REF!,#REF!,#REF!,#REF!,#REF!,#REF!,#REF!,#REF!,#REF!,#REF!,#REF!</definedName>
    <definedName name="Cwvu.oilgasagua.">#REF!,#REF!,#REF!,#REF!,#REF!,#REF!,#REF!,#REF!,#REF!,#REF!,#REF!,#REF!,#REF!,#REF!,#REF!,#REF!,#REF!,#REF!</definedName>
    <definedName name="Cwvu.RCEIBAS1.">#REF!,#REF!,#REF!,#REF!,#REF!,#REF!,#REF!,#REF!,#REF!,#REF!,#REF!,#REF!,#REF!,#REF!,#REF!</definedName>
    <definedName localSheetId="0" name="d_1">{"TAB1",#N/A,TRUE,"GENERAL";"TAB2",#N/A,TRUE,"GENERAL";"TAB3",#N/A,TRUE,"GENERAL";"TAB4",#N/A,TRUE,"GENERAL";"TAB5",#N/A,TRUE,"GENERAL"}</definedName>
    <definedName name="d_1">{"TAB1",#N/A,TRUE,"GENERAL";"TAB2",#N/A,TRUE,"GENERAL";"TAB3",#N/A,TRUE,"GENERAL";"TAB4",#N/A,TRUE,"GENERAL";"TAB5",#N/A,TRUE,"GENERAL"}</definedName>
    <definedName localSheetId="0" name="DADADAD">{#N/A,#N/A,TRUE,"CODIGO DEPENDENCIA"}</definedName>
    <definedName name="DADADAD">{#N/A,#N/A,TRUE,"CODIGO DEPENDENCIA"}</definedName>
    <definedName localSheetId="0" name="DASD">{"TAB1",#N/A,TRUE,"GENERAL";"TAB2",#N/A,TRUE,"GENERAL";"TAB3",#N/A,TRUE,"GENERAL";"TAB4",#N/A,TRUE,"GENERAL";"TAB5",#N/A,TRUE,"GENERAL"}</definedName>
    <definedName name="DASD">{"TAB1",#N/A,TRUE,"GENERAL";"TAB2",#N/A,TRUE,"GENERAL";"TAB3",#N/A,TRUE,"GENERAL";"TAB4",#N/A,TRUE,"GENERAL";"TAB5",#N/A,TRUE,"GENERAL"}</definedName>
    <definedName localSheetId="0" name="DASD_1">{"TAB1",#N/A,TRUE,"GENERAL";"TAB2",#N/A,TRUE,"GENERAL";"TAB3",#N/A,TRUE,"GENERAL";"TAB4",#N/A,TRUE,"GENERAL";"TAB5",#N/A,TRUE,"GENERAL"}</definedName>
    <definedName name="DASD_1">{"TAB1",#N/A,TRUE,"GENERAL";"TAB2",#N/A,TRUE,"GENERAL";"TAB3",#N/A,TRUE,"GENERAL";"TAB4",#N/A,TRUE,"GENERAL";"TAB5",#N/A,TRUE,"GENERAL"}</definedName>
    <definedName localSheetId="0" name="dbfdfbi">{"TAB1",#N/A,TRUE,"GENERAL";"TAB2",#N/A,TRUE,"GENERAL";"TAB3",#N/A,TRUE,"GENERAL";"TAB4",#N/A,TRUE,"GENERAL";"TAB5",#N/A,TRUE,"GENERAL"}</definedName>
    <definedName name="dbfdfbi">{"TAB1",#N/A,TRUE,"GENERAL";"TAB2",#N/A,TRUE,"GENERAL";"TAB3",#N/A,TRUE,"GENERAL";"TAB4",#N/A,TRUE,"GENERAL";"TAB5",#N/A,TRUE,"GENERAL"}</definedName>
    <definedName localSheetId="0" name="dbfdfbi_1">{"TAB1",#N/A,TRUE,"GENERAL";"TAB2",#N/A,TRUE,"GENERAL";"TAB3",#N/A,TRUE,"GENERAL";"TAB4",#N/A,TRUE,"GENERAL";"TAB5",#N/A,TRUE,"GENERAL"}</definedName>
    <definedName name="dbfdfbi_1">{"TAB1",#N/A,TRUE,"GENERAL";"TAB2",#N/A,TRUE,"GENERAL";"TAB3",#N/A,TRUE,"GENERAL";"TAB4",#N/A,TRUE,"GENERAL";"TAB5",#N/A,TRUE,"GENERAL"}</definedName>
    <definedName localSheetId="0" name="DCSDCTV">{"via1",#N/A,TRUE,"general";"via2",#N/A,TRUE,"general";"via3",#N/A,TRUE,"general"}</definedName>
    <definedName name="DCSDCTV">{"via1",#N/A,TRUE,"general";"via2",#N/A,TRUE,"general";"via3",#N/A,TRUE,"general"}</definedName>
    <definedName localSheetId="0" name="DCSDCTV_1">{"via1",#N/A,TRUE,"general";"via2",#N/A,TRUE,"general";"via3",#N/A,TRUE,"general"}</definedName>
    <definedName name="DCSDCTV_1">{"via1",#N/A,TRUE,"general";"via2",#N/A,TRUE,"general";"via3",#N/A,TRUE,"general"}</definedName>
    <definedName localSheetId="3" name="DD">{#N/A,#N/A,FALSE,"VENTAS";#N/A,#N/A,FALSE,"U. BRUTA";#N/A,#N/A,FALSE,"G. PERSONAL";#N/A,#N/A,FALSE,"G. OPERACION";#N/A,#N/A,FALSE,"G. DEPYAM";#N/A,#N/A,FALSE,"INGRESOS";#N/A,#N/A,FALSE,"G.o P.1";#N/A,#N/A,FALSE,"3%Informe Junta";#N/A,#N/A,FALSE,"P Y G (2)";#N/A,#N/A,FALSE,"CART. PROV.";#N/A,#N/A,FALSE,"Usecmes";#N/A,#N/A,FALSE,"Usecacu"}</definedName>
    <definedName localSheetId="0" name="DD">{#N/A,#N/A,FALSE,"VENTAS";#N/A,#N/A,FALSE,"U. BRUTA";#N/A,#N/A,FALSE,"G. PERSONAL";#N/A,#N/A,FALSE,"G. OPERACION";#N/A,#N/A,FALSE,"G. DEPYAM";#N/A,#N/A,FALSE,"INGRESOS";#N/A,#N/A,FALSE,"G.o P.1";#N/A,#N/A,FALSE,"3%Informe Junta";#N/A,#N/A,FALSE,"P Y G (2)";#N/A,#N/A,FALSE,"CART. PROV.";#N/A,#N/A,FALSE,"Usecmes";#N/A,#N/A,FALSE,"Usecacu"}</definedName>
    <definedName name="DD">{#N/A,#N/A,FALSE,"VENTAS";#N/A,#N/A,FALSE,"U. BRUTA";#N/A,#N/A,FALSE,"G. PERSONAL";#N/A,#N/A,FALSE,"G. OPERACION";#N/A,#N/A,FALSE,"G. DEPYAM";#N/A,#N/A,FALSE,"INGRESOS";#N/A,#N/A,FALSE,"G.o P.1";#N/A,#N/A,FALSE,"3%Informe Junta";#N/A,#N/A,FALSE,"P Y G (2)";#N/A,#N/A,FALSE,"CART. PROV.";#N/A,#N/A,FALSE,"Usecmes";#N/A,#N/A,FALSE,"Usecacu"}</definedName>
    <definedName localSheetId="0" name="ddd">{"via1",#N/A,TRUE,"general";"via2",#N/A,TRUE,"general";"via3",#N/A,TRUE,"general"}</definedName>
    <definedName name="ddd">{"via1",#N/A,TRUE,"general";"via2",#N/A,TRUE,"general";"via3",#N/A,TRUE,"general"}</definedName>
    <definedName localSheetId="0" name="ddd_1">{"via1",#N/A,TRUE,"general";"via2",#N/A,TRUE,"general";"via3",#N/A,TRUE,"general"}</definedName>
    <definedName name="ddd_1">{"via1",#N/A,TRUE,"general";"via2",#N/A,TRUE,"general";"via3",#N/A,TRUE,"general"}</definedName>
    <definedName localSheetId="0" name="DDDD">{#N/A,#N/A,FALSE,"Estatico";#N/A,#N/A,FALSE,"Tuberia";#N/A,#N/A,FALSE,"Instrumentación";#N/A,#N/A,FALSE,"Mecanica";#N/A,#N/A,FALSE,"Electrico";#N/A,#N/A,FALSE,"Ofic.Civiles"}</definedName>
    <definedName name="DDDD">{#N/A,#N/A,FALSE,"Estatico";#N/A,#N/A,FALSE,"Tuberia";#N/A,#N/A,FALSE,"Instrumentación";#N/A,#N/A,FALSE,"Mecanica";#N/A,#N/A,FALSE,"Electrico";#N/A,#N/A,FALSE,"Ofic.Civiles"}</definedName>
    <definedName localSheetId="0" name="DDDDDDD">{#N/A,#N/A,FALSE,"orthoflow";#N/A,#N/A,FALSE,"Miscelaneos";#N/A,#N/A,FALSE,"Instrumentacio";#N/A,#N/A,FALSE,"Electrico";#N/A,#N/A,FALSE,"Valv. Seguridad"}</definedName>
    <definedName name="DDDDDDD">{#N/A,#N/A,FALSE,"orthoflow";#N/A,#N/A,FALSE,"Miscelaneos";#N/A,#N/A,FALSE,"Instrumentacio";#N/A,#N/A,FALSE,"Electrico";#N/A,#N/A,FALSE,"Valv. Seguridad"}</definedName>
    <definedName localSheetId="0" name="ddddt">{"via1",#N/A,TRUE,"general";"via2",#N/A,TRUE,"general";"via3",#N/A,TRUE,"general"}</definedName>
    <definedName name="ddddt">{"via1",#N/A,TRUE,"general";"via2",#N/A,TRUE,"general";"via3",#N/A,TRUE,"general"}</definedName>
    <definedName localSheetId="0" name="ddddt_1">{"via1",#N/A,TRUE,"general";"via2",#N/A,TRUE,"general";"via3",#N/A,TRUE,"general"}</definedName>
    <definedName name="ddddt_1">{"via1",#N/A,TRUE,"general";"via2",#N/A,TRUE,"general";"via3",#N/A,TRUE,"general"}</definedName>
    <definedName localSheetId="0" name="ddewdw">{"TAB1",#N/A,TRUE,"GENERAL";"TAB2",#N/A,TRUE,"GENERAL";"TAB3",#N/A,TRUE,"GENERAL";"TAB4",#N/A,TRUE,"GENERAL";"TAB5",#N/A,TRUE,"GENERAL"}</definedName>
    <definedName name="ddewdw">{"TAB1",#N/A,TRUE,"GENERAL";"TAB2",#N/A,TRUE,"GENERAL";"TAB3",#N/A,TRUE,"GENERAL";"TAB4",#N/A,TRUE,"GENERAL";"TAB5",#N/A,TRUE,"GENERAL"}</definedName>
    <definedName localSheetId="0" name="ddewdw_1">{"TAB1",#N/A,TRUE,"GENERAL";"TAB2",#N/A,TRUE,"GENERAL";"TAB3",#N/A,TRUE,"GENERAL";"TAB4",#N/A,TRUE,"GENERAL";"TAB5",#N/A,TRUE,"GENERAL"}</definedName>
    <definedName name="ddewdw_1">{"TAB1",#N/A,TRUE,"GENERAL";"TAB2",#N/A,TRUE,"GENERAL";"TAB3",#N/A,TRUE,"GENERAL";"TAB4",#N/A,TRUE,"GENERAL";"TAB5",#N/A,TRUE,"GENERAL"}</definedName>
    <definedName localSheetId="0" name="ddfdh">{"TAB1",#N/A,TRUE,"GENERAL";"TAB2",#N/A,TRUE,"GENERAL";"TAB3",#N/A,TRUE,"GENERAL";"TAB4",#N/A,TRUE,"GENERAL";"TAB5",#N/A,TRUE,"GENERAL"}</definedName>
    <definedName name="ddfdh">{"TAB1",#N/A,TRUE,"GENERAL";"TAB2",#N/A,TRUE,"GENERAL";"TAB3",#N/A,TRUE,"GENERAL";"TAB4",#N/A,TRUE,"GENERAL";"TAB5",#N/A,TRUE,"GENERAL"}</definedName>
    <definedName localSheetId="0" name="ddfdh_1">{"TAB1",#N/A,TRUE,"GENERAL";"TAB2",#N/A,TRUE,"GENERAL";"TAB3",#N/A,TRUE,"GENERAL";"TAB4",#N/A,TRUE,"GENERAL";"TAB5",#N/A,TRUE,"GENERAL"}</definedName>
    <definedName name="ddfdh_1">{"TAB1",#N/A,TRUE,"GENERAL";"TAB2",#N/A,TRUE,"GENERAL";"TAB3",#N/A,TRUE,"GENERAL";"TAB4",#N/A,TRUE,"GENERAL";"TAB5",#N/A,TRUE,"GENERAL"}</definedName>
    <definedName localSheetId="0" name="DDGSDP">{"TAB1",#N/A,TRUE,"GENERAL";"TAB2",#N/A,TRUE,"GENERAL";"TAB3",#N/A,TRUE,"GENERAL";"TAB4",#N/A,TRUE,"GENERAL";"TAB5",#N/A,TRUE,"GENERAL"}</definedName>
    <definedName name="DDGSDP">{"TAB1",#N/A,TRUE,"GENERAL";"TAB2",#N/A,TRUE,"GENERAL";"TAB3",#N/A,TRUE,"GENERAL";"TAB4",#N/A,TRUE,"GENERAL";"TAB5",#N/A,TRUE,"GENERAL"}</definedName>
    <definedName localSheetId="0" name="DDGSDP_1">{"TAB1",#N/A,TRUE,"GENERAL";"TAB2",#N/A,TRUE,"GENERAL";"TAB3",#N/A,TRUE,"GENERAL";"TAB4",#N/A,TRUE,"GENERAL";"TAB5",#N/A,TRUE,"GENERAL"}</definedName>
    <definedName name="DDGSDP_1">{"TAB1",#N/A,TRUE,"GENERAL";"TAB2",#N/A,TRUE,"GENERAL";"TAB3",#N/A,TRUE,"GENERAL";"TAB4",#N/A,TRUE,"GENERAL";"TAB5",#N/A,TRUE,"GENERAL"}</definedName>
    <definedName name="de_1_1_1">NA()</definedName>
    <definedName localSheetId="0" name="deded">{"TAB1",#N/A,TRUE,"GENERAL";"TAB2",#N/A,TRUE,"GENERAL";"TAB3",#N/A,TRUE,"GENERAL";"TAB4",#N/A,TRUE,"GENERAL";"TAB5",#N/A,TRUE,"GENERAL"}</definedName>
    <definedName name="deded">{"TAB1",#N/A,TRUE,"GENERAL";"TAB2",#N/A,TRUE,"GENERAL";"TAB3",#N/A,TRUE,"GENERAL";"TAB4",#N/A,TRUE,"GENERAL";"TAB5",#N/A,TRUE,"GENERAL"}</definedName>
    <definedName localSheetId="0" name="deded_1">{"TAB1",#N/A,TRUE,"GENERAL";"TAB2",#N/A,TRUE,"GENERAL";"TAB3",#N/A,TRUE,"GENERAL";"TAB4",#N/A,TRUE,"GENERAL";"TAB5",#N/A,TRUE,"GENERAL"}</definedName>
    <definedName name="deded_1">{"TAB1",#N/A,TRUE,"GENERAL";"TAB2",#N/A,TRUE,"GENERAL";"TAB3",#N/A,TRUE,"GENERAL";"TAB4",#N/A,TRUE,"GENERAL";"TAB5",#N/A,TRUE,"GENERAL"}</definedName>
    <definedName localSheetId="0" name="defd">{"via1",#N/A,TRUE,"general";"via2",#N/A,TRUE,"general";"via3",#N/A,TRUE,"general"}</definedName>
    <definedName name="defd">{"via1",#N/A,TRUE,"general";"via2",#N/A,TRUE,"general";"via3",#N/A,TRUE,"general"}</definedName>
    <definedName localSheetId="0" name="defd_1">{"via1",#N/A,TRUE,"general";"via2",#N/A,TRUE,"general";"via3",#N/A,TRUE,"general"}</definedName>
    <definedName name="defd_1">{"via1",#N/A,TRUE,"general";"via2",#N/A,TRUE,"general";"via3",#N/A,TRUE,"general"}</definedName>
    <definedName name="DEMOLICION_1_1_1">NA()</definedName>
    <definedName name="DEMOLICIONASFALTO_1_1_1">NA()</definedName>
    <definedName name="DEMOLICIONCONCRETO_1_1_1">NA()</definedName>
    <definedName localSheetId="0" name="DERF">{#N/A,#N/A,FALSE,"310.1";#N/A,#N/A,FALSE,"321.1";#N/A,#N/A,FALSE,"320.3";#N/A,#N/A,FALSE,"330.1"}</definedName>
    <definedName name="DERF">{#N/A,#N/A,FALSE,"310.1";#N/A,#N/A,FALSE,"321.1";#N/A,#N/A,FALSE,"320.3";#N/A,#N/A,FALSE,"330.1"}</definedName>
    <definedName name="DESARENADOR">#REF!=#REF!,#REF!,#REF!,#REF!,#REF!,#REF!,#REF!,#REF!,#REF!,#REF!,#REF!,#REF!,#REF!</definedName>
    <definedName name="desarrolladas">#REF!,#REF!,#REF!,#REF!</definedName>
    <definedName localSheetId="0" name="DESC_APU">IF(LEN(#REF!)=2,VLOOKUP(#REF!,#REF!,3,FALSE),IF(#REF!="",IF(#REF!="",IF(#REF!="","",DIRECTO),""),#REF!))</definedName>
    <definedName name="DESC_APU">IF(LEN(#REF!)=2,VLOOKUP(#REF!,#REF!,3,FALSE),IF(#REF!="",IF(#REF!="",IF(#REF!="","",DIRECTO),""),#REF!))</definedName>
    <definedName name="DESC_AUX">IF(#REF!="",IF(#REF!="","","DIRECTO:  "&amp;TEXT(ROUNDUP(SUMIF(#REF!,#REF!,#REF!)/2,0),"#,##0")&amp;" / "&amp;VLOOKUP(#REF!,#REF!,3,FALSE)),IF(#REF!="","",VLOOKUP(#REF!,#REF!,2,FALSE)))</definedName>
    <definedName name="Descripcion_1_1_1">NA()</definedName>
    <definedName name="DESCRIPCION_APU">IF(ISERROR(SEARCH("-",#REF!,3)),INSUMO,[0]!item)</definedName>
    <definedName name="descuento_pp">0</definedName>
    <definedName localSheetId="0" name="dfa">{"TAB1",#N/A,TRUE,"GENERAL";"TAB2",#N/A,TRUE,"GENERAL";"TAB3",#N/A,TRUE,"GENERAL";"TAB4",#N/A,TRUE,"GENERAL";"TAB5",#N/A,TRUE,"GENERAL"}</definedName>
    <definedName name="dfa">{"TAB1",#N/A,TRUE,"GENERAL";"TAB2",#N/A,TRUE,"GENERAL";"TAB3",#N/A,TRUE,"GENERAL";"TAB4",#N/A,TRUE,"GENERAL";"TAB5",#N/A,TRUE,"GENERAL"}</definedName>
    <definedName localSheetId="0" name="dfa_1">{"TAB1",#N/A,TRUE,"GENERAL";"TAB2",#N/A,TRUE,"GENERAL";"TAB3",#N/A,TRUE,"GENERAL";"TAB4",#N/A,TRUE,"GENERAL";"TAB5",#N/A,TRUE,"GENERAL"}</definedName>
    <definedName name="dfa_1">{"TAB1",#N/A,TRUE,"GENERAL";"TAB2",#N/A,TRUE,"GENERAL";"TAB3",#N/A,TRUE,"GENERAL";"TAB4",#N/A,TRUE,"GENERAL";"TAB5",#N/A,TRUE,"GENERAL"}</definedName>
    <definedName localSheetId="0" name="dfasd">{"TAB1",#N/A,TRUE,"GENERAL";"TAB2",#N/A,TRUE,"GENERAL";"TAB3",#N/A,TRUE,"GENERAL";"TAB4",#N/A,TRUE,"GENERAL";"TAB5",#N/A,TRUE,"GENERAL"}</definedName>
    <definedName name="dfasd">{"TAB1",#N/A,TRUE,"GENERAL";"TAB2",#N/A,TRUE,"GENERAL";"TAB3",#N/A,TRUE,"GENERAL";"TAB4",#N/A,TRUE,"GENERAL";"TAB5",#N/A,TRUE,"GENERAL"}</definedName>
    <definedName localSheetId="0" name="dfasd_1">{"TAB1",#N/A,TRUE,"GENERAL";"TAB2",#N/A,TRUE,"GENERAL";"TAB3",#N/A,TRUE,"GENERAL";"TAB4",#N/A,TRUE,"GENERAL";"TAB5",#N/A,TRUE,"GENERAL"}</definedName>
    <definedName name="dfasd_1">{"TAB1",#N/A,TRUE,"GENERAL";"TAB2",#N/A,TRUE,"GENERAL";"TAB3",#N/A,TRUE,"GENERAL";"TAB4",#N/A,TRUE,"GENERAL";"TAB5",#N/A,TRUE,"GENERAL"}</definedName>
    <definedName localSheetId="0" name="DFBNJ">{"via1",#N/A,TRUE,"general";"via2",#N/A,TRUE,"general";"via3",#N/A,TRUE,"general"}</definedName>
    <definedName name="DFBNJ">{"via1",#N/A,TRUE,"general";"via2",#N/A,TRUE,"general";"via3",#N/A,TRUE,"general"}</definedName>
    <definedName localSheetId="0" name="DFBNJ_1">{"via1",#N/A,TRUE,"general";"via2",#N/A,TRUE,"general";"via3",#N/A,TRUE,"general"}</definedName>
    <definedName name="DFBNJ_1">{"via1",#N/A,TRUE,"general";"via2",#N/A,TRUE,"general";"via3",#N/A,TRUE,"general"}</definedName>
    <definedName localSheetId="0" name="dfd">{"krl1",#N/A,FALSE,"kr";"krl2",#N/A,FALSE,"kr";"compara",#N/A,FALSE,"kr";"desconp1",#N/A,FALSE,"kr";"desconp12",#N/A,FALSE,"kr";"krnp1",#N/A,FALSE,"kr";"krnp2",#N/A,FALSE,"kr";"krp12avg",#N/A,FALSE,"kr";"krp1avg",#N/A,FALSE,"kr"}</definedName>
    <definedName name="dfd">{"krl1",#N/A,FALSE,"kr";"krl2",#N/A,FALSE,"kr";"compara",#N/A,FALSE,"kr";"desconp1",#N/A,FALSE,"kr";"desconp12",#N/A,FALSE,"kr";"krnp1",#N/A,FALSE,"kr";"krnp2",#N/A,FALSE,"kr";"krp12avg",#N/A,FALSE,"kr";"krp1avg",#N/A,FALSE,"kr"}</definedName>
    <definedName localSheetId="0" name="dfds">{"TAB1",#N/A,TRUE,"GENERAL";"TAB2",#N/A,TRUE,"GENERAL";"TAB3",#N/A,TRUE,"GENERAL";"TAB4",#N/A,TRUE,"GENERAL";"TAB5",#N/A,TRUE,"GENERAL"}</definedName>
    <definedName name="dfds">{"TAB1",#N/A,TRUE,"GENERAL";"TAB2",#N/A,TRUE,"GENERAL";"TAB3",#N/A,TRUE,"GENERAL";"TAB4",#N/A,TRUE,"GENERAL";"TAB5",#N/A,TRUE,"GENERAL"}</definedName>
    <definedName localSheetId="0" name="dfds_1">{"TAB1",#N/A,TRUE,"GENERAL";"TAB2",#N/A,TRUE,"GENERAL";"TAB3",#N/A,TRUE,"GENERAL";"TAB4",#N/A,TRUE,"GENERAL";"TAB5",#N/A,TRUE,"GENERAL"}</definedName>
    <definedName name="dfds_1">{"TAB1",#N/A,TRUE,"GENERAL";"TAB2",#N/A,TRUE,"GENERAL";"TAB3",#N/A,TRUE,"GENERAL";"TAB4",#N/A,TRUE,"GENERAL";"TAB5",#N/A,TRUE,"GENERAL"}</definedName>
    <definedName localSheetId="0" name="dfdsfi">{"via1",#N/A,TRUE,"general";"via2",#N/A,TRUE,"general";"via3",#N/A,TRUE,"general"}</definedName>
    <definedName name="dfdsfi">{"via1",#N/A,TRUE,"general";"via2",#N/A,TRUE,"general";"via3",#N/A,TRUE,"general"}</definedName>
    <definedName localSheetId="0" name="dfdsfi_1">{"via1",#N/A,TRUE,"general";"via2",#N/A,TRUE,"general";"via3",#N/A,TRUE,"general"}</definedName>
    <definedName name="dfdsfi_1">{"via1",#N/A,TRUE,"general";"via2",#N/A,TRUE,"general";"via3",#N/A,TRUE,"general"}</definedName>
    <definedName localSheetId="0" name="dffffe">{"TAB1",#N/A,TRUE,"GENERAL";"TAB2",#N/A,TRUE,"GENERAL";"TAB3",#N/A,TRUE,"GENERAL";"TAB4",#N/A,TRUE,"GENERAL";"TAB5",#N/A,TRUE,"GENERAL"}</definedName>
    <definedName name="dffffe">{"TAB1",#N/A,TRUE,"GENERAL";"TAB2",#N/A,TRUE,"GENERAL";"TAB3",#N/A,TRUE,"GENERAL";"TAB4",#N/A,TRUE,"GENERAL";"TAB5",#N/A,TRUE,"GENERAL"}</definedName>
    <definedName localSheetId="0" name="dffffe_1">{"TAB1",#N/A,TRUE,"GENERAL";"TAB2",#N/A,TRUE,"GENERAL";"TAB3",#N/A,TRUE,"GENERAL";"TAB4",#N/A,TRUE,"GENERAL";"TAB5",#N/A,TRUE,"GENERAL"}</definedName>
    <definedName name="dffffe_1">{"TAB1",#N/A,TRUE,"GENERAL";"TAB2",#N/A,TRUE,"GENERAL";"TAB3",#N/A,TRUE,"GENERAL";"TAB4",#N/A,TRUE,"GENERAL";"TAB5",#N/A,TRUE,"GENERAL"}</definedName>
    <definedName localSheetId="0" name="DFG_1">{"via1",#N/A,TRUE,"general";"via2",#N/A,TRUE,"general";"via3",#N/A,TRUE,"general"}</definedName>
    <definedName name="DFG_1">{"via1",#N/A,TRUE,"general";"via2",#N/A,TRUE,"general";"via3",#N/A,TRUE,"general"}</definedName>
    <definedName localSheetId="0" name="DFGBHJ">{"via1",#N/A,TRUE,"general";"via2",#N/A,TRUE,"general";"via3",#N/A,TRUE,"general"}</definedName>
    <definedName name="DFGBHJ">{"via1",#N/A,TRUE,"general";"via2",#N/A,TRUE,"general";"via3",#N/A,TRUE,"general"}</definedName>
    <definedName localSheetId="0" name="DFGBHJ_1">{"via1",#N/A,TRUE,"general";"via2",#N/A,TRUE,"general";"via3",#N/A,TRUE,"general"}</definedName>
    <definedName name="DFGBHJ_1">{"via1",#N/A,TRUE,"general";"via2",#N/A,TRUE,"general";"via3",#N/A,TRUE,"general"}</definedName>
    <definedName localSheetId="0" name="DFGDFG">{"via1",#N/A,TRUE,"general";"via2",#N/A,TRUE,"general";"via3",#N/A,TRUE,"general"}</definedName>
    <definedName name="DFGDFG">{"via1",#N/A,TRUE,"general";"via2",#N/A,TRUE,"general";"via3",#N/A,TRUE,"general"}</definedName>
    <definedName localSheetId="0" name="DFGDFG_1">{"via1",#N/A,TRUE,"general";"via2",#N/A,TRUE,"general";"via3",#N/A,TRUE,"general"}</definedName>
    <definedName name="DFGDFG_1">{"via1",#N/A,TRUE,"general";"via2",#N/A,TRUE,"general";"via3",#N/A,TRUE,"general"}</definedName>
    <definedName localSheetId="0" name="DFGDYYB">{"TAB1",#N/A,TRUE,"GENERAL";"TAB2",#N/A,TRUE,"GENERAL";"TAB3",#N/A,TRUE,"GENERAL";"TAB4",#N/A,TRUE,"GENERAL";"TAB5",#N/A,TRUE,"GENERAL"}</definedName>
    <definedName name="DFGDYYB">{"TAB1",#N/A,TRUE,"GENERAL";"TAB2",#N/A,TRUE,"GENERAL";"TAB3",#N/A,TRUE,"GENERAL";"TAB4",#N/A,TRUE,"GENERAL";"TAB5",#N/A,TRUE,"GENERAL"}</definedName>
    <definedName localSheetId="0" name="DFGDYYB_1">{"TAB1",#N/A,TRUE,"GENERAL";"TAB2",#N/A,TRUE,"GENERAL";"TAB3",#N/A,TRUE,"GENERAL";"TAB4",#N/A,TRUE,"GENERAL";"TAB5",#N/A,TRUE,"GENERAL"}</definedName>
    <definedName name="DFGDYYB_1">{"TAB1",#N/A,TRUE,"GENERAL";"TAB2",#N/A,TRUE,"GENERAL";"TAB3",#N/A,TRUE,"GENERAL";"TAB4",#N/A,TRUE,"GENERAL";"TAB5",#N/A,TRUE,"GENERAL"}</definedName>
    <definedName localSheetId="0" name="dfgf">{"via1",#N/A,TRUE,"general";"via2",#N/A,TRUE,"general";"via3",#N/A,TRUE,"general"}</definedName>
    <definedName name="dfgf">{"via1",#N/A,TRUE,"general";"via2",#N/A,TRUE,"general";"via3",#N/A,TRUE,"general"}</definedName>
    <definedName localSheetId="0" name="dfgf_1">{"via1",#N/A,TRUE,"general";"via2",#N/A,TRUE,"general";"via3",#N/A,TRUE,"general"}</definedName>
    <definedName name="dfgf_1">{"via1",#N/A,TRUE,"general";"via2",#N/A,TRUE,"general";"via3",#N/A,TRUE,"general"}</definedName>
    <definedName localSheetId="0" name="DFGFBOP">{"TAB1",#N/A,TRUE,"GENERAL";"TAB2",#N/A,TRUE,"GENERAL";"TAB3",#N/A,TRUE,"GENERAL";"TAB4",#N/A,TRUE,"GENERAL";"TAB5",#N/A,TRUE,"GENERAL"}</definedName>
    <definedName name="DFGFBOP">{"TAB1",#N/A,TRUE,"GENERAL";"TAB2",#N/A,TRUE,"GENERAL";"TAB3",#N/A,TRUE,"GENERAL";"TAB4",#N/A,TRUE,"GENERAL";"TAB5",#N/A,TRUE,"GENERAL"}</definedName>
    <definedName localSheetId="0" name="DFGFBOP_1">{"TAB1",#N/A,TRUE,"GENERAL";"TAB2",#N/A,TRUE,"GENERAL";"TAB3",#N/A,TRUE,"GENERAL";"TAB4",#N/A,TRUE,"GENERAL";"TAB5",#N/A,TRUE,"GENERAL"}</definedName>
    <definedName name="DFGFBOP_1">{"TAB1",#N/A,TRUE,"GENERAL";"TAB2",#N/A,TRUE,"GENERAL";"TAB3",#N/A,TRUE,"GENERAL";"TAB4",#N/A,TRUE,"GENERAL";"TAB5",#N/A,TRUE,"GENERAL"}</definedName>
    <definedName localSheetId="0" name="DFGFDG">{"TAB1",#N/A,TRUE,"GENERAL";"TAB2",#N/A,TRUE,"GENERAL";"TAB3",#N/A,TRUE,"GENERAL";"TAB4",#N/A,TRUE,"GENERAL";"TAB5",#N/A,TRUE,"GENERAL"}</definedName>
    <definedName name="DFGFDG">{"TAB1",#N/A,TRUE,"GENERAL";"TAB2",#N/A,TRUE,"GENERAL";"TAB3",#N/A,TRUE,"GENERAL";"TAB4",#N/A,TRUE,"GENERAL";"TAB5",#N/A,TRUE,"GENERAL"}</definedName>
    <definedName localSheetId="0" name="DFGFDG_1">{"TAB1",#N/A,TRUE,"GENERAL";"TAB2",#N/A,TRUE,"GENERAL";"TAB3",#N/A,TRUE,"GENERAL";"TAB4",#N/A,TRUE,"GENERAL";"TAB5",#N/A,TRUE,"GENERAL"}</definedName>
    <definedName name="DFGFDG_1">{"TAB1",#N/A,TRUE,"GENERAL";"TAB2",#N/A,TRUE,"GENERAL";"TAB3",#N/A,TRUE,"GENERAL";"TAB4",#N/A,TRUE,"GENERAL";"TAB5",#N/A,TRUE,"GENERAL"}</definedName>
    <definedName localSheetId="0" name="DFGV">{"TAB1",#N/A,TRUE,"GENERAL";"TAB2",#N/A,TRUE,"GENERAL";"TAB3",#N/A,TRUE,"GENERAL";"TAB4",#N/A,TRUE,"GENERAL";"TAB5",#N/A,TRUE,"GENERAL"}</definedName>
    <definedName name="DFGV">{"TAB1",#N/A,TRUE,"GENERAL";"TAB2",#N/A,TRUE,"GENERAL";"TAB3",#N/A,TRUE,"GENERAL";"TAB4",#N/A,TRUE,"GENERAL";"TAB5",#N/A,TRUE,"GENERAL"}</definedName>
    <definedName localSheetId="0" name="DFGV_1">{"TAB1",#N/A,TRUE,"GENERAL";"TAB2",#N/A,TRUE,"GENERAL";"TAB3",#N/A,TRUE,"GENERAL";"TAB4",#N/A,TRUE,"GENERAL";"TAB5",#N/A,TRUE,"GENERAL"}</definedName>
    <definedName name="DFGV_1">{"TAB1",#N/A,TRUE,"GENERAL";"TAB2",#N/A,TRUE,"GENERAL";"TAB3",#N/A,TRUE,"GENERAL";"TAB4",#N/A,TRUE,"GENERAL";"TAB5",#N/A,TRUE,"GENERAL"}</definedName>
    <definedName localSheetId="0" name="dfgypuj">{"TAB1",#N/A,TRUE,"GENERAL";"TAB2",#N/A,TRUE,"GENERAL";"TAB3",#N/A,TRUE,"GENERAL";"TAB4",#N/A,TRUE,"GENERAL";"TAB5",#N/A,TRUE,"GENERAL"}</definedName>
    <definedName name="dfgypuj">{"TAB1",#N/A,TRUE,"GENERAL";"TAB2",#N/A,TRUE,"GENERAL";"TAB3",#N/A,TRUE,"GENERAL";"TAB4",#N/A,TRUE,"GENERAL";"TAB5",#N/A,TRUE,"GENERAL"}</definedName>
    <definedName localSheetId="0" name="dfgypuj_1">{"TAB1",#N/A,TRUE,"GENERAL";"TAB2",#N/A,TRUE,"GENERAL";"TAB3",#N/A,TRUE,"GENERAL";"TAB4",#N/A,TRUE,"GENERAL";"TAB5",#N/A,TRUE,"GENERAL"}</definedName>
    <definedName name="dfgypuj_1">{"TAB1",#N/A,TRUE,"GENERAL";"TAB2",#N/A,TRUE,"GENERAL";"TAB3",#N/A,TRUE,"GENERAL";"TAB4",#N/A,TRUE,"GENERAL";"TAB5",#N/A,TRUE,"GENERAL"}</definedName>
    <definedName localSheetId="0" name="dfh">{"TAB1",#N/A,TRUE,"GENERAL";"TAB2",#N/A,TRUE,"GENERAL";"TAB3",#N/A,TRUE,"GENERAL";"TAB4",#N/A,TRUE,"GENERAL";"TAB5",#N/A,TRUE,"GENERAL"}</definedName>
    <definedName name="dfh">{"TAB1",#N/A,TRUE,"GENERAL";"TAB2",#N/A,TRUE,"GENERAL";"TAB3",#N/A,TRUE,"GENERAL";"TAB4",#N/A,TRUE,"GENERAL";"TAB5",#N/A,TRUE,"GENERAL"}</definedName>
    <definedName localSheetId="0" name="dfh_1">{"TAB1",#N/A,TRUE,"GENERAL";"TAB2",#N/A,TRUE,"GENERAL";"TAB3",#N/A,TRUE,"GENERAL";"TAB4",#N/A,TRUE,"GENERAL";"TAB5",#N/A,TRUE,"GENERAL"}</definedName>
    <definedName name="dfh_1">{"TAB1",#N/A,TRUE,"GENERAL";"TAB2",#N/A,TRUE,"GENERAL";"TAB3",#N/A,TRUE,"GENERAL";"TAB4",#N/A,TRUE,"GENERAL";"TAB5",#N/A,TRUE,"GENERAL"}</definedName>
    <definedName localSheetId="0" name="dfhdr">{"via1",#N/A,TRUE,"general";"via2",#N/A,TRUE,"general";"via3",#N/A,TRUE,"general"}</definedName>
    <definedName name="dfhdr">{"via1",#N/A,TRUE,"general";"via2",#N/A,TRUE,"general";"via3",#N/A,TRUE,"general"}</definedName>
    <definedName localSheetId="0" name="dfhdr_1">{"via1",#N/A,TRUE,"general";"via2",#N/A,TRUE,"general";"via3",#N/A,TRUE,"general"}</definedName>
    <definedName name="dfhdr_1">{"via1",#N/A,TRUE,"general";"via2",#N/A,TRUE,"general";"via3",#N/A,TRUE,"general"}</definedName>
    <definedName localSheetId="0" name="dfhgh">{"via1",#N/A,TRUE,"general";"via2",#N/A,TRUE,"general";"via3",#N/A,TRUE,"general"}</definedName>
    <definedName name="dfhgh">{"via1",#N/A,TRUE,"general";"via2",#N/A,TRUE,"general";"via3",#N/A,TRUE,"general"}</definedName>
    <definedName localSheetId="0" name="dfhgh_1">{"via1",#N/A,TRUE,"general";"via2",#N/A,TRUE,"general";"via3",#N/A,TRUE,"general"}</definedName>
    <definedName name="dfhgh_1">{"via1",#N/A,TRUE,"general";"via2",#N/A,TRUE,"general";"via3",#N/A,TRUE,"general"}</definedName>
    <definedName localSheetId="0" name="dfj">{"via1",#N/A,TRUE,"general";"via2",#N/A,TRUE,"general";"via3",#N/A,TRUE,"general"}</definedName>
    <definedName name="dfj">{"via1",#N/A,TRUE,"general";"via2",#N/A,TRUE,"general";"via3",#N/A,TRUE,"general"}</definedName>
    <definedName localSheetId="0" name="dfj_1">{"via1",#N/A,TRUE,"general";"via2",#N/A,TRUE,"general";"via3",#N/A,TRUE,"general"}</definedName>
    <definedName name="dfj_1">{"via1",#N/A,TRUE,"general";"via2",#N/A,TRUE,"general";"via3",#N/A,TRUE,"general"}</definedName>
    <definedName localSheetId="0" name="DFRFRF">{"via1",#N/A,TRUE,"general";"via2",#N/A,TRUE,"general";"via3",#N/A,TRUE,"general"}</definedName>
    <definedName name="DFRFRF">{"via1",#N/A,TRUE,"general";"via2",#N/A,TRUE,"general";"via3",#N/A,TRUE,"general"}</definedName>
    <definedName localSheetId="0" name="DFRFRF_1">{"via1",#N/A,TRUE,"general";"via2",#N/A,TRUE,"general";"via3",#N/A,TRUE,"general"}</definedName>
    <definedName name="DFRFRF_1">{"via1",#N/A,TRUE,"general";"via2",#N/A,TRUE,"general";"via3",#N/A,TRUE,"general"}</definedName>
    <definedName localSheetId="0" name="DFVUI">{"via1",#N/A,TRUE,"general";"via2",#N/A,TRUE,"general";"via3",#N/A,TRUE,"general"}</definedName>
    <definedName name="DFVUI">{"via1",#N/A,TRUE,"general";"via2",#N/A,TRUE,"general";"via3",#N/A,TRUE,"general"}</definedName>
    <definedName localSheetId="0" name="DFVUI_1">{"via1",#N/A,TRUE,"general";"via2",#N/A,TRUE,"general";"via3",#N/A,TRUE,"general"}</definedName>
    <definedName name="DFVUI_1">{"via1",#N/A,TRUE,"general";"via2",#N/A,TRUE,"general";"via3",#N/A,TRUE,"general"}</definedName>
    <definedName localSheetId="0" name="dg">{"via1",#N/A,TRUE,"general";"via2",#N/A,TRUE,"general";"via3",#N/A,TRUE,"general"}</definedName>
    <definedName name="dg">{"via1",#N/A,TRUE,"general";"via2",#N/A,TRUE,"general";"via3",#N/A,TRUE,"general"}</definedName>
    <definedName localSheetId="0" name="dg_1">{"via1",#N/A,TRUE,"general";"via2",#N/A,TRUE,"general";"via3",#N/A,TRUE,"general"}</definedName>
    <definedName name="dg_1">{"via1",#N/A,TRUE,"general";"via2",#N/A,TRUE,"general";"via3",#N/A,TRUE,"general"}</definedName>
    <definedName localSheetId="0" name="dgdgr">{"via1",#N/A,TRUE,"general";"via2",#N/A,TRUE,"general";"via3",#N/A,TRUE,"general"}</definedName>
    <definedName name="dgdgr">{"via1",#N/A,TRUE,"general";"via2",#N/A,TRUE,"general";"via3",#N/A,TRUE,"general"}</definedName>
    <definedName localSheetId="0" name="dgdgr_1">{"via1",#N/A,TRUE,"general";"via2",#N/A,TRUE,"general";"via3",#N/A,TRUE,"general"}</definedName>
    <definedName name="dgdgr_1">{"via1",#N/A,TRUE,"general";"via2",#N/A,TRUE,"general";"via3",#N/A,TRUE,"general"}</definedName>
    <definedName localSheetId="0" name="dgfd">{"TAB1",#N/A,TRUE,"GENERAL";"TAB2",#N/A,TRUE,"GENERAL";"TAB3",#N/A,TRUE,"GENERAL";"TAB4",#N/A,TRUE,"GENERAL";"TAB5",#N/A,TRUE,"GENERAL"}</definedName>
    <definedName name="dgfd">{"TAB1",#N/A,TRUE,"GENERAL";"TAB2",#N/A,TRUE,"GENERAL";"TAB3",#N/A,TRUE,"GENERAL";"TAB4",#N/A,TRUE,"GENERAL";"TAB5",#N/A,TRUE,"GENERAL"}</definedName>
    <definedName localSheetId="0" name="dgfd_1">{"TAB1",#N/A,TRUE,"GENERAL";"TAB2",#N/A,TRUE,"GENERAL";"TAB3",#N/A,TRUE,"GENERAL";"TAB4",#N/A,TRUE,"GENERAL";"TAB5",#N/A,TRUE,"GENERAL"}</definedName>
    <definedName name="dgfd_1">{"TAB1",#N/A,TRUE,"GENERAL";"TAB2",#N/A,TRUE,"GENERAL";"TAB3",#N/A,TRUE,"GENERAL";"TAB4",#N/A,TRUE,"GENERAL";"TAB5",#N/A,TRUE,"GENERAL"}</definedName>
    <definedName localSheetId="0" name="DGFDFVSDF">{"via1",#N/A,TRUE,"general";"via2",#N/A,TRUE,"general";"via3",#N/A,TRUE,"general"}</definedName>
    <definedName name="DGFDFVSDF">{"via1",#N/A,TRUE,"general";"via2",#N/A,TRUE,"general";"via3",#N/A,TRUE,"general"}</definedName>
    <definedName localSheetId="0" name="DGFDFVSDF_1">{"via1",#N/A,TRUE,"general";"via2",#N/A,TRUE,"general";"via3",#N/A,TRUE,"general"}</definedName>
    <definedName name="DGFDFVSDF_1">{"via1",#N/A,TRUE,"general";"via2",#N/A,TRUE,"general";"via3",#N/A,TRUE,"general"}</definedName>
    <definedName localSheetId="0" name="dgfdg">{"via1",#N/A,TRUE,"general";"via2",#N/A,TRUE,"general";"via3",#N/A,TRUE,"general"}</definedName>
    <definedName name="dgfdg">{"via1",#N/A,TRUE,"general";"via2",#N/A,TRUE,"general";"via3",#N/A,TRUE,"general"}</definedName>
    <definedName localSheetId="0" name="dgfdg_1">{"via1",#N/A,TRUE,"general";"via2",#N/A,TRUE,"general";"via3",#N/A,TRUE,"general"}</definedName>
    <definedName name="dgfdg_1">{"via1",#N/A,TRUE,"general";"via2",#N/A,TRUE,"general";"via3",#N/A,TRUE,"general"}</definedName>
    <definedName localSheetId="0" name="DGFG">{"via1",#N/A,TRUE,"general";"via2",#N/A,TRUE,"general";"via3",#N/A,TRUE,"general"}</definedName>
    <definedName name="DGFG">{"via1",#N/A,TRUE,"general";"via2",#N/A,TRUE,"general";"via3",#N/A,TRUE,"general"}</definedName>
    <definedName localSheetId="0" name="DGFG_1">{"via1",#N/A,TRUE,"general";"via2",#N/A,TRUE,"general";"via3",#N/A,TRUE,"general"}</definedName>
    <definedName name="DGFG_1">{"via1",#N/A,TRUE,"general";"via2",#N/A,TRUE,"general";"via3",#N/A,TRUE,"general"}</definedName>
    <definedName localSheetId="0" name="dgfsado">{"TAB1",#N/A,TRUE,"GENERAL";"TAB2",#N/A,TRUE,"GENERAL";"TAB3",#N/A,TRUE,"GENERAL";"TAB4",#N/A,TRUE,"GENERAL";"TAB5",#N/A,TRUE,"GENERAL"}</definedName>
    <definedName name="dgfsado">{"TAB1",#N/A,TRUE,"GENERAL";"TAB2",#N/A,TRUE,"GENERAL";"TAB3",#N/A,TRUE,"GENERAL";"TAB4",#N/A,TRUE,"GENERAL";"TAB5",#N/A,TRUE,"GENERAL"}</definedName>
    <definedName localSheetId="0" name="dgfsado_1">{"TAB1",#N/A,TRUE,"GENERAL";"TAB2",#N/A,TRUE,"GENERAL";"TAB3",#N/A,TRUE,"GENERAL";"TAB4",#N/A,TRUE,"GENERAL";"TAB5",#N/A,TRUE,"GENERAL"}</definedName>
    <definedName name="dgfsado_1">{"TAB1",#N/A,TRUE,"GENERAL";"TAB2",#N/A,TRUE,"GENERAL";"TAB3",#N/A,TRUE,"GENERAL";"TAB4",#N/A,TRUE,"GENERAL";"TAB5",#N/A,TRUE,"GENERAL"}</definedName>
    <definedName localSheetId="0" name="dgrdeb">{"TAB1",#N/A,TRUE,"GENERAL";"TAB2",#N/A,TRUE,"GENERAL";"TAB3",#N/A,TRUE,"GENERAL";"TAB4",#N/A,TRUE,"GENERAL";"TAB5",#N/A,TRUE,"GENERAL"}</definedName>
    <definedName name="dgrdeb">{"TAB1",#N/A,TRUE,"GENERAL";"TAB2",#N/A,TRUE,"GENERAL";"TAB3",#N/A,TRUE,"GENERAL";"TAB4",#N/A,TRUE,"GENERAL";"TAB5",#N/A,TRUE,"GENERAL"}</definedName>
    <definedName localSheetId="0" name="dgrdeb_1">{"TAB1",#N/A,TRUE,"GENERAL";"TAB2",#N/A,TRUE,"GENERAL";"TAB3",#N/A,TRUE,"GENERAL";"TAB4",#N/A,TRUE,"GENERAL";"TAB5",#N/A,TRUE,"GENERAL"}</definedName>
    <definedName name="dgrdeb_1">{"TAB1",#N/A,TRUE,"GENERAL";"TAB2",#N/A,TRUE,"GENERAL";"TAB3",#N/A,TRUE,"GENERAL";"TAB4",#N/A,TRUE,"GENERAL";"TAB5",#N/A,TRUE,"GENERAL"}</definedName>
    <definedName localSheetId="0" name="dgreg">{"via1",#N/A,TRUE,"general";"via2",#N/A,TRUE,"general";"via3",#N/A,TRUE,"general"}</definedName>
    <definedName name="dgreg">{"via1",#N/A,TRUE,"general";"via2",#N/A,TRUE,"general";"via3",#N/A,TRUE,"general"}</definedName>
    <definedName localSheetId="0" name="dgreg_1">{"via1",#N/A,TRUE,"general";"via2",#N/A,TRUE,"general";"via3",#N/A,TRUE,"general"}</definedName>
    <definedName name="dgreg_1">{"via1",#N/A,TRUE,"general";"via2",#N/A,TRUE,"general";"via3",#N/A,TRUE,"general"}</definedName>
    <definedName localSheetId="0" name="DH">{"via1",#N/A,TRUE,"general";"via2",#N/A,TRUE,"general";"via3",#N/A,TRUE,"general"}</definedName>
    <definedName name="DH">{"via1",#N/A,TRUE,"general";"via2",#N/A,TRUE,"general";"via3",#N/A,TRUE,"general"}</definedName>
    <definedName localSheetId="0" name="DH_1">{"via1",#N/A,TRUE,"general";"via2",#N/A,TRUE,"general";"via3",#N/A,TRUE,"general"}</definedName>
    <definedName name="DH_1">{"via1",#N/A,TRUE,"general";"via2",#N/A,TRUE,"general";"via3",#N/A,TRUE,"general"}</definedName>
    <definedName localSheetId="0" name="dhdth">{"TAB1",#N/A,TRUE,"GENERAL";"TAB2",#N/A,TRUE,"GENERAL";"TAB3",#N/A,TRUE,"GENERAL";"TAB4",#N/A,TRUE,"GENERAL";"TAB5",#N/A,TRUE,"GENERAL"}</definedName>
    <definedName name="dhdth">{"TAB1",#N/A,TRUE,"GENERAL";"TAB2",#N/A,TRUE,"GENERAL";"TAB3",#N/A,TRUE,"GENERAL";"TAB4",#N/A,TRUE,"GENERAL";"TAB5",#N/A,TRUE,"GENERAL"}</definedName>
    <definedName localSheetId="0" name="dhdth_1">{"TAB1",#N/A,TRUE,"GENERAL";"TAB2",#N/A,TRUE,"GENERAL";"TAB3",#N/A,TRUE,"GENERAL";"TAB4",#N/A,TRUE,"GENERAL";"TAB5",#N/A,TRUE,"GENERAL"}</definedName>
    <definedName name="dhdth_1">{"TAB1",#N/A,TRUE,"GENERAL";"TAB2",#N/A,TRUE,"GENERAL";"TAB3",#N/A,TRUE,"GENERAL";"TAB4",#N/A,TRUE,"GENERAL";"TAB5",#N/A,TRUE,"GENERAL"}</definedName>
    <definedName localSheetId="0" name="dhgh">{"via1",#N/A,TRUE,"general";"via2",#N/A,TRUE,"general";"via3",#N/A,TRUE,"general"}</definedName>
    <definedName name="dhgh">{"via1",#N/A,TRUE,"general";"via2",#N/A,TRUE,"general";"via3",#N/A,TRUE,"general"}</definedName>
    <definedName localSheetId="0" name="dhgh_1">{"via1",#N/A,TRUE,"general";"via2",#N/A,TRUE,"general";"via3",#N/A,TRUE,"general"}</definedName>
    <definedName name="dhgh_1">{"via1",#N/A,TRUE,"general";"via2",#N/A,TRUE,"general";"via3",#N/A,TRUE,"general"}</definedName>
    <definedName name="DIAS_1_1_1">NA()</definedName>
    <definedName name="diferencia">#REF!,#REF!,#REF!,#REF!,#REF!,#REF!,#REF!,#REF!,#REF!,#REF!</definedName>
    <definedName name="DIRECTO">"DIRECTO:  "&amp;TEXT(SUMIF(#REF!,#REF!,#REF!)/2,"#,##0")&amp;" / "&amp;VLOOKUP(#REF!,#REF!,4,FALSE)</definedName>
    <definedName localSheetId="0" name="djdytj">{"TAB1",#N/A,TRUE,"GENERAL";"TAB2",#N/A,TRUE,"GENERAL";"TAB3",#N/A,TRUE,"GENERAL";"TAB4",#N/A,TRUE,"GENERAL";"TAB5",#N/A,TRUE,"GENERAL"}</definedName>
    <definedName name="djdytj">{"TAB1",#N/A,TRUE,"GENERAL";"TAB2",#N/A,TRUE,"GENERAL";"TAB3",#N/A,TRUE,"GENERAL";"TAB4",#N/A,TRUE,"GENERAL";"TAB5",#N/A,TRUE,"GENERAL"}</definedName>
    <definedName localSheetId="0" name="djdytj_1">{"TAB1",#N/A,TRUE,"GENERAL";"TAB2",#N/A,TRUE,"GENERAL";"TAB3",#N/A,TRUE,"GENERAL";"TAB4",#N/A,TRUE,"GENERAL";"TAB5",#N/A,TRUE,"GENERAL"}</definedName>
    <definedName name="djdytj_1">{"TAB1",#N/A,TRUE,"GENERAL";"TAB2",#N/A,TRUE,"GENERAL";"TAB3",#N/A,TRUE,"GENERAL";"TAB4",#N/A,TRUE,"GENERAL";"TAB5",#N/A,TRUE,"GENERAL"}</definedName>
    <definedName localSheetId="3" name="dreant">{#N/A,#N/A,FALSE,"VENTAS";#N/A,#N/A,FALSE,"U. BRUTA";#N/A,#N/A,FALSE,"G. PERSONAL";#N/A,#N/A,FALSE,"G. OPERACION";#N/A,#N/A,FALSE,"G. DEPYAM";#N/A,#N/A,FALSE,"INGRESOS";#N/A,#N/A,FALSE,"G.o P.1";#N/A,#N/A,FALSE,"3%Informe Junta";#N/A,#N/A,FALSE,"P Y G (2)";#N/A,#N/A,FALSE,"CART. PROV.";#N/A,#N/A,FALSE,"Usecmes";#N/A,#N/A,FALSE,"Usecacu"}</definedName>
    <definedName localSheetId="0" name="dreant">{#N/A,#N/A,FALSE,"VENTAS";#N/A,#N/A,FALSE,"U. BRUTA";#N/A,#N/A,FALSE,"G. PERSONAL";#N/A,#N/A,FALSE,"G. OPERACION";#N/A,#N/A,FALSE,"G. DEPYAM";#N/A,#N/A,FALSE,"INGRESOS";#N/A,#N/A,FALSE,"G.o P.1";#N/A,#N/A,FALSE,"3%Informe Junta";#N/A,#N/A,FALSE,"P Y G (2)";#N/A,#N/A,FALSE,"CART. PROV.";#N/A,#N/A,FALSE,"Usecmes";#N/A,#N/A,FALSE,"Usecacu"}</definedName>
    <definedName name="dreant">{#N/A,#N/A,FALSE,"VENTAS";#N/A,#N/A,FALSE,"U. BRUTA";#N/A,#N/A,FALSE,"G. PERSONAL";#N/A,#N/A,FALSE,"G. OPERACION";#N/A,#N/A,FALSE,"G. DEPYAM";#N/A,#N/A,FALSE,"INGRESOS";#N/A,#N/A,FALSE,"G.o P.1";#N/A,#N/A,FALSE,"3%Informe Junta";#N/A,#N/A,FALSE,"P Y G (2)";#N/A,#N/A,FALSE,"CART. PROV.";#N/A,#N/A,FALSE,"Usecmes";#N/A,#N/A,FALSE,"Usecacu"}</definedName>
    <definedName localSheetId="3" name="droger">{#N/A,#N/A,FALSE,"VENTAS";#N/A,#N/A,FALSE,"U. BRUTA";#N/A,#N/A,FALSE,"G. PERSONAL";#N/A,#N/A,FALSE,"G. OPERACION";#N/A,#N/A,FALSE,"G. DEPYAM";#N/A,#N/A,FALSE,"INGRESOS";#N/A,#N/A,FALSE,"G.o P.1";#N/A,#N/A,FALSE,"3%Informe Junta";#N/A,#N/A,FALSE,"P Y G (2)";#N/A,#N/A,FALSE,"CART. PROV.";#N/A,#N/A,FALSE,"Usecmes";#N/A,#N/A,FALSE,"Usecacu"}</definedName>
    <definedName localSheetId="0" name="droger">{#N/A,#N/A,FALSE,"VENTAS";#N/A,#N/A,FALSE,"U. BRUTA";#N/A,#N/A,FALSE,"G. PERSONAL";#N/A,#N/A,FALSE,"G. OPERACION";#N/A,#N/A,FALSE,"G. DEPYAM";#N/A,#N/A,FALSE,"INGRESOS";#N/A,#N/A,FALSE,"G.o P.1";#N/A,#N/A,FALSE,"3%Informe Junta";#N/A,#N/A,FALSE,"P Y G (2)";#N/A,#N/A,FALSE,"CART. PROV.";#N/A,#N/A,FALSE,"Usecmes";#N/A,#N/A,FALSE,"Usecacu"}</definedName>
    <definedName name="droger">{#N/A,#N/A,FALSE,"VENTAS";#N/A,#N/A,FALSE,"U. BRUTA";#N/A,#N/A,FALSE,"G. PERSONAL";#N/A,#N/A,FALSE,"G. OPERACION";#N/A,#N/A,FALSE,"G. DEPYAM";#N/A,#N/A,FALSE,"INGRESOS";#N/A,#N/A,FALSE,"G.o P.1";#N/A,#N/A,FALSE,"3%Informe Junta";#N/A,#N/A,FALSE,"P Y G (2)";#N/A,#N/A,FALSE,"CART. PROV.";#N/A,#N/A,FALSE,"Usecmes";#N/A,#N/A,FALSE,"Usecacu"}</definedName>
    <definedName localSheetId="0" name="dry">{"via1",#N/A,TRUE,"general";"via2",#N/A,TRUE,"general";"via3",#N/A,TRUE,"general"}</definedName>
    <definedName name="dry">{"via1",#N/A,TRUE,"general";"via2",#N/A,TRUE,"general";"via3",#N/A,TRUE,"general"}</definedName>
    <definedName localSheetId="0" name="dry_1">{"via1",#N/A,TRUE,"general";"via2",#N/A,TRUE,"general";"via3",#N/A,TRUE,"general"}</definedName>
    <definedName name="dry_1">{"via1",#N/A,TRUE,"general";"via2",#N/A,TRUE,"general";"via3",#N/A,TRUE,"general"}</definedName>
    <definedName localSheetId="0" name="DSAD">{"via1",#N/A,TRUE,"general";"via2",#N/A,TRUE,"general";"via3",#N/A,TRUE,"general"}</definedName>
    <definedName name="DSAD">{"via1",#N/A,TRUE,"general";"via2",#N/A,TRUE,"general";"via3",#N/A,TRUE,"general"}</definedName>
    <definedName localSheetId="0" name="DSAD_1">{"via1",#N/A,TRUE,"general";"via2",#N/A,TRUE,"general";"via3",#N/A,TRUE,"general"}</definedName>
    <definedName name="DSAD_1">{"via1",#N/A,TRUE,"general";"via2",#N/A,TRUE,"general";"via3",#N/A,TRUE,"general"}</definedName>
    <definedName localSheetId="0" name="dsadfp">{"TAB1",#N/A,TRUE,"GENERAL";"TAB2",#N/A,TRUE,"GENERAL";"TAB3",#N/A,TRUE,"GENERAL";"TAB4",#N/A,TRUE,"GENERAL";"TAB5",#N/A,TRUE,"GENERAL"}</definedName>
    <definedName name="dsadfp">{"TAB1",#N/A,TRUE,"GENERAL";"TAB2",#N/A,TRUE,"GENERAL";"TAB3",#N/A,TRUE,"GENERAL";"TAB4",#N/A,TRUE,"GENERAL";"TAB5",#N/A,TRUE,"GENERAL"}</definedName>
    <definedName localSheetId="0" name="dsadfp_1">{"TAB1",#N/A,TRUE,"GENERAL";"TAB2",#N/A,TRUE,"GENERAL";"TAB3",#N/A,TRUE,"GENERAL";"TAB4",#N/A,TRUE,"GENERAL";"TAB5",#N/A,TRUE,"GENERAL"}</definedName>
    <definedName name="dsadfp_1">{"TAB1",#N/A,TRUE,"GENERAL";"TAB2",#N/A,TRUE,"GENERAL";"TAB3",#N/A,TRUE,"GENERAL";"TAB4",#N/A,TRUE,"GENERAL";"TAB5",#N/A,TRUE,"GENERAL"}</definedName>
    <definedName localSheetId="0" name="DSD">{"via1",#N/A,TRUE,"general";"via2",#N/A,TRUE,"general";"via3",#N/A,TRUE,"general"}</definedName>
    <definedName name="DSD">{"via1",#N/A,TRUE,"general";"via2",#N/A,TRUE,"general";"via3",#N/A,TRUE,"general"}</definedName>
    <definedName localSheetId="0" name="DSD_1">{"via1",#N/A,TRUE,"general";"via2",#N/A,TRUE,"general";"via3",#N/A,TRUE,"general"}</definedName>
    <definedName name="DSD_1">{"via1",#N/A,TRUE,"general";"via2",#N/A,TRUE,"general";"via3",#N/A,TRUE,"general"}</definedName>
    <definedName localSheetId="0" name="dsdads4">{"TAB1",#N/A,TRUE,"GENERAL";"TAB2",#N/A,TRUE,"GENERAL";"TAB3",#N/A,TRUE,"GENERAL";"TAB4",#N/A,TRUE,"GENERAL";"TAB5",#N/A,TRUE,"GENERAL"}</definedName>
    <definedName name="dsdads4">{"TAB1",#N/A,TRUE,"GENERAL";"TAB2",#N/A,TRUE,"GENERAL";"TAB3",#N/A,TRUE,"GENERAL";"TAB4",#N/A,TRUE,"GENERAL";"TAB5",#N/A,TRUE,"GENERAL"}</definedName>
    <definedName localSheetId="0" name="dsdads4_1">{"TAB1",#N/A,TRUE,"GENERAL";"TAB2",#N/A,TRUE,"GENERAL";"TAB3",#N/A,TRUE,"GENERAL";"TAB4",#N/A,TRUE,"GENERAL";"TAB5",#N/A,TRUE,"GENERAL"}</definedName>
    <definedName name="dsdads4_1">{"TAB1",#N/A,TRUE,"GENERAL";"TAB2",#N/A,TRUE,"GENERAL";"TAB3",#N/A,TRUE,"GENERAL";"TAB4",#N/A,TRUE,"GENERAL";"TAB5",#N/A,TRUE,"GENERAL"}</definedName>
    <definedName localSheetId="0" name="DSF">{"via1",#N/A,TRUE,"general";"via2",#N/A,TRUE,"general";"via3",#N/A,TRUE,"general"}</definedName>
    <definedName name="DSF">{"via1",#N/A,TRUE,"general";"via2",#N/A,TRUE,"general";"via3",#N/A,TRUE,"general"}</definedName>
    <definedName localSheetId="0" name="DSF_1">{"via1",#N/A,TRUE,"general";"via2",#N/A,TRUE,"general";"via3",#N/A,TRUE,"general"}</definedName>
    <definedName name="DSF_1">{"via1",#N/A,TRUE,"general";"via2",#N/A,TRUE,"general";"via3",#N/A,TRUE,"general"}</definedName>
    <definedName localSheetId="0" name="DSFCVTY">{"TAB1",#N/A,TRUE,"GENERAL";"TAB2",#N/A,TRUE,"GENERAL";"TAB3",#N/A,TRUE,"GENERAL";"TAB4",#N/A,TRUE,"GENERAL";"TAB5",#N/A,TRUE,"GENERAL"}</definedName>
    <definedName name="DSFCVTY">{"TAB1",#N/A,TRUE,"GENERAL";"TAB2",#N/A,TRUE,"GENERAL";"TAB3",#N/A,TRUE,"GENERAL";"TAB4",#N/A,TRUE,"GENERAL";"TAB5",#N/A,TRUE,"GENERAL"}</definedName>
    <definedName localSheetId="0" name="DSFCVTY_1">{"TAB1",#N/A,TRUE,"GENERAL";"TAB2",#N/A,TRUE,"GENERAL";"TAB3",#N/A,TRUE,"GENERAL";"TAB4",#N/A,TRUE,"GENERAL";"TAB5",#N/A,TRUE,"GENERAL"}</definedName>
    <definedName name="DSFCVTY_1">{"TAB1",#N/A,TRUE,"GENERAL";"TAB2",#N/A,TRUE,"GENERAL";"TAB3",#N/A,TRUE,"GENERAL";"TAB4",#N/A,TRUE,"GENERAL";"TAB5",#N/A,TRUE,"GENERAL"}</definedName>
    <definedName localSheetId="0" name="dsfg">{"via1",#N/A,TRUE,"general";"via2",#N/A,TRUE,"general";"via3",#N/A,TRUE,"general"}</definedName>
    <definedName name="dsfg">{"via1",#N/A,TRUE,"general";"via2",#N/A,TRUE,"general";"via3",#N/A,TRUE,"general"}</definedName>
    <definedName localSheetId="0" name="dsfg_1">{"via1",#N/A,TRUE,"general";"via2",#N/A,TRUE,"general";"via3",#N/A,TRUE,"general"}</definedName>
    <definedName name="dsfg_1">{"via1",#N/A,TRUE,"general";"via2",#N/A,TRUE,"general";"via3",#N/A,TRUE,"general"}</definedName>
    <definedName localSheetId="0" name="dsfhgfdh">{"TAB1",#N/A,TRUE,"GENERAL";"TAB2",#N/A,TRUE,"GENERAL";"TAB3",#N/A,TRUE,"GENERAL";"TAB4",#N/A,TRUE,"GENERAL";"TAB5",#N/A,TRUE,"GENERAL"}</definedName>
    <definedName name="dsfhgfdh">{"TAB1",#N/A,TRUE,"GENERAL";"TAB2",#N/A,TRUE,"GENERAL";"TAB3",#N/A,TRUE,"GENERAL";"TAB4",#N/A,TRUE,"GENERAL";"TAB5",#N/A,TRUE,"GENERAL"}</definedName>
    <definedName localSheetId="0" name="dsfhgfdh_1">{"TAB1",#N/A,TRUE,"GENERAL";"TAB2",#N/A,TRUE,"GENERAL";"TAB3",#N/A,TRUE,"GENERAL";"TAB4",#N/A,TRUE,"GENERAL";"TAB5",#N/A,TRUE,"GENERAL"}</definedName>
    <definedName name="dsfhgfdh_1">{"TAB1",#N/A,TRUE,"GENERAL";"TAB2",#N/A,TRUE,"GENERAL";"TAB3",#N/A,TRUE,"GENERAL";"TAB4",#N/A,TRUE,"GENERAL";"TAB5",#N/A,TRUE,"GENERAL"}</definedName>
    <definedName localSheetId="0" name="dsfsdf">{"via1",#N/A,TRUE,"general";"via2",#N/A,TRUE,"general";"via3",#N/A,TRUE,"general"}</definedName>
    <definedName name="dsfsdf">{"via1",#N/A,TRUE,"general";"via2",#N/A,TRUE,"general";"via3",#N/A,TRUE,"general"}</definedName>
    <definedName localSheetId="0" name="dsfsdf_1">{"via1",#N/A,TRUE,"general";"via2",#N/A,TRUE,"general";"via3",#N/A,TRUE,"general"}</definedName>
    <definedName name="dsfsdf_1">{"via1",#N/A,TRUE,"general";"via2",#N/A,TRUE,"general";"via3",#N/A,TRUE,"general"}</definedName>
    <definedName localSheetId="0" name="DSFSDFCXV">{"TAB1",#N/A,TRUE,"GENERAL";"TAB2",#N/A,TRUE,"GENERAL";"TAB3",#N/A,TRUE,"GENERAL";"TAB4",#N/A,TRUE,"GENERAL";"TAB5",#N/A,TRUE,"GENERAL"}</definedName>
    <definedName name="DSFSDFCXV">{"TAB1",#N/A,TRUE,"GENERAL";"TAB2",#N/A,TRUE,"GENERAL";"TAB3",#N/A,TRUE,"GENERAL";"TAB4",#N/A,TRUE,"GENERAL";"TAB5",#N/A,TRUE,"GENERAL"}</definedName>
    <definedName localSheetId="0" name="DSFSDFCXV_1">{"TAB1",#N/A,TRUE,"GENERAL";"TAB2",#N/A,TRUE,"GENERAL";"TAB3",#N/A,TRUE,"GENERAL";"TAB4",#N/A,TRUE,"GENERAL";"TAB5",#N/A,TRUE,"GENERAL"}</definedName>
    <definedName name="DSFSDFCXV_1">{"TAB1",#N/A,TRUE,"GENERAL";"TAB2",#N/A,TRUE,"GENERAL";"TAB3",#N/A,TRUE,"GENERAL";"TAB4",#N/A,TRUE,"GENERAL";"TAB5",#N/A,TRUE,"GENERAL"}</definedName>
    <definedName localSheetId="0" name="dsfsvm">{"TAB1",#N/A,TRUE,"GENERAL";"TAB2",#N/A,TRUE,"GENERAL";"TAB3",#N/A,TRUE,"GENERAL";"TAB4",#N/A,TRUE,"GENERAL";"TAB5",#N/A,TRUE,"GENERAL"}</definedName>
    <definedName name="dsfsvm">{"TAB1",#N/A,TRUE,"GENERAL";"TAB2",#N/A,TRUE,"GENERAL";"TAB3",#N/A,TRUE,"GENERAL";"TAB4",#N/A,TRUE,"GENERAL";"TAB5",#N/A,TRUE,"GENERAL"}</definedName>
    <definedName localSheetId="0" name="dsfsvm_1">{"TAB1",#N/A,TRUE,"GENERAL";"TAB2",#N/A,TRUE,"GENERAL";"TAB3",#N/A,TRUE,"GENERAL";"TAB4",#N/A,TRUE,"GENERAL";"TAB5",#N/A,TRUE,"GENERAL"}</definedName>
    <definedName name="dsfsvm_1">{"TAB1",#N/A,TRUE,"GENERAL";"TAB2",#N/A,TRUE,"GENERAL";"TAB3",#N/A,TRUE,"GENERAL";"TAB4",#N/A,TRUE,"GENERAL";"TAB5",#N/A,TRUE,"GENERAL"}</definedName>
    <definedName localSheetId="0" name="dsftbv">{"via1",#N/A,TRUE,"general";"via2",#N/A,TRUE,"general";"via3",#N/A,TRUE,"general"}</definedName>
    <definedName name="dsftbv">{"via1",#N/A,TRUE,"general";"via2",#N/A,TRUE,"general";"via3",#N/A,TRUE,"general"}</definedName>
    <definedName localSheetId="0" name="dsftbv_1">{"via1",#N/A,TRUE,"general";"via2",#N/A,TRUE,"general";"via3",#N/A,TRUE,"general"}</definedName>
    <definedName name="dsftbv_1">{"via1",#N/A,TRUE,"general";"via2",#N/A,TRUE,"general";"via3",#N/A,TRUE,"general"}</definedName>
    <definedName localSheetId="0" name="dtrhj">{"via1",#N/A,TRUE,"general";"via2",#N/A,TRUE,"general";"via3",#N/A,TRUE,"general"}</definedName>
    <definedName name="dtrhj">{"via1",#N/A,TRUE,"general";"via2",#N/A,TRUE,"general";"via3",#N/A,TRUE,"general"}</definedName>
    <definedName localSheetId="0" name="dtrhj_1">{"via1",#N/A,TRUE,"general";"via2",#N/A,TRUE,"general";"via3",#N/A,TRUE,"general"}</definedName>
    <definedName name="dtrhj_1">{"via1",#N/A,TRUE,"general";"via2",#N/A,TRUE,"general";"via3",#N/A,TRUE,"general"}</definedName>
    <definedName localSheetId="0" name="dxfgg">{"via1",#N/A,TRUE,"general";"via2",#N/A,TRUE,"general";"via3",#N/A,TRUE,"general"}</definedName>
    <definedName name="dxfgg">{"via1",#N/A,TRUE,"general";"via2",#N/A,TRUE,"general";"via3",#N/A,TRUE,"general"}</definedName>
    <definedName localSheetId="0" name="dxfgg_1">{"via1",#N/A,TRUE,"general";"via2",#N/A,TRUE,"general";"via3",#N/A,TRUE,"general"}</definedName>
    <definedName name="dxfgg_1">{"via1",#N/A,TRUE,"general";"via2",#N/A,TRUE,"general";"via3",#N/A,TRUE,"general"}</definedName>
    <definedName localSheetId="0" name="e3e33">{"via1",#N/A,TRUE,"general";"via2",#N/A,TRUE,"general";"via3",#N/A,TRUE,"general"}</definedName>
    <definedName name="e3e33">{"via1",#N/A,TRUE,"general";"via2",#N/A,TRUE,"general";"via3",#N/A,TRUE,"general"}</definedName>
    <definedName localSheetId="0" name="e3e33_1">{"via1",#N/A,TRUE,"general";"via2",#N/A,TRUE,"general";"via3",#N/A,TRUE,"general"}</definedName>
    <definedName name="e3e33_1">{"via1",#N/A,TRUE,"general";"via2",#N/A,TRUE,"general";"via3",#N/A,TRUE,"general"}</definedName>
    <definedName localSheetId="0" name="EDEDWSWQA">{"TAB1",#N/A,TRUE,"GENERAL";"TAB2",#N/A,TRUE,"GENERAL";"TAB3",#N/A,TRUE,"GENERAL";"TAB4",#N/A,TRUE,"GENERAL";"TAB5",#N/A,TRUE,"GENERAL"}</definedName>
    <definedName name="EDEDWSWQA">{"TAB1",#N/A,TRUE,"GENERAL";"TAB2",#N/A,TRUE,"GENERAL";"TAB3",#N/A,TRUE,"GENERAL";"TAB4",#N/A,TRUE,"GENERAL";"TAB5",#N/A,TRUE,"GENERAL"}</definedName>
    <definedName localSheetId="0" name="EDEDWSWQA_1">{"TAB1",#N/A,TRUE,"GENERAL";"TAB2",#N/A,TRUE,"GENERAL";"TAB3",#N/A,TRUE,"GENERAL";"TAB4",#N/A,TRUE,"GENERAL";"TAB5",#N/A,TRUE,"GENERAL"}</definedName>
    <definedName name="EDEDWSWQA_1">{"TAB1",#N/A,TRUE,"GENERAL";"TAB2",#N/A,TRUE,"GENERAL";"TAB3",#N/A,TRUE,"GENERAL";"TAB4",#N/A,TRUE,"GENERAL";"TAB5",#N/A,TRUE,"GENERAL"}</definedName>
    <definedName localSheetId="0" name="edgfhmn">{"via1",#N/A,TRUE,"general";"via2",#N/A,TRUE,"general";"via3",#N/A,TRUE,"general"}</definedName>
    <definedName name="edgfhmn">{"via1",#N/A,TRUE,"general";"via2",#N/A,TRUE,"general";"via3",#N/A,TRUE,"general"}</definedName>
    <definedName localSheetId="0" name="edgfhmn_1">{"via1",#N/A,TRUE,"general";"via2",#N/A,TRUE,"general";"via3",#N/A,TRUE,"general"}</definedName>
    <definedName name="edgfhmn_1">{"via1",#N/A,TRUE,"general";"via2",#N/A,TRUE,"general";"via3",#N/A,TRUE,"general"}</definedName>
    <definedName localSheetId="0" name="eeedfr">{"TAB1",#N/A,TRUE,"GENERAL";"TAB2",#N/A,TRUE,"GENERAL";"TAB3",#N/A,TRUE,"GENERAL";"TAB4",#N/A,TRUE,"GENERAL";"TAB5",#N/A,TRUE,"GENERAL"}</definedName>
    <definedName name="eeedfr">{"TAB1",#N/A,TRUE,"GENERAL";"TAB2",#N/A,TRUE,"GENERAL";"TAB3",#N/A,TRUE,"GENERAL";"TAB4",#N/A,TRUE,"GENERAL";"TAB5",#N/A,TRUE,"GENERAL"}</definedName>
    <definedName localSheetId="0" name="eeedfr_1">{"TAB1",#N/A,TRUE,"GENERAL";"TAB2",#N/A,TRUE,"GENERAL";"TAB3",#N/A,TRUE,"GENERAL";"TAB4",#N/A,TRUE,"GENERAL";"TAB5",#N/A,TRUE,"GENERAL"}</definedName>
    <definedName name="eeedfr_1">{"TAB1",#N/A,TRUE,"GENERAL";"TAB2",#N/A,TRUE,"GENERAL";"TAB3",#N/A,TRUE,"GENERAL";"TAB4",#N/A,TRUE,"GENERAL";"TAB5",#N/A,TRUE,"GENERAL"}</definedName>
    <definedName localSheetId="0" name="eeeeer">{"TAB1",#N/A,TRUE,"GENERAL";"TAB2",#N/A,TRUE,"GENERAL";"TAB3",#N/A,TRUE,"GENERAL";"TAB4",#N/A,TRUE,"GENERAL";"TAB5",#N/A,TRUE,"GENERAL"}</definedName>
    <definedName name="eeeeer">{"TAB1",#N/A,TRUE,"GENERAL";"TAB2",#N/A,TRUE,"GENERAL";"TAB3",#N/A,TRUE,"GENERAL";"TAB4",#N/A,TRUE,"GENERAL";"TAB5",#N/A,TRUE,"GENERAL"}</definedName>
    <definedName localSheetId="0" name="eeeeer_1">{"TAB1",#N/A,TRUE,"GENERAL";"TAB2",#N/A,TRUE,"GENERAL";"TAB3",#N/A,TRUE,"GENERAL";"TAB4",#N/A,TRUE,"GENERAL";"TAB5",#N/A,TRUE,"GENERAL"}</definedName>
    <definedName name="eeeeer_1">{"TAB1",#N/A,TRUE,"GENERAL";"TAB2",#N/A,TRUE,"GENERAL";"TAB3",#N/A,TRUE,"GENERAL";"TAB4",#N/A,TRUE,"GENERAL";"TAB5",#N/A,TRUE,"GENERAL"}</definedName>
    <definedName localSheetId="0" name="eeerfd">{"via1",#N/A,TRUE,"general";"via2",#N/A,TRUE,"general";"via3",#N/A,TRUE,"general"}</definedName>
    <definedName name="eeerfd">{"via1",#N/A,TRUE,"general";"via2",#N/A,TRUE,"general";"via3",#N/A,TRUE,"general"}</definedName>
    <definedName localSheetId="0" name="eeerfd_1">{"via1",#N/A,TRUE,"general";"via2",#N/A,TRUE,"general";"via3",#N/A,TRUE,"general"}</definedName>
    <definedName name="eeerfd_1">{"via1",#N/A,TRUE,"general";"via2",#N/A,TRUE,"general";"via3",#N/A,TRUE,"general"}</definedName>
    <definedName localSheetId="0" name="eefaseIINCDIES">{#N/A,#N/A,FALSE,"DITCAR";#N/A,#N/A,FALSE,"a1";#N/A,#N/A,FALSE,"a2";#N/A,#N/A,FALSE,"a3";#N/A,#N/A,FALSE,"a4";#N/A,#N/A,FALSE,"a4a";#N/A,#N/A,FALSE,"a4B";#N/A,#N/A,FALSE,"a4C";#N/A,#N/A,FALSE,"A5a ";#N/A,#N/A,FALSE,"A5b";#N/A,#N/A,FALSE,"A6A";#N/A,#N/A,FALSE,"A6B";#N/A,#N/A,FALSE,"A6C";#N/A,#N/A,FALSE,"04PG12NB"}</definedName>
    <definedName name="eefaseIINCDIES">{#N/A,#N/A,FALSE,"DITCAR";#N/A,#N/A,FALSE,"a1";#N/A,#N/A,FALSE,"a2";#N/A,#N/A,FALSE,"a3";#N/A,#N/A,FALSE,"a4";#N/A,#N/A,FALSE,"a4a";#N/A,#N/A,FALSE,"a4B";#N/A,#N/A,FALSE,"a4C";#N/A,#N/A,FALSE,"A5a ";#N/A,#N/A,FALSE,"A5b";#N/A,#N/A,FALSE,"A6A";#N/A,#N/A,FALSE,"A6B";#N/A,#N/A,FALSE,"A6C";#N/A,#N/A,FALSE,"04PG12NB"}</definedName>
    <definedName localSheetId="0" name="efef">{"TAB1",#N/A,TRUE,"GENERAL";"TAB2",#N/A,TRUE,"GENERAL";"TAB3",#N/A,TRUE,"GENERAL";"TAB4",#N/A,TRUE,"GENERAL";"TAB5",#N/A,TRUE,"GENERAL"}</definedName>
    <definedName name="efef">{"TAB1",#N/A,TRUE,"GENERAL";"TAB2",#N/A,TRUE,"GENERAL";"TAB3",#N/A,TRUE,"GENERAL";"TAB4",#N/A,TRUE,"GENERAL";"TAB5",#N/A,TRUE,"GENERAL"}</definedName>
    <definedName localSheetId="0" name="efef_1">{"TAB1",#N/A,TRUE,"GENERAL";"TAB2",#N/A,TRUE,"GENERAL";"TAB3",#N/A,TRUE,"GENERAL";"TAB4",#N/A,TRUE,"GENERAL";"TAB5",#N/A,TRUE,"GENERAL"}</definedName>
    <definedName name="efef_1">{"TAB1",#N/A,TRUE,"GENERAL";"TAB2",#N/A,TRUE,"GENERAL";"TAB3",#N/A,TRUE,"GENERAL";"TAB4",#N/A,TRUE,"GENERAL";"TAB5",#N/A,TRUE,"GENERAL"}</definedName>
    <definedName localSheetId="0" name="efer">{"via1",#N/A,TRUE,"general";"via2",#N/A,TRUE,"general";"via3",#N/A,TRUE,"general"}</definedName>
    <definedName name="efer">{"via1",#N/A,TRUE,"general";"via2",#N/A,TRUE,"general";"via3",#N/A,TRUE,"general"}</definedName>
    <definedName localSheetId="0" name="efer_1">{"via1",#N/A,TRUE,"general";"via2",#N/A,TRUE,"general";"via3",#N/A,TRUE,"general"}</definedName>
    <definedName name="efer_1">{"via1",#N/A,TRUE,"general";"via2",#N/A,TRUE,"general";"via3",#N/A,TRUE,"general"}</definedName>
    <definedName localSheetId="0" name="EFFASEI_INC_DIESEL2">{#N/A,#N/A,FALSE,"DITCAR";#N/A,#N/A,FALSE,"a1";#N/A,#N/A,FALSE,"a2";#N/A,#N/A,FALSE,"a3";#N/A,#N/A,FALSE,"a4";#N/A,#N/A,FALSE,"a4a";#N/A,#N/A,FALSE,"a4B";#N/A,#N/A,FALSE,"a4C";#N/A,#N/A,FALSE,"A5a ";#N/A,#N/A,FALSE,"A5b";#N/A,#N/A,FALSE,"A6A";#N/A,#N/A,FALSE,"A6B";#N/A,#N/A,FALSE,"A6C";#N/A,#N/A,FALSE,"04PG12NB"}</definedName>
    <definedName name="EFFASEI_INC_DIESEL2">{#N/A,#N/A,FALSE,"DITCAR";#N/A,#N/A,FALSE,"a1";#N/A,#N/A,FALSE,"a2";#N/A,#N/A,FALSE,"a3";#N/A,#N/A,FALSE,"a4";#N/A,#N/A,FALSE,"a4a";#N/A,#N/A,FALSE,"a4B";#N/A,#N/A,FALSE,"a4C";#N/A,#N/A,FALSE,"A5a ";#N/A,#N/A,FALSE,"A5b";#N/A,#N/A,FALSE,"A6A";#N/A,#N/A,FALSE,"A6B";#N/A,#N/A,FALSE,"A6C";#N/A,#N/A,FALSE,"04PG12NB"}</definedName>
    <definedName localSheetId="0" name="egeg">{"TAB1",#N/A,TRUE,"GENERAL";"TAB2",#N/A,TRUE,"GENERAL";"TAB3",#N/A,TRUE,"GENERAL";"TAB4",#N/A,TRUE,"GENERAL";"TAB5",#N/A,TRUE,"GENERAL"}</definedName>
    <definedName name="egeg">{"TAB1",#N/A,TRUE,"GENERAL";"TAB2",#N/A,TRUE,"GENERAL";"TAB3",#N/A,TRUE,"GENERAL";"TAB4",#N/A,TRUE,"GENERAL";"TAB5",#N/A,TRUE,"GENERAL"}</definedName>
    <definedName localSheetId="0" name="egeg_1">{"TAB1",#N/A,TRUE,"GENERAL";"TAB2",#N/A,TRUE,"GENERAL";"TAB3",#N/A,TRUE,"GENERAL";"TAB4",#N/A,TRUE,"GENERAL";"TAB5",#N/A,TRUE,"GENERAL"}</definedName>
    <definedName name="egeg_1">{"TAB1",#N/A,TRUE,"GENERAL";"TAB2",#N/A,TRUE,"GENERAL";"TAB3",#N/A,TRUE,"GENERAL";"TAB4",#N/A,TRUE,"GENERAL";"TAB5",#N/A,TRUE,"GENERAL"}</definedName>
    <definedName localSheetId="0" name="egtrgthrt">{"TAB1",#N/A,TRUE,"GENERAL";"TAB2",#N/A,TRUE,"GENERAL";"TAB3",#N/A,TRUE,"GENERAL";"TAB4",#N/A,TRUE,"GENERAL";"TAB5",#N/A,TRUE,"GENERAL"}</definedName>
    <definedName name="egtrgthrt">{"TAB1",#N/A,TRUE,"GENERAL";"TAB2",#N/A,TRUE,"GENERAL";"TAB3",#N/A,TRUE,"GENERAL";"TAB4",#N/A,TRUE,"GENERAL";"TAB5",#N/A,TRUE,"GENERAL"}</definedName>
    <definedName localSheetId="0" name="egtrgthrt_1">{"TAB1",#N/A,TRUE,"GENERAL";"TAB2",#N/A,TRUE,"GENERAL";"TAB3",#N/A,TRUE,"GENERAL";"TAB4",#N/A,TRUE,"GENERAL";"TAB5",#N/A,TRUE,"GENERAL"}</definedName>
    <definedName name="egtrgthrt_1">{"TAB1",#N/A,TRUE,"GENERAL";"TAB2",#N/A,TRUE,"GENERAL";"TAB3",#N/A,TRUE,"GENERAL";"TAB4",#N/A,TRUE,"GENERAL";"TAB5",#N/A,TRUE,"GENERAL"}</definedName>
    <definedName name="ELABORO">INDIRECT(#REF!)</definedName>
    <definedName localSheetId="0" name="eme">'PRESUPUESTO H-S-G'!err</definedName>
    <definedName name="eme">[0]!err</definedName>
    <definedName name="ENCHAPES">#REF!,#REF!</definedName>
    <definedName name="ENCHAPES_ITEM">#REF!,#REF!,#REF!,#REF!</definedName>
    <definedName name="ENCHAPES_VALOR">#REF!,#REF!,#REF!</definedName>
    <definedName localSheetId="0" name="Ensayo">{"AURES1",#N/A,TRUE,"GENERAL";"AURES2",#N/A,TRUE,"GENERAL";"AURES3",#N/A,TRUE,"GENERAL";"AURES4",#N/A,TRUE,"GENERAL";"AURES5",#N/A,TRUE,"GENERAL";"AURES6",#N/A,TRUE,"GENERAL";"AURES7",#N/A,TRUE,"GENERAL"}</definedName>
    <definedName name="Ensayo">{"AURES1",#N/A,TRUE,"GENERAL";"AURES2",#N/A,TRUE,"GENERAL";"AURES3",#N/A,TRUE,"GENERAL";"AURES4",#N/A,TRUE,"GENERAL";"AURES5",#N/A,TRUE,"GENERAL";"AURES6",#N/A,TRUE,"GENERAL";"AURES7",#N/A,TRUE,"GENERAL"}</definedName>
    <definedName name="ENT1_SEPT25">#REF!,#REF!,#REF!</definedName>
    <definedName name="entibado_1_1_1">NA()</definedName>
    <definedName localSheetId="0" name="eqw">{"via1",#N/A,TRUE,"general";"via2",#N/A,TRUE,"general";"via3",#N/A,TRUE,"general"}</definedName>
    <definedName name="eqw">{"via1",#N/A,TRUE,"general";"via2",#N/A,TRUE,"general";"via3",#N/A,TRUE,"general"}</definedName>
    <definedName localSheetId="0" name="eqw_1">{"via1",#N/A,TRUE,"general";"via2",#N/A,TRUE,"general";"via3",#N/A,TRUE,"general"}</definedName>
    <definedName name="eqw_1">{"via1",#N/A,TRUE,"general";"via2",#N/A,TRUE,"general";"via3",#N/A,TRUE,"general"}</definedName>
    <definedName localSheetId="0" name="erfg">{#N/A,#N/A,FALSE,"Hoja1";#N/A,#N/A,FALSE,"Hoja2"}</definedName>
    <definedName name="erfg">{#N/A,#N/A,FALSE,"Hoja1";#N/A,#N/A,FALSE,"Hoja2"}</definedName>
    <definedName localSheetId="0" name="erg">{"TAB1",#N/A,TRUE,"GENERAL";"TAB2",#N/A,TRUE,"GENERAL";"TAB3",#N/A,TRUE,"GENERAL";"TAB4",#N/A,TRUE,"GENERAL";"TAB5",#N/A,TRUE,"GENERAL"}</definedName>
    <definedName name="erg">{"TAB1",#N/A,TRUE,"GENERAL";"TAB2",#N/A,TRUE,"GENERAL";"TAB3",#N/A,TRUE,"GENERAL";"TAB4",#N/A,TRUE,"GENERAL";"TAB5",#N/A,TRUE,"GENERAL"}</definedName>
    <definedName localSheetId="0" name="erg_1">{"TAB1",#N/A,TRUE,"GENERAL";"TAB2",#N/A,TRUE,"GENERAL";"TAB3",#N/A,TRUE,"GENERAL";"TAB4",#N/A,TRUE,"GENERAL";"TAB5",#N/A,TRUE,"GENERAL"}</definedName>
    <definedName name="erg_1">{"TAB1",#N/A,TRUE,"GENERAL";"TAB2",#N/A,TRUE,"GENERAL";"TAB3",#N/A,TRUE,"GENERAL";"TAB4",#N/A,TRUE,"GENERAL";"TAB5",#N/A,TRUE,"GENERAL"}</definedName>
    <definedName localSheetId="0" name="erger">{"via1",#N/A,TRUE,"general";"via2",#N/A,TRUE,"general";"via3",#N/A,TRUE,"general"}</definedName>
    <definedName name="erger">{"via1",#N/A,TRUE,"general";"via2",#N/A,TRUE,"general";"via3",#N/A,TRUE,"general"}</definedName>
    <definedName localSheetId="0" name="erger_1">{"via1",#N/A,TRUE,"general";"via2",#N/A,TRUE,"general";"via3",#N/A,TRUE,"general"}</definedName>
    <definedName name="erger_1">{"via1",#N/A,TRUE,"general";"via2",#N/A,TRUE,"general";"via3",#N/A,TRUE,"general"}</definedName>
    <definedName localSheetId="0" name="ergerg">{"via1",#N/A,TRUE,"general";"via2",#N/A,TRUE,"general";"via3",#N/A,TRUE,"general"}</definedName>
    <definedName name="ergerg">{"via1",#N/A,TRUE,"general";"via2",#N/A,TRUE,"general";"via3",#N/A,TRUE,"general"}</definedName>
    <definedName localSheetId="0" name="ergerg_1">{"via1",#N/A,TRUE,"general";"via2",#N/A,TRUE,"general";"via3",#N/A,TRUE,"general"}</definedName>
    <definedName name="ergerg_1">{"via1",#N/A,TRUE,"general";"via2",#N/A,TRUE,"general";"via3",#N/A,TRUE,"general"}</definedName>
    <definedName localSheetId="0" name="ergfegr">{"via1",#N/A,TRUE,"general";"via2",#N/A,TRUE,"general";"via3",#N/A,TRUE,"general"}</definedName>
    <definedName name="ergfegr">{"via1",#N/A,TRUE,"general";"via2",#N/A,TRUE,"general";"via3",#N/A,TRUE,"general"}</definedName>
    <definedName localSheetId="0" name="ergfegr_1">{"via1",#N/A,TRUE,"general";"via2",#N/A,TRUE,"general";"via3",#N/A,TRUE,"general"}</definedName>
    <definedName name="ergfegr_1">{"via1",#N/A,TRUE,"general";"via2",#N/A,TRUE,"general";"via3",#N/A,TRUE,"general"}</definedName>
    <definedName localSheetId="0" name="ergge">{"TAB1",#N/A,TRUE,"GENERAL";"TAB2",#N/A,TRUE,"GENERAL";"TAB3",#N/A,TRUE,"GENERAL";"TAB4",#N/A,TRUE,"GENERAL";"TAB5",#N/A,TRUE,"GENERAL"}</definedName>
    <definedName name="ergge">{"TAB1",#N/A,TRUE,"GENERAL";"TAB2",#N/A,TRUE,"GENERAL";"TAB3",#N/A,TRUE,"GENERAL";"TAB4",#N/A,TRUE,"GENERAL";"TAB5",#N/A,TRUE,"GENERAL"}</definedName>
    <definedName localSheetId="0" name="ergge_1">{"TAB1",#N/A,TRUE,"GENERAL";"TAB2",#N/A,TRUE,"GENERAL";"TAB3",#N/A,TRUE,"GENERAL";"TAB4",#N/A,TRUE,"GENERAL";"TAB5",#N/A,TRUE,"GENERAL"}</definedName>
    <definedName name="ergge_1">{"TAB1",#N/A,TRUE,"GENERAL";"TAB2",#N/A,TRUE,"GENERAL";"TAB3",#N/A,TRUE,"GENERAL";"TAB4",#N/A,TRUE,"GENERAL";"TAB5",#N/A,TRUE,"GENERAL"}</definedName>
    <definedName localSheetId="0" name="erggewg">{"via1",#N/A,TRUE,"general";"via2",#N/A,TRUE,"general";"via3",#N/A,TRUE,"general"}</definedName>
    <definedName name="erggewg">{"via1",#N/A,TRUE,"general";"via2",#N/A,TRUE,"general";"via3",#N/A,TRUE,"general"}</definedName>
    <definedName localSheetId="0" name="erggewg_1">{"via1",#N/A,TRUE,"general";"via2",#N/A,TRUE,"general";"via3",#N/A,TRUE,"general"}</definedName>
    <definedName name="erggewg_1">{"via1",#N/A,TRUE,"general";"via2",#N/A,TRUE,"general";"via3",#N/A,TRUE,"general"}</definedName>
    <definedName localSheetId="0" name="ergreg">{"TAB1",#N/A,TRUE,"GENERAL";"TAB2",#N/A,TRUE,"GENERAL";"TAB3",#N/A,TRUE,"GENERAL";"TAB4",#N/A,TRUE,"GENERAL";"TAB5",#N/A,TRUE,"GENERAL"}</definedName>
    <definedName name="ergreg">{"TAB1",#N/A,TRUE,"GENERAL";"TAB2",#N/A,TRUE,"GENERAL";"TAB3",#N/A,TRUE,"GENERAL";"TAB4",#N/A,TRUE,"GENERAL";"TAB5",#N/A,TRUE,"GENERAL"}</definedName>
    <definedName localSheetId="0" name="ergreg_1">{"TAB1",#N/A,TRUE,"GENERAL";"TAB2",#N/A,TRUE,"GENERAL";"TAB3",#N/A,TRUE,"GENERAL";"TAB4",#N/A,TRUE,"GENERAL";"TAB5",#N/A,TRUE,"GENERAL"}</definedName>
    <definedName name="ergreg_1">{"TAB1",#N/A,TRUE,"GENERAL";"TAB2",#N/A,TRUE,"GENERAL";"TAB3",#N/A,TRUE,"GENERAL";"TAB4",#N/A,TRUE,"GENERAL";"TAB5",#N/A,TRUE,"GENERAL"}</definedName>
    <definedName localSheetId="0" name="ergregerg">{"via1",#N/A,TRUE,"general";"via2",#N/A,TRUE,"general";"via3",#N/A,TRUE,"general"}</definedName>
    <definedName name="ergregerg">{"via1",#N/A,TRUE,"general";"via2",#N/A,TRUE,"general";"via3",#N/A,TRUE,"general"}</definedName>
    <definedName localSheetId="0" name="ergregerg_1">{"via1",#N/A,TRUE,"general";"via2",#N/A,TRUE,"general";"via3",#N/A,TRUE,"general"}</definedName>
    <definedName name="ergregerg_1">{"via1",#N/A,TRUE,"general";"via2",#N/A,TRUE,"general";"via3",#N/A,TRUE,"general"}</definedName>
    <definedName localSheetId="0" name="ergrg">{"TAB1",#N/A,TRUE,"GENERAL";"TAB2",#N/A,TRUE,"GENERAL";"TAB3",#N/A,TRUE,"GENERAL";"TAB4",#N/A,TRUE,"GENERAL";"TAB5",#N/A,TRUE,"GENERAL"}</definedName>
    <definedName name="ergrg">{"TAB1",#N/A,TRUE,"GENERAL";"TAB2",#N/A,TRUE,"GENERAL";"TAB3",#N/A,TRUE,"GENERAL";"TAB4",#N/A,TRUE,"GENERAL";"TAB5",#N/A,TRUE,"GENERAL"}</definedName>
    <definedName localSheetId="0" name="ergrg_1">{"TAB1",#N/A,TRUE,"GENERAL";"TAB2",#N/A,TRUE,"GENERAL";"TAB3",#N/A,TRUE,"GENERAL";"TAB4",#N/A,TRUE,"GENERAL";"TAB5",#N/A,TRUE,"GENERAL"}</definedName>
    <definedName name="ergrg_1">{"TAB1",#N/A,TRUE,"GENERAL";"TAB2",#N/A,TRUE,"GENERAL";"TAB3",#N/A,TRUE,"GENERAL";"TAB4",#N/A,TRUE,"GENERAL";"TAB5",#N/A,TRUE,"GENERAL"}</definedName>
    <definedName localSheetId="0" name="ergweg">{"TAB1",#N/A,TRUE,"GENERAL";"TAB2",#N/A,TRUE,"GENERAL";"TAB3",#N/A,TRUE,"GENERAL";"TAB4",#N/A,TRUE,"GENERAL";"TAB5",#N/A,TRUE,"GENERAL"}</definedName>
    <definedName name="ergweg">{"TAB1",#N/A,TRUE,"GENERAL";"TAB2",#N/A,TRUE,"GENERAL";"TAB3",#N/A,TRUE,"GENERAL";"TAB4",#N/A,TRUE,"GENERAL";"TAB5",#N/A,TRUE,"GENERAL"}</definedName>
    <definedName localSheetId="0" name="ergweg_1">{"TAB1",#N/A,TRUE,"GENERAL";"TAB2",#N/A,TRUE,"GENERAL";"TAB3",#N/A,TRUE,"GENERAL";"TAB4",#N/A,TRUE,"GENERAL";"TAB5",#N/A,TRUE,"GENERAL"}</definedName>
    <definedName name="ergweg_1">{"TAB1",#N/A,TRUE,"GENERAL";"TAB2",#N/A,TRUE,"GENERAL";"TAB3",#N/A,TRUE,"GENERAL";"TAB4",#N/A,TRUE,"GENERAL";"TAB5",#N/A,TRUE,"GENERAL"}</definedName>
    <definedName localSheetId="0" name="ergwreg">{"via1",#N/A,TRUE,"general";"via2",#N/A,TRUE,"general";"via3",#N/A,TRUE,"general"}</definedName>
    <definedName name="ergwreg">{"via1",#N/A,TRUE,"general";"via2",#N/A,TRUE,"general";"via3",#N/A,TRUE,"general"}</definedName>
    <definedName localSheetId="0" name="ergwreg_1">{"via1",#N/A,TRUE,"general";"via2",#N/A,TRUE,"general";"via3",#N/A,TRUE,"general"}</definedName>
    <definedName name="ergwreg_1">{"via1",#N/A,TRUE,"general";"via2",#N/A,TRUE,"general";"via3",#N/A,TRUE,"general"}</definedName>
    <definedName localSheetId="0" name="erheyh">{"TAB1",#N/A,TRUE,"GENERAL";"TAB2",#N/A,TRUE,"GENERAL";"TAB3",#N/A,TRUE,"GENERAL";"TAB4",#N/A,TRUE,"GENERAL";"TAB5",#N/A,TRUE,"GENERAL"}</definedName>
    <definedName name="erheyh">{"TAB1",#N/A,TRUE,"GENERAL";"TAB2",#N/A,TRUE,"GENERAL";"TAB3",#N/A,TRUE,"GENERAL";"TAB4",#N/A,TRUE,"GENERAL";"TAB5",#N/A,TRUE,"GENERAL"}</definedName>
    <definedName localSheetId="0" name="erheyh_1">{"TAB1",#N/A,TRUE,"GENERAL";"TAB2",#N/A,TRUE,"GENERAL";"TAB3",#N/A,TRUE,"GENERAL";"TAB4",#N/A,TRUE,"GENERAL";"TAB5",#N/A,TRUE,"GENERAL"}</definedName>
    <definedName name="erheyh_1">{"TAB1",#N/A,TRUE,"GENERAL";"TAB2",#N/A,TRUE,"GENERAL";"TAB3",#N/A,TRUE,"GENERAL";"TAB4",#N/A,TRUE,"GENERAL";"TAB5",#N/A,TRUE,"GENERAL"}</definedName>
    <definedName localSheetId="0" name="eririutriuthdc">{#N/A,#N/A,FALSE,"Formato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localSheetId="0" name="err">{"TAB1",#N/A,TRUE,"GENERAL";"TAB2",#N/A,TRUE,"GENERAL";"TAB3",#N/A,TRUE,"GENERAL";"TAB4",#N/A,TRUE,"GENERAL";"TAB5",#N/A,TRUE,"GENERAL"}</definedName>
    <definedName name="err">{"TAB1",#N/A,TRUE,"GENERAL";"TAB2",#N/A,TRUE,"GENERAL";"TAB3",#N/A,TRUE,"GENERAL";"TAB4",#N/A,TRUE,"GENERAL";"TAB5",#N/A,TRUE,"GENERAL"}</definedName>
    <definedName localSheetId="0" name="err_1">{"TAB1",#N/A,TRUE,"GENERAL";"TAB2",#N/A,TRUE,"GENERAL";"TAB3",#N/A,TRUE,"GENERAL";"TAB4",#N/A,TRUE,"GENERAL";"TAB5",#N/A,TRUE,"GENERAL"}</definedName>
    <definedName name="err_1">{"TAB1",#N/A,TRUE,"GENERAL";"TAB2",#N/A,TRUE,"GENERAL";"TAB3",#N/A,TRUE,"GENERAL";"TAB4",#N/A,TRUE,"GENERAL";"TAB5",#N/A,TRUE,"GENERAL"}</definedName>
    <definedName localSheetId="0" name="ert_1">{"via1",#N/A,TRUE,"general";"via2",#N/A,TRUE,"general";"via3",#N/A,TRUE,"general"}</definedName>
    <definedName name="ert_1">{"via1",#N/A,TRUE,"general";"via2",#N/A,TRUE,"general";"via3",#N/A,TRUE,"general"}</definedName>
    <definedName localSheetId="0" name="erte">{"via1",#N/A,TRUE,"general";"via2",#N/A,TRUE,"general";"via3",#N/A,TRUE,"general"}</definedName>
    <definedName name="erte">{"via1",#N/A,TRUE,"general";"via2",#N/A,TRUE,"general";"via3",#N/A,TRUE,"general"}</definedName>
    <definedName localSheetId="0" name="erte_1">{"via1",#N/A,TRUE,"general";"via2",#N/A,TRUE,"general";"via3",#N/A,TRUE,"general"}</definedName>
    <definedName name="erte_1">{"via1",#N/A,TRUE,"general";"via2",#N/A,TRUE,"general";"via3",#N/A,TRUE,"general"}</definedName>
    <definedName localSheetId="0" name="erter">{"TAB1",#N/A,TRUE,"GENERAL";"TAB2",#N/A,TRUE,"GENERAL";"TAB3",#N/A,TRUE,"GENERAL";"TAB4",#N/A,TRUE,"GENERAL";"TAB5",#N/A,TRUE,"GENERAL"}</definedName>
    <definedName name="erter">{"TAB1",#N/A,TRUE,"GENERAL";"TAB2",#N/A,TRUE,"GENERAL";"TAB3",#N/A,TRUE,"GENERAL";"TAB4",#N/A,TRUE,"GENERAL";"TAB5",#N/A,TRUE,"GENERAL"}</definedName>
    <definedName localSheetId="0" name="erter_1">{"TAB1",#N/A,TRUE,"GENERAL";"TAB2",#N/A,TRUE,"GENERAL";"TAB3",#N/A,TRUE,"GENERAL";"TAB4",#N/A,TRUE,"GENERAL";"TAB5",#N/A,TRUE,"GENERAL"}</definedName>
    <definedName name="erter_1">{"TAB1",#N/A,TRUE,"GENERAL";"TAB2",#N/A,TRUE,"GENERAL";"TAB3",#N/A,TRUE,"GENERAL";"TAB4",#N/A,TRUE,"GENERAL";"TAB5",#N/A,TRUE,"GENERAL"}</definedName>
    <definedName localSheetId="0" name="ertert">{"via1",#N/A,TRUE,"general";"via2",#N/A,TRUE,"general";"via3",#N/A,TRUE,"general"}</definedName>
    <definedName name="ertert">{"via1",#N/A,TRUE,"general";"via2",#N/A,TRUE,"general";"via3",#N/A,TRUE,"general"}</definedName>
    <definedName localSheetId="0" name="ertert_1">{"via1",#N/A,TRUE,"general";"via2",#N/A,TRUE,"general";"via3",#N/A,TRUE,"general"}</definedName>
    <definedName name="ertert_1">{"via1",#N/A,TRUE,"general";"via2",#N/A,TRUE,"general";"via3",#N/A,TRUE,"general"}</definedName>
    <definedName localSheetId="0" name="ertgyhik">{"TAB1",#N/A,TRUE,"GENERAL";"TAB2",#N/A,TRUE,"GENERAL";"TAB3",#N/A,TRUE,"GENERAL";"TAB4",#N/A,TRUE,"GENERAL";"TAB5",#N/A,TRUE,"GENERAL"}</definedName>
    <definedName name="ertgyhik">{"TAB1",#N/A,TRUE,"GENERAL";"TAB2",#N/A,TRUE,"GENERAL";"TAB3",#N/A,TRUE,"GENERAL";"TAB4",#N/A,TRUE,"GENERAL";"TAB5",#N/A,TRUE,"GENERAL"}</definedName>
    <definedName localSheetId="0" name="ertgyhik_1">{"TAB1",#N/A,TRUE,"GENERAL";"TAB2",#N/A,TRUE,"GENERAL";"TAB3",#N/A,TRUE,"GENERAL";"TAB4",#N/A,TRUE,"GENERAL";"TAB5",#N/A,TRUE,"GENERAL"}</definedName>
    <definedName name="ertgyhik_1">{"TAB1",#N/A,TRUE,"GENERAL";"TAB2",#N/A,TRUE,"GENERAL";"TAB3",#N/A,TRUE,"GENERAL";"TAB4",#N/A,TRUE,"GENERAL";"TAB5",#N/A,TRUE,"GENERAL"}</definedName>
    <definedName localSheetId="0" name="ertreb">{"via1",#N/A,TRUE,"general";"via2",#N/A,TRUE,"general";"via3",#N/A,TRUE,"general"}</definedName>
    <definedName name="ertreb">{"via1",#N/A,TRUE,"general";"via2",#N/A,TRUE,"general";"via3",#N/A,TRUE,"general"}</definedName>
    <definedName localSheetId="0" name="ertreb_1">{"via1",#N/A,TRUE,"general";"via2",#N/A,TRUE,"general";"via3",#N/A,TRUE,"general"}</definedName>
    <definedName name="ertreb_1">{"via1",#N/A,TRUE,"general";"via2",#N/A,TRUE,"general";"via3",#N/A,TRUE,"general"}</definedName>
    <definedName localSheetId="0" name="ertret">{"TAB1",#N/A,TRUE,"GENERAL";"TAB2",#N/A,TRUE,"GENERAL";"TAB3",#N/A,TRUE,"GENERAL";"TAB4",#N/A,TRUE,"GENERAL";"TAB5",#N/A,TRUE,"GENERAL"}</definedName>
    <definedName name="ertret">{"TAB1",#N/A,TRUE,"GENERAL";"TAB2",#N/A,TRUE,"GENERAL";"TAB3",#N/A,TRUE,"GENERAL";"TAB4",#N/A,TRUE,"GENERAL";"TAB5",#N/A,TRUE,"GENERAL"}</definedName>
    <definedName localSheetId="0" name="ertret_1">{"TAB1",#N/A,TRUE,"GENERAL";"TAB2",#N/A,TRUE,"GENERAL";"TAB3",#N/A,TRUE,"GENERAL";"TAB4",#N/A,TRUE,"GENERAL";"TAB5",#N/A,TRUE,"GENERAL"}</definedName>
    <definedName name="ertret_1">{"TAB1",#N/A,TRUE,"GENERAL";"TAB2",#N/A,TRUE,"GENERAL";"TAB3",#N/A,TRUE,"GENERAL";"TAB4",#N/A,TRUE,"GENERAL";"TAB5",#N/A,TRUE,"GENERAL"}</definedName>
    <definedName localSheetId="0" name="erttret">{"via1",#N/A,TRUE,"general";"via2",#N/A,TRUE,"general";"via3",#N/A,TRUE,"general"}</definedName>
    <definedName name="erttret">{"via1",#N/A,TRUE,"general";"via2",#N/A,TRUE,"general";"via3",#N/A,TRUE,"general"}</definedName>
    <definedName localSheetId="0" name="erttret_1">{"via1",#N/A,TRUE,"general";"via2",#N/A,TRUE,"general";"via3",#N/A,TRUE,"general"}</definedName>
    <definedName name="erttret_1">{"via1",#N/A,TRUE,"general";"via2",#N/A,TRUE,"general";"via3",#N/A,TRUE,"general"}</definedName>
    <definedName localSheetId="0" name="ertuiy">{"via1",#N/A,TRUE,"general";"via2",#N/A,TRUE,"general";"via3",#N/A,TRUE,"general"}</definedName>
    <definedName name="ertuiy">{"via1",#N/A,TRUE,"general";"via2",#N/A,TRUE,"general";"via3",#N/A,TRUE,"general"}</definedName>
    <definedName localSheetId="0" name="ertuiy_1">{"via1",#N/A,TRUE,"general";"via2",#N/A,TRUE,"general";"via3",#N/A,TRUE,"general"}</definedName>
    <definedName name="ertuiy_1">{"via1",#N/A,TRUE,"general";"via2",#N/A,TRUE,"general";"via3",#N/A,TRUE,"general"}</definedName>
    <definedName localSheetId="0" name="ertwert">{"TAB1",#N/A,TRUE,"GENERAL";"TAB2",#N/A,TRUE,"GENERAL";"TAB3",#N/A,TRUE,"GENERAL";"TAB4",#N/A,TRUE,"GENERAL";"TAB5",#N/A,TRUE,"GENERAL"}</definedName>
    <definedName name="ertwert">{"TAB1",#N/A,TRUE,"GENERAL";"TAB2",#N/A,TRUE,"GENERAL";"TAB3",#N/A,TRUE,"GENERAL";"TAB4",#N/A,TRUE,"GENERAL";"TAB5",#N/A,TRUE,"GENERAL"}</definedName>
    <definedName localSheetId="0" name="ertwert_1">{"TAB1",#N/A,TRUE,"GENERAL";"TAB2",#N/A,TRUE,"GENERAL";"TAB3",#N/A,TRUE,"GENERAL";"TAB4",#N/A,TRUE,"GENERAL";"TAB5",#N/A,TRUE,"GENERAL"}</definedName>
    <definedName name="ertwert_1">{"TAB1",#N/A,TRUE,"GENERAL";"TAB2",#N/A,TRUE,"GENERAL";"TAB3",#N/A,TRUE,"GENERAL";"TAB4",#N/A,TRUE,"GENERAL";"TAB5",#N/A,TRUE,"GENERAL"}</definedName>
    <definedName localSheetId="0" name="eru">{"TAB1",#N/A,TRUE,"GENERAL";"TAB2",#N/A,TRUE,"GENERAL";"TAB3",#N/A,TRUE,"GENERAL";"TAB4",#N/A,TRUE,"GENERAL";"TAB5",#N/A,TRUE,"GENERAL"}</definedName>
    <definedName name="eru">{"TAB1",#N/A,TRUE,"GENERAL";"TAB2",#N/A,TRUE,"GENERAL";"TAB3",#N/A,TRUE,"GENERAL";"TAB4",#N/A,TRUE,"GENERAL";"TAB5",#N/A,TRUE,"GENERAL"}</definedName>
    <definedName localSheetId="0" name="eru_1">{"TAB1",#N/A,TRUE,"GENERAL";"TAB2",#N/A,TRUE,"GENERAL";"TAB3",#N/A,TRUE,"GENERAL";"TAB4",#N/A,TRUE,"GENERAL";"TAB5",#N/A,TRUE,"GENERAL"}</definedName>
    <definedName name="eru_1">{"TAB1",#N/A,TRUE,"GENERAL";"TAB2",#N/A,TRUE,"GENERAL";"TAB3",#N/A,TRUE,"GENERAL";"TAB4",#N/A,TRUE,"GENERAL";"TAB5",#N/A,TRUE,"GENERAL"}</definedName>
    <definedName localSheetId="0" name="ERV">{"via1",#N/A,TRUE,"general";"via2",#N/A,TRUE,"general";"via3",#N/A,TRUE,"general"}</definedName>
    <definedName name="ERV">{"via1",#N/A,TRUE,"general";"via2",#N/A,TRUE,"general";"via3",#N/A,TRUE,"general"}</definedName>
    <definedName localSheetId="0" name="ERV_1">{"via1",#N/A,TRUE,"general";"via2",#N/A,TRUE,"general";"via3",#N/A,TRUE,"general"}</definedName>
    <definedName name="ERV_1">{"via1",#N/A,TRUE,"general";"via2",#N/A,TRUE,"general";"via3",#N/A,TRUE,"general"}</definedName>
    <definedName localSheetId="0" name="erware">{"via1",#N/A,TRUE,"general";"via2",#N/A,TRUE,"general";"via3",#N/A,TRUE,"general"}</definedName>
    <definedName name="erware">{"via1",#N/A,TRUE,"general";"via2",#N/A,TRUE,"general";"via3",#N/A,TRUE,"general"}</definedName>
    <definedName localSheetId="0" name="erware_1">{"via1",#N/A,TRUE,"general";"via2",#N/A,TRUE,"general";"via3",#N/A,TRUE,"general"}</definedName>
    <definedName name="erware_1">{"via1",#N/A,TRUE,"general";"via2",#N/A,TRUE,"general";"via3",#N/A,TRUE,"general"}</definedName>
    <definedName localSheetId="0" name="ERWER">{"via1",#N/A,TRUE,"general";"via2",#N/A,TRUE,"general";"via3",#N/A,TRUE,"general"}</definedName>
    <definedName name="ERWER">{"via1",#N/A,TRUE,"general";"via2",#N/A,TRUE,"general";"via3",#N/A,TRUE,"general"}</definedName>
    <definedName localSheetId="0" name="ERWER_1">{"via1",#N/A,TRUE,"general";"via2",#N/A,TRUE,"general";"via3",#N/A,TRUE,"general"}</definedName>
    <definedName name="ERWER_1">{"via1",#N/A,TRUE,"general";"via2",#N/A,TRUE,"general";"via3",#N/A,TRUE,"general"}</definedName>
    <definedName localSheetId="0" name="erwertd">{"TAB1",#N/A,TRUE,"GENERAL";"TAB2",#N/A,TRUE,"GENERAL";"TAB3",#N/A,TRUE,"GENERAL";"TAB4",#N/A,TRUE,"GENERAL";"TAB5",#N/A,TRUE,"GENERAL"}</definedName>
    <definedName name="erwertd">{"TAB1",#N/A,TRUE,"GENERAL";"TAB2",#N/A,TRUE,"GENERAL";"TAB3",#N/A,TRUE,"GENERAL";"TAB4",#N/A,TRUE,"GENERAL";"TAB5",#N/A,TRUE,"GENERAL"}</definedName>
    <definedName localSheetId="0" name="erwertd_1">{"TAB1",#N/A,TRUE,"GENERAL";"TAB2",#N/A,TRUE,"GENERAL";"TAB3",#N/A,TRUE,"GENERAL";"TAB4",#N/A,TRUE,"GENERAL";"TAB5",#N/A,TRUE,"GENERAL"}</definedName>
    <definedName name="erwertd_1">{"TAB1",#N/A,TRUE,"GENERAL";"TAB2",#N/A,TRUE,"GENERAL";"TAB3",#N/A,TRUE,"GENERAL";"TAB4",#N/A,TRUE,"GENERAL";"TAB5",#N/A,TRUE,"GENERAL"}</definedName>
    <definedName localSheetId="0" name="erwr">{"TAB1",#N/A,TRUE,"GENERAL";"TAB2",#N/A,TRUE,"GENERAL";"TAB3",#N/A,TRUE,"GENERAL";"TAB4",#N/A,TRUE,"GENERAL";"TAB5",#N/A,TRUE,"GENERAL"}</definedName>
    <definedName name="erwr">{"TAB1",#N/A,TRUE,"GENERAL";"TAB2",#N/A,TRUE,"GENERAL";"TAB3",#N/A,TRUE,"GENERAL";"TAB4",#N/A,TRUE,"GENERAL";"TAB5",#N/A,TRUE,"GENERAL"}</definedName>
    <definedName localSheetId="0" name="erwr_1">{"TAB1",#N/A,TRUE,"GENERAL";"TAB2",#N/A,TRUE,"GENERAL";"TAB3",#N/A,TRUE,"GENERAL";"TAB4",#N/A,TRUE,"GENERAL";"TAB5",#N/A,TRUE,"GENERAL"}</definedName>
    <definedName name="erwr_1">{"TAB1",#N/A,TRUE,"GENERAL";"TAB2",#N/A,TRUE,"GENERAL";"TAB3",#N/A,TRUE,"GENERAL";"TAB4",#N/A,TRUE,"GENERAL";"TAB5",#N/A,TRUE,"GENERAL"}</definedName>
    <definedName localSheetId="0" name="ERWRL">{"via1",#N/A,TRUE,"general";"via2",#N/A,TRUE,"general";"via3",#N/A,TRUE,"general"}</definedName>
    <definedName name="ERWRL">{"via1",#N/A,TRUE,"general";"via2",#N/A,TRUE,"general";"via3",#N/A,TRUE,"general"}</definedName>
    <definedName localSheetId="0" name="ERWRL_1">{"via1",#N/A,TRUE,"general";"via2",#N/A,TRUE,"general";"via3",#N/A,TRUE,"general"}</definedName>
    <definedName name="ERWRL_1">{"via1",#N/A,TRUE,"general";"via2",#N/A,TRUE,"general";"via3",#N/A,TRUE,"general"}</definedName>
    <definedName localSheetId="0" name="ery">{"via1",#N/A,TRUE,"general";"via2",#N/A,TRUE,"general";"via3",#N/A,TRUE,"general"}</definedName>
    <definedName name="ery">{"via1",#N/A,TRUE,"general";"via2",#N/A,TRUE,"general";"via3",#N/A,TRUE,"general"}</definedName>
    <definedName localSheetId="0" name="ery_1">{"via1",#N/A,TRUE,"general";"via2",#N/A,TRUE,"general";"via3",#N/A,TRUE,"general"}</definedName>
    <definedName name="ery_1">{"via1",#N/A,TRUE,"general";"via2",#N/A,TRUE,"general";"via3",#N/A,TRUE,"general"}</definedName>
    <definedName localSheetId="0" name="eryhd">{"via1",#N/A,TRUE,"general";"via2",#N/A,TRUE,"general";"via3",#N/A,TRUE,"general"}</definedName>
    <definedName name="eryhd">{"via1",#N/A,TRUE,"general";"via2",#N/A,TRUE,"general";"via3",#N/A,TRUE,"general"}</definedName>
    <definedName localSheetId="0" name="eryhd_1">{"via1",#N/A,TRUE,"general";"via2",#N/A,TRUE,"general";"via3",#N/A,TRUE,"general"}</definedName>
    <definedName name="eryhd_1">{"via1",#N/A,TRUE,"general";"via2",#N/A,TRUE,"general";"via3",#N/A,TRUE,"general"}</definedName>
    <definedName localSheetId="0" name="eryhdf">{"TAB1",#N/A,TRUE,"GENERAL";"TAB2",#N/A,TRUE,"GENERAL";"TAB3",#N/A,TRUE,"GENERAL";"TAB4",#N/A,TRUE,"GENERAL";"TAB5",#N/A,TRUE,"GENERAL"}</definedName>
    <definedName name="eryhdf">{"TAB1",#N/A,TRUE,"GENERAL";"TAB2",#N/A,TRUE,"GENERAL";"TAB3",#N/A,TRUE,"GENERAL";"TAB4",#N/A,TRUE,"GENERAL";"TAB5",#N/A,TRUE,"GENERAL"}</definedName>
    <definedName localSheetId="0" name="eryhdf_1">{"TAB1",#N/A,TRUE,"GENERAL";"TAB2",#N/A,TRUE,"GENERAL";"TAB3",#N/A,TRUE,"GENERAL";"TAB4",#N/A,TRUE,"GENERAL";"TAB5",#N/A,TRUE,"GENERAL"}</definedName>
    <definedName name="eryhdf_1">{"TAB1",#N/A,TRUE,"GENERAL";"TAB2",#N/A,TRUE,"GENERAL";"TAB3",#N/A,TRUE,"GENERAL";"TAB4",#N/A,TRUE,"GENERAL";"TAB5",#N/A,TRUE,"GENERAL"}</definedName>
    <definedName localSheetId="0" name="eryhk">{"TAB1",#N/A,TRUE,"GENERAL";"TAB2",#N/A,TRUE,"GENERAL";"TAB3",#N/A,TRUE,"GENERAL";"TAB4",#N/A,TRUE,"GENERAL";"TAB5",#N/A,TRUE,"GENERAL"}</definedName>
    <definedName name="eryhk">{"TAB1",#N/A,TRUE,"GENERAL";"TAB2",#N/A,TRUE,"GENERAL";"TAB3",#N/A,TRUE,"GENERAL";"TAB4",#N/A,TRUE,"GENERAL";"TAB5",#N/A,TRUE,"GENERAL"}</definedName>
    <definedName localSheetId="0" name="eryhk_1">{"TAB1",#N/A,TRUE,"GENERAL";"TAB2",#N/A,TRUE,"GENERAL";"TAB3",#N/A,TRUE,"GENERAL";"TAB4",#N/A,TRUE,"GENERAL";"TAB5",#N/A,TRUE,"GENERAL"}</definedName>
    <definedName name="eryhk_1">{"TAB1",#N/A,TRUE,"GENERAL";"TAB2",#N/A,TRUE,"GENERAL";"TAB3",#N/A,TRUE,"GENERAL";"TAB4",#N/A,TRUE,"GENERAL";"TAB5",#N/A,TRUE,"GENERAL"}</definedName>
    <definedName localSheetId="0" name="eryhrf">{"TAB1",#N/A,TRUE,"GENERAL";"TAB2",#N/A,TRUE,"GENERAL";"TAB3",#N/A,TRUE,"GENERAL";"TAB4",#N/A,TRUE,"GENERAL";"TAB5",#N/A,TRUE,"GENERAL"}</definedName>
    <definedName name="eryhrf">{"TAB1",#N/A,TRUE,"GENERAL";"TAB2",#N/A,TRUE,"GENERAL";"TAB3",#N/A,TRUE,"GENERAL";"TAB4",#N/A,TRUE,"GENERAL";"TAB5",#N/A,TRUE,"GENERAL"}</definedName>
    <definedName localSheetId="0" name="eryhrf_1">{"TAB1",#N/A,TRUE,"GENERAL";"TAB2",#N/A,TRUE,"GENERAL";"TAB3",#N/A,TRUE,"GENERAL";"TAB4",#N/A,TRUE,"GENERAL";"TAB5",#N/A,TRUE,"GENERAL"}</definedName>
    <definedName name="eryhrf_1">{"TAB1",#N/A,TRUE,"GENERAL";"TAB2",#N/A,TRUE,"GENERAL";"TAB3",#N/A,TRUE,"GENERAL";"TAB4",#N/A,TRUE,"GENERAL";"TAB5",#N/A,TRUE,"GENERAL"}</definedName>
    <definedName localSheetId="0" name="eryre">{"TAB1",#N/A,TRUE,"GENERAL";"TAB2",#N/A,TRUE,"GENERAL";"TAB3",#N/A,TRUE,"GENERAL";"TAB4",#N/A,TRUE,"GENERAL";"TAB5",#N/A,TRUE,"GENERAL"}</definedName>
    <definedName name="eryre">{"TAB1",#N/A,TRUE,"GENERAL";"TAB2",#N/A,TRUE,"GENERAL";"TAB3",#N/A,TRUE,"GENERAL";"TAB4",#N/A,TRUE,"GENERAL";"TAB5",#N/A,TRUE,"GENERAL"}</definedName>
    <definedName localSheetId="0" name="eryre_1">{"TAB1",#N/A,TRUE,"GENERAL";"TAB2",#N/A,TRUE,"GENERAL";"TAB3",#N/A,TRUE,"GENERAL";"TAB4",#N/A,TRUE,"GENERAL";"TAB5",#N/A,TRUE,"GENERAL"}</definedName>
    <definedName name="eryre_1">{"TAB1",#N/A,TRUE,"GENERAL";"TAB2",#N/A,TRUE,"GENERAL";"TAB3",#N/A,TRUE,"GENERAL";"TAB4",#N/A,TRUE,"GENERAL";"TAB5",#N/A,TRUE,"GENERAL"}</definedName>
    <definedName localSheetId="0" name="erytd">{"via1",#N/A,TRUE,"general";"via2",#N/A,TRUE,"general";"via3",#N/A,TRUE,"general"}</definedName>
    <definedName name="erytd">{"via1",#N/A,TRUE,"general";"via2",#N/A,TRUE,"general";"via3",#N/A,TRUE,"general"}</definedName>
    <definedName localSheetId="0" name="erytd_1">{"via1",#N/A,TRUE,"general";"via2",#N/A,TRUE,"general";"via3",#N/A,TRUE,"general"}</definedName>
    <definedName name="erytd_1">{"via1",#N/A,TRUE,"general";"via2",#N/A,TRUE,"general";"via3",#N/A,TRUE,"general"}</definedName>
    <definedName localSheetId="0" name="eryty">{"via1",#N/A,TRUE,"general";"via2",#N/A,TRUE,"general";"via3",#N/A,TRUE,"general"}</definedName>
    <definedName name="eryty">{"via1",#N/A,TRUE,"general";"via2",#N/A,TRUE,"general";"via3",#N/A,TRUE,"general"}</definedName>
    <definedName localSheetId="0" name="eryty_1">{"via1",#N/A,TRUE,"general";"via2",#N/A,TRUE,"general";"via3",#N/A,TRUE,"general"}</definedName>
    <definedName name="eryty_1">{"via1",#N/A,TRUE,"general";"via2",#N/A,TRUE,"general";"via3",#N/A,TRUE,"general"}</definedName>
    <definedName localSheetId="0" name="eryy">{"via1",#N/A,TRUE,"general";"via2",#N/A,TRUE,"general";"via3",#N/A,TRUE,"general"}</definedName>
    <definedName name="eryy">{"via1",#N/A,TRUE,"general";"via2",#N/A,TRUE,"general";"via3",#N/A,TRUE,"general"}</definedName>
    <definedName localSheetId="0" name="eryy_1">{"via1",#N/A,TRUE,"general";"via2",#N/A,TRUE,"general";"via3",#N/A,TRUE,"general"}</definedName>
    <definedName name="eryy_1">{"via1",#N/A,TRUE,"general";"via2",#N/A,TRUE,"general";"via3",#N/A,TRUE,"general"}</definedName>
    <definedName name="ESC">IF(#REF!=9,#REF!,"")</definedName>
    <definedName name="ESP_PUB_VAR_CARP_MET_ITEM">#REF!,#REF!</definedName>
    <definedName name="ESP_PUBLICO_EXT_ITEM">#REF!,#REF!,#REF!,#REF!,#REF!,#REF!,#REF!,#REF!,#REF!,#REF!,#REF!,#REF!,#REF!</definedName>
    <definedName name="Estimate_Factor">1</definedName>
    <definedName name="ESTRUCTURA">#REF!,#REF!,#REF!,#REF!,#REF!,#REF!,#REF!,#REF!,#REF!,#REF!,#REF!,#REF!,#REF!</definedName>
    <definedName localSheetId="0" name="etertgg">{"via1",#N/A,TRUE,"general";"via2",#N/A,TRUE,"general";"via3",#N/A,TRUE,"general"}</definedName>
    <definedName name="etertgg">{"via1",#N/A,TRUE,"general";"via2",#N/A,TRUE,"general";"via3",#N/A,TRUE,"general"}</definedName>
    <definedName localSheetId="0" name="etertgg_1">{"via1",#N/A,TRUE,"general";"via2",#N/A,TRUE,"general";"via3",#N/A,TRUE,"general"}</definedName>
    <definedName name="etertgg_1">{"via1",#N/A,TRUE,"general";"via2",#N/A,TRUE,"general";"via3",#N/A,TRUE,"general"}</definedName>
    <definedName localSheetId="0" name="etertt">{#N/A,#N/A,TRUE,"1842CWN0"}</definedName>
    <definedName name="etertt">{#N/A,#N/A,TRUE,"1842CWN0"}</definedName>
    <definedName localSheetId="0" name="etewt">{"TAB1",#N/A,TRUE,"GENERAL";"TAB2",#N/A,TRUE,"GENERAL";"TAB3",#N/A,TRUE,"GENERAL";"TAB4",#N/A,TRUE,"GENERAL";"TAB5",#N/A,TRUE,"GENERAL"}</definedName>
    <definedName name="etewt">{"TAB1",#N/A,TRUE,"GENERAL";"TAB2",#N/A,TRUE,"GENERAL";"TAB3",#N/A,TRUE,"GENERAL";"TAB4",#N/A,TRUE,"GENERAL";"TAB5",#N/A,TRUE,"GENERAL"}</definedName>
    <definedName localSheetId="0" name="etewt_1">{"TAB1",#N/A,TRUE,"GENERAL";"TAB2",#N/A,TRUE,"GENERAL";"TAB3",#N/A,TRUE,"GENERAL";"TAB4",#N/A,TRUE,"GENERAL";"TAB5",#N/A,TRUE,"GENERAL"}</definedName>
    <definedName name="etewt_1">{"TAB1",#N/A,TRUE,"GENERAL";"TAB2",#N/A,TRUE,"GENERAL";"TAB3",#N/A,TRUE,"GENERAL";"TAB4",#N/A,TRUE,"GENERAL";"TAB5",#N/A,TRUE,"GENERAL"}</definedName>
    <definedName localSheetId="0" name="etu">{"via1",#N/A,TRUE,"general";"via2",#N/A,TRUE,"general";"via3",#N/A,TRUE,"general"}</definedName>
    <definedName name="etu">{"via1",#N/A,TRUE,"general";"via2",#N/A,TRUE,"general";"via3",#N/A,TRUE,"general"}</definedName>
    <definedName localSheetId="0" name="etu_1">{"via1",#N/A,TRUE,"general";"via2",#N/A,TRUE,"general";"via3",#N/A,TRUE,"general"}</definedName>
    <definedName name="etu_1">{"via1",#N/A,TRUE,"general";"via2",#N/A,TRUE,"general";"via3",#N/A,TRUE,"general"}</definedName>
    <definedName localSheetId="0" name="etueh">{"via1",#N/A,TRUE,"general";"via2",#N/A,TRUE,"general";"via3",#N/A,TRUE,"general"}</definedName>
    <definedName name="etueh">{"via1",#N/A,TRUE,"general";"via2",#N/A,TRUE,"general";"via3",#N/A,TRUE,"general"}</definedName>
    <definedName localSheetId="0" name="etueh_1">{"via1",#N/A,TRUE,"general";"via2",#N/A,TRUE,"general";"via3",#N/A,TRUE,"general"}</definedName>
    <definedName name="etueh_1">{"via1",#N/A,TRUE,"general";"via2",#N/A,TRUE,"general";"via3",#N/A,TRUE,"general"}</definedName>
    <definedName localSheetId="0" name="etyty">{"via1",#N/A,TRUE,"general";"via2",#N/A,TRUE,"general";"via3",#N/A,TRUE,"general"}</definedName>
    <definedName name="etyty">{"via1",#N/A,TRUE,"general";"via2",#N/A,TRUE,"general";"via3",#N/A,TRUE,"general"}</definedName>
    <definedName localSheetId="0" name="etyty_1">{"via1",#N/A,TRUE,"general";"via2",#N/A,TRUE,"general";"via3",#N/A,TRUE,"general"}</definedName>
    <definedName name="etyty_1">{"via1",#N/A,TRUE,"general";"via2",#N/A,TRUE,"general";"via3",#N/A,TRUE,"general"}</definedName>
    <definedName localSheetId="0" name="etyu">{"TAB1",#N/A,TRUE,"GENERAL";"TAB2",#N/A,TRUE,"GENERAL";"TAB3",#N/A,TRUE,"GENERAL";"TAB4",#N/A,TRUE,"GENERAL";"TAB5",#N/A,TRUE,"GENERAL"}</definedName>
    <definedName name="etyu">{"TAB1",#N/A,TRUE,"GENERAL";"TAB2",#N/A,TRUE,"GENERAL";"TAB3",#N/A,TRUE,"GENERAL";"TAB4",#N/A,TRUE,"GENERAL";"TAB5",#N/A,TRUE,"GENERAL"}</definedName>
    <definedName localSheetId="0" name="etyu_1">{"TAB1",#N/A,TRUE,"GENERAL";"TAB2",#N/A,TRUE,"GENERAL";"TAB3",#N/A,TRUE,"GENERAL";"TAB4",#N/A,TRUE,"GENERAL";"TAB5",#N/A,TRUE,"GENERAL"}</definedName>
    <definedName name="etyu_1">{"TAB1",#N/A,TRUE,"GENERAL";"TAB2",#N/A,TRUE,"GENERAL";"TAB3",#N/A,TRUE,"GENERAL";"TAB4",#N/A,TRUE,"GENERAL";"TAB5",#N/A,TRUE,"GENERAL"}</definedName>
    <definedName localSheetId="0" name="eu">{"via1",#N/A,TRUE,"general";"via2",#N/A,TRUE,"general";"via3",#N/A,TRUE,"general"}</definedName>
    <definedName name="eu">{"via1",#N/A,TRUE,"general";"via2",#N/A,TRUE,"general";"via3",#N/A,TRUE,"general"}</definedName>
    <definedName localSheetId="0" name="eu_1">{"via1",#N/A,TRUE,"general";"via2",#N/A,TRUE,"general";"via3",#N/A,TRUE,"general"}</definedName>
    <definedName name="eu_1">{"via1",#N/A,TRUE,"general";"via2",#N/A,TRUE,"general";"via3",#N/A,TRUE,"general"}</definedName>
    <definedName localSheetId="0" name="eut">{"via1",#N/A,TRUE,"general";"via2",#N/A,TRUE,"general";"via3",#N/A,TRUE,"general"}</definedName>
    <definedName name="eut">{"via1",#N/A,TRUE,"general";"via2",#N/A,TRUE,"general";"via3",#N/A,TRUE,"general"}</definedName>
    <definedName localSheetId="0" name="eut_1">{"via1",#N/A,TRUE,"general";"via2",#N/A,TRUE,"general";"via3",#N/A,TRUE,"general"}</definedName>
    <definedName name="eut_1">{"via1",#N/A,TRUE,"general";"via2",#N/A,TRUE,"general";"via3",#N/A,TRUE,"general"}</definedName>
    <definedName localSheetId="0" name="euyt">{"TAB1",#N/A,TRUE,"GENERAL";"TAB2",#N/A,TRUE,"GENERAL";"TAB3",#N/A,TRUE,"GENERAL";"TAB4",#N/A,TRUE,"GENERAL";"TAB5",#N/A,TRUE,"GENERAL"}</definedName>
    <definedName name="euyt">{"TAB1",#N/A,TRUE,"GENERAL";"TAB2",#N/A,TRUE,"GENERAL";"TAB3",#N/A,TRUE,"GENERAL";"TAB4",#N/A,TRUE,"GENERAL";"TAB5",#N/A,TRUE,"GENERAL"}</definedName>
    <definedName localSheetId="0" name="euyt_1">{"TAB1",#N/A,TRUE,"GENERAL";"TAB2",#N/A,TRUE,"GENERAL";"TAB3",#N/A,TRUE,"GENERAL";"TAB4",#N/A,TRUE,"GENERAL";"TAB5",#N/A,TRUE,"GENERAL"}</definedName>
    <definedName name="euyt_1">{"TAB1",#N/A,TRUE,"GENERAL";"TAB2",#N/A,TRUE,"GENERAL";"TAB3",#N/A,TRUE,"GENERAL";"TAB4",#N/A,TRUE,"GENERAL";"TAB5",#N/A,TRUE,"GENERAL"}</definedName>
    <definedName name="ev.Calculation">-4135</definedName>
    <definedName name="ev.Initialized">FALSE</definedName>
    <definedName localSheetId="3" name="ewe">{#N/A,#N/A,FALSE,"VENTAS";#N/A,#N/A,FALSE,"U. BRUTA";#N/A,#N/A,FALSE,"G. PERSONAL";#N/A,#N/A,FALSE,"G. OPERACION";#N/A,#N/A,FALSE,"G. DEPYAM";#N/A,#N/A,FALSE,"INGRESOS";#N/A,#N/A,FALSE,"G.o P.1";#N/A,#N/A,FALSE,"3%Informe Junta";#N/A,#N/A,FALSE,"P Y G (2)";#N/A,#N/A,FALSE,"CART. PROV.";#N/A,#N/A,FALSE,"Usecmes";#N/A,#N/A,FALSE,"Usecacu"}</definedName>
    <definedName localSheetId="0" name="ewe">{#N/A,#N/A,FALSE,"VENTAS";#N/A,#N/A,FALSE,"U. BRUTA";#N/A,#N/A,FALSE,"G. PERSONAL";#N/A,#N/A,FALSE,"G. OPERACION";#N/A,#N/A,FALSE,"G. DEPYAM";#N/A,#N/A,FALSE,"INGRESOS";#N/A,#N/A,FALSE,"G.o P.1";#N/A,#N/A,FALSE,"3%Informe Junta";#N/A,#N/A,FALSE,"P Y G (2)";#N/A,#N/A,FALSE,"CART. PROV.";#N/A,#N/A,FALSE,"Usecmes";#N/A,#N/A,FALSE,"Usecacu"}</definedName>
    <definedName name="ewe">{#N/A,#N/A,FALSE,"VENTAS";#N/A,#N/A,FALSE,"U. BRUTA";#N/A,#N/A,FALSE,"G. PERSONAL";#N/A,#N/A,FALSE,"G. OPERACION";#N/A,#N/A,FALSE,"G. DEPYAM";#N/A,#N/A,FALSE,"INGRESOS";#N/A,#N/A,FALSE,"G.o P.1";#N/A,#N/A,FALSE,"3%Informe Junta";#N/A,#N/A,FALSE,"P Y G (2)";#N/A,#N/A,FALSE,"CART. PROV.";#N/A,#N/A,FALSE,"Usecmes";#N/A,#N/A,FALSE,"Usecacu"}</definedName>
    <definedName localSheetId="0" name="ewegt">{"TAB1",#N/A,TRUE,"GENERAL";"TAB2",#N/A,TRUE,"GENERAL";"TAB3",#N/A,TRUE,"GENERAL";"TAB4",#N/A,TRUE,"GENERAL";"TAB5",#N/A,TRUE,"GENERAL"}</definedName>
    <definedName name="ewegt">{"TAB1",#N/A,TRUE,"GENERAL";"TAB2",#N/A,TRUE,"GENERAL";"TAB3",#N/A,TRUE,"GENERAL";"TAB4",#N/A,TRUE,"GENERAL";"TAB5",#N/A,TRUE,"GENERAL"}</definedName>
    <definedName localSheetId="0" name="ewegt_1">{"TAB1",#N/A,TRUE,"GENERAL";"TAB2",#N/A,TRUE,"GENERAL";"TAB3",#N/A,TRUE,"GENERAL";"TAB4",#N/A,TRUE,"GENERAL";"TAB5",#N/A,TRUE,"GENERAL"}</definedName>
    <definedName name="ewegt_1">{"TAB1",#N/A,TRUE,"GENERAL";"TAB2",#N/A,TRUE,"GENERAL";"TAB3",#N/A,TRUE,"GENERAL";"TAB4",#N/A,TRUE,"GENERAL";"TAB5",#N/A,TRUE,"GENERAL"}</definedName>
    <definedName localSheetId="0" name="ewfewfg">{"TAB1",#N/A,TRUE,"GENERAL";"TAB2",#N/A,TRUE,"GENERAL";"TAB3",#N/A,TRUE,"GENERAL";"TAB4",#N/A,TRUE,"GENERAL";"TAB5",#N/A,TRUE,"GENERAL"}</definedName>
    <definedName name="ewfewfg">{"TAB1",#N/A,TRUE,"GENERAL";"TAB2",#N/A,TRUE,"GENERAL";"TAB3",#N/A,TRUE,"GENERAL";"TAB4",#N/A,TRUE,"GENERAL";"TAB5",#N/A,TRUE,"GENERAL"}</definedName>
    <definedName localSheetId="0" name="ewfewfg_1">{"TAB1",#N/A,TRUE,"GENERAL";"TAB2",#N/A,TRUE,"GENERAL";"TAB3",#N/A,TRUE,"GENERAL";"TAB4",#N/A,TRUE,"GENERAL";"TAB5",#N/A,TRUE,"GENERAL"}</definedName>
    <definedName name="ewfewfg_1">{"TAB1",#N/A,TRUE,"GENERAL";"TAB2",#N/A,TRUE,"GENERAL";"TAB3",#N/A,TRUE,"GENERAL";"TAB4",#N/A,TRUE,"GENERAL";"TAB5",#N/A,TRUE,"GENERAL"}</definedName>
    <definedName localSheetId="0" name="ewre">{"TAB1",#N/A,TRUE,"GENERAL";"TAB2",#N/A,TRUE,"GENERAL";"TAB3",#N/A,TRUE,"GENERAL";"TAB4",#N/A,TRUE,"GENERAL";"TAB5",#N/A,TRUE,"GENERAL"}</definedName>
    <definedName name="ewre">{"TAB1",#N/A,TRUE,"GENERAL";"TAB2",#N/A,TRUE,"GENERAL";"TAB3",#N/A,TRUE,"GENERAL";"TAB4",#N/A,TRUE,"GENERAL";"TAB5",#N/A,TRUE,"GENERAL"}</definedName>
    <definedName localSheetId="0" name="ewre_1">{"TAB1",#N/A,TRUE,"GENERAL";"TAB2",#N/A,TRUE,"GENERAL";"TAB3",#N/A,TRUE,"GENERAL";"TAB4",#N/A,TRUE,"GENERAL";"TAB5",#N/A,TRUE,"GENERAL"}</definedName>
    <definedName name="ewre_1">{"TAB1",#N/A,TRUE,"GENERAL";"TAB2",#N/A,TRUE,"GENERAL";"TAB3",#N/A,TRUE,"GENERAL";"TAB4",#N/A,TRUE,"GENERAL";"TAB5",#N/A,TRUE,"GENERAL"}</definedName>
    <definedName localSheetId="0" name="ewrewf">{"TAB1",#N/A,TRUE,"GENERAL";"TAB2",#N/A,TRUE,"GENERAL";"TAB3",#N/A,TRUE,"GENERAL";"TAB4",#N/A,TRUE,"GENERAL";"TAB5",#N/A,TRUE,"GENERAL"}</definedName>
    <definedName name="ewrewf">{"TAB1",#N/A,TRUE,"GENERAL";"TAB2",#N/A,TRUE,"GENERAL";"TAB3",#N/A,TRUE,"GENERAL";"TAB4",#N/A,TRUE,"GENERAL";"TAB5",#N/A,TRUE,"GENERAL"}</definedName>
    <definedName localSheetId="0" name="ewrewf_1">{"TAB1",#N/A,TRUE,"GENERAL";"TAB2",#N/A,TRUE,"GENERAL";"TAB3",#N/A,TRUE,"GENERAL";"TAB4",#N/A,TRUE,"GENERAL";"TAB5",#N/A,TRUE,"GENERAL"}</definedName>
    <definedName name="ewrewf_1">{"TAB1",#N/A,TRUE,"GENERAL";"TAB2",#N/A,TRUE,"GENERAL";"TAB3",#N/A,TRUE,"GENERAL";"TAB4",#N/A,TRUE,"GENERAL";"TAB5",#N/A,TRUE,"GENERAL"}</definedName>
    <definedName localSheetId="0" name="ewrr">{"TAB1",#N/A,TRUE,"GENERAL";"TAB2",#N/A,TRUE,"GENERAL";"TAB3",#N/A,TRUE,"GENERAL";"TAB4",#N/A,TRUE,"GENERAL";"TAB5",#N/A,TRUE,"GENERAL"}</definedName>
    <definedName name="ewrr">{"TAB1",#N/A,TRUE,"GENERAL";"TAB2",#N/A,TRUE,"GENERAL";"TAB3",#N/A,TRUE,"GENERAL";"TAB4",#N/A,TRUE,"GENERAL";"TAB5",#N/A,TRUE,"GENERAL"}</definedName>
    <definedName localSheetId="0" name="ewrr_1">{"TAB1",#N/A,TRUE,"GENERAL";"TAB2",#N/A,TRUE,"GENERAL";"TAB3",#N/A,TRUE,"GENERAL";"TAB4",#N/A,TRUE,"GENERAL";"TAB5",#N/A,TRUE,"GENERAL"}</definedName>
    <definedName name="ewrr_1">{"TAB1",#N/A,TRUE,"GENERAL";"TAB2",#N/A,TRUE,"GENERAL";"TAB3",#N/A,TRUE,"GENERAL";"TAB4",#N/A,TRUE,"GENERAL";"TAB5",#N/A,TRUE,"GENERAL"}</definedName>
    <definedName localSheetId="0" name="ewrt">{"TAB1",#N/A,TRUE,"GENERAL";"TAB2",#N/A,TRUE,"GENERAL";"TAB3",#N/A,TRUE,"GENERAL";"TAB4",#N/A,TRUE,"GENERAL";"TAB5",#N/A,TRUE,"GENERAL"}</definedName>
    <definedName name="ewrt">{"TAB1",#N/A,TRUE,"GENERAL";"TAB2",#N/A,TRUE,"GENERAL";"TAB3",#N/A,TRUE,"GENERAL";"TAB4",#N/A,TRUE,"GENERAL";"TAB5",#N/A,TRUE,"GENERAL"}</definedName>
    <definedName localSheetId="0" name="ewrt_1">{"TAB1",#N/A,TRUE,"GENERAL";"TAB2",#N/A,TRUE,"GENERAL";"TAB3",#N/A,TRUE,"GENERAL";"TAB4",#N/A,TRUE,"GENERAL";"TAB5",#N/A,TRUE,"GENERAL"}</definedName>
    <definedName name="ewrt_1">{"TAB1",#N/A,TRUE,"GENERAL";"TAB2",#N/A,TRUE,"GENERAL";"TAB3",#N/A,TRUE,"GENERAL";"TAB4",#N/A,TRUE,"GENERAL";"TAB5",#N/A,TRUE,"GENERAL"}</definedName>
    <definedName localSheetId="0" name="ewrwer">{"TAB1",#N/A,TRUE,"GENERAL";"TAB2",#N/A,TRUE,"GENERAL";"TAB3",#N/A,TRUE,"GENERAL";"TAB4",#N/A,TRUE,"GENERAL";"TAB5",#N/A,TRUE,"GENERAL"}</definedName>
    <definedName name="ewrwer">{"TAB1",#N/A,TRUE,"GENERAL";"TAB2",#N/A,TRUE,"GENERAL";"TAB3",#N/A,TRUE,"GENERAL";"TAB4",#N/A,TRUE,"GENERAL";"TAB5",#N/A,TRUE,"GENERAL"}</definedName>
    <definedName localSheetId="0" name="ewrwer_1">{"TAB1",#N/A,TRUE,"GENERAL";"TAB2",#N/A,TRUE,"GENERAL";"TAB3",#N/A,TRUE,"GENERAL";"TAB4",#N/A,TRUE,"GENERAL";"TAB5",#N/A,TRUE,"GENERAL"}</definedName>
    <definedName name="ewrwer_1">{"TAB1",#N/A,TRUE,"GENERAL";"TAB2",#N/A,TRUE,"GENERAL";"TAB3",#N/A,TRUE,"GENERAL";"TAB4",#N/A,TRUE,"GENERAL";"TAB5",#N/A,TRUE,"GENERAL"}</definedName>
    <definedName name="EXCAVACION_1_1_1">NA()</definedName>
    <definedName name="excavacionmaquina_1_1_1">NA()</definedName>
    <definedName name="Excel_BuiltIn_Consolidate_Area">NA()</definedName>
    <definedName name="Excel_BuiltIn_Consolidate_Area_1">NA()</definedName>
    <definedName name="Excel_BuiltIn_Print_Titles_1_1_1_1_1_1">"$#REF!.$A$32:$IU$36"</definedName>
    <definedName name="Excel_BuiltIn_Print_Titles_1_1_1_1_1_1_1">"$#REF!.$A$28:$IU$32"</definedName>
    <definedName name="Excel_BuiltIn_Print_Titles_1_1_1_2">"$#REF!.$A$28:$IU$32"</definedName>
    <definedName name="Excel_BuiltIn_Print_Titles_1_1_2">"$#REF!.$A$32:$IU$36"</definedName>
    <definedName name="Excel_BuiltIn_Print_Titles_1_1_2_1">"$#REF!.$A$26:$IU$30"</definedName>
    <definedName name="Excel_BuiltIn_Print_Titles_1_2">"$#REF!.$A$24:$IU$26"</definedName>
    <definedName name="Excel_BuiltIn_Print_Titles_1_2_1">"$#REF!.$A$24:$IU$24"</definedName>
    <definedName localSheetId="0" name="FABI">Scheduled_Payment+Extra_Payment</definedName>
    <definedName name="FABI">Scheduled_Payment+Extra_Payment</definedName>
    <definedName localSheetId="0" name="FABIAN">IF(Loan_Amount*Interest_Rate*Loan_Years*Loan_Start&gt;0,1,0)</definedName>
    <definedName name="FABIAN">IF(Loan_Amount*Interest_Rate*Loan_Years*Loan_Start&gt;0,1,0)</definedName>
    <definedName name="FC_COPIA">{"'Sheet1'!$A$1:$G$85"}</definedName>
    <definedName localSheetId="0" name="fda">{"TAB1",#N/A,TRUE,"GENERAL";"TAB2",#N/A,TRUE,"GENERAL";"TAB3",#N/A,TRUE,"GENERAL";"TAB4",#N/A,TRUE,"GENERAL";"TAB5",#N/A,TRUE,"GENERAL"}</definedName>
    <definedName name="fda">{"TAB1",#N/A,TRUE,"GENERAL";"TAB2",#N/A,TRUE,"GENERAL";"TAB3",#N/A,TRUE,"GENERAL";"TAB4",#N/A,TRUE,"GENERAL";"TAB5",#N/A,TRUE,"GENERAL"}</definedName>
    <definedName localSheetId="0" name="fda_1">{"TAB1",#N/A,TRUE,"GENERAL";"TAB2",#N/A,TRUE,"GENERAL";"TAB3",#N/A,TRUE,"GENERAL";"TAB4",#N/A,TRUE,"GENERAL";"TAB5",#N/A,TRUE,"GENERAL"}</definedName>
    <definedName name="fda_1">{"TAB1",#N/A,TRUE,"GENERAL";"TAB2",#N/A,TRUE,"GENERAL";"TAB3",#N/A,TRUE,"GENERAL";"TAB4",#N/A,TRUE,"GENERAL";"TAB5",#N/A,TRUE,"GENERAL"}</definedName>
    <definedName localSheetId="0" name="fdadsfa">{"PRES REHAB ARM-PER POR ITEMS  KM A KM",#N/A,TRUE,"Rehabilitacion Arm-Per"}</definedName>
    <definedName name="fdadsfa">{"PRES REHAB ARM-PER POR ITEMS  KM A KM",#N/A,TRUE,"Rehabilitacion Arm-Per"}</definedName>
    <definedName localSheetId="0" name="fdbjp">{"TAB1",#N/A,TRUE,"GENERAL";"TAB2",#N/A,TRUE,"GENERAL";"TAB3",#N/A,TRUE,"GENERAL";"TAB4",#N/A,TRUE,"GENERAL";"TAB5",#N/A,TRUE,"GENERAL"}</definedName>
    <definedName name="fdbjp">{"TAB1",#N/A,TRUE,"GENERAL";"TAB2",#N/A,TRUE,"GENERAL";"TAB3",#N/A,TRUE,"GENERAL";"TAB4",#N/A,TRUE,"GENERAL";"TAB5",#N/A,TRUE,"GENERAL"}</definedName>
    <definedName localSheetId="0" name="fdbjp_1">{"TAB1",#N/A,TRUE,"GENERAL";"TAB2",#N/A,TRUE,"GENERAL";"TAB3",#N/A,TRUE,"GENERAL";"TAB4",#N/A,TRUE,"GENERAL";"TAB5",#N/A,TRUE,"GENERAL"}</definedName>
    <definedName name="fdbjp_1">{"TAB1",#N/A,TRUE,"GENERAL";"TAB2",#N/A,TRUE,"GENERAL";"TAB3",#N/A,TRUE,"GENERAL";"TAB4",#N/A,TRUE,"GENERAL";"TAB5",#N/A,TRUE,"GENERAL"}</definedName>
    <definedName localSheetId="0" name="fdf">{"TAB1",#N/A,TRUE,"GENERAL";"TAB2",#N/A,TRUE,"GENERAL";"TAB3",#N/A,TRUE,"GENERAL";"TAB4",#N/A,TRUE,"GENERAL";"TAB5",#N/A,TRUE,"GENERAL"}</definedName>
    <definedName name="fdf">{"TAB1",#N/A,TRUE,"GENERAL";"TAB2",#N/A,TRUE,"GENERAL";"TAB3",#N/A,TRUE,"GENERAL";"TAB4",#N/A,TRUE,"GENERAL";"TAB5",#N/A,TRUE,"GENERAL"}</definedName>
    <definedName localSheetId="0" name="fdf_1">{"TAB1",#N/A,TRUE,"GENERAL";"TAB2",#N/A,TRUE,"GENERAL";"TAB3",#N/A,TRUE,"GENERAL";"TAB4",#N/A,TRUE,"GENERAL";"TAB5",#N/A,TRUE,"GENERAL"}</definedName>
    <definedName name="fdf_1">{"TAB1",#N/A,TRUE,"GENERAL";"TAB2",#N/A,TRUE,"GENERAL";"TAB3",#N/A,TRUE,"GENERAL";"TAB4",#N/A,TRUE,"GENERAL";"TAB5",#N/A,TRUE,"GENERAL"}</definedName>
    <definedName localSheetId="0" name="fdg">{"via1",#N/A,TRUE,"general";"via2",#N/A,TRUE,"general";"via3",#N/A,TRUE,"general"}</definedName>
    <definedName name="fdg">{"via1",#N/A,TRUE,"general";"via2",#N/A,TRUE,"general";"via3",#N/A,TRUE,"general"}</definedName>
    <definedName localSheetId="0" name="fdg_1">{"via1",#N/A,TRUE,"general";"via2",#N/A,TRUE,"general";"via3",#N/A,TRUE,"general"}</definedName>
    <definedName name="fdg_1">{"via1",#N/A,TRUE,"general";"via2",#N/A,TRUE,"general";"via3",#N/A,TRUE,"general"}</definedName>
    <definedName localSheetId="0" name="FDGD">{"TAB1",#N/A,TRUE,"GENERAL";"TAB2",#N/A,TRUE,"GENERAL";"TAB3",#N/A,TRUE,"GENERAL";"TAB4",#N/A,TRUE,"GENERAL";"TAB5",#N/A,TRUE,"GENERAL"}</definedName>
    <definedName name="FDGD">{"TAB1",#N/A,TRUE,"GENERAL";"TAB2",#N/A,TRUE,"GENERAL";"TAB3",#N/A,TRUE,"GENERAL";"TAB4",#N/A,TRUE,"GENERAL";"TAB5",#N/A,TRUE,"GENERAL"}</definedName>
    <definedName localSheetId="0" name="FDGD_1">{"TAB1",#N/A,TRUE,"GENERAL";"TAB2",#N/A,TRUE,"GENERAL";"TAB3",#N/A,TRUE,"GENERAL";"TAB4",#N/A,TRUE,"GENERAL";"TAB5",#N/A,TRUE,"GENERAL"}</definedName>
    <definedName name="FDGD_1">{"TAB1",#N/A,TRUE,"GENERAL";"TAB2",#N/A,TRUE,"GENERAL";"TAB3",#N/A,TRUE,"GENERAL";"TAB4",#N/A,TRUE,"GENERAL";"TAB5",#N/A,TRUE,"GENERAL"}</definedName>
    <definedName localSheetId="0" name="FDGFDBBP">{"TAB1",#N/A,TRUE,"GENERAL";"TAB2",#N/A,TRUE,"GENERAL";"TAB3",#N/A,TRUE,"GENERAL";"TAB4",#N/A,TRUE,"GENERAL";"TAB5",#N/A,TRUE,"GENERAL"}</definedName>
    <definedName name="FDGFDBBP">{"TAB1",#N/A,TRUE,"GENERAL";"TAB2",#N/A,TRUE,"GENERAL";"TAB3",#N/A,TRUE,"GENERAL";"TAB4",#N/A,TRUE,"GENERAL";"TAB5",#N/A,TRUE,"GENERAL"}</definedName>
    <definedName localSheetId="0" name="FDGFDBBP_1">{"TAB1",#N/A,TRUE,"GENERAL";"TAB2",#N/A,TRUE,"GENERAL";"TAB3",#N/A,TRUE,"GENERAL";"TAB4",#N/A,TRUE,"GENERAL";"TAB5",#N/A,TRUE,"GENERAL"}</definedName>
    <definedName name="FDGFDBBP_1">{"TAB1",#N/A,TRUE,"GENERAL";"TAB2",#N/A,TRUE,"GENERAL";"TAB3",#N/A,TRUE,"GENERAL";"TAB4",#N/A,TRUE,"GENERAL";"TAB5",#N/A,TRUE,"GENERAL"}</definedName>
    <definedName localSheetId="0" name="fdh">{"TAB1",#N/A,TRUE,"GENERAL";"TAB2",#N/A,TRUE,"GENERAL";"TAB3",#N/A,TRUE,"GENERAL";"TAB4",#N/A,TRUE,"GENERAL";"TAB5",#N/A,TRUE,"GENERAL"}</definedName>
    <definedName name="fdh">{"TAB1",#N/A,TRUE,"GENERAL";"TAB2",#N/A,TRUE,"GENERAL";"TAB3",#N/A,TRUE,"GENERAL";"TAB4",#N/A,TRUE,"GENERAL";"TAB5",#N/A,TRUE,"GENERAL"}</definedName>
    <definedName localSheetId="0" name="fdh_1">{"TAB1",#N/A,TRUE,"GENERAL";"TAB2",#N/A,TRUE,"GENERAL";"TAB3",#N/A,TRUE,"GENERAL";"TAB4",#N/A,TRUE,"GENERAL";"TAB5",#N/A,TRUE,"GENERAL"}</definedName>
    <definedName name="fdh_1">{"TAB1",#N/A,TRUE,"GENERAL";"TAB2",#N/A,TRUE,"GENERAL";"TAB3",#N/A,TRUE,"GENERAL";"TAB4",#N/A,TRUE,"GENERAL";"TAB5",#N/A,TRUE,"GENERAL"}</definedName>
    <definedName localSheetId="0" name="fdsf">{"TAB1",#N/A,TRUE,"GENERAL";"TAB2",#N/A,TRUE,"GENERAL";"TAB3",#N/A,TRUE,"GENERAL";"TAB4",#N/A,TRUE,"GENERAL";"TAB5",#N/A,TRUE,"GENERAL"}</definedName>
    <definedName name="fdsf">{"TAB1",#N/A,TRUE,"GENERAL";"TAB2",#N/A,TRUE,"GENERAL";"TAB3",#N/A,TRUE,"GENERAL";"TAB4",#N/A,TRUE,"GENERAL";"TAB5",#N/A,TRUE,"GENERAL"}</definedName>
    <definedName localSheetId="0" name="fdsf_1">{"TAB1",#N/A,TRUE,"GENERAL";"TAB2",#N/A,TRUE,"GENERAL";"TAB3",#N/A,TRUE,"GENERAL";"TAB4",#N/A,TRUE,"GENERAL";"TAB5",#N/A,TRUE,"GENERAL"}</definedName>
    <definedName name="fdsf_1">{"TAB1",#N/A,TRUE,"GENERAL";"TAB2",#N/A,TRUE,"GENERAL";"TAB3",#N/A,TRUE,"GENERAL";"TAB4",#N/A,TRUE,"GENERAL";"TAB5",#N/A,TRUE,"GENERAL"}</definedName>
    <definedName localSheetId="0" name="fdsfds">{"TAB1",#N/A,TRUE,"GENERAL";"TAB2",#N/A,TRUE,"GENERAL";"TAB3",#N/A,TRUE,"GENERAL";"TAB4",#N/A,TRUE,"GENERAL";"TAB5",#N/A,TRUE,"GENERAL"}</definedName>
    <definedName name="fdsfds">{"TAB1",#N/A,TRUE,"GENERAL";"TAB2",#N/A,TRUE,"GENERAL";"TAB3",#N/A,TRUE,"GENERAL";"TAB4",#N/A,TRUE,"GENERAL";"TAB5",#N/A,TRUE,"GENERAL"}</definedName>
    <definedName localSheetId="0" name="fdsfds_1">{"TAB1",#N/A,TRUE,"GENERAL";"TAB2",#N/A,TRUE,"GENERAL";"TAB3",#N/A,TRUE,"GENERAL";"TAB4",#N/A,TRUE,"GENERAL";"TAB5",#N/A,TRUE,"GENERAL"}</definedName>
    <definedName name="fdsfds_1">{"TAB1",#N/A,TRUE,"GENERAL";"TAB2",#N/A,TRUE,"GENERAL";"TAB3",#N/A,TRUE,"GENERAL";"TAB4",#N/A,TRUE,"GENERAL";"TAB5",#N/A,TRUE,"GENERAL"}</definedName>
    <definedName localSheetId="0" name="fdsfdsf">{"via1",#N/A,TRUE,"general";"via2",#N/A,TRUE,"general";"via3",#N/A,TRUE,"general"}</definedName>
    <definedName name="fdsfdsf">{"via1",#N/A,TRUE,"general";"via2",#N/A,TRUE,"general";"via3",#N/A,TRUE,"general"}</definedName>
    <definedName localSheetId="0" name="fdsfdsf_1">{"via1",#N/A,TRUE,"general";"via2",#N/A,TRUE,"general";"via3",#N/A,TRUE,"general"}</definedName>
    <definedName name="fdsfdsf_1">{"via1",#N/A,TRUE,"general";"via2",#N/A,TRUE,"general";"via3",#N/A,TRUE,"general"}</definedName>
    <definedName localSheetId="0" name="fdsgfds">{"via1",#N/A,TRUE,"general";"via2",#N/A,TRUE,"general";"via3",#N/A,TRUE,"general"}</definedName>
    <definedName name="fdsgfds">{"via1",#N/A,TRUE,"general";"via2",#N/A,TRUE,"general";"via3",#N/A,TRUE,"general"}</definedName>
    <definedName localSheetId="0" name="fdsgfds_1">{"via1",#N/A,TRUE,"general";"via2",#N/A,TRUE,"general";"via3",#N/A,TRUE,"general"}</definedName>
    <definedName name="fdsgfds_1">{"via1",#N/A,TRUE,"general";"via2",#N/A,TRUE,"general";"via3",#N/A,TRUE,"general"}</definedName>
    <definedName localSheetId="0" name="fdsgsdfu">{"TAB1",#N/A,TRUE,"GENERAL";"TAB2",#N/A,TRUE,"GENERAL";"TAB3",#N/A,TRUE,"GENERAL";"TAB4",#N/A,TRUE,"GENERAL";"TAB5",#N/A,TRUE,"GENERAL"}</definedName>
    <definedName name="fdsgsdfu">{"TAB1",#N/A,TRUE,"GENERAL";"TAB2",#N/A,TRUE,"GENERAL";"TAB3",#N/A,TRUE,"GENERAL";"TAB4",#N/A,TRUE,"GENERAL";"TAB5",#N/A,TRUE,"GENERAL"}</definedName>
    <definedName localSheetId="0" name="fdsgsdfu_1">{"TAB1",#N/A,TRUE,"GENERAL";"TAB2",#N/A,TRUE,"GENERAL";"TAB3",#N/A,TRUE,"GENERAL";"TAB4",#N/A,TRUE,"GENERAL";"TAB5",#N/A,TRUE,"GENERAL"}</definedName>
    <definedName name="fdsgsdfu_1">{"TAB1",#N/A,TRUE,"GENERAL";"TAB2",#N/A,TRUE,"GENERAL";"TAB3",#N/A,TRUE,"GENERAL";"TAB4",#N/A,TRUE,"GENERAL";"TAB5",#N/A,TRUE,"GENERAL"}</definedName>
    <definedName localSheetId="0" name="FDSIO">{"TAB1",#N/A,TRUE,"GENERAL";"TAB2",#N/A,TRUE,"GENERAL";"TAB3",#N/A,TRUE,"GENERAL";"TAB4",#N/A,TRUE,"GENERAL";"TAB5",#N/A,TRUE,"GENERAL"}</definedName>
    <definedName name="FDSIO">{"TAB1",#N/A,TRUE,"GENERAL";"TAB2",#N/A,TRUE,"GENERAL";"TAB3",#N/A,TRUE,"GENERAL";"TAB4",#N/A,TRUE,"GENERAL";"TAB5",#N/A,TRUE,"GENERAL"}</definedName>
    <definedName localSheetId="0" name="FDSIO_1">{"TAB1",#N/A,TRUE,"GENERAL";"TAB2",#N/A,TRUE,"GENERAL";"TAB3",#N/A,TRUE,"GENERAL";"TAB4",#N/A,TRUE,"GENERAL";"TAB5",#N/A,TRUE,"GENERAL"}</definedName>
    <definedName name="FDSIO_1">{"TAB1",#N/A,TRUE,"GENERAL";"TAB2",#N/A,TRUE,"GENERAL";"TAB3",#N/A,TRUE,"GENERAL";"TAB4",#N/A,TRUE,"GENERAL";"TAB5",#N/A,TRUE,"GENERAL"}</definedName>
    <definedName localSheetId="0" name="fe">{"FCB_ALL",#N/A,FALSE,"FCB"}</definedName>
    <definedName name="fe">{"FCB_ALL",#N/A,FALSE,"FCB"}</definedName>
    <definedName name="FECHA">#REF!,#REF!,#REF!</definedName>
    <definedName name="FECHA_1_1_1">NA()</definedName>
    <definedName name="FECHA5">#REF!,#REF!</definedName>
    <definedName localSheetId="3" name="felipe">{#N/A,#N/A,FALSE,"VENTAS";#N/A,#N/A,FALSE,"U. BRUTA";#N/A,#N/A,FALSE,"G. PERSONAL";#N/A,#N/A,FALSE,"G. OPERACION";#N/A,#N/A,FALSE,"G. DEPYAM";#N/A,#N/A,FALSE,"INGRESOS";#N/A,#N/A,FALSE,"G.o P.1";#N/A,#N/A,FALSE,"3%Informe Junta";#N/A,#N/A,FALSE,"P Y G (2)";#N/A,#N/A,FALSE,"CART. PROV.";#N/A,#N/A,FALSE,"Usecmes";#N/A,#N/A,FALSE,"Usecacu"}</definedName>
    <definedName localSheetId="0" name="felipe">{#N/A,#N/A,FALSE,"VENTAS";#N/A,#N/A,FALSE,"U. BRUTA";#N/A,#N/A,FALSE,"G. PERSONAL";#N/A,#N/A,FALSE,"G. OPERACION";#N/A,#N/A,FALSE,"G. DEPYAM";#N/A,#N/A,FALSE,"INGRESOS";#N/A,#N/A,FALSE,"G.o P.1";#N/A,#N/A,FALSE,"3%Informe Junta";#N/A,#N/A,FALSE,"P Y G (2)";#N/A,#N/A,FALSE,"CART. PROV.";#N/A,#N/A,FALSE,"Usecmes";#N/A,#N/A,FALSE,"Usecacu"}</definedName>
    <definedName name="felipe">{#N/A,#N/A,FALSE,"VENTAS";#N/A,#N/A,FALSE,"U. BRUTA";#N/A,#N/A,FALSE,"G. PERSONAL";#N/A,#N/A,FALSE,"G. OPERACION";#N/A,#N/A,FALSE,"G. DEPYAM";#N/A,#N/A,FALSE,"INGRESOS";#N/A,#N/A,FALSE,"G.o P.1";#N/A,#N/A,FALSE,"3%Informe Junta";#N/A,#N/A,FALSE,"P Y G (2)";#N/A,#N/A,FALSE,"CART. PROV.";#N/A,#N/A,FALSE,"Usecmes";#N/A,#N/A,FALSE,"Usecacu"}</definedName>
    <definedName localSheetId="0" name="ferfer">{"via1",#N/A,TRUE,"general";"via2",#N/A,TRUE,"general";"via3",#N/A,TRUE,"general"}</definedName>
    <definedName name="ferfer">{"via1",#N/A,TRUE,"general";"via2",#N/A,TRUE,"general";"via3",#N/A,TRUE,"general"}</definedName>
    <definedName localSheetId="0" name="ferfer_1">{"via1",#N/A,TRUE,"general";"via2",#N/A,TRUE,"general";"via3",#N/A,TRUE,"general"}</definedName>
    <definedName name="ferfer_1">{"via1",#N/A,TRUE,"general";"via2",#N/A,TRUE,"general";"via3",#N/A,TRUE,"general"}</definedName>
    <definedName localSheetId="0" name="fff">{"via1",#N/A,TRUE,"general";"via2",#N/A,TRUE,"general";"via3",#N/A,TRUE,"general"}</definedName>
    <definedName name="fff">{"via1",#N/A,TRUE,"general";"via2",#N/A,TRUE,"general";"via3",#N/A,TRUE,"general"}</definedName>
    <definedName localSheetId="0" name="fff_1">{"via1",#N/A,TRUE,"general";"via2",#N/A,TRUE,"general";"via3",#N/A,TRUE,"general"}</definedName>
    <definedName name="fff_1">{"via1",#N/A,TRUE,"general";"via2",#N/A,TRUE,"general";"via3",#N/A,TRUE,"general"}</definedName>
    <definedName localSheetId="0" name="FFFF">{#N/A,#N/A,FALSE,"VOL695";#N/A,#N/A,FALSE,"anexo1";#N/A,#N/A,FALSE,"anexo2";#N/A,#N/A,FALSE,"anexo3";#N/A,#N/A,FALSE,"anexo4";#N/A,#N/A,FALSE,"anexo5a";#N/A,#N/A,FALSE,"anexo5b";#N/A,#N/A,FALSE,"anexo6a";#N/A,#N/A,FALSE,"anexo6a";#N/A,#N/A,FALSE,"anexo6c";#N/A,#N/A,FALSE,"anexo7a";#N/A,#N/A,FALSE,"anexo7b";#N/A,#N/A,FALSE,"anexo7c"}</definedName>
    <definedName name="FFFF">{#N/A,#N/A,FALSE,"VOL695";#N/A,#N/A,FALSE,"anexo1";#N/A,#N/A,FALSE,"anexo2";#N/A,#N/A,FALSE,"anexo3";#N/A,#N/A,FALSE,"anexo4";#N/A,#N/A,FALSE,"anexo5a";#N/A,#N/A,FALSE,"anexo5b";#N/A,#N/A,FALSE,"anexo6a";#N/A,#N/A,FALSE,"anexo6a";#N/A,#N/A,FALSE,"anexo6c";#N/A,#N/A,FALSE,"anexo7a";#N/A,#N/A,FALSE,"anexo7b";#N/A,#N/A,FALSE,"anexo7c"}</definedName>
    <definedName localSheetId="0" name="ffffd">{"via1",#N/A,TRUE,"general";"via2",#N/A,TRUE,"general";"via3",#N/A,TRUE,"general"}</definedName>
    <definedName name="ffffd">{"via1",#N/A,TRUE,"general";"via2",#N/A,TRUE,"general";"via3",#N/A,TRUE,"general"}</definedName>
    <definedName localSheetId="0" name="ffffd_1">{"via1",#N/A,TRUE,"general";"via2",#N/A,TRUE,"general";"via3",#N/A,TRUE,"general"}</definedName>
    <definedName name="ffffd_1">{"via1",#N/A,TRUE,"general";"via2",#N/A,TRUE,"general";"via3",#N/A,TRUE,"general"}</definedName>
    <definedName localSheetId="0" name="fffffft">{"TAB1",#N/A,TRUE,"GENERAL";"TAB2",#N/A,TRUE,"GENERAL";"TAB3",#N/A,TRUE,"GENERAL";"TAB4",#N/A,TRUE,"GENERAL";"TAB5",#N/A,TRUE,"GENERAL"}</definedName>
    <definedName name="fffffft">{"TAB1",#N/A,TRUE,"GENERAL";"TAB2",#N/A,TRUE,"GENERAL";"TAB3",#N/A,TRUE,"GENERAL";"TAB4",#N/A,TRUE,"GENERAL";"TAB5",#N/A,TRUE,"GENERAL"}</definedName>
    <definedName localSheetId="0" name="fffffft_1">{"TAB1",#N/A,TRUE,"GENERAL";"TAB2",#N/A,TRUE,"GENERAL";"TAB3",#N/A,TRUE,"GENERAL";"TAB4",#N/A,TRUE,"GENERAL";"TAB5",#N/A,TRUE,"GENERAL"}</definedName>
    <definedName name="fffffft_1">{"TAB1",#N/A,TRUE,"GENERAL";"TAB2",#N/A,TRUE,"GENERAL";"TAB3",#N/A,TRUE,"GENERAL";"TAB4",#N/A,TRUE,"GENERAL";"TAB5",#N/A,TRUE,"GENERAL"}</definedName>
    <definedName localSheetId="0" name="fffffik">{"TAB1",#N/A,TRUE,"GENERAL";"TAB2",#N/A,TRUE,"GENERAL";"TAB3",#N/A,TRUE,"GENERAL";"TAB4",#N/A,TRUE,"GENERAL";"TAB5",#N/A,TRUE,"GENERAL"}</definedName>
    <definedName name="fffffik">{"TAB1",#N/A,TRUE,"GENERAL";"TAB2",#N/A,TRUE,"GENERAL";"TAB3",#N/A,TRUE,"GENERAL";"TAB4",#N/A,TRUE,"GENERAL";"TAB5",#N/A,TRUE,"GENERAL"}</definedName>
    <definedName localSheetId="0" name="fffffik_1">{"TAB1",#N/A,TRUE,"GENERAL";"TAB2",#N/A,TRUE,"GENERAL";"TAB3",#N/A,TRUE,"GENERAL";"TAB4",#N/A,TRUE,"GENERAL";"TAB5",#N/A,TRUE,"GENERAL"}</definedName>
    <definedName name="fffffik_1">{"TAB1",#N/A,TRUE,"GENERAL";"TAB2",#N/A,TRUE,"GENERAL";"TAB3",#N/A,TRUE,"GENERAL";"TAB4",#N/A,TRUE,"GENERAL";"TAB5",#N/A,TRUE,"GENERAL"}</definedName>
    <definedName localSheetId="0" name="fffffj">{"TAB1",#N/A,TRUE,"GENERAL";"TAB2",#N/A,TRUE,"GENERAL";"TAB3",#N/A,TRUE,"GENERAL";"TAB4",#N/A,TRUE,"GENERAL";"TAB5",#N/A,TRUE,"GENERAL"}</definedName>
    <definedName name="fffffj">{"TAB1",#N/A,TRUE,"GENERAL";"TAB2",#N/A,TRUE,"GENERAL";"TAB3",#N/A,TRUE,"GENERAL";"TAB4",#N/A,TRUE,"GENERAL";"TAB5",#N/A,TRUE,"GENERAL"}</definedName>
    <definedName localSheetId="0" name="fffffj_1">{"TAB1",#N/A,TRUE,"GENERAL";"TAB2",#N/A,TRUE,"GENERAL";"TAB3",#N/A,TRUE,"GENERAL";"TAB4",#N/A,TRUE,"GENERAL";"TAB5",#N/A,TRUE,"GENERAL"}</definedName>
    <definedName name="fffffj_1">{"TAB1",#N/A,TRUE,"GENERAL";"TAB2",#N/A,TRUE,"GENERAL";"TAB3",#N/A,TRUE,"GENERAL";"TAB4",#N/A,TRUE,"GENERAL";"TAB5",#N/A,TRUE,"GENERAL"}</definedName>
    <definedName localSheetId="0" name="ffffrd">{"via1",#N/A,TRUE,"general";"via2",#N/A,TRUE,"general";"via3",#N/A,TRUE,"general"}</definedName>
    <definedName name="ffffrd">{"via1",#N/A,TRUE,"general";"via2",#N/A,TRUE,"general";"via3",#N/A,TRUE,"general"}</definedName>
    <definedName localSheetId="0" name="ffffrd_1">{"via1",#N/A,TRUE,"general";"via2",#N/A,TRUE,"general";"via3",#N/A,TRUE,"general"}</definedName>
    <definedName name="ffffrd_1">{"via1",#N/A,TRUE,"general";"via2",#N/A,TRUE,"general";"via3",#N/A,TRUE,"general"}</definedName>
    <definedName localSheetId="0" name="ffffy">{"TAB1",#N/A,TRUE,"GENERAL";"TAB2",#N/A,TRUE,"GENERAL";"TAB3",#N/A,TRUE,"GENERAL";"TAB4",#N/A,TRUE,"GENERAL";"TAB5",#N/A,TRUE,"GENERAL"}</definedName>
    <definedName name="ffffy">{"TAB1",#N/A,TRUE,"GENERAL";"TAB2",#N/A,TRUE,"GENERAL";"TAB3",#N/A,TRUE,"GENERAL";"TAB4",#N/A,TRUE,"GENERAL";"TAB5",#N/A,TRUE,"GENERAL"}</definedName>
    <definedName localSheetId="0" name="ffffy_1">{"TAB1",#N/A,TRUE,"GENERAL";"TAB2",#N/A,TRUE,"GENERAL";"TAB3",#N/A,TRUE,"GENERAL";"TAB4",#N/A,TRUE,"GENERAL";"TAB5",#N/A,TRUE,"GENERAL"}</definedName>
    <definedName name="ffffy_1">{"TAB1",#N/A,TRUE,"GENERAL";"TAB2",#N/A,TRUE,"GENERAL";"TAB3",#N/A,TRUE,"GENERAL";"TAB4",#N/A,TRUE,"GENERAL";"TAB5",#N/A,TRUE,"GENERAL"}</definedName>
    <definedName localSheetId="0" name="fffrfr">{"TAB1",#N/A,TRUE,"GENERAL";"TAB2",#N/A,TRUE,"GENERAL";"TAB3",#N/A,TRUE,"GENERAL";"TAB4",#N/A,TRUE,"GENERAL";"TAB5",#N/A,TRUE,"GENERAL"}</definedName>
    <definedName name="fffrfr">{"TAB1",#N/A,TRUE,"GENERAL";"TAB2",#N/A,TRUE,"GENERAL";"TAB3",#N/A,TRUE,"GENERAL";"TAB4",#N/A,TRUE,"GENERAL";"TAB5",#N/A,TRUE,"GENERAL"}</definedName>
    <definedName localSheetId="0" name="fffrfr_1">{"TAB1",#N/A,TRUE,"GENERAL";"TAB2",#N/A,TRUE,"GENERAL";"TAB3",#N/A,TRUE,"GENERAL";"TAB4",#N/A,TRUE,"GENERAL";"TAB5",#N/A,TRUE,"GENERAL"}</definedName>
    <definedName name="fffrfr_1">{"TAB1",#N/A,TRUE,"GENERAL";"TAB2",#N/A,TRUE,"GENERAL";"TAB3",#N/A,TRUE,"GENERAL";"TAB4",#N/A,TRUE,"GENERAL";"TAB5",#N/A,TRUE,"GENERAL"}</definedName>
    <definedName localSheetId="0" name="fffs">{"TAB1",#N/A,TRUE,"GENERAL";"TAB2",#N/A,TRUE,"GENERAL";"TAB3",#N/A,TRUE,"GENERAL";"TAB4",#N/A,TRUE,"GENERAL";"TAB5",#N/A,TRUE,"GENERAL"}</definedName>
    <definedName name="fffs">{"TAB1",#N/A,TRUE,"GENERAL";"TAB2",#N/A,TRUE,"GENERAL";"TAB3",#N/A,TRUE,"GENERAL";"TAB4",#N/A,TRUE,"GENERAL";"TAB5",#N/A,TRUE,"GENERAL"}</definedName>
    <definedName localSheetId="0" name="fffs_1">{"TAB1",#N/A,TRUE,"GENERAL";"TAB2",#N/A,TRUE,"GENERAL";"TAB3",#N/A,TRUE,"GENERAL";"TAB4",#N/A,TRUE,"GENERAL";"TAB5",#N/A,TRUE,"GENERAL"}</definedName>
    <definedName name="fffs_1">{"TAB1",#N/A,TRUE,"GENERAL";"TAB2",#N/A,TRUE,"GENERAL";"TAB3",#N/A,TRUE,"GENERAL";"TAB4",#N/A,TRUE,"GENERAL";"TAB5",#N/A,TRUE,"GENERAL"}</definedName>
    <definedName localSheetId="0" name="fgdfg">{"TAB1",#N/A,TRUE,"GENERAL";"TAB2",#N/A,TRUE,"GENERAL";"TAB3",#N/A,TRUE,"GENERAL";"TAB4",#N/A,TRUE,"GENERAL";"TAB5",#N/A,TRUE,"GENERAL"}</definedName>
    <definedName name="fgdfg">{"TAB1",#N/A,TRUE,"GENERAL";"TAB2",#N/A,TRUE,"GENERAL";"TAB3",#N/A,TRUE,"GENERAL";"TAB4",#N/A,TRUE,"GENERAL";"TAB5",#N/A,TRUE,"GENERAL"}</definedName>
    <definedName localSheetId="0" name="fgdfg_1">{"TAB1",#N/A,TRUE,"GENERAL";"TAB2",#N/A,TRUE,"GENERAL";"TAB3",#N/A,TRUE,"GENERAL";"TAB4",#N/A,TRUE,"GENERAL";"TAB5",#N/A,TRUE,"GENERAL"}</definedName>
    <definedName name="fgdfg_1">{"TAB1",#N/A,TRUE,"GENERAL";"TAB2",#N/A,TRUE,"GENERAL";"TAB3",#N/A,TRUE,"GENERAL";"TAB4",#N/A,TRUE,"GENERAL";"TAB5",#N/A,TRUE,"GENERAL"}</definedName>
    <definedName localSheetId="0" name="fgdfsgr">{"via1",#N/A,TRUE,"general";"via2",#N/A,TRUE,"general";"via3",#N/A,TRUE,"general"}</definedName>
    <definedName name="fgdfsgr">{"via1",#N/A,TRUE,"general";"via2",#N/A,TRUE,"general";"via3",#N/A,TRUE,"general"}</definedName>
    <definedName localSheetId="0" name="fgdfsgr_1">{"via1",#N/A,TRUE,"general";"via2",#N/A,TRUE,"general";"via3",#N/A,TRUE,"general"}</definedName>
    <definedName name="fgdfsgr_1">{"via1",#N/A,TRUE,"general";"via2",#N/A,TRUE,"general";"via3",#N/A,TRUE,"general"}</definedName>
    <definedName localSheetId="0" name="fgdsfg">{"TAB1",#N/A,TRUE,"GENERAL";"TAB2",#N/A,TRUE,"GENERAL";"TAB3",#N/A,TRUE,"GENERAL";"TAB4",#N/A,TRUE,"GENERAL";"TAB5",#N/A,TRUE,"GENERAL"}</definedName>
    <definedName name="fgdsfg">{"TAB1",#N/A,TRUE,"GENERAL";"TAB2",#N/A,TRUE,"GENERAL";"TAB3",#N/A,TRUE,"GENERAL";"TAB4",#N/A,TRUE,"GENERAL";"TAB5",#N/A,TRUE,"GENERAL"}</definedName>
    <definedName localSheetId="0" name="fgdsfg_1">{"TAB1",#N/A,TRUE,"GENERAL";"TAB2",#N/A,TRUE,"GENERAL";"TAB3",#N/A,TRUE,"GENERAL";"TAB4",#N/A,TRUE,"GENERAL";"TAB5",#N/A,TRUE,"GENERAL"}</definedName>
    <definedName name="fgdsfg_1">{"TAB1",#N/A,TRUE,"GENERAL";"TAB2",#N/A,TRUE,"GENERAL";"TAB3",#N/A,TRUE,"GENERAL";"TAB4",#N/A,TRUE,"GENERAL";"TAB5",#N/A,TRUE,"GENERAL"}</definedName>
    <definedName localSheetId="0" name="FGFDH">{"via1",#N/A,TRUE,"general";"via2",#N/A,TRUE,"general";"via3",#N/A,TRUE,"general"}</definedName>
    <definedName name="FGFDH">{"via1",#N/A,TRUE,"general";"via2",#N/A,TRUE,"general";"via3",#N/A,TRUE,"general"}</definedName>
    <definedName localSheetId="0" name="FGFDH_1">{"via1",#N/A,TRUE,"general";"via2",#N/A,TRUE,"general";"via3",#N/A,TRUE,"general"}</definedName>
    <definedName name="FGFDH_1">{"via1",#N/A,TRUE,"general";"via2",#N/A,TRUE,"general";"via3",#N/A,TRUE,"general"}</definedName>
    <definedName localSheetId="0" name="fgghhj">{"via1",#N/A,TRUE,"general";"via2",#N/A,TRUE,"general";"via3",#N/A,TRUE,"general"}</definedName>
    <definedName name="fgghhj">{"via1",#N/A,TRUE,"general";"via2",#N/A,TRUE,"general";"via3",#N/A,TRUE,"general"}</definedName>
    <definedName localSheetId="0" name="fgghhj_1">{"via1",#N/A,TRUE,"general";"via2",#N/A,TRUE,"general";"via3",#N/A,TRUE,"general"}</definedName>
    <definedName name="fgghhj_1">{"via1",#N/A,TRUE,"general";"via2",#N/A,TRUE,"general";"via3",#N/A,TRUE,"general"}</definedName>
    <definedName localSheetId="0" name="FGHFBC">{"via1",#N/A,TRUE,"general";"via2",#N/A,TRUE,"general";"via3",#N/A,TRUE,"general"}</definedName>
    <definedName name="FGHFBC">{"via1",#N/A,TRUE,"general";"via2",#N/A,TRUE,"general";"via3",#N/A,TRUE,"general"}</definedName>
    <definedName localSheetId="0" name="FGHFBC_1">{"via1",#N/A,TRUE,"general";"via2",#N/A,TRUE,"general";"via3",#N/A,TRUE,"general"}</definedName>
    <definedName name="FGHFBC_1">{"via1",#N/A,TRUE,"general";"via2",#N/A,TRUE,"general";"via3",#N/A,TRUE,"general"}</definedName>
    <definedName localSheetId="0" name="fghfg">{"TAB1",#N/A,TRUE,"GENERAL";"TAB2",#N/A,TRUE,"GENERAL";"TAB3",#N/A,TRUE,"GENERAL";"TAB4",#N/A,TRUE,"GENERAL";"TAB5",#N/A,TRUE,"GENERAL"}</definedName>
    <definedName name="fghfg">{"TAB1",#N/A,TRUE,"GENERAL";"TAB2",#N/A,TRUE,"GENERAL";"TAB3",#N/A,TRUE,"GENERAL";"TAB4",#N/A,TRUE,"GENERAL";"TAB5",#N/A,TRUE,"GENERAL"}</definedName>
    <definedName localSheetId="0" name="fghfg_1">{"TAB1",#N/A,TRUE,"GENERAL";"TAB2",#N/A,TRUE,"GENERAL";"TAB3",#N/A,TRUE,"GENERAL";"TAB4",#N/A,TRUE,"GENERAL";"TAB5",#N/A,TRUE,"GENERAL"}</definedName>
    <definedName name="fghfg_1">{"TAB1",#N/A,TRUE,"GENERAL";"TAB2",#N/A,TRUE,"GENERAL";"TAB3",#N/A,TRUE,"GENERAL";"TAB4",#N/A,TRUE,"GENERAL";"TAB5",#N/A,TRUE,"GENERAL"}</definedName>
    <definedName localSheetId="0" name="fghfgh">{"via1",#N/A,TRUE,"general";"via2",#N/A,TRUE,"general";"via3",#N/A,TRUE,"general"}</definedName>
    <definedName name="fghfgh">{"via1",#N/A,TRUE,"general";"via2",#N/A,TRUE,"general";"via3",#N/A,TRUE,"general"}</definedName>
    <definedName localSheetId="0" name="fghfgh_1">{"via1",#N/A,TRUE,"general";"via2",#N/A,TRUE,"general";"via3",#N/A,TRUE,"general"}</definedName>
    <definedName name="fghfgh_1">{"via1",#N/A,TRUE,"general";"via2",#N/A,TRUE,"general";"via3",#N/A,TRUE,"general"}</definedName>
    <definedName localSheetId="0" name="FGHFW">{"via1",#N/A,TRUE,"general";"via2",#N/A,TRUE,"general";"via3",#N/A,TRUE,"general"}</definedName>
    <definedName name="FGHFW">{"via1",#N/A,TRUE,"general";"via2",#N/A,TRUE,"general";"via3",#N/A,TRUE,"general"}</definedName>
    <definedName localSheetId="0" name="FGHFW_1">{"via1",#N/A,TRUE,"general";"via2",#N/A,TRUE,"general";"via3",#N/A,TRUE,"general"}</definedName>
    <definedName name="FGHFW_1">{"via1",#N/A,TRUE,"general";"via2",#N/A,TRUE,"general";"via3",#N/A,TRUE,"general"}</definedName>
    <definedName localSheetId="0" name="fghhh">{"TAB1",#N/A,TRUE,"GENERAL";"TAB2",#N/A,TRUE,"GENERAL";"TAB3",#N/A,TRUE,"GENERAL";"TAB4",#N/A,TRUE,"GENERAL";"TAB5",#N/A,TRUE,"GENERAL"}</definedName>
    <definedName name="fghhh">{"TAB1",#N/A,TRUE,"GENERAL";"TAB2",#N/A,TRUE,"GENERAL";"TAB3",#N/A,TRUE,"GENERAL";"TAB4",#N/A,TRUE,"GENERAL";"TAB5",#N/A,TRUE,"GENERAL"}</definedName>
    <definedName localSheetId="0" name="fghhh_1">{"TAB1",#N/A,TRUE,"GENERAL";"TAB2",#N/A,TRUE,"GENERAL";"TAB3",#N/A,TRUE,"GENERAL";"TAB4",#N/A,TRUE,"GENERAL";"TAB5",#N/A,TRUE,"GENERAL"}</definedName>
    <definedName name="fghhh_1">{"TAB1",#N/A,TRUE,"GENERAL";"TAB2",#N/A,TRUE,"GENERAL";"TAB3",#N/A,TRUE,"GENERAL";"TAB4",#N/A,TRUE,"GENERAL";"TAB5",#N/A,TRUE,"GENERAL"}</definedName>
    <definedName localSheetId="0" name="fghsfgh">{"via1",#N/A,TRUE,"general";"via2",#N/A,TRUE,"general";"via3",#N/A,TRUE,"general"}</definedName>
    <definedName name="fghsfgh">{"via1",#N/A,TRUE,"general";"via2",#N/A,TRUE,"general";"via3",#N/A,TRUE,"general"}</definedName>
    <definedName localSheetId="0" name="fghsfgh_1">{"via1",#N/A,TRUE,"general";"via2",#N/A,TRUE,"general";"via3",#N/A,TRUE,"general"}</definedName>
    <definedName name="fghsfgh_1">{"via1",#N/A,TRUE,"general";"via2",#N/A,TRUE,"general";"via3",#N/A,TRUE,"general"}</definedName>
    <definedName localSheetId="0" name="fght">{"TAB1",#N/A,TRUE,"GENERAL";"TAB2",#N/A,TRUE,"GENERAL";"TAB3",#N/A,TRUE,"GENERAL";"TAB4",#N/A,TRUE,"GENERAL";"TAB5",#N/A,TRUE,"GENERAL"}</definedName>
    <definedName name="fght">{"TAB1",#N/A,TRUE,"GENERAL";"TAB2",#N/A,TRUE,"GENERAL";"TAB3",#N/A,TRUE,"GENERAL";"TAB4",#N/A,TRUE,"GENERAL";"TAB5",#N/A,TRUE,"GENERAL"}</definedName>
    <definedName localSheetId="0" name="fght_1">{"TAB1",#N/A,TRUE,"GENERAL";"TAB2",#N/A,TRUE,"GENERAL";"TAB3",#N/A,TRUE,"GENERAL";"TAB4",#N/A,TRUE,"GENERAL";"TAB5",#N/A,TRUE,"GENERAL"}</definedName>
    <definedName name="fght_1">{"TAB1",#N/A,TRUE,"GENERAL";"TAB2",#N/A,TRUE,"GENERAL";"TAB3",#N/A,TRUE,"GENERAL";"TAB4",#N/A,TRUE,"GENERAL";"TAB5",#N/A,TRUE,"GENERAL"}</definedName>
    <definedName localSheetId="0" name="fgjgryi">{"TAB1",#N/A,TRUE,"GENERAL";"TAB2",#N/A,TRUE,"GENERAL";"TAB3",#N/A,TRUE,"GENERAL";"TAB4",#N/A,TRUE,"GENERAL";"TAB5",#N/A,TRUE,"GENERAL"}</definedName>
    <definedName name="fgjgryi">{"TAB1",#N/A,TRUE,"GENERAL";"TAB2",#N/A,TRUE,"GENERAL";"TAB3",#N/A,TRUE,"GENERAL";"TAB4",#N/A,TRUE,"GENERAL";"TAB5",#N/A,TRUE,"GENERAL"}</definedName>
    <definedName localSheetId="0" name="fgjgryi_1">{"TAB1",#N/A,TRUE,"GENERAL";"TAB2",#N/A,TRUE,"GENERAL";"TAB3",#N/A,TRUE,"GENERAL";"TAB4",#N/A,TRUE,"GENERAL";"TAB5",#N/A,TRUE,"GENERAL"}</definedName>
    <definedName name="fgjgryi_1">{"TAB1",#N/A,TRUE,"GENERAL";"TAB2",#N/A,TRUE,"GENERAL";"TAB3",#N/A,TRUE,"GENERAL";"TAB4",#N/A,TRUE,"GENERAL";"TAB5",#N/A,TRUE,"GENERAL"}</definedName>
    <definedName localSheetId="3" name="FGS">{#N/A,#N/A,FALSE,"Comptes consolidés en MF";#N/A,#N/A,FALSE,"Chiffre d'affaires";#N/A,#N/A,FALSE," Résultat d'exploitation";#N/A,#N/A,FALSE,"Investissements";#N/A,#N/A,FALSE,"bilan et net";#N/A,#N/A,FALSE,"DETTE";#N/A,#N/A,FALSE,"dividendes";#N/A,#N/A,FALSE,"Impot"}</definedName>
    <definedName localSheetId="0" name="FGS">{#N/A,#N/A,FALSE,"Comptes consolidés en MF";#N/A,#N/A,FALSE,"Chiffre d'affaires";#N/A,#N/A,FALSE," Résultat d'exploitation";#N/A,#N/A,FALSE,"Investissements";#N/A,#N/A,FALSE,"bilan et net";#N/A,#N/A,FALSE,"DETTE";#N/A,#N/A,FALSE,"dividendes";#N/A,#N/A,FALSE,"Impot"}</definedName>
    <definedName name="FGS">{#N/A,#N/A,FALSE,"Comptes consolidés en MF";#N/A,#N/A,FALSE,"Chiffre d'affaires";#N/A,#N/A,FALSE," Résultat d'exploitation";#N/A,#N/A,FALSE,"Investissements";#N/A,#N/A,FALSE,"bilan et net";#N/A,#N/A,FALSE,"DETTE";#N/A,#N/A,FALSE,"dividendes";#N/A,#N/A,FALSE,"Impot"}</definedName>
    <definedName localSheetId="3" name="FGS_1">{#N/A,#N/A,FALSE,"Comptes consolidés en MF";#N/A,#N/A,FALSE,"Chiffre d'affaires";#N/A,#N/A,FALSE," Résultat d'exploitation";#N/A,#N/A,FALSE,"Investissements";#N/A,#N/A,FALSE,"bilan et net";#N/A,#N/A,FALSE,"DETTE";#N/A,#N/A,FALSE,"dividendes";#N/A,#N/A,FALSE,"Impot"}</definedName>
    <definedName localSheetId="0" name="FGS_1">{#N/A,#N/A,FALSE,"Comptes consolidés en MF";#N/A,#N/A,FALSE,"Chiffre d'affaires";#N/A,#N/A,FALSE," Résultat d'exploitation";#N/A,#N/A,FALSE,"Investissements";#N/A,#N/A,FALSE,"bilan et net";#N/A,#N/A,FALSE,"DETTE";#N/A,#N/A,FALSE,"dividendes";#N/A,#N/A,FALSE,"Impot"}</definedName>
    <definedName name="FGS_1">{#N/A,#N/A,FALSE,"Comptes consolidés en MF";#N/A,#N/A,FALSE,"Chiffre d'affaires";#N/A,#N/A,FALSE," Résultat d'exploitation";#N/A,#N/A,FALSE,"Investissements";#N/A,#N/A,FALSE,"bilan et net";#N/A,#N/A,FALSE,"DETTE";#N/A,#N/A,FALSE,"dividendes";#N/A,#N/A,FALSE,"Impot"}</definedName>
    <definedName localSheetId="0" name="fhfg">{"TAB1",#N/A,TRUE,"GENERAL";"TAB2",#N/A,TRUE,"GENERAL";"TAB3",#N/A,TRUE,"GENERAL";"TAB4",#N/A,TRUE,"GENERAL";"TAB5",#N/A,TRUE,"GENERAL"}</definedName>
    <definedName name="fhfg">{"TAB1",#N/A,TRUE,"GENERAL";"TAB2",#N/A,TRUE,"GENERAL";"TAB3",#N/A,TRUE,"GENERAL";"TAB4",#N/A,TRUE,"GENERAL";"TAB5",#N/A,TRUE,"GENERAL"}</definedName>
    <definedName localSheetId="0" name="fhfg_1">{"TAB1",#N/A,TRUE,"GENERAL";"TAB2",#N/A,TRUE,"GENERAL";"TAB3",#N/A,TRUE,"GENERAL";"TAB4",#N/A,TRUE,"GENERAL";"TAB5",#N/A,TRUE,"GENERAL"}</definedName>
    <definedName name="fhfg_1">{"TAB1",#N/A,TRUE,"GENERAL";"TAB2",#N/A,TRUE,"GENERAL";"TAB3",#N/A,TRUE,"GENERAL";"TAB4",#N/A,TRUE,"GENERAL";"TAB5",#N/A,TRUE,"GENERAL"}</definedName>
    <definedName localSheetId="0" name="fhfgh">{"via1",#N/A,TRUE,"general";"via2",#N/A,TRUE,"general";"via3",#N/A,TRUE,"general"}</definedName>
    <definedName name="fhfgh">{"via1",#N/A,TRUE,"general";"via2",#N/A,TRUE,"general";"via3",#N/A,TRUE,"general"}</definedName>
    <definedName localSheetId="0" name="fhfgh_1">{"via1",#N/A,TRUE,"general";"via2",#N/A,TRUE,"general";"via3",#N/A,TRUE,"general"}</definedName>
    <definedName name="fhfgh_1">{"via1",#N/A,TRUE,"general";"via2",#N/A,TRUE,"general";"via3",#N/A,TRUE,"general"}</definedName>
    <definedName localSheetId="0" name="fhg">{#N/A,#N/A,FALSE,"310.1";#N/A,#N/A,FALSE,"321.1";#N/A,#N/A,FALSE,"320.3";#N/A,#N/A,FALSE,"330.1"}</definedName>
    <definedName name="fhg">{#N/A,#N/A,FALSE,"310.1";#N/A,#N/A,FALSE,"321.1";#N/A,#N/A,FALSE,"320.3";#N/A,#N/A,FALSE,"330.1"}</definedName>
    <definedName localSheetId="0" name="fhgh">{"via1",#N/A,TRUE,"general";"via2",#N/A,TRUE,"general";"via3",#N/A,TRUE,"general"}</definedName>
    <definedName name="fhgh">{"via1",#N/A,TRUE,"general";"via2",#N/A,TRUE,"general";"via3",#N/A,TRUE,"general"}</definedName>
    <definedName localSheetId="0" name="fhgh_1">{"via1",#N/A,TRUE,"general";"via2",#N/A,TRUE,"general";"via3",#N/A,TRUE,"general"}</definedName>
    <definedName name="fhgh_1">{"via1",#N/A,TRUE,"general";"via2",#N/A,TRUE,"general";"via3",#N/A,TRUE,"general"}</definedName>
    <definedName localSheetId="0" name="fhpltyunh">{"via1",#N/A,TRUE,"general";"via2",#N/A,TRUE,"general";"via3",#N/A,TRUE,"general"}</definedName>
    <definedName name="fhpltyunh">{"via1",#N/A,TRUE,"general";"via2",#N/A,TRUE,"general";"via3",#N/A,TRUE,"general"}</definedName>
    <definedName localSheetId="0" name="fhpltyunh_1">{"via1",#N/A,TRUE,"general";"via2",#N/A,TRUE,"general";"via3",#N/A,TRUE,"general"}</definedName>
    <definedName name="fhpltyunh_1">{"via1",#N/A,TRUE,"general";"via2",#N/A,TRUE,"general";"via3",#N/A,TRUE,"general"}</definedName>
    <definedName localSheetId="11" name="fi">'PPTO HVAC'!#REF!</definedName>
    <definedName name="firma">"Imagen 1"</definedName>
    <definedName name="FM">1.18</definedName>
    <definedName name="FOR_1_1_1">NA()</definedName>
    <definedName localSheetId="0" name="forma96100">{#N/A,#N/A,FALSE,"CIBHA05A";#N/A,#N/A,FALSE,"CIBHA05B"}</definedName>
    <definedName name="forma96100">{#N/A,#N/A,FALSE,"CIBHA05A";#N/A,#N/A,FALSE,"CIBHA05B"}</definedName>
    <definedName localSheetId="0" name="fORMA9698">{#N/A,#N/A,FALSE,"CIBHA05A";#N/A,#N/A,FALSE,"CIBHA05B"}</definedName>
    <definedName name="fORMA9698">{#N/A,#N/A,FALSE,"CIBHA05A";#N/A,#N/A,FALSE,"CIBHA05B"}</definedName>
    <definedName localSheetId="0" name="forma9699">{#N/A,#N/A,FALSE,"CIBHA05A";#N/A,#N/A,FALSE,"CIBHA05B"}</definedName>
    <definedName name="forma9699">{#N/A,#N/A,FALSE,"CIBHA05A";#N/A,#N/A,FALSE,"CIBHA05B"}</definedName>
    <definedName localSheetId="0" name="FORMAUNIT">{#N/A,#N/A,FALSE,"Costos Productos 6A";#N/A,#N/A,FALSE,"Costo Unitario Total H-94-12"}</definedName>
    <definedName name="FORMAUNIT">{#N/A,#N/A,FALSE,"Costos Productos 6A";#N/A,#N/A,FALSE,"Costo Unitario Total H-94-12"}</definedName>
    <definedName name="FPrestacional">#REF!+#REF!</definedName>
    <definedName localSheetId="0" name="frbgsd">{"TAB1",#N/A,TRUE,"GENERAL";"TAB2",#N/A,TRUE,"GENERAL";"TAB3",#N/A,TRUE,"GENERAL";"TAB4",#N/A,TRUE,"GENERAL";"TAB5",#N/A,TRUE,"GENERAL"}</definedName>
    <definedName name="frbgsd">{"TAB1",#N/A,TRUE,"GENERAL";"TAB2",#N/A,TRUE,"GENERAL";"TAB3",#N/A,TRUE,"GENERAL";"TAB4",#N/A,TRUE,"GENERAL";"TAB5",#N/A,TRUE,"GENERAL"}</definedName>
    <definedName localSheetId="0" name="frbgsd_1">{"TAB1",#N/A,TRUE,"GENERAL";"TAB2",#N/A,TRUE,"GENERAL";"TAB3",#N/A,TRUE,"GENERAL";"TAB4",#N/A,TRUE,"GENERAL";"TAB5",#N/A,TRUE,"GENERAL"}</definedName>
    <definedName name="frbgsd_1">{"TAB1",#N/A,TRUE,"GENERAL";"TAB2",#N/A,TRUE,"GENERAL";"TAB3",#N/A,TRUE,"GENERAL";"TAB4",#N/A,TRUE,"GENERAL";"TAB5",#N/A,TRUE,"GENERAL"}</definedName>
    <definedName localSheetId="0" name="frefr">{"via1",#N/A,TRUE,"general";"via2",#N/A,TRUE,"general";"via3",#N/A,TRUE,"general"}</definedName>
    <definedName name="frefr">{"via1",#N/A,TRUE,"general";"via2",#N/A,TRUE,"general";"via3",#N/A,TRUE,"general"}</definedName>
    <definedName localSheetId="0" name="frefr_1">{"via1",#N/A,TRUE,"general";"via2",#N/A,TRUE,"general";"via3",#N/A,TRUE,"general"}</definedName>
    <definedName name="frefr_1">{"via1",#N/A,TRUE,"general";"via2",#N/A,TRUE,"general";"via3",#N/A,TRUE,"general"}</definedName>
    <definedName localSheetId="0" name="frfa">{"via1",#N/A,TRUE,"general";"via2",#N/A,TRUE,"general";"via3",#N/A,TRUE,"general"}</definedName>
    <definedName name="frfa">{"via1",#N/A,TRUE,"general";"via2",#N/A,TRUE,"general";"via3",#N/A,TRUE,"general"}</definedName>
    <definedName localSheetId="0" name="frfa_1">{"via1",#N/A,TRUE,"general";"via2",#N/A,TRUE,"general";"via3",#N/A,TRUE,"general"}</definedName>
    <definedName name="frfa_1">{"via1",#N/A,TRUE,"general";"via2",#N/A,TRUE,"general";"via3",#N/A,TRUE,"general"}</definedName>
    <definedName localSheetId="0" name="frfr">{"TAB1",#N/A,TRUE,"GENERAL";"TAB2",#N/A,TRUE,"GENERAL";"TAB3",#N/A,TRUE,"GENERAL";"TAB4",#N/A,TRUE,"GENERAL";"TAB5",#N/A,TRUE,"GENERAL"}</definedName>
    <definedName name="frfr">{"TAB1",#N/A,TRUE,"GENERAL";"TAB2",#N/A,TRUE,"GENERAL";"TAB3",#N/A,TRUE,"GENERAL";"TAB4",#N/A,TRUE,"GENERAL";"TAB5",#N/A,TRUE,"GENERAL"}</definedName>
    <definedName localSheetId="0" name="frfr_1">{"TAB1",#N/A,TRUE,"GENERAL";"TAB2",#N/A,TRUE,"GENERAL";"TAB3",#N/A,TRUE,"GENERAL";"TAB4",#N/A,TRUE,"GENERAL";"TAB5",#N/A,TRUE,"GENERAL"}</definedName>
    <definedName name="frfr_1">{"TAB1",#N/A,TRUE,"GENERAL";"TAB2",#N/A,TRUE,"GENERAL";"TAB3",#N/A,TRUE,"GENERAL";"TAB4",#N/A,TRUE,"GENERAL";"TAB5",#N/A,TRUE,"GENERAL"}</definedName>
    <definedName localSheetId="0" name="fwff">{"via1",#N/A,TRUE,"general";"via2",#N/A,TRUE,"general";"via3",#N/A,TRUE,"general"}</definedName>
    <definedName name="fwff">{"via1",#N/A,TRUE,"general";"via2",#N/A,TRUE,"general";"via3",#N/A,TRUE,"general"}</definedName>
    <definedName localSheetId="0" name="fwff_1">{"via1",#N/A,TRUE,"general";"via2",#N/A,TRUE,"general";"via3",#N/A,TRUE,"general"}</definedName>
    <definedName name="fwff_1">{"via1",#N/A,TRUE,"general";"via2",#N/A,TRUE,"general";"via3",#N/A,TRUE,"general"}</definedName>
    <definedName localSheetId="0" name="fwfgg">{"via1",#N/A,TRUE,"general";"via2",#N/A,TRUE,"general";"via3",#N/A,TRUE,"general"}</definedName>
    <definedName name="fwfgg">{"via1",#N/A,TRUE,"general";"via2",#N/A,TRUE,"general";"via3",#N/A,TRUE,"general"}</definedName>
    <definedName localSheetId="0" name="fwwe">{"via1",#N/A,TRUE,"general";"via2",#N/A,TRUE,"general";"via3",#N/A,TRUE,"general"}</definedName>
    <definedName name="fwwe">{"via1",#N/A,TRUE,"general";"via2",#N/A,TRUE,"general";"via3",#N/A,TRUE,"general"}</definedName>
    <definedName localSheetId="0" name="fwwe_1">{"via1",#N/A,TRUE,"general";"via2",#N/A,TRUE,"general";"via3",#N/A,TRUE,"general"}</definedName>
    <definedName name="fwwe_1">{"via1",#N/A,TRUE,"general";"via2",#N/A,TRUE,"general";"via3",#N/A,TRUE,"general"}</definedName>
    <definedName localSheetId="0" name="gba">{#N/A,#N/A,FALSE,"orthoflow";#N/A,#N/A,FALSE,"Miscelaneos";#N/A,#N/A,FALSE,"Instrumentacio";#N/A,#N/A,FALSE,"Electrico";#N/A,#N/A,FALSE,"Valv. Seguridad"}</definedName>
    <definedName name="gba">{#N/A,#N/A,FALSE,"orthoflow";#N/A,#N/A,FALSE,"Miscelaneos";#N/A,#N/A,FALSE,"Instrumentacio";#N/A,#N/A,FALSE,"Electrico";#N/A,#N/A,FALSE,"Valv. Seguridad"}</definedName>
    <definedName localSheetId="0" name="gbac">{#N/A,#N/A,FALSE,"Estatico";#N/A,#N/A,FALSE,"Tuberia";#N/A,#N/A,FALSE,"Instrumentación";#N/A,#N/A,FALSE,"Mecanica";#N/A,#N/A,FALSE,"Electrico";#N/A,#N/A,FALSE,"Ofic.Civiles"}</definedName>
    <definedName name="gbac">{#N/A,#N/A,FALSE,"Estatico";#N/A,#N/A,FALSE,"Tuberia";#N/A,#N/A,FALSE,"Instrumentación";#N/A,#N/A,FALSE,"Mecanica";#N/A,#N/A,FALSE,"Electrico";#N/A,#N/A,FALSE,"Ofic.Civiles"}</definedName>
    <definedName localSheetId="0" name="gbbfghghj">{"TAB1",#N/A,TRUE,"GENERAL";"TAB2",#N/A,TRUE,"GENERAL";"TAB3",#N/A,TRUE,"GENERAL";"TAB4",#N/A,TRUE,"GENERAL";"TAB5",#N/A,TRUE,"GENERAL"}</definedName>
    <definedName name="gbbfghghj">{"TAB1",#N/A,TRUE,"GENERAL";"TAB2",#N/A,TRUE,"GENERAL";"TAB3",#N/A,TRUE,"GENERAL";"TAB4",#N/A,TRUE,"GENERAL";"TAB5",#N/A,TRUE,"GENERAL"}</definedName>
    <definedName localSheetId="0" name="gbbfghghj_1">{"TAB1",#N/A,TRUE,"GENERAL";"TAB2",#N/A,TRUE,"GENERAL";"TAB3",#N/A,TRUE,"GENERAL";"TAB4",#N/A,TRUE,"GENERAL";"TAB5",#N/A,TRUE,"GENERAL"}</definedName>
    <definedName name="gbbfghghj_1">{"TAB1",#N/A,TRUE,"GENERAL";"TAB2",#N/A,TRUE,"GENERAL";"TAB3",#N/A,TRUE,"GENERAL";"TAB4",#N/A,TRUE,"GENERAL";"TAB5",#N/A,TRUE,"GENERAL"}</definedName>
    <definedName localSheetId="0" name="gdt">{"TAB1",#N/A,TRUE,"GENERAL";"TAB2",#N/A,TRUE,"GENERAL";"TAB3",#N/A,TRUE,"GENERAL";"TAB4",#N/A,TRUE,"GENERAL";"TAB5",#N/A,TRUE,"GENERAL"}</definedName>
    <definedName name="gdt">{"TAB1",#N/A,TRUE,"GENERAL";"TAB2",#N/A,TRUE,"GENERAL";"TAB3",#N/A,TRUE,"GENERAL";"TAB4",#N/A,TRUE,"GENERAL";"TAB5",#N/A,TRUE,"GENERAL"}</definedName>
    <definedName localSheetId="0" name="gdt_1">{"TAB1",#N/A,TRUE,"GENERAL";"TAB2",#N/A,TRUE,"GENERAL";"TAB3",#N/A,TRUE,"GENERAL";"TAB4",#N/A,TRUE,"GENERAL";"TAB5",#N/A,TRUE,"GENERAL"}</definedName>
    <definedName name="gdt_1">{"TAB1",#N/A,TRUE,"GENERAL";"TAB2",#N/A,TRUE,"GENERAL";"TAB3",#N/A,TRUE,"GENERAL";"TAB4",#N/A,TRUE,"GENERAL";"TAB5",#N/A,TRUE,"GENERAL"}</definedName>
    <definedName localSheetId="0" name="geg">{"via1",#N/A,TRUE,"general";"via2",#N/A,TRUE,"general";"via3",#N/A,TRUE,"general"}</definedName>
    <definedName name="geg">{"via1",#N/A,TRUE,"general";"via2",#N/A,TRUE,"general";"via3",#N/A,TRUE,"general"}</definedName>
    <definedName localSheetId="0" name="geg_1">{"via1",#N/A,TRUE,"general";"via2",#N/A,TRUE,"general";"via3",#N/A,TRUE,"general"}</definedName>
    <definedName name="geg_1">{"via1",#N/A,TRUE,"general";"via2",#N/A,TRUE,"general";"via3",#N/A,TRUE,"general"}</definedName>
    <definedName localSheetId="0" name="gerg">{"TAB1",#N/A,TRUE,"GENERAL";"TAB2",#N/A,TRUE,"GENERAL";"TAB3",#N/A,TRUE,"GENERAL";"TAB4",#N/A,TRUE,"GENERAL";"TAB5",#N/A,TRUE,"GENERAL"}</definedName>
    <definedName name="gerg">{"TAB1",#N/A,TRUE,"GENERAL";"TAB2",#N/A,TRUE,"GENERAL";"TAB3",#N/A,TRUE,"GENERAL";"TAB4",#N/A,TRUE,"GENERAL";"TAB5",#N/A,TRUE,"GENERAL"}</definedName>
    <definedName localSheetId="0" name="gerg_1">{"TAB1",#N/A,TRUE,"GENERAL";"TAB2",#N/A,TRUE,"GENERAL";"TAB3",#N/A,TRUE,"GENERAL";"TAB4",#N/A,TRUE,"GENERAL";"TAB5",#N/A,TRUE,"GENERAL"}</definedName>
    <definedName name="gerg_1">{"TAB1",#N/A,TRUE,"GENERAL";"TAB2",#N/A,TRUE,"GENERAL";"TAB3",#N/A,TRUE,"GENERAL";"TAB4",#N/A,TRUE,"GENERAL";"TAB5",#N/A,TRUE,"GENERAL"}</definedName>
    <definedName localSheetId="0" name="gerg54">{"via1",#N/A,TRUE,"general";"via2",#N/A,TRUE,"general";"via3",#N/A,TRUE,"general"}</definedName>
    <definedName name="gerg54">{"via1",#N/A,TRUE,"general";"via2",#N/A,TRUE,"general";"via3",#N/A,TRUE,"general"}</definedName>
    <definedName localSheetId="0" name="gerg54_1">{"via1",#N/A,TRUE,"general";"via2",#N/A,TRUE,"general";"via3",#N/A,TRUE,"general"}</definedName>
    <definedName name="gerg54_1">{"via1",#N/A,TRUE,"general";"via2",#N/A,TRUE,"general";"via3",#N/A,TRUE,"general"}</definedName>
    <definedName localSheetId="0" name="gergew">{"TAB1",#N/A,TRUE,"GENERAL";"TAB2",#N/A,TRUE,"GENERAL";"TAB3",#N/A,TRUE,"GENERAL";"TAB4",#N/A,TRUE,"GENERAL";"TAB5",#N/A,TRUE,"GENERAL"}</definedName>
    <definedName name="gergew">{"TAB1",#N/A,TRUE,"GENERAL";"TAB2",#N/A,TRUE,"GENERAL";"TAB3",#N/A,TRUE,"GENERAL";"TAB4",#N/A,TRUE,"GENERAL";"TAB5",#N/A,TRUE,"GENERAL"}</definedName>
    <definedName localSheetId="0" name="gergew_1">{"TAB1",#N/A,TRUE,"GENERAL";"TAB2",#N/A,TRUE,"GENERAL";"TAB3",#N/A,TRUE,"GENERAL";"TAB4",#N/A,TRUE,"GENERAL";"TAB5",#N/A,TRUE,"GENERAL"}</definedName>
    <definedName name="gergew_1">{"TAB1",#N/A,TRUE,"GENERAL";"TAB2",#N/A,TRUE,"GENERAL";"TAB3",#N/A,TRUE,"GENERAL";"TAB4",#N/A,TRUE,"GENERAL";"TAB5",#N/A,TRUE,"GENERAL"}</definedName>
    <definedName localSheetId="0" name="gergw">{"TAB1",#N/A,TRUE,"GENERAL";"TAB2",#N/A,TRUE,"GENERAL";"TAB3",#N/A,TRUE,"GENERAL";"TAB4",#N/A,TRUE,"GENERAL";"TAB5",#N/A,TRUE,"GENERAL"}</definedName>
    <definedName name="gergw">{"TAB1",#N/A,TRUE,"GENERAL";"TAB2",#N/A,TRUE,"GENERAL";"TAB3",#N/A,TRUE,"GENERAL";"TAB4",#N/A,TRUE,"GENERAL";"TAB5",#N/A,TRUE,"GENERAL"}</definedName>
    <definedName localSheetId="0" name="gergw_1">{"TAB1",#N/A,TRUE,"GENERAL";"TAB2",#N/A,TRUE,"GENERAL";"TAB3",#N/A,TRUE,"GENERAL";"TAB4",#N/A,TRUE,"GENERAL";"TAB5",#N/A,TRUE,"GENERAL"}</definedName>
    <definedName name="gergw_1">{"TAB1",#N/A,TRUE,"GENERAL";"TAB2",#N/A,TRUE,"GENERAL";"TAB3",#N/A,TRUE,"GENERAL";"TAB4",#N/A,TRUE,"GENERAL";"TAB5",#N/A,TRUE,"GENERAL"}</definedName>
    <definedName localSheetId="0" name="GERMAN">{"via1",#N/A,TRUE,"general";"via2",#N/A,TRUE,"general";"via3",#N/A,TRUE,"general"}</definedName>
    <definedName name="GERMAN">{"via1",#N/A,TRUE,"general";"via2",#N/A,TRUE,"general";"via3",#N/A,TRUE,"general"}</definedName>
    <definedName localSheetId="3" name="GFD">{#N/A,#N/A,FALSE,"Comptes consolidés en MF";#N/A,#N/A,FALSE,"Chiffre d'affaires";#N/A,#N/A,FALSE," Résultat d'exploitation";#N/A,#N/A,FALSE,"Investissements";#N/A,#N/A,FALSE,"bilan et net";#N/A,#N/A,FALSE,"DETTE";#N/A,#N/A,FALSE,"dividendes";#N/A,#N/A,FALSE,"Impot"}</definedName>
    <definedName localSheetId="0" name="GFD">{#N/A,#N/A,FALSE,"Comptes consolidés en MF";#N/A,#N/A,FALSE,"Chiffre d'affaires";#N/A,#N/A,FALSE," Résultat d'exploitation";#N/A,#N/A,FALSE,"Investissements";#N/A,#N/A,FALSE,"bilan et net";#N/A,#N/A,FALSE,"DETTE";#N/A,#N/A,FALSE,"dividendes";#N/A,#N/A,FALSE,"Impot"}</definedName>
    <definedName name="GFD">{#N/A,#N/A,FALSE,"Comptes consolidés en MF";#N/A,#N/A,FALSE,"Chiffre d'affaires";#N/A,#N/A,FALSE," Résultat d'exploitation";#N/A,#N/A,FALSE,"Investissements";#N/A,#N/A,FALSE,"bilan et net";#N/A,#N/A,FALSE,"DETTE";#N/A,#N/A,FALSE,"dividendes";#N/A,#N/A,FALSE,"Impot"}</definedName>
    <definedName localSheetId="3" name="GFD_1">{#N/A,#N/A,FALSE,"Comptes consolidés en MF";#N/A,#N/A,FALSE,"Chiffre d'affaires";#N/A,#N/A,FALSE," Résultat d'exploitation";#N/A,#N/A,FALSE,"Investissements";#N/A,#N/A,FALSE,"bilan et net";#N/A,#N/A,FALSE,"DETTE";#N/A,#N/A,FALSE,"dividendes";#N/A,#N/A,FALSE,"Impot"}</definedName>
    <definedName localSheetId="0" name="GFD_1">{#N/A,#N/A,FALSE,"Comptes consolidés en MF";#N/A,#N/A,FALSE,"Chiffre d'affaires";#N/A,#N/A,FALSE," Résultat d'exploitation";#N/A,#N/A,FALSE,"Investissements";#N/A,#N/A,FALSE,"bilan et net";#N/A,#N/A,FALSE,"DETTE";#N/A,#N/A,FALSE,"dividendes";#N/A,#N/A,FALSE,"Impot"}</definedName>
    <definedName name="GFD_1">{#N/A,#N/A,FALSE,"Comptes consolidés en MF";#N/A,#N/A,FALSE,"Chiffre d'affaires";#N/A,#N/A,FALSE," Résultat d'exploitation";#N/A,#N/A,FALSE,"Investissements";#N/A,#N/A,FALSE,"bilan et net";#N/A,#N/A,FALSE,"DETTE";#N/A,#N/A,FALSE,"dividendes";#N/A,#N/A,FALSE,"Impot"}</definedName>
    <definedName localSheetId="0" name="gfdg">{"via1",#N/A,TRUE,"general";"via2",#N/A,TRUE,"general";"via3",#N/A,TRUE,"general"}</definedName>
    <definedName name="gfdg">{"via1",#N/A,TRUE,"general";"via2",#N/A,TRUE,"general";"via3",#N/A,TRUE,"general"}</definedName>
    <definedName localSheetId="0" name="gfdg_1">{"via1",#N/A,TRUE,"general";"via2",#N/A,TRUE,"general";"via3",#N/A,TRUE,"general"}</definedName>
    <definedName name="gfdg_1">{"via1",#N/A,TRUE,"general";"via2",#N/A,TRUE,"general";"via3",#N/A,TRUE,"general"}</definedName>
    <definedName localSheetId="0" name="gffgfhhf">{#N/A,#N/A,TRUE,"INGENIERIA";#N/A,#N/A,TRUE,"COMPRAS";#N/A,#N/A,TRUE,"DIRECCION";#N/A,#N/A,TRUE,"RESUMEN"}</definedName>
    <definedName name="gffgfhhf">{#N/A,#N/A,TRUE,"INGENIERIA";#N/A,#N/A,TRUE,"COMPRAS";#N/A,#N/A,TRUE,"DIRECCION";#N/A,#N/A,TRUE,"RESUMEN"}</definedName>
    <definedName localSheetId="0" name="gfgfgr">{"via1",#N/A,TRUE,"general";"via2",#N/A,TRUE,"general";"via3",#N/A,TRUE,"general"}</definedName>
    <definedName name="gfgfgr">{"via1",#N/A,TRUE,"general";"via2",#N/A,TRUE,"general";"via3",#N/A,TRUE,"general"}</definedName>
    <definedName localSheetId="0" name="gfgfgr_1">{"via1",#N/A,TRUE,"general";"via2",#N/A,TRUE,"general";"via3",#N/A,TRUE,"general"}</definedName>
    <definedName name="gfgfgr_1">{"via1",#N/A,TRUE,"general";"via2",#N/A,TRUE,"general";"via3",#N/A,TRUE,"general"}</definedName>
    <definedName localSheetId="0" name="gfhf">{"via1",#N/A,TRUE,"general";"via2",#N/A,TRUE,"general";"via3",#N/A,TRUE,"general"}</definedName>
    <definedName name="gfhf">{"via1",#N/A,TRUE,"general";"via2",#N/A,TRUE,"general";"via3",#N/A,TRUE,"general"}</definedName>
    <definedName localSheetId="0" name="gfhf_1">{"via1",#N/A,TRUE,"general";"via2",#N/A,TRUE,"general";"via3",#N/A,TRUE,"general"}</definedName>
    <definedName name="gfhf_1">{"via1",#N/A,TRUE,"general";"via2",#N/A,TRUE,"general";"via3",#N/A,TRUE,"general"}</definedName>
    <definedName localSheetId="0" name="gfhfdh">{"TAB1",#N/A,TRUE,"GENERAL";"TAB2",#N/A,TRUE,"GENERAL";"TAB3",#N/A,TRUE,"GENERAL";"TAB4",#N/A,TRUE,"GENERAL";"TAB5",#N/A,TRUE,"GENERAL"}</definedName>
    <definedName name="gfhfdh">{"TAB1",#N/A,TRUE,"GENERAL";"TAB2",#N/A,TRUE,"GENERAL";"TAB3",#N/A,TRUE,"GENERAL";"TAB4",#N/A,TRUE,"GENERAL";"TAB5",#N/A,TRUE,"GENERAL"}</definedName>
    <definedName localSheetId="0" name="gfhfdh_1">{"TAB1",#N/A,TRUE,"GENERAL";"TAB2",#N/A,TRUE,"GENERAL";"TAB3",#N/A,TRUE,"GENERAL";"TAB4",#N/A,TRUE,"GENERAL";"TAB5",#N/A,TRUE,"GENERAL"}</definedName>
    <definedName name="gfhfdh_1">{"TAB1",#N/A,TRUE,"GENERAL";"TAB2",#N/A,TRUE,"GENERAL";"TAB3",#N/A,TRUE,"GENERAL";"TAB4",#N/A,TRUE,"GENERAL";"TAB5",#N/A,TRUE,"GENERAL"}</definedName>
    <definedName localSheetId="0" name="gfhgfh">{"TAB1",#N/A,TRUE,"GENERAL";"TAB2",#N/A,TRUE,"GENERAL";"TAB3",#N/A,TRUE,"GENERAL";"TAB4",#N/A,TRUE,"GENERAL";"TAB5",#N/A,TRUE,"GENERAL"}</definedName>
    <definedName name="gfhgfh">{"TAB1",#N/A,TRUE,"GENERAL";"TAB2",#N/A,TRUE,"GENERAL";"TAB3",#N/A,TRUE,"GENERAL";"TAB4",#N/A,TRUE,"GENERAL";"TAB5",#N/A,TRUE,"GENERAL"}</definedName>
    <definedName localSheetId="0" name="gfhgfh_1">{"TAB1",#N/A,TRUE,"GENERAL";"TAB2",#N/A,TRUE,"GENERAL";"TAB3",#N/A,TRUE,"GENERAL";"TAB4",#N/A,TRUE,"GENERAL";"TAB5",#N/A,TRUE,"GENERAL"}</definedName>
    <definedName name="gfhgfh_1">{"TAB1",#N/A,TRUE,"GENERAL";"TAB2",#N/A,TRUE,"GENERAL";"TAB3",#N/A,TRUE,"GENERAL";"TAB4",#N/A,TRUE,"GENERAL";"TAB5",#N/A,TRUE,"GENERAL"}</definedName>
    <definedName localSheetId="0" name="GFJHGJ">{"TAB1",#N/A,TRUE,"GENERAL";"TAB2",#N/A,TRUE,"GENERAL";"TAB3",#N/A,TRUE,"GENERAL";"TAB4",#N/A,TRUE,"GENERAL";"TAB5",#N/A,TRUE,"GENERAL"}</definedName>
    <definedName name="GFJHGJ">{"TAB1",#N/A,TRUE,"GENERAL";"TAB2",#N/A,TRUE,"GENERAL";"TAB3",#N/A,TRUE,"GENERAL";"TAB4",#N/A,TRUE,"GENERAL";"TAB5",#N/A,TRUE,"GENERAL"}</definedName>
    <definedName localSheetId="0" name="GFJHGJ_1">{"TAB1",#N/A,TRUE,"GENERAL";"TAB2",#N/A,TRUE,"GENERAL";"TAB3",#N/A,TRUE,"GENERAL";"TAB4",#N/A,TRUE,"GENERAL";"TAB5",#N/A,TRUE,"GENERAL"}</definedName>
    <definedName name="GFJHGJ_1">{"TAB1",#N/A,TRUE,"GENERAL";"TAB2",#N/A,TRUE,"GENERAL";"TAB3",#N/A,TRUE,"GENERAL";"TAB4",#N/A,TRUE,"GENERAL";"TAB5",#N/A,TRUE,"GENERAL"}</definedName>
    <definedName localSheetId="0" name="gfjjh">{"via1",#N/A,TRUE,"general";"via2",#N/A,TRUE,"general";"via3",#N/A,TRUE,"general"}</definedName>
    <definedName name="gfjjh">{"via1",#N/A,TRUE,"general";"via2",#N/A,TRUE,"general";"via3",#N/A,TRUE,"general"}</definedName>
    <definedName localSheetId="0" name="gfjjh_1">{"via1",#N/A,TRUE,"general";"via2",#N/A,TRUE,"general";"via3",#N/A,TRUE,"general"}</definedName>
    <definedName name="gfjjh_1">{"via1",#N/A,TRUE,"general";"via2",#N/A,TRUE,"general";"via3",#N/A,TRUE,"general"}</definedName>
    <definedName localSheetId="0" name="gfutyj6">{"via1",#N/A,TRUE,"general";"via2",#N/A,TRUE,"general";"via3",#N/A,TRUE,"general"}</definedName>
    <definedName name="gfutyj6">{"via1",#N/A,TRUE,"general";"via2",#N/A,TRUE,"general";"via3",#N/A,TRUE,"general"}</definedName>
    <definedName localSheetId="0" name="gfutyj6_1">{"via1",#N/A,TRUE,"general";"via2",#N/A,TRUE,"general";"via3",#N/A,TRUE,"general"}</definedName>
    <definedName name="gfutyj6_1">{"via1",#N/A,TRUE,"general";"via2",#N/A,TRUE,"general";"via3",#N/A,TRUE,"general"}</definedName>
    <definedName localSheetId="0" name="gg_1">{"TAB1",#N/A,TRUE,"GENERAL";"TAB2",#N/A,TRUE,"GENERAL";"TAB3",#N/A,TRUE,"GENERAL";"TAB4",#N/A,TRUE,"GENERAL";"TAB5",#N/A,TRUE,"GENERAL"}</definedName>
    <definedName name="gg_1">{"TAB1",#N/A,TRUE,"GENERAL";"TAB2",#N/A,TRUE,"GENERAL";"TAB3",#N/A,TRUE,"GENERAL";"TAB4",#N/A,TRUE,"GENERAL";"TAB5",#N/A,TRUE,"GENERAL"}</definedName>
    <definedName localSheetId="0" name="ggdr">{"via1",#N/A,TRUE,"general";"via2",#N/A,TRUE,"general";"via3",#N/A,TRUE,"general"}</definedName>
    <definedName name="ggdr">{"via1",#N/A,TRUE,"general";"via2",#N/A,TRUE,"general";"via3",#N/A,TRUE,"general"}</definedName>
    <definedName localSheetId="0" name="ggdr_1">{"via1",#N/A,TRUE,"general";"via2",#N/A,TRUE,"general";"via3",#N/A,TRUE,"general"}</definedName>
    <definedName name="ggdr_1">{"via1",#N/A,TRUE,"general";"via2",#N/A,TRUE,"general";"via3",#N/A,TRUE,"general"}</definedName>
    <definedName localSheetId="0" name="ggerg">{"TAB1",#N/A,TRUE,"GENERAL";"TAB2",#N/A,TRUE,"GENERAL";"TAB3",#N/A,TRUE,"GENERAL";"TAB4",#N/A,TRUE,"GENERAL";"TAB5",#N/A,TRUE,"GENERAL"}</definedName>
    <definedName name="ggerg">{"TAB1",#N/A,TRUE,"GENERAL";"TAB2",#N/A,TRUE,"GENERAL";"TAB3",#N/A,TRUE,"GENERAL";"TAB4",#N/A,TRUE,"GENERAL";"TAB5",#N/A,TRUE,"GENERAL"}</definedName>
    <definedName localSheetId="0" name="ggerg_1">{"TAB1",#N/A,TRUE,"GENERAL";"TAB2",#N/A,TRUE,"GENERAL";"TAB3",#N/A,TRUE,"GENERAL";"TAB4",#N/A,TRUE,"GENERAL";"TAB5",#N/A,TRUE,"GENERAL"}</definedName>
    <definedName name="ggerg_1">{"TAB1",#N/A,TRUE,"GENERAL";"TAB2",#N/A,TRUE,"GENERAL";"TAB3",#N/A,TRUE,"GENERAL";"TAB4",#N/A,TRUE,"GENERAL";"TAB5",#N/A,TRUE,"GENERAL"}</definedName>
    <definedName localSheetId="0" name="gggb">{"TAB1",#N/A,TRUE,"GENERAL";"TAB2",#N/A,TRUE,"GENERAL";"TAB3",#N/A,TRUE,"GENERAL";"TAB4",#N/A,TRUE,"GENERAL";"TAB5",#N/A,TRUE,"GENERAL"}</definedName>
    <definedName name="gggb">{"TAB1",#N/A,TRUE,"GENERAL";"TAB2",#N/A,TRUE,"GENERAL";"TAB3",#N/A,TRUE,"GENERAL";"TAB4",#N/A,TRUE,"GENERAL";"TAB5",#N/A,TRUE,"GENERAL"}</definedName>
    <definedName localSheetId="0" name="gggb_1">{"TAB1",#N/A,TRUE,"GENERAL";"TAB2",#N/A,TRUE,"GENERAL";"TAB3",#N/A,TRUE,"GENERAL";"TAB4",#N/A,TRUE,"GENERAL";"TAB5",#N/A,TRUE,"GENERAL"}</definedName>
    <definedName name="gggb_1">{"TAB1",#N/A,TRUE,"GENERAL";"TAB2",#N/A,TRUE,"GENERAL";"TAB3",#N/A,TRUE,"GENERAL";"TAB4",#N/A,TRUE,"GENERAL";"TAB5",#N/A,TRUE,"GENERAL"}</definedName>
    <definedName localSheetId="0" name="gggg">{"via1",#N/A,TRUE,"general";"via2",#N/A,TRUE,"general";"via3",#N/A,TRUE,"general"}</definedName>
    <definedName name="gggg">{"via1",#N/A,TRUE,"general";"via2",#N/A,TRUE,"general";"via3",#N/A,TRUE,"general"}</definedName>
    <definedName localSheetId="0" name="gggg_1">{"via1",#N/A,TRUE,"general";"via2",#N/A,TRUE,"general";"via3",#N/A,TRUE,"general"}</definedName>
    <definedName name="gggg_1">{"via1",#N/A,TRUE,"general";"via2",#N/A,TRUE,"general";"via3",#N/A,TRUE,"general"}</definedName>
    <definedName localSheetId="0" name="ggggd">{"TAB1",#N/A,TRUE,"GENERAL";"TAB2",#N/A,TRUE,"GENERAL";"TAB3",#N/A,TRUE,"GENERAL";"TAB4",#N/A,TRUE,"GENERAL";"TAB5",#N/A,TRUE,"GENERAL"}</definedName>
    <definedName name="ggggd">{"TAB1",#N/A,TRUE,"GENERAL";"TAB2",#N/A,TRUE,"GENERAL";"TAB3",#N/A,TRUE,"GENERAL";"TAB4",#N/A,TRUE,"GENERAL";"TAB5",#N/A,TRUE,"GENERAL"}</definedName>
    <definedName localSheetId="0" name="ggggd_1">{"TAB1",#N/A,TRUE,"GENERAL";"TAB2",#N/A,TRUE,"GENERAL";"TAB3",#N/A,TRUE,"GENERAL";"TAB4",#N/A,TRUE,"GENERAL";"TAB5",#N/A,TRUE,"GENERAL"}</definedName>
    <definedName name="ggggd_1">{"TAB1",#N/A,TRUE,"GENERAL";"TAB2",#N/A,TRUE,"GENERAL";"TAB3",#N/A,TRUE,"GENERAL";"TAB4",#N/A,TRUE,"GENERAL";"TAB5",#N/A,TRUE,"GENERAL"}</definedName>
    <definedName localSheetId="0" name="gggggt">{"via1",#N/A,TRUE,"general";"via2",#N/A,TRUE,"general";"via3",#N/A,TRUE,"general"}</definedName>
    <definedName name="gggggt">{"via1",#N/A,TRUE,"general";"via2",#N/A,TRUE,"general";"via3",#N/A,TRUE,"general"}</definedName>
    <definedName localSheetId="0" name="gggggt_1">{"via1",#N/A,TRUE,"general";"via2",#N/A,TRUE,"general";"via3",#N/A,TRUE,"general"}</definedName>
    <definedName name="gggggt_1">{"via1",#N/A,TRUE,"general";"via2",#N/A,TRUE,"general";"via3",#N/A,TRUE,"general"}</definedName>
    <definedName localSheetId="0" name="gggghn">{"TAB1",#N/A,TRUE,"GENERAL";"TAB2",#N/A,TRUE,"GENERAL";"TAB3",#N/A,TRUE,"GENERAL";"TAB4",#N/A,TRUE,"GENERAL";"TAB5",#N/A,TRUE,"GENERAL"}</definedName>
    <definedName name="gggghn">{"TAB1",#N/A,TRUE,"GENERAL";"TAB2",#N/A,TRUE,"GENERAL";"TAB3",#N/A,TRUE,"GENERAL";"TAB4",#N/A,TRUE,"GENERAL";"TAB5",#N/A,TRUE,"GENERAL"}</definedName>
    <definedName localSheetId="0" name="gggghn_1">{"TAB1",#N/A,TRUE,"GENERAL";"TAB2",#N/A,TRUE,"GENERAL";"TAB3",#N/A,TRUE,"GENERAL";"TAB4",#N/A,TRUE,"GENERAL";"TAB5",#N/A,TRUE,"GENERAL"}</definedName>
    <definedName name="gggghn_1">{"TAB1",#N/A,TRUE,"GENERAL";"TAB2",#N/A,TRUE,"GENERAL";"TAB3",#N/A,TRUE,"GENERAL";"TAB4",#N/A,TRUE,"GENERAL";"TAB5",#N/A,TRUE,"GENERAL"}</definedName>
    <definedName localSheetId="0" name="ggggt">{"TAB1",#N/A,TRUE,"GENERAL";"TAB2",#N/A,TRUE,"GENERAL";"TAB3",#N/A,TRUE,"GENERAL";"TAB4",#N/A,TRUE,"GENERAL";"TAB5",#N/A,TRUE,"GENERAL"}</definedName>
    <definedName name="ggggt">{"TAB1",#N/A,TRUE,"GENERAL";"TAB2",#N/A,TRUE,"GENERAL";"TAB3",#N/A,TRUE,"GENERAL";"TAB4",#N/A,TRUE,"GENERAL";"TAB5",#N/A,TRUE,"GENERAL"}</definedName>
    <definedName localSheetId="0" name="ggggt_1">{"TAB1",#N/A,TRUE,"GENERAL";"TAB2",#N/A,TRUE,"GENERAL";"TAB3",#N/A,TRUE,"GENERAL";"TAB4",#N/A,TRUE,"GENERAL";"TAB5",#N/A,TRUE,"GENERAL"}</definedName>
    <definedName name="ggggt_1">{"TAB1",#N/A,TRUE,"GENERAL";"TAB2",#N/A,TRUE,"GENERAL";"TAB3",#N/A,TRUE,"GENERAL";"TAB4",#N/A,TRUE,"GENERAL";"TAB5",#N/A,TRUE,"GENERAL"}</definedName>
    <definedName localSheetId="0" name="ggggy">{"TAB1",#N/A,TRUE,"GENERAL";"TAB2",#N/A,TRUE,"GENERAL";"TAB3",#N/A,TRUE,"GENERAL";"TAB4",#N/A,TRUE,"GENERAL";"TAB5",#N/A,TRUE,"GENERAL"}</definedName>
    <definedName name="ggggy">{"TAB1",#N/A,TRUE,"GENERAL";"TAB2",#N/A,TRUE,"GENERAL";"TAB3",#N/A,TRUE,"GENERAL";"TAB4",#N/A,TRUE,"GENERAL";"TAB5",#N/A,TRUE,"GENERAL"}</definedName>
    <definedName localSheetId="0" name="ggggy_1">{"TAB1",#N/A,TRUE,"GENERAL";"TAB2",#N/A,TRUE,"GENERAL";"TAB3",#N/A,TRUE,"GENERAL";"TAB4",#N/A,TRUE,"GENERAL";"TAB5",#N/A,TRUE,"GENERAL"}</definedName>
    <definedName name="ggggy_1">{"TAB1",#N/A,TRUE,"GENERAL";"TAB2",#N/A,TRUE,"GENERAL";"TAB3",#N/A,TRUE,"GENERAL";"TAB4",#N/A,TRUE,"GENERAL";"TAB5",#N/A,TRUE,"GENERAL"}</definedName>
    <definedName localSheetId="0" name="gggtgd">{"via1",#N/A,TRUE,"general";"via2",#N/A,TRUE,"general";"via3",#N/A,TRUE,"general"}</definedName>
    <definedName name="gggtgd">{"via1",#N/A,TRUE,"general";"via2",#N/A,TRUE,"general";"via3",#N/A,TRUE,"general"}</definedName>
    <definedName localSheetId="0" name="gggtgd_1">{"via1",#N/A,TRUE,"general";"via2",#N/A,TRUE,"general";"via3",#N/A,TRUE,"general"}</definedName>
    <definedName name="gggtgd_1">{"via1",#N/A,TRUE,"general";"via2",#N/A,TRUE,"general";"via3",#N/A,TRUE,"general"}</definedName>
    <definedName localSheetId="0" name="ggjgjkg">{#N/A,#N/A,TRUE,"1842CWN0"}</definedName>
    <definedName name="ggjgjkg">{#N/A,#N/A,TRUE,"1842CWN0"}</definedName>
    <definedName localSheetId="0" name="ggtgt">{"via1",#N/A,TRUE,"general";"via2",#N/A,TRUE,"general";"via3",#N/A,TRUE,"general"}</definedName>
    <definedName name="ggtgt">{"via1",#N/A,TRUE,"general";"via2",#N/A,TRUE,"general";"via3",#N/A,TRUE,"general"}</definedName>
    <definedName localSheetId="0" name="ggtgt_1">{"via1",#N/A,TRUE,"general";"via2",#N/A,TRUE,"general";"via3",#N/A,TRUE,"general"}</definedName>
    <definedName name="ggtgt_1">{"via1",#N/A,TRUE,"general";"via2",#N/A,TRUE,"general";"via3",#N/A,TRUE,"general"}</definedName>
    <definedName localSheetId="0" name="ghdghuy">{"via1",#N/A,TRUE,"general";"via2",#N/A,TRUE,"general";"via3",#N/A,TRUE,"general"}</definedName>
    <definedName name="ghdghuy">{"via1",#N/A,TRUE,"general";"via2",#N/A,TRUE,"general";"via3",#N/A,TRUE,"general"}</definedName>
    <definedName localSheetId="0" name="ghdghuy_1">{"via1",#N/A,TRUE,"general";"via2",#N/A,TRUE,"general";"via3",#N/A,TRUE,"general"}</definedName>
    <definedName name="ghdghuy_1">{"via1",#N/A,TRUE,"general";"via2",#N/A,TRUE,"general";"via3",#N/A,TRUE,"general"}</definedName>
    <definedName localSheetId="0" name="GHDP">{"via1",#N/A,TRUE,"general";"via2",#N/A,TRUE,"general";"via3",#N/A,TRUE,"general"}</definedName>
    <definedName name="GHDP">{"via1",#N/A,TRUE,"general";"via2",#N/A,TRUE,"general";"via3",#N/A,TRUE,"general"}</definedName>
    <definedName localSheetId="0" name="GHDP_1">{"via1",#N/A,TRUE,"general";"via2",#N/A,TRUE,"general";"via3",#N/A,TRUE,"general"}</definedName>
    <definedName name="GHDP_1">{"via1",#N/A,TRUE,"general";"via2",#N/A,TRUE,"general";"via3",#N/A,TRUE,"general"}</definedName>
    <definedName localSheetId="0" name="ghfg">{"via1",#N/A,TRUE,"general";"via2",#N/A,TRUE,"general";"via3",#N/A,TRUE,"general"}</definedName>
    <definedName name="ghfg">{"via1",#N/A,TRUE,"general";"via2",#N/A,TRUE,"general";"via3",#N/A,TRUE,"general"}</definedName>
    <definedName localSheetId="0" name="ghfg_1">{"via1",#N/A,TRUE,"general";"via2",#N/A,TRUE,"general";"via3",#N/A,TRUE,"general"}</definedName>
    <definedName name="ghfg_1">{"via1",#N/A,TRUE,"general";"via2",#N/A,TRUE,"general";"via3",#N/A,TRUE,"general"}</definedName>
    <definedName localSheetId="0" name="ghjghj">{"TAB1",#N/A,TRUE,"GENERAL";"TAB2",#N/A,TRUE,"GENERAL";"TAB3",#N/A,TRUE,"GENERAL";"TAB4",#N/A,TRUE,"GENERAL";"TAB5",#N/A,TRUE,"GENERAL"}</definedName>
    <definedName name="ghjghj">{"TAB1",#N/A,TRUE,"GENERAL";"TAB2",#N/A,TRUE,"GENERAL";"TAB3",#N/A,TRUE,"GENERAL";"TAB4",#N/A,TRUE,"GENERAL";"TAB5",#N/A,TRUE,"GENERAL"}</definedName>
    <definedName localSheetId="0" name="ghjghj_1">{"TAB1",#N/A,TRUE,"GENERAL";"TAB2",#N/A,TRUE,"GENERAL";"TAB3",#N/A,TRUE,"GENERAL";"TAB4",#N/A,TRUE,"GENERAL";"TAB5",#N/A,TRUE,"GENERAL"}</definedName>
    <definedName name="ghjghj_1">{"TAB1",#N/A,TRUE,"GENERAL";"TAB2",#N/A,TRUE,"GENERAL";"TAB3",#N/A,TRUE,"GENERAL";"TAB4",#N/A,TRUE,"GENERAL";"TAB5",#N/A,TRUE,"GENERAL"}</definedName>
    <definedName localSheetId="0" name="GHKJHK">{"TAB1",#N/A,TRUE,"GENERAL";"TAB2",#N/A,TRUE,"GENERAL";"TAB3",#N/A,TRUE,"GENERAL";"TAB4",#N/A,TRUE,"GENERAL";"TAB5",#N/A,TRUE,"GENERAL"}</definedName>
    <definedName name="GHKJHK">{"TAB1",#N/A,TRUE,"GENERAL";"TAB2",#N/A,TRUE,"GENERAL";"TAB3",#N/A,TRUE,"GENERAL";"TAB4",#N/A,TRUE,"GENERAL";"TAB5",#N/A,TRUE,"GENERAL"}</definedName>
    <definedName localSheetId="0" name="GHKJHK_1">{"TAB1",#N/A,TRUE,"GENERAL";"TAB2",#N/A,TRUE,"GENERAL";"TAB3",#N/A,TRUE,"GENERAL";"TAB4",#N/A,TRUE,"GENERAL";"TAB5",#N/A,TRUE,"GENERAL"}</definedName>
    <definedName name="GHKJHK_1">{"TAB1",#N/A,TRUE,"GENERAL";"TAB2",#N/A,TRUE,"GENERAL";"TAB3",#N/A,TRUE,"GENERAL";"TAB4",#N/A,TRUE,"GENERAL";"TAB5",#N/A,TRUE,"GENERAL"}</definedName>
    <definedName localSheetId="0" name="ghnbbfr">{#N/A,#N/A,TRUE,"1842CWN0"}</definedName>
    <definedName name="ghnbbfr">{#N/A,#N/A,TRUE,"1842CWN0"}</definedName>
    <definedName localSheetId="0" name="GJHVCB">{"TAB1",#N/A,TRUE,"GENERAL";"TAB2",#N/A,TRUE,"GENERAL";"TAB3",#N/A,TRUE,"GENERAL";"TAB4",#N/A,TRUE,"GENERAL";"TAB5",#N/A,TRUE,"GENERAL"}</definedName>
    <definedName name="GJHVCB">{"TAB1",#N/A,TRUE,"GENERAL";"TAB2",#N/A,TRUE,"GENERAL";"TAB3",#N/A,TRUE,"GENERAL";"TAB4",#N/A,TRUE,"GENERAL";"TAB5",#N/A,TRUE,"GENERAL"}</definedName>
    <definedName localSheetId="0" name="GJHVCB_1">{"TAB1",#N/A,TRUE,"GENERAL";"TAB2",#N/A,TRUE,"GENERAL";"TAB3",#N/A,TRUE,"GENERAL";"TAB4",#N/A,TRUE,"GENERAL";"TAB5",#N/A,TRUE,"GENERAL"}</definedName>
    <definedName name="GJHVCB_1">{"TAB1",#N/A,TRUE,"GENERAL";"TAB2",#N/A,TRUE,"GENERAL";"TAB3",#N/A,TRUE,"GENERAL";"TAB4",#N/A,TRUE,"GENERAL";"TAB5",#N/A,TRUE,"GENERAL"}</definedName>
    <definedName localSheetId="0" name="gk">{"via1",#N/A,TRUE,"general";"via2",#N/A,TRUE,"general";"via3",#N/A,TRUE,"general"}</definedName>
    <definedName name="gk">{"via1",#N/A,TRUE,"general";"via2",#N/A,TRUE,"general";"via3",#N/A,TRUE,"general"}</definedName>
    <definedName localSheetId="0" name="gk_1">{"via1",#N/A,TRUE,"general";"via2",#N/A,TRUE,"general";"via3",#N/A,TRUE,"general"}</definedName>
    <definedName name="gk_1">{"via1",#N/A,TRUE,"general";"via2",#N/A,TRUE,"general";"via3",#N/A,TRUE,"general"}</definedName>
    <definedName name="GKJDGDIJZ">"Imagen 3"</definedName>
    <definedName localSheetId="0" name="GRAF1ANO">{"via1",#N/A,TRUE,"general";"via2",#N/A,TRUE,"general";"via3",#N/A,TRUE,"general"}</definedName>
    <definedName name="GRAF1ANO">{"via1",#N/A,TRUE,"general";"via2",#N/A,TRUE,"general";"via3",#N/A,TRUE,"general"}</definedName>
    <definedName localSheetId="0" name="GRAF1ANO_1">{"via1",#N/A,TRUE,"general";"via2",#N/A,TRUE,"general";"via3",#N/A,TRUE,"general"}</definedName>
    <definedName name="GRAF1ANO_1">{"via1",#N/A,TRUE,"general";"via2",#N/A,TRUE,"general";"via3",#N/A,TRUE,"general"}</definedName>
    <definedName localSheetId="0" name="GRAF1AÑO">{"TAB1",#N/A,TRUE,"GENERAL";"TAB2",#N/A,TRUE,"GENERAL";"TAB3",#N/A,TRUE,"GENERAL";"TAB4",#N/A,TRUE,"GENERAL";"TAB5",#N/A,TRUE,"GENERAL"}</definedName>
    <definedName name="GRAF1AÑO">{"TAB1",#N/A,TRUE,"GENERAL";"TAB2",#N/A,TRUE,"GENERAL";"TAB3",#N/A,TRUE,"GENERAL";"TAB4",#N/A,TRUE,"GENERAL";"TAB5",#N/A,TRUE,"GENERAL"}</definedName>
    <definedName localSheetId="0" name="GRAF1AÑO_1">{"TAB1",#N/A,TRUE,"GENERAL";"TAB2",#N/A,TRUE,"GENERAL";"TAB3",#N/A,TRUE,"GENERAL";"TAB4",#N/A,TRUE,"GENERAL";"TAB5",#N/A,TRUE,"GENERAL"}</definedName>
    <definedName name="GRAF1AÑO_1">{"TAB1",#N/A,TRUE,"GENERAL";"TAB2",#N/A,TRUE,"GENERAL";"TAB3",#N/A,TRUE,"GENERAL";"TAB4",#N/A,TRUE,"GENERAL";"TAB5",#N/A,TRUE,"GENERAL"}</definedName>
    <definedName localSheetId="0" name="GRCHIS0599">{#N/A,#N/A,FALSE,"Costos Productos 6A";#N/A,#N/A,FALSE,"Costo Unitario Total H-94-12"}</definedName>
    <definedName name="GRCHIS0599">{#N/A,#N/A,FALSE,"Costos Productos 6A";#N/A,#N/A,FALSE,"Costo Unitario Total H-94-12"}</definedName>
    <definedName localSheetId="0" name="gregds">{"TAB1",#N/A,TRUE,"GENERAL";"TAB2",#N/A,TRUE,"GENERAL";"TAB3",#N/A,TRUE,"GENERAL";"TAB4",#N/A,TRUE,"GENERAL";"TAB5",#N/A,TRUE,"GENERAL"}</definedName>
    <definedName name="gregds">{"TAB1",#N/A,TRUE,"GENERAL";"TAB2",#N/A,TRUE,"GENERAL";"TAB3",#N/A,TRUE,"GENERAL";"TAB4",#N/A,TRUE,"GENERAL";"TAB5",#N/A,TRUE,"GENERAL"}</definedName>
    <definedName localSheetId="0" name="gregds_1">{"TAB1",#N/A,TRUE,"GENERAL";"TAB2",#N/A,TRUE,"GENERAL";"TAB3",#N/A,TRUE,"GENERAL";"TAB4",#N/A,TRUE,"GENERAL";"TAB5",#N/A,TRUE,"GENERAL"}</definedName>
    <definedName name="gregds_1">{"TAB1",#N/A,TRUE,"GENERAL";"TAB2",#N/A,TRUE,"GENERAL";"TAB3",#N/A,TRUE,"GENERAL";"TAB4",#N/A,TRUE,"GENERAL";"TAB5",#N/A,TRUE,"GENERAL"}</definedName>
    <definedName localSheetId="0" name="grehrtyh">{"TAB1",#N/A,TRUE,"GENERAL";"TAB2",#N/A,TRUE,"GENERAL";"TAB3",#N/A,TRUE,"GENERAL";"TAB4",#N/A,TRUE,"GENERAL";"TAB5",#N/A,TRUE,"GENERAL"}</definedName>
    <definedName name="grehrtyh">{"TAB1",#N/A,TRUE,"GENERAL";"TAB2",#N/A,TRUE,"GENERAL";"TAB3",#N/A,TRUE,"GENERAL";"TAB4",#N/A,TRUE,"GENERAL";"TAB5",#N/A,TRUE,"GENERAL"}</definedName>
    <definedName localSheetId="0" name="grehrtyh_1">{"TAB1",#N/A,TRUE,"GENERAL";"TAB2",#N/A,TRUE,"GENERAL";"TAB3",#N/A,TRUE,"GENERAL";"TAB4",#N/A,TRUE,"GENERAL";"TAB5",#N/A,TRUE,"GENERAL"}</definedName>
    <definedName name="grehrtyh_1">{"TAB1",#N/A,TRUE,"GENERAL";"TAB2",#N/A,TRUE,"GENERAL";"TAB3",#N/A,TRUE,"GENERAL";"TAB4",#N/A,TRUE,"GENERAL";"TAB5",#N/A,TRUE,"GENERAL"}</definedName>
    <definedName localSheetId="0" name="grggwero">{"via1",#N/A,TRUE,"general";"via2",#N/A,TRUE,"general";"via3",#N/A,TRUE,"general"}</definedName>
    <definedName name="grggwero">{"via1",#N/A,TRUE,"general";"via2",#N/A,TRUE,"general";"via3",#N/A,TRUE,"general"}</definedName>
    <definedName localSheetId="0" name="grggwero_1">{"via1",#N/A,TRUE,"general";"via2",#N/A,TRUE,"general";"via3",#N/A,TRUE,"general"}</definedName>
    <definedName name="grggwero_1">{"via1",#N/A,TRUE,"general";"via2",#N/A,TRUE,"general";"via3",#N/A,TRUE,"general"}</definedName>
    <definedName localSheetId="0" name="grtyerh">{"TAB1",#N/A,TRUE,"GENERAL";"TAB2",#N/A,TRUE,"GENERAL";"TAB3",#N/A,TRUE,"GENERAL";"TAB4",#N/A,TRUE,"GENERAL";"TAB5",#N/A,TRUE,"GENERAL"}</definedName>
    <definedName name="grtyerh">{"TAB1",#N/A,TRUE,"GENERAL";"TAB2",#N/A,TRUE,"GENERAL";"TAB3",#N/A,TRUE,"GENERAL";"TAB4",#N/A,TRUE,"GENERAL";"TAB5",#N/A,TRUE,"GENERAL"}</definedName>
    <definedName localSheetId="0" name="grtyerh_1">{"TAB1",#N/A,TRUE,"GENERAL";"TAB2",#N/A,TRUE,"GENERAL";"TAB3",#N/A,TRUE,"GENERAL";"TAB4",#N/A,TRUE,"GENERAL";"TAB5",#N/A,TRUE,"GENERAL"}</definedName>
    <definedName name="grtyerh_1">{"TAB1",#N/A,TRUE,"GENERAL";"TAB2",#N/A,TRUE,"GENERAL";"TAB3",#N/A,TRUE,"GENERAL";"TAB4",#N/A,TRUE,"GENERAL";"TAB5",#N/A,TRUE,"GENERAL"}</definedName>
    <definedName localSheetId="0" name="GSDG">{"TAB1",#N/A,TRUE,"GENERAL";"TAB2",#N/A,TRUE,"GENERAL";"TAB3",#N/A,TRUE,"GENERAL";"TAB4",#N/A,TRUE,"GENERAL";"TAB5",#N/A,TRUE,"GENERAL"}</definedName>
    <definedName name="GSDG">{"TAB1",#N/A,TRUE,"GENERAL";"TAB2",#N/A,TRUE,"GENERAL";"TAB3",#N/A,TRUE,"GENERAL";"TAB4",#N/A,TRUE,"GENERAL";"TAB5",#N/A,TRUE,"GENERAL"}</definedName>
    <definedName localSheetId="0" name="GSDG_1">{"TAB1",#N/A,TRUE,"GENERAL";"TAB2",#N/A,TRUE,"GENERAL";"TAB3",#N/A,TRUE,"GENERAL";"TAB4",#N/A,TRUE,"GENERAL";"TAB5",#N/A,TRUE,"GENERAL"}</definedName>
    <definedName name="GSDG_1">{"TAB1",#N/A,TRUE,"GENERAL";"TAB2",#N/A,TRUE,"GENERAL";"TAB3",#N/A,TRUE,"GENERAL";"TAB4",#N/A,TRUE,"GENERAL";"TAB5",#N/A,TRUE,"GENERAL"}</definedName>
    <definedName localSheetId="0" name="gsfsf">{"via1",#N/A,TRUE,"general";"via2",#N/A,TRUE,"general";"via3",#N/A,TRUE,"general"}</definedName>
    <definedName name="gsfsf">{"via1",#N/A,TRUE,"general";"via2",#N/A,TRUE,"general";"via3",#N/A,TRUE,"general"}</definedName>
    <definedName localSheetId="0" name="gsfsf_1">{"via1",#N/A,TRUE,"general";"via2",#N/A,TRUE,"general";"via3",#N/A,TRUE,"general"}</definedName>
    <definedName name="gsfsf_1">{"via1",#N/A,TRUE,"general";"via2",#N/A,TRUE,"general";"via3",#N/A,TRUE,"general"}</definedName>
    <definedName name="GT">IF(#REF!=9,#REF!,"")</definedName>
    <definedName localSheetId="0" name="gtgt">{"via1",#N/A,TRUE,"general";"via2",#N/A,TRUE,"general";"via3",#N/A,TRUE,"general"}</definedName>
    <definedName name="gtgt">{"via1",#N/A,TRUE,"general";"via2",#N/A,TRUE,"general";"via3",#N/A,TRUE,"general"}</definedName>
    <definedName localSheetId="0" name="gtgt_1">{"via1",#N/A,TRUE,"general";"via2",#N/A,TRUE,"general";"via3",#N/A,TRUE,"general"}</definedName>
    <definedName name="gtgt_1">{"via1",#N/A,TRUE,"general";"via2",#N/A,TRUE,"general";"via3",#N/A,TRUE,"general"}</definedName>
    <definedName localSheetId="0" name="gtgtg">{"via1",#N/A,TRUE,"general";"via2",#N/A,TRUE,"general";"via3",#N/A,TRUE,"general"}</definedName>
    <definedName name="gtgtg">{"via1",#N/A,TRUE,"general";"via2",#N/A,TRUE,"general";"via3",#N/A,TRUE,"general"}</definedName>
    <definedName localSheetId="0" name="gtgtg_1">{"via1",#N/A,TRUE,"general";"via2",#N/A,TRUE,"general";"via3",#N/A,TRUE,"general"}</definedName>
    <definedName name="gtgtg_1">{"via1",#N/A,TRUE,"general";"via2",#N/A,TRUE,"general";"via3",#N/A,TRUE,"general"}</definedName>
    <definedName localSheetId="0" name="gtgtgff">{"via1",#N/A,TRUE,"general";"via2",#N/A,TRUE,"general";"via3",#N/A,TRUE,"general"}</definedName>
    <definedName name="gtgtgff">{"via1",#N/A,TRUE,"general";"via2",#N/A,TRUE,"general";"via3",#N/A,TRUE,"general"}</definedName>
    <definedName localSheetId="0" name="gtgtgff_1">{"via1",#N/A,TRUE,"general";"via2",#N/A,TRUE,"general";"via3",#N/A,TRUE,"general"}</definedName>
    <definedName name="gtgtgff_1">{"via1",#N/A,TRUE,"general";"via2",#N/A,TRUE,"general";"via3",#N/A,TRUE,"general"}</definedName>
    <definedName localSheetId="0" name="gtgtgyh">{"TAB1",#N/A,TRUE,"GENERAL";"TAB2",#N/A,TRUE,"GENERAL";"TAB3",#N/A,TRUE,"GENERAL";"TAB4",#N/A,TRUE,"GENERAL";"TAB5",#N/A,TRUE,"GENERAL"}</definedName>
    <definedName name="gtgtgyh">{"TAB1",#N/A,TRUE,"GENERAL";"TAB2",#N/A,TRUE,"GENERAL";"TAB3",#N/A,TRUE,"GENERAL";"TAB4",#N/A,TRUE,"GENERAL";"TAB5",#N/A,TRUE,"GENERAL"}</definedName>
    <definedName localSheetId="0" name="gtgtgyh_1">{"TAB1",#N/A,TRUE,"GENERAL";"TAB2",#N/A,TRUE,"GENERAL";"TAB3",#N/A,TRUE,"GENERAL";"TAB4",#N/A,TRUE,"GENERAL";"TAB5",#N/A,TRUE,"GENERAL"}</definedName>
    <definedName name="gtgtgyh_1">{"TAB1",#N/A,TRUE,"GENERAL";"TAB2",#N/A,TRUE,"GENERAL";"TAB3",#N/A,TRUE,"GENERAL";"TAB4",#N/A,TRUE,"GENERAL";"TAB5",#N/A,TRUE,"GENERAL"}</definedName>
    <definedName localSheetId="0" name="gtgth">{"TAB1",#N/A,TRUE,"GENERAL";"TAB2",#N/A,TRUE,"GENERAL";"TAB3",#N/A,TRUE,"GENERAL";"TAB4",#N/A,TRUE,"GENERAL";"TAB5",#N/A,TRUE,"GENERAL"}</definedName>
    <definedName name="gtgth">{"TAB1",#N/A,TRUE,"GENERAL";"TAB2",#N/A,TRUE,"GENERAL";"TAB3",#N/A,TRUE,"GENERAL";"TAB4",#N/A,TRUE,"GENERAL";"TAB5",#N/A,TRUE,"GENERAL"}</definedName>
    <definedName localSheetId="0" name="gtgth_1">{"TAB1",#N/A,TRUE,"GENERAL";"TAB2",#N/A,TRUE,"GENERAL";"TAB3",#N/A,TRUE,"GENERAL";"TAB4",#N/A,TRUE,"GENERAL";"TAB5",#N/A,TRUE,"GENERAL"}</definedName>
    <definedName name="gtgth_1">{"TAB1",#N/A,TRUE,"GENERAL";"TAB2",#N/A,TRUE,"GENERAL";"TAB3",#N/A,TRUE,"GENERAL";"TAB4",#N/A,TRUE,"GENERAL";"TAB5",#N/A,TRUE,"GENERAL"}</definedName>
    <definedName localSheetId="0" name="GUS">{#N/A,#N/A,FALSE,"Costos Productos 6A";#N/A,#N/A,FALSE,"Costo Unitario Total H-94-12"}</definedName>
    <definedName name="GUS">{#N/A,#N/A,FALSE,"Costos Productos 6A";#N/A,#N/A,FALSE,"Costo Unitario Total H-94-12"}</definedName>
    <definedName localSheetId="0" name="GUSTAVO">{#N/A,#N/A,FALSE,"Costos Productos 6A";#N/A,#N/A,FALSE,"Costo Unitario Total H-94-12"}</definedName>
    <definedName name="GUSTAVO">{#N/A,#N/A,FALSE,"Costos Productos 6A";#N/A,#N/A,FALSE,"Costo Unitario Total H-94-12"}</definedName>
    <definedName name="H_AA">VLOOKUP(#REF!,#REF!,9,FALSE)</definedName>
    <definedName name="H_EL">VLOOKUP(#REF!,#REF!,6,FALSE)*(1+#REF!)</definedName>
    <definedName name="H_HI">VLOOKUP(#REF!,#REF!,6,FALSE)*(1+#REF!)</definedName>
    <definedName localSheetId="0" name="h9h">{"via1",#N/A,TRUE,"general";"via2",#N/A,TRUE,"general";"via3",#N/A,TRUE,"general"}</definedName>
    <definedName name="h9h">{"via1",#N/A,TRUE,"general";"via2",#N/A,TRUE,"general";"via3",#N/A,TRUE,"general"}</definedName>
    <definedName localSheetId="0" name="h9h_1">{"via1",#N/A,TRUE,"general";"via2",#N/A,TRUE,"general";"via3",#N/A,TRUE,"general"}</definedName>
    <definedName name="h9h_1">{"via1",#N/A,TRUE,"general";"via2",#N/A,TRUE,"general";"via3",#N/A,TRUE,"general"}</definedName>
    <definedName localSheetId="0" name="hbfdhrw">{"TAB1",#N/A,TRUE,"GENERAL";"TAB2",#N/A,TRUE,"GENERAL";"TAB3",#N/A,TRUE,"GENERAL";"TAB4",#N/A,TRUE,"GENERAL";"TAB5",#N/A,TRUE,"GENERAL"}</definedName>
    <definedName name="hbfdhrw">{"TAB1",#N/A,TRUE,"GENERAL";"TAB2",#N/A,TRUE,"GENERAL";"TAB3",#N/A,TRUE,"GENERAL";"TAB4",#N/A,TRUE,"GENERAL";"TAB5",#N/A,TRUE,"GENERAL"}</definedName>
    <definedName localSheetId="0" name="hbfdhrw_1">{"TAB1",#N/A,TRUE,"GENERAL";"TAB2",#N/A,TRUE,"GENERAL";"TAB3",#N/A,TRUE,"GENERAL";"TAB4",#N/A,TRUE,"GENERAL";"TAB5",#N/A,TRUE,"GENERAL"}</definedName>
    <definedName name="hbfdhrw_1">{"TAB1",#N/A,TRUE,"GENERAL";"TAB2",#N/A,TRUE,"GENERAL";"TAB3",#N/A,TRUE,"GENERAL";"TAB4",#N/A,TRUE,"GENERAL";"TAB5",#N/A,TRUE,"GENERAL"}</definedName>
    <definedName localSheetId="0" name="hdfh">{"via1",#N/A,TRUE,"general";"via2",#N/A,TRUE,"general";"via3",#N/A,TRUE,"general"}</definedName>
    <definedName name="hdfh">{"via1",#N/A,TRUE,"general";"via2",#N/A,TRUE,"general";"via3",#N/A,TRUE,"general"}</definedName>
    <definedName localSheetId="0" name="hdfh_1">{"via1",#N/A,TRUE,"general";"via2",#N/A,TRUE,"general";"via3",#N/A,TRUE,"general"}</definedName>
    <definedName name="hdfh_1">{"via1",#N/A,TRUE,"general";"via2",#N/A,TRUE,"general";"via3",#N/A,TRUE,"general"}</definedName>
    <definedName localSheetId="0" name="hdfh4">{"TAB1",#N/A,TRUE,"GENERAL";"TAB2",#N/A,TRUE,"GENERAL";"TAB3",#N/A,TRUE,"GENERAL";"TAB4",#N/A,TRUE,"GENERAL";"TAB5",#N/A,TRUE,"GENERAL"}</definedName>
    <definedName name="hdfh4">{"TAB1",#N/A,TRUE,"GENERAL";"TAB2",#N/A,TRUE,"GENERAL";"TAB3",#N/A,TRUE,"GENERAL";"TAB4",#N/A,TRUE,"GENERAL";"TAB5",#N/A,TRUE,"GENERAL"}</definedName>
    <definedName localSheetId="0" name="hdfh4_1">{"TAB1",#N/A,TRUE,"GENERAL";"TAB2",#N/A,TRUE,"GENERAL";"TAB3",#N/A,TRUE,"GENERAL";"TAB4",#N/A,TRUE,"GENERAL";"TAB5",#N/A,TRUE,"GENERAL"}</definedName>
    <definedName name="hdfh4_1">{"TAB1",#N/A,TRUE,"GENERAL";"TAB2",#N/A,TRUE,"GENERAL";"TAB3",#N/A,TRUE,"GENERAL";"TAB4",#N/A,TRUE,"GENERAL";"TAB5",#N/A,TRUE,"GENERAL"}</definedName>
    <definedName localSheetId="0" name="hdfhwq">{"TAB1",#N/A,TRUE,"GENERAL";"TAB2",#N/A,TRUE,"GENERAL";"TAB3",#N/A,TRUE,"GENERAL";"TAB4",#N/A,TRUE,"GENERAL";"TAB5",#N/A,TRUE,"GENERAL"}</definedName>
    <definedName name="hdfhwq">{"TAB1",#N/A,TRUE,"GENERAL";"TAB2",#N/A,TRUE,"GENERAL";"TAB3",#N/A,TRUE,"GENERAL";"TAB4",#N/A,TRUE,"GENERAL";"TAB5",#N/A,TRUE,"GENERAL"}</definedName>
    <definedName localSheetId="0" name="hdfhwq_1">{"TAB1",#N/A,TRUE,"GENERAL";"TAB2",#N/A,TRUE,"GENERAL";"TAB3",#N/A,TRUE,"GENERAL";"TAB4",#N/A,TRUE,"GENERAL";"TAB5",#N/A,TRUE,"GENERAL"}</definedName>
    <definedName name="hdfhwq_1">{"TAB1",#N/A,TRUE,"GENERAL";"TAB2",#N/A,TRUE,"GENERAL";"TAB3",#N/A,TRUE,"GENERAL";"TAB4",#N/A,TRUE,"GENERAL";"TAB5",#N/A,TRUE,"GENERAL"}</definedName>
    <definedName localSheetId="0" name="hdgh">{"via1",#N/A,TRUE,"general";"via2",#N/A,TRUE,"general";"via3",#N/A,TRUE,"general"}</definedName>
    <definedName name="hdgh">{"via1",#N/A,TRUE,"general";"via2",#N/A,TRUE,"general";"via3",#N/A,TRUE,"general"}</definedName>
    <definedName localSheetId="0" name="hdgh_1">{"via1",#N/A,TRUE,"general";"via2",#N/A,TRUE,"general";"via3",#N/A,TRUE,"general"}</definedName>
    <definedName name="hdgh_1">{"via1",#N/A,TRUE,"general";"via2",#N/A,TRUE,"general";"via3",#N/A,TRUE,"general"}</definedName>
    <definedName localSheetId="0" name="hdhf">{"TAB1",#N/A,TRUE,"GENERAL";"TAB2",#N/A,TRUE,"GENERAL";"TAB3",#N/A,TRUE,"GENERAL";"TAB4",#N/A,TRUE,"GENERAL";"TAB5",#N/A,TRUE,"GENERAL"}</definedName>
    <definedName name="hdhf">{"TAB1",#N/A,TRUE,"GENERAL";"TAB2",#N/A,TRUE,"GENERAL";"TAB3",#N/A,TRUE,"GENERAL";"TAB4",#N/A,TRUE,"GENERAL";"TAB5",#N/A,TRUE,"GENERAL"}</definedName>
    <definedName localSheetId="0" name="hdhf_1">{"TAB1",#N/A,TRUE,"GENERAL";"TAB2",#N/A,TRUE,"GENERAL";"TAB3",#N/A,TRUE,"GENERAL";"TAB4",#N/A,TRUE,"GENERAL";"TAB5",#N/A,TRUE,"GENERAL"}</definedName>
    <definedName name="hdhf_1">{"TAB1",#N/A,TRUE,"GENERAL";"TAB2",#N/A,TRUE,"GENERAL";"TAB3",#N/A,TRUE,"GENERAL";"TAB4",#N/A,TRUE,"GENERAL";"TAB5",#N/A,TRUE,"GENERAL"}</definedName>
    <definedName name="Header_Row">ROW(#REF!)</definedName>
    <definedName name="Header_Row_Back">ROW(#REF!)</definedName>
    <definedName localSheetId="0" name="hfgh">{"via1",#N/A,TRUE,"general";"via2",#N/A,TRUE,"general";"via3",#N/A,TRUE,"general"}</definedName>
    <definedName name="hfgh">{"via1",#N/A,TRUE,"general";"via2",#N/A,TRUE,"general";"via3",#N/A,TRUE,"general"}</definedName>
    <definedName localSheetId="0" name="hfgh_1">{"via1",#N/A,TRUE,"general";"via2",#N/A,TRUE,"general";"via3",#N/A,TRUE,"general"}</definedName>
    <definedName name="hfgh_1">{"via1",#N/A,TRUE,"general";"via2",#N/A,TRUE,"general";"via3",#N/A,TRUE,"general"}</definedName>
    <definedName localSheetId="0" name="hfh">{"TAB1",#N/A,TRUE,"GENERAL";"TAB2",#N/A,TRUE,"GENERAL";"TAB3",#N/A,TRUE,"GENERAL";"TAB4",#N/A,TRUE,"GENERAL";"TAB5",#N/A,TRUE,"GENERAL"}</definedName>
    <definedName name="hfh">{"TAB1",#N/A,TRUE,"GENERAL";"TAB2",#N/A,TRUE,"GENERAL";"TAB3",#N/A,TRUE,"GENERAL";"TAB4",#N/A,TRUE,"GENERAL";"TAB5",#N/A,TRUE,"GENERAL"}</definedName>
    <definedName localSheetId="0" name="hfh_1">{"TAB1",#N/A,TRUE,"GENERAL";"TAB2",#N/A,TRUE,"GENERAL";"TAB3",#N/A,TRUE,"GENERAL";"TAB4",#N/A,TRUE,"GENERAL";"TAB5",#N/A,TRUE,"GENERAL"}</definedName>
    <definedName name="hfh_1">{"TAB1",#N/A,TRUE,"GENERAL";"TAB2",#N/A,TRUE,"GENERAL";"TAB3",#N/A,TRUE,"GENERAL";"TAB4",#N/A,TRUE,"GENERAL";"TAB5",#N/A,TRUE,"GENERAL"}</definedName>
    <definedName localSheetId="0" name="hfhg">{"TAB1",#N/A,TRUE,"GENERAL";"TAB2",#N/A,TRUE,"GENERAL";"TAB3",#N/A,TRUE,"GENERAL";"TAB4",#N/A,TRUE,"GENERAL";"TAB5",#N/A,TRUE,"GENERAL"}</definedName>
    <definedName name="hfhg">{"TAB1",#N/A,TRUE,"GENERAL";"TAB2",#N/A,TRUE,"GENERAL";"TAB3",#N/A,TRUE,"GENERAL";"TAB4",#N/A,TRUE,"GENERAL";"TAB5",#N/A,TRUE,"GENERAL"}</definedName>
    <definedName localSheetId="0" name="hfhg_1">{"TAB1",#N/A,TRUE,"GENERAL";"TAB2",#N/A,TRUE,"GENERAL";"TAB3",#N/A,TRUE,"GENERAL";"TAB4",#N/A,TRUE,"GENERAL";"TAB5",#N/A,TRUE,"GENERAL"}</definedName>
    <definedName name="hfhg_1">{"TAB1",#N/A,TRUE,"GENERAL";"TAB2",#N/A,TRUE,"GENERAL";"TAB3",#N/A,TRUE,"GENERAL";"TAB4",#N/A,TRUE,"GENERAL";"TAB5",#N/A,TRUE,"GENERAL"}</definedName>
    <definedName localSheetId="0" name="hfthr">{"via1",#N/A,TRUE,"general";"via2",#N/A,TRUE,"general";"via3",#N/A,TRUE,"general"}</definedName>
    <definedName name="hfthr">{"via1",#N/A,TRUE,"general";"via2",#N/A,TRUE,"general";"via3",#N/A,TRUE,"general"}</definedName>
    <definedName localSheetId="0" name="hfthr_1">{"via1",#N/A,TRUE,"general";"via2",#N/A,TRUE,"general";"via3",#N/A,TRUE,"general"}</definedName>
    <definedName name="hfthr_1">{"via1",#N/A,TRUE,"general";"via2",#N/A,TRUE,"general";"via3",#N/A,TRUE,"general"}</definedName>
    <definedName localSheetId="0" name="hg">{"via1",#N/A,TRUE,"general";"via2",#N/A,TRUE,"general";"via3",#N/A,TRUE,"general"}</definedName>
    <definedName name="hg">{"via1",#N/A,TRUE,"general";"via2",#N/A,TRUE,"general";"via3",#N/A,TRUE,"general"}</definedName>
    <definedName localSheetId="0" name="hg_1">{"via1",#N/A,TRUE,"general";"via2",#N/A,TRUE,"general";"via3",#N/A,TRUE,"general"}</definedName>
    <definedName name="hg_1">{"via1",#N/A,TRUE,"general";"via2",#N/A,TRUE,"general";"via3",#N/A,TRUE,"general"}</definedName>
    <definedName localSheetId="0" name="HGFH">{"via1",#N/A,TRUE,"general";"via2",#N/A,TRUE,"general";"via3",#N/A,TRUE,"general"}</definedName>
    <definedName name="HGFH">{"via1",#N/A,TRUE,"general";"via2",#N/A,TRUE,"general";"via3",#N/A,TRUE,"general"}</definedName>
    <definedName localSheetId="0" name="HGFH_1">{"via1",#N/A,TRUE,"general";"via2",#N/A,TRUE,"general";"via3",#N/A,TRUE,"general"}</definedName>
    <definedName name="HGFH_1">{"via1",#N/A,TRUE,"general";"via2",#N/A,TRUE,"general";"via3",#N/A,TRUE,"general"}</definedName>
    <definedName localSheetId="0" name="hgfhty">{"via1",#N/A,TRUE,"general";"via2",#N/A,TRUE,"general";"via3",#N/A,TRUE,"general"}</definedName>
    <definedName name="hgfhty">{"via1",#N/A,TRUE,"general";"via2",#N/A,TRUE,"general";"via3",#N/A,TRUE,"general"}</definedName>
    <definedName localSheetId="0" name="hgfhty_1">{"via1",#N/A,TRUE,"general";"via2",#N/A,TRUE,"general";"via3",#N/A,TRUE,"general"}</definedName>
    <definedName name="hgfhty_1">{"via1",#N/A,TRUE,"general";"via2",#N/A,TRUE,"general";"via3",#N/A,TRUE,"general"}</definedName>
    <definedName localSheetId="0" name="HGHFH7">{"TAB1",#N/A,TRUE,"GENERAL";"TAB2",#N/A,TRUE,"GENERAL";"TAB3",#N/A,TRUE,"GENERAL";"TAB4",#N/A,TRUE,"GENERAL";"TAB5",#N/A,TRUE,"GENERAL"}</definedName>
    <definedName name="HGHFH7">{"TAB1",#N/A,TRUE,"GENERAL";"TAB2",#N/A,TRUE,"GENERAL";"TAB3",#N/A,TRUE,"GENERAL";"TAB4",#N/A,TRUE,"GENERAL";"TAB5",#N/A,TRUE,"GENERAL"}</definedName>
    <definedName localSheetId="0" name="HGHFH7_1">{"TAB1",#N/A,TRUE,"GENERAL";"TAB2",#N/A,TRUE,"GENERAL";"TAB3",#N/A,TRUE,"GENERAL";"TAB4",#N/A,TRUE,"GENERAL";"TAB5",#N/A,TRUE,"GENERAL"}</definedName>
    <definedName name="HGHFH7_1">{"TAB1",#N/A,TRUE,"GENERAL";"TAB2",#N/A,TRUE,"GENERAL";"TAB3",#N/A,TRUE,"GENERAL";"TAB4",#N/A,TRUE,"GENERAL";"TAB5",#N/A,TRUE,"GENERAL"}</definedName>
    <definedName localSheetId="0" name="hghhj">{"TAB1",#N/A,TRUE,"GENERAL";"TAB2",#N/A,TRUE,"GENERAL";"TAB3",#N/A,TRUE,"GENERAL";"TAB4",#N/A,TRUE,"GENERAL";"TAB5",#N/A,TRUE,"GENERAL"}</definedName>
    <definedName name="hghhj">{"TAB1",#N/A,TRUE,"GENERAL";"TAB2",#N/A,TRUE,"GENERAL";"TAB3",#N/A,TRUE,"GENERAL";"TAB4",#N/A,TRUE,"GENERAL";"TAB5",#N/A,TRUE,"GENERAL"}</definedName>
    <definedName localSheetId="0" name="hghhj_1">{"TAB1",#N/A,TRUE,"GENERAL";"TAB2",#N/A,TRUE,"GENERAL";"TAB3",#N/A,TRUE,"GENERAL";"TAB4",#N/A,TRUE,"GENERAL";"TAB5",#N/A,TRUE,"GENERAL"}</definedName>
    <definedName name="hghhj_1">{"TAB1",#N/A,TRUE,"GENERAL";"TAB2",#N/A,TRUE,"GENERAL";"TAB3",#N/A,TRUE,"GENERAL";"TAB4",#N/A,TRUE,"GENERAL";"TAB5",#N/A,TRUE,"GENERAL"}</definedName>
    <definedName localSheetId="0" name="hghydj">{"via1",#N/A,TRUE,"general";"via2",#N/A,TRUE,"general";"via3",#N/A,TRUE,"general"}</definedName>
    <definedName name="hghydj">{"via1",#N/A,TRUE,"general";"via2",#N/A,TRUE,"general";"via3",#N/A,TRUE,"general"}</definedName>
    <definedName localSheetId="0" name="hghydj_1">{"via1",#N/A,TRUE,"general";"via2",#N/A,TRUE,"general";"via3",#N/A,TRUE,"general"}</definedName>
    <definedName name="hghydj_1">{"via1",#N/A,TRUE,"general";"via2",#N/A,TRUE,"general";"via3",#N/A,TRUE,"general"}</definedName>
    <definedName localSheetId="0" name="hgjfjw">{"via1",#N/A,TRUE,"general";"via2",#N/A,TRUE,"general";"via3",#N/A,TRUE,"general"}</definedName>
    <definedName name="hgjfjw">{"via1",#N/A,TRUE,"general";"via2",#N/A,TRUE,"general";"via3",#N/A,TRUE,"general"}</definedName>
    <definedName localSheetId="0" name="hgjfjw_1">{"via1",#N/A,TRUE,"general";"via2",#N/A,TRUE,"general";"via3",#N/A,TRUE,"general"}</definedName>
    <definedName name="hgjfjw_1">{"via1",#N/A,TRUE,"general";"via2",#N/A,TRUE,"general";"via3",#N/A,TRUE,"general"}</definedName>
    <definedName localSheetId="0" name="HGJG">{"TAB1",#N/A,TRUE,"GENERAL";"TAB2",#N/A,TRUE,"GENERAL";"TAB3",#N/A,TRUE,"GENERAL";"TAB4",#N/A,TRUE,"GENERAL";"TAB5",#N/A,TRUE,"GENERAL"}</definedName>
    <definedName name="HGJG">{"TAB1",#N/A,TRUE,"GENERAL";"TAB2",#N/A,TRUE,"GENERAL";"TAB3",#N/A,TRUE,"GENERAL";"TAB4",#N/A,TRUE,"GENERAL";"TAB5",#N/A,TRUE,"GENERAL"}</definedName>
    <definedName localSheetId="0" name="HGJG_1">{"TAB1",#N/A,TRUE,"GENERAL";"TAB2",#N/A,TRUE,"GENERAL";"TAB3",#N/A,TRUE,"GENERAL";"TAB4",#N/A,TRUE,"GENERAL";"TAB5",#N/A,TRUE,"GENERAL"}</definedName>
    <definedName name="HGJG_1">{"TAB1",#N/A,TRUE,"GENERAL";"TAB2",#N/A,TRUE,"GENERAL";"TAB3",#N/A,TRUE,"GENERAL";"TAB4",#N/A,TRUE,"GENERAL";"TAB5",#N/A,TRUE,"GENERAL"}</definedName>
    <definedName localSheetId="0" name="hhg">{#N/A,#N/A,TRUE,"1842CWN0"}</definedName>
    <definedName name="hhg">{#N/A,#N/A,TRUE,"1842CWN0"}</definedName>
    <definedName localSheetId="0" name="hhh">{"TAB1",#N/A,TRUE,"GENERAL";"TAB2",#N/A,TRUE,"GENERAL";"TAB3",#N/A,TRUE,"GENERAL";"TAB4",#N/A,TRUE,"GENERAL";"TAB5",#N/A,TRUE,"GENERAL"}</definedName>
    <definedName name="hhh">{"TAB1",#N/A,TRUE,"GENERAL";"TAB2",#N/A,TRUE,"GENERAL";"TAB3",#N/A,TRUE,"GENERAL";"TAB4",#N/A,TRUE,"GENERAL";"TAB5",#N/A,TRUE,"GENERAL"}</definedName>
    <definedName localSheetId="0" name="hhh_1">{"TAB1",#N/A,TRUE,"GENERAL";"TAB2",#N/A,TRUE,"GENERAL";"TAB3",#N/A,TRUE,"GENERAL";"TAB4",#N/A,TRUE,"GENERAL";"TAB5",#N/A,TRUE,"GENERAL"}</definedName>
    <definedName name="hhh_1">{"TAB1",#N/A,TRUE,"GENERAL";"TAB2",#N/A,TRUE,"GENERAL";"TAB3",#N/A,TRUE,"GENERAL";"TAB4",#N/A,TRUE,"GENERAL";"TAB5",#N/A,TRUE,"GENERAL"}</definedName>
    <definedName localSheetId="0" name="hhhhhh">{"via1",#N/A,TRUE,"general";"via2",#N/A,TRUE,"general";"via3",#N/A,TRUE,"general"}</definedName>
    <definedName name="hhhhhh">{"via1",#N/A,TRUE,"general";"via2",#N/A,TRUE,"general";"via3",#N/A,TRUE,"general"}</definedName>
    <definedName localSheetId="0" name="hhhhhh_1">{"via1",#N/A,TRUE,"general";"via2",#N/A,TRUE,"general";"via3",#N/A,TRUE,"general"}</definedName>
    <definedName name="hhhhhh_1">{"via1",#N/A,TRUE,"general";"via2",#N/A,TRUE,"general";"via3",#N/A,TRUE,"general"}</definedName>
    <definedName localSheetId="0" name="hhhhhho">{"TAB1",#N/A,TRUE,"GENERAL";"TAB2",#N/A,TRUE,"GENERAL";"TAB3",#N/A,TRUE,"GENERAL";"TAB4",#N/A,TRUE,"GENERAL";"TAB5",#N/A,TRUE,"GENERAL"}</definedName>
    <definedName name="hhhhhho">{"TAB1",#N/A,TRUE,"GENERAL";"TAB2",#N/A,TRUE,"GENERAL";"TAB3",#N/A,TRUE,"GENERAL";"TAB4",#N/A,TRUE,"GENERAL";"TAB5",#N/A,TRUE,"GENERAL"}</definedName>
    <definedName localSheetId="0" name="hhhhhho_1">{"TAB1",#N/A,TRUE,"GENERAL";"TAB2",#N/A,TRUE,"GENERAL";"TAB3",#N/A,TRUE,"GENERAL";"TAB4",#N/A,TRUE,"GENERAL";"TAB5",#N/A,TRUE,"GENERAL"}</definedName>
    <definedName name="hhhhhho_1">{"TAB1",#N/A,TRUE,"GENERAL";"TAB2",#N/A,TRUE,"GENERAL";"TAB3",#N/A,TRUE,"GENERAL";"TAB4",#N/A,TRUE,"GENERAL";"TAB5",#N/A,TRUE,"GENERAL"}</definedName>
    <definedName localSheetId="0" name="hhhhhpy">{"TAB1",#N/A,TRUE,"GENERAL";"TAB2",#N/A,TRUE,"GENERAL";"TAB3",#N/A,TRUE,"GENERAL";"TAB4",#N/A,TRUE,"GENERAL";"TAB5",#N/A,TRUE,"GENERAL"}</definedName>
    <definedName name="hhhhhpy">{"TAB1",#N/A,TRUE,"GENERAL";"TAB2",#N/A,TRUE,"GENERAL";"TAB3",#N/A,TRUE,"GENERAL";"TAB4",#N/A,TRUE,"GENERAL";"TAB5",#N/A,TRUE,"GENERAL"}</definedName>
    <definedName localSheetId="0" name="hhhhhpy_1">{"TAB1",#N/A,TRUE,"GENERAL";"TAB2",#N/A,TRUE,"GENERAL";"TAB3",#N/A,TRUE,"GENERAL";"TAB4",#N/A,TRUE,"GENERAL";"TAB5",#N/A,TRUE,"GENERAL"}</definedName>
    <definedName name="hhhhhpy_1">{"TAB1",#N/A,TRUE,"GENERAL";"TAB2",#N/A,TRUE,"GENERAL";"TAB3",#N/A,TRUE,"GENERAL";"TAB4",#N/A,TRUE,"GENERAL";"TAB5",#N/A,TRUE,"GENERAL"}</definedName>
    <definedName localSheetId="0" name="hhhhth">{"via1",#N/A,TRUE,"general";"via2",#N/A,TRUE,"general";"via3",#N/A,TRUE,"general"}</definedName>
    <definedName name="hhhhth">{"via1",#N/A,TRUE,"general";"via2",#N/A,TRUE,"general";"via3",#N/A,TRUE,"general"}</definedName>
    <definedName localSheetId="0" name="hhhhth_1">{"via1",#N/A,TRUE,"general";"via2",#N/A,TRUE,"general";"via3",#N/A,TRUE,"general"}</definedName>
    <definedName name="hhhhth_1">{"via1",#N/A,TRUE,"general";"via2",#N/A,TRUE,"general";"via3",#N/A,TRUE,"general"}</definedName>
    <definedName localSheetId="0" name="hhhyhyh">{"TAB1",#N/A,TRUE,"GENERAL";"TAB2",#N/A,TRUE,"GENERAL";"TAB3",#N/A,TRUE,"GENERAL";"TAB4",#N/A,TRUE,"GENERAL";"TAB5",#N/A,TRUE,"GENERAL"}</definedName>
    <definedName name="hhhyhyh">{"TAB1",#N/A,TRUE,"GENERAL";"TAB2",#N/A,TRUE,"GENERAL";"TAB3",#N/A,TRUE,"GENERAL";"TAB4",#N/A,TRUE,"GENERAL";"TAB5",#N/A,TRUE,"GENERAL"}</definedName>
    <definedName localSheetId="0" name="hhhyhyh_1">{"TAB1",#N/A,TRUE,"GENERAL";"TAB2",#N/A,TRUE,"GENERAL";"TAB3",#N/A,TRUE,"GENERAL";"TAB4",#N/A,TRUE,"GENERAL";"TAB5",#N/A,TRUE,"GENERAL"}</definedName>
    <definedName name="hhhyhyh_1">{"TAB1",#N/A,TRUE,"GENERAL";"TAB2",#N/A,TRUE,"GENERAL";"TAB3",#N/A,TRUE,"GENERAL";"TAB4",#N/A,TRUE,"GENERAL";"TAB5",#N/A,TRUE,"GENERAL"}</definedName>
    <definedName localSheetId="0" name="hhtrhreh">{"via1",#N/A,TRUE,"general";"via2",#N/A,TRUE,"general";"via3",#N/A,TRUE,"general"}</definedName>
    <definedName name="hhtrhreh">{"via1",#N/A,TRUE,"general";"via2",#N/A,TRUE,"general";"via3",#N/A,TRUE,"general"}</definedName>
    <definedName localSheetId="0" name="hhtrhreh_1">{"via1",#N/A,TRUE,"general";"via2",#N/A,TRUE,"general";"via3",#N/A,TRUE,"general"}</definedName>
    <definedName name="hhtrhreh_1">{"via1",#N/A,TRUE,"general";"via2",#N/A,TRUE,"general";"via3",#N/A,TRUE,"general"}</definedName>
    <definedName localSheetId="0" name="HISTORICO">{#N/A,#N/A,FALSE,"Costos Productos 6A";#N/A,#N/A,FALSE,"Costo Unitario Total H-94-12"}</definedName>
    <definedName name="HISTORICO">{#N/A,#N/A,FALSE,"Costos Productos 6A";#N/A,#N/A,FALSE,"Costo Unitario Total H-94-12"}</definedName>
    <definedName localSheetId="0" name="hjfg">{"via1",#N/A,TRUE,"general";"via2",#N/A,TRUE,"general";"via3",#N/A,TRUE,"general"}</definedName>
    <definedName name="hjfg">{"via1",#N/A,TRUE,"general";"via2",#N/A,TRUE,"general";"via3",#N/A,TRUE,"general"}</definedName>
    <definedName localSheetId="0" name="hjfg_1">{"via1",#N/A,TRUE,"general";"via2",#N/A,TRUE,"general";"via3",#N/A,TRUE,"general"}</definedName>
    <definedName name="hjfg_1">{"via1",#N/A,TRUE,"general";"via2",#N/A,TRUE,"general";"via3",#N/A,TRUE,"general"}</definedName>
    <definedName localSheetId="0" name="hjgh">{"TAB1",#N/A,TRUE,"GENERAL";"TAB2",#N/A,TRUE,"GENERAL";"TAB3",#N/A,TRUE,"GENERAL";"TAB4",#N/A,TRUE,"GENERAL";"TAB5",#N/A,TRUE,"GENERAL"}</definedName>
    <definedName name="hjgh">{"TAB1",#N/A,TRUE,"GENERAL";"TAB2",#N/A,TRUE,"GENERAL";"TAB3",#N/A,TRUE,"GENERAL";"TAB4",#N/A,TRUE,"GENERAL";"TAB5",#N/A,TRUE,"GENERAL"}</definedName>
    <definedName localSheetId="0" name="hjgh_1">{"TAB1",#N/A,TRUE,"GENERAL";"TAB2",#N/A,TRUE,"GENERAL";"TAB3",#N/A,TRUE,"GENERAL";"TAB4",#N/A,TRUE,"GENERAL";"TAB5",#N/A,TRUE,"GENERAL"}</definedName>
    <definedName name="hjgh_1">{"TAB1",#N/A,TRUE,"GENERAL";"TAB2",#N/A,TRUE,"GENERAL";"TAB3",#N/A,TRUE,"GENERAL";"TAB4",#N/A,TRUE,"GENERAL";"TAB5",#N/A,TRUE,"GENERAL"}</definedName>
    <definedName localSheetId="0" name="hjghj">{"TAB1",#N/A,TRUE,"GENERAL";"TAB2",#N/A,TRUE,"GENERAL";"TAB3",#N/A,TRUE,"GENERAL";"TAB4",#N/A,TRUE,"GENERAL";"TAB5",#N/A,TRUE,"GENERAL"}</definedName>
    <definedName name="hjghj">{"TAB1",#N/A,TRUE,"GENERAL";"TAB2",#N/A,TRUE,"GENERAL";"TAB3",#N/A,TRUE,"GENERAL";"TAB4",#N/A,TRUE,"GENERAL";"TAB5",#N/A,TRUE,"GENERAL"}</definedName>
    <definedName localSheetId="0" name="hjghj_1">{"TAB1",#N/A,TRUE,"GENERAL";"TAB2",#N/A,TRUE,"GENERAL";"TAB3",#N/A,TRUE,"GENERAL";"TAB4",#N/A,TRUE,"GENERAL";"TAB5",#N/A,TRUE,"GENERAL"}</definedName>
    <definedName name="hjghj_1">{"TAB1",#N/A,TRUE,"GENERAL";"TAB2",#N/A,TRUE,"GENERAL";"TAB3",#N/A,TRUE,"GENERAL";"TAB4",#N/A,TRUE,"GENERAL";"TAB5",#N/A,TRUE,"GENERAL"}</definedName>
    <definedName localSheetId="0" name="hjhj">{#N/A,#N/A,TRUE,"Caratula";#N/A,#N/A,TRUE,"Costo y Venta";#N/A,#N/A,TRUE,"Resumen de Estudio Economico";#N/A,#N/A,TRUE,"Montaje";#N/A,#N/A,TRUE,"Sucontratos";#N/A,#N/A,TRUE,"Gastos Varios";#N/A,#N/A,TRUE,"Equipos y Herramientas";#N/A,#N/A,TRUE,"Materiales y Consumibles";#N/A,#N/A,TRUE,"Mano de Obra Indirecta";#N/A,#N/A,TRUE,"Mano de Obra Directa"}</definedName>
    <definedName name="hjhj">{#N/A,#N/A,TRUE,"Caratula";#N/A,#N/A,TRUE,"Costo y Venta";#N/A,#N/A,TRUE,"Resumen de Estudio Economico";#N/A,#N/A,TRUE,"Montaje";#N/A,#N/A,TRUE,"Sucontratos";#N/A,#N/A,TRUE,"Gastos Varios";#N/A,#N/A,TRUE,"Equipos y Herramientas";#N/A,#N/A,TRUE,"Materiales y Consumibles";#N/A,#N/A,TRUE,"Mano de Obra Indirecta";#N/A,#N/A,TRUE,"Mano de Obra Directa"}</definedName>
    <definedName localSheetId="0" name="hjhjhg">{"TAB1",#N/A,TRUE,"GENERAL";"TAB2",#N/A,TRUE,"GENERAL";"TAB3",#N/A,TRUE,"GENERAL";"TAB4",#N/A,TRUE,"GENERAL";"TAB5",#N/A,TRUE,"GENERAL"}</definedName>
    <definedName name="hjhjhg">{"TAB1",#N/A,TRUE,"GENERAL";"TAB2",#N/A,TRUE,"GENERAL";"TAB3",#N/A,TRUE,"GENERAL";"TAB4",#N/A,TRUE,"GENERAL";"TAB5",#N/A,TRUE,"GENERAL"}</definedName>
    <definedName localSheetId="0" name="hjhjhg_1">{"TAB1",#N/A,TRUE,"GENERAL";"TAB2",#N/A,TRUE,"GENERAL";"TAB3",#N/A,TRUE,"GENERAL";"TAB4",#N/A,TRUE,"GENERAL";"TAB5",#N/A,TRUE,"GENERAL"}</definedName>
    <definedName name="hjhjhg_1">{"TAB1",#N/A,TRUE,"GENERAL";"TAB2",#N/A,TRUE,"GENERAL";"TAB3",#N/A,TRUE,"GENERAL";"TAB4",#N/A,TRUE,"GENERAL";"TAB5",#N/A,TRUE,"GENERAL"}</definedName>
    <definedName localSheetId="0" name="HJKH">{"via1",#N/A,TRUE,"general";"via2",#N/A,TRUE,"general";"via3",#N/A,TRUE,"general"}</definedName>
    <definedName name="HJKH">{"via1",#N/A,TRUE,"general";"via2",#N/A,TRUE,"general";"via3",#N/A,TRUE,"general"}</definedName>
    <definedName localSheetId="0" name="HJKH_1">{"via1",#N/A,TRUE,"general";"via2",#N/A,TRUE,"general";"via3",#N/A,TRUE,"general"}</definedName>
    <definedName name="HJKH_1">{"via1",#N/A,TRUE,"general";"via2",#N/A,TRUE,"general";"via3",#N/A,TRUE,"general"}</definedName>
    <definedName localSheetId="0" name="hjkjk">{"via1",#N/A,TRUE,"general";"via2",#N/A,TRUE,"general";"via3",#N/A,TRUE,"general"}</definedName>
    <definedName name="hjkjk">{"via1",#N/A,TRUE,"general";"via2",#N/A,TRUE,"general";"via3",#N/A,TRUE,"general"}</definedName>
    <definedName localSheetId="0" name="hjkjk_1">{"via1",#N/A,TRUE,"general";"via2",#N/A,TRUE,"general";"via3",#N/A,TRUE,"general"}</definedName>
    <definedName name="hjkjk_1">{"via1",#N/A,TRUE,"general";"via2",#N/A,TRUE,"general";"via3",#N/A,TRUE,"general"}</definedName>
    <definedName localSheetId="0" name="HK">'PRESUPUESTO H-S-G'!err</definedName>
    <definedName name="HK">[0]!err</definedName>
    <definedName name="HM_1_1_1">NA()</definedName>
    <definedName localSheetId="0" name="hn">{"TAB1",#N/A,TRUE,"GENERAL";"TAB2",#N/A,TRUE,"GENERAL";"TAB3",#N/A,TRUE,"GENERAL";"TAB4",#N/A,TRUE,"GENERAL";"TAB5",#N/A,TRUE,"GENERAL"}</definedName>
    <definedName name="hn">{"TAB1",#N/A,TRUE,"GENERAL";"TAB2",#N/A,TRUE,"GENERAL";"TAB3",#N/A,TRUE,"GENERAL";"TAB4",#N/A,TRUE,"GENERAL";"TAB5",#N/A,TRUE,"GENERAL"}</definedName>
    <definedName name="hn.ConvertZero1">#REF!,#REF!,#REF!,#REF!,#REF!,#REF!,#REF!,#REF!,#REF!,#REF!</definedName>
    <definedName name="hn.ConvertZero2">#REF!,#REF!,#REF!,#REF!,#REF!,#REF!,#REF!,#REF!</definedName>
    <definedName name="hn.ConvertZero3">#REF!,#REF!,#REF!,#REF!,#REF!</definedName>
    <definedName name="hn.ConvertZero4">#REF!,#REF!,#REF!,#REF!,#REF!,#REF!,#REF!,#REF!</definedName>
    <definedName name="hn.ConvertZeroUnhide1">#REF!,#REF!,#REF!</definedName>
    <definedName name="hn.Delete015">#REF!,#REF!,#REF!,#REF!</definedName>
    <definedName name="hn.DZ_MultByFXRates">#REF!,#REF!,#REF!,#REF!</definedName>
    <definedName name="hn.ExtDb">FALSE</definedName>
    <definedName name="hn.LTM_MultByFXRates">#REF!,#REF!,#REF!,#REF!,#REF!,#REF!,#REF!</definedName>
    <definedName name="hn.ModelType">"DEAL"</definedName>
    <definedName name="hn.ModelVersion">1</definedName>
    <definedName name="hn.MultbyFXRates">#REF!,#REF!,#REF!,#REF!,#REF!,#REF!,#REF!</definedName>
    <definedName name="hn.MultByFXRates1">#REF!,#REF!,#REF!,#REF!,#REF!</definedName>
    <definedName name="hn.MultByFXRates2">#REF!,#REF!,#REF!,#REF!,#REF!</definedName>
    <definedName name="hn.MultByFXRates3">#REF!,#REF!,#REF!,#REF!,#REF!</definedName>
    <definedName name="hn.MultbyFxrates4">#REF!,#REF!,#REF!,#REF!,#REF!,#REF!,#REF!</definedName>
    <definedName name="hn.multbyfxrates5">#REF!,#REF!,#REF!,#REF!,#REF!</definedName>
    <definedName name="hn.multbyfxrates6">#REF!,#REF!,#REF!,#REF!,#REF!</definedName>
    <definedName name="hn.multbyfxrates7">#REF!,#REF!,#REF!,#REF!,#REF!</definedName>
    <definedName name="hn.MultByFXRatesBot1">#REF!,#REF!,#REF!,#REF!,#REF!,#REF!,#REF!,#REF!,#REF!,#REF!,#REF!,#REF!</definedName>
    <definedName name="hn.MultByFXRatesBot2">#REF!,#REF!,#REF!,#REF!,#REF!,#REF!,#REF!,#REF!,#REF!,#REF!,#REF!,#REF!</definedName>
    <definedName name="hn.MultByFXRatesBot3">#REF!,#REF!,#REF!,#REF!,#REF!,#REF!,#REF!,#REF!,#REF!,#REF!,#REF!,#REF!</definedName>
    <definedName name="hn.MultByFXRatesBot4">#REF!,#REF!,#REF!,#REF!,#REF!,#REF!,#REF!,#REF!,#REF!,#REF!,#REF!,#REF!,#REF!</definedName>
    <definedName name="hn.MultByFXRatesBot5">#REF!,#REF!,#REF!,#REF!,#REF!,#REF!,#REF!,#REF!,#REF!,#REF!,#REF!</definedName>
    <definedName name="hn.MultByFXRatesBot6">#REF!,#REF!,#REF!,#REF!,#REF!,#REF!,#REF!,#REF!,#REF!,#REF!,#REF!</definedName>
    <definedName name="hn.MultByFXRatesBot7">#REF!,#REF!,#REF!,#REF!,#REF!,#REF!,#REF!,#REF!,#REF!,#REF!,#REF!</definedName>
    <definedName name="hn.MultByFXRatesTop1">#REF!,#REF!,#REF!,#REF!,#REF!,#REF!,#REF!,#REF!,#REF!,#REF!,#REF!,#REF!</definedName>
    <definedName name="hn.MultByFXRatesTop2">#REF!,#REF!,#REF!,#REF!,#REF!,#REF!,#REF!,#REF!,#REF!,#REF!,#REF!,#REF!,#REF!,#REF!,#REF!</definedName>
    <definedName name="hn.MultByFXRatesTop3">#REF!,#REF!,#REF!,#REF!,#REF!,#REF!,#REF!,#REF!,#REF!,#REF!,#REF!,#REF!,#REF!,#REF!,#REF!</definedName>
    <definedName name="hn.MultByFXRatesTop4">#REF!,#REF!,#REF!,#REF!,#REF!,#REF!,#REF!,#REF!,#REF!,#REF!,#REF!,#REF!,#REF!,#REF!,#REF!</definedName>
    <definedName name="hn.MultByFXRatesTop5">#REF!,#REF!,#REF!,#REF!,#REF!,#REF!,#REF!,#REF!,#REF!,#REF!,#REF!,#REF!</definedName>
    <definedName name="hn.MultByFXRatesTop6">#REF!,#REF!,#REF!,#REF!,#REF!,#REF!,#REF!,#REF!,#REF!,#REF!,#REF!,#REF!,#REF!,#REF!,#REF!</definedName>
    <definedName name="hn.MultByFXRatesTop7">#REF!,#REF!,#REF!,#REF!,#REF!,#REF!,#REF!,#REF!,#REF!,#REF!,#REF!,#REF!,#REF!,#REF!,#REF!</definedName>
    <definedName name="hn.NoUpload">0</definedName>
    <definedName localSheetId="0" name="hn_1">{"TAB1",#N/A,TRUE,"GENERAL";"TAB2",#N/A,TRUE,"GENERAL";"TAB3",#N/A,TRUE,"GENERAL";"TAB4",#N/A,TRUE,"GENERAL";"TAB5",#N/A,TRUE,"GENERAL"}</definedName>
    <definedName name="hn_1">{"TAB1",#N/A,TRUE,"GENERAL";"TAB2",#N/A,TRUE,"GENERAL";"TAB3",#N/A,TRUE,"GENERAL";"TAB4",#N/A,TRUE,"GENERAL";"TAB5",#N/A,TRUE,"GENERAL"}</definedName>
    <definedName localSheetId="0" name="HOJA">DATE(YEAR([0]!Loan_Start),MONTH([0]!Loan_Start)+Payment_Number,DAY([0]!Loan_Start))</definedName>
    <definedName name="HOJA">DATE(YEAR([0]!Loan_Start),MONTH([0]!Loan_Start)+Payment_Number,DAY([0]!Loan_Start))</definedName>
    <definedName localSheetId="0" name="HOJA444">DATE(YEAR([0]!Loan_Start),MONTH([0]!Loan_Start)+Payment_Number,DAY([0]!Loan_Start))</definedName>
    <definedName name="HOJA444">DATE(YEAR([0]!Loan_Start),MONTH([0]!Loan_Start)+Payment_Number,DAY([0]!Loan_Start))</definedName>
    <definedName name="HORAS_1_1_1">NA()</definedName>
    <definedName localSheetId="0" name="hreer">{"TAB1",#N/A,TRUE,"GENERAL";"TAB2",#N/A,TRUE,"GENERAL";"TAB3",#N/A,TRUE,"GENERAL";"TAB4",#N/A,TRUE,"GENERAL";"TAB5",#N/A,TRUE,"GENERAL"}</definedName>
    <definedName name="hreer">{"TAB1",#N/A,TRUE,"GENERAL";"TAB2",#N/A,TRUE,"GENERAL";"TAB3",#N/A,TRUE,"GENERAL";"TAB4",#N/A,TRUE,"GENERAL";"TAB5",#N/A,TRUE,"GENERAL"}</definedName>
    <definedName localSheetId="0" name="hreer_1">{"TAB1",#N/A,TRUE,"GENERAL";"TAB2",#N/A,TRUE,"GENERAL";"TAB3",#N/A,TRUE,"GENERAL";"TAB4",#N/A,TRUE,"GENERAL";"TAB5",#N/A,TRUE,"GENERAL"}</definedName>
    <definedName name="hreer_1">{"TAB1",#N/A,TRUE,"GENERAL";"TAB2",#N/A,TRUE,"GENERAL";"TAB3",#N/A,TRUE,"GENERAL";"TAB4",#N/A,TRUE,"GENERAL";"TAB5",#N/A,TRUE,"GENERAL"}</definedName>
    <definedName localSheetId="0" name="hrhth">{"TAB1",#N/A,TRUE,"GENERAL";"TAB2",#N/A,TRUE,"GENERAL";"TAB3",#N/A,TRUE,"GENERAL";"TAB4",#N/A,TRUE,"GENERAL";"TAB5",#N/A,TRUE,"GENERAL"}</definedName>
    <definedName name="hrhth">{"TAB1",#N/A,TRUE,"GENERAL";"TAB2",#N/A,TRUE,"GENERAL";"TAB3",#N/A,TRUE,"GENERAL";"TAB4",#N/A,TRUE,"GENERAL";"TAB5",#N/A,TRUE,"GENERAL"}</definedName>
    <definedName localSheetId="0" name="hrhth_1">{"TAB1",#N/A,TRUE,"GENERAL";"TAB2",#N/A,TRUE,"GENERAL";"TAB3",#N/A,TRUE,"GENERAL";"TAB4",#N/A,TRUE,"GENERAL";"TAB5",#N/A,TRUE,"GENERAL"}</definedName>
    <definedName name="hrhth_1">{"TAB1",#N/A,TRUE,"GENERAL";"TAB2",#N/A,TRUE,"GENERAL";"TAB3",#N/A,TRUE,"GENERAL";"TAB4",#N/A,TRUE,"GENERAL";"TAB5",#N/A,TRUE,"GENERAL"}</definedName>
    <definedName localSheetId="0" name="hrthtrh">{"TAB1",#N/A,TRUE,"GENERAL";"TAB2",#N/A,TRUE,"GENERAL";"TAB3",#N/A,TRUE,"GENERAL";"TAB4",#N/A,TRUE,"GENERAL";"TAB5",#N/A,TRUE,"GENERAL"}</definedName>
    <definedName name="hrthtrh">{"TAB1",#N/A,TRUE,"GENERAL";"TAB2",#N/A,TRUE,"GENERAL";"TAB3",#N/A,TRUE,"GENERAL";"TAB4",#N/A,TRUE,"GENERAL";"TAB5",#N/A,TRUE,"GENERAL"}</definedName>
    <definedName localSheetId="0" name="hrthtrh_1">{"TAB1",#N/A,TRUE,"GENERAL";"TAB2",#N/A,TRUE,"GENERAL";"TAB3",#N/A,TRUE,"GENERAL";"TAB4",#N/A,TRUE,"GENERAL";"TAB5",#N/A,TRUE,"GENERAL"}</definedName>
    <definedName name="hrthtrh_1">{"TAB1",#N/A,TRUE,"GENERAL";"TAB2",#N/A,TRUE,"GENERAL";"TAB3",#N/A,TRUE,"GENERAL";"TAB4",#N/A,TRUE,"GENERAL";"TAB5",#N/A,TRUE,"GENERAL"}</definedName>
    <definedName localSheetId="0" name="hsfg">{"via1",#N/A,TRUE,"general";"via2",#N/A,TRUE,"general";"via3",#N/A,TRUE,"general"}</definedName>
    <definedName name="hsfg">{"via1",#N/A,TRUE,"general";"via2",#N/A,TRUE,"general";"via3",#N/A,TRUE,"general"}</definedName>
    <definedName localSheetId="0" name="hsfg_1">{"via1",#N/A,TRUE,"general";"via2",#N/A,TRUE,"general";"via3",#N/A,TRUE,"general"}</definedName>
    <definedName name="hsfg_1">{"via1",#N/A,TRUE,"general";"via2",#N/A,TRUE,"general";"via3",#N/A,TRUE,"general"}</definedName>
    <definedName localSheetId="0" name="HSIT">{#N/A,#N/A,FALSE,"CIBHA05A";#N/A,#N/A,FALSE,"CIBHA05B"}</definedName>
    <definedName name="HSIT">{#N/A,#N/A,FALSE,"CIBHA05A";#N/A,#N/A,FALSE,"CIBHA05B"}</definedName>
    <definedName localSheetId="0" name="hthdrf">{"TAB1",#N/A,TRUE,"GENERAL";"TAB2",#N/A,TRUE,"GENERAL";"TAB3",#N/A,TRUE,"GENERAL";"TAB4",#N/A,TRUE,"GENERAL";"TAB5",#N/A,TRUE,"GENERAL"}</definedName>
    <definedName name="hthdrf">{"TAB1",#N/A,TRUE,"GENERAL";"TAB2",#N/A,TRUE,"GENERAL";"TAB3",#N/A,TRUE,"GENERAL";"TAB4",#N/A,TRUE,"GENERAL";"TAB5",#N/A,TRUE,"GENERAL"}</definedName>
    <definedName localSheetId="0" name="hthdrf_1">{"TAB1",#N/A,TRUE,"GENERAL";"TAB2",#N/A,TRUE,"GENERAL";"TAB3",#N/A,TRUE,"GENERAL";"TAB4",#N/A,TRUE,"GENERAL";"TAB5",#N/A,TRUE,"GENERAL"}</definedName>
    <definedName name="hthdrf_1">{"TAB1",#N/A,TRUE,"GENERAL";"TAB2",#N/A,TRUE,"GENERAL";"TAB3",#N/A,TRUE,"GENERAL";"TAB4",#N/A,TRUE,"GENERAL";"TAB5",#N/A,TRUE,"GENERAL"}</definedName>
    <definedName name="HTML_CodePage">1252</definedName>
    <definedName localSheetId="0" name="HTML_Control">{"'Sheet2'!$A$3:$B$17"}</definedName>
    <definedName name="HTML_Control">{"'Sheet2'!$A$3:$B$17"}</definedName>
    <definedName localSheetId="0" name="HTML_Control2">{"'Parámetros'!$A$3:$C$3"}</definedName>
    <definedName name="HTML_Control2">{"'Parámetros'!$A$3:$C$3"}</definedName>
    <definedName name="HTML_Description">""</definedName>
    <definedName name="HTML_Email">""</definedName>
    <definedName localSheetId="0" name="HTML_Header">"Sheet2"</definedName>
    <definedName name="HTML_Header">"Sheet2"</definedName>
    <definedName localSheetId="0" name="HTML_LastUpdate">"08/30/01"</definedName>
    <definedName name="HTML_LastUpdate">"08/30/01"</definedName>
    <definedName localSheetId="0" name="HTML_LineAfter">FALSE</definedName>
    <definedName name="HTML_LineAfter">FALSE</definedName>
    <definedName name="HTML_LineBefore">TRUE</definedName>
    <definedName localSheetId="0" name="HTML_Name">"Informacion y Computacion"</definedName>
    <definedName name="HTML_Name">"Informacion y Computacion"</definedName>
    <definedName name="HTML_OBDlg2">TRUE</definedName>
    <definedName name="HTML_OBDlg3">TRUE</definedName>
    <definedName name="HTML_OBDlg4">TRUE</definedName>
    <definedName localSheetId="0" name="HTML_OS">0</definedName>
    <definedName name="HTML_OS">0</definedName>
    <definedName name="HTML_PathFile">"N:\ACTIVIDADES DISTRITO HUILA\MANTENIMIENTO INDUSTRIAL\2PLANEACION\MyHTML.htm"</definedName>
    <definedName localSheetId="0" name="HTML_PathFileMac">"Macintosh HD:HomePageStuff:New_Home_Page:datafile:ctryprem.html"</definedName>
    <definedName name="HTML_PathFileMac">"Macintosh HD:HomePageStuff:New_Home_Page:datafile:ctryprem.html"</definedName>
    <definedName name="HTML_PathTemplate">"C:\Verificacion\&lt;!--##Table##--&gt;"</definedName>
    <definedName localSheetId="0" name="HTML_Title">"PLAN PERDIDAS 2001 ultimo"</definedName>
    <definedName name="HTML_Title">"PLAN PERDIDAS 2001 ultimo"</definedName>
    <definedName localSheetId="0" name="HTML1_1">"'[06Cumplimiento1996.xls]GASTOS'!$A$3:$B$16"</definedName>
    <definedName name="HTML1_1">"'[06Cumplimiento1996.xls]GASTOS'!$A$3:$B$16"</definedName>
    <definedName name="HTML1_10">""</definedName>
    <definedName name="HTML1_11">1</definedName>
    <definedName localSheetId="0" name="HTML1_12">"c:\prueba.htm"</definedName>
    <definedName name="HTML1_12">"c:\prueba.htm"</definedName>
    <definedName name="HTML1_2">1</definedName>
    <definedName localSheetId="0" name="HTML1_3">"06Cumplimiento1996"</definedName>
    <definedName name="HTML1_3">"06Cumplimiento1996"</definedName>
    <definedName localSheetId="0" name="HTML1_4">"GASTOS"</definedName>
    <definedName name="HTML1_4">"GASTOS"</definedName>
    <definedName localSheetId="0" name="HTML1_5">""</definedName>
    <definedName name="HTML1_5">""</definedName>
    <definedName name="HTML1_6">-4146</definedName>
    <definedName name="HTML1_7">-4146</definedName>
    <definedName localSheetId="0" name="HTML1_8">"16/12/1996"</definedName>
    <definedName name="HTML1_8">"16/12/1996"</definedName>
    <definedName localSheetId="0" name="HTML1_9">"JUAN CARLOS TORO VALDERRAMA"</definedName>
    <definedName name="HTML1_9">"JUAN CARLOS TORO VALDERRAMA"</definedName>
    <definedName localSheetId="0" name="HTML2_1">"'[INDICES.XLS]INDICES I'!$A$1:$K$36"</definedName>
    <definedName name="HTML2_1">"'[INDICES.XLS]INDICES I'!$A$1:$K$36"</definedName>
    <definedName name="HTML2_10">""</definedName>
    <definedName name="HTML2_11">1</definedName>
    <definedName localSheetId="0" name="HTML2_12">"C:\Mis documentos\INDICESI.htm"</definedName>
    <definedName name="HTML2_12">"C:\Mis documentos\INDICESI.htm"</definedName>
    <definedName name="HTML2_2">1</definedName>
    <definedName localSheetId="0" name="HTML2_3">"INDICES"</definedName>
    <definedName name="HTML2_3">"INDICES"</definedName>
    <definedName localSheetId="0" name="HTML2_4">"INDICES I"</definedName>
    <definedName name="HTML2_4">"INDICES I"</definedName>
    <definedName name="HTML2_5">""</definedName>
    <definedName localSheetId="0" name="HTML2_6">-4146</definedName>
    <definedName name="HTML2_6">-4146</definedName>
    <definedName localSheetId="0" name="HTML2_7">-4146</definedName>
    <definedName name="HTML2_7">-4146</definedName>
    <definedName localSheetId="0" name="HTML2_8">"5/02/1997"</definedName>
    <definedName name="HTML2_8">"5/02/1997"</definedName>
    <definedName localSheetId="0" name="HTML2_9">"JUAN CARLOS TORO VALDERRAMA"</definedName>
    <definedName name="HTML2_9">"JUAN CARLOS TORO VALDERRAMA"</definedName>
    <definedName name="HTML3_1">"'[INDICES.XLS]IPC NAL'!$A$4:$B$43"</definedName>
    <definedName name="HTML3_10">""</definedName>
    <definedName name="HTML3_11">1</definedName>
    <definedName name="HTML3_12">"C:\Mis documentos\IPCNAL.htm"</definedName>
    <definedName name="HTML3_2">1</definedName>
    <definedName name="HTML3_3">"INDICES"</definedName>
    <definedName name="HTML3_4">"IPC NAL"</definedName>
    <definedName name="HTML3_5">""</definedName>
    <definedName name="HTML3_6">-4146</definedName>
    <definedName name="HTML3_7">-4146</definedName>
    <definedName name="HTML3_8">"5/02/1997"</definedName>
    <definedName name="HTML3_9">"JUAN CARLOS TORO VALDERRAMA"</definedName>
    <definedName name="HTML4_1">"'[INDICES.XLS]IPC NAL'!$A$4:$C$43"</definedName>
    <definedName name="HTML4_10">""</definedName>
    <definedName name="HTML4_11">1</definedName>
    <definedName name="HTML4_12">"C:\Mis documentos\IPCNAL.htm"</definedName>
    <definedName name="HTML4_2">1</definedName>
    <definedName name="HTML4_3">"INDICES"</definedName>
    <definedName name="HTML4_4">"IPC NAL"</definedName>
    <definedName name="HTML4_5">""</definedName>
    <definedName name="HTML4_6">-4146</definedName>
    <definedName name="HTML4_7">-4146</definedName>
    <definedName name="HTML4_8">"5/02/1997"</definedName>
    <definedName name="HTML4_9">"JUAN CARLOS TORO VALDERRAMA"</definedName>
    <definedName name="HTML5_1">"'[INDICES.XLS]INDICES I'!$A$1:$I$36"</definedName>
    <definedName name="HTML5_10">""</definedName>
    <definedName name="HTML5_11">1</definedName>
    <definedName name="HTML5_12">"C:\Mis documentos\INDICESI.htm"</definedName>
    <definedName name="HTML5_2">1</definedName>
    <definedName name="HTML5_3">"INDICES"</definedName>
    <definedName name="HTML5_4">"INDICES I"</definedName>
    <definedName name="HTML5_5">""</definedName>
    <definedName name="HTML5_6">-4146</definedName>
    <definedName name="HTML5_7">-4146</definedName>
    <definedName name="HTML5_8">"5/02/1997"</definedName>
    <definedName name="HTML5_9">"JUAN CARLOS TORO VALDERRAMA"</definedName>
    <definedName name="HTML6_1">"'[INDICES.XLS]INDICES 1'!$A$3:$K$30"</definedName>
    <definedName name="HTML6_10">""</definedName>
    <definedName name="HTML6_11">1</definedName>
    <definedName name="HTML6_12">"C:\Mis documentos\INDICES1.htm"</definedName>
    <definedName name="HTML6_2">1</definedName>
    <definedName name="HTML6_3">"INDICES"</definedName>
    <definedName name="HTML6_4">"INDICES 1"</definedName>
    <definedName name="HTML6_5">""</definedName>
    <definedName name="HTML6_6">-4146</definedName>
    <definedName name="HTML6_7">-4146</definedName>
    <definedName name="HTML6_8">"5/02/1997"</definedName>
    <definedName name="HTML6_9">"JUAN CARLOS TORO VALDERRAMA"</definedName>
    <definedName localSheetId="0" name="HTMLCount">1</definedName>
    <definedName name="HTMLCount">1</definedName>
    <definedName localSheetId="0" name="htryrt7">{"via1",#N/A,TRUE,"general";"via2",#N/A,TRUE,"general";"via3",#N/A,TRUE,"general"}</definedName>
    <definedName name="htryrt7">{"via1",#N/A,TRUE,"general";"via2",#N/A,TRUE,"general";"via3",#N/A,TRUE,"general"}</definedName>
    <definedName localSheetId="0" name="htryrt7_1">{"via1",#N/A,TRUE,"general";"via2",#N/A,TRUE,"general";"via3",#N/A,TRUE,"general"}</definedName>
    <definedName name="htryrt7_1">{"via1",#N/A,TRUE,"general";"via2",#N/A,TRUE,"general";"via3",#N/A,TRUE,"general"}</definedName>
    <definedName localSheetId="0" name="hu">{"coverall",#N/A,FALSE,"Definitions";"cover1",#N/A,FALSE,"Definitions";"cover2",#N/A,FALSE,"Definitions";"cover3",#N/A,FALSE,"Definitions";"cover4",#N/A,FALSE,"Definitions";"cover5",#N/A,FALSE,"Definitions";"blank",#N/A,FALSE,"Definitions"}</definedName>
    <definedName name="hu">{"coverall",#N/A,FALSE,"Definitions";"cover1",#N/A,FALSE,"Definitions";"cover2",#N/A,FALSE,"Definitions";"cover3",#N/A,FALSE,"Definitions";"cover4",#N/A,FALSE,"Definitions";"cover5",#N/A,FALSE,"Definitions";"blank",#N/A,FALSE,"Definitions"}</definedName>
    <definedName localSheetId="0" name="hyhjop">{"TAB1",#N/A,TRUE,"GENERAL";"TAB2",#N/A,TRUE,"GENERAL";"TAB3",#N/A,TRUE,"GENERAL";"TAB4",#N/A,TRUE,"GENERAL";"TAB5",#N/A,TRUE,"GENERAL"}</definedName>
    <definedName name="hyhjop">{"TAB1",#N/A,TRUE,"GENERAL";"TAB2",#N/A,TRUE,"GENERAL";"TAB3",#N/A,TRUE,"GENERAL";"TAB4",#N/A,TRUE,"GENERAL";"TAB5",#N/A,TRUE,"GENERAL"}</definedName>
    <definedName localSheetId="0" name="hyhjop_1">{"TAB1",#N/A,TRUE,"GENERAL";"TAB2",#N/A,TRUE,"GENERAL";"TAB3",#N/A,TRUE,"GENERAL";"TAB4",#N/A,TRUE,"GENERAL";"TAB5",#N/A,TRUE,"GENERAL"}</definedName>
    <definedName name="hyhjop_1">{"TAB1",#N/A,TRUE,"GENERAL";"TAB2",#N/A,TRUE,"GENERAL";"TAB3",#N/A,TRUE,"GENERAL";"TAB4",#N/A,TRUE,"GENERAL";"TAB5",#N/A,TRUE,"GENERAL"}</definedName>
    <definedName localSheetId="0" name="hyhyh">{"TAB1",#N/A,TRUE,"GENERAL";"TAB2",#N/A,TRUE,"GENERAL";"TAB3",#N/A,TRUE,"GENERAL";"TAB4",#N/A,TRUE,"GENERAL";"TAB5",#N/A,TRUE,"GENERAL"}</definedName>
    <definedName name="hyhyh">{"TAB1",#N/A,TRUE,"GENERAL";"TAB2",#N/A,TRUE,"GENERAL";"TAB3",#N/A,TRUE,"GENERAL";"TAB4",#N/A,TRUE,"GENERAL";"TAB5",#N/A,TRUE,"GENERAL"}</definedName>
    <definedName localSheetId="0" name="hyhyh_1">{"TAB1",#N/A,TRUE,"GENERAL";"TAB2",#N/A,TRUE,"GENERAL";"TAB3",#N/A,TRUE,"GENERAL";"TAB4",#N/A,TRUE,"GENERAL";"TAB5",#N/A,TRUE,"GENERAL"}</definedName>
    <definedName name="hyhyh_1">{"TAB1",#N/A,TRUE,"GENERAL";"TAB2",#N/A,TRUE,"GENERAL";"TAB3",#N/A,TRUE,"GENERAL";"TAB4",#N/A,TRUE,"GENERAL";"TAB5",#N/A,TRUE,"GENERAL"}</definedName>
    <definedName localSheetId="0" name="hytirs">{"via1",#N/A,TRUE,"general";"via2",#N/A,TRUE,"general";"via3",#N/A,TRUE,"general"}</definedName>
    <definedName name="hytirs">{"via1",#N/A,TRUE,"general";"via2",#N/A,TRUE,"general";"via3",#N/A,TRUE,"general"}</definedName>
    <definedName localSheetId="0" name="hytirs_1">{"via1",#N/A,TRUE,"general";"via2",#N/A,TRUE,"general";"via3",#N/A,TRUE,"general"}</definedName>
    <definedName name="hytirs_1">{"via1",#N/A,TRUE,"general";"via2",#N/A,TRUE,"general";"via3",#N/A,TRUE,"general"}</definedName>
    <definedName localSheetId="3" name="i">{#N/A,#N/A,FALSE,"Comptes consolidés en MF";#N/A,#N/A,FALSE,"Chiffre d'affaires";#N/A,#N/A,FALSE," Résultat d'exploitation";#N/A,#N/A,FALSE,"Investissements";#N/A,#N/A,FALSE,"bilan et net";#N/A,#N/A,FALSE,"DETTE";#N/A,#N/A,FALSE,"dividendes";#N/A,#N/A,FALSE,"Impot"}</definedName>
    <definedName localSheetId="0" name="i">{#N/A,#N/A,FALSE,"Comptes consolidés en MF";#N/A,#N/A,FALSE,"Chiffre d'affaires";#N/A,#N/A,FALSE," Résultat d'exploitation";#N/A,#N/A,FALSE,"Investissements";#N/A,#N/A,FALSE,"bilan et net";#N/A,#N/A,FALSE,"DETTE";#N/A,#N/A,FALSE,"dividendes";#N/A,#N/A,FALSE,"Impot"}</definedName>
    <definedName name="i">{#N/A,#N/A,FALSE,"Comptes consolidés en MF";#N/A,#N/A,FALSE,"Chiffre d'affaires";#N/A,#N/A,FALSE," Résultat d'exploitation";#N/A,#N/A,FALSE,"Investissements";#N/A,#N/A,FALSE,"bilan et net";#N/A,#N/A,FALSE,"DETTE";#N/A,#N/A,FALSE,"dividendes";#N/A,#N/A,FALSE,"Impot"}</definedName>
    <definedName localSheetId="3" name="i_1">{#N/A,#N/A,FALSE,"Comptes consolidés en MF";#N/A,#N/A,FALSE,"Chiffre d'affaires";#N/A,#N/A,FALSE," Résultat d'exploitation";#N/A,#N/A,FALSE,"Investissements";#N/A,#N/A,FALSE,"bilan et net";#N/A,#N/A,FALSE,"DETTE";#N/A,#N/A,FALSE,"dividendes";#N/A,#N/A,FALSE,"Impot"}</definedName>
    <definedName localSheetId="0" name="i_1">{#N/A,#N/A,FALSE,"Comptes consolidés en MF";#N/A,#N/A,FALSE,"Chiffre d'affaires";#N/A,#N/A,FALSE," Résultat d'exploitation";#N/A,#N/A,FALSE,"Investissements";#N/A,#N/A,FALSE,"bilan et net";#N/A,#N/A,FALSE,"DETTE";#N/A,#N/A,FALSE,"dividendes";#N/A,#N/A,FALSE,"Impot"}</definedName>
    <definedName name="i_1">{#N/A,#N/A,FALSE,"Comptes consolidés en MF";#N/A,#N/A,FALSE,"Chiffre d'affaires";#N/A,#N/A,FALSE," Résultat d'exploitation";#N/A,#N/A,FALSE,"Investissements";#N/A,#N/A,FALSE,"bilan et net";#N/A,#N/A,FALSE,"DETTE";#N/A,#N/A,FALSE,"dividendes";#N/A,#N/A,FALSE,"Impot"}</definedName>
    <definedName name="I_1_1_1">NA()</definedName>
    <definedName localSheetId="0" name="i8i">{"TAB1",#N/A,TRUE,"GENERAL";"TAB2",#N/A,TRUE,"GENERAL";"TAB3",#N/A,TRUE,"GENERAL";"TAB4",#N/A,TRUE,"GENERAL";"TAB5",#N/A,TRUE,"GENERAL"}</definedName>
    <definedName name="i8i">{"TAB1",#N/A,TRUE,"GENERAL";"TAB2",#N/A,TRUE,"GENERAL";"TAB3",#N/A,TRUE,"GENERAL";"TAB4",#N/A,TRUE,"GENERAL";"TAB5",#N/A,TRUE,"GENERAL"}</definedName>
    <definedName localSheetId="0" name="i8i_1">{"TAB1",#N/A,TRUE,"GENERAL";"TAB2",#N/A,TRUE,"GENERAL";"TAB3",#N/A,TRUE,"GENERAL";"TAB4",#N/A,TRUE,"GENERAL";"TAB5",#N/A,TRUE,"GENERAL"}</definedName>
    <definedName name="i8i_1">{"TAB1",#N/A,TRUE,"GENERAL";"TAB2",#N/A,TRUE,"GENERAL";"TAB3",#N/A,TRUE,"GENERAL";"TAB4",#N/A,TRUE,"GENERAL";"TAB5",#N/A,TRUE,"GENERAL"}</definedName>
    <definedName localSheetId="0" name="ii">{"TAB1",#N/A,TRUE,"GENERAL";"TAB2",#N/A,TRUE,"GENERAL";"TAB3",#N/A,TRUE,"GENERAL";"TAB4",#N/A,TRUE,"GENERAL";"TAB5",#N/A,TRUE,"GENERAL"}</definedName>
    <definedName name="ii">{"TAB1",#N/A,TRUE,"GENERAL";"TAB2",#N/A,TRUE,"GENERAL";"TAB3",#N/A,TRUE,"GENERAL";"TAB4",#N/A,TRUE,"GENERAL";"TAB5",#N/A,TRUE,"GENERAL"}</definedName>
    <definedName localSheetId="0" name="ii_1">{"TAB1",#N/A,TRUE,"GENERAL";"TAB2",#N/A,TRUE,"GENERAL";"TAB3",#N/A,TRUE,"GENERAL";"TAB4",#N/A,TRUE,"GENERAL";"TAB5",#N/A,TRUE,"GENERAL"}</definedName>
    <definedName name="ii_1">{"TAB1",#N/A,TRUE,"GENERAL";"TAB2",#N/A,TRUE,"GENERAL";"TAB3",#N/A,TRUE,"GENERAL";"TAB4",#N/A,TRUE,"GENERAL";"TAB5",#N/A,TRUE,"GENERAL"}</definedName>
    <definedName localSheetId="0" name="iii">{"via1",#N/A,TRUE,"general";"via2",#N/A,TRUE,"general";"via3",#N/A,TRUE,"general"}</definedName>
    <definedName name="iii">{"via1",#N/A,TRUE,"general";"via2",#N/A,TRUE,"general";"via3",#N/A,TRUE,"general"}</definedName>
    <definedName localSheetId="0" name="iii_1">{"via1",#N/A,TRUE,"general";"via2",#N/A,TRUE,"general";"via3",#N/A,TRUE,"general"}</definedName>
    <definedName name="iii_1">{"via1",#N/A,TRUE,"general";"via2",#N/A,TRUE,"general";"via3",#N/A,TRUE,"general"}</definedName>
    <definedName localSheetId="0" name="iiii">{"via1",#N/A,TRUE,"general";"via2",#N/A,TRUE,"general";"via3",#N/A,TRUE,"general"}</definedName>
    <definedName name="iiii">{"via1",#N/A,TRUE,"general";"via2",#N/A,TRUE,"general";"via3",#N/A,TRUE,"general"}</definedName>
    <definedName localSheetId="0" name="iiii_1">{"via1",#N/A,TRUE,"general";"via2",#N/A,TRUE,"general";"via3",#N/A,TRUE,"general"}</definedName>
    <definedName name="iiii_1">{"via1",#N/A,TRUE,"general";"via2",#N/A,TRUE,"general";"via3",#N/A,TRUE,"general"}</definedName>
    <definedName localSheetId="0" name="iiiiiiik">{"via1",#N/A,TRUE,"general";"via2",#N/A,TRUE,"general";"via3",#N/A,TRUE,"general"}</definedName>
    <definedName name="iiiiiiik">{"via1",#N/A,TRUE,"general";"via2",#N/A,TRUE,"general";"via3",#N/A,TRUE,"general"}</definedName>
    <definedName localSheetId="0" name="iiiiiiik_1">{"via1",#N/A,TRUE,"general";"via2",#N/A,TRUE,"general";"via3",#N/A,TRUE,"general"}</definedName>
    <definedName name="iiiiiiik_1">{"via1",#N/A,TRUE,"general";"via2",#N/A,TRUE,"general";"via3",#N/A,TRUE,"general"}</definedName>
    <definedName localSheetId="0" name="iiiiuh">{"TAB1",#N/A,TRUE,"GENERAL";"TAB2",#N/A,TRUE,"GENERAL";"TAB3",#N/A,TRUE,"GENERAL";"TAB4",#N/A,TRUE,"GENERAL";"TAB5",#N/A,TRUE,"GENERAL"}</definedName>
    <definedName name="iiiiuh">{"TAB1",#N/A,TRUE,"GENERAL";"TAB2",#N/A,TRUE,"GENERAL";"TAB3",#N/A,TRUE,"GENERAL";"TAB4",#N/A,TRUE,"GENERAL";"TAB5",#N/A,TRUE,"GENERAL"}</definedName>
    <definedName localSheetId="0" name="iiiiuh_1">{"TAB1",#N/A,TRUE,"GENERAL";"TAB2",#N/A,TRUE,"GENERAL";"TAB3",#N/A,TRUE,"GENERAL";"TAB4",#N/A,TRUE,"GENERAL";"TAB5",#N/A,TRUE,"GENERAL"}</definedName>
    <definedName name="iiiiuh_1">{"TAB1",#N/A,TRUE,"GENERAL";"TAB2",#N/A,TRUE,"GENERAL";"TAB3",#N/A,TRUE,"GENERAL";"TAB4",#N/A,TRUE,"GENERAL";"TAB5",#N/A,TRUE,"GENERAL"}</definedName>
    <definedName localSheetId="0" name="iktgvfmu">{"TAB1",#N/A,TRUE,"GENERAL";"TAB2",#N/A,TRUE,"GENERAL";"TAB3",#N/A,TRUE,"GENERAL";"TAB4",#N/A,TRUE,"GENERAL";"TAB5",#N/A,TRUE,"GENERAL"}</definedName>
    <definedName name="iktgvfmu">{"TAB1",#N/A,TRUE,"GENERAL";"TAB2",#N/A,TRUE,"GENERAL";"TAB3",#N/A,TRUE,"GENERAL";"TAB4",#N/A,TRUE,"GENERAL";"TAB5",#N/A,TRUE,"GENERAL"}</definedName>
    <definedName localSheetId="0" name="iktgvfmu_1">{"TAB1",#N/A,TRUE,"GENERAL";"TAB2",#N/A,TRUE,"GENERAL";"TAB3",#N/A,TRUE,"GENERAL";"TAB4",#N/A,TRUE,"GENERAL";"TAB5",#N/A,TRUE,"GENERAL"}</definedName>
    <definedName name="iktgvfmu_1">{"TAB1",#N/A,TRUE,"GENERAL";"TAB2",#N/A,TRUE,"GENERAL";"TAB3",#N/A,TRUE,"GENERAL";"TAB4",#N/A,TRUE,"GENERAL";"TAB5",#N/A,TRUE,"GENERAL"}</definedName>
    <definedName localSheetId="3" name="Imagen">INDIRECT(#REF!)</definedName>
    <definedName name="Imagen">INDIRECT(#REF!)</definedName>
    <definedName localSheetId="3" name="IMAGICA">{#N/A,#N/A,FALSE,"Comptes consolidés en MF";#N/A,#N/A,FALSE,"Chiffre d'affaires";#N/A,#N/A,FALSE," Résultat d'exploitation";#N/A,#N/A,FALSE,"Investissements";#N/A,#N/A,FALSE,"bilan et net";#N/A,#N/A,FALSE,"DETTE";#N/A,#N/A,FALSE,"dividendes";#N/A,#N/A,FALSE,"Impot"}</definedName>
    <definedName localSheetId="0" name="IMAGICA">{#N/A,#N/A,FALSE,"Comptes consolidés en MF";#N/A,#N/A,FALSE,"Chiffre d'affaires";#N/A,#N/A,FALSE," Résultat d'exploitation";#N/A,#N/A,FALSE,"Investissements";#N/A,#N/A,FALSE,"bilan et net";#N/A,#N/A,FALSE,"DETTE";#N/A,#N/A,FALSE,"dividendes";#N/A,#N/A,FALSE,"Impot"}</definedName>
    <definedName name="IMAGICA">{#N/A,#N/A,FALSE,"Comptes consolidés en MF";#N/A,#N/A,FALSE,"Chiffre d'affaires";#N/A,#N/A,FALSE," Résultat d'exploitation";#N/A,#N/A,FALSE,"Investissements";#N/A,#N/A,FALSE,"bilan et net";#N/A,#N/A,FALSE,"DETTE";#N/A,#N/A,FALSE,"dividendes";#N/A,#N/A,FALSE,"Impot"}</definedName>
    <definedName localSheetId="3" name="IMAGICA_1">{#N/A,#N/A,FALSE,"Comptes consolidés en MF";#N/A,#N/A,FALSE,"Chiffre d'affaires";#N/A,#N/A,FALSE," Résultat d'exploitation";#N/A,#N/A,FALSE,"Investissements";#N/A,#N/A,FALSE,"bilan et net";#N/A,#N/A,FALSE,"DETTE";#N/A,#N/A,FALSE,"dividendes";#N/A,#N/A,FALSE,"Impot"}</definedName>
    <definedName localSheetId="0" name="IMAGICA_1">{#N/A,#N/A,FALSE,"Comptes consolidés en MF";#N/A,#N/A,FALSE,"Chiffre d'affaires";#N/A,#N/A,FALSE," Résultat d'exploitation";#N/A,#N/A,FALSE,"Investissements";#N/A,#N/A,FALSE,"bilan et net";#N/A,#N/A,FALSE,"DETTE";#N/A,#N/A,FALSE,"dividendes";#N/A,#N/A,FALSE,"Impot"}</definedName>
    <definedName name="IMAGICA_1">{#N/A,#N/A,FALSE,"Comptes consolidés en MF";#N/A,#N/A,FALSE,"Chiffre d'affaires";#N/A,#N/A,FALSE," Résultat d'exploitation";#N/A,#N/A,FALSE,"Investissements";#N/A,#N/A,FALSE,"bilan et net";#N/A,#N/A,FALSE,"DETTE";#N/A,#N/A,FALSE,"dividendes";#N/A,#N/A,FALSE,"Impot"}</definedName>
    <definedName localSheetId="3" name="IMAGICA2">{#N/A,#N/A,FALSE,"Comptes consolidés en MF";#N/A,#N/A,FALSE,"Chiffre d'affaires";#N/A,#N/A,FALSE," Résultat d'exploitation";#N/A,#N/A,FALSE,"Investissements";#N/A,#N/A,FALSE,"bilan et net";#N/A,#N/A,FALSE,"DETTE";#N/A,#N/A,FALSE,"dividendes";#N/A,#N/A,FALSE,"Impot"}</definedName>
    <definedName localSheetId="0" name="IMAGICA2">{#N/A,#N/A,FALSE,"Comptes consolidés en MF";#N/A,#N/A,FALSE,"Chiffre d'affaires";#N/A,#N/A,FALSE," Résultat d'exploitation";#N/A,#N/A,FALSE,"Investissements";#N/A,#N/A,FALSE,"bilan et net";#N/A,#N/A,FALSE,"DETTE";#N/A,#N/A,FALSE,"dividendes";#N/A,#N/A,FALSE,"Impot"}</definedName>
    <definedName name="IMAGICA2">{#N/A,#N/A,FALSE,"Comptes consolidés en MF";#N/A,#N/A,FALSE,"Chiffre d'affaires";#N/A,#N/A,FALSE," Résultat d'exploitation";#N/A,#N/A,FALSE,"Investissements";#N/A,#N/A,FALSE,"bilan et net";#N/A,#N/A,FALSE,"DETTE";#N/A,#N/A,FALSE,"dividendes";#N/A,#N/A,FALSE,"Impot"}</definedName>
    <definedName localSheetId="3" name="IMGFlecha">INDIRECT(#REF!)</definedName>
    <definedName name="IMGFlecha">INDIRECT(#REF!)</definedName>
    <definedName name="INCRUST">#REF!,#REF!,#REF!,#REF!,#REF!</definedName>
    <definedName localSheetId="0" name="INDPYG9698">{#N/A,#N/A,FALSE,"Costos Productos 6A";#N/A,#N/A,FALSE,"Costo Unitario Total H-94-12"}</definedName>
    <definedName name="INDPYG9698">{#N/A,#N/A,FALSE,"Costos Productos 6A";#N/A,#N/A,FALSE,"Costo Unitario Total H-94-12"}</definedName>
    <definedName name="INFO">!$G$1:$K$8</definedName>
    <definedName localSheetId="0" name="ING">{#N/A,#N/A,FALSE,"DITCAR";#N/A,#N/A,FALSE,"a1";#N/A,#N/A,FALSE,"a2";#N/A,#N/A,FALSE,"a3";#N/A,#N/A,FALSE,"a4";#N/A,#N/A,FALSE,"a4a";#N/A,#N/A,FALSE,"a4B";#N/A,#N/A,FALSE,"a4C";#N/A,#N/A,FALSE,"A5a ";#N/A,#N/A,FALSE,"A5b";#N/A,#N/A,FALSE,"A6A";#N/A,#N/A,FALSE,"A6B";#N/A,#N/A,FALSE,"A6C";#N/A,#N/A,FALSE,"04PG12NB"}</definedName>
    <definedName name="ING">{#N/A,#N/A,FALSE,"DITCAR";#N/A,#N/A,FALSE,"a1";#N/A,#N/A,FALSE,"a2";#N/A,#N/A,FALSE,"a3";#N/A,#N/A,FALSE,"a4";#N/A,#N/A,FALSE,"a4a";#N/A,#N/A,FALSE,"a4B";#N/A,#N/A,FALSE,"a4C";#N/A,#N/A,FALSE,"A5a ";#N/A,#N/A,FALSE,"A5b";#N/A,#N/A,FALSE,"A6A";#N/A,#N/A,FALSE,"A6B";#N/A,#N/A,FALSE,"A6C";#N/A,#N/A,FALSE,"04PG12NB"}</definedName>
    <definedName localSheetId="0" name="INGENIER">{#N/A,#N/A,FALSE,"DITCAR";#N/A,#N/A,FALSE,"a1";#N/A,#N/A,FALSE,"a2";#N/A,#N/A,FALSE,"a3";#N/A,#N/A,FALSE,"a4";#N/A,#N/A,FALSE,"a4a";#N/A,#N/A,FALSE,"a4B";#N/A,#N/A,FALSE,"a4C";#N/A,#N/A,FALSE,"A5a ";#N/A,#N/A,FALSE,"A5b";#N/A,#N/A,FALSE,"A6A";#N/A,#N/A,FALSE,"A6B";#N/A,#N/A,FALSE,"A6C";#N/A,#N/A,FALSE,"04PG12NB"}</definedName>
    <definedName name="INGENIER">{#N/A,#N/A,FALSE,"DITCAR";#N/A,#N/A,FALSE,"a1";#N/A,#N/A,FALSE,"a2";#N/A,#N/A,FALSE,"a3";#N/A,#N/A,FALSE,"a4";#N/A,#N/A,FALSE,"a4a";#N/A,#N/A,FALSE,"a4B";#N/A,#N/A,FALSE,"a4C";#N/A,#N/A,FALSE,"A5a ";#N/A,#N/A,FALSE,"A5b";#N/A,#N/A,FALSE,"A6A";#N/A,#N/A,FALSE,"A6B";#N/A,#N/A,FALSE,"A6C";#N/A,#N/A,FALSE,"04PG12NB"}</definedName>
    <definedName localSheetId="11" name="Ingeniero">'PPTO HVAC'!#REF!</definedName>
    <definedName localSheetId="0" name="INGREHIS">{#N/A,#N/A,FALSE,"CIBHA05A";#N/A,#N/A,FALSE,"CIBHA05B"}</definedName>
    <definedName name="INGREHIS">{#N/A,#N/A,FALSE,"CIBHA05A";#N/A,#N/A,FALSE,"CIBHA05B"}</definedName>
    <definedName name="iniciales">#REF!,#REF!,#REF!,#REF!</definedName>
    <definedName name="institucional">#REF!,#REF!,#REF!,#REF!,#REF!,#REF!,#REF!,#REF!,#REF!,#REF!,#REF!,#REF!,#REF!</definedName>
    <definedName localSheetId="0" name="INSTRU">{#N/A,#N/A,TRUE,"INGENIERIA";#N/A,#N/A,TRUE,"COMPRAS";#N/A,#N/A,TRUE,"DIRECCION";#N/A,#N/A,TRUE,"RESUMEN"}</definedName>
    <definedName name="INSTRU">{#N/A,#N/A,TRUE,"INGENIERIA";#N/A,#N/A,TRUE,"COMPRAS";#N/A,#N/A,TRUE,"DIRECCION";#N/A,#N/A,TRUE,"RESUMEN"}</definedName>
    <definedName name="INSUMO">VLOOKUP(#REF!,#REF!,2,FALSE)</definedName>
    <definedName name="intereses_corporaciones">0.0136981840730122</definedName>
    <definedName name="Interruptor_de_presencia___WattStopper">OFFSET(#REF!,0,0,36-26,1)</definedName>
    <definedName localSheetId="0" name="INTERVENTORÍA">{"via1",#N/A,TRUE,"general";"via2",#N/A,TRUE,"general";"via3",#N/A,TRUE,"general"}</definedName>
    <definedName name="INTERVENTORÍA">{"via1",#N/A,TRUE,"general";"via2",#N/A,TRUE,"general";"via3",#N/A,TRUE,"general"}</definedName>
    <definedName localSheetId="0" name="IOPIOU">{#N/A,#N/A,FALSE,"Costos Productos 6A";#N/A,#N/A,FALSE,"Costo Unitario Total H-94-12"}</definedName>
    <definedName name="IOPIOU">{#N/A,#N/A,FALSE,"Costos Productos 6A";#N/A,#N/A,FALSE,"Costo Unitario Total H-94-12"}</definedName>
    <definedName localSheetId="0" name="IOUHH">'PRESUPUESTO H-S-G'!err</definedName>
    <definedName name="IOUHH">[0]!err</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MT_OUT">"c2145"</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SIC_EPS_EXCL">"c85"</definedName>
    <definedName name="IQ_BASIC_EPS_INCL">"c86"</definedName>
    <definedName name="IQ_BASIC_NORMAL_EPS">"c1592"</definedName>
    <definedName name="IQ_BASIC_WEIGHT">"c87"</definedName>
    <definedName name="IQ_BENCHMARK_SECURITY">"c2154"</definedName>
    <definedName name="IQ_BENCHMARK_SPRD">"c2153"</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OND_COUPON">"c2183"</definedName>
    <definedName name="IQ_BOND_COUPON_TYPE">"c2184"</definedName>
    <definedName name="IQ_BOND_PRICE">"c2162"</definedName>
    <definedName name="IQ_BROK_COMISSION">"c98"</definedName>
    <definedName name="IQ_BUILDINGS">"c99"</definedName>
    <definedName name="IQ_BUSINESS_DESCRIPTION">"c322"</definedName>
    <definedName name="IQ_BV_OVER_SHARES">"c1349"</definedName>
    <definedName name="IQ_BV_SHARE">"c100"</definedName>
    <definedName name="IQ_CAL_Q">"c101"</definedName>
    <definedName name="IQ_CAL_Y">"c102"</definedName>
    <definedName name="IQ_CALL_FEATURE">"c2197"</definedName>
    <definedName name="IQ_CALLABLE">"c2196"</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IZED_INTEREST">"c2076"</definedName>
    <definedName name="IQ_CASH">"c1458"</definedName>
    <definedName name="IQ_CASH_ACQUIRE_CF">"c1630"</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ASSA_OUTSTANDING_BS_DATE">"c1971"</definedName>
    <definedName name="IQ_CLASSA_OUTSTANDING_FILING_DATE">"c1973"</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_DATE">"c2191"</definedName>
    <definedName name="IQ_CONV_PREMIUM">"c2195"</definedName>
    <definedName name="IQ_CONV_PRICE">"c2193"</definedName>
    <definedName name="IQ_CONV_RATE">"c2192"</definedName>
    <definedName name="IQ_CONV_SECURITY">"c2189"</definedName>
    <definedName name="IQ_CONV_SECURITY_ISSUER">"c2190"</definedName>
    <definedName name="IQ_CONV_SECURITY_PRICE">"c2194"</definedName>
    <definedName name="IQ_CONVEXITY">"c2182"</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TED_DATE">"c2185"</definedName>
    <definedName name="IQ_DAY_COUNT">"c2161"</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OTHER_COST">"c284"</definedName>
    <definedName name="IQ_DEF_BENEFIT_ROA">"c285"</definedName>
    <definedName name="IQ_DEF_BENEFIT_SERVICE_COST">"c286"</definedName>
    <definedName name="IQ_DEF_BENEFIT_TOTAL_COST">"c287"</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SCONT_OPER">"c1367"</definedName>
    <definedName name="IQ_DISCOUNT_RATE_PENSION_DOMESTIC">"c327"</definedName>
    <definedName name="IQ_DISCOUNT_RATE_PENSION_FOREIGN">"c328"</definedName>
    <definedName name="IQ_DISTR_EXCESS_EARN">"c329"</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URATION">"c2181"</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INT">"c360"</definedName>
    <definedName name="IQ_EBIT_MARGIN">"c359"</definedName>
    <definedName name="IQ_EBIT_OVER_IE">"c1369"</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CAPEX_INT">"c368"</definedName>
    <definedName name="IQ_EBITDA_CAPEX_OVER_TOTAL_IE">"c1370"</definedName>
    <definedName name="IQ_EBITDA_INT">"c373"</definedName>
    <definedName name="IQ_EBITDA_MARGIN">"c372"</definedName>
    <definedName name="IQ_EBITDA_OVER_TOTAL_IE">"c1371"</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HIGH_EST">"c400"</definedName>
    <definedName name="IQ_EPS_LOW_EST">"c401"</definedName>
    <definedName name="IQ_EPS_MEDIAN_EST">"c1661"</definedName>
    <definedName name="IQ_EPS_NORM">"c1902"</definedName>
    <definedName name="IQ_EPS_NUM_EST">"c402"</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EPS">"c1648"</definedName>
    <definedName name="IQ_EST_CURRENCY">"c2140"</definedName>
    <definedName name="IQ_EST_DATE">"c1634"</definedName>
    <definedName name="IQ_EST_EPS_DIFF">"c1864"</definedName>
    <definedName name="IQ_EST_EPS_GROWTH_1YR">"c1636"</definedName>
    <definedName name="IQ_EST_EPS_GROWTH_5YR">"c1655"</definedName>
    <definedName name="IQ_EST_EPS_GROWTH_Q_1YR">"c1641"</definedName>
    <definedName name="IQ_EV_OVER_EMPLOYEE">"c1428"</definedName>
    <definedName name="IQ_EV_OVER_LTM_EBIT">"c1426"</definedName>
    <definedName name="IQ_EV_OVER_LTM_EBITDA">"c1427"</definedName>
    <definedName name="IQ_EV_OVER_LTM_REVENUE">"c1429"</definedName>
    <definedName name="IQ_EVAL_DATE">"c2180"</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FO">"c1574"</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INT_DATE">"c2186"</definedName>
    <definedName name="IQ_FIRST_YEAR_LIFE">"c439"</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DIVID">"c1446"</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ROFIT">"c1378"</definedName>
    <definedName name="IQ_GROSS_SPRD">"c2155"</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PRICE">"c545"</definedName>
    <definedName name="IQ_HOMEOWNERS_WRITTEN">"c546"</definedName>
    <definedName name="IQ_IMPAIR_OIL">"c547"</definedName>
    <definedName name="IQ_IMPAIRMENT_GW">"c548"</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ISSUE_CURRENCY">"c2156"</definedName>
    <definedName name="IQ_ISSUE_NAME">"c2142"</definedName>
    <definedName name="IQ_ISSUER">"c2143"</definedName>
    <definedName name="IQ_ISSUER_PARENT">"c2144"</definedName>
    <definedName name="IQ_LAND">"c645"</definedName>
    <definedName name="IQ_LAST_PMT_DATE">"c2188"</definedName>
    <definedName name="IQ_LAST_SPLIT_DATE">"c2095"</definedName>
    <definedName name="IQ_LAST_SPLIT_FACTOR">"c2093"</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ICENSED_POPS">"c2123"</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WPRICE">"c673"</definedName>
    <definedName name="IQ_LT_DEBT">"c674"</definedName>
    <definedName name="IQ_LT_DEBT_BNK">"c675"</definedName>
    <definedName name="IQ_LT_DEBT_BR">"c676"</definedName>
    <definedName name="IQ_LT_DEBT_CAPITAL">"c677"</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REPAIR">"c2087"</definedName>
    <definedName name="IQ_MARKET_CAP_LFCF">"c2209"</definedName>
    <definedName name="IQ_MARKETCAP">"c712"</definedName>
    <definedName name="IQ_MARKETING">"c2239"</definedName>
    <definedName name="IQ_MATURITY_DATE">"c2146"</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ET_CHANGE">"c749"</definedName>
    <definedName name="IQ_NET_DEBT">"c1584"</definedName>
    <definedName name="IQ_NET_DEBT_EBITDA">"c750"</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XT_CALL_DATE">"c2198"</definedName>
    <definedName name="IQ_NEXT_CALL_PRICE">"c2199"</definedName>
    <definedName name="IQ_NEXT_INT_DATE">"c2187"</definedName>
    <definedName name="IQ_NEXT_PUT_DATE">"c2200"</definedName>
    <definedName name="IQ_NEXT_PUT_PRICE">"c2201"</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MARGIN">"c794"</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SFAS">"c795"</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UTIL_REV">"c2089"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CLOSE_BALANCE_GAS">"c2049"</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OIL">"c2035"</definedName>
    <definedName name="IQ_OG_PURCHASES_GAS">"c2045"</definedName>
    <definedName name="IQ_OG_PURCHASES_OIL">"c2033"</definedName>
    <definedName name="IQ_OG_REVISIONS_GAS">"c2042"</definedName>
    <definedName name="IQ_OG_REVISIONS_OIL">"c2030"</definedName>
    <definedName name="IQ_OG_SALES_IN_PLACE_GAS">"c2046"</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ON">"c2059"</definedName>
    <definedName name="IQ_OG_UNDEVELOPED_RESERVES_GAS">"c2051"</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BR">"c850"</definedName>
    <definedName name="IQ_OPER_INC_FIN">"c851"</definedName>
    <definedName name="IQ_OPER_INC_INS">"c852"</definedName>
    <definedName name="IQ_OPER_INC_MARGIN">"c1448"</definedName>
    <definedName name="IQ_OPER_INC_REIT">"c853"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ISSUED">"c857"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UTSTANDING_BS_DATE">"c2128"</definedName>
    <definedName name="IQ_OUTSTANDING_FILING_DATE">"c2127"</definedName>
    <definedName name="IQ_OWNERSHIP">"c2160"</definedName>
    <definedName name="IQ_PART_TIME">"c1024"</definedName>
    <definedName name="IQ_PAY_ACCRUED">"c1457"</definedName>
    <definedName name="IQ_PAYOUT_RATIO">"c1900"</definedName>
    <definedName name="IQ_PBV">"c1025"</definedName>
    <definedName name="IQ_PBV_AVG">"c1026"</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NSION">"c1031"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MT_FREQ">"c2236"</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RE_OPEN_COST">"c1040"</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INCIPAL_AMT">"c2157"</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VG_STORE_SIZE_GROSS">"c2066"</definedName>
    <definedName name="IQ_RETAIL_AVG_STORE_SIZE_NET">"c2067"</definedName>
    <definedName name="IQ_RETAIL_CLOSED_STORES">"c2063"</definedName>
    <definedName name="IQ_RETAIL_OPENED_STORES">"c2062"</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Q_FOOTAGE">"c2064"</definedName>
    <definedName name="IQ_RETAIL_STORE_SELLING_AREA">"c2065"</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UTI">"c1125"</definedName>
    <definedName name="IQ_REVENUE">"c1422"</definedName>
    <definedName name="IQ_REVISION_DATE_">38798.4609490741</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VING_DEP">"c1150"</definedName>
    <definedName name="IQ_SECUR_RECEIV">"c1151"</definedName>
    <definedName name="IQ_SECURITY_BORROW">"c1152"</definedName>
    <definedName name="IQ_SECURITY_LEVEL">"c2159"</definedName>
    <definedName name="IQ_SECURITY_NOTES">"c2202"</definedName>
    <definedName name="IQ_SECURITY_OWN">"c1153"</definedName>
    <definedName name="IQ_SECURITY_RESELL">"c1154"</definedName>
    <definedName name="IQ_SECURITY_TYPE">"c2158"</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"c2171"</definedName>
    <definedName name="IQ_SP_DATE">"c2172"</definedName>
    <definedName name="IQ_SP_REASON">"c2174"</definedName>
    <definedName name="IQ_SP_STATUS">"c2173"</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CF">"c1203"</definedName>
    <definedName name="IQ_STRIKE_PRICE_ISSUED">"c1645"</definedName>
    <definedName name="IQ_STRIKE_PRICE_OS">"c1646"</definedName>
    <definedName name="IQ_STW">"c2166"</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V">"c1219"</definedName>
    <definedName name="IQ_TEV_EBIT">"c1220"</definedName>
    <definedName name="IQ_TEV_EBIT_AVG">"c1221"</definedName>
    <definedName name="IQ_TEV_EBITDA">"c1222"</definedName>
    <definedName name="IQ_TEV_EBITDA_AVG">"c1223"</definedName>
    <definedName name="IQ_TEV_EMPLOYEE_AVG">"c1225"</definedName>
    <definedName name="IQ_TEV_TOTAL_REV">"c1226"</definedName>
    <definedName name="IQ_TEV_TOTAL_REV_AVG">"c1227"</definedName>
    <definedName name="IQ_TEV_UFCF">"c2208"</definedName>
    <definedName name="IQ_TIER_ONE_RATIO">"c1229"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QUITY">"c1250"</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THER_OPER">"c1289"</definedName>
    <definedName name="IQ_TOTAL_OUTSTANDING_BS_DATE">"c1022"</definedName>
    <definedName name="IQ_TOTAL_OUTSTANDING_FILING_DATE">"c2107"</definedName>
    <definedName name="IQ_TOTAL_PENSION_ASSETS">"c1290"</definedName>
    <definedName name="IQ_TOTAL_PENSION_EXP">"c1291"</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S">"c2119"</definedName>
    <definedName name="IQ_TOTAL_UNUSUAL">"c1508"</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USUAL_EXP">"c1456"</definedName>
    <definedName name="IQ_US_GAAP">"c1331"</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EIGHTED_AVG_PRICE">"c1334"</definedName>
    <definedName name="IQ_WIP_INV">"c1335"</definedName>
    <definedName name="IQ_WORKMEN_WRITTEN">"c1336"</definedName>
    <definedName name="IQ_XDIV_DATE">"c2203"</definedName>
    <definedName name="IQ_YEARHIGH">"c1337"</definedName>
    <definedName name="IQ_YEARLOW">"c1338"</definedName>
    <definedName name="IQ_YTD">3000</definedName>
    <definedName name="IQ_YTW">"c2163"</definedName>
    <definedName name="IQ_YTW_DATE">"c2164"</definedName>
    <definedName name="IQ_YTW_DATE_TYPE">"c2165"</definedName>
    <definedName name="IQ_Z_SCORE">"c1339"</definedName>
    <definedName name="IsColHidden">FALSE</definedName>
    <definedName name="IsLTMColHidden">FALSE</definedName>
    <definedName localSheetId="0" name="IUI">{"TAB1",#N/A,TRUE,"GENERAL";"TAB2",#N/A,TRUE,"GENERAL";"TAB3",#N/A,TRUE,"GENERAL";"TAB4",#N/A,TRUE,"GENERAL";"TAB5",#N/A,TRUE,"GENERAL"}</definedName>
    <definedName name="IUI">{"TAB1",#N/A,TRUE,"GENERAL";"TAB2",#N/A,TRUE,"GENERAL";"TAB3",#N/A,TRUE,"GENERAL";"TAB4",#N/A,TRUE,"GENERAL";"TAB5",#N/A,TRUE,"GENERAL"}</definedName>
    <definedName localSheetId="0" name="IUI_1">{"TAB1",#N/A,TRUE,"GENERAL";"TAB2",#N/A,TRUE,"GENERAL";"TAB3",#N/A,TRUE,"GENERAL";"TAB4",#N/A,TRUE,"GENERAL";"TAB5",#N/A,TRUE,"GENERAL"}</definedName>
    <definedName name="IUI_1">{"TAB1",#N/A,TRUE,"GENERAL";"TAB2",#N/A,TRUE,"GENERAL";"TAB3",#N/A,TRUE,"GENERAL";"TAB4",#N/A,TRUE,"GENERAL";"TAB5",#N/A,TRUE,"GENERAL"}</definedName>
    <definedName localSheetId="0" name="iuit7">{"TAB1",#N/A,TRUE,"GENERAL";"TAB2",#N/A,TRUE,"GENERAL";"TAB3",#N/A,TRUE,"GENERAL";"TAB4",#N/A,TRUE,"GENERAL";"TAB5",#N/A,TRUE,"GENERAL"}</definedName>
    <definedName name="iuit7">{"TAB1",#N/A,TRUE,"GENERAL";"TAB2",#N/A,TRUE,"GENERAL";"TAB3",#N/A,TRUE,"GENERAL";"TAB4",#N/A,TRUE,"GENERAL";"TAB5",#N/A,TRUE,"GENERAL"}</definedName>
    <definedName localSheetId="0" name="iuit7_1">{"TAB1",#N/A,TRUE,"GENERAL";"TAB2",#N/A,TRUE,"GENERAL";"TAB3",#N/A,TRUE,"GENERAL";"TAB4",#N/A,TRUE,"GENERAL";"TAB5",#N/A,TRUE,"GENERAL"}</definedName>
    <definedName name="iuit7_1">{"TAB1",#N/A,TRUE,"GENERAL";"TAB2",#N/A,TRUE,"GENERAL";"TAB3",#N/A,TRUE,"GENERAL";"TAB4",#N/A,TRUE,"GENERAL";"TAB5",#N/A,TRUE,"GENERAL"}</definedName>
    <definedName localSheetId="0" name="iul">{"via1",#N/A,TRUE,"general";"via2",#N/A,TRUE,"general";"via3",#N/A,TRUE,"general"}</definedName>
    <definedName name="iul">{"via1",#N/A,TRUE,"general";"via2",#N/A,TRUE,"general";"via3",#N/A,TRUE,"general"}</definedName>
    <definedName localSheetId="0" name="iul_1">{"via1",#N/A,TRUE,"general";"via2",#N/A,TRUE,"general";"via3",#N/A,TRUE,"general"}</definedName>
    <definedName name="iul_1">{"via1",#N/A,TRUE,"general";"via2",#N/A,TRUE,"general";"via3",#N/A,TRUE,"general"}</definedName>
    <definedName localSheetId="0" name="iuouio">{"via1",#N/A,TRUE,"general";"via2",#N/A,TRUE,"general";"via3",#N/A,TRUE,"general"}</definedName>
    <definedName name="iuouio">{"via1",#N/A,TRUE,"general";"via2",#N/A,TRUE,"general";"via3",#N/A,TRUE,"general"}</definedName>
    <definedName localSheetId="0" name="iuouio_1">{"via1",#N/A,TRUE,"general";"via2",#N/A,TRUE,"general";"via3",#N/A,TRUE,"general"}</definedName>
    <definedName name="iuouio_1">{"via1",#N/A,TRUE,"general";"via2",#N/A,TRUE,"general";"via3",#N/A,TRUE,"general"}</definedName>
    <definedName localSheetId="0" name="iuyi9">{"TAB1",#N/A,TRUE,"GENERAL";"TAB2",#N/A,TRUE,"GENERAL";"TAB3",#N/A,TRUE,"GENERAL";"TAB4",#N/A,TRUE,"GENERAL";"TAB5",#N/A,TRUE,"GENERAL"}</definedName>
    <definedName name="iuyi9">{"TAB1",#N/A,TRUE,"GENERAL";"TAB2",#N/A,TRUE,"GENERAL";"TAB3",#N/A,TRUE,"GENERAL";"TAB4",#N/A,TRUE,"GENERAL";"TAB5",#N/A,TRUE,"GENERAL"}</definedName>
    <definedName localSheetId="0" name="iuyi9_1">{"TAB1",#N/A,TRUE,"GENERAL";"TAB2",#N/A,TRUE,"GENERAL";"TAB3",#N/A,TRUE,"GENERAL";"TAB4",#N/A,TRUE,"GENERAL";"TAB5",#N/A,TRUE,"GENERAL"}</definedName>
    <definedName name="iuyi9_1">{"TAB1",#N/A,TRUE,"GENERAL";"TAB2",#N/A,TRUE,"GENERAL";"TAB3",#N/A,TRUE,"GENERAL";"TAB4",#N/A,TRUE,"GENERAL";"TAB5",#N/A,TRUE,"GENERAL"}</definedName>
    <definedName localSheetId="11" name="IVA">'PPTO HVAC'!#REF!</definedName>
    <definedName localSheetId="7" name="IVA">'PPTO SDAI'!#REF!</definedName>
    <definedName localSheetId="6" name="IVA">'PPTO SSEE'!#REF!</definedName>
    <definedName name="IVA_1_1_1">NA()</definedName>
    <definedName localSheetId="0" name="iyuiuyi">{"via1",#N/A,TRUE,"general";"via2",#N/A,TRUE,"general";"via3",#N/A,TRUE,"general"}</definedName>
    <definedName name="iyuiuyi">{"via1",#N/A,TRUE,"general";"via2",#N/A,TRUE,"general";"via3",#N/A,TRUE,"general"}</definedName>
    <definedName localSheetId="0" name="iyuiuyi_1">{"via1",#N/A,TRUE,"general";"via2",#N/A,TRUE,"general";"via3",#N/A,TRUE,"general"}</definedName>
    <definedName name="iyuiuyi_1">{"via1",#N/A,TRUE,"general";"via2",#N/A,TRUE,"general";"via3",#N/A,TRUE,"general"}</definedName>
    <definedName name="IZQ_AUX">LEFT(#REF!,2)</definedName>
    <definedName localSheetId="0" name="j">ROW()-#REF!</definedName>
    <definedName name="j">ROW()-#REF!</definedName>
    <definedName localSheetId="0" name="j_1">{"TAB1",#N/A,TRUE,"GENERAL";"TAB2",#N/A,TRUE,"GENERAL";"TAB3",#N/A,TRUE,"GENERAL";"TAB4",#N/A,TRUE,"GENERAL";"TAB5",#N/A,TRUE,"GENERAL"}</definedName>
    <definedName name="j_1">{"TAB1",#N/A,TRUE,"GENERAL";"TAB2",#N/A,TRUE,"GENERAL";"TAB3",#N/A,TRUE,"GENERAL";"TAB4",#N/A,TRUE,"GENERAL";"TAB5",#N/A,TRUE,"GENERAL"}</definedName>
    <definedName localSheetId="0" name="Jaime">{#N/A,#N/A,FALSE,"Costos Productos 6A";#N/A,#N/A,FALSE,"Costo Unitario Total H-94-12"}</definedName>
    <definedName name="Jaime">{#N/A,#N/A,FALSE,"Costos Productos 6A";#N/A,#N/A,FALSE,"Costo Unitario Total H-94-12"}</definedName>
    <definedName localSheetId="0" name="jd">{"via1",#N/A,TRUE,"general";"via2",#N/A,TRUE,"general";"via3",#N/A,TRUE,"general"}</definedName>
    <definedName name="jd">{"via1",#N/A,TRUE,"general";"via2",#N/A,TRUE,"general";"via3",#N/A,TRUE,"general"}</definedName>
    <definedName localSheetId="0" name="jd_1">{"via1",#N/A,TRUE,"general";"via2",#N/A,TRUE,"general";"via3",#N/A,TRUE,"general"}</definedName>
    <definedName name="jd_1">{"via1",#N/A,TRUE,"general";"via2",#N/A,TRUE,"general";"via3",#N/A,TRUE,"general"}</definedName>
    <definedName localSheetId="0" name="jdh">{"TAB1",#N/A,TRUE,"GENERAL";"TAB2",#N/A,TRUE,"GENERAL";"TAB3",#N/A,TRUE,"GENERAL";"TAB4",#N/A,TRUE,"GENERAL";"TAB5",#N/A,TRUE,"GENERAL"}</definedName>
    <definedName name="jdh">{"TAB1",#N/A,TRUE,"GENERAL";"TAB2",#N/A,TRUE,"GENERAL";"TAB3",#N/A,TRUE,"GENERAL";"TAB4",#N/A,TRUE,"GENERAL";"TAB5",#N/A,TRUE,"GENERAL"}</definedName>
    <definedName localSheetId="0" name="jdh_1">{"TAB1",#N/A,TRUE,"GENERAL";"TAB2",#N/A,TRUE,"GENERAL";"TAB3",#N/A,TRUE,"GENERAL";"TAB4",#N/A,TRUE,"GENERAL";"TAB5",#N/A,TRUE,"GENERAL"}</definedName>
    <definedName name="jdh_1">{"TAB1",#N/A,TRUE,"GENERAL";"TAB2",#N/A,TRUE,"GENERAL";"TAB3",#N/A,TRUE,"GENERAL";"TAB4",#N/A,TRUE,"GENERAL";"TAB5",#N/A,TRUE,"GENERAL"}</definedName>
    <definedName localSheetId="0" name="jeytj">{"TAB1",#N/A,TRUE,"GENERAL";"TAB2",#N/A,TRUE,"GENERAL";"TAB3",#N/A,TRUE,"GENERAL";"TAB4",#N/A,TRUE,"GENERAL";"TAB5",#N/A,TRUE,"GENERAL"}</definedName>
    <definedName name="jeytj">{"TAB1",#N/A,TRUE,"GENERAL";"TAB2",#N/A,TRUE,"GENERAL";"TAB3",#N/A,TRUE,"GENERAL";"TAB4",#N/A,TRUE,"GENERAL";"TAB5",#N/A,TRUE,"GENERAL"}</definedName>
    <definedName localSheetId="0" name="jeytj_1">{"TAB1",#N/A,TRUE,"GENERAL";"TAB2",#N/A,TRUE,"GENERAL";"TAB3",#N/A,TRUE,"GENERAL";"TAB4",#N/A,TRUE,"GENERAL";"TAB5",#N/A,TRUE,"GENERAL"}</definedName>
    <definedName name="jeytj_1">{"TAB1",#N/A,TRUE,"GENERAL";"TAB2",#N/A,TRUE,"GENERAL";"TAB3",#N/A,TRUE,"GENERAL";"TAB4",#N/A,TRUE,"GENERAL";"TAB5",#N/A,TRUE,"GENERAL"}</definedName>
    <definedName localSheetId="0" name="jfhjfrt">{"TAB1",#N/A,TRUE,"GENERAL";"TAB2",#N/A,TRUE,"GENERAL";"TAB3",#N/A,TRUE,"GENERAL";"TAB4",#N/A,TRUE,"GENERAL";"TAB5",#N/A,TRUE,"GENERAL"}</definedName>
    <definedName name="jfhjfrt">{"TAB1",#N/A,TRUE,"GENERAL";"TAB2",#N/A,TRUE,"GENERAL";"TAB3",#N/A,TRUE,"GENERAL";"TAB4",#N/A,TRUE,"GENERAL";"TAB5",#N/A,TRUE,"GENERAL"}</definedName>
    <definedName localSheetId="0" name="jfhjfrt_1">{"TAB1",#N/A,TRUE,"GENERAL";"TAB2",#N/A,TRUE,"GENERAL";"TAB3",#N/A,TRUE,"GENERAL";"TAB4",#N/A,TRUE,"GENERAL";"TAB5",#N/A,TRUE,"GENERAL"}</definedName>
    <definedName name="jfhjfrt_1">{"TAB1",#N/A,TRUE,"GENERAL";"TAB2",#N/A,TRUE,"GENERAL";"TAB3",#N/A,TRUE,"GENERAL";"TAB4",#N/A,TRUE,"GENERAL";"TAB5",#N/A,TRUE,"GENERAL"}</definedName>
    <definedName localSheetId="0" name="jgfj">{"via1",#N/A,TRUE,"general";"via2",#N/A,TRUE,"general";"via3",#N/A,TRUE,"general"}</definedName>
    <definedName name="jgfj">{"via1",#N/A,TRUE,"general";"via2",#N/A,TRUE,"general";"via3",#N/A,TRUE,"general"}</definedName>
    <definedName localSheetId="0" name="jgfj_1">{"via1",#N/A,TRUE,"general";"via2",#N/A,TRUE,"general";"via3",#N/A,TRUE,"general"}</definedName>
    <definedName name="jgfj_1">{"via1",#N/A,TRUE,"general";"via2",#N/A,TRUE,"general";"via3",#N/A,TRUE,"general"}</definedName>
    <definedName localSheetId="0" name="jghj">{"TAB1",#N/A,TRUE,"GENERAL";"TAB2",#N/A,TRUE,"GENERAL";"TAB3",#N/A,TRUE,"GENERAL";"TAB4",#N/A,TRUE,"GENERAL";"TAB5",#N/A,TRUE,"GENERAL"}</definedName>
    <definedName name="jghj">{"TAB1",#N/A,TRUE,"GENERAL";"TAB2",#N/A,TRUE,"GENERAL";"TAB3",#N/A,TRUE,"GENERAL";"TAB4",#N/A,TRUE,"GENERAL";"TAB5",#N/A,TRUE,"GENERAL"}</definedName>
    <definedName localSheetId="0" name="jghj_1">{"TAB1",#N/A,TRUE,"GENERAL";"TAB2",#N/A,TRUE,"GENERAL";"TAB3",#N/A,TRUE,"GENERAL";"TAB4",#N/A,TRUE,"GENERAL";"TAB5",#N/A,TRUE,"GENERAL"}</definedName>
    <definedName name="jghj_1">{"TAB1",#N/A,TRUE,"GENERAL";"TAB2",#N/A,TRUE,"GENERAL";"TAB3",#N/A,TRUE,"GENERAL";"TAB4",#N/A,TRUE,"GENERAL";"TAB5",#N/A,TRUE,"GENERAL"}</definedName>
    <definedName localSheetId="0" name="jgj">{"TAB1",#N/A,TRUE,"GENERAL";"TAB2",#N/A,TRUE,"GENERAL";"TAB3",#N/A,TRUE,"GENERAL";"TAB4",#N/A,TRUE,"GENERAL";"TAB5",#N/A,TRUE,"GENERAL"}</definedName>
    <definedName name="jgj">{"TAB1",#N/A,TRUE,"GENERAL";"TAB2",#N/A,TRUE,"GENERAL";"TAB3",#N/A,TRUE,"GENERAL";"TAB4",#N/A,TRUE,"GENERAL";"TAB5",#N/A,TRUE,"GENERAL"}</definedName>
    <definedName localSheetId="0" name="jgj_1">{"TAB1",#N/A,TRUE,"GENERAL";"TAB2",#N/A,TRUE,"GENERAL";"TAB3",#N/A,TRUE,"GENERAL";"TAB4",#N/A,TRUE,"GENERAL";"TAB5",#N/A,TRUE,"GENERAL"}</definedName>
    <definedName name="jgj_1">{"TAB1",#N/A,TRUE,"GENERAL";"TAB2",#N/A,TRUE,"GENERAL";"TAB3",#N/A,TRUE,"GENERAL";"TAB4",#N/A,TRUE,"GENERAL";"TAB5",#N/A,TRUE,"GENERAL"}</definedName>
    <definedName localSheetId="0" name="jhg">{"TAB1",#N/A,TRUE,"GENERAL";"TAB2",#N/A,TRUE,"GENERAL";"TAB3",#N/A,TRUE,"GENERAL";"TAB4",#N/A,TRUE,"GENERAL";"TAB5",#N/A,TRUE,"GENERAL"}</definedName>
    <definedName name="jhg">{"TAB1",#N/A,TRUE,"GENERAL";"TAB2",#N/A,TRUE,"GENERAL";"TAB3",#N/A,TRUE,"GENERAL";"TAB4",#N/A,TRUE,"GENERAL";"TAB5",#N/A,TRUE,"GENERAL"}</definedName>
    <definedName localSheetId="0" name="jhg_1">{"TAB1",#N/A,TRUE,"GENERAL";"TAB2",#N/A,TRUE,"GENERAL";"TAB3",#N/A,TRUE,"GENERAL";"TAB4",#N/A,TRUE,"GENERAL";"TAB5",#N/A,TRUE,"GENERAL"}</definedName>
    <definedName name="jhg_1">{"TAB1",#N/A,TRUE,"GENERAL";"TAB2",#N/A,TRUE,"GENERAL";"TAB3",#N/A,TRUE,"GENERAL";"TAB4",#N/A,TRUE,"GENERAL";"TAB5",#N/A,TRUE,"GENERAL"}</definedName>
    <definedName localSheetId="3" name="jhgjl">{#N/A,#N/A,FALSE,"VENTAS";#N/A,#N/A,FALSE,"U. BRUTA";#N/A,#N/A,FALSE,"G. PERSONAL";#N/A,#N/A,FALSE,"G. OPERACION";#N/A,#N/A,FALSE,"G. DEPYAM";#N/A,#N/A,FALSE,"INGRESOS";#N/A,#N/A,FALSE,"G.o P.1";#N/A,#N/A,FALSE,"3%Informe Junta";#N/A,#N/A,FALSE,"P Y G (2)";#N/A,#N/A,FALSE,"CART. PROV.";#N/A,#N/A,FALSE,"Usecmes";#N/A,#N/A,FALSE,"Usecacu"}</definedName>
    <definedName localSheetId="0" name="jhgjl">{#N/A,#N/A,FALSE,"VENTAS";#N/A,#N/A,FALSE,"U. BRUTA";#N/A,#N/A,FALSE,"G. PERSONAL";#N/A,#N/A,FALSE,"G. OPERACION";#N/A,#N/A,FALSE,"G. DEPYAM";#N/A,#N/A,FALSE,"INGRESOS";#N/A,#N/A,FALSE,"G.o P.1";#N/A,#N/A,FALSE,"3%Informe Junta";#N/A,#N/A,FALSE,"P Y G (2)";#N/A,#N/A,FALSE,"CART. PROV.";#N/A,#N/A,FALSE,"Usecmes";#N/A,#N/A,FALSE,"Usecacu"}</definedName>
    <definedName name="jhgjl">{#N/A,#N/A,FALSE,"VENTAS";#N/A,#N/A,FALSE,"U. BRUTA";#N/A,#N/A,FALSE,"G. PERSONAL";#N/A,#N/A,FALSE,"G. OPERACION";#N/A,#N/A,FALSE,"G. DEPYAM";#N/A,#N/A,FALSE,"INGRESOS";#N/A,#N/A,FALSE,"G.o P.1";#N/A,#N/A,FALSE,"3%Informe Junta";#N/A,#N/A,FALSE,"P Y G (2)";#N/A,#N/A,FALSE,"CART. PROV.";#N/A,#N/A,FALSE,"Usecmes";#N/A,#N/A,FALSE,"Usecacu"}</definedName>
    <definedName localSheetId="0" name="jhjyj">{"via1",#N/A,TRUE,"general";"via2",#N/A,TRUE,"general";"via3",#N/A,TRUE,"general"}</definedName>
    <definedName name="jhjyj">{"via1",#N/A,TRUE,"general";"via2",#N/A,TRUE,"general";"via3",#N/A,TRUE,"general"}</definedName>
    <definedName localSheetId="0" name="jhjyj_1">{"via1",#N/A,TRUE,"general";"via2",#N/A,TRUE,"general";"via3",#N/A,TRUE,"general"}</definedName>
    <definedName name="jhjyj_1">{"via1",#N/A,TRUE,"general";"via2",#N/A,TRUE,"general";"via3",#N/A,TRUE,"general"}</definedName>
    <definedName localSheetId="0" name="JHK">{"TAB1",#N/A,TRUE,"GENERAL";"TAB2",#N/A,TRUE,"GENERAL";"TAB3",#N/A,TRUE,"GENERAL";"TAB4",#N/A,TRUE,"GENERAL";"TAB5",#N/A,TRUE,"GENERAL"}</definedName>
    <definedName name="JHK">{"TAB1",#N/A,TRUE,"GENERAL";"TAB2",#N/A,TRUE,"GENERAL";"TAB3",#N/A,TRUE,"GENERAL";"TAB4",#N/A,TRUE,"GENERAL";"TAB5",#N/A,TRUE,"GENERAL"}</definedName>
    <definedName localSheetId="0" name="JHK_1">{"TAB1",#N/A,TRUE,"GENERAL";"TAB2",#N/A,TRUE,"GENERAL";"TAB3",#N/A,TRUE,"GENERAL";"TAB4",#N/A,TRUE,"GENERAL";"TAB5",#N/A,TRUE,"GENERAL"}</definedName>
    <definedName name="JHK_1">{"TAB1",#N/A,TRUE,"GENERAL";"TAB2",#N/A,TRUE,"GENERAL";"TAB3",#N/A,TRUE,"GENERAL";"TAB4",#N/A,TRUE,"GENERAL";"TAB5",#N/A,TRUE,"GENERAL"}</definedName>
    <definedName localSheetId="0" name="jhkgjkvf">{"TAB1",#N/A,TRUE,"GENERAL";"TAB2",#N/A,TRUE,"GENERAL";"TAB3",#N/A,TRUE,"GENERAL";"TAB4",#N/A,TRUE,"GENERAL";"TAB5",#N/A,TRUE,"GENERAL"}</definedName>
    <definedName name="jhkgjkvf">{"TAB1",#N/A,TRUE,"GENERAL";"TAB2",#N/A,TRUE,"GENERAL";"TAB3",#N/A,TRUE,"GENERAL";"TAB4",#N/A,TRUE,"GENERAL";"TAB5",#N/A,TRUE,"GENERAL"}</definedName>
    <definedName localSheetId="0" name="jhkgjkvf_1">{"TAB1",#N/A,TRUE,"GENERAL";"TAB2",#N/A,TRUE,"GENERAL";"TAB3",#N/A,TRUE,"GENERAL";"TAB4",#N/A,TRUE,"GENERAL";"TAB5",#N/A,TRUE,"GENERAL"}</definedName>
    <definedName name="jhkgjkvf_1">{"TAB1",#N/A,TRUE,"GENERAL";"TAB2",#N/A,TRUE,"GENERAL";"TAB3",#N/A,TRUE,"GENERAL";"TAB4",#N/A,TRUE,"GENERAL";"TAB5",#N/A,TRUE,"GENERAL"}</definedName>
    <definedName localSheetId="0" name="jikj">{#N/A,#N/A,TRUE,"Stato Patrimoniale Civilistico";#N/A,#N/A,TRUE,"Conto Economico Civilistico";#N/A,#N/A,TRUE,"Riclassifica SP";#N/A,#N/A,TRUE,"Riclassifica CE";#N/A,#N/A,TRUE,"Indici di Bilancio";#N/A,#N/A,TRUE,"Composizione SP";#N/A,#N/A,TRUE,"Liquidità";#N/A,#N/A,TRUE,"Solidità";#N/A,#N/A,TRUE,"Redditività";#N/A,#N/A,TRUE,"Sviluppo"}</definedName>
    <definedName name="jikj">{#N/A,#N/A,TRUE,"Stato Patrimoniale Civilistico";#N/A,#N/A,TRUE,"Conto Economico Civilistico";#N/A,#N/A,TRUE,"Riclassifica SP";#N/A,#N/A,TRUE,"Riclassifica CE";#N/A,#N/A,TRUE,"Indici di Bilancio";#N/A,#N/A,TRUE,"Composizione SP";#N/A,#N/A,TRUE,"Liquidità";#N/A,#N/A,TRUE,"Solidità";#N/A,#N/A,TRUE,"Redditività";#N/A,#N/A,TRUE,"Sviluppo"}</definedName>
    <definedName localSheetId="0" name="jikjo">{"rawdata",#N/A,TRUE,"HKT";"in",#N/A,TRUE,"HKT";"rawdata",#N/A,TRUE,"PTInd";"in",#N/A,TRUE,"PTInd";"rawdata",#N/A,TRUE,"NTT";"in",#N/A,TRUE,"NTT";"rawdata",#N/A,TRUE,"PLD";"in",#N/A,TRUE,"PLD";"rawdata",#N/A,TRUE,"PTTelk";"in",#N/A,TRUE,"PTTelk";"rawdata",#N/A,TRUE,"ST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jikjo">{"rawdata",#N/A,TRUE,"HKT";"in",#N/A,TRUE,"HKT";"rawdata",#N/A,TRUE,"PTInd";"in",#N/A,TRUE,"PTInd";"rawdata",#N/A,TRUE,"NTT";"in",#N/A,TRUE,"NTT";"rawdata",#N/A,TRUE,"PLD";"in",#N/A,TRUE,"PLD";"rawdata",#N/A,TRUE,"PTTelk";"in",#N/A,TRUE,"PTTelk";"rawdata",#N/A,TRUE,"ST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localSheetId="3" name="jj">{#N/A,#N/A,FALSE,"Comptes consolidés en MF";#N/A,#N/A,FALSE,"Chiffre d'affaires";#N/A,#N/A,FALSE," Résultat d'exploitation";#N/A,#N/A,FALSE,"Investissements";#N/A,#N/A,FALSE,"bilan et net";#N/A,#N/A,FALSE,"DETTE";#N/A,#N/A,FALSE,"dividendes";#N/A,#N/A,FALSE,"Impot"}</definedName>
    <definedName localSheetId="0" name="jj">{#N/A,#N/A,FALSE,"Comptes consolidés en MF";#N/A,#N/A,FALSE,"Chiffre d'affaires";#N/A,#N/A,FALSE," Résultat d'exploitation";#N/A,#N/A,FALSE,"Investissements";#N/A,#N/A,FALSE,"bilan et net";#N/A,#N/A,FALSE,"DETTE";#N/A,#N/A,FALSE,"dividendes";#N/A,#N/A,FALSE,"Impot"}</definedName>
    <definedName name="jj">{#N/A,#N/A,FALSE,"Comptes consolidés en MF";#N/A,#N/A,FALSE,"Chiffre d'affaires";#N/A,#N/A,FALSE," Résultat d'exploitation";#N/A,#N/A,FALSE,"Investissements";#N/A,#N/A,FALSE,"bilan et net";#N/A,#N/A,FALSE,"DETTE";#N/A,#N/A,FALSE,"dividendes";#N/A,#N/A,FALSE,"Impot"}</definedName>
    <definedName localSheetId="3" name="jj_1">{#N/A,#N/A,FALSE,"Comptes consolidés en MF";#N/A,#N/A,FALSE,"Chiffre d'affaires";#N/A,#N/A,FALSE," Résultat d'exploitation";#N/A,#N/A,FALSE,"Investissements";#N/A,#N/A,FALSE,"bilan et net";#N/A,#N/A,FALSE,"DETTE";#N/A,#N/A,FALSE,"dividendes";#N/A,#N/A,FALSE,"Impot"}</definedName>
    <definedName localSheetId="0" name="jj_1">{#N/A,#N/A,FALSE,"Comptes consolidés en MF";#N/A,#N/A,FALSE,"Chiffre d'affaires";#N/A,#N/A,FALSE," Résultat d'exploitation";#N/A,#N/A,FALSE,"Investissements";#N/A,#N/A,FALSE,"bilan et net";#N/A,#N/A,FALSE,"DETTE";#N/A,#N/A,FALSE,"dividendes";#N/A,#N/A,FALSE,"Impot"}</definedName>
    <definedName name="jj_1">{#N/A,#N/A,FALSE,"Comptes consolidés en MF";#N/A,#N/A,FALSE,"Chiffre d'affaires";#N/A,#N/A,FALSE," Résultat d'exploitation";#N/A,#N/A,FALSE,"Investissements";#N/A,#N/A,FALSE,"bilan et net";#N/A,#N/A,FALSE,"DETTE";#N/A,#N/A,FALSE,"dividendes";#N/A,#N/A,FALSE,"Impot"}</definedName>
    <definedName localSheetId="0" name="jjfq">{"via1",#N/A,TRUE,"general";"via2",#N/A,TRUE,"general";"via3",#N/A,TRUE,"general"}</definedName>
    <definedName name="jjfq">{"via1",#N/A,TRUE,"general";"via2",#N/A,TRUE,"general";"via3",#N/A,TRUE,"general"}</definedName>
    <definedName localSheetId="0" name="jjfq_1">{"via1",#N/A,TRUE,"general";"via2",#N/A,TRUE,"general";"via3",#N/A,TRUE,"general"}</definedName>
    <definedName name="jjfq_1">{"via1",#N/A,TRUE,"general";"via2",#N/A,TRUE,"general";"via3",#N/A,TRUE,"general"}</definedName>
    <definedName localSheetId="0" name="JJJ">{#N/A,#N/A,FALSE,"Hoja1";#N/A,#N/A,FALSE,"Hoja2"}</definedName>
    <definedName name="JJJ">{#N/A,#N/A,FALSE,"Hoja1";#N/A,#N/A,FALSE,"Hoja2"}</definedName>
    <definedName localSheetId="0" name="jjjhjddfg">{"via1",#N/A,TRUE,"general";"via2",#N/A,TRUE,"general";"via3",#N/A,TRUE,"general"}</definedName>
    <definedName name="jjjhjddfg">{"via1",#N/A,TRUE,"general";"via2",#N/A,TRUE,"general";"via3",#N/A,TRUE,"general"}</definedName>
    <definedName localSheetId="0" name="jjjhjddfg_1">{"via1",#N/A,TRUE,"general";"via2",#N/A,TRUE,"general";"via3",#N/A,TRUE,"general"}</definedName>
    <definedName name="jjjhjddfg_1">{"via1",#N/A,TRUE,"general";"via2",#N/A,TRUE,"general";"via3",#N/A,TRUE,"general"}</definedName>
    <definedName localSheetId="0" name="JJJJJ">{"SUMINISTRO E INSTALACIÓN CANALETAS L=7.50"}</definedName>
    <definedName name="JJJJJ">{"SUMINISTRO E INSTALACIÓN CANALETAS L=7.50"}</definedName>
    <definedName localSheetId="0" name="jjjjju">{"via1",#N/A,TRUE,"general";"via2",#N/A,TRUE,"general";"via3",#N/A,TRUE,"general"}</definedName>
    <definedName name="jjjjju">{"via1",#N/A,TRUE,"general";"via2",#N/A,TRUE,"general";"via3",#N/A,TRUE,"general"}</definedName>
    <definedName localSheetId="0" name="jjjjju_1">{"via1",#N/A,TRUE,"general";"via2",#N/A,TRUE,"general";"via3",#N/A,TRUE,"general"}</definedName>
    <definedName name="jjjjju_1">{"via1",#N/A,TRUE,"general";"via2",#N/A,TRUE,"general";"via3",#N/A,TRUE,"general"}</definedName>
    <definedName localSheetId="3" name="jjju">{#N/A,#N/A,FALSE,"Comptes consolidés en MF";#N/A,#N/A,FALSE,"Chiffre d'affaires";#N/A,#N/A,FALSE," Résultat d'exploitation";#N/A,#N/A,FALSE,"Investissements";#N/A,#N/A,FALSE,"bilan et net";#N/A,#N/A,FALSE,"DETTE";#N/A,#N/A,FALSE,"dividendes";#N/A,#N/A,FALSE,"Impot"}</definedName>
    <definedName localSheetId="0" name="jjju">{#N/A,#N/A,FALSE,"Comptes consolidés en MF";#N/A,#N/A,FALSE,"Chiffre d'affaires";#N/A,#N/A,FALSE," Résultat d'exploitation";#N/A,#N/A,FALSE,"Investissements";#N/A,#N/A,FALSE,"bilan et net";#N/A,#N/A,FALSE,"DETTE";#N/A,#N/A,FALSE,"dividendes";#N/A,#N/A,FALSE,"Impot"}</definedName>
    <definedName name="jjju">{#N/A,#N/A,FALSE,"Comptes consolidés en MF";#N/A,#N/A,FALSE,"Chiffre d'affaires";#N/A,#N/A,FALSE," Résultat d'exploitation";#N/A,#N/A,FALSE,"Investissements";#N/A,#N/A,FALSE,"bilan et net";#N/A,#N/A,FALSE,"DETTE";#N/A,#N/A,FALSE,"dividendes";#N/A,#N/A,FALSE,"Impot"}</definedName>
    <definedName localSheetId="3" name="jjju_1">{#N/A,#N/A,FALSE,"Comptes consolidés en MF";#N/A,#N/A,FALSE,"Chiffre d'affaires";#N/A,#N/A,FALSE," Résultat d'exploitation";#N/A,#N/A,FALSE,"Investissements";#N/A,#N/A,FALSE,"bilan et net";#N/A,#N/A,FALSE,"DETTE";#N/A,#N/A,FALSE,"dividendes";#N/A,#N/A,FALSE,"Impot"}</definedName>
    <definedName localSheetId="0" name="jjju_1">{#N/A,#N/A,FALSE,"Comptes consolidés en MF";#N/A,#N/A,FALSE,"Chiffre d'affaires";#N/A,#N/A,FALSE," Résultat d'exploitation";#N/A,#N/A,FALSE,"Investissements";#N/A,#N/A,FALSE,"bilan et net";#N/A,#N/A,FALSE,"DETTE";#N/A,#N/A,FALSE,"dividendes";#N/A,#N/A,FALSE,"Impot"}</definedName>
    <definedName name="jjju_1">{#N/A,#N/A,FALSE,"Comptes consolidés en MF";#N/A,#N/A,FALSE,"Chiffre d'affaires";#N/A,#N/A,FALSE," Résultat d'exploitation";#N/A,#N/A,FALSE,"Investissements";#N/A,#N/A,FALSE,"bilan et net";#N/A,#N/A,FALSE,"DETTE";#N/A,#N/A,FALSE,"dividendes";#N/A,#N/A,FALSE,"Impot"}</definedName>
    <definedName localSheetId="3" name="jjju2">{#N/A,#N/A,FALSE,"Comptes consolidés en MF";#N/A,#N/A,FALSE,"Chiffre d'affaires";#N/A,#N/A,FALSE," Résultat d'exploitation";#N/A,#N/A,FALSE,"Investissements";#N/A,#N/A,FALSE,"bilan et net";#N/A,#N/A,FALSE,"DETTE";#N/A,#N/A,FALSE,"dividendes";#N/A,#N/A,FALSE,"Impot"}</definedName>
    <definedName localSheetId="0" name="jjju2">{#N/A,#N/A,FALSE,"Comptes consolidés en MF";#N/A,#N/A,FALSE,"Chiffre d'affaires";#N/A,#N/A,FALSE," Résultat d'exploitation";#N/A,#N/A,FALSE,"Investissements";#N/A,#N/A,FALSE,"bilan et net";#N/A,#N/A,FALSE,"DETTE";#N/A,#N/A,FALSE,"dividendes";#N/A,#N/A,FALSE,"Impot"}</definedName>
    <definedName name="jjju2">{#N/A,#N/A,FALSE,"Comptes consolidés en MF";#N/A,#N/A,FALSE,"Chiffre d'affaires";#N/A,#N/A,FALSE," Résultat d'exploitation";#N/A,#N/A,FALSE,"Investissements";#N/A,#N/A,FALSE,"bilan et net";#N/A,#N/A,FALSE,"DETTE";#N/A,#N/A,FALSE,"dividendes";#N/A,#N/A,FALSE,"Impot"}</definedName>
    <definedName localSheetId="0" name="jjujujty">{"TAB1",#N/A,TRUE,"GENERAL";"TAB2",#N/A,TRUE,"GENERAL";"TAB3",#N/A,TRUE,"GENERAL";"TAB4",#N/A,TRUE,"GENERAL";"TAB5",#N/A,TRUE,"GENERAL"}</definedName>
    <definedName name="jjujujty">{"TAB1",#N/A,TRUE,"GENERAL";"TAB2",#N/A,TRUE,"GENERAL";"TAB3",#N/A,TRUE,"GENERAL";"TAB4",#N/A,TRUE,"GENERAL";"TAB5",#N/A,TRUE,"GENERAL"}</definedName>
    <definedName localSheetId="0" name="jjujujty_1">{"TAB1",#N/A,TRUE,"GENERAL";"TAB2",#N/A,TRUE,"GENERAL";"TAB3",#N/A,TRUE,"GENERAL";"TAB4",#N/A,TRUE,"GENERAL";"TAB5",#N/A,TRUE,"GENERAL"}</definedName>
    <definedName name="jjujujty_1">{"TAB1",#N/A,TRUE,"GENERAL";"TAB2",#N/A,TRUE,"GENERAL";"TAB3",#N/A,TRUE,"GENERAL";"TAB4",#N/A,TRUE,"GENERAL";"TAB5",#N/A,TRUE,"GENERAL"}</definedName>
    <definedName localSheetId="0" name="jjyjy">{"via1",#N/A,TRUE,"general";"via2",#N/A,TRUE,"general";"via3",#N/A,TRUE,"general"}</definedName>
    <definedName name="jjyjy">{"via1",#N/A,TRUE,"general";"via2",#N/A,TRUE,"general";"via3",#N/A,TRUE,"general"}</definedName>
    <definedName localSheetId="0" name="jjyjy_1">{"via1",#N/A,TRUE,"general";"via2",#N/A,TRUE,"general";"via3",#N/A,TRUE,"general"}</definedName>
    <definedName name="jjyjy_1">{"via1",#N/A,TRUE,"general";"via2",#N/A,TRUE,"general";"via3",#N/A,TRUE,"general"}</definedName>
    <definedName localSheetId="0" name="jkk">{"TAB1",#N/A,TRUE,"GENERAL";"TAB2",#N/A,TRUE,"GENERAL";"TAB3",#N/A,TRUE,"GENERAL";"TAB4",#N/A,TRUE,"GENERAL";"TAB5",#N/A,TRUE,"GENERAL"}</definedName>
    <definedName name="jkk">{"TAB1",#N/A,TRUE,"GENERAL";"TAB2",#N/A,TRUE,"GENERAL";"TAB3",#N/A,TRUE,"GENERAL";"TAB4",#N/A,TRUE,"GENERAL";"TAB5",#N/A,TRUE,"GENERAL"}</definedName>
    <definedName localSheetId="0" name="jkk_1">{"TAB1",#N/A,TRUE,"GENERAL";"TAB2",#N/A,TRUE,"GENERAL";"TAB3",#N/A,TRUE,"GENERAL";"TAB4",#N/A,TRUE,"GENERAL";"TAB5",#N/A,TRUE,"GENERAL"}</definedName>
    <definedName name="jkk_1">{"TAB1",#N/A,TRUE,"GENERAL";"TAB2",#N/A,TRUE,"GENERAL";"TAB3",#N/A,TRUE,"GENERAL";"TAB4",#N/A,TRUE,"GENERAL";"TAB5",#N/A,TRUE,"GENERAL"}</definedName>
    <definedName localSheetId="0" name="jkl">{"TAB1",#N/A,TRUE,"GENERAL";"TAB2",#N/A,TRUE,"GENERAL";"TAB3",#N/A,TRUE,"GENERAL";"TAB4",#N/A,TRUE,"GENERAL";"TAB5",#N/A,TRUE,"GENERAL"}</definedName>
    <definedName name="jkl">{"TAB1",#N/A,TRUE,"GENERAL";"TAB2",#N/A,TRUE,"GENERAL";"TAB3",#N/A,TRUE,"GENERAL";"TAB4",#N/A,TRUE,"GENERAL";"TAB5",#N/A,TRUE,"GENERAL"}</definedName>
    <definedName localSheetId="0" name="jkl_1">{"TAB1",#N/A,TRUE,"GENERAL";"TAB2",#N/A,TRUE,"GENERAL";"TAB3",#N/A,TRUE,"GENERAL";"TAB4",#N/A,TRUE,"GENERAL";"TAB5",#N/A,TRUE,"GENERAL"}</definedName>
    <definedName name="jkl_1">{"TAB1",#N/A,TRUE,"GENERAL";"TAB2",#N/A,TRUE,"GENERAL";"TAB3",#N/A,TRUE,"GENERAL";"TAB4",#N/A,TRUE,"GENERAL";"TAB5",#N/A,TRUE,"GENERAL"}</definedName>
    <definedName localSheetId="0" name="JLKNWDGLSKNFLÑa">{"TAB1",#N/A,TRUE,"GENERAL";"TAB2",#N/A,TRUE,"GENERAL";"TAB3",#N/A,TRUE,"GENERAL";"TAB4",#N/A,TRUE,"GENERAL";"TAB5",#N/A,TRUE,"GENERAL"}</definedName>
    <definedName name="JLKNWDGLSKNFLÑa">{"TAB1",#N/A,TRUE,"GENERAL";"TAB2",#N/A,TRUE,"GENERAL";"TAB3",#N/A,TRUE,"GENERAL";"TAB4",#N/A,TRUE,"GENERAL";"TAB5",#N/A,TRUE,"GENERAL"}</definedName>
    <definedName localSheetId="0" name="JRYJ">{"via1",#N/A,TRUE,"general";"via2",#N/A,TRUE,"general";"via3",#N/A,TRUE,"general"}</definedName>
    <definedName name="JRYJ">{"via1",#N/A,TRUE,"general";"via2",#N/A,TRUE,"general";"via3",#N/A,TRUE,"general"}</definedName>
    <definedName localSheetId="0" name="JRYJ_1">{"via1",#N/A,TRUE,"general";"via2",#N/A,TRUE,"general";"via3",#N/A,TRUE,"general"}</definedName>
    <definedName name="JRYJ_1">{"via1",#N/A,TRUE,"general";"via2",#N/A,TRUE,"general";"via3",#N/A,TRUE,"general"}</definedName>
    <definedName localSheetId="0" name="jtyj">{"TAB1",#N/A,TRUE,"GENERAL";"TAB2",#N/A,TRUE,"GENERAL";"TAB3",#N/A,TRUE,"GENERAL";"TAB4",#N/A,TRUE,"GENERAL";"TAB5",#N/A,TRUE,"GENERAL"}</definedName>
    <definedName name="jtyj">{"TAB1",#N/A,TRUE,"GENERAL";"TAB2",#N/A,TRUE,"GENERAL";"TAB3",#N/A,TRUE,"GENERAL";"TAB4",#N/A,TRUE,"GENERAL";"TAB5",#N/A,TRUE,"GENERAL"}</definedName>
    <definedName localSheetId="0" name="jtyj_1">{"TAB1",#N/A,TRUE,"GENERAL";"TAB2",#N/A,TRUE,"GENERAL";"TAB3",#N/A,TRUE,"GENERAL";"TAB4",#N/A,TRUE,"GENERAL";"TAB5",#N/A,TRUE,"GENERAL"}</definedName>
    <definedName name="jtyj_1">{"TAB1",#N/A,TRUE,"GENERAL";"TAB2",#N/A,TRUE,"GENERAL";"TAB3",#N/A,TRUE,"GENERAL";"TAB4",#N/A,TRUE,"GENERAL";"TAB5",#N/A,TRUE,"GENERAL"}</definedName>
    <definedName localSheetId="0" name="jtyry">{"TAB1",#N/A,TRUE,"GENERAL";"TAB2",#N/A,TRUE,"GENERAL";"TAB3",#N/A,TRUE,"GENERAL";"TAB4",#N/A,TRUE,"GENERAL";"TAB5",#N/A,TRUE,"GENERAL"}</definedName>
    <definedName name="jtyry">{"TAB1",#N/A,TRUE,"GENERAL";"TAB2",#N/A,TRUE,"GENERAL";"TAB3",#N/A,TRUE,"GENERAL";"TAB4",#N/A,TRUE,"GENERAL";"TAB5",#N/A,TRUE,"GENERAL"}</definedName>
    <definedName localSheetId="0" name="jtyry_1">{"TAB1",#N/A,TRUE,"GENERAL";"TAB2",#N/A,TRUE,"GENERAL";"TAB3",#N/A,TRUE,"GENERAL";"TAB4",#N/A,TRUE,"GENERAL";"TAB5",#N/A,TRUE,"GENERAL"}</definedName>
    <definedName name="jtyry_1">{"TAB1",#N/A,TRUE,"GENERAL";"TAB2",#N/A,TRUE,"GENERAL";"TAB3",#N/A,TRUE,"GENERAL";"TAB4",#N/A,TRUE,"GENERAL";"TAB5",#N/A,TRUE,"GENERAL"}</definedName>
    <definedName localSheetId="0" name="juan">{"cprgas",#N/A,FALSE,"CPR_E";"cprwat",#N/A,FALSE,"CPR_E";"oilcpr",#N/A,FALSE,"CPR_E";"norwat",#N/A,FALSE,"CPR_E";"norgas",#N/A,FALSE,"CPR_E";"noroil",#N/A,FALSE,"CPR_E";"surwat",#N/A,FALSE,"CPR_E";"surgas",#N/A,FALSE,"CPR_E";"suroil",#N/A,FALSE,"CPR_E";"puriwat",#N/A,FALSE,"CPR_E";"purigas",#N/A,FALSE,"CPR_E";"purioil",#N/A,FALSE,"CPR_E"}</definedName>
    <definedName name="juan">{"cprgas",#N/A,FALSE,"CPR_E";"cprwat",#N/A,FALSE,"CPR_E";"oilcpr",#N/A,FALSE,"CPR_E";"norwat",#N/A,FALSE,"CPR_E";"norgas",#N/A,FALSE,"CPR_E";"noroil",#N/A,FALSE,"CPR_E";"surwat",#N/A,FALSE,"CPR_E";"surgas",#N/A,FALSE,"CPR_E";"suroil",#N/A,FALSE,"CPR_E";"puriwat",#N/A,FALSE,"CPR_E";"purigas",#N/A,FALSE,"CPR_E";"purioil",#N/A,FALSE,"CPR_E"}</definedName>
    <definedName localSheetId="0" name="juj">{"via1",#N/A,TRUE,"general";"via2",#N/A,TRUE,"general";"via3",#N/A,TRUE,"general"}</definedName>
    <definedName name="juj">{"via1",#N/A,TRUE,"general";"via2",#N/A,TRUE,"general";"via3",#N/A,TRUE,"general"}</definedName>
    <definedName localSheetId="0" name="juj_1">{"via1",#N/A,TRUE,"general";"via2",#N/A,TRUE,"general";"via3",#N/A,TRUE,"general"}</definedName>
    <definedName name="juj_1">{"via1",#N/A,TRUE,"general";"via2",#N/A,TRUE,"general";"via3",#N/A,TRUE,"general"}</definedName>
    <definedName localSheetId="0" name="jujcx">{"via1",#N/A,TRUE,"general";"via2",#N/A,TRUE,"general";"via3",#N/A,TRUE,"general"}</definedName>
    <definedName name="jujcx">{"via1",#N/A,TRUE,"general";"via2",#N/A,TRUE,"general";"via3",#N/A,TRUE,"general"}</definedName>
    <definedName localSheetId="0" name="jujcx_1">{"via1",#N/A,TRUE,"general";"via2",#N/A,TRUE,"general";"via3",#N/A,TRUE,"general"}</definedName>
    <definedName name="jujcx_1">{"via1",#N/A,TRUE,"general";"via2",#N/A,TRUE,"general";"via3",#N/A,TRUE,"general"}</definedName>
    <definedName localSheetId="0" name="jujuj">{"via1",#N/A,TRUE,"general";"via2",#N/A,TRUE,"general";"via3",#N/A,TRUE,"general"}</definedName>
    <definedName name="jujuj">{"via1",#N/A,TRUE,"general";"via2",#N/A,TRUE,"general";"via3",#N/A,TRUE,"general"}</definedName>
    <definedName localSheetId="0" name="jujuj_1">{"via1",#N/A,TRUE,"general";"via2",#N/A,TRUE,"general";"via3",#N/A,TRUE,"general"}</definedName>
    <definedName name="jujuj_1">{"via1",#N/A,TRUE,"general";"via2",#N/A,TRUE,"general";"via3",#N/A,TRUE,"general"}</definedName>
    <definedName localSheetId="0" name="jujujuju">{"TAB1",#N/A,TRUE,"GENERAL";"TAB2",#N/A,TRUE,"GENERAL";"TAB3",#N/A,TRUE,"GENERAL";"TAB4",#N/A,TRUE,"GENERAL";"TAB5",#N/A,TRUE,"GENERAL"}</definedName>
    <definedName name="jujujuju">{"TAB1",#N/A,TRUE,"GENERAL";"TAB2",#N/A,TRUE,"GENERAL";"TAB3",#N/A,TRUE,"GENERAL";"TAB4",#N/A,TRUE,"GENERAL";"TAB5",#N/A,TRUE,"GENERAL"}</definedName>
    <definedName localSheetId="0" name="jujujuju_1">{"TAB1",#N/A,TRUE,"GENERAL";"TAB2",#N/A,TRUE,"GENERAL";"TAB3",#N/A,TRUE,"GENERAL";"TAB4",#N/A,TRUE,"GENERAL";"TAB5",#N/A,TRUE,"GENERAL"}</definedName>
    <definedName name="jujujuju_1">{"TAB1",#N/A,TRUE,"GENERAL";"TAB2",#N/A,TRUE,"GENERAL";"TAB3",#N/A,TRUE,"GENERAL";"TAB4",#N/A,TRUE,"GENERAL";"TAB5",#N/A,TRUE,"GENERAL"}</definedName>
    <definedName localSheetId="0" name="JUNIOR12033">{"TAB1",#N/A,TRUE,"GENERAL";"TAB2",#N/A,TRUE,"GENERAL";"TAB3",#N/A,TRUE,"GENERAL";"TAB4",#N/A,TRUE,"GENERAL";"TAB5",#N/A,TRUE,"GENERAL"}</definedName>
    <definedName name="JUNIOR12033">{"TAB1",#N/A,TRUE,"GENERAL";"TAB2",#N/A,TRUE,"GENERAL";"TAB3",#N/A,TRUE,"GENERAL";"TAB4",#N/A,TRUE,"GENERAL";"TAB5",#N/A,TRUE,"GENERAL"}</definedName>
    <definedName localSheetId="0" name="juuuhb">{"TAB1",#N/A,TRUE,"GENERAL";"TAB2",#N/A,TRUE,"GENERAL";"TAB3",#N/A,TRUE,"GENERAL";"TAB4",#N/A,TRUE,"GENERAL";"TAB5",#N/A,TRUE,"GENERAL"}</definedName>
    <definedName name="juuuhb">{"TAB1",#N/A,TRUE,"GENERAL";"TAB2",#N/A,TRUE,"GENERAL";"TAB3",#N/A,TRUE,"GENERAL";"TAB4",#N/A,TRUE,"GENERAL";"TAB5",#N/A,TRUE,"GENERAL"}</definedName>
    <definedName localSheetId="0" name="juuuhb_1">{"TAB1",#N/A,TRUE,"GENERAL";"TAB2",#N/A,TRUE,"GENERAL";"TAB3",#N/A,TRUE,"GENERAL";"TAB4",#N/A,TRUE,"GENERAL";"TAB5",#N/A,TRUE,"GENERAL"}</definedName>
    <definedName name="juuuhb_1">{"TAB1",#N/A,TRUE,"GENERAL";"TAB2",#N/A,TRUE,"GENERAL";"TAB3",#N/A,TRUE,"GENERAL";"TAB4",#N/A,TRUE,"GENERAL";"TAB5",#N/A,TRUE,"GENERAL"}</definedName>
    <definedName localSheetId="0" name="jyjt7">{"via1",#N/A,TRUE,"general";"via2",#N/A,TRUE,"general";"via3",#N/A,TRUE,"general"}</definedName>
    <definedName name="jyjt7">{"via1",#N/A,TRUE,"general";"via2",#N/A,TRUE,"general";"via3",#N/A,TRUE,"general"}</definedName>
    <definedName localSheetId="0" name="jyjt7_1">{"via1",#N/A,TRUE,"general";"via2",#N/A,TRUE,"general";"via3",#N/A,TRUE,"general"}</definedName>
    <definedName name="jyjt7_1">{"via1",#N/A,TRUE,"general";"via2",#N/A,TRUE,"general";"via3",#N/A,TRUE,"general"}</definedName>
    <definedName localSheetId="0" name="jyt">{"via1",#N/A,TRUE,"general";"via2",#N/A,TRUE,"general";"via3",#N/A,TRUE,"general"}</definedName>
    <definedName name="jyt">{"via1",#N/A,TRUE,"general";"via2",#N/A,TRUE,"general";"via3",#N/A,TRUE,"general"}</definedName>
    <definedName localSheetId="0" name="jyt_1">{"via1",#N/A,TRUE,"general";"via2",#N/A,TRUE,"general";"via3",#N/A,TRUE,"general"}</definedName>
    <definedName name="jyt_1">{"via1",#N/A,TRUE,"general";"via2",#N/A,TRUE,"general";"via3",#N/A,TRUE,"general"}</definedName>
    <definedName localSheetId="0" name="jytj">{"via1",#N/A,TRUE,"general";"via2",#N/A,TRUE,"general";"via3",#N/A,TRUE,"general"}</definedName>
    <definedName name="jytj">{"via1",#N/A,TRUE,"general";"via2",#N/A,TRUE,"general";"via3",#N/A,TRUE,"general"}</definedName>
    <definedName localSheetId="0" name="jytj_1">{"via1",#N/A,TRUE,"general";"via2",#N/A,TRUE,"general";"via3",#N/A,TRUE,"general"}</definedName>
    <definedName name="jytj_1">{"via1",#N/A,TRUE,"general";"via2",#N/A,TRUE,"general";"via3",#N/A,TRUE,"general"}</definedName>
    <definedName localSheetId="0" name="jyuju">{"via1",#N/A,TRUE,"general";"via2",#N/A,TRUE,"general";"via3",#N/A,TRUE,"general"}</definedName>
    <definedName name="jyuju">{"via1",#N/A,TRUE,"general";"via2",#N/A,TRUE,"general";"via3",#N/A,TRUE,"general"}</definedName>
    <definedName localSheetId="0" name="jyuju_1">{"via1",#N/A,TRUE,"general";"via2",#N/A,TRUE,"general";"via3",#N/A,TRUE,"general"}</definedName>
    <definedName name="jyuju_1">{"via1",#N/A,TRUE,"general";"via2",#N/A,TRUE,"general";"via3",#N/A,TRUE,"general"}</definedName>
    <definedName localSheetId="0" name="jyujyuj">{"via1",#N/A,TRUE,"general";"via2",#N/A,TRUE,"general";"via3",#N/A,TRUE,"general"}</definedName>
    <definedName name="jyujyuj">{"via1",#N/A,TRUE,"general";"via2",#N/A,TRUE,"general";"via3",#N/A,TRUE,"general"}</definedName>
    <definedName localSheetId="0" name="jyujyuj_1">{"via1",#N/A,TRUE,"general";"via2",#N/A,TRUE,"general";"via3",#N/A,TRUE,"general"}</definedName>
    <definedName name="jyujyuj_1">{"via1",#N/A,TRUE,"general";"via2",#N/A,TRUE,"general";"via3",#N/A,TRUE,"general"}</definedName>
    <definedName localSheetId="3" name="K">{#N/A,#N/A,FALSE,"VENTAS";#N/A,#N/A,FALSE,"U. BRUTA";#N/A,#N/A,FALSE,"G. PERSONAL";#N/A,#N/A,FALSE,"G. OPERACION";#N/A,#N/A,FALSE,"G. DEPYAM";#N/A,#N/A,FALSE,"INGRESOS";#N/A,#N/A,FALSE,"G.o P.1";#N/A,#N/A,FALSE,"3%Informe Junta";#N/A,#N/A,FALSE,"P Y G (2)";#N/A,#N/A,FALSE,"CART. PROV.";#N/A,#N/A,FALSE,"Usecmes";#N/A,#N/A,FALSE,"Usecacu"}</definedName>
    <definedName localSheetId="0" name="K">{#N/A,#N/A,FALSE,"VENTAS";#N/A,#N/A,FALSE,"U. BRUTA";#N/A,#N/A,FALSE,"G. PERSONAL";#N/A,#N/A,FALSE,"G. OPERACION";#N/A,#N/A,FALSE,"G. DEPYAM";#N/A,#N/A,FALSE,"INGRESOS";#N/A,#N/A,FALSE,"G.o P.1";#N/A,#N/A,FALSE,"3%Informe Junta";#N/A,#N/A,FALSE,"P Y G (2)";#N/A,#N/A,FALSE,"CART. PROV.";#N/A,#N/A,FALSE,"Usecmes";#N/A,#N/A,FALSE,"Usecacu"}</definedName>
    <definedName name="K">{#N/A,#N/A,FALSE,"VENTAS";#N/A,#N/A,FALSE,"U. BRUTA";#N/A,#N/A,FALSE,"G. PERSONAL";#N/A,#N/A,FALSE,"G. OPERACION";#N/A,#N/A,FALSE,"G. DEPYAM";#N/A,#N/A,FALSE,"INGRESOS";#N/A,#N/A,FALSE,"G.o P.1";#N/A,#N/A,FALSE,"3%Informe Junta";#N/A,#N/A,FALSE,"P Y G (2)";#N/A,#N/A,FALSE,"CART. PROV.";#N/A,#N/A,FALSE,"Usecmes";#N/A,#N/A,FALSE,"Usecacu"}</definedName>
    <definedName localSheetId="0" name="KHGGH">{"via1",#N/A,TRUE,"general";"via2",#N/A,TRUE,"general";"via3",#N/A,TRUE,"general"}</definedName>
    <definedName name="KHGGH">{"via1",#N/A,TRUE,"general";"via2",#N/A,TRUE,"general";"via3",#N/A,TRUE,"general"}</definedName>
    <definedName localSheetId="0" name="KHGGH_1">{"via1",#N/A,TRUE,"general";"via2",#N/A,TRUE,"general";"via3",#N/A,TRUE,"general"}</definedName>
    <definedName name="KHGGH_1">{"via1",#N/A,TRUE,"general";"via2",#N/A,TRUE,"general";"via3",#N/A,TRUE,"general"}</definedName>
    <definedName localSheetId="0" name="khjk7">{"TAB1",#N/A,TRUE,"GENERAL";"TAB2",#N/A,TRUE,"GENERAL";"TAB3",#N/A,TRUE,"GENERAL";"TAB4",#N/A,TRUE,"GENERAL";"TAB5",#N/A,TRUE,"GENERAL"}</definedName>
    <definedName name="khjk7">{"TAB1",#N/A,TRUE,"GENERAL";"TAB2",#N/A,TRUE,"GENERAL";"TAB3",#N/A,TRUE,"GENERAL";"TAB4",#N/A,TRUE,"GENERAL";"TAB5",#N/A,TRUE,"GENERAL"}</definedName>
    <definedName localSheetId="0" name="khjk7_1">{"TAB1",#N/A,TRUE,"GENERAL";"TAB2",#N/A,TRUE,"GENERAL";"TAB3",#N/A,TRUE,"GENERAL";"TAB4",#N/A,TRUE,"GENERAL";"TAB5",#N/A,TRUE,"GENERAL"}</definedName>
    <definedName name="khjk7_1">{"TAB1",#N/A,TRUE,"GENERAL";"TAB2",#N/A,TRUE,"GENERAL";"TAB3",#N/A,TRUE,"GENERAL";"TAB4",#N/A,TRUE,"GENERAL";"TAB5",#N/A,TRUE,"GENERAL"}</definedName>
    <definedName localSheetId="0" name="kikik">{"via1",#N/A,TRUE,"general";"via2",#N/A,TRUE,"general";"via3",#N/A,TRUE,"general"}</definedName>
    <definedName name="kikik">{"via1",#N/A,TRUE,"general";"via2",#N/A,TRUE,"general";"via3",#N/A,TRUE,"general"}</definedName>
    <definedName localSheetId="0" name="kikik_1">{"via1",#N/A,TRUE,"general";"via2",#N/A,TRUE,"general";"via3",#N/A,TRUE,"general"}</definedName>
    <definedName name="kikik_1">{"via1",#N/A,TRUE,"general";"via2",#N/A,TRUE,"general";"via3",#N/A,TRUE,"general"}</definedName>
    <definedName localSheetId="3" name="kj">{#N/A,#N/A,FALSE,"Comptes consolidés en MF";#N/A,#N/A,FALSE,"Chiffre d'affaires";#N/A,#N/A,FALSE," Résultat d'exploitation";#N/A,#N/A,FALSE,"Investissements";#N/A,#N/A,FALSE,"bilan et net";#N/A,#N/A,FALSE,"DETTE";#N/A,#N/A,FALSE,"dividendes";#N/A,#N/A,FALSE,"Impot"}</definedName>
    <definedName localSheetId="0" name="kj">{#N/A,#N/A,FALSE,"Comptes consolidés en MF";#N/A,#N/A,FALSE,"Chiffre d'affaires";#N/A,#N/A,FALSE," Résultat d'exploitation";#N/A,#N/A,FALSE,"Investissements";#N/A,#N/A,FALSE,"bilan et net";#N/A,#N/A,FALSE,"DETTE";#N/A,#N/A,FALSE,"dividendes";#N/A,#N/A,FALSE,"Impot"}</definedName>
    <definedName name="kj">{#N/A,#N/A,FALSE,"Comptes consolidés en MF";#N/A,#N/A,FALSE,"Chiffre d'affaires";#N/A,#N/A,FALSE," Résultat d'exploitation";#N/A,#N/A,FALSE,"Investissements";#N/A,#N/A,FALSE,"bilan et net";#N/A,#N/A,FALSE,"DETTE";#N/A,#N/A,FALSE,"dividendes";#N/A,#N/A,FALSE,"Impot"}</definedName>
    <definedName localSheetId="3" name="kj_1">{#N/A,#N/A,FALSE,"Comptes consolidés en MF";#N/A,#N/A,FALSE,"Chiffre d'affaires";#N/A,#N/A,FALSE," Résultat d'exploitation";#N/A,#N/A,FALSE,"Investissements";#N/A,#N/A,FALSE,"bilan et net";#N/A,#N/A,FALSE,"DETTE";#N/A,#N/A,FALSE,"dividendes";#N/A,#N/A,FALSE,"Impot"}</definedName>
    <definedName localSheetId="0" name="kj_1">{#N/A,#N/A,FALSE,"Comptes consolidés en MF";#N/A,#N/A,FALSE,"Chiffre d'affaires";#N/A,#N/A,FALSE," Résultat d'exploitation";#N/A,#N/A,FALSE,"Investissements";#N/A,#N/A,FALSE,"bilan et net";#N/A,#N/A,FALSE,"DETTE";#N/A,#N/A,FALSE,"dividendes";#N/A,#N/A,FALSE,"Impot"}</definedName>
    <definedName name="kj_1">{#N/A,#N/A,FALSE,"Comptes consolidés en MF";#N/A,#N/A,FALSE,"Chiffre d'affaires";#N/A,#N/A,FALSE," Résultat d'exploitation";#N/A,#N/A,FALSE,"Investissements";#N/A,#N/A,FALSE,"bilan et net";#N/A,#N/A,FALSE,"DETTE";#N/A,#N/A,FALSE,"dividendes";#N/A,#N/A,FALSE,"Impot"}</definedName>
    <definedName localSheetId="0" name="kjhkd">{"via1",#N/A,TRUE,"general";"via2",#N/A,TRUE,"general";"via3",#N/A,TRUE,"general"}</definedName>
    <definedName name="kjhkd">{"via1",#N/A,TRUE,"general";"via2",#N/A,TRUE,"general";"via3",#N/A,TRUE,"general"}</definedName>
    <definedName localSheetId="0" name="kjhkd_1">{"via1",#N/A,TRUE,"general";"via2",#N/A,TRUE,"general";"via3",#N/A,TRUE,"general"}</definedName>
    <definedName name="kjhkd_1">{"via1",#N/A,TRUE,"general";"via2",#N/A,TRUE,"general";"via3",#N/A,TRUE,"general"}</definedName>
    <definedName localSheetId="0" name="kjk">{"via1",#N/A,TRUE,"general";"via2",#N/A,TRUE,"general";"via3",#N/A,TRUE,"general"}</definedName>
    <definedName name="kjk">{"via1",#N/A,TRUE,"general";"via2",#N/A,TRUE,"general";"via3",#N/A,TRUE,"general"}</definedName>
    <definedName localSheetId="0" name="kjk_1">{"via1",#N/A,TRUE,"general";"via2",#N/A,TRUE,"general";"via3",#N/A,TRUE,"general"}</definedName>
    <definedName name="kjk_1">{"via1",#N/A,TRUE,"general";"via2",#N/A,TRUE,"general";"via3",#N/A,TRUE,"general"}</definedName>
    <definedName localSheetId="0" name="kjtrkjr">{"via1",#N/A,TRUE,"general";"via2",#N/A,TRUE,"general";"via3",#N/A,TRUE,"general"}</definedName>
    <definedName name="kjtrkjr">{"via1",#N/A,TRUE,"general";"via2",#N/A,TRUE,"general";"via3",#N/A,TRUE,"general"}</definedName>
    <definedName localSheetId="0" name="kjtrkjr_1">{"via1",#N/A,TRUE,"general";"via2",#N/A,TRUE,"general";"via3",#N/A,TRUE,"general"}</definedName>
    <definedName name="kjtrkjr_1">{"via1",#N/A,TRUE,"general";"via2",#N/A,TRUE,"general";"via3",#N/A,TRUE,"general"}</definedName>
    <definedName localSheetId="0" name="kkkki">{"via1",#N/A,TRUE,"general";"via2",#N/A,TRUE,"general";"via3",#N/A,TRUE,"general"}</definedName>
    <definedName name="kkkki">{"via1",#N/A,TRUE,"general";"via2",#N/A,TRUE,"general";"via3",#N/A,TRUE,"general"}</definedName>
    <definedName localSheetId="0" name="kkkki_1">{"via1",#N/A,TRUE,"general";"via2",#N/A,TRUE,"general";"via3",#N/A,TRUE,"general"}</definedName>
    <definedName name="kkkki_1">{"via1",#N/A,TRUE,"general";"via2",#N/A,TRUE,"general";"via3",#N/A,TRUE,"general"}</definedName>
    <definedName localSheetId="0" name="kkkkkki">{"TAB1",#N/A,TRUE,"GENERAL";"TAB2",#N/A,TRUE,"GENERAL";"TAB3",#N/A,TRUE,"GENERAL";"TAB4",#N/A,TRUE,"GENERAL";"TAB5",#N/A,TRUE,"GENERAL"}</definedName>
    <definedName name="kkkkkki">{"TAB1",#N/A,TRUE,"GENERAL";"TAB2",#N/A,TRUE,"GENERAL";"TAB3",#N/A,TRUE,"GENERAL";"TAB4",#N/A,TRUE,"GENERAL";"TAB5",#N/A,TRUE,"GENERAL"}</definedName>
    <definedName localSheetId="0" name="kkkkkki_1">{"TAB1",#N/A,TRUE,"GENERAL";"TAB2",#N/A,TRUE,"GENERAL";"TAB3",#N/A,TRUE,"GENERAL";"TAB4",#N/A,TRUE,"GENERAL";"TAB5",#N/A,TRUE,"GENERAL"}</definedName>
    <definedName name="kkkkkki_1">{"TAB1",#N/A,TRUE,"GENERAL";"TAB2",#N/A,TRUE,"GENERAL";"TAB3",#N/A,TRUE,"GENERAL";"TAB4",#N/A,TRUE,"GENERAL";"TAB5",#N/A,TRUE,"GENERAL"}</definedName>
    <definedName localSheetId="0" name="krtrk">{"via1",#N/A,TRUE,"general";"via2",#N/A,TRUE,"general";"via3",#N/A,TRUE,"general"}</definedName>
    <definedName name="krtrk">{"via1",#N/A,TRUE,"general";"via2",#N/A,TRUE,"general";"via3",#N/A,TRUE,"general"}</definedName>
    <definedName localSheetId="0" name="krtrk_1">{"via1",#N/A,TRUE,"general";"via2",#N/A,TRUE,"general";"via3",#N/A,TRUE,"general"}</definedName>
    <definedName name="krtrk_1">{"via1",#N/A,TRUE,"general";"via2",#N/A,TRUE,"general";"via3",#N/A,TRUE,"general"}</definedName>
    <definedName localSheetId="0" name="kyr">{"TAB1",#N/A,TRUE,"GENERAL";"TAB2",#N/A,TRUE,"GENERAL";"TAB3",#N/A,TRUE,"GENERAL";"TAB4",#N/A,TRUE,"GENERAL";"TAB5",#N/A,TRUE,"GENERAL"}</definedName>
    <definedName name="kyr">{"TAB1",#N/A,TRUE,"GENERAL";"TAB2",#N/A,TRUE,"GENERAL";"TAB3",#N/A,TRUE,"GENERAL";"TAB4",#N/A,TRUE,"GENERAL";"TAB5",#N/A,TRUE,"GENERAL"}</definedName>
    <definedName localSheetId="0" name="kyr_1">{"TAB1",#N/A,TRUE,"GENERAL";"TAB2",#N/A,TRUE,"GENERAL";"TAB3",#N/A,TRUE,"GENERAL";"TAB4",#N/A,TRUE,"GENERAL";"TAB5",#N/A,TRUE,"GENERAL"}</definedName>
    <definedName name="kyr_1">{"TAB1",#N/A,TRUE,"GENERAL";"TAB2",#N/A,TRUE,"GENERAL";"TAB3",#N/A,TRUE,"GENERAL";"TAB4",#N/A,TRUE,"GENERAL";"TAB5",#N/A,TRUE,"GENERAL"}</definedName>
    <definedName localSheetId="0" name="L_L">IF([0]!Values_Entered,Header_Row+[0]!Number_of_Payments,Header_Row)</definedName>
    <definedName name="L_L">IF([0]!Values_Entered,Header_Row+[0]!Number_of_Payments,Header_Row)</definedName>
    <definedName name="LARGUILLO">#REF!,#REF!,#REF!,#REF!,#REF!,#REF!,#REF!,#REF!,#REF!,#REF!,#REF!,#REF!,#REF!,#REF!,#REF!,#REF!,#REF!,#REF!,#REF!</definedName>
    <definedName name="LG">LEN(#REF!)</definedName>
    <definedName localSheetId="0" name="LIBIA">{#N/A,#N/A,FALSE,"CIBHA05A";#N/A,#N/A,FALSE,"CIBHA05B"}</definedName>
    <definedName name="LIBIA">{#N/A,#N/A,FALSE,"CIBHA05A";#N/A,#N/A,FALSE,"CIBHA05B"}</definedName>
    <definedName name="limcount">1</definedName>
    <definedName name="listaaccaud">OFFSET(#REF!,0,0,20-3,1)</definedName>
    <definedName name="listaaccesorioshai">OFFSET(#REF!,0,0,4,1)</definedName>
    <definedName name="listaacop">OFFSET(#REF!,0,0,52-48,1)</definedName>
    <definedName name="listaadicionalescamaras">OFFSET(#REF!,0,0,13-3,1)</definedName>
    <definedName name="listaadseg">OFFSET(#REF!,0,0,120-58,1)</definedName>
    <definedName name="listaaltavoces1">OFFSET(#REF!,0,0,130,1)</definedName>
    <definedName name="listaaltavoces2">OFFSET(#REF!,0,0,130,1)</definedName>
    <definedName name="listaaltavocesemp">OFFSET(#REF!,0,0,80,1)</definedName>
    <definedName name="Listaasesores">OFFSET(#REF!,0,0,16-10,1)</definedName>
    <definedName name="listabaterias">OFFSET(#REF!,0,0,3,1)</definedName>
    <definedName name="listacableado">OFFSET(#REF!,0,0,96-3,1)</definedName>
    <definedName name="listacajas">OFFSET(#REF!,0,0,15,1)</definedName>
    <definedName name="listacamaras">OFFSET(#REF!,0,0,13-3,1)</definedName>
    <definedName name="Listacerebros">OFFSET(#REF!,0,0,4,1)</definedName>
    <definedName name="listacerseg">OFFSET(#REF!,0,0,8-3,1)</definedName>
    <definedName name="listaconesc">OFFSET(#REF!,0,0,36-26,1)</definedName>
    <definedName name="listaconmutai">OFFSET(#REF!,0,0,25-21,1)</definedName>
    <definedName name="listacontrol4">OFFSET(#REF!,0,0,60.1)</definedName>
    <definedName name="listadimmers">OFFSET(#REF!,0,0,13-3,1)</definedName>
    <definedName name="listaDVR">OFFSET(#REF!,0,0,14,1)</definedName>
    <definedName name="listafuentes">OFFSET(#REF!,0,0,12,1)</definedName>
    <definedName name="listagabinetes">OFFSET(#REF!,0,0,5,1)</definedName>
    <definedName name="listailumi">OFFSET(#REF!,0,0,60-3,1)</definedName>
    <definedName name="listainfrarrojos">OFFSET(#REF!,0,0,154-119,1)</definedName>
    <definedName name="listainterfaces">OFFSET(#REF!,0,0,43-3,1)</definedName>
    <definedName name="listaintpre">OFFSET(#REF!,0,0,47-37,1)</definedName>
    <definedName name="listakitauddis">OFFSET(#REF!,0,0,30-3,1)</definedName>
    <definedName name="listaonoff">OFFSET(#REF!,0,0,20-14,1)</definedName>
    <definedName name="listaplapot">OFFSET(#REF!,0,0,13-3,1)</definedName>
    <definedName name="Listapromo">OFFSET(#REF!,0,0,9,1)</definedName>
    <definedName name="listapulsador">OFFSET(#REF!,0,0,118-88,1)</definedName>
    <definedName name="listareceivers">OFFSET(#REF!,0,0,60,1)</definedName>
    <definedName name="listareles">OFFSET(#REF!,0,0,3,1)</definedName>
    <definedName name="listareproductores">OFFSET(#REF!,0,0,10,1)</definedName>
    <definedName name="listasensores">OFFSET(#REF!,0,0,66-30,1)</definedName>
    <definedName name="listasisina">OFFSET(#REF!,0,0,47-28,1)</definedName>
    <definedName name="listasubpas">OFFSET(#REF!,0,0,6-3,1)</definedName>
    <definedName name="listasubwooferac">OFFSET(#REF!,0,0,12,1)</definedName>
    <definedName name="listasuiches">OFFSET(#REF!,0,0,43-28,1)</definedName>
    <definedName name="listasuichesvarios">OFFSET(#REF!,0,0,89-60,1)</definedName>
    <definedName name="listatapasdeco">OFFSET(#REF!,0,0,65-44,1)</definedName>
    <definedName name="listatecaud">OFFSET(#REF!,0,0,43-32,1)</definedName>
    <definedName name="listatomamesa">OFFSET(#REF!,0,0,27,1)</definedName>
    <definedName name="listatomas">OFFSET(#REF!,0,0,11-3,1)</definedName>
    <definedName name="listatomasgfci">OFFSET(#REF!,0,0,17-12,1)</definedName>
    <definedName name="listatomatelefono">OFFSET(#REF!,0,0,22-18,1)</definedName>
    <definedName name="listatomatv">OFFSET(#REF!,0,0,27-23,1)</definedName>
    <definedName name="listatransfor">OFFSET(#REF!,0,0,3,1)</definedName>
    <definedName localSheetId="0" name="liuoo">{"TAB1",#N/A,TRUE,"GENERAL";"TAB2",#N/A,TRUE,"GENERAL";"TAB3",#N/A,TRUE,"GENERAL";"TAB4",#N/A,TRUE,"GENERAL";"TAB5",#N/A,TRUE,"GENERAL"}</definedName>
    <definedName name="liuoo">{"TAB1",#N/A,TRUE,"GENERAL";"TAB2",#N/A,TRUE,"GENERAL";"TAB3",#N/A,TRUE,"GENERAL";"TAB4",#N/A,TRUE,"GENERAL";"TAB5",#N/A,TRUE,"GENERAL"}</definedName>
    <definedName localSheetId="0" name="liuoo_1">{"TAB1",#N/A,TRUE,"GENERAL";"TAB2",#N/A,TRUE,"GENERAL";"TAB3",#N/A,TRUE,"GENERAL";"TAB4",#N/A,TRUE,"GENERAL";"TAB5",#N/A,TRUE,"GENERAL"}</definedName>
    <definedName name="liuoo_1">{"TAB1",#N/A,TRUE,"GENERAL";"TAB2",#N/A,TRUE,"GENERAL";"TAB3",#N/A,TRUE,"GENERAL";"TAB4",#N/A,TRUE,"GENERAL";"TAB5",#N/A,TRUE,"GENERAL"}</definedName>
    <definedName localSheetId="3" name="lkfklyfdkyd">{#N/A,#N/A,FALSE,"Comptes consolidés en MF";#N/A,#N/A,FALSE,"Chiffre d'affaires";#N/A,#N/A,FALSE," Résultat d'exploitation";#N/A,#N/A,FALSE,"Investissements";#N/A,#N/A,FALSE,"bilan et net";#N/A,#N/A,FALSE,"DETTE";#N/A,#N/A,FALSE,"dividendes";#N/A,#N/A,FALSE,"Impot"}</definedName>
    <definedName localSheetId="0" name="lkfklyfdkyd">{#N/A,#N/A,FALSE,"Comptes consolidés en MF";#N/A,#N/A,FALSE,"Chiffre d'affaires";#N/A,#N/A,FALSE," Résultat d'exploitation";#N/A,#N/A,FALSE,"Investissements";#N/A,#N/A,FALSE,"bilan et net";#N/A,#N/A,FALSE,"DETTE";#N/A,#N/A,FALSE,"dividendes";#N/A,#N/A,FALSE,"Impot"}</definedName>
    <definedName name="lkfklyfdkyd">{#N/A,#N/A,FALSE,"Comptes consolidés en MF";#N/A,#N/A,FALSE,"Chiffre d'affaires";#N/A,#N/A,FALSE," Résultat d'exploitation";#N/A,#N/A,FALSE,"Investissements";#N/A,#N/A,FALSE,"bilan et net";#N/A,#N/A,FALSE,"DETTE";#N/A,#N/A,FALSE,"dividendes";#N/A,#N/A,FALSE,"Impot"}</definedName>
    <definedName localSheetId="3" name="lkfklyfdkyd_1">{#N/A,#N/A,FALSE,"Comptes consolidés en MF";#N/A,#N/A,FALSE,"Chiffre d'affaires";#N/A,#N/A,FALSE," Résultat d'exploitation";#N/A,#N/A,FALSE,"Investissements";#N/A,#N/A,FALSE,"bilan et net";#N/A,#N/A,FALSE,"DETTE";#N/A,#N/A,FALSE,"dividendes";#N/A,#N/A,FALSE,"Impot"}</definedName>
    <definedName localSheetId="0" name="lkfklyfdkyd_1">{#N/A,#N/A,FALSE,"Comptes consolidés en MF";#N/A,#N/A,FALSE,"Chiffre d'affaires";#N/A,#N/A,FALSE," Résultat d'exploitation";#N/A,#N/A,FALSE,"Investissements";#N/A,#N/A,FALSE,"bilan et net";#N/A,#N/A,FALSE,"DETTE";#N/A,#N/A,FALSE,"dividendes";#N/A,#N/A,FALSE,"Impot"}</definedName>
    <definedName name="lkfklyfdkyd_1">{#N/A,#N/A,FALSE,"Comptes consolidés en MF";#N/A,#N/A,FALSE,"Chiffre d'affaires";#N/A,#N/A,FALSE," Résultat d'exploitation";#N/A,#N/A,FALSE,"Investissements";#N/A,#N/A,FALSE,"bilan et net";#N/A,#N/A,FALSE,"DETTE";#N/A,#N/A,FALSE,"dividendes";#N/A,#N/A,FALSE,"Impot"}</definedName>
    <definedName localSheetId="0" name="lkj">{"via1",#N/A,TRUE,"general";"via2",#N/A,TRUE,"general";"via3",#N/A,TRUE,"general"}</definedName>
    <definedName name="lkj">{"via1",#N/A,TRUE,"general";"via2",#N/A,TRUE,"general";"via3",#N/A,TRUE,"general"}</definedName>
    <definedName localSheetId="0" name="lkj_1">{"via1",#N/A,TRUE,"general";"via2",#N/A,TRUE,"general";"via3",#N/A,TRUE,"general"}</definedName>
    <definedName name="lkj_1">{"via1",#N/A,TRUE,"general";"via2",#N/A,TRUE,"general";"via3",#N/A,TRUE,"general"}</definedName>
    <definedName localSheetId="0" name="LKJLJK">{"TAB1",#N/A,TRUE,"GENERAL";"TAB2",#N/A,TRUE,"GENERAL";"TAB3",#N/A,TRUE,"GENERAL";"TAB4",#N/A,TRUE,"GENERAL";"TAB5",#N/A,TRUE,"GENERAL"}</definedName>
    <definedName name="LKJLJK">{"TAB1",#N/A,TRUE,"GENERAL";"TAB2",#N/A,TRUE,"GENERAL";"TAB3",#N/A,TRUE,"GENERAL";"TAB4",#N/A,TRUE,"GENERAL";"TAB5",#N/A,TRUE,"GENERAL"}</definedName>
    <definedName localSheetId="0" name="LKJLJK_1">{"TAB1",#N/A,TRUE,"GENERAL";"TAB2",#N/A,TRUE,"GENERAL";"TAB3",#N/A,TRUE,"GENERAL";"TAB4",#N/A,TRUE,"GENERAL";"TAB5",#N/A,TRUE,"GENERAL"}</definedName>
    <definedName name="LKJLJK_1">{"TAB1",#N/A,TRUE,"GENERAL";"TAB2",#N/A,TRUE,"GENERAL";"TAB3",#N/A,TRUE,"GENERAL";"TAB4",#N/A,TRUE,"GENERAL";"TAB5",#N/A,TRUE,"GENERAL"}</definedName>
    <definedName localSheetId="0" name="lllllh">{"via1",#N/A,TRUE,"general";"via2",#N/A,TRUE,"general";"via3",#N/A,TRUE,"general"}</definedName>
    <definedName name="lllllh">{"via1",#N/A,TRUE,"general";"via2",#N/A,TRUE,"general";"via3",#N/A,TRUE,"general"}</definedName>
    <definedName localSheetId="0" name="lllllh_1">{"via1",#N/A,TRUE,"general";"via2",#N/A,TRUE,"general";"via3",#N/A,TRUE,"general"}</definedName>
    <definedName name="lllllh_1">{"via1",#N/A,TRUE,"general";"via2",#N/A,TRUE,"general";"via3",#N/A,TRUE,"general"}</definedName>
    <definedName localSheetId="0" name="lllllllo">{"via1",#N/A,TRUE,"general";"via2",#N/A,TRUE,"general";"via3",#N/A,TRUE,"general"}</definedName>
    <definedName name="lllllllo">{"via1",#N/A,TRUE,"general";"via2",#N/A,TRUE,"general";"via3",#N/A,TRUE,"general"}</definedName>
    <definedName localSheetId="0" name="lllllllo_1">{"via1",#N/A,TRUE,"general";"via2",#N/A,TRUE,"general";"via3",#N/A,TRUE,"general"}</definedName>
    <definedName name="lllllllo_1">{"via1",#N/A,TRUE,"general";"via2",#N/A,TRUE,"general";"via3",#N/A,TRUE,"general"}</definedName>
    <definedName localSheetId="0" name="LO">#REF!,#REF!,#REF!,#REF!,#REF!,#REF!,#REF!</definedName>
    <definedName name="LO">#REF!,#REF!,#REF!,#REF!,#REF!,#REF!,#REF!</definedName>
    <definedName localSheetId="0"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IZACION_1_1_1">NA()</definedName>
    <definedName localSheetId="0" name="LOCAT1999">{"SUMINISTRO E INSTALACIÓN CANALETAS L=7.50"}</definedName>
    <definedName name="LOCAT1999">{"SUMINISTRO E INSTALACIÓN CANALETAS L=7.50"}</definedName>
    <definedName localSheetId="0" name="lojk">{#N/A,#N/A,TRUE,"Stato Patrimoniale Civilistico";#N/A,#N/A,TRUE,"Conto Economico Civilistico";#N/A,#N/A,TRUE,"Riclassifica SP";#N/A,#N/A,TRUE,"Riclassifica CE";#N/A,#N/A,TRUE,"Indici di Bilancio";#N/A,#N/A,TRUE,"Composizione SP";#N/A,#N/A,TRUE,"Liquidità";#N/A,#N/A,TRUE,"Solidità";#N/A,#N/A,TRUE,"Redditività";#N/A,#N/A,TRUE,"Sviluppo"}</definedName>
    <definedName name="lojk">{#N/A,#N/A,TRUE,"Stato Patrimoniale Civilistico";#N/A,#N/A,TRUE,"Conto Economico Civilistico";#N/A,#N/A,TRUE,"Riclassifica SP";#N/A,#N/A,TRUE,"Riclassifica CE";#N/A,#N/A,TRUE,"Indici di Bilancio";#N/A,#N/A,TRUE,"Composizione SP";#N/A,#N/A,TRUE,"Liquidità";#N/A,#N/A,TRUE,"Solidità";#N/A,#N/A,TRUE,"Redditività";#N/A,#N/A,TRUE,"Sviluppo"}</definedName>
    <definedName localSheetId="0" name="lolol">{"TAB1",#N/A,TRUE,"GENERAL";"TAB2",#N/A,TRUE,"GENERAL";"TAB3",#N/A,TRUE,"GENERAL";"TAB4",#N/A,TRUE,"GENERAL";"TAB5",#N/A,TRUE,"GENERAL"}</definedName>
    <definedName name="lolol">{"TAB1",#N/A,TRUE,"GENERAL";"TAB2",#N/A,TRUE,"GENERAL";"TAB3",#N/A,TRUE,"GENERAL";"TAB4",#N/A,TRUE,"GENERAL";"TAB5",#N/A,TRUE,"GENERAL"}</definedName>
    <definedName localSheetId="0" name="lolol_1">{"TAB1",#N/A,TRUE,"GENERAL";"TAB2",#N/A,TRUE,"GENERAL";"TAB3",#N/A,TRUE,"GENERAL";"TAB4",#N/A,TRUE,"GENERAL";"TAB5",#N/A,TRUE,"GENERAL"}</definedName>
    <definedName name="lolol_1">{"TAB1",#N/A,TRUE,"GENERAL";"TAB2",#N/A,TRUE,"GENERAL";"TAB3",#N/A,TRUE,"GENERAL";"TAB4",#N/A,TRUE,"GENERAL";"TAB5",#N/A,TRUE,"GENERAL"}</definedName>
    <definedName localSheetId="0" name="LONGO">{#N/A,#N/A,TRUE,"Summary"}</definedName>
    <definedName name="LONGO">{#N/A,#N/A,TRUE,"Summary"}</definedName>
    <definedName localSheetId="0" name="lplpl">{"via1",#N/A,TRUE,"general";"via2",#N/A,TRUE,"general";"via3",#N/A,TRUE,"general"}</definedName>
    <definedName name="lplpl">{"via1",#N/A,TRUE,"general";"via2",#N/A,TRUE,"general";"via3",#N/A,TRUE,"general"}</definedName>
    <definedName localSheetId="0" name="lplpl_1">{"via1",#N/A,TRUE,"general";"via2",#N/A,TRUE,"general";"via3",#N/A,TRUE,"general"}</definedName>
    <definedName name="lplpl_1">{"via1",#N/A,TRUE,"general";"via2",#N/A,TRUE,"general";"via3",#N/A,TRUE,"general"}</definedName>
    <definedName localSheetId="0" name="LUCY">OFFSET(Full_Print,0,0,[0]!LOCA)</definedName>
    <definedName name="LUCY">OFFSET(Full_Print,0,0,[0]!LOCA)</definedName>
    <definedName localSheetId="0" name="mafdsf">{"via1",#N/A,TRUE,"general";"via2",#N/A,TRUE,"general";"via3",#N/A,TRUE,"general"}</definedName>
    <definedName name="mafdsf">{"via1",#N/A,TRUE,"general";"via2",#N/A,TRUE,"general";"via3",#N/A,TRUE,"general"}</definedName>
    <definedName localSheetId="0" name="mafdsf_1">{"via1",#N/A,TRUE,"general";"via2",#N/A,TRUE,"general";"via3",#N/A,TRUE,"general"}</definedName>
    <definedName name="mafdsf_1">{"via1",#N/A,TRUE,"general";"via2",#N/A,TRUE,"general";"via3",#N/A,TRUE,"general"}</definedName>
    <definedName name="MAL">#REF!&lt;2.5</definedName>
    <definedName name="MALO">#REF!&lt;2.5</definedName>
    <definedName localSheetId="3" name="MAM">{#N/A,#N/A,FALSE,"VENTAS";#N/A,#N/A,FALSE,"U. BRUTA";#N/A,#N/A,FALSE,"G. PERSONAL";#N/A,#N/A,FALSE,"G. OPERACION";#N/A,#N/A,FALSE,"G. DEPYAM";#N/A,#N/A,FALSE,"INGRESOS";#N/A,#N/A,FALSE,"G.o P.1";#N/A,#N/A,FALSE,"3%Informe Junta";#N/A,#N/A,FALSE,"P Y G (2)";#N/A,#N/A,FALSE,"CART. PROV.";#N/A,#N/A,FALSE,"Usecmes";#N/A,#N/A,FALSE,"Usecacu"}</definedName>
    <definedName localSheetId="0" name="MAM">{#N/A,#N/A,FALSE,"VENTAS";#N/A,#N/A,FALSE,"U. BRUTA";#N/A,#N/A,FALSE,"G. PERSONAL";#N/A,#N/A,FALSE,"G. OPERACION";#N/A,#N/A,FALSE,"G. DEPYAM";#N/A,#N/A,FALSE,"INGRESOS";#N/A,#N/A,FALSE,"G.o P.1";#N/A,#N/A,FALSE,"3%Informe Junta";#N/A,#N/A,FALSE,"P Y G (2)";#N/A,#N/A,FALSE,"CART. PROV.";#N/A,#N/A,FALSE,"Usecmes";#N/A,#N/A,FALSE,"Usecacu"}</definedName>
    <definedName name="MAM">{#N/A,#N/A,FALSE,"VENTAS";#N/A,#N/A,FALSE,"U. BRUTA";#N/A,#N/A,FALSE,"G. PERSONAL";#N/A,#N/A,FALSE,"G. OPERACION";#N/A,#N/A,FALSE,"G. DEPYAM";#N/A,#N/A,FALSE,"INGRESOS";#N/A,#N/A,FALSE,"G.o P.1";#N/A,#N/A,FALSE,"3%Informe Junta";#N/A,#N/A,FALSE,"P Y G (2)";#N/A,#N/A,FALSE,"CART. PROV.";#N/A,#N/A,FALSE,"Usecmes";#N/A,#N/A,FALSE,"Usecacu"}</definedName>
    <definedName localSheetId="0" name="mao">{"TAB1",#N/A,TRUE,"GENERAL";"TAB2",#N/A,TRUE,"GENERAL";"TAB3",#N/A,TRUE,"GENERAL";"TAB4",#N/A,TRUE,"GENERAL";"TAB5",#N/A,TRUE,"GENERAL"}</definedName>
    <definedName name="mao">{"TAB1",#N/A,TRUE,"GENERAL";"TAB2",#N/A,TRUE,"GENERAL";"TAB3",#N/A,TRUE,"GENERAL";"TAB4",#N/A,TRUE,"GENERAL";"TAB5",#N/A,TRUE,"GENERAL"}</definedName>
    <definedName localSheetId="0" name="mao_1">{"TAB1",#N/A,TRUE,"GENERAL";"TAB2",#N/A,TRUE,"GENERAL";"TAB3",#N/A,TRUE,"GENERAL";"TAB4",#N/A,TRUE,"GENERAL";"TAB5",#N/A,TRUE,"GENERAL"}</definedName>
    <definedName name="mao_1">{"TAB1",#N/A,TRUE,"GENERAL";"TAB2",#N/A,TRUE,"GENERAL";"TAB3",#N/A,TRUE,"GENERAL";"TAB4",#N/A,TRUE,"GENERAL";"TAB5",#N/A,TRUE,"GENERAL"}</definedName>
    <definedName localSheetId="0" name="maow">{"via1",#N/A,TRUE,"general";"via2",#N/A,TRUE,"general";"via3",#N/A,TRUE,"general"}</definedName>
    <definedName name="maow">{"via1",#N/A,TRUE,"general";"via2",#N/A,TRUE,"general";"via3",#N/A,TRUE,"general"}</definedName>
    <definedName localSheetId="0" name="maow_1">{"via1",#N/A,TRUE,"general";"via2",#N/A,TRUE,"general";"via3",#N/A,TRUE,"general"}</definedName>
    <definedName name="maow_1">{"via1",#N/A,TRUE,"general";"via2",#N/A,TRUE,"general";"via3",#N/A,TRUE,"general"}</definedName>
    <definedName localSheetId="0" name="MARAVILLA">{"PRES REHAB ARM-PER POR ITEMS  KM A KM",#N/A,TRUE,"Rehabilitacion Arm-Per"}</definedName>
    <definedName name="MARAVILLA">{"PRES REHAB ARM-PER POR ITEMS  KM A KM",#N/A,TRUE,"Rehabilitacion Arm-Per"}</definedName>
    <definedName localSheetId="0" name="Marine">{#N/A,#N/A,FALSE,"TEC-01";#N/A,#N/A,FALSE,"TEC - 02";#N/A,#N/A,FALSE,"TEC - 03";#N/A,#N/A,FALSE,"TEC - 04";#N/A,#N/A,FALSE,"TEC-07";#N/A,#N/A,FALSE,"TEC-08";#N/A,#N/A,FALSE,"TEC - 09A";#N/A,#N/A,FALSE,"TEC - 09B";#N/A,#N/A,FALSE,"TEC - 09C";#N/A,#N/A,FALSE,"TEC - 10";#N/A,#N/A,FALSE,"TEC-11"}</definedName>
    <definedName name="Marine">{#N/A,#N/A,FALSE,"TEC-01";#N/A,#N/A,FALSE,"TEC - 02";#N/A,#N/A,FALSE,"TEC - 03";#N/A,#N/A,FALSE,"TEC - 04";#N/A,#N/A,FALSE,"TEC-07";#N/A,#N/A,FALSE,"TEC-08";#N/A,#N/A,FALSE,"TEC - 09A";#N/A,#N/A,FALSE,"TEC - 09B";#N/A,#N/A,FALSE,"TEC - 09C";#N/A,#N/A,FALSE,"TEC - 10";#N/A,#N/A,FALSE,"TEC-11"}</definedName>
    <definedName localSheetId="0" name="MARTA">IF(Loan_Amount*Interest_Rate*Loan_Years*Loan_Start&gt;0,1,0)</definedName>
    <definedName name="MARTA">IF(Loan_Amount*Interest_Rate*Loan_Years*Loan_Start&gt;0,1,0)</definedName>
    <definedName localSheetId="0" name="MARYLUZ">{"PRES REHAB ARM-PER POR ITEMS  KM A KM",#N/A,TRUE,"Rehabilitacion Arm-Per"}</definedName>
    <definedName name="MARYLUZ">{"PRES REHAB ARM-PER POR ITEMS  KM A KM",#N/A,TRUE,"Rehabilitacion Arm-Per"}</definedName>
    <definedName localSheetId="3" name="marzo">{#N/A,#N/A,FALSE,"VENTAS";#N/A,#N/A,FALSE,"U. BRUTA";#N/A,#N/A,FALSE,"G. PERSONAL";#N/A,#N/A,FALSE,"G. OPERACION";#N/A,#N/A,FALSE,"G. DEPYAM";#N/A,#N/A,FALSE,"INGRESOS";#N/A,#N/A,FALSE,"G.o P.1";#N/A,#N/A,FALSE,"3%Informe Junta";#N/A,#N/A,FALSE,"P Y G (2)";#N/A,#N/A,FALSE,"CART. PROV.";#N/A,#N/A,FALSE,"Usecmes";#N/A,#N/A,FALSE,"Usecacu"}</definedName>
    <definedName localSheetId="0" name="marzo">{#N/A,#N/A,FALSE,"VENTAS";#N/A,#N/A,FALSE,"U. BRUTA";#N/A,#N/A,FALSE,"G. PERSONAL";#N/A,#N/A,FALSE,"G. OPERACION";#N/A,#N/A,FALSE,"G. DEPYAM";#N/A,#N/A,FALSE,"INGRESOS";#N/A,#N/A,FALSE,"G.o P.1";#N/A,#N/A,FALSE,"3%Informe Junta";#N/A,#N/A,FALSE,"P Y G (2)";#N/A,#N/A,FALSE,"CART. PROV.";#N/A,#N/A,FALSE,"Usecmes";#N/A,#N/A,FALSE,"Usecacu"}</definedName>
    <definedName name="marzo">{#N/A,#N/A,FALSE,"VENTAS";#N/A,#N/A,FALSE,"U. BRUTA";#N/A,#N/A,FALSE,"G. PERSONAL";#N/A,#N/A,FALSE,"G. OPERACION";#N/A,#N/A,FALSE,"G. DEPYAM";#N/A,#N/A,FALSE,"INGRESOS";#N/A,#N/A,FALSE,"G.o P.1";#N/A,#N/A,FALSE,"3%Informe Junta";#N/A,#N/A,FALSE,"P Y G (2)";#N/A,#N/A,FALSE,"CART. PROV.";#N/A,#N/A,FALSE,"Usecmes";#N/A,#N/A,FALSE,"Usecacu"}</definedName>
    <definedName name="MASA">#REF!,#REF!,#REF!,#REF!,#REF!,#REF!,#REF!,#REF!,#REF!,#REF!,#REF!,#REF!,#REF!,#REF!,#REF!,#REF!,#REF!,#REF!,#REF!</definedName>
    <definedName localSheetId="0" name="masor">{"via1",#N/A,TRUE,"general";"via2",#N/A,TRUE,"general";"via3",#N/A,TRUE,"general"}</definedName>
    <definedName name="masor">{"via1",#N/A,TRUE,"general";"via2",#N/A,TRUE,"general";"via3",#N/A,TRUE,"general"}</definedName>
    <definedName localSheetId="0" name="masor_1">{"via1",#N/A,TRUE,"general";"via2",#N/A,TRUE,"general";"via3",#N/A,TRUE,"general"}</definedName>
    <definedName name="masor_1">{"via1",#N/A,TRUE,"general";"via2",#N/A,TRUE,"general";"via3",#N/A,TRUE,"general"}</definedName>
    <definedName name="matriz">#REF!,#REF!</definedName>
    <definedName name="MDC_1_1_1">NA()</definedName>
    <definedName localSheetId="0" name="mdd">{"via1",#N/A,TRUE,"general";"via2",#N/A,TRUE,"general";"via3",#N/A,TRUE,"general"}</definedName>
    <definedName name="mdd">{"via1",#N/A,TRUE,"general";"via2",#N/A,TRUE,"general";"via3",#N/A,TRUE,"general"}</definedName>
    <definedName localSheetId="0" name="mdd_1">{"via1",#N/A,TRUE,"general";"via2",#N/A,TRUE,"general";"via3",#N/A,TRUE,"general"}</definedName>
    <definedName name="mdd_1">{"via1",#N/A,TRUE,"general";"via2",#N/A,TRUE,"general";"via3",#N/A,TRUE,"general"}</definedName>
    <definedName localSheetId="0" name="meg">{"TAB1",#N/A,TRUE,"GENERAL";"TAB2",#N/A,TRUE,"GENERAL";"TAB3",#N/A,TRUE,"GENERAL";"TAB4",#N/A,TRUE,"GENERAL";"TAB5",#N/A,TRUE,"GENERAL"}</definedName>
    <definedName name="meg">{"TAB1",#N/A,TRUE,"GENERAL";"TAB2",#N/A,TRUE,"GENERAL";"TAB3",#N/A,TRUE,"GENERAL";"TAB4",#N/A,TRUE,"GENERAL";"TAB5",#N/A,TRUE,"GENERAL"}</definedName>
    <definedName localSheetId="0" name="meg_1">{"TAB1",#N/A,TRUE,"GENERAL";"TAB2",#N/A,TRUE,"GENERAL";"TAB3",#N/A,TRUE,"GENERAL";"TAB4",#N/A,TRUE,"GENERAL";"TAB5",#N/A,TRUE,"GENERAL"}</definedName>
    <definedName name="meg_1">{"TAB1",#N/A,TRUE,"GENERAL";"TAB2",#N/A,TRUE,"GENERAL";"TAB3",#N/A,TRUE,"GENERAL";"TAB4",#N/A,TRUE,"GENERAL";"TAB5",#N/A,TRUE,"GENERAL"}</definedName>
    <definedName localSheetId="0" name="mem">{#N/A,#N/A,FALSE,"Costos Productos 6A";#N/A,#N/A,FALSE,"Costo Unitario Total H-94-12"}</definedName>
    <definedName name="mem">{#N/A,#N/A,FALSE,"Costos Productos 6A";#N/A,#N/A,FALSE,"Costo Unitario Total H-94-12"}</definedName>
    <definedName localSheetId="0" name="MEMPYGH">{#N/A,#N/A,FALSE,"Costos Productos 6A";#N/A,#N/A,FALSE,"Costo Unitario Total H-94-12"}</definedName>
    <definedName name="MEMPYGH">{#N/A,#N/A,FALSE,"Costos Productos 6A";#N/A,#N/A,FALSE,"Costo Unitario Total H-94-12"}</definedName>
    <definedName localSheetId="0" name="MEMPYGHIS">{#N/A,#N/A,FALSE,"VOL695";#N/A,#N/A,FALSE,"anexo1";#N/A,#N/A,FALSE,"anexo2";#N/A,#N/A,FALSE,"anexo3";#N/A,#N/A,FALSE,"anexo4";#N/A,#N/A,FALSE,"anexo5a";#N/A,#N/A,FALSE,"anexo5b";#N/A,#N/A,FALSE,"anexo6a";#N/A,#N/A,FALSE,"anexo6a";#N/A,#N/A,FALSE,"anexo6c";#N/A,#N/A,FALSE,"anexo7a";#N/A,#N/A,FALSE,"anexo7b";#N/A,#N/A,FALSE,"anexo7c"}</definedName>
    <definedName name="MEMPYGHIS">{#N/A,#N/A,FALSE,"VOL695";#N/A,#N/A,FALSE,"anexo1";#N/A,#N/A,FALSE,"anexo2";#N/A,#N/A,FALSE,"anexo3";#N/A,#N/A,FALSE,"anexo4";#N/A,#N/A,FALSE,"anexo5a";#N/A,#N/A,FALSE,"anexo5b";#N/A,#N/A,FALSE,"anexo6a";#N/A,#N/A,FALSE,"anexo6a";#N/A,#N/A,FALSE,"anexo6c";#N/A,#N/A,FALSE,"anexo7a";#N/A,#N/A,FALSE,"anexo7b";#N/A,#N/A,FALSE,"anexo7c"}</definedName>
    <definedName localSheetId="0" name="mfgjrdt">{"TAB1",#N/A,TRUE,"GENERAL";"TAB2",#N/A,TRUE,"GENERAL";"TAB3",#N/A,TRUE,"GENERAL";"TAB4",#N/A,TRUE,"GENERAL";"TAB5",#N/A,TRUE,"GENERAL"}</definedName>
    <definedName name="mfgjrdt">{"TAB1",#N/A,TRUE,"GENERAL";"TAB2",#N/A,TRUE,"GENERAL";"TAB3",#N/A,TRUE,"GENERAL";"TAB4",#N/A,TRUE,"GENERAL";"TAB5",#N/A,TRUE,"GENERAL"}</definedName>
    <definedName localSheetId="0" name="mfgjrdt_1">{"TAB1",#N/A,TRUE,"GENERAL";"TAB2",#N/A,TRUE,"GENERAL";"TAB3",#N/A,TRUE,"GENERAL";"TAB4",#N/A,TRUE,"GENERAL";"TAB5",#N/A,TRUE,"GENERAL"}</definedName>
    <definedName name="mfgjrdt_1">{"TAB1",#N/A,TRUE,"GENERAL";"TAB2",#N/A,TRUE,"GENERAL";"TAB3",#N/A,TRUE,"GENERAL";"TAB4",#N/A,TRUE,"GENERAL";"TAB5",#N/A,TRUE,"GENERAL"}</definedName>
    <definedName localSheetId="0" name="mghm">{"via1",#N/A,TRUE,"general";"via2",#N/A,TRUE,"general";"via3",#N/A,TRUE,"general"}</definedName>
    <definedName name="mghm">{"via1",#N/A,TRUE,"general";"via2",#N/A,TRUE,"general";"via3",#N/A,TRUE,"general"}</definedName>
    <definedName localSheetId="0" name="mghm_1">{"via1",#N/A,TRUE,"general";"via2",#N/A,TRUE,"general";"via3",#N/A,TRUE,"general"}</definedName>
    <definedName name="mghm_1">{"via1",#N/A,TRUE,"general";"via2",#N/A,TRUE,"general";"via3",#N/A,TRUE,"general"}</definedName>
    <definedName name="MI">#REF!,#REF!,#REF!,#REF!,#REF!,#REF!,#REF!</definedName>
    <definedName localSheetId="0" name="mjmj">{"via1",#N/A,TRUE,"general";"via2",#N/A,TRUE,"general";"via3",#N/A,TRUE,"general"}</definedName>
    <definedName name="mjmj">{"via1",#N/A,TRUE,"general";"via2",#N/A,TRUE,"general";"via3",#N/A,TRUE,"general"}</definedName>
    <definedName localSheetId="0" name="mjmj_1">{"via1",#N/A,TRUE,"general";"via2",#N/A,TRUE,"general";"via3",#N/A,TRUE,"general"}</definedName>
    <definedName name="mjmj_1">{"via1",#N/A,TRUE,"general";"via2",#N/A,TRUE,"general";"via3",#N/A,TRUE,"general"}</definedName>
    <definedName localSheetId="0" name="mjmjmn">{"via1",#N/A,TRUE,"general";"via2",#N/A,TRUE,"general";"via3",#N/A,TRUE,"general"}</definedName>
    <definedName name="mjmjmn">{"via1",#N/A,TRUE,"general";"via2",#N/A,TRUE,"general";"via3",#N/A,TRUE,"general"}</definedName>
    <definedName localSheetId="0" name="mjmjmn_1">{"via1",#N/A,TRUE,"general";"via2",#N/A,TRUE,"general";"via3",#N/A,TRUE,"general"}</definedName>
    <definedName name="mjmjmn_1">{"via1",#N/A,TRUE,"general";"via2",#N/A,TRUE,"general";"via3",#N/A,TRUE,"general"}</definedName>
    <definedName localSheetId="0" name="mjnhgkio">{"via1",#N/A,TRUE,"general";"via2",#N/A,TRUE,"general";"via3",#N/A,TRUE,"general"}</definedName>
    <definedName name="mjnhgkio">{"via1",#N/A,TRUE,"general";"via2",#N/A,TRUE,"general";"via3",#N/A,TRUE,"general"}</definedName>
    <definedName localSheetId="0" name="mjnhgkio_1">{"via1",#N/A,TRUE,"general";"via2",#N/A,TRUE,"general";"via3",#N/A,TRUE,"general"}</definedName>
    <definedName name="mjnhgkio_1">{"via1",#N/A,TRUE,"general";"via2",#N/A,TRUE,"general";"via3",#N/A,TRUE,"general"}</definedName>
    <definedName name="ML">#REF!,#REF!,#REF!,#REF!,#REF!,#REF!,#REF!</definedName>
    <definedName localSheetId="0" name="MLKJ">{#N/A,#N/A,FALSE,"Costos Productos 6A";#N/A,#N/A,FALSE,"Costo Unitario Total H-94-12"}</definedName>
    <definedName name="MLKJ">{#N/A,#N/A,FALSE,"Costos Productos 6A";#N/A,#N/A,FALSE,"Costo Unitario Total H-94-12"}</definedName>
    <definedName name="MM_1_1_1">NA()</definedName>
    <definedName localSheetId="0" name="mmjmjh">{"TAB1",#N/A,TRUE,"GENERAL";"TAB2",#N/A,TRUE,"GENERAL";"TAB3",#N/A,TRUE,"GENERAL";"TAB4",#N/A,TRUE,"GENERAL";"TAB5",#N/A,TRUE,"GENERAL"}</definedName>
    <definedName name="mmjmjh">{"TAB1",#N/A,TRUE,"GENERAL";"TAB2",#N/A,TRUE,"GENERAL";"TAB3",#N/A,TRUE,"GENERAL";"TAB4",#N/A,TRUE,"GENERAL";"TAB5",#N/A,TRUE,"GENERAL"}</definedName>
    <definedName localSheetId="0" name="mmjmjh_1">{"TAB1",#N/A,TRUE,"GENERAL";"TAB2",#N/A,TRUE,"GENERAL";"TAB3",#N/A,TRUE,"GENERAL";"TAB4",#N/A,TRUE,"GENERAL";"TAB5",#N/A,TRUE,"GENERAL"}</definedName>
    <definedName name="mmjmjh_1">{"TAB1",#N/A,TRUE,"GENERAL";"TAB2",#N/A,TRUE,"GENERAL";"TAB3",#N/A,TRUE,"GENERAL";"TAB4",#N/A,TRUE,"GENERAL";"TAB5",#N/A,TRUE,"GENERAL"}</definedName>
    <definedName localSheetId="0" name="mmm">{"TAB1",#N/A,TRUE,"GENERAL";"TAB2",#N/A,TRUE,"GENERAL";"TAB3",#N/A,TRUE,"GENERAL";"TAB4",#N/A,TRUE,"GENERAL";"TAB5",#N/A,TRUE,"GENERAL"}</definedName>
    <definedName name="mmm">{"TAB1",#N/A,TRUE,"GENERAL";"TAB2",#N/A,TRUE,"GENERAL";"TAB3",#N/A,TRUE,"GENERAL";"TAB4",#N/A,TRUE,"GENERAL";"TAB5",#N/A,TRUE,"GENERAL"}</definedName>
    <definedName localSheetId="0" name="mmm_1">{"TAB1",#N/A,TRUE,"GENERAL";"TAB2",#N/A,TRUE,"GENERAL";"TAB3",#N/A,TRUE,"GENERAL";"TAB4",#N/A,TRUE,"GENERAL";"TAB5",#N/A,TRUE,"GENERAL"}</definedName>
    <definedName name="mmm_1">{"TAB1",#N/A,TRUE,"GENERAL";"TAB2",#N/A,TRUE,"GENERAL";"TAB3",#N/A,TRUE,"GENERAL";"TAB4",#N/A,TRUE,"GENERAL";"TAB5",#N/A,TRUE,"GENERAL"}</definedName>
    <definedName localSheetId="0" name="mmmh">{"via1",#N/A,TRUE,"general";"via2",#N/A,TRUE,"general";"via3",#N/A,TRUE,"general"}</definedName>
    <definedName name="mmmh">{"via1",#N/A,TRUE,"general";"via2",#N/A,TRUE,"general";"via3",#N/A,TRUE,"general"}</definedName>
    <definedName localSheetId="0" name="mmmh_1">{"via1",#N/A,TRUE,"general";"via2",#N/A,TRUE,"general";"via3",#N/A,TRUE,"general"}</definedName>
    <definedName name="mmmh_1">{"via1",#N/A,TRUE,"general";"via2",#N/A,TRUE,"general";"via3",#N/A,TRUE,"general"}</definedName>
    <definedName localSheetId="0" name="mmmmmjyt">{"TAB1",#N/A,TRUE,"GENERAL";"TAB2",#N/A,TRUE,"GENERAL";"TAB3",#N/A,TRUE,"GENERAL";"TAB4",#N/A,TRUE,"GENERAL";"TAB5",#N/A,TRUE,"GENERAL"}</definedName>
    <definedName name="mmmmmjyt">{"TAB1",#N/A,TRUE,"GENERAL";"TAB2",#N/A,TRUE,"GENERAL";"TAB3",#N/A,TRUE,"GENERAL";"TAB4",#N/A,TRUE,"GENERAL";"TAB5",#N/A,TRUE,"GENERAL"}</definedName>
    <definedName localSheetId="0" name="mmmmmjyt_1">{"TAB1",#N/A,TRUE,"GENERAL";"TAB2",#N/A,TRUE,"GENERAL";"TAB3",#N/A,TRUE,"GENERAL";"TAB4",#N/A,TRUE,"GENERAL";"TAB5",#N/A,TRUE,"GENERAL"}</definedName>
    <definedName name="mmmmmjyt_1">{"TAB1",#N/A,TRUE,"GENERAL";"TAB2",#N/A,TRUE,"GENERAL";"TAB3",#N/A,TRUE,"GENERAL";"TAB4",#N/A,TRUE,"GENERAL";"TAB5",#N/A,TRUE,"GENERAL"}</definedName>
    <definedName localSheetId="0" name="mmmmmmg">{"via1",#N/A,TRUE,"general";"via2",#N/A,TRUE,"general";"via3",#N/A,TRUE,"general"}</definedName>
    <definedName name="mmmmmmg">{"via1",#N/A,TRUE,"general";"via2",#N/A,TRUE,"general";"via3",#N/A,TRUE,"general"}</definedName>
    <definedName localSheetId="0" name="mmmmmmg_1">{"via1",#N/A,TRUE,"general";"via2",#N/A,TRUE,"general";"via3",#N/A,TRUE,"general"}</definedName>
    <definedName name="mmmmmmg_1">{"via1",#N/A,TRUE,"general";"via2",#N/A,TRUE,"general";"via3",#N/A,TRUE,"general"}</definedName>
    <definedName localSheetId="0" name="MN">{"via1",#N/A,TRUE,"general";"via2",#N/A,TRUE,"general";"via3",#N/A,TRUE,"general"}</definedName>
    <definedName name="MN">{"via1",#N/A,TRUE,"general";"via2",#N/A,TRUE,"general";"via3",#N/A,TRUE,"general"}</definedName>
    <definedName localSheetId="0" name="MN_1">{"via1",#N/A,TRUE,"general";"via2",#N/A,TRUE,"general";"via3",#N/A,TRUE,"general"}</definedName>
    <definedName name="MN_1">{"via1",#N/A,TRUE,"general";"via2",#N/A,TRUE,"general";"via3",#N/A,TRUE,"general"}</definedName>
    <definedName localSheetId="0" name="MOA">{#N/A,#N/A,FALSE,"Hoja1";#N/A,#N/A,FALSE,"Hoja2"}</definedName>
    <definedName name="MOA">{#N/A,#N/A,FALSE,"Hoja1";#N/A,#N/A,FALSE,"Hoja2"}</definedName>
    <definedName localSheetId="0" name="MODIVejec">{#N/A,#N/A,FALSE,"Hoja1";#N/A,#N/A,FALSE,"Hoja2"}</definedName>
    <definedName name="MODIVejec">{#N/A,#N/A,FALSE,"Hoja1";#N/A,#N/A,FALSE,"Hoja2"}</definedName>
    <definedName localSheetId="0" name="MOE">{#N/A,#N/A,FALSE,"Hoja1";#N/A,#N/A,FALSE,"Hoja2"}</definedName>
    <definedName name="MOE">{#N/A,#N/A,FALSE,"Hoja1";#N/A,#N/A,FALSE,"Hoja2"}</definedName>
    <definedName name="MPA">{"'Sheet1'!$A$1:$G$85"}</definedName>
    <definedName localSheetId="0" name="Municipio">"VILLAGÓMEZ"</definedName>
    <definedName name="Municipio">"VILLAGÓMEZ"</definedName>
    <definedName name="MYC_DRYWALLITEM">#REF!,#REF!,#REF!</definedName>
    <definedName localSheetId="0" name="N">IF(ISERROR(NA),"",NA)</definedName>
    <definedName name="N">IF(ISERROR(NA),"",NA)</definedName>
    <definedName localSheetId="0" name="n_1">{"via1",#N/A,TRUE,"general";"via2",#N/A,TRUE,"general";"via3",#N/A,TRUE,"general"}</definedName>
    <definedName name="n_1">{"via1",#N/A,TRUE,"general";"via2",#N/A,TRUE,"general";"via3",#N/A,TRUE,"general"}</definedName>
    <definedName localSheetId="0" name="nbvnv">{"via1",#N/A,TRUE,"general";"via2",#N/A,TRUE,"general";"via3",#N/A,TRUE,"general"}</definedName>
    <definedName name="nbvnv">{"via1",#N/A,TRUE,"general";"via2",#N/A,TRUE,"general";"via3",#N/A,TRUE,"general"}</definedName>
    <definedName localSheetId="0" name="nbvnv_1">{"via1",#N/A,TRUE,"general";"via2",#N/A,TRUE,"general";"via3",#N/A,TRUE,"general"}</definedName>
    <definedName name="nbvnv_1">{"via1",#N/A,TRUE,"general";"via2",#N/A,TRUE,"general";"via3",#N/A,TRUE,"general"}</definedName>
    <definedName localSheetId="0" name="NDHS">{"TAB1",#N/A,TRUE,"GENERAL";"TAB2",#N/A,TRUE,"GENERAL";"TAB3",#N/A,TRUE,"GENERAL";"TAB4",#N/A,TRUE,"GENERAL";"TAB5",#N/A,TRUE,"GENERAL"}</definedName>
    <definedName name="NDHS">{"TAB1",#N/A,TRUE,"GENERAL";"TAB2",#N/A,TRUE,"GENERAL";"TAB3",#N/A,TRUE,"GENERAL";"TAB4",#N/A,TRUE,"GENERAL";"TAB5",#N/A,TRUE,"GENERAL"}</definedName>
    <definedName localSheetId="0" name="NDHS_1">{"TAB1",#N/A,TRUE,"GENERAL";"TAB2",#N/A,TRUE,"GENERAL";"TAB3",#N/A,TRUE,"GENERAL";"TAB4",#N/A,TRUE,"GENERAL";"TAB5",#N/A,TRUE,"GENERAL"}</definedName>
    <definedName name="NDHS_1">{"TAB1",#N/A,TRUE,"GENERAL";"TAB2",#N/A,TRUE,"GENERAL";"TAB3",#N/A,TRUE,"GENERAL";"TAB4",#N/A,TRUE,"GENERAL";"TAB5",#N/A,TRUE,"GENERAL"}</definedName>
    <definedName localSheetId="0" name="new">{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ew">{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localSheetId="0" name="nf">{"TAB1",#N/A,TRUE,"GENERAL";"TAB2",#N/A,TRUE,"GENERAL";"TAB3",#N/A,TRUE,"GENERAL";"TAB4",#N/A,TRUE,"GENERAL";"TAB5",#N/A,TRUE,"GENERAL"}</definedName>
    <definedName name="nf">{"TAB1",#N/A,TRUE,"GENERAL";"TAB2",#N/A,TRUE,"GENERAL";"TAB3",#N/A,TRUE,"GENERAL";"TAB4",#N/A,TRUE,"GENERAL";"TAB5",#N/A,TRUE,"GENERAL"}</definedName>
    <definedName localSheetId="0" name="nf_1">{"TAB1",#N/A,TRUE,"GENERAL";"TAB2",#N/A,TRUE,"GENERAL";"TAB3",#N/A,TRUE,"GENERAL";"TAB4",#N/A,TRUE,"GENERAL";"TAB5",#N/A,TRUE,"GENERAL"}</definedName>
    <definedName name="nf_1">{"TAB1",#N/A,TRUE,"GENERAL";"TAB2",#N/A,TRUE,"GENERAL";"TAB3",#N/A,TRUE,"GENERAL";"TAB4",#N/A,TRUE,"GENERAL";"TAB5",#N/A,TRUE,"GENERAL"}</definedName>
    <definedName localSheetId="0" name="nfg">{"via1",#N/A,TRUE,"general";"via2",#N/A,TRUE,"general";"via3",#N/A,TRUE,"general"}</definedName>
    <definedName name="nfg">{"via1",#N/A,TRUE,"general";"via2",#N/A,TRUE,"general";"via3",#N/A,TRUE,"general"}</definedName>
    <definedName localSheetId="0" name="nfg_1">{"via1",#N/A,TRUE,"general";"via2",#N/A,TRUE,"general";"via3",#N/A,TRUE,"general"}</definedName>
    <definedName name="nfg_1">{"via1",#N/A,TRUE,"general";"via2",#N/A,TRUE,"general";"via3",#N/A,TRUE,"general"}</definedName>
    <definedName localSheetId="0" name="nfgn">{"via1",#N/A,TRUE,"general";"via2",#N/A,TRUE,"general";"via3",#N/A,TRUE,"general"}</definedName>
    <definedName name="nfgn">{"via1",#N/A,TRUE,"general";"via2",#N/A,TRUE,"general";"via3",#N/A,TRUE,"general"}</definedName>
    <definedName localSheetId="0" name="nfgn_1">{"via1",#N/A,TRUE,"general";"via2",#N/A,TRUE,"general";"via3",#N/A,TRUE,"general"}</definedName>
    <definedName name="nfgn_1">{"via1",#N/A,TRUE,"general";"via2",#N/A,TRUE,"general";"via3",#N/A,TRUE,"general"}</definedName>
    <definedName localSheetId="0" name="ngdn">{"TAB1",#N/A,TRUE,"GENERAL";"TAB2",#N/A,TRUE,"GENERAL";"TAB3",#N/A,TRUE,"GENERAL";"TAB4",#N/A,TRUE,"GENERAL";"TAB5",#N/A,TRUE,"GENERAL"}</definedName>
    <definedName name="ngdn">{"TAB1",#N/A,TRUE,"GENERAL";"TAB2",#N/A,TRUE,"GENERAL";"TAB3",#N/A,TRUE,"GENERAL";"TAB4",#N/A,TRUE,"GENERAL";"TAB5",#N/A,TRUE,"GENERAL"}</definedName>
    <definedName localSheetId="0" name="ngdn_1">{"TAB1",#N/A,TRUE,"GENERAL";"TAB2",#N/A,TRUE,"GENERAL";"TAB3",#N/A,TRUE,"GENERAL";"TAB4",#N/A,TRUE,"GENERAL";"TAB5",#N/A,TRUE,"GENERAL"}</definedName>
    <definedName name="ngdn_1">{"TAB1",#N/A,TRUE,"GENERAL";"TAB2",#N/A,TRUE,"GENERAL";"TAB3",#N/A,TRUE,"GENERAL";"TAB4",#N/A,TRUE,"GENERAL";"TAB5",#N/A,TRUE,"GENERAL"}</definedName>
    <definedName localSheetId="0" name="ngfh">{"via1",#N/A,TRUE,"general";"via2",#N/A,TRUE,"general";"via3",#N/A,TRUE,"general"}</definedName>
    <definedName name="ngfh">{"via1",#N/A,TRUE,"general";"via2",#N/A,TRUE,"general";"via3",#N/A,TRUE,"general"}</definedName>
    <definedName localSheetId="0" name="ngfh_1">{"via1",#N/A,TRUE,"general";"via2",#N/A,TRUE,"general";"via3",#N/A,TRUE,"general"}</definedName>
    <definedName name="ngfh_1">{"via1",#N/A,TRUE,"general";"via2",#N/A,TRUE,"general";"via3",#N/A,TRUE,"general"}</definedName>
    <definedName localSheetId="0" name="nhn">{"via1",#N/A,TRUE,"general";"via2",#N/A,TRUE,"general";"via3",#N/A,TRUE,"general"}</definedName>
    <definedName name="nhn">{"via1",#N/A,TRUE,"general";"via2",#N/A,TRUE,"general";"via3",#N/A,TRUE,"general"}</definedName>
    <definedName localSheetId="0" name="nhn_1">{"via1",#N/A,TRUE,"general";"via2",#N/A,TRUE,"general";"via3",#N/A,TRUE,"general"}</definedName>
    <definedName name="nhn_1">{"via1",#N/A,TRUE,"general";"via2",#N/A,TRUE,"general";"via3",#N/A,TRUE,"general"}</definedName>
    <definedName localSheetId="0" name="nhncfgn">{"TAB1",#N/A,TRUE,"GENERAL";"TAB2",#N/A,TRUE,"GENERAL";"TAB3",#N/A,TRUE,"GENERAL";"TAB4",#N/A,TRUE,"GENERAL";"TAB5",#N/A,TRUE,"GENERAL"}</definedName>
    <definedName name="nhncfgn">{"TAB1",#N/A,TRUE,"GENERAL";"TAB2",#N/A,TRUE,"GENERAL";"TAB3",#N/A,TRUE,"GENERAL";"TAB4",#N/A,TRUE,"GENERAL";"TAB5",#N/A,TRUE,"GENERAL"}</definedName>
    <definedName localSheetId="0" name="nhncfgn_1">{"TAB1",#N/A,TRUE,"GENERAL";"TAB2",#N/A,TRUE,"GENERAL";"TAB3",#N/A,TRUE,"GENERAL";"TAB4",#N/A,TRUE,"GENERAL";"TAB5",#N/A,TRUE,"GENERAL"}</definedName>
    <definedName name="nhncfgn_1">{"TAB1",#N/A,TRUE,"GENERAL";"TAB2",#N/A,TRUE,"GENERAL";"TAB3",#N/A,TRUE,"GENERAL";"TAB4",#N/A,TRUE,"GENERAL";"TAB5",#N/A,TRUE,"GENERAL"}</definedName>
    <definedName localSheetId="0" name="nhndr">{"via1",#N/A,TRUE,"general";"via2",#N/A,TRUE,"general";"via3",#N/A,TRUE,"general"}</definedName>
    <definedName name="nhndr">{"via1",#N/A,TRUE,"general";"via2",#N/A,TRUE,"general";"via3",#N/A,TRUE,"general"}</definedName>
    <definedName localSheetId="0" name="nhndr_1">{"via1",#N/A,TRUE,"general";"via2",#N/A,TRUE,"general";"via3",#N/A,TRUE,"general"}</definedName>
    <definedName name="nhndr_1">{"via1",#N/A,TRUE,"general";"via2",#N/A,TRUE,"general";"via3",#N/A,TRUE,"general"}</definedName>
    <definedName localSheetId="0" name="nmmmm">{"via1",#N/A,TRUE,"general";"via2",#N/A,TRUE,"general";"via3",#N/A,TRUE,"general"}</definedName>
    <definedName name="nmmmm">{"via1",#N/A,TRUE,"general";"via2",#N/A,TRUE,"general";"via3",#N/A,TRUE,"general"}</definedName>
    <definedName localSheetId="0" name="nmmmm_1">{"via1",#N/A,TRUE,"general";"via2",#N/A,TRUE,"general";"via3",#N/A,TRUE,"general"}</definedName>
    <definedName name="nmmmm_1">{"via1",#N/A,TRUE,"general";"via2",#N/A,TRUE,"general";"via3",#N/A,TRUE,"general"}</definedName>
    <definedName localSheetId="0" name="NN">{"TAB1",#N/A,TRUE,"GENERAL";"TAB2",#N/A,TRUE,"GENERAL";"TAB3",#N/A,TRUE,"GENERAL";"TAB4",#N/A,TRUE,"GENERAL";"TAB5",#N/A,TRUE,"GENERAL"}</definedName>
    <definedName name="NN">{"TAB1",#N/A,TRUE,"GENERAL";"TAB2",#N/A,TRUE,"GENERAL";"TAB3",#N/A,TRUE,"GENERAL";"TAB4",#N/A,TRUE,"GENERAL";"TAB5",#N/A,TRUE,"GENERAL"}</definedName>
    <definedName localSheetId="0" name="NN_1">{"TAB1",#N/A,TRUE,"GENERAL";"TAB2",#N/A,TRUE,"GENERAL";"TAB3",#N/A,TRUE,"GENERAL";"TAB4",#N/A,TRUE,"GENERAL";"TAB5",#N/A,TRUE,"GENERAL"}</definedName>
    <definedName name="NN_1">{"TAB1",#N/A,TRUE,"GENERAL";"TAB2",#N/A,TRUE,"GENERAL";"TAB3",#N/A,TRUE,"GENERAL";"TAB4",#N/A,TRUE,"GENERAL";"TAB5",#N/A,TRUE,"GENERAL"}</definedName>
    <definedName localSheetId="0" name="nndng">{"TAB1",#N/A,TRUE,"GENERAL";"TAB2",#N/A,TRUE,"GENERAL";"TAB3",#N/A,TRUE,"GENERAL";"TAB4",#N/A,TRUE,"GENERAL";"TAB5",#N/A,TRUE,"GENERAL"}</definedName>
    <definedName name="nndng">{"TAB1",#N/A,TRUE,"GENERAL";"TAB2",#N/A,TRUE,"GENERAL";"TAB3",#N/A,TRUE,"GENERAL";"TAB4",#N/A,TRUE,"GENERAL";"TAB5",#N/A,TRUE,"GENERAL"}</definedName>
    <definedName localSheetId="0" name="nndng_1">{"TAB1",#N/A,TRUE,"GENERAL";"TAB2",#N/A,TRUE,"GENERAL";"TAB3",#N/A,TRUE,"GENERAL";"TAB4",#N/A,TRUE,"GENERAL";"TAB5",#N/A,TRUE,"GENERAL"}</definedName>
    <definedName name="nndng_1">{"TAB1",#N/A,TRUE,"GENERAL";"TAB2",#N/A,TRUE,"GENERAL";"TAB3",#N/A,TRUE,"GENERAL";"TAB4",#N/A,TRUE,"GENERAL";"TAB5",#N/A,TRUE,"GENERAL"}</definedName>
    <definedName localSheetId="0" name="nnnhd">{"via1",#N/A,TRUE,"general";"via2",#N/A,TRUE,"general";"via3",#N/A,TRUE,"general"}</definedName>
    <definedName name="nnnhd">{"via1",#N/A,TRUE,"general";"via2",#N/A,TRUE,"general";"via3",#N/A,TRUE,"general"}</definedName>
    <definedName localSheetId="0" name="nnnhd_1">{"via1",#N/A,TRUE,"general";"via2",#N/A,TRUE,"general";"via3",#N/A,TRUE,"general"}</definedName>
    <definedName name="nnnhd_1">{"via1",#N/A,TRUE,"general";"via2",#N/A,TRUE,"general";"via3",#N/A,TRUE,"general"}</definedName>
    <definedName name="NNNNBB">#REF!,#REF!</definedName>
    <definedName localSheetId="0" name="nnnnn">{"via1",#N/A,TRUE,"general";"via2",#N/A,TRUE,"general";"via3",#N/A,TRUE,"general"}</definedName>
    <definedName name="nnnnn">{"via1",#N/A,TRUE,"general";"via2",#N/A,TRUE,"general";"via3",#N/A,TRUE,"general"}</definedName>
    <definedName localSheetId="0" name="nnnnn_1">{"via1",#N/A,TRUE,"general";"via2",#N/A,TRUE,"general";"via3",#N/A,TRUE,"general"}</definedName>
    <definedName name="nnnnn_1">{"via1",#N/A,TRUE,"general";"via2",#N/A,TRUE,"general";"via3",#N/A,TRUE,"general"}</definedName>
    <definedName localSheetId="0" name="nnnnnd">{"TAB1",#N/A,TRUE,"GENERAL";"TAB2",#N/A,TRUE,"GENERAL";"TAB3",#N/A,TRUE,"GENERAL";"TAB4",#N/A,TRUE,"GENERAL";"TAB5",#N/A,TRUE,"GENERAL"}</definedName>
    <definedName name="nnnnnd">{"TAB1",#N/A,TRUE,"GENERAL";"TAB2",#N/A,TRUE,"GENERAL";"TAB3",#N/A,TRUE,"GENERAL";"TAB4",#N/A,TRUE,"GENERAL";"TAB5",#N/A,TRUE,"GENERAL"}</definedName>
    <definedName localSheetId="0" name="nnnnnd_1">{"TAB1",#N/A,TRUE,"GENERAL";"TAB2",#N/A,TRUE,"GENERAL";"TAB3",#N/A,TRUE,"GENERAL";"TAB4",#N/A,TRUE,"GENERAL";"TAB5",#N/A,TRUE,"GENERAL"}</definedName>
    <definedName name="nnnnnd_1">{"TAB1",#N/A,TRUE,"GENERAL";"TAB2",#N/A,TRUE,"GENERAL";"TAB3",#N/A,TRUE,"GENERAL";"TAB4",#N/A,TRUE,"GENERAL";"TAB5",#N/A,TRUE,"GENERAL"}</definedName>
    <definedName localSheetId="0" name="nnnnnf">{"TAB1",#N/A,TRUE,"GENERAL";"TAB2",#N/A,TRUE,"GENERAL";"TAB3",#N/A,TRUE,"GENERAL";"TAB4",#N/A,TRUE,"GENERAL";"TAB5",#N/A,TRUE,"GENERAL"}</definedName>
    <definedName name="nnnnnf">{"TAB1",#N/A,TRUE,"GENERAL";"TAB2",#N/A,TRUE,"GENERAL";"TAB3",#N/A,TRUE,"GENERAL";"TAB4",#N/A,TRUE,"GENERAL";"TAB5",#N/A,TRUE,"GENERAL"}</definedName>
    <definedName localSheetId="0" name="nnnnnf_1">{"TAB1",#N/A,TRUE,"GENERAL";"TAB2",#N/A,TRUE,"GENERAL";"TAB3",#N/A,TRUE,"GENERAL";"TAB4",#N/A,TRUE,"GENERAL";"TAB5",#N/A,TRUE,"GENERAL"}</definedName>
    <definedName name="nnnnnf_1">{"TAB1",#N/A,TRUE,"GENERAL";"TAB2",#N/A,TRUE,"GENERAL";"TAB3",#N/A,TRUE,"GENERAL";"TAB4",#N/A,TRUE,"GENERAL";"TAB5",#N/A,TRUE,"GENERAL"}</definedName>
    <definedName localSheetId="0" name="nnnnnh">{"via1",#N/A,TRUE,"general";"via2",#N/A,TRUE,"general";"via3",#N/A,TRUE,"general"}</definedName>
    <definedName name="nnnnnh">{"via1",#N/A,TRUE,"general";"via2",#N/A,TRUE,"general";"via3",#N/A,TRUE,"general"}</definedName>
    <definedName localSheetId="0" name="nnnnnh_1">{"via1",#N/A,TRUE,"general";"via2",#N/A,TRUE,"general";"via3",#N/A,TRUE,"general"}</definedName>
    <definedName name="nnnnnh_1">{"via1",#N/A,TRUE,"general";"via2",#N/A,TRUE,"general";"via3",#N/A,TRUE,"general"}</definedName>
    <definedName name="No_desarrolladas">#REF!,#REF!,#REF!,#REF!</definedName>
    <definedName localSheetId="0" name="noemi">{#N/A,#N/A,FALSE,"Costos Productos 6A";#N/A,#N/A,FALSE,"Costo Unitario Total H-94-12"}</definedName>
    <definedName name="noemi">{#N/A,#N/A,FALSE,"Costos Productos 6A";#N/A,#N/A,FALSE,"Costo Unitario Total H-94-12"}</definedName>
    <definedName localSheetId="3" name="nombre">IFERROR(VLOOKUP(#REF!,#REF!,2,0),"")</definedName>
    <definedName name="nombre">IFERROR(VLOOKUP(#REF!,#REF!,2,0),"")</definedName>
    <definedName name="NOMBRE_1_1_1">NA()</definedName>
    <definedName name="NORTERO_1_1_1">NA()</definedName>
    <definedName name="novafort160_1_1_1">NA()</definedName>
    <definedName name="novafort200_1_1_1">NA()</definedName>
    <definedName localSheetId="0" name="Nueva">{#N/A,#N/A,FALSE,"a1";#N/A,#N/A,FALSE,"a2";#N/A,#N/A,FALSE,"a3";#N/A,#N/A,FALSE,"a4a";#N/A,#N/A,FALSE,"a4B";#N/A,#N/A,FALSE,"a4C";#N/A,#N/A,FALSE,"a4D";#N/A,#N/A,FALSE,"A5a ";#N/A,#N/A,FALSE,"A5b";#N/A,#N/A,FALSE,"A6A";#N/A,#N/A,FALSE,"A6B";#N/A,#N/A,FALSE,"A6C";#N/A,#N/A,FALSE,"A6D";#N/A,#N/A,FALSE,"INV"}</definedName>
    <definedName name="Nueva">{#N/A,#N/A,FALSE,"a1";#N/A,#N/A,FALSE,"a2";#N/A,#N/A,FALSE,"a3";#N/A,#N/A,FALSE,"a4a";#N/A,#N/A,FALSE,"a4B";#N/A,#N/A,FALSE,"a4C";#N/A,#N/A,FALSE,"a4D";#N/A,#N/A,FALSE,"A5a ";#N/A,#N/A,FALSE,"A5b";#N/A,#N/A,FALSE,"A6A";#N/A,#N/A,FALSE,"A6B";#N/A,#N/A,FALSE,"A6C";#N/A,#N/A,FALSE,"A6D";#N/A,#N/A,FALSE,"INV"}</definedName>
    <definedName localSheetId="0" name="NUEVOFM">{"TAB1",#N/A,TRUE,"GENERAL";"TAB2",#N/A,TRUE,"GENERAL";"TAB3",#N/A,TRUE,"GENERAL";"TAB4",#N/A,TRUE,"GENERAL";"TAB5",#N/A,TRUE,"GENERAL"}</definedName>
    <definedName name="NUEVOFM">{"TAB1",#N/A,TRUE,"GENERAL";"TAB2",#N/A,TRUE,"GENERAL";"TAB3",#N/A,TRUE,"GENERAL";"TAB4",#N/A,TRUE,"GENERAL";"TAB5",#N/A,TRUE,"GENERAL"}</definedName>
    <definedName name="NvsASD">"V2005-12-31"</definedName>
    <definedName name="NvsAutoDrillOk">"VN"</definedName>
    <definedName name="NvsElapsedTime">0.000162037031259388</definedName>
    <definedName name="NvsEndTime">38750.6590046296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Effdt">"V2005-01-01"</definedName>
    <definedName name="NvsPanelSetid">"VPROSE"</definedName>
    <definedName name="NvsReqBU">"VCIA47"</definedName>
    <definedName name="NvsReqBUOnly">"VY"</definedName>
    <definedName name="NvsTransLed">"VN"</definedName>
    <definedName name="NvsTreeASD">"V2005-12-31"</definedName>
    <definedName localSheetId="0" name="nxn">{"via1",#N/A,TRUE,"general";"via2",#N/A,TRUE,"general";"via3",#N/A,TRUE,"general"}</definedName>
    <definedName name="nxn">{"via1",#N/A,TRUE,"general";"via2",#N/A,TRUE,"general";"via3",#N/A,TRUE,"general"}</definedName>
    <definedName localSheetId="0" name="nxn_1">{"via1",#N/A,TRUE,"general";"via2",#N/A,TRUE,"general";"via3",#N/A,TRUE,"general"}</definedName>
    <definedName name="nxn_1">{"via1",#N/A,TRUE,"general";"via2",#N/A,TRUE,"general";"via3",#N/A,TRUE,"general"}</definedName>
    <definedName localSheetId="0" name="ñpñpñ">{"via1",#N/A,TRUE,"general";"via2",#N/A,TRUE,"general";"via3",#N/A,TRUE,"general"}</definedName>
    <definedName name="ñpñpñ">{"via1",#N/A,TRUE,"general";"via2",#N/A,TRUE,"general";"via3",#N/A,TRUE,"general"}</definedName>
    <definedName localSheetId="0" name="ñpñpñ_1">{"via1",#N/A,TRUE,"general";"via2",#N/A,TRUE,"general";"via3",#N/A,TRUE,"general"}</definedName>
    <definedName name="ñpñpñ_1">{"via1",#N/A,TRUE,"general";"via2",#N/A,TRUE,"general";"via3",#N/A,TRUE,"general"}</definedName>
    <definedName localSheetId="0" name="o9o9">{"via1",#N/A,TRUE,"general";"via2",#N/A,TRUE,"general";"via3",#N/A,TRUE,"general"}</definedName>
    <definedName name="o9o9">{"via1",#N/A,TRUE,"general";"via2",#N/A,TRUE,"general";"via3",#N/A,TRUE,"general"}</definedName>
    <definedName localSheetId="0" name="o9o9_1">{"via1",#N/A,TRUE,"general";"via2",#N/A,TRUE,"general";"via3",#N/A,TRUE,"general"}</definedName>
    <definedName name="o9o9_1">{"via1",#N/A,TRUE,"general";"via2",#N/A,TRUE,"general";"via3",#N/A,TRUE,"general"}</definedName>
    <definedName localSheetId="0" name="obras1">DATE(YEAR(#REF!),MONTH(#REF!)+Payment_Number,DAY(#REF!))</definedName>
    <definedName name="obras1">DATE(YEAR(#REF!),MONTH(#REF!)+Payment_Number,DAY(#REF!))</definedName>
    <definedName localSheetId="0" name="obras111">DATE(YEAR(#REF!),MONTH(#REF!)+Payment_Number,DAY(#REF!))</definedName>
    <definedName name="obras111">DATE(YEAR(#REF!),MONTH(#REF!)+Payment_Number,DAY(#REF!))</definedName>
    <definedName localSheetId="0" name="OCTUBRE">{#N/A,#N/A,FALSE,"orthoflow";#N/A,#N/A,FALSE,"Miscelaneos";#N/A,#N/A,FALSE,"Instrumentacio";#N/A,#N/A,FALSE,"Electrico";#N/A,#N/A,FALSE,"Valv. Seguridad"}</definedName>
    <definedName name="OCTUBRE">{#N/A,#N/A,FALSE,"orthoflow";#N/A,#N/A,FALSE,"Miscelaneos";#N/A,#N/A,FALSE,"Instrumentacio";#N/A,#N/A,FALSE,"Electrico";#N/A,#N/A,FALSE,"Valv. Seguridad"}</definedName>
    <definedName localSheetId="0" name="oiret">{"TAB1",#N/A,TRUE,"GENERAL";"TAB2",#N/A,TRUE,"GENERAL";"TAB3",#N/A,TRUE,"GENERAL";"TAB4",#N/A,TRUE,"GENERAL";"TAB5",#N/A,TRUE,"GENERAL"}</definedName>
    <definedName name="oiret">{"TAB1",#N/A,TRUE,"GENERAL";"TAB2",#N/A,TRUE,"GENERAL";"TAB3",#N/A,TRUE,"GENERAL";"TAB4",#N/A,TRUE,"GENERAL";"TAB5",#N/A,TRUE,"GENERAL"}</definedName>
    <definedName localSheetId="0" name="oiret_1">{"TAB1",#N/A,TRUE,"GENERAL";"TAB2",#N/A,TRUE,"GENERAL";"TAB3",#N/A,TRUE,"GENERAL";"TAB4",#N/A,TRUE,"GENERAL";"TAB5",#N/A,TRUE,"GENERAL"}</definedName>
    <definedName name="oiret_1">{"TAB1",#N/A,TRUE,"GENERAL";"TAB2",#N/A,TRUE,"GENERAL";"TAB3",#N/A,TRUE,"GENERAL";"TAB4",#N/A,TRUE,"GENERAL";"TAB5",#N/A,TRUE,"GENERAL"}</definedName>
    <definedName localSheetId="0" name="oirgrth">{"TAB1",#N/A,TRUE,"GENERAL";"TAB2",#N/A,TRUE,"GENERAL";"TAB3",#N/A,TRUE,"GENERAL";"TAB4",#N/A,TRUE,"GENERAL";"TAB5",#N/A,TRUE,"GENERAL"}</definedName>
    <definedName name="oirgrth">{"TAB1",#N/A,TRUE,"GENERAL";"TAB2",#N/A,TRUE,"GENERAL";"TAB3",#N/A,TRUE,"GENERAL";"TAB4",#N/A,TRUE,"GENERAL";"TAB5",#N/A,TRUE,"GENERAL"}</definedName>
    <definedName localSheetId="0" name="oirgrth_1">{"TAB1",#N/A,TRUE,"GENERAL";"TAB2",#N/A,TRUE,"GENERAL";"TAB3",#N/A,TRUE,"GENERAL";"TAB4",#N/A,TRUE,"GENERAL";"TAB5",#N/A,TRUE,"GENERAL"}</definedName>
    <definedName name="oirgrth_1">{"TAB1",#N/A,TRUE,"GENERAL";"TAB2",#N/A,TRUE,"GENERAL";"TAB3",#N/A,TRUE,"GENERAL";"TAB4",#N/A,TRUE,"GENERAL";"TAB5",#N/A,TRUE,"GENERAL"}</definedName>
    <definedName localSheetId="0" name="OIUOIU">{"via1",#N/A,TRUE,"general";"via2",#N/A,TRUE,"general";"via3",#N/A,TRUE,"general"}</definedName>
    <definedName name="OIUOIU">{"via1",#N/A,TRUE,"general";"via2",#N/A,TRUE,"general";"via3",#N/A,TRUE,"general"}</definedName>
    <definedName localSheetId="0" name="OIUOIU_1">{"via1",#N/A,TRUE,"general";"via2",#N/A,TRUE,"general";"via3",#N/A,TRUE,"general"}</definedName>
    <definedName name="OIUOIU_1">{"via1",#N/A,TRUE,"general";"via2",#N/A,TRUE,"general";"via3",#N/A,TRUE,"general"}</definedName>
    <definedName name="OnceThru">0</definedName>
    <definedName localSheetId="0" name="ooo">{"via1",#N/A,TRUE,"general";"via2",#N/A,TRUE,"general";"via3",#N/A,TRUE,"general"}</definedName>
    <definedName name="ooo">{"via1",#N/A,TRUE,"general";"via2",#N/A,TRUE,"general";"via3",#N/A,TRUE,"general"}</definedName>
    <definedName localSheetId="0" name="ooooiii">{"TAB1",#N/A,TRUE,"GENERAL";"TAB2",#N/A,TRUE,"GENERAL";"TAB3",#N/A,TRUE,"GENERAL";"TAB4",#N/A,TRUE,"GENERAL";"TAB5",#N/A,TRUE,"GENERAL"}</definedName>
    <definedName name="ooooiii">{"TAB1",#N/A,TRUE,"GENERAL";"TAB2",#N/A,TRUE,"GENERAL";"TAB3",#N/A,TRUE,"GENERAL";"TAB4",#N/A,TRUE,"GENERAL";"TAB5",#N/A,TRUE,"GENERAL"}</definedName>
    <definedName localSheetId="0" name="ooooiii_1">{"TAB1",#N/A,TRUE,"GENERAL";"TAB2",#N/A,TRUE,"GENERAL";"TAB3",#N/A,TRUE,"GENERAL";"TAB4",#N/A,TRUE,"GENERAL";"TAB5",#N/A,TRUE,"GENERAL"}</definedName>
    <definedName name="ooooiii_1">{"TAB1",#N/A,TRUE,"GENERAL";"TAB2",#N/A,TRUE,"GENERAL";"TAB3",#N/A,TRUE,"GENERAL";"TAB4",#N/A,TRUE,"GENERAL";"TAB5",#N/A,TRUE,"GENERAL"}</definedName>
    <definedName localSheetId="0" name="oooos">{"via1",#N/A,TRUE,"general";"via2",#N/A,TRUE,"general";"via3",#N/A,TRUE,"general"}</definedName>
    <definedName name="oooos">{"via1",#N/A,TRUE,"general";"via2",#N/A,TRUE,"general";"via3",#N/A,TRUE,"general"}</definedName>
    <definedName localSheetId="0" name="oooos_1">{"via1",#N/A,TRUE,"general";"via2",#N/A,TRUE,"general";"via3",#N/A,TRUE,"general"}</definedName>
    <definedName name="oooos_1">{"via1",#N/A,TRUE,"general";"via2",#N/A,TRUE,"general";"via3",#N/A,TRUE,"general"}</definedName>
    <definedName name="OptionsEss">"2100000000111000_01 00"</definedName>
    <definedName localSheetId="0" name="ORIGINAL">{#N/A,#N/A,FALSE,"orthoflow";#N/A,#N/A,FALSE,"Miscelaneos";#N/A,#N/A,FALSE,"Instrumentacio";#N/A,#N/A,FALSE,"Electrico";#N/A,#N/A,FALSE,"Valv. Seguridad"}</definedName>
    <definedName name="ORIGINAL">{#N/A,#N/A,FALSE,"orthoflow";#N/A,#N/A,FALSE,"Miscelaneos";#N/A,#N/A,FALSE,"Instrumentacio";#N/A,#N/A,FALSE,"Electrico";#N/A,#N/A,FALSE,"Valv. Seguridad"}</definedName>
    <definedName localSheetId="3" name="p">{#N/A,#N/A,FALSE,"Comptes consolidés en MF";#N/A,#N/A,FALSE,"Chiffre d'affaires";#N/A,#N/A,FALSE," Résultat d'exploitation";#N/A,#N/A,FALSE,"Investissements";#N/A,#N/A,FALSE,"bilan et net";#N/A,#N/A,FALSE,"DETTE";#N/A,#N/A,FALSE,"dividendes";#N/A,#N/A,FALSE,"Impot"}</definedName>
    <definedName localSheetId="0" name="p">{#N/A,#N/A,FALSE,"Comptes consolidés en MF";#N/A,#N/A,FALSE,"Chiffre d'affaires";#N/A,#N/A,FALSE," Résultat d'exploitation";#N/A,#N/A,FALSE,"Investissements";#N/A,#N/A,FALSE,"bilan et net";#N/A,#N/A,FALSE,"DETTE";#N/A,#N/A,FALSE,"dividendes";#N/A,#N/A,FALSE,"Impot"}</definedName>
    <definedName name="p">{#N/A,#N/A,FALSE,"Comptes consolidés en MF";#N/A,#N/A,FALSE,"Chiffre d'affaires";#N/A,#N/A,FALSE," Résultat d'exploitation";#N/A,#N/A,FALSE,"Investissements";#N/A,#N/A,FALSE,"bilan et net";#N/A,#N/A,FALSE,"DETTE";#N/A,#N/A,FALSE,"dividendes";#N/A,#N/A,FALSE,"Impot"}</definedName>
    <definedName localSheetId="3" name="p_1">{#N/A,#N/A,FALSE,"Comptes consolidés en MF";#N/A,#N/A,FALSE,"Chiffre d'affaires";#N/A,#N/A,FALSE," Résultat d'exploitation";#N/A,#N/A,FALSE,"Investissements";#N/A,#N/A,FALSE,"bilan et net";#N/A,#N/A,FALSE,"DETTE";#N/A,#N/A,FALSE,"dividendes";#N/A,#N/A,FALSE,"Impot"}</definedName>
    <definedName localSheetId="0" name="p_1">{#N/A,#N/A,FALSE,"Comptes consolidés en MF";#N/A,#N/A,FALSE,"Chiffre d'affaires";#N/A,#N/A,FALSE," Résultat d'exploitation";#N/A,#N/A,FALSE,"Investissements";#N/A,#N/A,FALSE,"bilan et net";#N/A,#N/A,FALSE,"DETTE";#N/A,#N/A,FALSE,"dividendes";#N/A,#N/A,FALSE,"Impot"}</definedName>
    <definedName name="p_1">{#N/A,#N/A,FALSE,"Comptes consolidés en MF";#N/A,#N/A,FALSE,"Chiffre d'affaires";#N/A,#N/A,FALSE," Résultat d'exploitation";#N/A,#N/A,FALSE,"Investissements";#N/A,#N/A,FALSE,"bilan et net";#N/A,#N/A,FALSE,"DETTE";#N/A,#N/A,FALSE,"dividendes";#N/A,#N/A,FALSE,"Impot"}</definedName>
    <definedName localSheetId="0" name="p0p0">{"via1",#N/A,TRUE,"general";"via2",#N/A,TRUE,"general";"via3",#N/A,TRUE,"general"}</definedName>
    <definedName name="p0p0">{"via1",#N/A,TRUE,"general";"via2",#N/A,TRUE,"general";"via3",#N/A,TRUE,"general"}</definedName>
    <definedName localSheetId="0" name="p0p0_1">{"via1",#N/A,TRUE,"general";"via2",#N/A,TRUE,"general";"via3",#N/A,TRUE,"general"}</definedName>
    <definedName name="p0p0_1">{"via1",#N/A,TRUE,"general";"via2",#N/A,TRUE,"general";"via3",#N/A,TRUE,"general"}</definedName>
    <definedName name="Pal_Workbook_GUID">"F3T3JN2DTGBE5ZGEVIAR1IDW"</definedName>
    <definedName localSheetId="0" name="PASO">{#N/A,#N/A,TRUE,"INGENIERIA";#N/A,#N/A,TRUE,"COMPRAS";#N/A,#N/A,TRUE,"DIRECCION";#N/A,#N/A,TRUE,"RESUMEN"}</definedName>
    <definedName name="PASO">{#N/A,#N/A,TRUE,"INGENIERIA";#N/A,#N/A,TRUE,"COMPRAS";#N/A,#N/A,TRUE,"DIRECCION";#N/A,#N/A,TRUE,"RESUMEN"}</definedName>
    <definedName localSheetId="0" name="PASS">{#N/A,#N/A,TRUE,"INGENIERIA";#N/A,#N/A,TRUE,"COMPRAS";#N/A,#N/A,TRUE,"DIRECCION";#N/A,#N/A,TRUE,"RESUMEN"}</definedName>
    <definedName name="PASS">{#N/A,#N/A,TRUE,"INGENIERIA";#N/A,#N/A,TRUE,"COMPRAS";#N/A,#N/A,TRUE,"DIRECCION";#N/A,#N/A,TRUE,"RESUMEN"}</definedName>
    <definedName name="PAVIMENTO_1_1_1">NA()</definedName>
    <definedName localSheetId="0" name="Payment_Date1">DATE(YEAR(#REF!),MONTH(#REF!)+Payment_Number,DAY(#REF!))</definedName>
    <definedName name="Payment_Date1">DATE(YEAR(#REF!),MONTH(#REF!)+Payment_Number,DAY(#REF!))</definedName>
    <definedName name="Payment_Needed">"Pago necesario"</definedName>
    <definedName name="Payment_Number">ROW()-#REF!</definedName>
    <definedName localSheetId="0" name="PEPE">'PRESUPUESTO H-S-G'!err</definedName>
    <definedName name="PEPE">[0]!err</definedName>
    <definedName localSheetId="0" name="PESO2">{#N/A,#N/A,TRUE,"Summary";#N/A,#N/A,TRUE,"Detail";#N/A,#N/A,TRUE,"Accessories"}</definedName>
    <definedName name="PESO2">{#N/A,#N/A,TRUE,"Summary";#N/A,#N/A,TRUE,"Detail";#N/A,#N/A,TRUE,"Accessories"}</definedName>
    <definedName name="PISOS_CONC_ESP_PUBL_ITEM">#REF!,#REF!,#REF!,#REF!,#REF!,#REF!,#REF!</definedName>
    <definedName name="PISOS_CONC_ESP_PUBL_VALOR">#REF!,#REF!,#REF!,#REF!,#REF!</definedName>
    <definedName name="PISOS_CONC_GRAN_ITEM">#REF!,#REF!,#REF!</definedName>
    <definedName name="PISOS_CONC_GRAN_VALOR">#REF!,#REF!</definedName>
    <definedName localSheetId="11" name="pkgl">'PPTO HVAC'!#REF!</definedName>
    <definedName localSheetId="0" name="PKHK">{"TAB1",#N/A,TRUE,"GENERAL";"TAB2",#N/A,TRUE,"GENERAL";"TAB3",#N/A,TRUE,"GENERAL";"TAB4",#N/A,TRUE,"GENERAL";"TAB5",#N/A,TRUE,"GENERAL"}</definedName>
    <definedName name="PKHK">{"TAB1",#N/A,TRUE,"GENERAL";"TAB2",#N/A,TRUE,"GENERAL";"TAB3",#N/A,TRUE,"GENERAL";"TAB4",#N/A,TRUE,"GENERAL";"TAB5",#N/A,TRUE,"GENERAL"}</definedName>
    <definedName localSheetId="0" name="PKHK_1">{"TAB1",#N/A,TRUE,"GENERAL";"TAB2",#N/A,TRUE,"GENERAL";"TAB3",#N/A,TRUE,"GENERAL";"TAB4",#N/A,TRUE,"GENERAL";"TAB5",#N/A,TRUE,"GENERAL"}</definedName>
    <definedName name="PKHK_1">{"TAB1",#N/A,TRUE,"GENERAL";"TAB2",#N/A,TRUE,"GENERAL";"TAB3",#N/A,TRUE,"GENERAL";"TAB4",#N/A,TRUE,"GENERAL";"TAB5",#N/A,TRUE,"GENERAL"}</definedName>
    <definedName localSheetId="0" name="pkj">{"TAB1",#N/A,TRUE,"GENERAL";"TAB2",#N/A,TRUE,"GENERAL";"TAB3",#N/A,TRUE,"GENERAL";"TAB4",#N/A,TRUE,"GENERAL";"TAB5",#N/A,TRUE,"GENERAL"}</definedName>
    <definedName name="pkj">{"TAB1",#N/A,TRUE,"GENERAL";"TAB2",#N/A,TRUE,"GENERAL";"TAB3",#N/A,TRUE,"GENERAL";"TAB4",#N/A,TRUE,"GENERAL";"TAB5",#N/A,TRUE,"GENERAL"}</definedName>
    <definedName localSheetId="0" name="pkj_1">{"TAB1",#N/A,TRUE,"GENERAL";"TAB2",#N/A,TRUE,"GENERAL";"TAB3",#N/A,TRUE,"GENERAL";"TAB4",#N/A,TRUE,"GENERAL";"TAB5",#N/A,TRUE,"GENERAL"}</definedName>
    <definedName name="pkj_1">{"TAB1",#N/A,TRUE,"GENERAL";"TAB2",#N/A,TRUE,"GENERAL";"TAB3",#N/A,TRUE,"GENERAL";"TAB4",#N/A,TRUE,"GENERAL";"TAB5",#N/A,TRUE,"GENERAL"}</definedName>
    <definedName name="PLACA_1_1_1">NA()</definedName>
    <definedName name="placapozo_1_1_1">NA()</definedName>
    <definedName localSheetId="0" name="PLAD">{"TAB1",#N/A,TRUE,"GENERAL";"TAB2",#N/A,TRUE,"GENERAL";"TAB3",#N/A,TRUE,"GENERAL";"TAB4",#N/A,TRUE,"GENERAL";"TAB5",#N/A,TRUE,"GENERAL"}</definedName>
    <definedName name="PLAD">{"TAB1",#N/A,TRUE,"GENERAL";"TAB2",#N/A,TRUE,"GENERAL";"TAB3",#N/A,TRUE,"GENERAL";"TAB4",#N/A,TRUE,"GENERAL";"TAB5",#N/A,TRUE,"GENERAL"}</definedName>
    <definedName localSheetId="0" name="PLAD_1">{"TAB1",#N/A,TRUE,"GENERAL";"TAB2",#N/A,TRUE,"GENERAL";"TAB3",#N/A,TRUE,"GENERAL";"TAB4",#N/A,TRUE,"GENERAL";"TAB5",#N/A,TRUE,"GENERAL"}</definedName>
    <definedName name="PLAD_1">{"TAB1",#N/A,TRUE,"GENERAL";"TAB2",#N/A,TRUE,"GENERAL";"TAB3",#N/A,TRUE,"GENERAL";"TAB4",#N/A,TRUE,"GENERAL";"TAB5",#N/A,TRUE,"GENERAL"}</definedName>
    <definedName localSheetId="0" name="PLPLUNN">{"TAB1",#N/A,TRUE,"GENERAL";"TAB2",#N/A,TRUE,"GENERAL";"TAB3",#N/A,TRUE,"GENERAL";"TAB4",#N/A,TRUE,"GENERAL";"TAB5",#N/A,TRUE,"GENERAL"}</definedName>
    <definedName name="PLPLUNN">{"TAB1",#N/A,TRUE,"GENERAL";"TAB2",#N/A,TRUE,"GENERAL";"TAB3",#N/A,TRUE,"GENERAL";"TAB4",#N/A,TRUE,"GENERAL";"TAB5",#N/A,TRUE,"GENERAL"}</definedName>
    <definedName localSheetId="0" name="PLPLUNN_1">{"TAB1",#N/A,TRUE,"GENERAL";"TAB2",#N/A,TRUE,"GENERAL";"TAB3",#N/A,TRUE,"GENERAL";"TAB4",#N/A,TRUE,"GENERAL";"TAB5",#N/A,TRUE,"GENERAL"}</definedName>
    <definedName name="PLPLUNN_1">{"TAB1",#N/A,TRUE,"GENERAL";"TAB2",#N/A,TRUE,"GENERAL";"TAB3",#N/A,TRUE,"GENERAL";"TAB4",#N/A,TRUE,"GENERAL";"TAB5",#N/A,TRUE,"GENERAL"}</definedName>
    <definedName localSheetId="3" name="POI">{#N/A,#N/A,FALSE,"VENTAS";#N/A,#N/A,FALSE,"U. BRUTA";#N/A,#N/A,FALSE,"G. PERSONAL";#N/A,#N/A,FALSE,"G. OPERACION";#N/A,#N/A,FALSE,"G. DEPYAM";#N/A,#N/A,FALSE,"INGRESOS";#N/A,#N/A,FALSE,"G.o P.1";#N/A,#N/A,FALSE,"3%Informe Junta";#N/A,#N/A,FALSE,"P Y G (2)";#N/A,#N/A,FALSE,"CART. PROV.";#N/A,#N/A,FALSE,"Usecmes";#N/A,#N/A,FALSE,"Usecacu"}</definedName>
    <definedName localSheetId="0" name="POI">{#N/A,#N/A,FALSE,"VENTAS";#N/A,#N/A,FALSE,"U. BRUTA";#N/A,#N/A,FALSE,"G. PERSONAL";#N/A,#N/A,FALSE,"G. OPERACION";#N/A,#N/A,FALSE,"G. DEPYAM";#N/A,#N/A,FALSE,"INGRESOS";#N/A,#N/A,FALSE,"G.o P.1";#N/A,#N/A,FALSE,"3%Informe Junta";#N/A,#N/A,FALSE,"P Y G (2)";#N/A,#N/A,FALSE,"CART. PROV.";#N/A,#N/A,FALSE,"Usecmes";#N/A,#N/A,FALSE,"Usecacu"}</definedName>
    <definedName name="POI">{#N/A,#N/A,FALSE,"VENTAS";#N/A,#N/A,FALSE,"U. BRUTA";#N/A,#N/A,FALSE,"G. PERSONAL";#N/A,#N/A,FALSE,"G. OPERACION";#N/A,#N/A,FALSE,"G. DEPYAM";#N/A,#N/A,FALSE,"INGRESOS";#N/A,#N/A,FALSE,"G.o P.1";#N/A,#N/A,FALSE,"3%Informe Junta";#N/A,#N/A,FALSE,"P Y G (2)";#N/A,#N/A,FALSE,"CART. PROV.";#N/A,#N/A,FALSE,"Usecmes";#N/A,#N/A,FALSE,"Usecacu"}</definedName>
    <definedName localSheetId="0" name="POIUP">{"via1",#N/A,TRUE,"general";"via2",#N/A,TRUE,"general";"via3",#N/A,TRUE,"general"}</definedName>
    <definedName name="POIUP">{"via1",#N/A,TRUE,"general";"via2",#N/A,TRUE,"general";"via3",#N/A,TRUE,"general"}</definedName>
    <definedName localSheetId="0" name="POIUP_1">{"via1",#N/A,TRUE,"general";"via2",#N/A,TRUE,"general";"via3",#N/A,TRUE,"general"}</definedName>
    <definedName name="POIUP_1">{"via1",#N/A,TRUE,"general";"via2",#N/A,TRUE,"general";"via3",#N/A,TRUE,"general"}</definedName>
    <definedName localSheetId="0" name="POLIZAS">{"TAB1",#N/A,TRUE,"GENERAL";"TAB2",#N/A,TRUE,"GENERAL";"TAB3",#N/A,TRUE,"GENERAL";"TAB4",#N/A,TRUE,"GENERAL";"TAB5",#N/A,TRUE,"GENERAL"}</definedName>
    <definedName name="POLIZAS">{"TAB1",#N/A,TRUE,"GENERAL";"TAB2",#N/A,TRUE,"GENERAL";"TAB3",#N/A,TRUE,"GENERAL";"TAB4",#N/A,TRUE,"GENERAL";"TAB5",#N/A,TRUE,"GENERAL"}</definedName>
    <definedName localSheetId="0" name="popop">{"via1",#N/A,TRUE,"general";"via2",#N/A,TRUE,"general";"via3",#N/A,TRUE,"general"}</definedName>
    <definedName name="popop">{"via1",#N/A,TRUE,"general";"via2",#N/A,TRUE,"general";"via3",#N/A,TRUE,"general"}</definedName>
    <definedName localSheetId="0" name="popop_1">{"via1",#N/A,TRUE,"general";"via2",#N/A,TRUE,"general";"via3",#N/A,TRUE,"general"}</definedName>
    <definedName name="popop_1">{"via1",#N/A,TRUE,"general";"via2",#N/A,TRUE,"general";"via3",#N/A,TRUE,"general"}</definedName>
    <definedName localSheetId="0" name="popp">{"via1",#N/A,TRUE,"general";"via2",#N/A,TRUE,"general";"via3",#N/A,TRUE,"general"}</definedName>
    <definedName name="popp">{"via1",#N/A,TRUE,"general";"via2",#N/A,TRUE,"general";"via3",#N/A,TRUE,"general"}</definedName>
    <definedName localSheetId="0" name="popp_1">{"via1",#N/A,TRUE,"general";"via2",#N/A,TRUE,"general";"via3",#N/A,TRUE,"general"}</definedName>
    <definedName name="popp_1">{"via1",#N/A,TRUE,"general";"via2",#N/A,TRUE,"general";"via3",#N/A,TRUE,"general"}</definedName>
    <definedName localSheetId="0" name="popvds">{"TAB1",#N/A,TRUE,"GENERAL";"TAB2",#N/A,TRUE,"GENERAL";"TAB3",#N/A,TRUE,"GENERAL";"TAB4",#N/A,TRUE,"GENERAL";"TAB5",#N/A,TRUE,"GENERAL"}</definedName>
    <definedName name="popvds">{"TAB1",#N/A,TRUE,"GENERAL";"TAB2",#N/A,TRUE,"GENERAL";"TAB3",#N/A,TRUE,"GENERAL";"TAB4",#N/A,TRUE,"GENERAL";"TAB5",#N/A,TRUE,"GENERAL"}</definedName>
    <definedName localSheetId="0" name="popvds_1">{"TAB1",#N/A,TRUE,"GENERAL";"TAB2",#N/A,TRUE,"GENERAL";"TAB3",#N/A,TRUE,"GENERAL";"TAB4",#N/A,TRUE,"GENERAL";"TAB5",#N/A,TRUE,"GENERAL"}</definedName>
    <definedName name="popvds_1">{"TAB1",#N/A,TRUE,"GENERAL";"TAB2",#N/A,TRUE,"GENERAL";"TAB3",#N/A,TRUE,"GENERAL";"TAB4",#N/A,TRUE,"GENERAL";"TAB5",#N/A,TRUE,"GENERAL"}</definedName>
    <definedName localSheetId="0" name="pouig">{"via1",#N/A,TRUE,"general";"via2",#N/A,TRUE,"general";"via3",#N/A,TRUE,"general"}</definedName>
    <definedName name="pouig">{"via1",#N/A,TRUE,"general";"via2",#N/A,TRUE,"general";"via3",#N/A,TRUE,"general"}</definedName>
    <definedName localSheetId="0" name="pouig_1">{"via1",#N/A,TRUE,"general";"via2",#N/A,TRUE,"general";"via3",#N/A,TRUE,"general"}</definedName>
    <definedName name="pouig_1">{"via1",#N/A,TRUE,"general";"via2",#N/A,TRUE,"general";"via3",#N/A,TRUE,"general"}</definedName>
    <definedName name="pozo_1_1_1">NA()</definedName>
    <definedName localSheetId="3" name="pp">{#N/A,#N/A,FALSE,"Comptes consolidés en MF";#N/A,#N/A,FALSE,"Chiffre d'affaires";#N/A,#N/A,FALSE," Résultat d'exploitation";#N/A,#N/A,FALSE,"Investissements";#N/A,#N/A,FALSE,"bilan et net";#N/A,#N/A,FALSE,"DETTE";#N/A,#N/A,FALSE,"dividendes";#N/A,#N/A,FALSE,"Impot"}</definedName>
    <definedName localSheetId="0" name="pp">{#N/A,#N/A,FALSE,"Comptes consolidés en MF";#N/A,#N/A,FALSE,"Chiffre d'affaires";#N/A,#N/A,FALSE," Résultat d'exploitation";#N/A,#N/A,FALSE,"Investissements";#N/A,#N/A,FALSE,"bilan et net";#N/A,#N/A,FALSE,"DETTE";#N/A,#N/A,FALSE,"dividendes";#N/A,#N/A,FALSE,"Impot"}</definedName>
    <definedName name="pp">{#N/A,#N/A,FALSE,"Comptes consolidés en MF";#N/A,#N/A,FALSE,"Chiffre d'affaires";#N/A,#N/A,FALSE," Résultat d'exploitation";#N/A,#N/A,FALSE,"Investissements";#N/A,#N/A,FALSE,"bilan et net";#N/A,#N/A,FALSE,"DETTE";#N/A,#N/A,FALSE,"dividendes";#N/A,#N/A,FALSE,"Impot"}</definedName>
    <definedName localSheetId="3" name="pp_1">{#N/A,#N/A,FALSE,"Comptes consolidés en MF";#N/A,#N/A,FALSE,"Chiffre d'affaires";#N/A,#N/A,FALSE," Résultat d'exploitation";#N/A,#N/A,FALSE,"Investissements";#N/A,#N/A,FALSE,"bilan et net";#N/A,#N/A,FALSE,"DETTE";#N/A,#N/A,FALSE,"dividendes";#N/A,#N/A,FALSE,"Impot"}</definedName>
    <definedName localSheetId="0" name="pp_1">{#N/A,#N/A,FALSE,"Comptes consolidés en MF";#N/A,#N/A,FALSE,"Chiffre d'affaires";#N/A,#N/A,FALSE," Résultat d'exploitation";#N/A,#N/A,FALSE,"Investissements";#N/A,#N/A,FALSE,"bilan et net";#N/A,#N/A,FALSE,"DETTE";#N/A,#N/A,FALSE,"dividendes";#N/A,#N/A,FALSE,"Impot"}</definedName>
    <definedName name="pp_1">{#N/A,#N/A,FALSE,"Comptes consolidés en MF";#N/A,#N/A,FALSE,"Chiffre d'affaires";#N/A,#N/A,FALSE," Résultat d'exploitation";#N/A,#N/A,FALSE,"Investissements";#N/A,#N/A,FALSE,"bilan et net";#N/A,#N/A,FALSE,"DETTE";#N/A,#N/A,FALSE,"dividendes";#N/A,#N/A,FALSE,"Impot"}</definedName>
    <definedName localSheetId="0" name="PPPP">{#N/A,#N/A,FALSE,"orthoflow";#N/A,#N/A,FALSE,"Miscelaneos";#N/A,#N/A,FALSE,"Instrumentacio";#N/A,#N/A,FALSE,"Electrico";#N/A,#N/A,FALSE,"Valv. Seguridad"}</definedName>
    <definedName name="PPPP">{#N/A,#N/A,FALSE,"orthoflow";#N/A,#N/A,FALSE,"Miscelaneos";#N/A,#N/A,FALSE,"Instrumentacio";#N/A,#N/A,FALSE,"Electrico";#N/A,#N/A,FALSE,"Valv. Seguridad"}</definedName>
    <definedName localSheetId="0" name="ppppp9">{"via1",#N/A,TRUE,"general";"via2",#N/A,TRUE,"general";"via3",#N/A,TRUE,"general"}</definedName>
    <definedName name="ppppp9">{"via1",#N/A,TRUE,"general";"via2",#N/A,TRUE,"general";"via3",#N/A,TRUE,"general"}</definedName>
    <definedName localSheetId="0" name="ppppp9_1">{"via1",#N/A,TRUE,"general";"via2",#N/A,TRUE,"general";"via3",#N/A,TRUE,"general"}</definedName>
    <definedName name="ppppp9_1">{"via1",#N/A,TRUE,"general";"via2",#N/A,TRUE,"general";"via3",#N/A,TRUE,"general"}</definedName>
    <definedName localSheetId="0" name="pppppd">{"TAB1",#N/A,TRUE,"GENERAL";"TAB2",#N/A,TRUE,"GENERAL";"TAB3",#N/A,TRUE,"GENERAL";"TAB4",#N/A,TRUE,"GENERAL";"TAB5",#N/A,TRUE,"GENERAL"}</definedName>
    <definedName name="pppppd">{"TAB1",#N/A,TRUE,"GENERAL";"TAB2",#N/A,TRUE,"GENERAL";"TAB3",#N/A,TRUE,"GENERAL";"TAB4",#N/A,TRUE,"GENERAL";"TAB5",#N/A,TRUE,"GENERAL"}</definedName>
    <definedName localSheetId="0" name="pppppd_1">{"TAB1",#N/A,TRUE,"GENERAL";"TAB2",#N/A,TRUE,"GENERAL";"TAB3",#N/A,TRUE,"GENERAL";"TAB4",#N/A,TRUE,"GENERAL";"TAB5",#N/A,TRUE,"GENERAL"}</definedName>
    <definedName name="pppppd_1">{"TAB1",#N/A,TRUE,"GENERAL";"TAB2",#N/A,TRUE,"GENERAL";"TAB3",#N/A,TRUE,"GENERAL";"TAB4",#N/A,TRUE,"GENERAL";"TAB5",#N/A,TRUE,"GENERAL"}</definedName>
    <definedName localSheetId="3" name="ppppppppppp3">{#N/A,#N/A,FALSE,"VENTAS";#N/A,#N/A,FALSE,"U. BRUTA";#N/A,#N/A,FALSE,"G. PERSONAL";#N/A,#N/A,FALSE,"G. OPERACION";#N/A,#N/A,FALSE,"G. DEPYAM";#N/A,#N/A,FALSE,"INGRESOS";#N/A,#N/A,FALSE,"G.o P.1";#N/A,#N/A,FALSE,"3%Informe Junta";#N/A,#N/A,FALSE,"P Y G (2)";#N/A,#N/A,FALSE,"CART. PROV.";#N/A,#N/A,FALSE,"Usecmes";#N/A,#N/A,FALSE,"Usecacu"}</definedName>
    <definedName localSheetId="0" name="ppppppppppp3">{#N/A,#N/A,FALSE,"VENTAS";#N/A,#N/A,FALSE,"U. BRUTA";#N/A,#N/A,FALSE,"G. PERSONAL";#N/A,#N/A,FALSE,"G. OPERACION";#N/A,#N/A,FALSE,"G. DEPYAM";#N/A,#N/A,FALSE,"INGRESOS";#N/A,#N/A,FALSE,"G.o P.1";#N/A,#N/A,FALSE,"3%Informe Junta";#N/A,#N/A,FALSE,"P Y G (2)";#N/A,#N/A,FALSE,"CART. PROV.";#N/A,#N/A,FALSE,"Usecmes";#N/A,#N/A,FALSE,"Usecacu"}</definedName>
    <definedName name="ppppppppppp3">{#N/A,#N/A,FALSE,"VENTAS";#N/A,#N/A,FALSE,"U. BRUTA";#N/A,#N/A,FALSE,"G. PERSONAL";#N/A,#N/A,FALSE,"G. OPERACION";#N/A,#N/A,FALSE,"G. DEPYAM";#N/A,#N/A,FALSE,"INGRESOS";#N/A,#N/A,FALSE,"G.o P.1";#N/A,#N/A,FALSE,"3%Informe Junta";#N/A,#N/A,FALSE,"P Y G (2)";#N/A,#N/A,FALSE,"CART. PROV.";#N/A,#N/A,FALSE,"Usecmes";#N/A,#N/A,FALSE,"Usecacu"}</definedName>
    <definedName localSheetId="0" name="pqroj">{"via1",#N/A,TRUE,"general";"via2",#N/A,TRUE,"general";"via3",#N/A,TRUE,"general"}</definedName>
    <definedName name="pqroj">{"via1",#N/A,TRUE,"general";"via2",#N/A,TRUE,"general";"via3",#N/A,TRUE,"general"}</definedName>
    <definedName localSheetId="0" name="pqroj_1">{"via1",#N/A,TRUE,"general";"via2",#N/A,TRUE,"general";"via3",#N/A,TRUE,"general"}</definedName>
    <definedName name="pqroj_1">{"via1",#N/A,TRUE,"general";"via2",#N/A,TRUE,"general";"via3",#N/A,TRUE,"general"}</definedName>
    <definedName name="PREST_1_1_1">NA()</definedName>
    <definedName localSheetId="0" name="PresuDerivGuatDef">{"via1",#N/A,TRUE,"general";"via2",#N/A,TRUE,"general";"via3",#N/A,TRUE,"general"}</definedName>
    <definedName name="PresuDerivGuatDef">{"via1",#N/A,TRUE,"general";"via2",#N/A,TRUE,"general";"via3",#N/A,TRUE,"general"}</definedName>
    <definedName localSheetId="0" name="PresuPresaDef">{"via1",#N/A,TRUE,"general";"via2",#N/A,TRUE,"general";"via3",#N/A,TRUE,"general"}</definedName>
    <definedName name="PresuPresaDef">{"via1",#N/A,TRUE,"general";"via2",#N/A,TRUE,"general";"via3",#N/A,TRUE,"general"}</definedName>
    <definedName localSheetId="0" name="PRIMER">{"via1",#N/A,TRUE,"general";"via2",#N/A,TRUE,"general";"via3",#N/A,TRUE,"general"}</definedName>
    <definedName name="PRIMER">{"via1",#N/A,TRUE,"general";"via2",#N/A,TRUE,"general";"via3",#N/A,TRUE,"general"}</definedName>
    <definedName localSheetId="0" name="PRIMER_1">{"via1",#N/A,TRUE,"general";"via2",#N/A,TRUE,"general";"via3",#N/A,TRUE,"general"}</definedName>
    <definedName name="PRIMER_1">{"via1",#N/A,TRUE,"general";"via2",#N/A,TRUE,"general";"via3",#N/A,TRUE,"general"}</definedName>
    <definedName localSheetId="0" name="PRIMET">{"TAB1",#N/A,TRUE,"GENERAL";"TAB2",#N/A,TRUE,"GENERAL";"TAB3",#N/A,TRUE,"GENERAL";"TAB4",#N/A,TRUE,"GENERAL";"TAB5",#N/A,TRUE,"GENERAL"}</definedName>
    <definedName name="PRIMET">{"TAB1",#N/A,TRUE,"GENERAL";"TAB2",#N/A,TRUE,"GENERAL";"TAB3",#N/A,TRUE,"GENERAL";"TAB4",#N/A,TRUE,"GENERAL";"TAB5",#N/A,TRUE,"GENERAL"}</definedName>
    <definedName localSheetId="0" name="PRIMET_1">{"TAB1",#N/A,TRUE,"GENERAL";"TAB2",#N/A,TRUE,"GENERAL";"TAB3",#N/A,TRUE,"GENERAL";"TAB4",#N/A,TRUE,"GENERAL";"TAB5",#N/A,TRUE,"GENERAL"}</definedName>
    <definedName name="PRIMET_1">{"TAB1",#N/A,TRUE,"GENERAL";"TAB2",#N/A,TRUE,"GENERAL";"TAB3",#N/A,TRUE,"GENERAL";"TAB4",#N/A,TRUE,"GENERAL";"TAB5",#N/A,TRUE,"GENERAL"}</definedName>
    <definedName localSheetId="3" name="Principal">-PPMT(#REF!/12,#REF!,#REF!,#REF!)</definedName>
    <definedName name="Principal">-PPMT(#REF!/12,#REF!,#REF!,#REF!)</definedName>
    <definedName localSheetId="0" name="Print_Area_Reset">OFFSET(Full_Print,0,0,Last_Row)</definedName>
    <definedName name="Print_Area_Reset">OFFSET(Full_Print,0,0,Last_Row)</definedName>
    <definedName name="ProbRange">0</definedName>
    <definedName name="ProbRangeMit">0</definedName>
    <definedName localSheetId="0" name="prs">{#N/A,#N/A,FALSE,"310.1";#N/A,#N/A,FALSE,"321.1";#N/A,#N/A,FALSE,"320.3";#N/A,#N/A,FALSE,"330.1"}</definedName>
    <definedName name="prs">{#N/A,#N/A,FALSE,"310.1";#N/A,#N/A,FALSE,"321.1";#N/A,#N/A,FALSE,"320.3";#N/A,#N/A,FALSE,"330.1"}</definedName>
    <definedName localSheetId="0" name="PTAR">{#N/A,#N/A,FALSE,"Estatico";#N/A,#N/A,FALSE,"Tuberia";#N/A,#N/A,FALSE,"Instrumentación";#N/A,#N/A,FALSE,"Mecanica";#N/A,#N/A,FALSE,"Electrico";#N/A,#N/A,FALSE,"Ofic.Civiles"}</definedName>
    <definedName name="PTAR">{#N/A,#N/A,FALSE,"Estatico";#N/A,#N/A,FALSE,"Tuberia";#N/A,#N/A,FALSE,"Instrumentación";#N/A,#N/A,FALSE,"Mecanica";#N/A,#N/A,FALSE,"Electrico";#N/A,#N/A,FALSE,"Ofic.Civiles"}</definedName>
    <definedName localSheetId="0" name="ptope">{"TAB1",#N/A,TRUE,"GENERAL";"TAB2",#N/A,TRUE,"GENERAL";"TAB3",#N/A,TRUE,"GENERAL";"TAB4",#N/A,TRUE,"GENERAL";"TAB5",#N/A,TRUE,"GENERAL"}</definedName>
    <definedName name="ptope">{"TAB1",#N/A,TRUE,"GENERAL";"TAB2",#N/A,TRUE,"GENERAL";"TAB3",#N/A,TRUE,"GENERAL";"TAB4",#N/A,TRUE,"GENERAL";"TAB5",#N/A,TRUE,"GENERAL"}</definedName>
    <definedName localSheetId="0" name="ptope_1">{"TAB1",#N/A,TRUE,"GENERAL";"TAB2",#N/A,TRUE,"GENERAL";"TAB3",#N/A,TRUE,"GENERAL";"TAB4",#N/A,TRUE,"GENERAL";"TAB5",#N/A,TRUE,"GENERAL"}</definedName>
    <definedName name="ptope_1">{"TAB1",#N/A,TRUE,"GENERAL";"TAB2",#N/A,TRUE,"GENERAL";"TAB3",#N/A,TRUE,"GENERAL";"TAB4",#N/A,TRUE,"GENERAL";"TAB5",#N/A,TRUE,"GENERAL"}</definedName>
    <definedName localSheetId="0" name="ptopes">{"via1",#N/A,TRUE,"general";"via2",#N/A,TRUE,"general";"via3",#N/A,TRUE,"general"}</definedName>
    <definedName name="ptopes">{"via1",#N/A,TRUE,"general";"via2",#N/A,TRUE,"general";"via3",#N/A,TRUE,"general"}</definedName>
    <definedName localSheetId="0" name="ptopes_1">{"via1",#N/A,TRUE,"general";"via2",#N/A,TRUE,"general";"via3",#N/A,TRUE,"general"}</definedName>
    <definedName name="ptopes_1">{"via1",#N/A,TRUE,"general";"via2",#N/A,TRUE,"general";"via3",#N/A,TRUE,"general"}</definedName>
    <definedName localSheetId="0" name="PTTTT">{#N/A,#N/A,TRUE,"INGENIERIA";#N/A,#N/A,TRUE,"COMPRAS";#N/A,#N/A,TRUE,"DIRECCION";#N/A,#N/A,TRUE,"RESUMEN"}</definedName>
    <definedName name="PTTTT">{#N/A,#N/A,TRUE,"INGENIERIA";#N/A,#N/A,TRUE,"COMPRAS";#N/A,#N/A,TRUE,"DIRECCION";#N/A,#N/A,TRUE,"RESUMEN"}</definedName>
    <definedName name="PUB_UserID">"BEAVISB"</definedName>
    <definedName localSheetId="0" name="pue">{#N/A,#N/A,FALSE,"PERSONAL"}</definedName>
    <definedName name="pue">{#N/A,#N/A,FALSE,"PERSONAL"}</definedName>
    <definedName localSheetId="0" name="pwoefù">{#N/A,#N/A,TRUE,"Proposal";#N/A,#N/A,TRUE,"Assumptions";#N/A,#N/A,TRUE,"Net Income";#N/A,#N/A,TRUE,"Balsheet";#N/A,#N/A,TRUE,"Capex";#N/A,#N/A,TRUE,"Volumes";#N/A,#N/A,TRUE,"Revenues";#N/A,#N/A,TRUE,"Var.Costs";#N/A,#N/A,TRUE,"Personnel";#N/A,#N/A,TRUE,"Other costs";#N/A,#N/A,TRUE,"MKTG and G&amp;A"}</definedName>
    <definedName name="pwoefù">{#N/A,#N/A,TRUE,"Proposal";#N/A,#N/A,TRUE,"Assumptions";#N/A,#N/A,TRUE,"Net Income";#N/A,#N/A,TRUE,"Balsheet";#N/A,#N/A,TRUE,"Capex";#N/A,#N/A,TRUE,"Volumes";#N/A,#N/A,TRUE,"Revenues";#N/A,#N/A,TRUE,"Var.Costs";#N/A,#N/A,TRUE,"Personnel";#N/A,#N/A,TRUE,"Other costs";#N/A,#N/A,TRUE,"MKTG and G&amp;A"}</definedName>
    <definedName localSheetId="0" name="PYGAJ">{#N/A,#N/A,FALSE,"VOL695";#N/A,#N/A,FALSE,"anexo1";#N/A,#N/A,FALSE,"anexo2";#N/A,#N/A,FALSE,"anexo3";#N/A,#N/A,FALSE,"anexo4";#N/A,#N/A,FALSE,"anexo5a";#N/A,#N/A,FALSE,"anexo5b";#N/A,#N/A,FALSE,"anexo6a";#N/A,#N/A,FALSE,"anexo6a";#N/A,#N/A,FALSE,"anexo6c";#N/A,#N/A,FALSE,"anexo7a";#N/A,#N/A,FALSE,"anexo7b";#N/A,#N/A,FALSE,"anexo7c"}</definedName>
    <definedName name="PYGAJ">{#N/A,#N/A,FALSE,"VOL695";#N/A,#N/A,FALSE,"anexo1";#N/A,#N/A,FALSE,"anexo2";#N/A,#N/A,FALSE,"anexo3";#N/A,#N/A,FALSE,"anexo4";#N/A,#N/A,FALSE,"anexo5a";#N/A,#N/A,FALSE,"anexo5b";#N/A,#N/A,FALSE,"anexo6a";#N/A,#N/A,FALSE,"anexo6a";#N/A,#N/A,FALSE,"anexo6c";#N/A,#N/A,FALSE,"anexo7a";#N/A,#N/A,FALSE,"anexo7b";#N/A,#N/A,FALSE,"anexo7c"}</definedName>
    <definedName localSheetId="0" name="PYGCON">{#N/A,#N/A,FALSE,"Costos Productos 6A";#N/A,#N/A,FALSE,"Costo Unitario Total H-94-12"}</definedName>
    <definedName name="PYGCON">{#N/A,#N/A,FALSE,"Costos Productos 6A";#N/A,#N/A,FALSE,"Costo Unitario Total H-94-12"}</definedName>
    <definedName localSheetId="0" name="PYGCONTABLE">{#N/A,#N/A,FALSE,"Costos Productos 6A";#N/A,#N/A,FALSE,"Costo Unitario Total H-94-12"}</definedName>
    <definedName name="PYGCONTABLE">{#N/A,#N/A,FALSE,"Costos Productos 6A";#N/A,#N/A,FALSE,"Costo Unitario Total H-94-12"}</definedName>
    <definedName localSheetId="0" name="PYGCONTBLCRUDO">{#N/A,#N/A,FALSE,"Costos Productos 6A";#N/A,#N/A,FALSE,"Costo Unitario Total H-94-12"}</definedName>
    <definedName name="PYGCONTBLCRUDO">{#N/A,#N/A,FALSE,"Costos Productos 6A";#N/A,#N/A,FALSE,"Costo Unitario Total H-94-12"}</definedName>
    <definedName localSheetId="0" name="PYGCONTPTO">{#N/A,#N/A,FALSE,"Costos Productos 6A";#N/A,#N/A,FALSE,"Costo Unitario Total H-94-12"}</definedName>
    <definedName name="PYGCONTPTO">{#N/A,#N/A,FALSE,"Costos Productos 6A";#N/A,#N/A,FALSE,"Costo Unitario Total H-94-12"}</definedName>
    <definedName localSheetId="0" name="PYGGRCAJ">{#N/A,#N/A,FALSE,"Costos Productos 6A";#N/A,#N/A,FALSE,"Costo Unitario Total H-94-12"}</definedName>
    <definedName name="PYGGRCAJ">{#N/A,#N/A,FALSE,"Costos Productos 6A";#N/A,#N/A,FALSE,"Costo Unitario Total H-94-12"}</definedName>
    <definedName localSheetId="0" name="PYGHGRC">{#N/A,#N/A,FALSE,"Costos Productos 6A";#N/A,#N/A,FALSE,"Costo Unitario Total H-94-12"}</definedName>
    <definedName name="PYGHGRC">{#N/A,#N/A,FALSE,"Costos Productos 6A";#N/A,#N/A,FALSE,"Costo Unitario Total H-94-12"}</definedName>
    <definedName localSheetId="0" name="PYGRC">{#N/A,#N/A,FALSE,"VOL695";#N/A,#N/A,FALSE,"anexo1";#N/A,#N/A,FALSE,"anexo2";#N/A,#N/A,FALSE,"anexo3";#N/A,#N/A,FALSE,"anexo4";#N/A,#N/A,FALSE,"anexo5a";#N/A,#N/A,FALSE,"anexo5b";#N/A,#N/A,FALSE,"anexo6a";#N/A,#N/A,FALSE,"anexo6a";#N/A,#N/A,FALSE,"anexo6c";#N/A,#N/A,FALSE,"anexo7a";#N/A,#N/A,FALSE,"anexo7b";#N/A,#N/A,FALSE,"anexo7c"}</definedName>
    <definedName name="PYGRC">{#N/A,#N/A,FALSE,"VOL695";#N/A,#N/A,FALSE,"anexo1";#N/A,#N/A,FALSE,"anexo2";#N/A,#N/A,FALSE,"anexo3";#N/A,#N/A,FALSE,"anexo4";#N/A,#N/A,FALSE,"anexo5a";#N/A,#N/A,FALSE,"anexo5b";#N/A,#N/A,FALSE,"anexo6a";#N/A,#N/A,FALSE,"anexo6a";#N/A,#N/A,FALSE,"anexo6c";#N/A,#N/A,FALSE,"anexo7a";#N/A,#N/A,FALSE,"anexo7b";#N/A,#N/A,FALSE,"anexo7c"}</definedName>
    <definedName localSheetId="3" name="q">{#N/A,#N/A,FALSE,"Comptes consolidés en MF";#N/A,#N/A,FALSE,"Chiffre d'affaires";#N/A,#N/A,FALSE," Résultat d'exploitation";#N/A,#N/A,FALSE,"Investissements";#N/A,#N/A,FALSE,"bilan et net";#N/A,#N/A,FALSE,"DETTE";#N/A,#N/A,FALSE,"dividendes";#N/A,#N/A,FALSE,"Impot"}</definedName>
    <definedName localSheetId="0" name="q">{#N/A,#N/A,FALSE,"Comptes consolidés en MF";#N/A,#N/A,FALSE,"Chiffre d'affaires";#N/A,#N/A,FALSE," Résultat d'exploitation";#N/A,#N/A,FALSE,"Investissements";#N/A,#N/A,FALSE,"bilan et net";#N/A,#N/A,FALSE,"DETTE";#N/A,#N/A,FALSE,"dividendes";#N/A,#N/A,FALSE,"Impot"}</definedName>
    <definedName name="q">{#N/A,#N/A,FALSE,"Comptes consolidés en MF";#N/A,#N/A,FALSE,"Chiffre d'affaires";#N/A,#N/A,FALSE," Résultat d'exploitation";#N/A,#N/A,FALSE,"Investissements";#N/A,#N/A,FALSE,"bilan et net";#N/A,#N/A,FALSE,"DETTE";#N/A,#N/A,FALSE,"dividendes";#N/A,#N/A,FALSE,"Impot"}</definedName>
    <definedName localSheetId="3" name="q_1">{#N/A,#N/A,FALSE,"Comptes consolidés en MF";#N/A,#N/A,FALSE,"Chiffre d'affaires";#N/A,#N/A,FALSE," Résultat d'exploitation";#N/A,#N/A,FALSE,"Investissements";#N/A,#N/A,FALSE,"bilan et net";#N/A,#N/A,FALSE,"DETTE";#N/A,#N/A,FALSE,"dividendes";#N/A,#N/A,FALSE,"Impot"}</definedName>
    <definedName localSheetId="0" name="q_1">{#N/A,#N/A,FALSE,"Comptes consolidés en MF";#N/A,#N/A,FALSE,"Chiffre d'affaires";#N/A,#N/A,FALSE," Résultat d'exploitation";#N/A,#N/A,FALSE,"Investissements";#N/A,#N/A,FALSE,"bilan et net";#N/A,#N/A,FALSE,"DETTE";#N/A,#N/A,FALSE,"dividendes";#N/A,#N/A,FALSE,"Impot"}</definedName>
    <definedName name="q_1">{#N/A,#N/A,FALSE,"Comptes consolidés en MF";#N/A,#N/A,FALSE,"Chiffre d'affaires";#N/A,#N/A,FALSE," Résultat d'exploitation";#N/A,#N/A,FALSE,"Investissements";#N/A,#N/A,FALSE,"bilan et net";#N/A,#N/A,FALSE,"DETTE";#N/A,#N/A,FALSE,"dividendes";#N/A,#N/A,FALSE,"Impot"}</definedName>
    <definedName localSheetId="0" name="q1q1q">{"via1",#N/A,TRUE,"general";"via2",#N/A,TRUE,"general";"via3",#N/A,TRUE,"general"}</definedName>
    <definedName name="q1q1q">{"via1",#N/A,TRUE,"general";"via2",#N/A,TRUE,"general";"via3",#N/A,TRUE,"general"}</definedName>
    <definedName localSheetId="0" name="q1q1q_1">{"via1",#N/A,TRUE,"general";"via2",#N/A,TRUE,"general";"via3",#N/A,TRUE,"general"}</definedName>
    <definedName name="q1q1q_1">{"via1",#N/A,TRUE,"general";"via2",#N/A,TRUE,"general";"via3",#N/A,TRUE,"general"}</definedName>
    <definedName localSheetId="0" name="qaedtguj">{"via1",#N/A,TRUE,"general";"via2",#N/A,TRUE,"general";"via3",#N/A,TRUE,"general"}</definedName>
    <definedName name="qaedtguj">{"via1",#N/A,TRUE,"general";"via2",#N/A,TRUE,"general";"via3",#N/A,TRUE,"general"}</definedName>
    <definedName localSheetId="0" name="qaedtguj_1">{"via1",#N/A,TRUE,"general";"via2",#N/A,TRUE,"general";"via3",#N/A,TRUE,"general"}</definedName>
    <definedName name="qaedtguj_1">{"via1",#N/A,TRUE,"general";"via2",#N/A,TRUE,"general";"via3",#N/A,TRUE,"general"}</definedName>
    <definedName localSheetId="0" name="QAQSWS">{"via1",#N/A,TRUE,"general";"via2",#N/A,TRUE,"general";"via3",#N/A,TRUE,"general"}</definedName>
    <definedName name="QAQSWS">{"via1",#N/A,TRUE,"general";"via2",#N/A,TRUE,"general";"via3",#N/A,TRUE,"general"}</definedName>
    <definedName localSheetId="0" name="QAQSWS_1">{"via1",#N/A,TRUE,"general";"via2",#N/A,TRUE,"general";"via3",#N/A,TRUE,"general"}</definedName>
    <definedName name="QAQSWS_1">{"via1",#N/A,TRUE,"general";"via2",#N/A,TRUE,"general";"via3",#N/A,TRUE,"general"}</definedName>
    <definedName localSheetId="0" name="qaqwwxcr">{"via1",#N/A,TRUE,"general";"via2",#N/A,TRUE,"general";"via3",#N/A,TRUE,"general"}</definedName>
    <definedName name="qaqwwxcr">{"via1",#N/A,TRUE,"general";"via2",#N/A,TRUE,"general";"via3",#N/A,TRUE,"general"}</definedName>
    <definedName localSheetId="0" name="qaqwwxcr_1">{"via1",#N/A,TRUE,"general";"via2",#N/A,TRUE,"general";"via3",#N/A,TRUE,"general"}</definedName>
    <definedName name="qaqwwxcr_1">{"via1",#N/A,TRUE,"general";"via2",#N/A,TRUE,"general";"via3",#N/A,TRUE,"general"}</definedName>
    <definedName localSheetId="0" name="qc_h">{"krl1",#N/A,FALSE,"kr";"krl2",#N/A,FALSE,"kr";"compara",#N/A,FALSE,"kr";"desconp1",#N/A,FALSE,"kr";"desconp12",#N/A,FALSE,"kr";"krnp1",#N/A,FALSE,"kr";"krnp2",#N/A,FALSE,"kr";"krp12avg",#N/A,FALSE,"kr";"krp1avg",#N/A,FALSE,"kr"}</definedName>
    <definedName name="qc_h">{"krl1",#N/A,FALSE,"kr";"krl2",#N/A,FALSE,"kr";"compara",#N/A,FALSE,"kr";"desconp1",#N/A,FALSE,"kr";"desconp12",#N/A,FALSE,"kr";"krnp1",#N/A,FALSE,"kr";"krnp2",#N/A,FALSE,"kr";"krp12avg",#N/A,FALSE,"kr";"krp1avg",#N/A,FALSE,"kr"}</definedName>
    <definedName localSheetId="0" name="QE">{#N/A,#N/A,FALSE,"Costos Productos 6A";#N/A,#N/A,FALSE,"Costo Unitario Total H-94-12"}</definedName>
    <definedName name="QE">{#N/A,#N/A,FALSE,"Costos Productos 6A";#N/A,#N/A,FALSE,"Costo Unitario Total H-94-12"}</definedName>
    <definedName localSheetId="0" name="qedcd">{"via1",#N/A,TRUE,"general";"via2",#N/A,TRUE,"general";"via3",#N/A,TRUE,"general"}</definedName>
    <definedName name="qedcd">{"via1",#N/A,TRUE,"general";"via2",#N/A,TRUE,"general";"via3",#N/A,TRUE,"general"}</definedName>
    <definedName localSheetId="0" name="qedcd_1">{"via1",#N/A,TRUE,"general";"via2",#N/A,TRUE,"general";"via3",#N/A,TRUE,"general"}</definedName>
    <definedName name="qedcd_1">{"via1",#N/A,TRUE,"general";"via2",#N/A,TRUE,"general";"via3",#N/A,TRUE,"general"}</definedName>
    <definedName localSheetId="0" name="qeqewe">{"TAB1",#N/A,TRUE,"GENERAL";"TAB2",#N/A,TRUE,"GENERAL";"TAB3",#N/A,TRUE,"GENERAL";"TAB4",#N/A,TRUE,"GENERAL";"TAB5",#N/A,TRUE,"GENERAL"}</definedName>
    <definedName name="qeqewe">{"TAB1",#N/A,TRUE,"GENERAL";"TAB2",#N/A,TRUE,"GENERAL";"TAB3",#N/A,TRUE,"GENERAL";"TAB4",#N/A,TRUE,"GENERAL";"TAB5",#N/A,TRUE,"GENERAL"}</definedName>
    <definedName localSheetId="0" name="qeqewe_1">{"TAB1",#N/A,TRUE,"GENERAL";"TAB2",#N/A,TRUE,"GENERAL";"TAB3",#N/A,TRUE,"GENERAL";"TAB4",#N/A,TRUE,"GENERAL";"TAB5",#N/A,TRUE,"GENERAL"}</definedName>
    <definedName name="qeqewe_1">{"TAB1",#N/A,TRUE,"GENERAL";"TAB2",#N/A,TRUE,"GENERAL";"TAB3",#N/A,TRUE,"GENERAL";"TAB4",#N/A,TRUE,"GENERAL";"TAB5",#N/A,TRUE,"GENERAL"}</definedName>
    <definedName localSheetId="0" name="qewj">{"via1",#N/A,TRUE,"general";"via2",#N/A,TRUE,"general";"via3",#N/A,TRUE,"general"}</definedName>
    <definedName name="qewj">{"via1",#N/A,TRUE,"general";"via2",#N/A,TRUE,"general";"via3",#N/A,TRUE,"general"}</definedName>
    <definedName localSheetId="0" name="qewj_1">{"via1",#N/A,TRUE,"general";"via2",#N/A,TRUE,"general";"via3",#N/A,TRUE,"general"}</definedName>
    <definedName name="qewj_1">{"via1",#N/A,TRUE,"general";"via2",#N/A,TRUE,"general";"via3",#N/A,TRUE,"general"}</definedName>
    <definedName localSheetId="3" name="qq">{#N/A,#N/A,FALSE,"Comptes consolidés en MF";#N/A,#N/A,FALSE,"Chiffre d'affaires";#N/A,#N/A,FALSE," Résultat d'exploitation";#N/A,#N/A,FALSE,"Investissements";#N/A,#N/A,FALSE,"bilan et net";#N/A,#N/A,FALSE,"DETTE";#N/A,#N/A,FALSE,"dividendes";#N/A,#N/A,FALSE,"Impot"}</definedName>
    <definedName localSheetId="0" name="qq">{#N/A,#N/A,FALSE,"Comptes consolidés en MF";#N/A,#N/A,FALSE,"Chiffre d'affaires";#N/A,#N/A,FALSE," Résultat d'exploitation";#N/A,#N/A,FALSE,"Investissements";#N/A,#N/A,FALSE,"bilan et net";#N/A,#N/A,FALSE,"DETTE";#N/A,#N/A,FALSE,"dividendes";#N/A,#N/A,FALSE,"Impot"}</definedName>
    <definedName name="qq">{#N/A,#N/A,FALSE,"Comptes consolidés en MF";#N/A,#N/A,FALSE,"Chiffre d'affaires";#N/A,#N/A,FALSE," Résultat d'exploitation";#N/A,#N/A,FALSE,"Investissements";#N/A,#N/A,FALSE,"bilan et net";#N/A,#N/A,FALSE,"DETTE";#N/A,#N/A,FALSE,"dividendes";#N/A,#N/A,FALSE,"Impot"}</definedName>
    <definedName localSheetId="3" name="qq_1">{#N/A,#N/A,FALSE,"Comptes consolidés en MF";#N/A,#N/A,FALSE,"Chiffre d'affaires";#N/A,#N/A,FALSE," Résultat d'exploitation";#N/A,#N/A,FALSE,"Investissements";#N/A,#N/A,FALSE,"bilan et net";#N/A,#N/A,FALSE,"DETTE";#N/A,#N/A,FALSE,"dividendes";#N/A,#N/A,FALSE,"Impot"}</definedName>
    <definedName localSheetId="0" name="qq_1">{#N/A,#N/A,FALSE,"Comptes consolidés en MF";#N/A,#N/A,FALSE,"Chiffre d'affaires";#N/A,#N/A,FALSE," Résultat d'exploitation";#N/A,#N/A,FALSE,"Investissements";#N/A,#N/A,FALSE,"bilan et net";#N/A,#N/A,FALSE,"DETTE";#N/A,#N/A,FALSE,"dividendes";#N/A,#N/A,FALSE,"Impot"}</definedName>
    <definedName name="qq_1">{#N/A,#N/A,FALSE,"Comptes consolidés en MF";#N/A,#N/A,FALSE,"Chiffre d'affaires";#N/A,#N/A,FALSE," Résultat d'exploitation";#N/A,#N/A,FALSE,"Investissements";#N/A,#N/A,FALSE,"bilan et net";#N/A,#N/A,FALSE,"DETTE";#N/A,#N/A,FALSE,"dividendes";#N/A,#N/A,FALSE,"Impot"}</definedName>
    <definedName localSheetId="0" name="qqqqqw">{"via1",#N/A,TRUE,"general";"via2",#N/A,TRUE,"general";"via3",#N/A,TRUE,"general"}</definedName>
    <definedName name="qqqqqw">{"via1",#N/A,TRUE,"general";"via2",#N/A,TRUE,"general";"via3",#N/A,TRUE,"general"}</definedName>
    <definedName localSheetId="0" name="qqqqqw_1">{"via1",#N/A,TRUE,"general";"via2",#N/A,TRUE,"general";"via3",#N/A,TRUE,"general"}</definedName>
    <definedName name="qqqqqw_1">{"via1",#N/A,TRUE,"general";"via2",#N/A,TRUE,"general";"via3",#N/A,TRUE,"general"}</definedName>
    <definedName localSheetId="0" name="QR">{#N/A,#N/A,FALSE,"Costos Productos 6A";#N/A,#N/A,FALSE,"Costo Unitario Total H-94-12"}</definedName>
    <definedName name="QR">{#N/A,#N/A,FALSE,"Costos Productos 6A";#N/A,#N/A,FALSE,"Costo Unitario Total H-94-12"}</definedName>
    <definedName localSheetId="0" name="QU">{#N/A,#N/A,FALSE,"Costos Productos 6A";#N/A,#N/A,FALSE,"Costo Unitario Total H-94-12"}</definedName>
    <definedName name="QU">{#N/A,#N/A,FALSE,"Costos Productos 6A";#N/A,#N/A,FALSE,"Costo Unitario Total H-94-12"}</definedName>
    <definedName localSheetId="0" name="qw_1">{"via1",#N/A,TRUE,"general";"via2",#N/A,TRUE,"general";"via3",#N/A,TRUE,"general"}</definedName>
    <definedName name="qw_1">{"via1",#N/A,TRUE,"general";"via2",#N/A,TRUE,"general";"via3",#N/A,TRUE,"general"}</definedName>
    <definedName localSheetId="0" name="qwdas2">{"via1",#N/A,TRUE,"general";"via2",#N/A,TRUE,"general";"via3",#N/A,TRUE,"general"}</definedName>
    <definedName name="qwdas2">{"via1",#N/A,TRUE,"general";"via2",#N/A,TRUE,"general";"via3",#N/A,TRUE,"general"}</definedName>
    <definedName localSheetId="0" name="qwdas2_1">{"via1",#N/A,TRUE,"general";"via2",#N/A,TRUE,"general";"via3",#N/A,TRUE,"general"}</definedName>
    <definedName name="qwdas2_1">{"via1",#N/A,TRUE,"general";"via2",#N/A,TRUE,"general";"via3",#N/A,TRUE,"general"}</definedName>
    <definedName localSheetId="0" name="qweqe">{"TAB1",#N/A,TRUE,"GENERAL";"TAB2",#N/A,TRUE,"GENERAL";"TAB3",#N/A,TRUE,"GENERAL";"TAB4",#N/A,TRUE,"GENERAL";"TAB5",#N/A,TRUE,"GENERAL"}</definedName>
    <definedName name="qweqe">{"TAB1",#N/A,TRUE,"GENERAL";"TAB2",#N/A,TRUE,"GENERAL";"TAB3",#N/A,TRUE,"GENERAL";"TAB4",#N/A,TRUE,"GENERAL";"TAB5",#N/A,TRUE,"GENERAL"}</definedName>
    <definedName localSheetId="0" name="qweqe_1">{"TAB1",#N/A,TRUE,"GENERAL";"TAB2",#N/A,TRUE,"GENERAL";"TAB3",#N/A,TRUE,"GENERAL";"TAB4",#N/A,TRUE,"GENERAL";"TAB5",#N/A,TRUE,"GENERAL"}</definedName>
    <definedName name="qweqe_1">{"TAB1",#N/A,TRUE,"GENERAL";"TAB2",#N/A,TRUE,"GENERAL";"TAB3",#N/A,TRUE,"GENERAL";"TAB4",#N/A,TRUE,"GENERAL";"TAB5",#N/A,TRUE,"GENERAL"}</definedName>
    <definedName localSheetId="0" name="QWERTY">'PRESUPUESTO H-S-G'!err</definedName>
    <definedName name="QWERTY">[0]!err</definedName>
    <definedName localSheetId="0" name="qwewertet">{#N/A,#N/A,TRUE,"1842CWN0"}</definedName>
    <definedName name="qwewertet">{#N/A,#N/A,TRUE,"1842CWN0"}</definedName>
    <definedName localSheetId="0" name="qwqwqwj">{"TAB1",#N/A,TRUE,"GENERAL";"TAB2",#N/A,TRUE,"GENERAL";"TAB3",#N/A,TRUE,"GENERAL";"TAB4",#N/A,TRUE,"GENERAL";"TAB5",#N/A,TRUE,"GENERAL"}</definedName>
    <definedName name="qwqwqwj">{"TAB1",#N/A,TRUE,"GENERAL";"TAB2",#N/A,TRUE,"GENERAL";"TAB3",#N/A,TRUE,"GENERAL";"TAB4",#N/A,TRUE,"GENERAL";"TAB5",#N/A,TRUE,"GENERAL"}</definedName>
    <definedName localSheetId="0" name="qwqwqwj_1">{"TAB1",#N/A,TRUE,"GENERAL";"TAB2",#N/A,TRUE,"GENERAL";"TAB3",#N/A,TRUE,"GENERAL";"TAB4",#N/A,TRUE,"GENERAL";"TAB5",#N/A,TRUE,"GENERAL"}</definedName>
    <definedName name="qwqwqwj_1">{"TAB1",#N/A,TRUE,"GENERAL";"TAB2",#N/A,TRUE,"GENERAL";"TAB3",#N/A,TRUE,"GENERAL";"TAB4",#N/A,TRUE,"GENERAL";"TAB5",#N/A,TRUE,"GENERAL"}</definedName>
    <definedName localSheetId="3" name="RAFA">{#N/A,#N/A,FALSE,"VENTAS";#N/A,#N/A,FALSE,"U. BRUTA";#N/A,#N/A,FALSE,"G. PERSONAL";#N/A,#N/A,FALSE,"G. OPERACION";#N/A,#N/A,FALSE,"G. DEPYAM";#N/A,#N/A,FALSE,"INGRESOS";#N/A,#N/A,FALSE,"G.o P.1";#N/A,#N/A,FALSE,"3%Informe Junta";#N/A,#N/A,FALSE,"P Y G (2)";#N/A,#N/A,FALSE,"CART. PROV.";#N/A,#N/A,FALSE,"Usecmes";#N/A,#N/A,FALSE,"Usecacu"}</definedName>
    <definedName localSheetId="0" name="RAFA">{#N/A,#N/A,FALSE,"VENTAS";#N/A,#N/A,FALSE,"U. BRUTA";#N/A,#N/A,FALSE,"G. PERSONAL";#N/A,#N/A,FALSE,"G. OPERACION";#N/A,#N/A,FALSE,"G. DEPYAM";#N/A,#N/A,FALSE,"INGRESOS";#N/A,#N/A,FALSE,"G.o P.1";#N/A,#N/A,FALSE,"3%Informe Junta";#N/A,#N/A,FALSE,"P Y G (2)";#N/A,#N/A,FALSE,"CART. PROV.";#N/A,#N/A,FALSE,"Usecmes";#N/A,#N/A,FALSE,"Usecacu"}</definedName>
    <definedName name="RAFA">{#N/A,#N/A,FALSE,"VENTAS";#N/A,#N/A,FALSE,"U. BRUTA";#N/A,#N/A,FALSE,"G. PERSONAL";#N/A,#N/A,FALSE,"G. OPERACION";#N/A,#N/A,FALSE,"G. DEPYAM";#N/A,#N/A,FALSE,"INGRESOS";#N/A,#N/A,FALSE,"G.o P.1";#N/A,#N/A,FALSE,"3%Informe Junta";#N/A,#N/A,FALSE,"P Y G (2)";#N/A,#N/A,FALSE,"CART. PROV.";#N/A,#N/A,FALSE,"Usecmes";#N/A,#N/A,FALSE,"Usecacu"}</definedName>
    <definedName name="rango">#REF!,#REF!,#REF!,#REF!,#REF!,#REF!,#REF!,#REF!,#REF!,#REF!,#REF!,#REF!,#REF!</definedName>
    <definedName name="rangofin">#REF!,#REF!</definedName>
    <definedName name="RECSUBBASE_1_1_1">NA()</definedName>
    <definedName name="REDU4X3_1_1_1">NA()</definedName>
    <definedName name="REDU6X4_1_1_1">NA()</definedName>
    <definedName name="REDU8X6_1_1_1">NA()</definedName>
    <definedName localSheetId="3" name="refBusquedaNombreAPU">OFFSET(#REF!,,,COUNTIF(#REF!,"?*"))</definedName>
    <definedName name="refBusquedaNombreAPU">OFFSET(#REF!,,,COUNTIF(#REF!,"?*"))</definedName>
    <definedName name="refBusquedaNombreINSUMOS">OFFSET(#REF!,,,COUNTIF(#REF!,"?*"))</definedName>
    <definedName localSheetId="0" name="REFORECAST1">{#N/A,#N/A,TRUE,"Caratula";#N/A,#N/A,TRUE,"Costo y Venta";#N/A,#N/A,TRUE,"Resumen de Estudio Economico";#N/A,#N/A,TRUE,"Montaje";#N/A,#N/A,TRUE,"Sucontratos";#N/A,#N/A,TRUE,"Gastos Varios";#N/A,#N/A,TRUE,"Equipos y Herramientas";#N/A,#N/A,TRUE,"Materiales y Consumibles";#N/A,#N/A,TRUE,"Mano de Obra Indirecta";#N/A,#N/A,TRUE,"Mano de Obra Directa"}</definedName>
    <definedName name="REFORECAST1">{#N/A,#N/A,TRUE,"Caratula";#N/A,#N/A,TRUE,"Costo y Venta";#N/A,#N/A,TRUE,"Resumen de Estudio Economico";#N/A,#N/A,TRUE,"Montaje";#N/A,#N/A,TRUE,"Sucontratos";#N/A,#N/A,TRUE,"Gastos Varios";#N/A,#N/A,TRUE,"Equipos y Herramientas";#N/A,#N/A,TRUE,"Materiales y Consumibles";#N/A,#N/A,TRUE,"Mano de Obra Indirecta";#N/A,#N/A,TRUE,"Mano de Obra Directa"}</definedName>
    <definedName name="REG">#REF!&gt;2.5</definedName>
    <definedName localSheetId="0" name="rege">{"TAB1",#N/A,TRUE,"GENERAL";"TAB2",#N/A,TRUE,"GENERAL";"TAB3",#N/A,TRUE,"GENERAL";"TAB4",#N/A,TRUE,"GENERAL";"TAB5",#N/A,TRUE,"GENERAL"}</definedName>
    <definedName name="rege">{"TAB1",#N/A,TRUE,"GENERAL";"TAB2",#N/A,TRUE,"GENERAL";"TAB3",#N/A,TRUE,"GENERAL";"TAB4",#N/A,TRUE,"GENERAL";"TAB5",#N/A,TRUE,"GENERAL"}</definedName>
    <definedName localSheetId="0" name="rege_1">{"TAB1",#N/A,TRUE,"GENERAL";"TAB2",#N/A,TRUE,"GENERAL";"TAB3",#N/A,TRUE,"GENERAL";"TAB4",#N/A,TRUE,"GENERAL";"TAB5",#N/A,TRUE,"GENERAL"}</definedName>
    <definedName name="rege_1">{"TAB1",#N/A,TRUE,"GENERAL";"TAB2",#N/A,TRUE,"GENERAL";"TAB3",#N/A,TRUE,"GENERAL";"TAB4",#N/A,TRUE,"GENERAL";"TAB5",#N/A,TRUE,"GENERAL"}</definedName>
    <definedName localSheetId="0" name="regresd">{"TAB1",#N/A,TRUE,"GENERAL";"TAB2",#N/A,TRUE,"GENERAL";"TAB3",#N/A,TRUE,"GENERAL";"TAB4",#N/A,TRUE,"GENERAL";"TAB5",#N/A,TRUE,"GENERAL"}</definedName>
    <definedName name="regresd">{"TAB1",#N/A,TRUE,"GENERAL";"TAB2",#N/A,TRUE,"GENERAL";"TAB3",#N/A,TRUE,"GENERAL";"TAB4",#N/A,TRUE,"GENERAL";"TAB5",#N/A,TRUE,"GENERAL"}</definedName>
    <definedName localSheetId="0" name="regresd_1">{"TAB1",#N/A,TRUE,"GENERAL";"TAB2",#N/A,TRUE,"GENERAL";"TAB3",#N/A,TRUE,"GENERAL";"TAB4",#N/A,TRUE,"GENERAL";"TAB5",#N/A,TRUE,"GENERAL"}</definedName>
    <definedName name="regresd_1">{"TAB1",#N/A,TRUE,"GENERAL";"TAB2",#N/A,TRUE,"GENERAL";"TAB3",#N/A,TRUE,"GENERAL";"TAB4",#N/A,TRUE,"GENERAL";"TAB5",#N/A,TRUE,"GENERAL"}</definedName>
    <definedName localSheetId="0" name="regthio">{"TAB1",#N/A,TRUE,"GENERAL";"TAB2",#N/A,TRUE,"GENERAL";"TAB3",#N/A,TRUE,"GENERAL";"TAB4",#N/A,TRUE,"GENERAL";"TAB5",#N/A,TRUE,"GENERAL"}</definedName>
    <definedName name="regthio">{"TAB1",#N/A,TRUE,"GENERAL";"TAB2",#N/A,TRUE,"GENERAL";"TAB3",#N/A,TRUE,"GENERAL";"TAB4",#N/A,TRUE,"GENERAL";"TAB5",#N/A,TRUE,"GENERAL"}</definedName>
    <definedName localSheetId="0" name="regthio_1">{"TAB1",#N/A,TRUE,"GENERAL";"TAB2",#N/A,TRUE,"GENERAL";"TAB3",#N/A,TRUE,"GENERAL";"TAB4",#N/A,TRUE,"GENERAL";"TAB5",#N/A,TRUE,"GENERAL"}</definedName>
    <definedName name="regthio_1">{"TAB1",#N/A,TRUE,"GENERAL";"TAB2",#N/A,TRUE,"GENERAL";"TAB3",#N/A,TRUE,"GENERAL";"TAB4",#N/A,TRUE,"GENERAL";"TAB5",#N/A,TRUE,"GENERAL"}</definedName>
    <definedName name="REGULAR">#REF!&gt;2.5</definedName>
    <definedName name="Reimbursement">"Reembolso"</definedName>
    <definedName localSheetId="0" name="REJHE">{"via1",#N/A,TRUE,"general";"via2",#N/A,TRUE,"general";"via3",#N/A,TRUE,"general"}</definedName>
    <definedName name="REJHE">{"via1",#N/A,TRUE,"general";"via2",#N/A,TRUE,"general";"via3",#N/A,TRUE,"general"}</definedName>
    <definedName localSheetId="0" name="REJHE_1">{"via1",#N/A,TRUE,"general";"via2",#N/A,TRUE,"general";"via3",#N/A,TRUE,"general"}</definedName>
    <definedName name="REJHE_1">{"via1",#N/A,TRUE,"general";"via2",#N/A,TRUE,"general";"via3",#N/A,TRUE,"general"}</definedName>
    <definedName name="RELLENO_1_1_1">NA()</definedName>
    <definedName name="RELLENOEXCAVACION_1_1_1">NA()</definedName>
    <definedName name="RELLENOSELECCIONADO_1_1_1">NA()</definedName>
    <definedName name="remanentes">#REF!,#REF!,#REF!,#REF!</definedName>
    <definedName name="REPACOMETIDA3_1_1_1">NA()</definedName>
    <definedName name="REPACOMETIDA4_1_1_1">NA()</definedName>
    <definedName localSheetId="0" name="rer">{"via1",#N/A,TRUE,"general";"via2",#N/A,TRUE,"general";"via3",#N/A,TRUE,"general"}</definedName>
    <definedName name="rer">{"via1",#N/A,TRUE,"general";"via2",#N/A,TRUE,"general";"via3",#N/A,TRUE,"general"}</definedName>
    <definedName localSheetId="0" name="rer_1">{"via1",#N/A,TRUE,"general";"via2",#N/A,TRUE,"general";"via3",#N/A,TRUE,"general"}</definedName>
    <definedName name="rer_1">{"via1",#N/A,TRUE,"general";"via2",#N/A,TRUE,"general";"via3",#N/A,TRUE,"general"}</definedName>
    <definedName localSheetId="0" name="rererw">{"TAB1",#N/A,TRUE,"GENERAL";"TAB2",#N/A,TRUE,"GENERAL";"TAB3",#N/A,TRUE,"GENERAL";"TAB4",#N/A,TRUE,"GENERAL";"TAB5",#N/A,TRUE,"GENERAL"}</definedName>
    <definedName name="rererw">{"TAB1",#N/A,TRUE,"GENERAL";"TAB2",#N/A,TRUE,"GENERAL";"TAB3",#N/A,TRUE,"GENERAL";"TAB4",#N/A,TRUE,"GENERAL";"TAB5",#N/A,TRUE,"GENERAL"}</definedName>
    <definedName localSheetId="0" name="rererw_1">{"TAB1",#N/A,TRUE,"GENERAL";"TAB2",#N/A,TRUE,"GENERAL";"TAB3",#N/A,TRUE,"GENERAL";"TAB4",#N/A,TRUE,"GENERAL";"TAB5",#N/A,TRUE,"GENERAL"}</definedName>
    <definedName name="rererw_1">{"TAB1",#N/A,TRUE,"GENERAL";"TAB2",#N/A,TRUE,"GENERAL";"TAB3",#N/A,TRUE,"GENERAL";"TAB4",#N/A,TRUE,"GENERAL";"TAB5",#N/A,TRUE,"GENERAL"}</definedName>
    <definedName localSheetId="0" name="rerg">{"TAB1",#N/A,TRUE,"GENERAL";"TAB2",#N/A,TRUE,"GENERAL";"TAB3",#N/A,TRUE,"GENERAL";"TAB4",#N/A,TRUE,"GENERAL";"TAB5",#N/A,TRUE,"GENERAL"}</definedName>
    <definedName name="rerg">{"TAB1",#N/A,TRUE,"GENERAL";"TAB2",#N/A,TRUE,"GENERAL";"TAB3",#N/A,TRUE,"GENERAL";"TAB4",#N/A,TRUE,"GENERAL";"TAB5",#N/A,TRUE,"GENERAL"}</definedName>
    <definedName localSheetId="0" name="rerg_1">{"TAB1",#N/A,TRUE,"GENERAL";"TAB2",#N/A,TRUE,"GENERAL";"TAB3",#N/A,TRUE,"GENERAL";"TAB4",#N/A,TRUE,"GENERAL";"TAB5",#N/A,TRUE,"GENERAL"}</definedName>
    <definedName name="rerg_1">{"TAB1",#N/A,TRUE,"GENERAL";"TAB2",#N/A,TRUE,"GENERAL";"TAB3",#N/A,TRUE,"GENERAL";"TAB4",#N/A,TRUE,"GENERAL";"TAB5",#N/A,TRUE,"GENERAL"}</definedName>
    <definedName localSheetId="0" name="rerrrrw">{"TAB1",#N/A,TRUE,"GENERAL";"TAB2",#N/A,TRUE,"GENERAL";"TAB3",#N/A,TRUE,"GENERAL";"TAB4",#N/A,TRUE,"GENERAL";"TAB5",#N/A,TRUE,"GENERAL"}</definedName>
    <definedName name="rerrrrw">{"TAB1",#N/A,TRUE,"GENERAL";"TAB2",#N/A,TRUE,"GENERAL";"TAB3",#N/A,TRUE,"GENERAL";"TAB4",#N/A,TRUE,"GENERAL";"TAB5",#N/A,TRUE,"GENERAL"}</definedName>
    <definedName localSheetId="0" name="rerrrrw_1">{"TAB1",#N/A,TRUE,"GENERAL";"TAB2",#N/A,TRUE,"GENERAL";"TAB3",#N/A,TRUE,"GENERAL";"TAB4",#N/A,TRUE,"GENERAL";"TAB5",#N/A,TRUE,"GENERAL"}</definedName>
    <definedName name="rerrrrw_1">{"TAB1",#N/A,TRUE,"GENERAL";"TAB2",#N/A,TRUE,"GENERAL";"TAB3",#N/A,TRUE,"GENERAL";"TAB4",#N/A,TRUE,"GENERAL";"TAB5",#N/A,TRUE,"GENERAL"}</definedName>
    <definedName name="Responsable">INDIRECT(#REF!)</definedName>
    <definedName name="RESPONSABLE2">INDIRECT(#REF!)</definedName>
    <definedName name="RETIROESCOMBROS_1_1_1">NA()</definedName>
    <definedName localSheetId="0" name="RETTRE">{"via1",#N/A,TRUE,"general";"via2",#N/A,TRUE,"general";"via3",#N/A,TRUE,"general"}</definedName>
    <definedName name="RETTRE">{"via1",#N/A,TRUE,"general";"via2",#N/A,TRUE,"general";"via3",#N/A,TRUE,"general"}</definedName>
    <definedName localSheetId="0" name="RETTRE_1">{"via1",#N/A,TRUE,"general";"via2",#N/A,TRUE,"general";"via3",#N/A,TRUE,"general"}</definedName>
    <definedName name="RETTRE_1">{"via1",#N/A,TRUE,"general";"via2",#N/A,TRUE,"general";"via3",#N/A,TRUE,"general"}</definedName>
    <definedName localSheetId="0" name="rety">{"TAB1",#N/A,TRUE,"GENERAL";"TAB2",#N/A,TRUE,"GENERAL";"TAB3",#N/A,TRUE,"GENERAL";"TAB4",#N/A,TRUE,"GENERAL";"TAB5",#N/A,TRUE,"GENERAL"}</definedName>
    <definedName name="rety">{"TAB1",#N/A,TRUE,"GENERAL";"TAB2",#N/A,TRUE,"GENERAL";"TAB3",#N/A,TRUE,"GENERAL";"TAB4",#N/A,TRUE,"GENERAL";"TAB5",#N/A,TRUE,"GENERAL"}</definedName>
    <definedName localSheetId="0" name="rety_1">{"TAB1",#N/A,TRUE,"GENERAL";"TAB2",#N/A,TRUE,"GENERAL";"TAB3",#N/A,TRUE,"GENERAL";"TAB4",#N/A,TRUE,"GENERAL";"TAB5",#N/A,TRUE,"GENERAL"}</definedName>
    <definedName name="rety_1">{"TAB1",#N/A,TRUE,"GENERAL";"TAB2",#N/A,TRUE,"GENERAL";"TAB3",#N/A,TRUE,"GENERAL";"TAB4",#N/A,TRUE,"GENERAL";"TAB5",#N/A,TRUE,"GENERAL"}</definedName>
    <definedName localSheetId="0" name="rewfreg">{"via1",#N/A,TRUE,"general";"via2",#N/A,TRUE,"general";"via3",#N/A,TRUE,"general"}</definedName>
    <definedName name="rewfreg">{"via1",#N/A,TRUE,"general";"via2",#N/A,TRUE,"general";"via3",#N/A,TRUE,"general"}</definedName>
    <definedName localSheetId="0" name="rewfreg_1">{"via1",#N/A,TRUE,"general";"via2",#N/A,TRUE,"general";"via3",#N/A,TRUE,"general"}</definedName>
    <definedName name="rewfreg_1">{"via1",#N/A,TRUE,"general";"via2",#N/A,TRUE,"general";"via3",#N/A,TRUE,"general"}</definedName>
    <definedName localSheetId="0" name="rewr">{"via1",#N/A,TRUE,"general";"via2",#N/A,TRUE,"general";"via3",#N/A,TRUE,"general"}</definedName>
    <definedName name="rewr">{"via1",#N/A,TRUE,"general";"via2",#N/A,TRUE,"general";"via3",#N/A,TRUE,"general"}</definedName>
    <definedName localSheetId="0" name="rewr_1">{"via1",#N/A,TRUE,"general";"via2",#N/A,TRUE,"general";"via3",#N/A,TRUE,"general"}</definedName>
    <definedName name="rewr_1">{"via1",#N/A,TRUE,"general";"via2",#N/A,TRUE,"general";"via3",#N/A,TRUE,"general"}</definedName>
    <definedName localSheetId="0" name="REWWER">{"TAB1",#N/A,TRUE,"GENERAL";"TAB2",#N/A,TRUE,"GENERAL";"TAB3",#N/A,TRUE,"GENERAL";"TAB4",#N/A,TRUE,"GENERAL";"TAB5",#N/A,TRUE,"GENERAL"}</definedName>
    <definedName name="REWWER">{"TAB1",#N/A,TRUE,"GENERAL";"TAB2",#N/A,TRUE,"GENERAL";"TAB3",#N/A,TRUE,"GENERAL";"TAB4",#N/A,TRUE,"GENERAL";"TAB5",#N/A,TRUE,"GENERAL"}</definedName>
    <definedName localSheetId="0" name="REWWER_1">{"TAB1",#N/A,TRUE,"GENERAL";"TAB2",#N/A,TRUE,"GENERAL";"TAB3",#N/A,TRUE,"GENERAL";"TAB4",#N/A,TRUE,"GENERAL";"TAB5",#N/A,TRUE,"GENERAL"}</definedName>
    <definedName name="REWWER_1">{"TAB1",#N/A,TRUE,"GENERAL";"TAB2",#N/A,TRUE,"GENERAL";"TAB3",#N/A,TRUE,"GENERAL";"TAB4",#N/A,TRUE,"GENERAL";"TAB5",#N/A,TRUE,"GENERAL"}</definedName>
    <definedName localSheetId="0" name="reyepoi">{"TAB1",#N/A,TRUE,"GENERAL";"TAB2",#N/A,TRUE,"GENERAL";"TAB3",#N/A,TRUE,"GENERAL";"TAB4",#N/A,TRUE,"GENERAL";"TAB5",#N/A,TRUE,"GENERAL"}</definedName>
    <definedName name="reyepoi">{"TAB1",#N/A,TRUE,"GENERAL";"TAB2",#N/A,TRUE,"GENERAL";"TAB3",#N/A,TRUE,"GENERAL";"TAB4",#N/A,TRUE,"GENERAL";"TAB5",#N/A,TRUE,"GENERAL"}</definedName>
    <definedName localSheetId="0" name="reyepoi_1">{"TAB1",#N/A,TRUE,"GENERAL";"TAB2",#N/A,TRUE,"GENERAL";"TAB3",#N/A,TRUE,"GENERAL";"TAB4",#N/A,TRUE,"GENERAL";"TAB5",#N/A,TRUE,"GENERAL"}</definedName>
    <definedName name="reyepoi_1">{"TAB1",#N/A,TRUE,"GENERAL";"TAB2",#N/A,TRUE,"GENERAL";"TAB3",#N/A,TRUE,"GENERAL";"TAB4",#N/A,TRUE,"GENERAL";"TAB5",#N/A,TRUE,"GENERAL"}</definedName>
    <definedName localSheetId="0" name="reyety">{"via1",#N/A,TRUE,"general";"via2",#N/A,TRUE,"general";"via3",#N/A,TRUE,"general"}</definedName>
    <definedName name="reyety">{"via1",#N/A,TRUE,"general";"via2",#N/A,TRUE,"general";"via3",#N/A,TRUE,"general"}</definedName>
    <definedName localSheetId="0" name="reyety_1">{"via1",#N/A,TRUE,"general";"via2",#N/A,TRUE,"general";"via3",#N/A,TRUE,"general"}</definedName>
    <definedName name="reyety_1">{"via1",#N/A,TRUE,"general";"via2",#N/A,TRUE,"general";"via3",#N/A,TRUE,"general"}</definedName>
    <definedName localSheetId="0" name="reyty">{"via1",#N/A,TRUE,"general";"via2",#N/A,TRUE,"general";"via3",#N/A,TRUE,"general"}</definedName>
    <definedName name="reyty">{"via1",#N/A,TRUE,"general";"via2",#N/A,TRUE,"general";"via3",#N/A,TRUE,"general"}</definedName>
    <definedName localSheetId="0" name="reyty_1">{"via1",#N/A,TRUE,"general";"via2",#N/A,TRUE,"general";"via3",#N/A,TRUE,"general"}</definedName>
    <definedName name="reyty_1">{"via1",#N/A,TRUE,"general";"via2",#N/A,TRUE,"general";"via3",#N/A,TRUE,"general"}</definedName>
    <definedName localSheetId="0" name="reyyt">{"via1",#N/A,TRUE,"general";"via2",#N/A,TRUE,"general";"via3",#N/A,TRUE,"general"}</definedName>
    <definedName name="reyyt">{"via1",#N/A,TRUE,"general";"via2",#N/A,TRUE,"general";"via3",#N/A,TRUE,"general"}</definedName>
    <definedName localSheetId="0" name="reyyt_1">{"via1",#N/A,TRUE,"general";"via2",#N/A,TRUE,"general";"via3",#N/A,TRUE,"general"}</definedName>
    <definedName name="reyyt_1">{"via1",#N/A,TRUE,"general";"via2",#N/A,TRUE,"general";"via3",#N/A,TRUE,"general"}</definedName>
    <definedName localSheetId="0" name="rfhnhjyu">{"TAB1",#N/A,TRUE,"GENERAL";"TAB2",#N/A,TRUE,"GENERAL";"TAB3",#N/A,TRUE,"GENERAL";"TAB4",#N/A,TRUE,"GENERAL";"TAB5",#N/A,TRUE,"GENERAL"}</definedName>
    <definedName name="rfhnhjyu">{"TAB1",#N/A,TRUE,"GENERAL";"TAB2",#N/A,TRUE,"GENERAL";"TAB3",#N/A,TRUE,"GENERAL";"TAB4",#N/A,TRUE,"GENERAL";"TAB5",#N/A,TRUE,"GENERAL"}</definedName>
    <definedName localSheetId="0" name="rfhnhjyu_1">{"TAB1",#N/A,TRUE,"GENERAL";"TAB2",#N/A,TRUE,"GENERAL";"TAB3",#N/A,TRUE,"GENERAL";"TAB4",#N/A,TRUE,"GENERAL";"TAB5",#N/A,TRUE,"GENERAL"}</definedName>
    <definedName name="rfhnhjyu_1">{"TAB1",#N/A,TRUE,"GENERAL";"TAB2",#N/A,TRUE,"GENERAL";"TAB3",#N/A,TRUE,"GENERAL";"TAB4",#N/A,TRUE,"GENERAL";"TAB5",#N/A,TRUE,"GENERAL"}</definedName>
    <definedName localSheetId="0" name="rfrf">{"via1",#N/A,TRUE,"general";"via2",#N/A,TRUE,"general";"via3",#N/A,TRUE,"general"}</definedName>
    <definedName name="rfrf">{"via1",#N/A,TRUE,"general";"via2",#N/A,TRUE,"general";"via3",#N/A,TRUE,"general"}</definedName>
    <definedName localSheetId="0" name="rfrf_1">{"via1",#N/A,TRUE,"general";"via2",#N/A,TRUE,"general";"via3",#N/A,TRUE,"general"}</definedName>
    <definedName name="rfrf_1">{"via1",#N/A,TRUE,"general";"via2",#N/A,TRUE,"general";"via3",#N/A,TRUE,"general"}</definedName>
    <definedName localSheetId="0" name="rge">{"via1",#N/A,TRUE,"general";"via2",#N/A,TRUE,"general";"via3",#N/A,TRUE,"general"}</definedName>
    <definedName name="rge">{"via1",#N/A,TRUE,"general";"via2",#N/A,TRUE,"general";"via3",#N/A,TRUE,"general"}</definedName>
    <definedName localSheetId="0" name="rge_1">{"via1",#N/A,TRUE,"general";"via2",#N/A,TRUE,"general";"via3",#N/A,TRUE,"general"}</definedName>
    <definedName name="rge_1">{"via1",#N/A,TRUE,"general";"via2",#N/A,TRUE,"general";"via3",#N/A,TRUE,"general"}</definedName>
    <definedName localSheetId="0" name="rgegg">{"via1",#N/A,TRUE,"general";"via2",#N/A,TRUE,"general";"via3",#N/A,TRUE,"general"}</definedName>
    <definedName name="rgegg">{"via1",#N/A,TRUE,"general";"via2",#N/A,TRUE,"general";"via3",#N/A,TRUE,"general"}</definedName>
    <definedName localSheetId="0" name="rgegg_1">{"via1",#N/A,TRUE,"general";"via2",#N/A,TRUE,"general";"via3",#N/A,TRUE,"general"}</definedName>
    <definedName name="rgegg_1">{"via1",#N/A,TRUE,"general";"via2",#N/A,TRUE,"general";"via3",#N/A,TRUE,"general"}</definedName>
    <definedName localSheetId="0" name="rhh">{"TAB1",#N/A,TRUE,"GENERAL";"TAB2",#N/A,TRUE,"GENERAL";"TAB3",#N/A,TRUE,"GENERAL";"TAB4",#N/A,TRUE,"GENERAL";"TAB5",#N/A,TRUE,"GENERAL"}</definedName>
    <definedName name="rhh">{"TAB1",#N/A,TRUE,"GENERAL";"TAB2",#N/A,TRUE,"GENERAL";"TAB3",#N/A,TRUE,"GENERAL";"TAB4",#N/A,TRUE,"GENERAL";"TAB5",#N/A,TRUE,"GENERAL"}</definedName>
    <definedName localSheetId="0" name="rhh_1">{"TAB1",#N/A,TRUE,"GENERAL";"TAB2",#N/A,TRUE,"GENERAL";"TAB3",#N/A,TRUE,"GENERAL";"TAB4",#N/A,TRUE,"GENERAL";"TAB5",#N/A,TRUE,"GENERAL"}</definedName>
    <definedName name="rhh_1">{"TAB1",#N/A,TRUE,"GENERAL";"TAB2",#N/A,TRUE,"GENERAL";"TAB3",#N/A,TRUE,"GENERAL";"TAB4",#N/A,TRUE,"GENERAL";"TAB5",#N/A,TRUE,"GENERAL"}</definedName>
    <definedName localSheetId="0" name="rhrtd">{"TAB1",#N/A,TRUE,"GENERAL";"TAB2",#N/A,TRUE,"GENERAL";"TAB3",#N/A,TRUE,"GENERAL";"TAB4",#N/A,TRUE,"GENERAL";"TAB5",#N/A,TRUE,"GENERAL"}</definedName>
    <definedName name="rhrtd">{"TAB1",#N/A,TRUE,"GENERAL";"TAB2",#N/A,TRUE,"GENERAL";"TAB3",#N/A,TRUE,"GENERAL";"TAB4",#N/A,TRUE,"GENERAL";"TAB5",#N/A,TRUE,"GENERAL"}</definedName>
    <definedName localSheetId="0" name="rhrtd_1">{"TAB1",#N/A,TRUE,"GENERAL";"TAB2",#N/A,TRUE,"GENERAL";"TAB3",#N/A,TRUE,"GENERAL";"TAB4",#N/A,TRUE,"GENERAL";"TAB5",#N/A,TRUE,"GENERAL"}</definedName>
    <definedName name="rhrtd_1">{"TAB1",#N/A,TRUE,"GENERAL";"TAB2",#N/A,TRUE,"GENERAL";"TAB3",#N/A,TRUE,"GENERAL";"TAB4",#N/A,TRUE,"GENERAL";"TAB5",#N/A,TRUE,"GENERAL"}</definedName>
    <definedName localSheetId="0" name="rhtry">{"TAB1",#N/A,TRUE,"GENERAL";"TAB2",#N/A,TRUE,"GENERAL";"TAB3",#N/A,TRUE,"GENERAL";"TAB4",#N/A,TRUE,"GENERAL";"TAB5",#N/A,TRUE,"GENERAL"}</definedName>
    <definedName name="rhtry">{"TAB1",#N/A,TRUE,"GENERAL";"TAB2",#N/A,TRUE,"GENERAL";"TAB3",#N/A,TRUE,"GENERAL";"TAB4",#N/A,TRUE,"GENERAL";"TAB5",#N/A,TRUE,"GENERAL"}</definedName>
    <definedName localSheetId="0" name="rhtry_1">{"TAB1",#N/A,TRUE,"GENERAL";"TAB2",#N/A,TRUE,"GENERAL";"TAB3",#N/A,TRUE,"GENERAL";"TAB4",#N/A,TRUE,"GENERAL";"TAB5",#N/A,TRUE,"GENERAL"}</definedName>
    <definedName name="rhtry_1">{"TAB1",#N/A,TRUE,"GENERAL";"TAB2",#N/A,TRUE,"GENERAL";"TAB3",#N/A,TRUE,"GENERAL";"TAB4",#N/A,TRUE,"GENERAL";"TAB5",#N/A,TRUE,"GENERAL"}</definedName>
    <definedName name="RICARDO">#REF!,#REF!,#REF!,#REF!,#REF!,#REF!,#REF!,#REF!,#REF!</definedName>
    <definedName localSheetId="0" name="RICO">IF(Loan_Amount*Interest_Rate*Loan_Years*Loan_Start&gt;0,1,0)</definedName>
    <definedName name="RICO">IF(Loan_Amount*Interest_Rate*Loan_Years*Loan_Start&gt;0,1,0)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MultipleCPUSupportEnabled">TRUE</definedName>
    <definedName localSheetId="0" name="RiskNumIterations">10000</definedName>
    <definedName name="RiskNumIterations">10000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localSheetId="0" name="RiskSamplingType">2</definedName>
    <definedName name="RiskSamplingType">2</definedName>
    <definedName name="RiskSelectedCell">"$A$1"</definedName>
    <definedName name="RiskStandardRecalc">1</definedName>
    <definedName name="RiskUpdateDisplay">FALSE</definedName>
    <definedName name="RiskUseDifferentSeedForEachSim">FALSE</definedName>
    <definedName name="RiskUseFixedSeed">FALSE</definedName>
    <definedName localSheetId="0" name="RiskUseMultipleCPUs">TRUE</definedName>
    <definedName name="RiskUseMultipleCPUs">TRUE</definedName>
    <definedName localSheetId="0" name="rj">{"TAB1",#N/A,TRUE,"GENERAL";"TAB2",#N/A,TRUE,"GENERAL";"TAB3",#N/A,TRUE,"GENERAL";"TAB4",#N/A,TRUE,"GENERAL";"TAB5",#N/A,TRUE,"GENERAL"}</definedName>
    <definedName name="rj">{"TAB1",#N/A,TRUE,"GENERAL";"TAB2",#N/A,TRUE,"GENERAL";"TAB3",#N/A,TRUE,"GENERAL";"TAB4",#N/A,TRUE,"GENERAL";"TAB5",#N/A,TRUE,"GENERAL"}</definedName>
    <definedName localSheetId="0" name="rj_1">{"TAB1",#N/A,TRUE,"GENERAL";"TAB2",#N/A,TRUE,"GENERAL";"TAB3",#N/A,TRUE,"GENERAL";"TAB4",#N/A,TRUE,"GENERAL";"TAB5",#N/A,TRUE,"GENERAL"}</definedName>
    <definedName name="rj_1">{"TAB1",#N/A,TRUE,"GENERAL";"TAB2",#N/A,TRUE,"GENERAL";"TAB3",#N/A,TRUE,"GENERAL";"TAB4",#N/A,TRUE,"GENERAL";"TAB5",#N/A,TRUE,"GENERAL"}</definedName>
    <definedName localSheetId="0" name="rjjth">{"TAB1",#N/A,TRUE,"GENERAL";"TAB2",#N/A,TRUE,"GENERAL";"TAB3",#N/A,TRUE,"GENERAL";"TAB4",#N/A,TRUE,"GENERAL";"TAB5",#N/A,TRUE,"GENERAL"}</definedName>
    <definedName name="rjjth">{"TAB1",#N/A,TRUE,"GENERAL";"TAB2",#N/A,TRUE,"GENERAL";"TAB3",#N/A,TRUE,"GENERAL";"TAB4",#N/A,TRUE,"GENERAL";"TAB5",#N/A,TRUE,"GENERAL"}</definedName>
    <definedName localSheetId="0" name="rjjth_1">{"TAB1",#N/A,TRUE,"GENERAL";"TAB2",#N/A,TRUE,"GENERAL";"TAB3",#N/A,TRUE,"GENERAL";"TAB4",#N/A,TRUE,"GENERAL";"TAB5",#N/A,TRUE,"GENERAL"}</definedName>
    <definedName name="rjjth_1">{"TAB1",#N/A,TRUE,"GENERAL";"TAB2",#N/A,TRUE,"GENERAL";"TAB3",#N/A,TRUE,"GENERAL";"TAB4",#N/A,TRUE,"GENERAL";"TAB5",#N/A,TRUE,"GENERAL"}</definedName>
    <definedName localSheetId="0" name="rjy">{"via1",#N/A,TRUE,"general";"via2",#N/A,TRUE,"general";"via3",#N/A,TRUE,"general"}</definedName>
    <definedName name="rjy">{"via1",#N/A,TRUE,"general";"via2",#N/A,TRUE,"general";"via3",#N/A,TRUE,"general"}</definedName>
    <definedName localSheetId="0" name="rjy_1">{"via1",#N/A,TRUE,"general";"via2",#N/A,TRUE,"general";"via3",#N/A,TRUE,"general"}</definedName>
    <definedName name="rjy_1">{"via1",#N/A,TRUE,"general";"via2",#N/A,TRUE,"general";"via3",#N/A,TRUE,"general"}</definedName>
    <definedName localSheetId="0" name="rkjyk">{"TAB1",#N/A,TRUE,"GENERAL";"TAB2",#N/A,TRUE,"GENERAL";"TAB3",#N/A,TRUE,"GENERAL";"TAB4",#N/A,TRUE,"GENERAL";"TAB5",#N/A,TRUE,"GENERAL"}</definedName>
    <definedName name="rkjyk">{"TAB1",#N/A,TRUE,"GENERAL";"TAB2",#N/A,TRUE,"GENERAL";"TAB3",#N/A,TRUE,"GENERAL";"TAB4",#N/A,TRUE,"GENERAL";"TAB5",#N/A,TRUE,"GENERAL"}</definedName>
    <definedName localSheetId="0" name="rkjyk_1">{"TAB1",#N/A,TRUE,"GENERAL";"TAB2",#N/A,TRUE,"GENERAL";"TAB3",#N/A,TRUE,"GENERAL";"TAB4",#N/A,TRUE,"GENERAL";"TAB5",#N/A,TRUE,"GENERAL"}</definedName>
    <definedName name="rkjyk_1">{"TAB1",#N/A,TRUE,"GENERAL";"TAB2",#N/A,TRUE,"GENERAL";"TAB3",#N/A,TRUE,"GENERAL";"TAB4",#N/A,TRUE,"GENERAL";"TAB5",#N/A,TRUE,"GENERAL"}</definedName>
    <definedName localSheetId="0" name="rkru">{"via1",#N/A,TRUE,"general";"via2",#N/A,TRUE,"general";"via3",#N/A,TRUE,"general"}</definedName>
    <definedName name="rkru">{"via1",#N/A,TRUE,"general";"via2",#N/A,TRUE,"general";"via3",#N/A,TRUE,"general"}</definedName>
    <definedName localSheetId="0" name="rkru_1">{"via1",#N/A,TRUE,"general";"via2",#N/A,TRUE,"general";"via3",#N/A,TRUE,"general"}</definedName>
    <definedName name="rkru_1">{"via1",#N/A,TRUE,"general";"via2",#N/A,TRUE,"general";"via3",#N/A,TRUE,"general"}</definedName>
    <definedName localSheetId="0" name="rky">{"TAB1",#N/A,TRUE,"GENERAL";"TAB2",#N/A,TRUE,"GENERAL";"TAB3",#N/A,TRUE,"GENERAL";"TAB4",#N/A,TRUE,"GENERAL";"TAB5",#N/A,TRUE,"GENERAL"}</definedName>
    <definedName name="rky">{"TAB1",#N/A,TRUE,"GENERAL";"TAB2",#N/A,TRUE,"GENERAL";"TAB3",#N/A,TRUE,"GENERAL";"TAB4",#N/A,TRUE,"GENERAL";"TAB5",#N/A,TRUE,"GENERAL"}</definedName>
    <definedName localSheetId="0" name="rky_1">{"TAB1",#N/A,TRUE,"GENERAL";"TAB2",#N/A,TRUE,"GENERAL";"TAB3",#N/A,TRUE,"GENERAL";"TAB4",#N/A,TRUE,"GENERAL";"TAB5",#N/A,TRUE,"GENERAL"}</definedName>
    <definedName name="rky_1">{"TAB1",#N/A,TRUE,"GENERAL";"TAB2",#N/A,TRUE,"GENERAL";"TAB3",#N/A,TRUE,"GENERAL";"TAB4",#N/A,TRUE,"GENERAL";"TAB5",#N/A,TRUE,"GENERAL"}</definedName>
    <definedName name="rodrigo">"$generales.$a$1:$"</definedName>
    <definedName localSheetId="0" name="rrr">{"via1",#N/A,TRUE,"general";"via2",#N/A,TRUE,"general";"via3",#N/A,TRUE,"general"}</definedName>
    <definedName name="rrr">{"via1",#N/A,TRUE,"general";"via2",#N/A,TRUE,"general";"via3",#N/A,TRUE,"general"}</definedName>
    <definedName localSheetId="0" name="rrr_1">{"via1",#N/A,TRUE,"general";"via2",#N/A,TRUE,"general";"via3",#N/A,TRUE,"general"}</definedName>
    <definedName name="rrr_1">{"via1",#N/A,TRUE,"general";"via2",#N/A,TRUE,"general";"via3",#N/A,TRUE,"general"}</definedName>
    <definedName name="rrrrr">{"'Sheet1'!$A$1:$G$85"}</definedName>
    <definedName localSheetId="0" name="rrrrrb">{"via1",#N/A,TRUE,"general";"via2",#N/A,TRUE,"general";"via3",#N/A,TRUE,"general"}</definedName>
    <definedName name="rrrrrb">{"via1",#N/A,TRUE,"general";"via2",#N/A,TRUE,"general";"via3",#N/A,TRUE,"general"}</definedName>
    <definedName localSheetId="0" name="rrrrrb_1">{"via1",#N/A,TRUE,"general";"via2",#N/A,TRUE,"general";"via3",#N/A,TRUE,"general"}</definedName>
    <definedName name="rrrrrb_1">{"via1",#N/A,TRUE,"general";"via2",#N/A,TRUE,"general";"via3",#N/A,TRUE,"general"}</definedName>
    <definedName name="RRRRRRR">{"'Sheet1'!$A$1:$G$85"}</definedName>
    <definedName localSheetId="0" name="rrrrrrre">{"TAB1",#N/A,TRUE,"GENERAL";"TAB2",#N/A,TRUE,"GENERAL";"TAB3",#N/A,TRUE,"GENERAL";"TAB4",#N/A,TRUE,"GENERAL";"TAB5",#N/A,TRUE,"GENERAL"}</definedName>
    <definedName name="rrrrrrre">{"TAB1",#N/A,TRUE,"GENERAL";"TAB2",#N/A,TRUE,"GENERAL";"TAB3",#N/A,TRUE,"GENERAL";"TAB4",#N/A,TRUE,"GENERAL";"TAB5",#N/A,TRUE,"GENERAL"}</definedName>
    <definedName localSheetId="0" name="rrrrrrre_1">{"TAB1",#N/A,TRUE,"GENERAL";"TAB2",#N/A,TRUE,"GENERAL";"TAB3",#N/A,TRUE,"GENERAL";"TAB4",#N/A,TRUE,"GENERAL";"TAB5",#N/A,TRUE,"GENERAL"}</definedName>
    <definedName name="rrrrrrre_1">{"TAB1",#N/A,TRUE,"GENERAL";"TAB2",#N/A,TRUE,"GENERAL";"TAB3",#N/A,TRUE,"GENERAL";"TAB4",#N/A,TRUE,"GENERAL";"TAB5",#N/A,TRUE,"GENERAL"}</definedName>
    <definedName localSheetId="0" name="rrrrt">{"via1",#N/A,TRUE,"general";"via2",#N/A,TRUE,"general";"via3",#N/A,TRUE,"general"}</definedName>
    <definedName name="rrrrt">{"via1",#N/A,TRUE,"general";"via2",#N/A,TRUE,"general";"via3",#N/A,TRUE,"general"}</definedName>
    <definedName localSheetId="0" name="rrrrt_1">{"via1",#N/A,TRUE,"general";"via2",#N/A,TRUE,"general";"via3",#N/A,TRUE,"general"}</definedName>
    <definedName name="rrrrt_1">{"via1",#N/A,TRUE,"general";"via2",#N/A,TRUE,"general";"via3",#N/A,TRUE,"general"}</definedName>
    <definedName localSheetId="0" name="rsdgsd5">{"TAB1",#N/A,TRUE,"GENERAL";"TAB2",#N/A,TRUE,"GENERAL";"TAB3",#N/A,TRUE,"GENERAL";"TAB4",#N/A,TRUE,"GENERAL";"TAB5",#N/A,TRUE,"GENERAL"}</definedName>
    <definedName name="rsdgsd5">{"TAB1",#N/A,TRUE,"GENERAL";"TAB2",#N/A,TRUE,"GENERAL";"TAB3",#N/A,TRUE,"GENERAL";"TAB4",#N/A,TRUE,"GENERAL";"TAB5",#N/A,TRUE,"GENERAL"}</definedName>
    <definedName localSheetId="0" name="rsdgsd5_1">{"TAB1",#N/A,TRUE,"GENERAL";"TAB2",#N/A,TRUE,"GENERAL";"TAB3",#N/A,TRUE,"GENERAL";"TAB4",#N/A,TRUE,"GENERAL";"TAB5",#N/A,TRUE,"GENERAL"}</definedName>
    <definedName name="rsdgsd5_1">{"TAB1",#N/A,TRUE,"GENERAL";"TAB2",#N/A,TRUE,"GENERAL";"TAB3",#N/A,TRUE,"GENERAL";"TAB4",#N/A,TRUE,"GENERAL";"TAB5",#N/A,TRUE,"GENERAL"}</definedName>
    <definedName localSheetId="0" name="rt">{"TAB1",#N/A,TRUE,"GENERAL";"TAB2",#N/A,TRUE,"GENERAL";"TAB3",#N/A,TRUE,"GENERAL";"TAB4",#N/A,TRUE,"GENERAL";"TAB5",#N/A,TRUE,"GENERAL"}</definedName>
    <definedName name="rt">{"TAB1",#N/A,TRUE,"GENERAL";"TAB2",#N/A,TRUE,"GENERAL";"TAB3",#N/A,TRUE,"GENERAL";"TAB4",#N/A,TRUE,"GENERAL";"TAB5",#N/A,TRUE,"GENERAL"}</definedName>
    <definedName localSheetId="0" name="rt_1">{"TAB1",#N/A,TRUE,"GENERAL";"TAB2",#N/A,TRUE,"GENERAL";"TAB3",#N/A,TRUE,"GENERAL";"TAB4",#N/A,TRUE,"GENERAL";"TAB5",#N/A,TRUE,"GENERAL"}</definedName>
    <definedName name="rt_1">{"TAB1",#N/A,TRUE,"GENERAL";"TAB2",#N/A,TRUE,"GENERAL";"TAB3",#N/A,TRUE,"GENERAL";"TAB4",#N/A,TRUE,"GENERAL";"TAB5",#N/A,TRUE,"GENERAL"}</definedName>
    <definedName localSheetId="0" name="rte">{"TAB1",#N/A,TRUE,"GENERAL";"TAB2",#N/A,TRUE,"GENERAL";"TAB3",#N/A,TRUE,"GENERAL";"TAB4",#N/A,TRUE,"GENERAL";"TAB5",#N/A,TRUE,"GENERAL"}</definedName>
    <definedName name="rte">{"TAB1",#N/A,TRUE,"GENERAL";"TAB2",#N/A,TRUE,"GENERAL";"TAB3",#N/A,TRUE,"GENERAL";"TAB4",#N/A,TRUE,"GENERAL";"TAB5",#N/A,TRUE,"GENERAL"}</definedName>
    <definedName localSheetId="0" name="rte_1">{"TAB1",#N/A,TRUE,"GENERAL";"TAB2",#N/A,TRUE,"GENERAL";"TAB3",#N/A,TRUE,"GENERAL";"TAB4",#N/A,TRUE,"GENERAL";"TAB5",#N/A,TRUE,"GENERAL"}</definedName>
    <definedName name="rte_1">{"TAB1",#N/A,TRUE,"GENERAL";"TAB2",#N/A,TRUE,"GENERAL";"TAB3",#N/A,TRUE,"GENERAL";"TAB4",#N/A,TRUE,"GENERAL";"TAB5",#N/A,TRUE,"GENERAL"}</definedName>
    <definedName localSheetId="0" name="rteg">{"via1",#N/A,TRUE,"general";"via2",#N/A,TRUE,"general";"via3",#N/A,TRUE,"general"}</definedName>
    <definedName name="rteg">{"via1",#N/A,TRUE,"general";"via2",#N/A,TRUE,"general";"via3",#N/A,TRUE,"general"}</definedName>
    <definedName localSheetId="0" name="rteg_1">{"via1",#N/A,TRUE,"general";"via2",#N/A,TRUE,"general";"via3",#N/A,TRUE,"general"}</definedName>
    <definedName name="rteg_1">{"via1",#N/A,TRUE,"general";"via2",#N/A,TRUE,"general";"via3",#N/A,TRUE,"general"}</definedName>
    <definedName localSheetId="0" name="rtert">{"TAB1",#N/A,TRUE,"GENERAL";"TAB2",#N/A,TRUE,"GENERAL";"TAB3",#N/A,TRUE,"GENERAL";"TAB4",#N/A,TRUE,"GENERAL";"TAB5",#N/A,TRUE,"GENERAL"}</definedName>
    <definedName name="rtert">{"TAB1",#N/A,TRUE,"GENERAL";"TAB2",#N/A,TRUE,"GENERAL";"TAB3",#N/A,TRUE,"GENERAL";"TAB4",#N/A,TRUE,"GENERAL";"TAB5",#N/A,TRUE,"GENERAL"}</definedName>
    <definedName localSheetId="0" name="rtert_1">{"TAB1",#N/A,TRUE,"GENERAL";"TAB2",#N/A,TRUE,"GENERAL";"TAB3",#N/A,TRUE,"GENERAL";"TAB4",#N/A,TRUE,"GENERAL";"TAB5",#N/A,TRUE,"GENERAL"}</definedName>
    <definedName name="rtert_1">{"TAB1",#N/A,TRUE,"GENERAL";"TAB2",#N/A,TRUE,"GENERAL";"TAB3",#N/A,TRUE,"GENERAL";"TAB4",#N/A,TRUE,"GENERAL";"TAB5",#N/A,TRUE,"GENERAL"}</definedName>
    <definedName localSheetId="0" name="rtes">{"via1",#N/A,TRUE,"general";"via2",#N/A,TRUE,"general";"via3",#N/A,TRUE,"general"}</definedName>
    <definedName name="rtes">{"via1",#N/A,TRUE,"general";"via2",#N/A,TRUE,"general";"via3",#N/A,TRUE,"general"}</definedName>
    <definedName localSheetId="0" name="rtes_1">{"via1",#N/A,TRUE,"general";"via2",#N/A,TRUE,"general";"via3",#N/A,TRUE,"general"}</definedName>
    <definedName name="rtes_1">{"via1",#N/A,TRUE,"general";"via2",#N/A,TRUE,"general";"via3",#N/A,TRUE,"general"}</definedName>
    <definedName localSheetId="0" name="rtewth">{"TAB1",#N/A,TRUE,"GENERAL";"TAB2",#N/A,TRUE,"GENERAL";"TAB3",#N/A,TRUE,"GENERAL";"TAB4",#N/A,TRUE,"GENERAL";"TAB5",#N/A,TRUE,"GENERAL"}</definedName>
    <definedName name="rtewth">{"TAB1",#N/A,TRUE,"GENERAL";"TAB2",#N/A,TRUE,"GENERAL";"TAB3",#N/A,TRUE,"GENERAL";"TAB4",#N/A,TRUE,"GENERAL";"TAB5",#N/A,TRUE,"GENERAL"}</definedName>
    <definedName localSheetId="0" name="rtewth_1">{"TAB1",#N/A,TRUE,"GENERAL";"TAB2",#N/A,TRUE,"GENERAL";"TAB3",#N/A,TRUE,"GENERAL";"TAB4",#N/A,TRUE,"GENERAL";"TAB5",#N/A,TRUE,"GENERAL"}</definedName>
    <definedName name="rtewth_1">{"TAB1",#N/A,TRUE,"GENERAL";"TAB2",#N/A,TRUE,"GENERAL";"TAB3",#N/A,TRUE,"GENERAL";"TAB4",#N/A,TRUE,"GENERAL";"TAB5",#N/A,TRUE,"GENERAL"}</definedName>
    <definedName localSheetId="0" name="rthjtj">{"TAB1",#N/A,TRUE,"GENERAL";"TAB2",#N/A,TRUE,"GENERAL";"TAB3",#N/A,TRUE,"GENERAL";"TAB4",#N/A,TRUE,"GENERAL";"TAB5",#N/A,TRUE,"GENERAL"}</definedName>
    <definedName name="rthjtj">{"TAB1",#N/A,TRUE,"GENERAL";"TAB2",#N/A,TRUE,"GENERAL";"TAB3",#N/A,TRUE,"GENERAL";"TAB4",#N/A,TRUE,"GENERAL";"TAB5",#N/A,TRUE,"GENERAL"}</definedName>
    <definedName localSheetId="0" name="rthjtj_1">{"TAB1",#N/A,TRUE,"GENERAL";"TAB2",#N/A,TRUE,"GENERAL";"TAB3",#N/A,TRUE,"GENERAL";"TAB4",#N/A,TRUE,"GENERAL";"TAB5",#N/A,TRUE,"GENERAL"}</definedName>
    <definedName name="rthjtj_1">{"TAB1",#N/A,TRUE,"GENERAL";"TAB2",#N/A,TRUE,"GENERAL";"TAB3",#N/A,TRUE,"GENERAL";"TAB4",#N/A,TRUE,"GENERAL";"TAB5",#N/A,TRUE,"GENERAL"}</definedName>
    <definedName localSheetId="0" name="rthrthg">{"via1",#N/A,TRUE,"general";"via2",#N/A,TRUE,"general";"via3",#N/A,TRUE,"general"}</definedName>
    <definedName name="rthrthg">{"via1",#N/A,TRUE,"general";"via2",#N/A,TRUE,"general";"via3",#N/A,TRUE,"general"}</definedName>
    <definedName localSheetId="0" name="rthrthg_1">{"via1",#N/A,TRUE,"general";"via2",#N/A,TRUE,"general";"via3",#N/A,TRUE,"general"}</definedName>
    <definedName name="rthrthg_1">{"via1",#N/A,TRUE,"general";"via2",#N/A,TRUE,"general";"via3",#N/A,TRUE,"general"}</definedName>
    <definedName localSheetId="0" name="rthtrh">{"via1",#N/A,TRUE,"general";"via2",#N/A,TRUE,"general";"via3",#N/A,TRUE,"general"}</definedName>
    <definedName name="rthtrh">{"via1",#N/A,TRUE,"general";"via2",#N/A,TRUE,"general";"via3",#N/A,TRUE,"general"}</definedName>
    <definedName localSheetId="0" name="rthtrh_1">{"via1",#N/A,TRUE,"general";"via2",#N/A,TRUE,"general";"via3",#N/A,TRUE,"general"}</definedName>
    <definedName name="rthtrh_1">{"via1",#N/A,TRUE,"general";"via2",#N/A,TRUE,"general";"via3",#N/A,TRUE,"general"}</definedName>
    <definedName localSheetId="0" name="rtkk">{"via1",#N/A,TRUE,"general";"via2",#N/A,TRUE,"general";"via3",#N/A,TRUE,"general"}</definedName>
    <definedName name="rtkk">{"via1",#N/A,TRUE,"general";"via2",#N/A,TRUE,"general";"via3",#N/A,TRUE,"general"}</definedName>
    <definedName localSheetId="0" name="rtkk_1">{"via1",#N/A,TRUE,"general";"via2",#N/A,TRUE,"general";"via3",#N/A,TRUE,"general"}</definedName>
    <definedName name="rtkk_1">{"via1",#N/A,TRUE,"general";"via2",#N/A,TRUE,"general";"via3",#N/A,TRUE,"general"}</definedName>
    <definedName localSheetId="0" name="rttthy">{"via1",#N/A,TRUE,"general";"via2",#N/A,TRUE,"general";"via3",#N/A,TRUE,"general"}</definedName>
    <definedName name="rttthy">{"via1",#N/A,TRUE,"general";"via2",#N/A,TRUE,"general";"via3",#N/A,TRUE,"general"}</definedName>
    <definedName localSheetId="0" name="rttthy_1">{"via1",#N/A,TRUE,"general";"via2",#N/A,TRUE,"general";"via3",#N/A,TRUE,"general"}</definedName>
    <definedName name="rttthy_1">{"via1",#N/A,TRUE,"general";"via2",#N/A,TRUE,"general";"via3",#N/A,TRUE,"general"}</definedName>
    <definedName localSheetId="0" name="rtu">{"via1",#N/A,TRUE,"general";"via2",#N/A,TRUE,"general";"via3",#N/A,TRUE,"general"}</definedName>
    <definedName name="rtu">{"via1",#N/A,TRUE,"general";"via2",#N/A,TRUE,"general";"via3",#N/A,TRUE,"general"}</definedName>
    <definedName localSheetId="0" name="rtu_1">{"via1",#N/A,TRUE,"general";"via2",#N/A,TRUE,"general";"via3",#N/A,TRUE,"general"}</definedName>
    <definedName name="rtu_1">{"via1",#N/A,TRUE,"general";"via2",#N/A,TRUE,"general";"via3",#N/A,TRUE,"general"}</definedName>
    <definedName localSheetId="0" name="rtug">{"TAB1",#N/A,TRUE,"GENERAL";"TAB2",#N/A,TRUE,"GENERAL";"TAB3",#N/A,TRUE,"GENERAL";"TAB4",#N/A,TRUE,"GENERAL";"TAB5",#N/A,TRUE,"GENERAL"}</definedName>
    <definedName name="rtug">{"TAB1",#N/A,TRUE,"GENERAL";"TAB2",#N/A,TRUE,"GENERAL";"TAB3",#N/A,TRUE,"GENERAL";"TAB4",#N/A,TRUE,"GENERAL";"TAB5",#N/A,TRUE,"GENERAL"}</definedName>
    <definedName localSheetId="0" name="rtug_1">{"TAB1",#N/A,TRUE,"GENERAL";"TAB2",#N/A,TRUE,"GENERAL";"TAB3",#N/A,TRUE,"GENERAL";"TAB4",#N/A,TRUE,"GENERAL";"TAB5",#N/A,TRUE,"GENERAL"}</definedName>
    <definedName name="rtug_1">{"TAB1",#N/A,TRUE,"GENERAL";"TAB2",#N/A,TRUE,"GENERAL";"TAB3",#N/A,TRUE,"GENERAL";"TAB4",#N/A,TRUE,"GENERAL";"TAB5",#N/A,TRUE,"GENERAL"}</definedName>
    <definedName localSheetId="0" name="rtugsd">{"TAB1",#N/A,TRUE,"GENERAL";"TAB2",#N/A,TRUE,"GENERAL";"TAB3",#N/A,TRUE,"GENERAL";"TAB4",#N/A,TRUE,"GENERAL";"TAB5",#N/A,TRUE,"GENERAL"}</definedName>
    <definedName name="rtugsd">{"TAB1",#N/A,TRUE,"GENERAL";"TAB2",#N/A,TRUE,"GENERAL";"TAB3",#N/A,TRUE,"GENERAL";"TAB4",#N/A,TRUE,"GENERAL";"TAB5",#N/A,TRUE,"GENERAL"}</definedName>
    <definedName localSheetId="0" name="rtugsd_1">{"TAB1",#N/A,TRUE,"GENERAL";"TAB2",#N/A,TRUE,"GENERAL";"TAB3",#N/A,TRUE,"GENERAL";"TAB4",#N/A,TRUE,"GENERAL";"TAB5",#N/A,TRUE,"GENERAL"}</definedName>
    <definedName name="rtugsd_1">{"TAB1",#N/A,TRUE,"GENERAL";"TAB2",#N/A,TRUE,"GENERAL";"TAB3",#N/A,TRUE,"GENERAL";"TAB4",#N/A,TRUE,"GENERAL";"TAB5",#N/A,TRUE,"GENERAL"}</definedName>
    <definedName localSheetId="0" name="rturtu">{"via1",#N/A,TRUE,"general";"via2",#N/A,TRUE,"general";"via3",#N/A,TRUE,"general"}</definedName>
    <definedName name="rturtu">{"via1",#N/A,TRUE,"general";"via2",#N/A,TRUE,"general";"via3",#N/A,TRUE,"general"}</definedName>
    <definedName localSheetId="0" name="rturtu_1">{"via1",#N/A,TRUE,"general";"via2",#N/A,TRUE,"general";"via3",#N/A,TRUE,"general"}</definedName>
    <definedName name="rturtu_1">{"via1",#N/A,TRUE,"general";"via2",#N/A,TRUE,"general";"via3",#N/A,TRUE,"general"}</definedName>
    <definedName localSheetId="0" name="rturu">{"via1",#N/A,TRUE,"general";"via2",#N/A,TRUE,"general";"via3",#N/A,TRUE,"general"}</definedName>
    <definedName name="rturu">{"via1",#N/A,TRUE,"general";"via2",#N/A,TRUE,"general";"via3",#N/A,TRUE,"general"}</definedName>
    <definedName localSheetId="0" name="rturu_1">{"via1",#N/A,TRUE,"general";"via2",#N/A,TRUE,"general";"via3",#N/A,TRUE,"general"}</definedName>
    <definedName name="rturu_1">{"via1",#N/A,TRUE,"general";"via2",#N/A,TRUE,"general";"via3",#N/A,TRUE,"general"}</definedName>
    <definedName localSheetId="0" name="rtut">{"via1",#N/A,TRUE,"general";"via2",#N/A,TRUE,"general";"via3",#N/A,TRUE,"general"}</definedName>
    <definedName name="rtut">{"via1",#N/A,TRUE,"general";"via2",#N/A,TRUE,"general";"via3",#N/A,TRUE,"general"}</definedName>
    <definedName localSheetId="0" name="rtut_1">{"via1",#N/A,TRUE,"general";"via2",#N/A,TRUE,"general";"via3",#N/A,TRUE,"general"}</definedName>
    <definedName name="rtut_1">{"via1",#N/A,TRUE,"general";"via2",#N/A,TRUE,"general";"via3",#N/A,TRUE,"general"}</definedName>
    <definedName localSheetId="0" name="rtutru">{"via1",#N/A,TRUE,"general";"via2",#N/A,TRUE,"general";"via3",#N/A,TRUE,"general"}</definedName>
    <definedName name="rtutru">{"via1",#N/A,TRUE,"general";"via2",#N/A,TRUE,"general";"via3",#N/A,TRUE,"general"}</definedName>
    <definedName localSheetId="0" name="rtutru_1">{"via1",#N/A,TRUE,"general";"via2",#N/A,TRUE,"general";"via3",#N/A,TRUE,"general"}</definedName>
    <definedName name="rtutru_1">{"via1",#N/A,TRUE,"general";"via2",#N/A,TRUE,"general";"via3",#N/A,TRUE,"general"}</definedName>
    <definedName localSheetId="0" name="rtuy">{"via1",#N/A,TRUE,"general";"via2",#N/A,TRUE,"general";"via3",#N/A,TRUE,"general"}</definedName>
    <definedName name="rtuy">{"via1",#N/A,TRUE,"general";"via2",#N/A,TRUE,"general";"via3",#N/A,TRUE,"general"}</definedName>
    <definedName localSheetId="0" name="rtuy_1">{"via1",#N/A,TRUE,"general";"via2",#N/A,TRUE,"general";"via3",#N/A,TRUE,"general"}</definedName>
    <definedName name="rtuy_1">{"via1",#N/A,TRUE,"general";"via2",#N/A,TRUE,"general";"via3",#N/A,TRUE,"general"}</definedName>
    <definedName localSheetId="0" name="rtyhr">{"TAB1",#N/A,TRUE,"GENERAL";"TAB2",#N/A,TRUE,"GENERAL";"TAB3",#N/A,TRUE,"GENERAL";"TAB4",#N/A,TRUE,"GENERAL";"TAB5",#N/A,TRUE,"GENERAL"}</definedName>
    <definedName name="rtyhr">{"TAB1",#N/A,TRUE,"GENERAL";"TAB2",#N/A,TRUE,"GENERAL";"TAB3",#N/A,TRUE,"GENERAL";"TAB4",#N/A,TRUE,"GENERAL";"TAB5",#N/A,TRUE,"GENERAL"}</definedName>
    <definedName localSheetId="0" name="rtyhr_1">{"TAB1",#N/A,TRUE,"GENERAL";"TAB2",#N/A,TRUE,"GENERAL";"TAB3",#N/A,TRUE,"GENERAL";"TAB4",#N/A,TRUE,"GENERAL";"TAB5",#N/A,TRUE,"GENERAL"}</definedName>
    <definedName name="rtyhr_1">{"TAB1",#N/A,TRUE,"GENERAL";"TAB2",#N/A,TRUE,"GENERAL";"TAB3",#N/A,TRUE,"GENERAL";"TAB4",#N/A,TRUE,"GENERAL";"TAB5",#N/A,TRUE,"GENERAL"}</definedName>
    <definedName localSheetId="0" name="rtym">{"via1",#N/A,TRUE,"general";"via2",#N/A,TRUE,"general";"via3",#N/A,TRUE,"general"}</definedName>
    <definedName name="rtym">{"via1",#N/A,TRUE,"general";"via2",#N/A,TRUE,"general";"via3",#N/A,TRUE,"general"}</definedName>
    <definedName localSheetId="0" name="rtym_1">{"via1",#N/A,TRUE,"general";"via2",#N/A,TRUE,"general";"via3",#N/A,TRUE,"general"}</definedName>
    <definedName name="rtym_1">{"via1",#N/A,TRUE,"general";"via2",#N/A,TRUE,"general";"via3",#N/A,TRUE,"general"}</definedName>
    <definedName localSheetId="0" name="rtyrey">{"TAB1",#N/A,TRUE,"GENERAL";"TAB2",#N/A,TRUE,"GENERAL";"TAB3",#N/A,TRUE,"GENERAL";"TAB4",#N/A,TRUE,"GENERAL";"TAB5",#N/A,TRUE,"GENERAL"}</definedName>
    <definedName name="rtyrey">{"TAB1",#N/A,TRUE,"GENERAL";"TAB2",#N/A,TRUE,"GENERAL";"TAB3",#N/A,TRUE,"GENERAL";"TAB4",#N/A,TRUE,"GENERAL";"TAB5",#N/A,TRUE,"GENERAL"}</definedName>
    <definedName localSheetId="0" name="rtyrey_1">{"TAB1",#N/A,TRUE,"GENERAL";"TAB2",#N/A,TRUE,"GENERAL";"TAB3",#N/A,TRUE,"GENERAL";"TAB4",#N/A,TRUE,"GENERAL";"TAB5",#N/A,TRUE,"GENERAL"}</definedName>
    <definedName name="rtyrey_1">{"TAB1",#N/A,TRUE,"GENERAL";"TAB2",#N/A,TRUE,"GENERAL";"TAB3",#N/A,TRUE,"GENERAL";"TAB4",#N/A,TRUE,"GENERAL";"TAB5",#N/A,TRUE,"GENERAL"}</definedName>
    <definedName localSheetId="0" name="rtyrh">{"via1",#N/A,TRUE,"general";"via2",#N/A,TRUE,"general";"via3",#N/A,TRUE,"general"}</definedName>
    <definedName name="rtyrh">{"via1",#N/A,TRUE,"general";"via2",#N/A,TRUE,"general";"via3",#N/A,TRUE,"general"}</definedName>
    <definedName localSheetId="0" name="rtyrh_1">{"via1",#N/A,TRUE,"general";"via2",#N/A,TRUE,"general";"via3",#N/A,TRUE,"general"}</definedName>
    <definedName name="rtyrh_1">{"via1",#N/A,TRUE,"general";"via2",#N/A,TRUE,"general";"via3",#N/A,TRUE,"general"}</definedName>
    <definedName localSheetId="0" name="RTYRTY">{"via1",#N/A,TRUE,"general";"via2",#N/A,TRUE,"general";"via3",#N/A,TRUE,"general"}</definedName>
    <definedName name="RTYRTY">{"via1",#N/A,TRUE,"general";"via2",#N/A,TRUE,"general";"via3",#N/A,TRUE,"general"}</definedName>
    <definedName localSheetId="0" name="RTYRTY_1">{"via1",#N/A,TRUE,"general";"via2",#N/A,TRUE,"general";"via3",#N/A,TRUE,"general"}</definedName>
    <definedName name="RTYRTY_1">{"via1",#N/A,TRUE,"general";"via2",#N/A,TRUE,"general";"via3",#N/A,TRUE,"general"}</definedName>
    <definedName localSheetId="0" name="rtyt">{"TAB1",#N/A,TRUE,"GENERAL";"TAB2",#N/A,TRUE,"GENERAL";"TAB3",#N/A,TRUE,"GENERAL";"TAB4",#N/A,TRUE,"GENERAL";"TAB5",#N/A,TRUE,"GENERAL"}</definedName>
    <definedName name="rtyt">{"TAB1",#N/A,TRUE,"GENERAL";"TAB2",#N/A,TRUE,"GENERAL";"TAB3",#N/A,TRUE,"GENERAL";"TAB4",#N/A,TRUE,"GENERAL";"TAB5",#N/A,TRUE,"GENERAL"}</definedName>
    <definedName localSheetId="0" name="rtyt_1">{"TAB1",#N/A,TRUE,"GENERAL";"TAB2",#N/A,TRUE,"GENERAL";"TAB3",#N/A,TRUE,"GENERAL";"TAB4",#N/A,TRUE,"GENERAL";"TAB5",#N/A,TRUE,"GENERAL"}</definedName>
    <definedName name="rtyt_1">{"TAB1",#N/A,TRUE,"GENERAL";"TAB2",#N/A,TRUE,"GENERAL";"TAB3",#N/A,TRUE,"GENERAL";"TAB4",#N/A,TRUE,"GENERAL";"TAB5",#N/A,TRUE,"GENERAL"}</definedName>
    <definedName localSheetId="0" name="rtytry">{"via1",#N/A,TRUE,"general";"via2",#N/A,TRUE,"general";"via3",#N/A,TRUE,"general"}</definedName>
    <definedName name="rtytry">{"via1",#N/A,TRUE,"general";"via2",#N/A,TRUE,"general";"via3",#N/A,TRUE,"general"}</definedName>
    <definedName localSheetId="0" name="rtytry_1">{"via1",#N/A,TRUE,"general";"via2",#N/A,TRUE,"general";"via3",#N/A,TRUE,"general"}</definedName>
    <definedName name="rtytry_1">{"via1",#N/A,TRUE,"general";"via2",#N/A,TRUE,"general";"via3",#N/A,TRUE,"general"}</definedName>
    <definedName localSheetId="0" name="RURAL">{"TAB1",#N/A,TRUE,"GENERAL";"TAB2",#N/A,TRUE,"GENERAL";"TAB3",#N/A,TRUE,"GENERAL";"TAB4",#N/A,TRUE,"GENERAL";"TAB5",#N/A,TRUE,"GENERAL"}</definedName>
    <definedName name="RURAL">{"TAB1",#N/A,TRUE,"GENERAL";"TAB2",#N/A,TRUE,"GENERAL";"TAB3",#N/A,TRUE,"GENERAL";"TAB4",#N/A,TRUE,"GENERAL";"TAB5",#N/A,TRUE,"GENERAL"}</definedName>
    <definedName localSheetId="0" name="ruru">{"TAB1",#N/A,TRUE,"GENERAL";"TAB2",#N/A,TRUE,"GENERAL";"TAB3",#N/A,TRUE,"GENERAL";"TAB4",#N/A,TRUE,"GENERAL";"TAB5",#N/A,TRUE,"GENERAL"}</definedName>
    <definedName name="ruru">{"TAB1",#N/A,TRUE,"GENERAL";"TAB2",#N/A,TRUE,"GENERAL";"TAB3",#N/A,TRUE,"GENERAL";"TAB4",#N/A,TRUE,"GENERAL";"TAB5",#N/A,TRUE,"GENERAL"}</definedName>
    <definedName localSheetId="0" name="ruru_1">{"TAB1",#N/A,TRUE,"GENERAL";"TAB2",#N/A,TRUE,"GENERAL";"TAB3",#N/A,TRUE,"GENERAL";"TAB4",#N/A,TRUE,"GENERAL";"TAB5",#N/A,TRUE,"GENERAL"}</definedName>
    <definedName name="ruru_1">{"TAB1",#N/A,TRUE,"GENERAL";"TAB2",#N/A,TRUE,"GENERAL";"TAB3",#N/A,TRUE,"GENERAL";"TAB4",#N/A,TRUE,"GENERAL";"TAB5",#N/A,TRUE,"GENERAL"}</definedName>
    <definedName localSheetId="0" name="RUTA">DATE(YEAR([0]!Loan_Start),MONTH([0]!Loan_Start)+Payment_Number,DAY([0]!Loan_Start))</definedName>
    <definedName name="RUTA">DATE(YEAR([0]!Loan_Start),MONTH([0]!Loan_Start)+Payment_Number,DAY([0]!Loan_Start))</definedName>
    <definedName localSheetId="0" name="rutu">{"via1",#N/A,TRUE,"general";"via2",#N/A,TRUE,"general";"via3",#N/A,TRUE,"general"}</definedName>
    <definedName name="rutu">{"via1",#N/A,TRUE,"general";"via2",#N/A,TRUE,"general";"via3",#N/A,TRUE,"general"}</definedName>
    <definedName localSheetId="0" name="rutu_1">{"via1",#N/A,TRUE,"general";"via2",#N/A,TRUE,"general";"via3",#N/A,TRUE,"general"}</definedName>
    <definedName name="rutu_1">{"via1",#N/A,TRUE,"general";"via2",#N/A,TRUE,"general";"via3",#N/A,TRUE,"general"}</definedName>
    <definedName localSheetId="0" name="rwt">{"via1",#N/A,TRUE,"general";"via2",#N/A,TRUE,"general";"via3",#N/A,TRUE,"general"}</definedName>
    <definedName name="rwt">{"via1",#N/A,TRUE,"general";"via2",#N/A,TRUE,"general";"via3",#N/A,TRUE,"general"}</definedName>
    <definedName localSheetId="0" name="rwt_1">{"via1",#N/A,TRUE,"general";"via2",#N/A,TRUE,"general";"via3",#N/A,TRUE,"general"}</definedName>
    <definedName name="rwt_1">{"via1",#N/A,TRUE,"general";"via2",#N/A,TRUE,"general";"via3",#N/A,TRUE,"general"}</definedName>
    <definedName name="Rwvu.oil.">#REF!,#REF!</definedName>
    <definedName name="Rwvu.oilgasagua.">#REF!,#REF!</definedName>
    <definedName localSheetId="0" name="ry">{"via1",#N/A,TRUE,"general";"via2",#N/A,TRUE,"general";"via3",#N/A,TRUE,"general"}</definedName>
    <definedName name="ry">{"via1",#N/A,TRUE,"general";"via2",#N/A,TRUE,"general";"via3",#N/A,TRUE,"general"}</definedName>
    <definedName localSheetId="0" name="ry_1">{"via1",#N/A,TRUE,"general";"via2",#N/A,TRUE,"general";"via3",#N/A,TRUE,"general"}</definedName>
    <definedName name="ry_1">{"via1",#N/A,TRUE,"general";"via2",#N/A,TRUE,"general";"via3",#N/A,TRUE,"general"}</definedName>
    <definedName localSheetId="0" name="ryeryb">{"TAB1",#N/A,TRUE,"GENERAL";"TAB2",#N/A,TRUE,"GENERAL";"TAB3",#N/A,TRUE,"GENERAL";"TAB4",#N/A,TRUE,"GENERAL";"TAB5",#N/A,TRUE,"GENERAL"}</definedName>
    <definedName name="ryeryb">{"TAB1",#N/A,TRUE,"GENERAL";"TAB2",#N/A,TRUE,"GENERAL";"TAB3",#N/A,TRUE,"GENERAL";"TAB4",#N/A,TRUE,"GENERAL";"TAB5",#N/A,TRUE,"GENERAL"}</definedName>
    <definedName localSheetId="0" name="ryeryb_1">{"TAB1",#N/A,TRUE,"GENERAL";"TAB2",#N/A,TRUE,"GENERAL";"TAB3",#N/A,TRUE,"GENERAL";"TAB4",#N/A,TRUE,"GENERAL";"TAB5",#N/A,TRUE,"GENERAL"}</definedName>
    <definedName name="ryeryb_1">{"TAB1",#N/A,TRUE,"GENERAL";"TAB2",#N/A,TRUE,"GENERAL";"TAB3",#N/A,TRUE,"GENERAL";"TAB4",#N/A,TRUE,"GENERAL";"TAB5",#N/A,TRUE,"GENERAL"}</definedName>
    <definedName localSheetId="0" name="rytrsdg">{"via1",#N/A,TRUE,"general";"via2",#N/A,TRUE,"general";"via3",#N/A,TRUE,"general"}</definedName>
    <definedName name="rytrsdg">{"via1",#N/A,TRUE,"general";"via2",#N/A,TRUE,"general";"via3",#N/A,TRUE,"general"}</definedName>
    <definedName localSheetId="0" name="rytrsdg_1">{"via1",#N/A,TRUE,"general";"via2",#N/A,TRUE,"general";"via3",#N/A,TRUE,"general"}</definedName>
    <definedName name="rytrsdg_1">{"via1",#N/A,TRUE,"general";"via2",#N/A,TRUE,"general";"via3",#N/A,TRUE,"general"}</definedName>
    <definedName localSheetId="3" name="RzaFA">{#N/A,#N/A,FALSE,"VENTAS";#N/A,#N/A,FALSE,"U. BRUTA";#N/A,#N/A,FALSE,"G. PERSONAL";#N/A,#N/A,FALSE,"G. OPERACION";#N/A,#N/A,FALSE,"G. DEPYAM";#N/A,#N/A,FALSE,"INGRESOS";#N/A,#N/A,FALSE,"G.o P.1";#N/A,#N/A,FALSE,"3%Informe Junta";#N/A,#N/A,FALSE,"P Y G (2)";#N/A,#N/A,FALSE,"CART. PROV.";#N/A,#N/A,FALSE,"Usecmes";#N/A,#N/A,FALSE,"Usecacu"}</definedName>
    <definedName localSheetId="0" name="RzaFA">{#N/A,#N/A,FALSE,"VENTAS";#N/A,#N/A,FALSE,"U. BRUTA";#N/A,#N/A,FALSE,"G. PERSONAL";#N/A,#N/A,FALSE,"G. OPERACION";#N/A,#N/A,FALSE,"G. DEPYAM";#N/A,#N/A,FALSE,"INGRESOS";#N/A,#N/A,FALSE,"G.o P.1";#N/A,#N/A,FALSE,"3%Informe Junta";#N/A,#N/A,FALSE,"P Y G (2)";#N/A,#N/A,FALSE,"CART. PROV.";#N/A,#N/A,FALSE,"Usecmes";#N/A,#N/A,FALSE,"Usecacu"}</definedName>
    <definedName name="RzaFA">{#N/A,#N/A,FALSE,"VENTAS";#N/A,#N/A,FALSE,"U. BRUTA";#N/A,#N/A,FALSE,"G. PERSONAL";#N/A,#N/A,FALSE,"G. OPERACION";#N/A,#N/A,FALSE,"G. DEPYAM";#N/A,#N/A,FALSE,"INGRESOS";#N/A,#N/A,FALSE,"G.o P.1";#N/A,#N/A,FALSE,"3%Informe Junta";#N/A,#N/A,FALSE,"P Y G (2)";#N/A,#N/A,FALSE,"CART. PROV.";#N/A,#N/A,FALSE,"Usecmes";#N/A,#N/A,FALSE,"Usecacu"}</definedName>
    <definedName localSheetId="0" name="saa">{"via1",#N/A,TRUE,"general";"via2",#N/A,TRUE,"general";"via3",#N/A,TRUE,"general"}</definedName>
    <definedName name="saa">{"via1",#N/A,TRUE,"general";"via2",#N/A,TRUE,"general";"via3",#N/A,TRUE,"general"}</definedName>
    <definedName localSheetId="0" name="saa_1">{"via1",#N/A,TRUE,"general";"via2",#N/A,TRUE,"general";"via3",#N/A,TRUE,"general"}</definedName>
    <definedName name="saa_1">{"via1",#N/A,TRUE,"general";"via2",#N/A,TRUE,"general";"via3",#N/A,TRUE,"general"}</definedName>
    <definedName localSheetId="0" name="SAD">{"via1",#N/A,TRUE,"general";"via2",#N/A,TRUE,"general";"via3",#N/A,TRUE,"general"}</definedName>
    <definedName name="SAD">{"via1",#N/A,TRUE,"general";"via2",#N/A,TRUE,"general";"via3",#N/A,TRUE,"general"}</definedName>
    <definedName localSheetId="0" name="SAD_1">{"via1",#N/A,TRUE,"general";"via2",#N/A,TRUE,"general";"via3",#N/A,TRUE,"general"}</definedName>
    <definedName name="SAD_1">{"via1",#N/A,TRUE,"general";"via2",#N/A,TRUE,"general";"via3",#N/A,TRUE,"general"}</definedName>
    <definedName localSheetId="0" name="SADF">{"via1",#N/A,TRUE,"general";"via2",#N/A,TRUE,"general";"via3",#N/A,TRUE,"general"}</definedName>
    <definedName name="SADF">{"via1",#N/A,TRUE,"general";"via2",#N/A,TRUE,"general";"via3",#N/A,TRUE,"general"}</definedName>
    <definedName localSheetId="0" name="SADF_1">{"via1",#N/A,TRUE,"general";"via2",#N/A,TRUE,"general";"via3",#N/A,TRUE,"general"}</definedName>
    <definedName name="SADF_1">{"via1",#N/A,TRUE,"general";"via2",#N/A,TRUE,"general";"via3",#N/A,TRUE,"general"}</definedName>
    <definedName localSheetId="0" name="sadff">{"TAB1",#N/A,TRUE,"GENERAL";"TAB2",#N/A,TRUE,"GENERAL";"TAB3",#N/A,TRUE,"GENERAL";"TAB4",#N/A,TRUE,"GENERAL";"TAB5",#N/A,TRUE,"GENERAL"}</definedName>
    <definedName name="sadff">{"TAB1",#N/A,TRUE,"GENERAL";"TAB2",#N/A,TRUE,"GENERAL";"TAB3",#N/A,TRUE,"GENERAL";"TAB4",#N/A,TRUE,"GENERAL";"TAB5",#N/A,TRUE,"GENERAL"}</definedName>
    <definedName localSheetId="0" name="sadff_1">{"TAB1",#N/A,TRUE,"GENERAL";"TAB2",#N/A,TRUE,"GENERAL";"TAB3",#N/A,TRUE,"GENERAL";"TAB4",#N/A,TRUE,"GENERAL";"TAB5",#N/A,TRUE,"GENERAL"}</definedName>
    <definedName name="sadff_1">{"TAB1",#N/A,TRUE,"GENERAL";"TAB2",#N/A,TRUE,"GENERAL";"TAB3",#N/A,TRUE,"GENERAL";"TAB4",#N/A,TRUE,"GENERAL";"TAB5",#N/A,TRUE,"GENERAL"}</definedName>
    <definedName localSheetId="0" name="sadfo">{"via1",#N/A,TRUE,"general";"via2",#N/A,TRUE,"general";"via3",#N/A,TRUE,"general"}</definedName>
    <definedName name="sadfo">{"via1",#N/A,TRUE,"general";"via2",#N/A,TRUE,"general";"via3",#N/A,TRUE,"general"}</definedName>
    <definedName localSheetId="0" name="sadfo_1">{"via1",#N/A,TRUE,"general";"via2",#N/A,TRUE,"general";"via3",#N/A,TRUE,"general"}</definedName>
    <definedName name="sadfo_1">{"via1",#N/A,TRUE,"general";"via2",#N/A,TRUE,"general";"via3",#N/A,TRUE,"general"}</definedName>
    <definedName localSheetId="0" name="safdp">{"TAB1",#N/A,TRUE,"GENERAL";"TAB2",#N/A,TRUE,"GENERAL";"TAB3",#N/A,TRUE,"GENERAL";"TAB4",#N/A,TRUE,"GENERAL";"TAB5",#N/A,TRUE,"GENERAL"}</definedName>
    <definedName name="safdp">{"TAB1",#N/A,TRUE,"GENERAL";"TAB2",#N/A,TRUE,"GENERAL";"TAB3",#N/A,TRUE,"GENERAL";"TAB4",#N/A,TRUE,"GENERAL";"TAB5",#N/A,TRUE,"GENERAL"}</definedName>
    <definedName localSheetId="0" name="safdp_1">{"TAB1",#N/A,TRUE,"GENERAL";"TAB2",#N/A,TRUE,"GENERAL";"TAB3",#N/A,TRUE,"GENERAL";"TAB4",#N/A,TRUE,"GENERAL";"TAB5",#N/A,TRUE,"GENERAL"}</definedName>
    <definedName name="safdp_1">{"TAB1",#N/A,TRUE,"GENERAL";"TAB2",#N/A,TRUE,"GENERAL";"TAB3",#N/A,TRUE,"GENERAL";"TAB4",#N/A,TRUE,"GENERAL";"TAB5",#N/A,TRUE,"GENERAL"}</definedName>
    <definedName name="SAL">#REF!,#REF!,#REF!,#REF!,#REF!,#REF!,#REF!,#REF!,#REF!,#REF!,#REF!,#REF!,#REF!,#REF!,#REF!,#REF!,#REF!,#REF!,#REF!</definedName>
    <definedName name="SAPBEXrevision">1</definedName>
    <definedName name="SAPBEXsysID">"PRO"</definedName>
    <definedName name="SAPBEXwbID">"45YIBYY94GTPKOCUX92L6P5BJ"</definedName>
    <definedName name="SBG_1_1_1">NA()</definedName>
    <definedName localSheetId="0" name="sbgfbgdr">{"via1",#N/A,TRUE,"general";"via2",#N/A,TRUE,"general";"via3",#N/A,TRUE,"general"}</definedName>
    <definedName name="sbgfbgdr">{"via1",#N/A,TRUE,"general";"via2",#N/A,TRUE,"general";"via3",#N/A,TRUE,"general"}</definedName>
    <definedName localSheetId="0" name="sbgfbgdr_1">{"via1",#N/A,TRUE,"general";"via2",#N/A,TRUE,"general";"via3",#N/A,TRUE,"general"}</definedName>
    <definedName name="sbgfbgdr_1">{"via1",#N/A,TRUE,"general";"via2",#N/A,TRUE,"general";"via3",#N/A,TRUE,"general"}</definedName>
    <definedName name="scen_name1">"arial"</definedName>
    <definedName name="scen_num">1</definedName>
    <definedName name="scen_user1">"DIRECCION DE INFORMATICA"</definedName>
    <definedName localSheetId="0" name="scen_value1">{"SUMINISTRO E INSTALACIÓN CANALETAS L=7.50"}</definedName>
    <definedName name="scen_value1">{"SUMINISTRO E INSTALACIÓN CANALETAS L=7.50"}</definedName>
    <definedName localSheetId="0" name="sd_1">{"TAB1",#N/A,TRUE,"GENERAL";"TAB2",#N/A,TRUE,"GENERAL";"TAB3",#N/A,TRUE,"GENERAL";"TAB4",#N/A,TRUE,"GENERAL";"TAB5",#N/A,TRUE,"GENERAL"}</definedName>
    <definedName name="sd_1">{"TAB1",#N/A,TRUE,"GENERAL";"TAB2",#N/A,TRUE,"GENERAL";"TAB3",#N/A,TRUE,"GENERAL";"TAB4",#N/A,TRUE,"GENERAL";"TAB5",#N/A,TRUE,"GENERAL"}</definedName>
    <definedName localSheetId="0" name="sdaf">{"via1",#N/A,TRUE,"general";"via2",#N/A,TRUE,"general";"via3",#N/A,TRUE,"general"}</definedName>
    <definedName name="sdaf">{"via1",#N/A,TRUE,"general";"via2",#N/A,TRUE,"general";"via3",#N/A,TRUE,"general"}</definedName>
    <definedName localSheetId="0" name="sdaf_1">{"via1",#N/A,TRUE,"general";"via2",#N/A,TRUE,"general";"via3",#N/A,TRUE,"general"}</definedName>
    <definedName name="sdaf_1">{"via1",#N/A,TRUE,"general";"via2",#N/A,TRUE,"general";"via3",#N/A,TRUE,"general"}</definedName>
    <definedName localSheetId="0" name="sdas">{"via1",#N/A,TRUE,"general";"via2",#N/A,TRUE,"general";"via3",#N/A,TRUE,"general"}</definedName>
    <definedName name="sdas">{"via1",#N/A,TRUE,"general";"via2",#N/A,TRUE,"general";"via3",#N/A,TRUE,"general"}</definedName>
    <definedName localSheetId="0" name="sdas_1">{"via1",#N/A,TRUE,"general";"via2",#N/A,TRUE,"general";"via3",#N/A,TRUE,"general"}</definedName>
    <definedName name="sdas_1">{"via1",#N/A,TRUE,"general";"via2",#N/A,TRUE,"general";"via3",#N/A,TRUE,"general"}</definedName>
    <definedName localSheetId="0" name="sdasdf">{"via1",#N/A,TRUE,"general";"via2",#N/A,TRUE,"general";"via3",#N/A,TRUE,"general"}</definedName>
    <definedName name="sdasdf">{"via1",#N/A,TRUE,"general";"via2",#N/A,TRUE,"general";"via3",#N/A,TRUE,"general"}</definedName>
    <definedName localSheetId="0" name="sdasdf_1">{"via1",#N/A,TRUE,"general";"via2",#N/A,TRUE,"general";"via3",#N/A,TRUE,"general"}</definedName>
    <definedName name="sdasdf_1">{"via1",#N/A,TRUE,"general";"via2",#N/A,TRUE,"general";"via3",#N/A,TRUE,"general"}</definedName>
    <definedName localSheetId="0" name="SDCDSCT">{"TAB1",#N/A,TRUE,"GENERAL";"TAB2",#N/A,TRUE,"GENERAL";"TAB3",#N/A,TRUE,"GENERAL";"TAB4",#N/A,TRUE,"GENERAL";"TAB5",#N/A,TRUE,"GENERAL"}</definedName>
    <definedName name="SDCDSCT">{"TAB1",#N/A,TRUE,"GENERAL";"TAB2",#N/A,TRUE,"GENERAL";"TAB3",#N/A,TRUE,"GENERAL";"TAB4",#N/A,TRUE,"GENERAL";"TAB5",#N/A,TRUE,"GENERAL"}</definedName>
    <definedName localSheetId="0" name="SDCDSCT_1">{"TAB1",#N/A,TRUE,"GENERAL";"TAB2",#N/A,TRUE,"GENERAL";"TAB3",#N/A,TRUE,"GENERAL";"TAB4",#N/A,TRUE,"GENERAL";"TAB5",#N/A,TRUE,"GENERAL"}</definedName>
    <definedName name="SDCDSCT_1">{"TAB1",#N/A,TRUE,"GENERAL";"TAB2",#N/A,TRUE,"GENERAL";"TAB3",#N/A,TRUE,"GENERAL";"TAB4",#N/A,TRUE,"GENERAL";"TAB5",#N/A,TRUE,"GENERAL"}</definedName>
    <definedName localSheetId="0" name="SDDSAFF">{#N/A,#N/A,TRUE,"1842CWN0"}</definedName>
    <definedName name="SDDSAFF">{#N/A,#N/A,TRUE,"1842CWN0"}</definedName>
    <definedName localSheetId="3" name="sdf">{#N/A,#N/A,FALSE,"VENTAS";#N/A,#N/A,FALSE,"U. BRUTA";#N/A,#N/A,FALSE,"G. PERSONAL";#N/A,#N/A,FALSE,"G. OPERACION";#N/A,#N/A,FALSE,"G. DEPYAM";#N/A,#N/A,FALSE,"INGRESOS";#N/A,#N/A,FALSE,"G.o P.1";#N/A,#N/A,FALSE,"3%Informe Junta";#N/A,#N/A,FALSE,"P Y G (2)";#N/A,#N/A,FALSE,"CART. PROV.";#N/A,#N/A,FALSE,"Usecmes";#N/A,#N/A,FALSE,"Usecacu"}</definedName>
    <definedName localSheetId="0" name="sdf">{#N/A,#N/A,FALSE,"VENTAS";#N/A,#N/A,FALSE,"U. BRUTA";#N/A,#N/A,FALSE,"G. PERSONAL";#N/A,#N/A,FALSE,"G. OPERACION";#N/A,#N/A,FALSE,"G. DEPYAM";#N/A,#N/A,FALSE,"INGRESOS";#N/A,#N/A,FALSE,"G.o P.1";#N/A,#N/A,FALSE,"3%Informe Junta";#N/A,#N/A,FALSE,"P Y G (2)";#N/A,#N/A,FALSE,"CART. PROV.";#N/A,#N/A,FALSE,"Usecmes";#N/A,#N/A,FALSE,"Usecacu"}</definedName>
    <definedName name="sdf">{#N/A,#N/A,FALSE,"VENTAS";#N/A,#N/A,FALSE,"U. BRUTA";#N/A,#N/A,FALSE,"G. PERSONAL";#N/A,#N/A,FALSE,"G. OPERACION";#N/A,#N/A,FALSE,"G. DEPYAM";#N/A,#N/A,FALSE,"INGRESOS";#N/A,#N/A,FALSE,"G.o P.1";#N/A,#N/A,FALSE,"3%Informe Junta";#N/A,#N/A,FALSE,"P Y G (2)";#N/A,#N/A,FALSE,"CART. PROV.";#N/A,#N/A,FALSE,"Usecmes";#N/A,#N/A,FALSE,"Usecacu"}</definedName>
    <definedName localSheetId="0" name="SDFCE">{"TAB1",#N/A,TRUE,"GENERAL";"TAB2",#N/A,TRUE,"GENERAL";"TAB3",#N/A,TRUE,"GENERAL";"TAB4",#N/A,TRUE,"GENERAL";"TAB5",#N/A,TRUE,"GENERAL"}</definedName>
    <definedName name="SDFCE">{"TAB1",#N/A,TRUE,"GENERAL";"TAB2",#N/A,TRUE,"GENERAL";"TAB3",#N/A,TRUE,"GENERAL";"TAB4",#N/A,TRUE,"GENERAL";"TAB5",#N/A,TRUE,"GENERAL"}</definedName>
    <definedName localSheetId="0" name="SDFCE_1">{"TAB1",#N/A,TRUE,"GENERAL";"TAB2",#N/A,TRUE,"GENERAL";"TAB3",#N/A,TRUE,"GENERAL";"TAB4",#N/A,TRUE,"GENERAL";"TAB5",#N/A,TRUE,"GENERAL"}</definedName>
    <definedName name="SDFCE_1">{"TAB1",#N/A,TRUE,"GENERAL";"TAB2",#N/A,TRUE,"GENERAL";"TAB3",#N/A,TRUE,"GENERAL";"TAB4",#N/A,TRUE,"GENERAL";"TAB5",#N/A,TRUE,"GENERAL"}</definedName>
    <definedName localSheetId="0" name="sdfd">{"via1",#N/A,TRUE,"general";"via2",#N/A,TRUE,"general";"via3",#N/A,TRUE,"general"}</definedName>
    <definedName name="sdfd">{"via1",#N/A,TRUE,"general";"via2",#N/A,TRUE,"general";"via3",#N/A,TRUE,"general"}</definedName>
    <definedName localSheetId="0" name="sdfd_1">{"via1",#N/A,TRUE,"general";"via2",#N/A,TRUE,"general";"via3",#N/A,TRUE,"general"}</definedName>
    <definedName name="sdfd_1">{"via1",#N/A,TRUE,"general";"via2",#N/A,TRUE,"general";"via3",#N/A,TRUE,"general"}</definedName>
    <definedName localSheetId="0" name="SDFDG">{#N/A,#N/A,TRUE,"1842CWN0"}</definedName>
    <definedName name="SDFDG">{#N/A,#N/A,TRUE,"1842CWN0"}</definedName>
    <definedName localSheetId="0" name="sdfds">{"via1",#N/A,TRUE,"general";"via2",#N/A,TRUE,"general";"via3",#N/A,TRUE,"general"}</definedName>
    <definedName name="sdfds">{"via1",#N/A,TRUE,"general";"via2",#N/A,TRUE,"general";"via3",#N/A,TRUE,"general"}</definedName>
    <definedName localSheetId="0" name="sdfds_1">{"via1",#N/A,TRUE,"general";"via2",#N/A,TRUE,"general";"via3",#N/A,TRUE,"general"}</definedName>
    <definedName name="sdfds_1">{"via1",#N/A,TRUE,"general";"via2",#N/A,TRUE,"general";"via3",#N/A,TRUE,"general"}</definedName>
    <definedName localSheetId="0" name="SDFDSO">{"via1",#N/A,TRUE,"general";"via2",#N/A,TRUE,"general";"via3",#N/A,TRUE,"general"}</definedName>
    <definedName name="SDFDSO">{"via1",#N/A,TRUE,"general";"via2",#N/A,TRUE,"general";"via3",#N/A,TRUE,"general"}</definedName>
    <definedName localSheetId="0" name="SDFDSO_1">{"via1",#N/A,TRUE,"general";"via2",#N/A,TRUE,"general";"via3",#N/A,TRUE,"general"}</definedName>
    <definedName name="SDFDSO_1">{"via1",#N/A,TRUE,"general";"via2",#N/A,TRUE,"general";"via3",#N/A,TRUE,"general"}</definedName>
    <definedName localSheetId="0" name="sdfdstp">{"TAB1",#N/A,TRUE,"GENERAL";"TAB2",#N/A,TRUE,"GENERAL";"TAB3",#N/A,TRUE,"GENERAL";"TAB4",#N/A,TRUE,"GENERAL";"TAB5",#N/A,TRUE,"GENERAL"}</definedName>
    <definedName name="sdfdstp">{"TAB1",#N/A,TRUE,"GENERAL";"TAB2",#N/A,TRUE,"GENERAL";"TAB3",#N/A,TRUE,"GENERAL";"TAB4",#N/A,TRUE,"GENERAL";"TAB5",#N/A,TRUE,"GENERAL"}</definedName>
    <definedName localSheetId="0" name="sdfdstp_1">{"TAB1",#N/A,TRUE,"GENERAL";"TAB2",#N/A,TRUE,"GENERAL";"TAB3",#N/A,TRUE,"GENERAL";"TAB4",#N/A,TRUE,"GENERAL";"TAB5",#N/A,TRUE,"GENERAL"}</definedName>
    <definedName name="sdfdstp_1">{"TAB1",#N/A,TRUE,"GENERAL";"TAB2",#N/A,TRUE,"GENERAL";"TAB3",#N/A,TRUE,"GENERAL";"TAB4",#N/A,TRUE,"GENERAL";"TAB5",#N/A,TRUE,"GENERAL"}</definedName>
    <definedName localSheetId="0" name="SDFEO">{"via1",#N/A,TRUE,"general";"via2",#N/A,TRUE,"general";"via3",#N/A,TRUE,"general"}</definedName>
    <definedName name="SDFEO">{"via1",#N/A,TRUE,"general";"via2",#N/A,TRUE,"general";"via3",#N/A,TRUE,"general"}</definedName>
    <definedName localSheetId="0" name="SDFEO_1">{"via1",#N/A,TRUE,"general";"via2",#N/A,TRUE,"general";"via3",#N/A,TRUE,"general"}</definedName>
    <definedName name="SDFEO_1">{"via1",#N/A,TRUE,"general";"via2",#N/A,TRUE,"general";"via3",#N/A,TRUE,"general"}</definedName>
    <definedName localSheetId="0" name="sdfg">{"TAB1",#N/A,TRUE,"GENERAL";"TAB2",#N/A,TRUE,"GENERAL";"TAB3",#N/A,TRUE,"GENERAL";"TAB4",#N/A,TRUE,"GENERAL";"TAB5",#N/A,TRUE,"GENERAL"}</definedName>
    <definedName name="sdfg">{"TAB1",#N/A,TRUE,"GENERAL";"TAB2",#N/A,TRUE,"GENERAL";"TAB3",#N/A,TRUE,"GENERAL";"TAB4",#N/A,TRUE,"GENERAL";"TAB5",#N/A,TRUE,"GENERAL"}</definedName>
    <definedName localSheetId="0" name="sdfg_1">{"TAB1",#N/A,TRUE,"GENERAL";"TAB2",#N/A,TRUE,"GENERAL";"TAB3",#N/A,TRUE,"GENERAL";"TAB4",#N/A,TRUE,"GENERAL";"TAB5",#N/A,TRUE,"GENERAL"}</definedName>
    <definedName name="sdfg_1">{"TAB1",#N/A,TRUE,"GENERAL";"TAB2",#N/A,TRUE,"GENERAL";"TAB3",#N/A,TRUE,"GENERAL";"TAB4",#N/A,TRUE,"GENERAL";"TAB5",#N/A,TRUE,"GENERAL"}</definedName>
    <definedName localSheetId="0" name="sdfgdsfk">{"via1",#N/A,TRUE,"general";"via2",#N/A,TRUE,"general";"via3",#N/A,TRUE,"general"}</definedName>
    <definedName name="sdfgdsfk">{"via1",#N/A,TRUE,"general";"via2",#N/A,TRUE,"general";"via3",#N/A,TRUE,"general"}</definedName>
    <definedName localSheetId="0" name="sdfgdsfk_1">{"via1",#N/A,TRUE,"general";"via2",#N/A,TRUE,"general";"via3",#N/A,TRUE,"general"}</definedName>
    <definedName name="sdfgdsfk_1">{"via1",#N/A,TRUE,"general";"via2",#N/A,TRUE,"general";"via3",#N/A,TRUE,"general"}</definedName>
    <definedName localSheetId="0" name="sdfgsg">{"via1",#N/A,TRUE,"general";"via2",#N/A,TRUE,"general";"via3",#N/A,TRUE,"general"}</definedName>
    <definedName name="sdfgsg">{"via1",#N/A,TRUE,"general";"via2",#N/A,TRUE,"general";"via3",#N/A,TRUE,"general"}</definedName>
    <definedName localSheetId="0" name="sdfgsg_1">{"via1",#N/A,TRUE,"general";"via2",#N/A,TRUE,"general";"via3",#N/A,TRUE,"general"}</definedName>
    <definedName name="sdfgsg_1">{"via1",#N/A,TRUE,"general";"via2",#N/A,TRUE,"general";"via3",#N/A,TRUE,"general"}</definedName>
    <definedName localSheetId="0" name="SDFLJK">{"TAB1",#N/A,TRUE,"GENERAL";"TAB2",#N/A,TRUE,"GENERAL";"TAB3",#N/A,TRUE,"GENERAL";"TAB4",#N/A,TRUE,"GENERAL";"TAB5",#N/A,TRUE,"GENERAL"}</definedName>
    <definedName name="SDFLJK">{"TAB1",#N/A,TRUE,"GENERAL";"TAB2",#N/A,TRUE,"GENERAL";"TAB3",#N/A,TRUE,"GENERAL";"TAB4",#N/A,TRUE,"GENERAL";"TAB5",#N/A,TRUE,"GENERAL"}</definedName>
    <definedName localSheetId="0" name="SDFLJK_1">{"TAB1",#N/A,TRUE,"GENERAL";"TAB2",#N/A,TRUE,"GENERAL";"TAB3",#N/A,TRUE,"GENERAL";"TAB4",#N/A,TRUE,"GENERAL";"TAB5",#N/A,TRUE,"GENERAL"}</definedName>
    <definedName name="SDFLJK_1">{"TAB1",#N/A,TRUE,"GENERAL";"TAB2",#N/A,TRUE,"GENERAL";"TAB3",#N/A,TRUE,"GENERAL";"TAB4",#N/A,TRUE,"GENERAL";"TAB5",#N/A,TRUE,"GENERAL"}</definedName>
    <definedName localSheetId="0" name="sdfsd4">{"via1",#N/A,TRUE,"general";"via2",#N/A,TRUE,"general";"via3",#N/A,TRUE,"general"}</definedName>
    <definedName name="sdfsd4">{"via1",#N/A,TRUE,"general";"via2",#N/A,TRUE,"general";"via3",#N/A,TRUE,"general"}</definedName>
    <definedName localSheetId="0" name="sdfsd4_1">{"via1",#N/A,TRUE,"general";"via2",#N/A,TRUE,"general";"via3",#N/A,TRUE,"general"}</definedName>
    <definedName name="sdfsd4_1">{"via1",#N/A,TRUE,"general";"via2",#N/A,TRUE,"general";"via3",#N/A,TRUE,"general"}</definedName>
    <definedName localSheetId="0" name="SDFSDF">{"TAB1",#N/A,TRUE,"GENERAL";"TAB2",#N/A,TRUE,"GENERAL";"TAB3",#N/A,TRUE,"GENERAL";"TAB4",#N/A,TRUE,"GENERAL";"TAB5",#N/A,TRUE,"GENERAL"}</definedName>
    <definedName name="SDFSDF">{"TAB1",#N/A,TRUE,"GENERAL";"TAB2",#N/A,TRUE,"GENERAL";"TAB3",#N/A,TRUE,"GENERAL";"TAB4",#N/A,TRUE,"GENERAL";"TAB5",#N/A,TRUE,"GENERAL"}</definedName>
    <definedName localSheetId="0" name="SDFSDF_1">{"TAB1",#N/A,TRUE,"GENERAL";"TAB2",#N/A,TRUE,"GENERAL";"TAB3",#N/A,TRUE,"GENERAL";"TAB4",#N/A,TRUE,"GENERAL";"TAB5",#N/A,TRUE,"GENERAL"}</definedName>
    <definedName name="SDFSDF_1">{"TAB1",#N/A,TRUE,"GENERAL";"TAB2",#N/A,TRUE,"GENERAL";"TAB3",#N/A,TRUE,"GENERAL";"TAB4",#N/A,TRUE,"GENERAL";"TAB5",#N/A,TRUE,"GENERAL"}</definedName>
    <definedName localSheetId="0" name="sdfsdfb">{"via1",#N/A,TRUE,"general";"via2",#N/A,TRUE,"general";"via3",#N/A,TRUE,"general"}</definedName>
    <definedName name="sdfsdfb">{"via1",#N/A,TRUE,"general";"via2",#N/A,TRUE,"general";"via3",#N/A,TRUE,"general"}</definedName>
    <definedName localSheetId="0" name="sdfsdfb_1">{"via1",#N/A,TRUE,"general";"via2",#N/A,TRUE,"general";"via3",#N/A,TRUE,"general"}</definedName>
    <definedName name="sdfsdfb_1">{"via1",#N/A,TRUE,"general";"via2",#N/A,TRUE,"general";"via3",#N/A,TRUE,"general"}</definedName>
    <definedName localSheetId="0" name="sdfsdgg">{#N/A,#N/A,TRUE,"INGENIERIA";#N/A,#N/A,TRUE,"COMPRAS";#N/A,#N/A,TRUE,"DIRECCION";#N/A,#N/A,TRUE,"RESUMEN"}</definedName>
    <definedName name="sdfsdgg">{#N/A,#N/A,TRUE,"INGENIERIA";#N/A,#N/A,TRUE,"COMPRAS";#N/A,#N/A,TRUE,"DIRECCION";#N/A,#N/A,TRUE,"RESUMEN"}</definedName>
    <definedName localSheetId="0" name="SDFSF">{"TAB1",#N/A,TRUE,"GENERAL";"TAB2",#N/A,TRUE,"GENERAL";"TAB3",#N/A,TRUE,"GENERAL";"TAB4",#N/A,TRUE,"GENERAL";"TAB5",#N/A,TRUE,"GENERAL"}</definedName>
    <definedName name="SDFSF">{"TAB1",#N/A,TRUE,"GENERAL";"TAB2",#N/A,TRUE,"GENERAL";"TAB3",#N/A,TRUE,"GENERAL";"TAB4",#N/A,TRUE,"GENERAL";"TAB5",#N/A,TRUE,"GENERAL"}</definedName>
    <definedName localSheetId="0" name="SDFSF_1">{"TAB1",#N/A,TRUE,"GENERAL";"TAB2",#N/A,TRUE,"GENERAL";"TAB3",#N/A,TRUE,"GENERAL";"TAB4",#N/A,TRUE,"GENERAL";"TAB5",#N/A,TRUE,"GENERAL"}</definedName>
    <definedName name="SDFSF_1">{"TAB1",#N/A,TRUE,"GENERAL";"TAB2",#N/A,TRUE,"GENERAL";"TAB3",#N/A,TRUE,"GENERAL";"TAB4",#N/A,TRUE,"GENERAL";"TAB5",#N/A,TRUE,"GENERAL"}</definedName>
    <definedName localSheetId="0" name="sdfsv">{"TAB1",#N/A,TRUE,"GENERAL";"TAB2",#N/A,TRUE,"GENERAL";"TAB3",#N/A,TRUE,"GENERAL";"TAB4",#N/A,TRUE,"GENERAL";"TAB5",#N/A,TRUE,"GENERAL"}</definedName>
    <definedName name="sdfsv">{"TAB1",#N/A,TRUE,"GENERAL";"TAB2",#N/A,TRUE,"GENERAL";"TAB3",#N/A,TRUE,"GENERAL";"TAB4",#N/A,TRUE,"GENERAL";"TAB5",#N/A,TRUE,"GENERAL"}</definedName>
    <definedName localSheetId="0" name="sdfsv_1">{"TAB1",#N/A,TRUE,"GENERAL";"TAB2",#N/A,TRUE,"GENERAL";"TAB3",#N/A,TRUE,"GENERAL";"TAB4",#N/A,TRUE,"GENERAL";"TAB5",#N/A,TRUE,"GENERAL"}</definedName>
    <definedName name="sdfsv_1">{"TAB1",#N/A,TRUE,"GENERAL";"TAB2",#N/A,TRUE,"GENERAL";"TAB3",#N/A,TRUE,"GENERAL";"TAB4",#N/A,TRUE,"GENERAL";"TAB5",#N/A,TRUE,"GENERAL"}</definedName>
    <definedName localSheetId="0" name="sdgfd">{"TAB1",#N/A,TRUE,"GENERAL";"TAB2",#N/A,TRUE,"GENERAL";"TAB3",#N/A,TRUE,"GENERAL";"TAB4",#N/A,TRUE,"GENERAL";"TAB5",#N/A,TRUE,"GENERAL"}</definedName>
    <definedName name="sdgfd">{"TAB1",#N/A,TRUE,"GENERAL";"TAB2",#N/A,TRUE,"GENERAL";"TAB3",#N/A,TRUE,"GENERAL";"TAB4",#N/A,TRUE,"GENERAL";"TAB5",#N/A,TRUE,"GENERAL"}</definedName>
    <definedName localSheetId="0" name="sdgfd_1">{"TAB1",#N/A,TRUE,"GENERAL";"TAB2",#N/A,TRUE,"GENERAL";"TAB3",#N/A,TRUE,"GENERAL";"TAB4",#N/A,TRUE,"GENERAL";"TAB5",#N/A,TRUE,"GENERAL"}</definedName>
    <definedName name="sdgfd_1">{"TAB1",#N/A,TRUE,"GENERAL";"TAB2",#N/A,TRUE,"GENERAL";"TAB3",#N/A,TRUE,"GENERAL";"TAB4",#N/A,TRUE,"GENERAL";"TAB5",#N/A,TRUE,"GENERAL"}</definedName>
    <definedName localSheetId="0" name="sdgfgp">{"via1",#N/A,TRUE,"general";"via2",#N/A,TRUE,"general";"via3",#N/A,TRUE,"general"}</definedName>
    <definedName name="sdgfgp">{"via1",#N/A,TRUE,"general";"via2",#N/A,TRUE,"general";"via3",#N/A,TRUE,"general"}</definedName>
    <definedName localSheetId="0" name="sdgfgp_1">{"via1",#N/A,TRUE,"general";"via2",#N/A,TRUE,"general";"via3",#N/A,TRUE,"general"}</definedName>
    <definedName name="sdgfgp_1">{"via1",#N/A,TRUE,"general";"via2",#N/A,TRUE,"general";"via3",#N/A,TRUE,"general"}</definedName>
    <definedName localSheetId="0" name="sdgfiu">{"via1",#N/A,TRUE,"general";"via2",#N/A,TRUE,"general";"via3",#N/A,TRUE,"general"}</definedName>
    <definedName name="sdgfiu">{"via1",#N/A,TRUE,"general";"via2",#N/A,TRUE,"general";"via3",#N/A,TRUE,"general"}</definedName>
    <definedName localSheetId="0" name="sdgfiu_1">{"via1",#N/A,TRUE,"general";"via2",#N/A,TRUE,"general";"via3",#N/A,TRUE,"general"}</definedName>
    <definedName name="sdgfiu_1">{"via1",#N/A,TRUE,"general";"via2",#N/A,TRUE,"general";"via3",#N/A,TRUE,"general"}</definedName>
    <definedName localSheetId="0" name="sdgsd">{"TAB1",#N/A,TRUE,"GENERAL";"TAB2",#N/A,TRUE,"GENERAL";"TAB3",#N/A,TRUE,"GENERAL";"TAB4",#N/A,TRUE,"GENERAL";"TAB5",#N/A,TRUE,"GENERAL"}</definedName>
    <definedName name="sdgsd">{"TAB1",#N/A,TRUE,"GENERAL";"TAB2",#N/A,TRUE,"GENERAL";"TAB3",#N/A,TRUE,"GENERAL";"TAB4",#N/A,TRUE,"GENERAL";"TAB5",#N/A,TRUE,"GENERAL"}</definedName>
    <definedName localSheetId="0" name="sdgsd_1">{"TAB1",#N/A,TRUE,"GENERAL";"TAB2",#N/A,TRUE,"GENERAL";"TAB3",#N/A,TRUE,"GENERAL";"TAB4",#N/A,TRUE,"GENERAL";"TAB5",#N/A,TRUE,"GENERAL"}</definedName>
    <definedName name="sdgsd_1">{"TAB1",#N/A,TRUE,"GENERAL";"TAB2",#N/A,TRUE,"GENERAL";"TAB3",#N/A,TRUE,"GENERAL";"TAB4",#N/A,TRUE,"GENERAL";"TAB5",#N/A,TRUE,"GENERAL"}</definedName>
    <definedName localSheetId="0" name="sdgsg">{"via1",#N/A,TRUE,"general";"via2",#N/A,TRUE,"general";"via3",#N/A,TRUE,"general"}</definedName>
    <definedName name="sdgsg">{"via1",#N/A,TRUE,"general";"via2",#N/A,TRUE,"general";"via3",#N/A,TRUE,"general"}</definedName>
    <definedName localSheetId="0" name="sdgsg_1">{"via1",#N/A,TRUE,"general";"via2",#N/A,TRUE,"general";"via3",#N/A,TRUE,"general"}</definedName>
    <definedName name="sdgsg_1">{"via1",#N/A,TRUE,"general";"via2",#N/A,TRUE,"general";"via3",#N/A,TRUE,"general"}</definedName>
    <definedName localSheetId="0" name="SDIKOM">{"TAB1",#N/A,TRUE,"GENERAL";"TAB2",#N/A,TRUE,"GENERAL";"TAB3",#N/A,TRUE,"GENERAL";"TAB4",#N/A,TRUE,"GENERAL";"TAB5",#N/A,TRUE,"GENERAL"}</definedName>
    <definedName name="SDIKOM">{"TAB1",#N/A,TRUE,"GENERAL";"TAB2",#N/A,TRUE,"GENERAL";"TAB3",#N/A,TRUE,"GENERAL";"TAB4",#N/A,TRUE,"GENERAL";"TAB5",#N/A,TRUE,"GENERAL"}</definedName>
    <definedName localSheetId="0" name="SDIKOM_1">{"TAB1",#N/A,TRUE,"GENERAL";"TAB2",#N/A,TRUE,"GENERAL";"TAB3",#N/A,TRUE,"GENERAL";"TAB4",#N/A,TRUE,"GENERAL";"TAB5",#N/A,TRUE,"GENERAL"}</definedName>
    <definedName name="SDIKOM_1">{"TAB1",#N/A,TRUE,"GENERAL";"TAB2",#N/A,TRUE,"GENERAL";"TAB3",#N/A,TRUE,"GENERAL";"TAB4",#N/A,TRUE,"GENERAL";"TAB5",#N/A,TRUE,"GENERAL"}</definedName>
    <definedName localSheetId="0" name="sdsdfh">{"via1",#N/A,TRUE,"general";"via2",#N/A,TRUE,"general";"via3",#N/A,TRUE,"general"}</definedName>
    <definedName name="sdsdfh">{"via1",#N/A,TRUE,"general";"via2",#N/A,TRUE,"general";"via3",#N/A,TRUE,"general"}</definedName>
    <definedName localSheetId="0" name="sdsdfh_1">{"via1",#N/A,TRUE,"general";"via2",#N/A,TRUE,"general";"via3",#N/A,TRUE,"general"}</definedName>
    <definedName name="sdsdfh_1">{"via1",#N/A,TRUE,"general";"via2",#N/A,TRUE,"general";"via3",#N/A,TRUE,"general"}</definedName>
    <definedName localSheetId="0" name="sdsdfsdff">{#N/A,#N/A,TRUE,"1842CWN0"}</definedName>
    <definedName name="sdsdfsdff">{#N/A,#N/A,TRUE,"1842CWN0"}</definedName>
    <definedName name="sencount">1</definedName>
    <definedName localSheetId="0" name="setrj">{"via1",#N/A,TRUE,"general";"via2",#N/A,TRUE,"general";"via3",#N/A,TRUE,"general"}</definedName>
    <definedName name="setrj">{"via1",#N/A,TRUE,"general";"via2",#N/A,TRUE,"general";"via3",#N/A,TRUE,"general"}</definedName>
    <definedName localSheetId="0" name="setrj_1">{"via1",#N/A,TRUE,"general";"via2",#N/A,TRUE,"general";"via3",#N/A,TRUE,"general"}</definedName>
    <definedName name="setrj_1">{"via1",#N/A,TRUE,"general";"via2",#N/A,TRUE,"general";"via3",#N/A,TRUE,"general"}</definedName>
    <definedName localSheetId="0" name="sett">{"via1",#N/A,TRUE,"general";"via2",#N/A,TRUE,"general";"via3",#N/A,TRUE,"general"}</definedName>
    <definedName name="sett">{"via1",#N/A,TRUE,"general";"via2",#N/A,TRUE,"general";"via3",#N/A,TRUE,"general"}</definedName>
    <definedName localSheetId="0" name="sett_1">{"via1",#N/A,TRUE,"general";"via2",#N/A,TRUE,"general";"via3",#N/A,TRUE,"general"}</definedName>
    <definedName name="sett_1">{"via1",#N/A,TRUE,"general";"via2",#N/A,TRUE,"general";"via3",#N/A,TRUE,"general"}</definedName>
    <definedName localSheetId="0" name="sfasf">{"TAB1",#N/A,TRUE,"GENERAL";"TAB2",#N/A,TRUE,"GENERAL";"TAB3",#N/A,TRUE,"GENERAL";"TAB4",#N/A,TRUE,"GENERAL";"TAB5",#N/A,TRUE,"GENERAL"}</definedName>
    <definedName name="sfasf">{"TAB1",#N/A,TRUE,"GENERAL";"TAB2",#N/A,TRUE,"GENERAL";"TAB3",#N/A,TRUE,"GENERAL";"TAB4",#N/A,TRUE,"GENERAL";"TAB5",#N/A,TRUE,"GENERAL"}</definedName>
    <definedName localSheetId="0" name="sfasf_1">{"TAB1",#N/A,TRUE,"GENERAL";"TAB2",#N/A,TRUE,"GENERAL";"TAB3",#N/A,TRUE,"GENERAL";"TAB4",#N/A,TRUE,"GENERAL";"TAB5",#N/A,TRUE,"GENERAL"}</definedName>
    <definedName name="sfasf_1">{"TAB1",#N/A,TRUE,"GENERAL";"TAB2",#N/A,TRUE,"GENERAL";"TAB3",#N/A,TRUE,"GENERAL";"TAB4",#N/A,TRUE,"GENERAL";"TAB5",#N/A,TRUE,"GENERAL"}</definedName>
    <definedName localSheetId="0" name="SFHSGFH">{"TAB1",#N/A,TRUE,"GENERAL";"TAB2",#N/A,TRUE,"GENERAL";"TAB3",#N/A,TRUE,"GENERAL";"TAB4",#N/A,TRUE,"GENERAL";"TAB5",#N/A,TRUE,"GENERAL"}</definedName>
    <definedName name="SFHSGFH">{"TAB1",#N/A,TRUE,"GENERAL";"TAB2",#N/A,TRUE,"GENERAL";"TAB3",#N/A,TRUE,"GENERAL";"TAB4",#N/A,TRUE,"GENERAL";"TAB5",#N/A,TRUE,"GENERAL"}</definedName>
    <definedName localSheetId="0" name="SFHSGFH_1">{"TAB1",#N/A,TRUE,"GENERAL";"TAB2",#N/A,TRUE,"GENERAL";"TAB3",#N/A,TRUE,"GENERAL";"TAB4",#N/A,TRUE,"GENERAL";"TAB5",#N/A,TRUE,"GENERAL"}</definedName>
    <definedName name="SFHSGFH_1">{"TAB1",#N/A,TRUE,"GENERAL";"TAB2",#N/A,TRUE,"GENERAL";"TAB3",#N/A,TRUE,"GENERAL";"TAB4",#N/A,TRUE,"GENERAL";"TAB5",#N/A,TRUE,"GENERAL"}</definedName>
    <definedName localSheetId="0" name="sfsd">{"via1",#N/A,TRUE,"general";"via2",#N/A,TRUE,"general";"via3",#N/A,TRUE,"general"}</definedName>
    <definedName name="sfsd">{"via1",#N/A,TRUE,"general";"via2",#N/A,TRUE,"general";"via3",#N/A,TRUE,"general"}</definedName>
    <definedName localSheetId="0" name="sfsd_1">{"via1",#N/A,TRUE,"general";"via2",#N/A,TRUE,"general";"via3",#N/A,TRUE,"general"}</definedName>
    <definedName name="sfsd_1">{"via1",#N/A,TRUE,"general";"via2",#N/A,TRUE,"general";"via3",#N/A,TRUE,"general"}</definedName>
    <definedName localSheetId="0" name="sfsdf">{"TAB1",#N/A,TRUE,"GENERAL";"TAB2",#N/A,TRUE,"GENERAL";"TAB3",#N/A,TRUE,"GENERAL";"TAB4",#N/A,TRUE,"GENERAL";"TAB5",#N/A,TRUE,"GENERAL"}</definedName>
    <definedName name="sfsdf">{"TAB1",#N/A,TRUE,"GENERAL";"TAB2",#N/A,TRUE,"GENERAL";"TAB3",#N/A,TRUE,"GENERAL";"TAB4",#N/A,TRUE,"GENERAL";"TAB5",#N/A,TRUE,"GENERAL"}</definedName>
    <definedName localSheetId="0" name="sfsdf_1">{"TAB1",#N/A,TRUE,"GENERAL";"TAB2",#N/A,TRUE,"GENERAL";"TAB3",#N/A,TRUE,"GENERAL";"TAB4",#N/A,TRUE,"GENERAL";"TAB5",#N/A,TRUE,"GENERAL"}</definedName>
    <definedName name="sfsdf_1">{"TAB1",#N/A,TRUE,"GENERAL";"TAB2",#N/A,TRUE,"GENERAL";"TAB3",#N/A,TRUE,"GENERAL";"TAB4",#N/A,TRUE,"GENERAL";"TAB5",#N/A,TRUE,"GENERAL"}</definedName>
    <definedName localSheetId="0" name="sfsdferg">{"TAB1",#N/A,TRUE,"GENERAL";"TAB2",#N/A,TRUE,"GENERAL";"TAB3",#N/A,TRUE,"GENERAL";"TAB4",#N/A,TRUE,"GENERAL";"TAB5",#N/A,TRUE,"GENERAL"}</definedName>
    <definedName name="sfsdferg">{"TAB1",#N/A,TRUE,"GENERAL";"TAB2",#N/A,TRUE,"GENERAL";"TAB3",#N/A,TRUE,"GENERAL";"TAB4",#N/A,TRUE,"GENERAL";"TAB5",#N/A,TRUE,"GENERAL"}</definedName>
    <definedName localSheetId="0" name="sfsdferg_1">{"TAB1",#N/A,TRUE,"GENERAL";"TAB2",#N/A,TRUE,"GENERAL";"TAB3",#N/A,TRUE,"GENERAL";"TAB4",#N/A,TRUE,"GENERAL";"TAB5",#N/A,TRUE,"GENERAL"}</definedName>
    <definedName name="sfsdferg_1">{"TAB1",#N/A,TRUE,"GENERAL";"TAB2",#N/A,TRUE,"GENERAL";"TAB3",#N/A,TRUE,"GENERAL";"TAB4",#N/A,TRUE,"GENERAL";"TAB5",#N/A,TRUE,"GENERAL"}</definedName>
    <definedName localSheetId="0" name="sfsdfs">{"TAB1",#N/A,TRUE,"GENERAL";"TAB2",#N/A,TRUE,"GENERAL";"TAB3",#N/A,TRUE,"GENERAL";"TAB4",#N/A,TRUE,"GENERAL";"TAB5",#N/A,TRUE,"GENERAL"}</definedName>
    <definedName name="sfsdfs">{"TAB1",#N/A,TRUE,"GENERAL";"TAB2",#N/A,TRUE,"GENERAL";"TAB3",#N/A,TRUE,"GENERAL";"TAB4",#N/A,TRUE,"GENERAL";"TAB5",#N/A,TRUE,"GENERAL"}</definedName>
    <definedName localSheetId="0" name="sfsdfs_1">{"TAB1",#N/A,TRUE,"GENERAL";"TAB2",#N/A,TRUE,"GENERAL";"TAB3",#N/A,TRUE,"GENERAL";"TAB4",#N/A,TRUE,"GENERAL";"TAB5",#N/A,TRUE,"GENERAL"}</definedName>
    <definedName name="sfsdfs_1">{"TAB1",#N/A,TRUE,"GENERAL";"TAB2",#N/A,TRUE,"GENERAL";"TAB3",#N/A,TRUE,"GENERAL";"TAB4",#N/A,TRUE,"GENERAL";"TAB5",#N/A,TRUE,"GENERAL"}</definedName>
    <definedName localSheetId="3" name="SGFDF">{#N/A,#N/A,FALSE,"VENTAS";#N/A,#N/A,FALSE,"U. BRUTA";#N/A,#N/A,FALSE,"G. PERSONAL";#N/A,#N/A,FALSE,"G. OPERACION";#N/A,#N/A,FALSE,"G. DEPYAM";#N/A,#N/A,FALSE,"INGRESOS";#N/A,#N/A,FALSE,"G.o P.1";#N/A,#N/A,FALSE,"3%Informe Junta";#N/A,#N/A,FALSE,"P Y G (2)";#N/A,#N/A,FALSE,"CART. PROV.";#N/A,#N/A,FALSE,"Usecmes";#N/A,#N/A,FALSE,"Usecacu"}</definedName>
    <definedName localSheetId="0" name="SGFDF">{#N/A,#N/A,FALSE,"VENTAS";#N/A,#N/A,FALSE,"U. BRUTA";#N/A,#N/A,FALSE,"G. PERSONAL";#N/A,#N/A,FALSE,"G. OPERACION";#N/A,#N/A,FALSE,"G. DEPYAM";#N/A,#N/A,FALSE,"INGRESOS";#N/A,#N/A,FALSE,"G.o P.1";#N/A,#N/A,FALSE,"3%Informe Junta";#N/A,#N/A,FALSE,"P Y G (2)";#N/A,#N/A,FALSE,"CART. PROV.";#N/A,#N/A,FALSE,"Usecmes";#N/A,#N/A,FALSE,"Usecacu"}</definedName>
    <definedName name="SGFDF">{#N/A,#N/A,FALSE,"VENTAS";#N/A,#N/A,FALSE,"U. BRUTA";#N/A,#N/A,FALSE,"G. PERSONAL";#N/A,#N/A,FALSE,"G. OPERACION";#N/A,#N/A,FALSE,"G. DEPYAM";#N/A,#N/A,FALSE,"INGRESOS";#N/A,#N/A,FALSE,"G.o P.1";#N/A,#N/A,FALSE,"3%Informe Junta";#N/A,#N/A,FALSE,"P Y G (2)";#N/A,#N/A,FALSE,"CART. PROV.";#N/A,#N/A,FALSE,"Usecmes";#N/A,#N/A,FALSE,"Usecacu"}</definedName>
    <definedName name="SHARED_FORMULA_1152">1+(0.15+0.16*0.05)</definedName>
    <definedName name="SHARED_FORMULA_1155">1+(0+0.16*0.03)</definedName>
    <definedName name="SHARED_FORMULA_1158">1+(0.18+0.16*0.05)</definedName>
    <definedName name="SHARED_FORMULA_1165">1+(0.15+0.16*0.05)</definedName>
    <definedName name="SHARED_FORMULA_1167">1+(0+0.16*0.03)</definedName>
    <definedName name="SHARED_FORMULA_1169">1+(0.18+0.16*0.05)</definedName>
    <definedName name="SHARED_FORMULA_1202">1+(0.15+0.16*0.05)</definedName>
    <definedName name="SHARED_FORMULA_1205">1+(0+0.16*0.03)</definedName>
    <definedName name="SHARED_FORMULA_1208">1+(0.18+0.16*0.05)</definedName>
    <definedName name="SHARED_FORMULA_1215">1+(0.15+0.16*0.05)</definedName>
    <definedName name="SHARED_FORMULA_1217">1+(0+0.16*0.03)</definedName>
    <definedName name="SHARED_FORMULA_1219">1+(0.18+0.16*0.05)</definedName>
    <definedName name="SHARED_FORMULA_1237">1+(0.15+0.16*0.05)</definedName>
    <definedName name="SHARED_FORMULA_1240">1+(0+0.16*0.03)</definedName>
    <definedName name="SHARED_FORMULA_1243">1+(0.18+0.16*0.05)</definedName>
    <definedName name="SHARED_FORMULA_1250">1+(0.15+0.16*0.05)</definedName>
    <definedName name="SHARED_FORMULA_1252">1+(0+0.16*0.03)</definedName>
    <definedName name="SHARED_FORMULA_1254">1+(0.18+0.16*0.05)</definedName>
    <definedName name="SHARED_FORMULA_1285">1+(0.15+0.16*0.05)</definedName>
    <definedName name="SHARED_FORMULA_1287">1+(0+0.16*0.03)</definedName>
    <definedName name="SHARED_FORMULA_1290">1+(0.18+0.16*0.05)</definedName>
    <definedName name="SHARED_FORMULA_928">1+(0.15+0.16*0.05)</definedName>
    <definedName name="SHARED_FORMULA_930">1+(0+0.16*0.03)</definedName>
    <definedName name="SHARED_FORMULA_932">1+(0.18+0.16*0.05)</definedName>
    <definedName name="SHARED_FORMULA_958">1+(0.15+0.16*0.05)</definedName>
    <definedName name="SHARED_FORMULA_960">1+(0+0.16*0.03)</definedName>
    <definedName name="SHARED_FORMULA_963">1+(0.18+0.16*0.05)</definedName>
    <definedName name="SHARED_FORMULA_980">1+(0.15+0.16*0.05)</definedName>
    <definedName name="SHARED_FORMULA_982">1+(0+0.16*0.03)</definedName>
    <definedName name="SHARED_FORMULA_984">1+(0.18+0.16*0.05)</definedName>
    <definedName name="SistemasPlazos">1</definedName>
    <definedName name="SOBRANTES_1_1_1">NA()</definedName>
    <definedName name="solver_adj">#REF!,#REF!,#REF!,#REF!,#REF!,#REF!,#REF!,#REF!,#REF!,#REF!,#REF!,#REF!,#REF!,#REF!,#REF!,#REF!,#REF!,#REF!,#REF!</definedName>
    <definedName name="solver_lin">0</definedName>
    <definedName name="solver_num">1</definedName>
    <definedName name="solver_oldadj1">19</definedName>
    <definedName name="solver_oldadj10">57.21</definedName>
    <definedName name="solver_oldadj11">28</definedName>
    <definedName name="solver_oldadj12">21.3</definedName>
    <definedName name="solver_oldadj13">64</definedName>
    <definedName name="solver_oldadj14">79</definedName>
    <definedName name="solver_oldadj15">85.55</definedName>
    <definedName name="solver_oldadj16">83</definedName>
    <definedName name="solver_oldadj17">125.04</definedName>
    <definedName name="solver_oldadj18">105</definedName>
    <definedName name="solver_oldadj19">600</definedName>
    <definedName name="solver_oldadj2">20</definedName>
    <definedName name="solver_oldadj20">107</definedName>
    <definedName name="solver_oldadj21">72</definedName>
    <definedName name="solver_oldadj22">112</definedName>
    <definedName name="solver_oldadj23">41.6</definedName>
    <definedName name="solver_oldadj3">134.06</definedName>
    <definedName name="solver_oldadj4">29.23</definedName>
    <definedName name="solver_oldadj5">21</definedName>
    <definedName name="solver_oldadj6">144.92</definedName>
    <definedName name="solver_oldadj7">22</definedName>
    <definedName name="solver_oldadj8">23</definedName>
    <definedName name="solver_oldadj9">74.373</definedName>
    <definedName name="solver_oldobj">23</definedName>
    <definedName name="solver_rel1">2</definedName>
    <definedName name="solver_rhs1">23</definedName>
    <definedName name="solver_tmp">#REF!,#REF!,#REF!,#REF!,#REF!,#REF!,#REF!,#REF!,#REF!,#REF!,#REF!,#REF!,#REF!,#REF!,#REF!,#REF!,#REF!,#REF!,#REF!</definedName>
    <definedName name="solver_typ">3</definedName>
    <definedName name="solver_val">23</definedName>
    <definedName localSheetId="0" name="srwrwr">{"TAB1",#N/A,TRUE,"GENERAL";"TAB2",#N/A,TRUE,"GENERAL";"TAB3",#N/A,TRUE,"GENERAL";"TAB4",#N/A,TRUE,"GENERAL";"TAB5",#N/A,TRUE,"GENERAL"}</definedName>
    <definedName name="srwrwr">{"TAB1",#N/A,TRUE,"GENERAL";"TAB2",#N/A,TRUE,"GENERAL";"TAB3",#N/A,TRUE,"GENERAL";"TAB4",#N/A,TRUE,"GENERAL";"TAB5",#N/A,TRUE,"GENERAL"}</definedName>
    <definedName localSheetId="0" name="srwrwr_1">{"TAB1",#N/A,TRUE,"GENERAL";"TAB2",#N/A,TRUE,"GENERAL";"TAB3",#N/A,TRUE,"GENERAL";"TAB4",#N/A,TRUE,"GENERAL";"TAB5",#N/A,TRUE,"GENERAL"}</definedName>
    <definedName name="srwrwr_1">{"TAB1",#N/A,TRUE,"GENERAL";"TAB2",#N/A,TRUE,"GENERAL";"TAB3",#N/A,TRUE,"GENERAL";"TAB4",#N/A,TRUE,"GENERAL";"TAB5",#N/A,TRUE,"GENERAL"}</definedName>
    <definedName localSheetId="0" name="SSSS">'PRESUPUESTO H-S-G'!err</definedName>
    <definedName name="SSSS">[0]!err</definedName>
    <definedName localSheetId="0" name="sssss7">{"via1",#N/A,TRUE,"general";"via2",#N/A,TRUE,"general";"via3",#N/A,TRUE,"general"}</definedName>
    <definedName name="sssss7">{"via1",#N/A,TRUE,"general";"via2",#N/A,TRUE,"general";"via3",#N/A,TRUE,"general"}</definedName>
    <definedName localSheetId="0" name="sssss7_1">{"via1",#N/A,TRUE,"general";"via2",#N/A,TRUE,"general";"via3",#N/A,TRUE,"general"}</definedName>
    <definedName name="sssss7_1">{"via1",#N/A,TRUE,"general";"via2",#N/A,TRUE,"general";"via3",#N/A,TRUE,"general"}</definedName>
    <definedName localSheetId="0" name="sssssa">{"TAB1",#N/A,TRUE,"GENERAL";"TAB2",#N/A,TRUE,"GENERAL";"TAB3",#N/A,TRUE,"GENERAL";"TAB4",#N/A,TRUE,"GENERAL";"TAB5",#N/A,TRUE,"GENERAL"}</definedName>
    <definedName name="sssssa">{"TAB1",#N/A,TRUE,"GENERAL";"TAB2",#N/A,TRUE,"GENERAL";"TAB3",#N/A,TRUE,"GENERAL";"TAB4",#N/A,TRUE,"GENERAL";"TAB5",#N/A,TRUE,"GENERAL"}</definedName>
    <definedName localSheetId="0" name="sssssa_1">{"TAB1",#N/A,TRUE,"GENERAL";"TAB2",#N/A,TRUE,"GENERAL";"TAB3",#N/A,TRUE,"GENERAL";"TAB4",#N/A,TRUE,"GENERAL";"TAB5",#N/A,TRUE,"GENERAL"}</definedName>
    <definedName name="sssssa_1">{"TAB1",#N/A,TRUE,"GENERAL";"TAB2",#N/A,TRUE,"GENERAL";"TAB3",#N/A,TRUE,"GENERAL";"TAB4",#N/A,TRUE,"GENERAL";"TAB5",#N/A,TRUE,"GENERAL"}</definedName>
    <definedName localSheetId="0" name="SSSSSSS">IF(Loan_Amount*Interest_Rate*Loan_Years*Loan_Start&gt;0,1,0)</definedName>
    <definedName name="SSSSSSS">IF(Loan_Amount*Interest_Rate*Loan_Years*Loan_Start&gt;0,1,0)</definedName>
    <definedName localSheetId="0" name="sssssy">{"via1",#N/A,TRUE,"general";"via2",#N/A,TRUE,"general";"via3",#N/A,TRUE,"general"}</definedName>
    <definedName name="sssssy">{"via1",#N/A,TRUE,"general";"via2",#N/A,TRUE,"general";"via3",#N/A,TRUE,"general"}</definedName>
    <definedName localSheetId="0" name="sssssy_1">{"via1",#N/A,TRUE,"general";"via2",#N/A,TRUE,"general";"via3",#N/A,TRUE,"general"}</definedName>
    <definedName name="sssssy_1">{"via1",#N/A,TRUE,"general";"via2",#N/A,TRUE,"general";"via3",#N/A,TRUE,"general"}</definedName>
    <definedName localSheetId="0" name="stt">{"via1",#N/A,TRUE,"general";"via2",#N/A,TRUE,"general";"via3",#N/A,TRUE,"general"}</definedName>
    <definedName name="stt">{"via1",#N/A,TRUE,"general";"via2",#N/A,TRUE,"general";"via3",#N/A,TRUE,"general"}</definedName>
    <definedName localSheetId="0" name="stt_1">{"via1",#N/A,TRUE,"general";"via2",#N/A,TRUE,"general";"via3",#N/A,TRUE,"general"}</definedName>
    <definedName name="stt_1">{"via1",#N/A,TRUE,"general";"via2",#N/A,TRUE,"general";"via3",#N/A,TRUE,"general"}</definedName>
    <definedName name="SUBBASE_1_1_1">NA()</definedName>
    <definedName localSheetId="0" name="Supervía">{#N/A,#N/A,TRUE,"0001";#N/A,#N/A,TRUE,"0002";#N/A,#N/A,TRUE,"0003";#N/A,#N/A,TRUE,"0004";#N/A,#N/A,TRUE,"0005";#N/A,#N/A,TRUE,"0006";#N/A,#N/A,TRUE,"0007";#N/A,#N/A,TRUE,"0008";#N/A,#N/A,TRUE,"0009";#N/A,#N/A,TRUE,"0010"}</definedName>
    <definedName name="Supervía">{#N/A,#N/A,TRUE,"0001";#N/A,#N/A,TRUE,"0002";#N/A,#N/A,TRUE,"0003";#N/A,#N/A,TRUE,"0004";#N/A,#N/A,TRUE,"0005";#N/A,#N/A,TRUE,"0006";#N/A,#N/A,TRUE,"0007";#N/A,#N/A,TRUE,"0008";#N/A,#N/A,TRUE,"0009";#N/A,#N/A,TRUE,"0010"}</definedName>
    <definedName localSheetId="11" name="Supervisor">'PPTO HVAC'!#REF!</definedName>
    <definedName localSheetId="0" name="swsw">{"via1",#N/A,TRUE,"general";"via2",#N/A,TRUE,"general";"via3",#N/A,TRUE,"general"}</definedName>
    <definedName name="swsw">{"via1",#N/A,TRUE,"general";"via2",#N/A,TRUE,"general";"via3",#N/A,TRUE,"general"}</definedName>
    <definedName localSheetId="0" name="swsw_1">{"via1",#N/A,TRUE,"general";"via2",#N/A,TRUE,"general";"via3",#N/A,TRUE,"general"}</definedName>
    <definedName name="swsw_1">{"via1",#N/A,TRUE,"general";"via2",#N/A,TRUE,"general";"via3",#N/A,TRUE,"general"}</definedName>
    <definedName localSheetId="0" name="swsw3">{"TAB1",#N/A,TRUE,"GENERAL";"TAB2",#N/A,TRUE,"GENERAL";"TAB3",#N/A,TRUE,"GENERAL";"TAB4",#N/A,TRUE,"GENERAL";"TAB5",#N/A,TRUE,"GENERAL"}</definedName>
    <definedName name="swsw3">{"TAB1",#N/A,TRUE,"GENERAL";"TAB2",#N/A,TRUE,"GENERAL";"TAB3",#N/A,TRUE,"GENERAL";"TAB4",#N/A,TRUE,"GENERAL";"TAB5",#N/A,TRUE,"GENERAL"}</definedName>
    <definedName localSheetId="0" name="swsw3_1">{"TAB1",#N/A,TRUE,"GENERAL";"TAB2",#N/A,TRUE,"GENERAL";"TAB3",#N/A,TRUE,"GENERAL";"TAB4",#N/A,TRUE,"GENERAL";"TAB5",#N/A,TRUE,"GENERAL"}</definedName>
    <definedName name="swsw3_1">{"TAB1",#N/A,TRUE,"GENERAL";"TAB2",#N/A,TRUE,"GENERAL";"TAB3",#N/A,TRUE,"GENERAL";"TAB4",#N/A,TRUE,"GENERAL";"TAB5",#N/A,TRUE,"GENERAL"}</definedName>
    <definedName localSheetId="3" name="t">{#N/A,#N/A,FALSE,"Comptes consolidés en MF";#N/A,#N/A,FALSE,"Chiffre d'affaires";#N/A,#N/A,FALSE," Résultat d'exploitation";#N/A,#N/A,FALSE,"Investissements";#N/A,#N/A,FALSE,"bilan et net";#N/A,#N/A,FALSE,"DETTE";#N/A,#N/A,FALSE,"dividendes";#N/A,#N/A,FALSE,"Impot"}</definedName>
    <definedName localSheetId="0" name="t">{#N/A,#N/A,FALSE,"Comptes consolidés en MF";#N/A,#N/A,FALSE,"Chiffre d'affaires";#N/A,#N/A,FALSE," Résultat d'exploitation";#N/A,#N/A,FALSE,"Investissements";#N/A,#N/A,FALSE,"bilan et net";#N/A,#N/A,FALSE,"DETTE";#N/A,#N/A,FALSE,"dividendes";#N/A,#N/A,FALSE,"Impot"}</definedName>
    <definedName name="t">{#N/A,#N/A,FALSE,"Comptes consolidés en MF";#N/A,#N/A,FALSE,"Chiffre d'affaires";#N/A,#N/A,FALSE," Résultat d'exploitation";#N/A,#N/A,FALSE,"Investissements";#N/A,#N/A,FALSE,"bilan et net";#N/A,#N/A,FALSE,"DETTE";#N/A,#N/A,FALSE,"dividendes";#N/A,#N/A,FALSE,"Impot"}</definedName>
    <definedName localSheetId="0" name="t_1">Scheduled_Payment+Extra_Payment</definedName>
    <definedName name="t_1">Scheduled_Payment+Extra_Payment</definedName>
    <definedName name="T16US_1_1_1">NA()</definedName>
    <definedName name="T3UP_1_1_1">NA()</definedName>
    <definedName name="T3UZ_1_1_1">NA()</definedName>
    <definedName name="t4rde26_1_1_1">NA()</definedName>
    <definedName name="T4UP_1_1_1">NA()</definedName>
    <definedName name="T4UZ_1_1_1">NA()</definedName>
    <definedName localSheetId="0" name="t5t5">{"TAB1",#N/A,TRUE,"GENERAL";"TAB2",#N/A,TRUE,"GENERAL";"TAB3",#N/A,TRUE,"GENERAL";"TAB4",#N/A,TRUE,"GENERAL";"TAB5",#N/A,TRUE,"GENERAL"}</definedName>
    <definedName name="t5t5">{"TAB1",#N/A,TRUE,"GENERAL";"TAB2",#N/A,TRUE,"GENERAL";"TAB3",#N/A,TRUE,"GENERAL";"TAB4",#N/A,TRUE,"GENERAL";"TAB5",#N/A,TRUE,"GENERAL"}</definedName>
    <definedName localSheetId="0" name="t5t5_1">{"TAB1",#N/A,TRUE,"GENERAL";"TAB2",#N/A,TRUE,"GENERAL";"TAB3",#N/A,TRUE,"GENERAL";"TAB4",#N/A,TRUE,"GENERAL";"TAB5",#N/A,TRUE,"GENERAL"}</definedName>
    <definedName name="t5t5_1">{"TAB1",#N/A,TRUE,"GENERAL";"TAB2",#N/A,TRUE,"GENERAL";"TAB3",#N/A,TRUE,"GENERAL";"TAB4",#N/A,TRUE,"GENERAL";"TAB5",#N/A,TRUE,"GENERAL"}</definedName>
    <definedName name="T6UP_1_1_1">NA()</definedName>
    <definedName name="T6UZ_1_1_1">NA()</definedName>
    <definedName name="T8UZ_1_1_1">NA()</definedName>
    <definedName name="tapafondo_1_1_1">NA()</definedName>
    <definedName name="tapapozo_1_1_1">NA()</definedName>
    <definedName name="TAPON3_1_1_1">NA()</definedName>
    <definedName name="TAPON4_1_1_1">NA()</definedName>
    <definedName localSheetId="0" name="tb_h">{"krl1",#N/A,FALSE,"kr";"krl2",#N/A,FALSE,"kr";"compara",#N/A,FALSE,"kr";"desconp1",#N/A,FALSE,"kr";"desconp12",#N/A,FALSE,"kr";"krnp1",#N/A,FALSE,"kr";"krnp2",#N/A,FALSE,"kr";"krp12avg",#N/A,FALSE,"kr";"krp1avg",#N/A,FALSE,"kr"}</definedName>
    <definedName name="tb_h">{"krl1",#N/A,FALSE,"kr";"krl2",#N/A,FALSE,"kr";"compara",#N/A,FALSE,"kr";"desconp1",#N/A,FALSE,"kr";"desconp12",#N/A,FALSE,"kr";"krnp1",#N/A,FALSE,"kr";"krnp2",#N/A,FALSE,"kr";"krp12avg",#N/A,FALSE,"kr";"krp1avg",#N/A,FALSE,"kr"}</definedName>
    <definedName localSheetId="0" name="tdy">{"TAB1",#N/A,TRUE,"GENERAL";"TAB2",#N/A,TRUE,"GENERAL";"TAB3",#N/A,TRUE,"GENERAL";"TAB4",#N/A,TRUE,"GENERAL";"TAB5",#N/A,TRUE,"GENERAL"}</definedName>
    <definedName name="tdy">{"TAB1",#N/A,TRUE,"GENERAL";"TAB2",#N/A,TRUE,"GENERAL";"TAB3",#N/A,TRUE,"GENERAL";"TAB4",#N/A,TRUE,"GENERAL";"TAB5",#N/A,TRUE,"GENERAL"}</definedName>
    <definedName localSheetId="0" name="tdy_1">{"TAB1",#N/A,TRUE,"GENERAL";"TAB2",#N/A,TRUE,"GENERAL";"TAB3",#N/A,TRUE,"GENERAL";"TAB4",#N/A,TRUE,"GENERAL";"TAB5",#N/A,TRUE,"GENERAL"}</definedName>
    <definedName name="tdy_1">{"TAB1",#N/A,TRUE,"GENERAL";"TAB2",#N/A,TRUE,"GENERAL";"TAB3",#N/A,TRUE,"GENERAL";"TAB4",#N/A,TRUE,"GENERAL";"TAB5",#N/A,TRUE,"GENERAL"}</definedName>
    <definedName name="TECHINT_INTERNATIONAL_CONSTRUCTION">"CP03"</definedName>
    <definedName localSheetId="0" name="TECN">DATE(YEAR(Loan_Start),MONTH(Loan_Start)+Payment_Number,DAY(Loan_Start))</definedName>
    <definedName name="TECN">DATE(YEAR(Loan_Start),MONTH(Loan_Start)+Payment_Number,DAY(Loan_Start))</definedName>
    <definedName localSheetId="11" name="Tecnico">'PPTO HVAC'!#REF!</definedName>
    <definedName name="TEE4X3_1_1_1">NA()</definedName>
    <definedName name="TEE6A3_1_1_1">NA()</definedName>
    <definedName name="TEE6X3_1_1_1">NA()</definedName>
    <definedName name="TEE8A6_1_1_1">NA()</definedName>
    <definedName name="TEE8X3_1_1_1">NA()</definedName>
    <definedName name="TEE8X4_1_1_1">NA()</definedName>
    <definedName name="TEE8X6_1_1_1">NA()</definedName>
    <definedName localSheetId="0" name="TER">'PRESUPUESTO H-S-G'!err</definedName>
    <definedName name="TER">[0]!err</definedName>
    <definedName localSheetId="0" name="TERM">'PRESUPUESTO H-S-G'!err</definedName>
    <definedName name="TERM">[0]!err</definedName>
    <definedName localSheetId="0" name="TÉRMINOS">'PRESUPUESTO H-S-G'!err</definedName>
    <definedName name="TÉRMINOS">[0]!err</definedName>
    <definedName localSheetId="0" name="tewst">{"TAB1",#N/A,TRUE,"GENERAL";"TAB2",#N/A,TRUE,"GENERAL";"TAB3",#N/A,TRUE,"GENERAL";"TAB4",#N/A,TRUE,"GENERAL";"TAB5",#N/A,TRUE,"GENERAL"}</definedName>
    <definedName name="tewst">{"TAB1",#N/A,TRUE,"GENERAL";"TAB2",#N/A,TRUE,"GENERAL";"TAB3",#N/A,TRUE,"GENERAL";"TAB4",#N/A,TRUE,"GENERAL";"TAB5",#N/A,TRUE,"GENERAL"}</definedName>
    <definedName localSheetId="0" name="tewst_1">{"TAB1",#N/A,TRUE,"GENERAL";"TAB2",#N/A,TRUE,"GENERAL";"TAB3",#N/A,TRUE,"GENERAL";"TAB4",#N/A,TRUE,"GENERAL";"TAB5",#N/A,TRUE,"GENERAL"}</definedName>
    <definedName name="tewst_1">{"TAB1",#N/A,TRUE,"GENERAL";"TAB2",#N/A,TRUE,"GENERAL";"TAB3",#N/A,TRUE,"GENERAL";"TAB4",#N/A,TRUE,"GENERAL";"TAB5",#N/A,TRUE,"GENERAL"}</definedName>
    <definedName name="TextRefCopyRangeCount">4</definedName>
    <definedName localSheetId="0" name="teytrh">{"via1",#N/A,TRUE,"general";"via2",#N/A,TRUE,"general";"via3",#N/A,TRUE,"general"}</definedName>
    <definedName name="teytrh">{"via1",#N/A,TRUE,"general";"via2",#N/A,TRUE,"general";"via3",#N/A,TRUE,"general"}</definedName>
    <definedName localSheetId="0" name="teytrh_1">{"via1",#N/A,TRUE,"general";"via2",#N/A,TRUE,"general";"via3",#N/A,TRUE,"general"}</definedName>
    <definedName name="teytrh_1">{"via1",#N/A,TRUE,"general";"via2",#N/A,TRUE,"general";"via3",#N/A,TRUE,"general"}</definedName>
    <definedName localSheetId="0" name="thdh">{"TAB1",#N/A,TRUE,"GENERAL";"TAB2",#N/A,TRUE,"GENERAL";"TAB3",#N/A,TRUE,"GENERAL";"TAB4",#N/A,TRUE,"GENERAL";"TAB5",#N/A,TRUE,"GENERAL"}</definedName>
    <definedName name="thdh">{"TAB1",#N/A,TRUE,"GENERAL";"TAB2",#N/A,TRUE,"GENERAL";"TAB3",#N/A,TRUE,"GENERAL";"TAB4",#N/A,TRUE,"GENERAL";"TAB5",#N/A,TRUE,"GENERAL"}</definedName>
    <definedName localSheetId="0" name="thdh_1">{"TAB1",#N/A,TRUE,"GENERAL";"TAB2",#N/A,TRUE,"GENERAL";"TAB3",#N/A,TRUE,"GENERAL";"TAB4",#N/A,TRUE,"GENERAL";"TAB5",#N/A,TRUE,"GENERAL"}</definedName>
    <definedName name="thdh_1">{"TAB1",#N/A,TRUE,"GENERAL";"TAB2",#N/A,TRUE,"GENERAL";"TAB3",#N/A,TRUE,"GENERAL";"TAB4",#N/A,TRUE,"GENERAL";"TAB5",#N/A,TRUE,"GENERAL"}</definedName>
    <definedName localSheetId="0" name="thtj">{"via1",#N/A,TRUE,"general";"via2",#N/A,TRUE,"general";"via3",#N/A,TRUE,"general"}</definedName>
    <definedName name="thtj">{"via1",#N/A,TRUE,"general";"via2",#N/A,TRUE,"general";"via3",#N/A,TRUE,"general"}</definedName>
    <definedName localSheetId="0" name="thtj_1">{"via1",#N/A,TRUE,"general";"via2",#N/A,TRUE,"general";"via3",#N/A,TRUE,"general"}</definedName>
    <definedName name="thtj_1">{"via1",#N/A,TRUE,"general";"via2",#N/A,TRUE,"general";"via3",#N/A,TRUE,"general"}</definedName>
    <definedName localSheetId="0" name="titi">IF(Loan_Amount*Interest_Rate*Loan_Years*Loan_Start&gt;0,1,0)</definedName>
    <definedName name="titi">IF(Loan_Amount*Interest_Rate*Loan_Years*Loan_Start&gt;0,1,0)</definedName>
    <definedName localSheetId="0" name="TITO">IF('PRESUPUESTO H-S-G'!RICO,Header_Row+'PRESUPUESTO H-S-G'!TUPI,Header_Row)</definedName>
    <definedName name="TITO">IF(RICO,Header_Row+[0]!TUPI,Header_Row)</definedName>
    <definedName localSheetId="0" name="TITOF">IF('PRESUPUESTO H-S-G'!RICO,Header_Row+'PRESUPUESTO H-S-G'!TUPI,Header_Row)</definedName>
    <definedName name="TITOF">IF(RICO,Header_Row+[0]!TUPI,Header_Row)</definedName>
    <definedName localSheetId="0" name="tortas">{"TAB1",#N/A,TRUE,"GENERAL";"TAB2",#N/A,TRUE,"GENERAL";"TAB3",#N/A,TRUE,"GENERAL";"TAB4",#N/A,TRUE,"GENERAL";"TAB5",#N/A,TRUE,"GENERAL"}</definedName>
    <definedName name="tortas">{"TAB1",#N/A,TRUE,"GENERAL";"TAB2",#N/A,TRUE,"GENERAL";"TAB3",#N/A,TRUE,"GENERAL";"TAB4",#N/A,TRUE,"GENERAL";"TAB5",#N/A,TRUE,"GENERAL"}</definedName>
    <definedName localSheetId="0" name="tortas_1">{"TAB1",#N/A,TRUE,"GENERAL";"TAB2",#N/A,TRUE,"GENERAL";"TAB3",#N/A,TRUE,"GENERAL";"TAB4",#N/A,TRUE,"GENERAL";"TAB5",#N/A,TRUE,"GENERAL"}</definedName>
    <definedName name="tortas_1">{"TAB1",#N/A,TRUE,"GENERAL";"TAB2",#N/A,TRUE,"GENERAL";"TAB3",#N/A,TRUE,"GENERAL";"TAB4",#N/A,TRUE,"GENERAL";"TAB5",#N/A,TRUE,"GENERAL"}</definedName>
    <definedName localSheetId="0" name="tortas2">{"via1",#N/A,TRUE,"general";"via2",#N/A,TRUE,"general";"via3",#N/A,TRUE,"general"}</definedName>
    <definedName name="tortas2">{"via1",#N/A,TRUE,"general";"via2",#N/A,TRUE,"general";"via3",#N/A,TRUE,"general"}</definedName>
    <definedName localSheetId="0" name="tortas2_1">{"via1",#N/A,TRUE,"general";"via2",#N/A,TRUE,"general";"via3",#N/A,TRUE,"general"}</definedName>
    <definedName name="tortas2_1">{"via1",#N/A,TRUE,"general";"via2",#N/A,TRUE,"general";"via3",#N/A,TRUE,"general"}</definedName>
    <definedName localSheetId="0" name="Total_Payment">Scheduled_Payment+Extra_Payment</definedName>
    <definedName name="Total_Payment">Scheduled_Payment+Extra_Payment</definedName>
    <definedName localSheetId="0" name="Total_Payment1">Scheduled_Payment+Extra_Payment</definedName>
    <definedName name="Total_Payment1">Scheduled_Payment+Extra_Payment</definedName>
    <definedName localSheetId="7" name="TR">'PPTO SDAI'!#REF!</definedName>
    <definedName localSheetId="0" name="tr">{"TAB1",#N/A,TRUE,"GENERAL";"TAB2",#N/A,TRUE,"GENERAL";"TAB3",#N/A,TRUE,"GENERAL";"TAB4",#N/A,TRUE,"GENERAL";"TAB5",#N/A,TRUE,"GENERAL"}</definedName>
    <definedName name="tr">{"TAB1",#N/A,TRUE,"GENERAL";"TAB2",#N/A,TRUE,"GENERAL";"TAB3",#N/A,TRUE,"GENERAL";"TAB4",#N/A,TRUE,"GENERAL";"TAB5",#N/A,TRUE,"GENERAL"}</definedName>
    <definedName localSheetId="0" name="tr_1">{"TAB1",#N/A,TRUE,"GENERAL";"TAB2",#N/A,TRUE,"GENERAL";"TAB3",#N/A,TRUE,"GENERAL";"TAB4",#N/A,TRUE,"GENERAL";"TAB5",#N/A,TRUE,"GENERAL"}</definedName>
    <definedName name="tr_1">{"TAB1",#N/A,TRUE,"GENERAL";"TAB2",#N/A,TRUE,"GENERAL";"TAB3",#N/A,TRUE,"GENERAL";"TAB4",#N/A,TRUE,"GENERAL";"TAB5",#N/A,TRUE,"GENERAL"}</definedName>
    <definedName localSheetId="0" name="TRANSPORI">{#N/A,#N/A,TRUE,"INGENIERIA";#N/A,#N/A,TRUE,"COMPRAS";#N/A,#N/A,TRUE,"DIRECCION";#N/A,#N/A,TRUE,"RESUMEN"}</definedName>
    <definedName name="TRANSPORI">{#N/A,#N/A,TRUE,"INGENIERIA";#N/A,#N/A,TRUE,"COMPRAS";#N/A,#N/A,TRUE,"DIRECCION";#N/A,#N/A,TRUE,"RESUMEN"}</definedName>
    <definedName localSheetId="0" name="trest">{"TAB1",#N/A,TRUE,"GENERAL";"TAB2",#N/A,TRUE,"GENERAL";"TAB3",#N/A,TRUE,"GENERAL";"TAB4",#N/A,TRUE,"GENERAL";"TAB5",#N/A,TRUE,"GENERAL"}</definedName>
    <definedName name="trest">{"TAB1",#N/A,TRUE,"GENERAL";"TAB2",#N/A,TRUE,"GENERAL";"TAB3",#N/A,TRUE,"GENERAL";"TAB4",#N/A,TRUE,"GENERAL";"TAB5",#N/A,TRUE,"GENERAL"}</definedName>
    <definedName localSheetId="0" name="trest_1">{"TAB1",#N/A,TRUE,"GENERAL";"TAB2",#N/A,TRUE,"GENERAL";"TAB3",#N/A,TRUE,"GENERAL";"TAB4",#N/A,TRUE,"GENERAL";"TAB5",#N/A,TRUE,"GENERAL"}</definedName>
    <definedName name="trest_1">{"TAB1",#N/A,TRUE,"GENERAL";"TAB2",#N/A,TRUE,"GENERAL";"TAB3",#N/A,TRUE,"GENERAL";"TAB4",#N/A,TRUE,"GENERAL";"TAB5",#N/A,TRUE,"GENERAL"}</definedName>
    <definedName localSheetId="0" name="tret">{"TAB1",#N/A,TRUE,"GENERAL";"TAB2",#N/A,TRUE,"GENERAL";"TAB3",#N/A,TRUE,"GENERAL";"TAB4",#N/A,TRUE,"GENERAL";"TAB5",#N/A,TRUE,"GENERAL"}</definedName>
    <definedName name="tret">{"TAB1",#N/A,TRUE,"GENERAL";"TAB2",#N/A,TRUE,"GENERAL";"TAB3",#N/A,TRUE,"GENERAL";"TAB4",#N/A,TRUE,"GENERAL";"TAB5",#N/A,TRUE,"GENERAL"}</definedName>
    <definedName localSheetId="0" name="tret_1">{"TAB1",#N/A,TRUE,"GENERAL";"TAB2",#N/A,TRUE,"GENERAL";"TAB3",#N/A,TRUE,"GENERAL";"TAB4",#N/A,TRUE,"GENERAL";"TAB5",#N/A,TRUE,"GENERAL"}</definedName>
    <definedName name="tret_1">{"TAB1",#N/A,TRUE,"GENERAL";"TAB2",#N/A,TRUE,"GENERAL";"TAB3",#N/A,TRUE,"GENERAL";"TAB4",#N/A,TRUE,"GENERAL";"TAB5",#N/A,TRUE,"GENERAL"}</definedName>
    <definedName localSheetId="0" name="trh">{"via1",#N/A,TRUE,"general";"via2",#N/A,TRUE,"general";"via3",#N/A,TRUE,"general"}</definedName>
    <definedName name="trh">{"via1",#N/A,TRUE,"general";"via2",#N/A,TRUE,"general";"via3",#N/A,TRUE,"general"}</definedName>
    <definedName localSheetId="0" name="trh_1">{"via1",#N/A,TRUE,"general";"via2",#N/A,TRUE,"general";"via3",#N/A,TRUE,"general"}</definedName>
    <definedName name="trh_1">{"via1",#N/A,TRUE,"general";"via2",#N/A,TRUE,"general";"via3",#N/A,TRUE,"general"}</definedName>
    <definedName localSheetId="0" name="trhfh">{"via1",#N/A,TRUE,"general";"via2",#N/A,TRUE,"general";"via3",#N/A,TRUE,"general"}</definedName>
    <definedName name="trhfh">{"via1",#N/A,TRUE,"general";"via2",#N/A,TRUE,"general";"via3",#N/A,TRUE,"general"}</definedName>
    <definedName localSheetId="0" name="trhfh_1">{"via1",#N/A,TRUE,"general";"via2",#N/A,TRUE,"general";"via3",#N/A,TRUE,"general"}</definedName>
    <definedName name="trhfh_1">{"via1",#N/A,TRUE,"general";"via2",#N/A,TRUE,"general";"via3",#N/A,TRUE,"general"}</definedName>
    <definedName localSheetId="0" name="trjfgjh">{"via1",#N/A,TRUE,"general";"via2",#N/A,TRUE,"general";"via3",#N/A,TRUE,"general"}</definedName>
    <definedName name="trjfgjh">{"via1",#N/A,TRUE,"general";"via2",#N/A,TRUE,"general";"via3",#N/A,TRUE,"general"}</definedName>
    <definedName localSheetId="0" name="trjfgjh_1">{"via1",#N/A,TRUE,"general";"via2",#N/A,TRUE,"general";"via3",#N/A,TRUE,"general"}</definedName>
    <definedName name="trjfgjh_1">{"via1",#N/A,TRUE,"general";"via2",#N/A,TRUE,"general";"via3",#N/A,TRUE,"general"}</definedName>
    <definedName localSheetId="7" name="TRM">'PPTO SDAI'!#REF!</definedName>
    <definedName localSheetId="6" name="TRM">'PPTO SSEE'!#REF!</definedName>
    <definedName localSheetId="7" name="TRM1.">'PPTO SDAI'!#REF!</definedName>
    <definedName localSheetId="0" name="tru">{"via1",#N/A,TRUE,"general";"via2",#N/A,TRUE,"general";"via3",#N/A,TRUE,"general"}</definedName>
    <definedName name="tru">{"via1",#N/A,TRUE,"general";"via2",#N/A,TRUE,"general";"via3",#N/A,TRUE,"general"}</definedName>
    <definedName localSheetId="0" name="tru_1">{"via1",#N/A,TRUE,"general";"via2",#N/A,TRUE,"general";"via3",#N/A,TRUE,"general"}</definedName>
    <definedName name="tru_1">{"via1",#N/A,TRUE,"general";"via2",#N/A,TRUE,"general";"via3",#N/A,TRUE,"general"}</definedName>
    <definedName localSheetId="0" name="truds">{"via1",#N/A,TRUE,"general";"via2",#N/A,TRUE,"general";"via3",#N/A,TRUE,"general"}</definedName>
    <definedName name="truds">{"via1",#N/A,TRUE,"general";"via2",#N/A,TRUE,"general";"via3",#N/A,TRUE,"general"}</definedName>
    <definedName localSheetId="0" name="truds_1">{"via1",#N/A,TRUE,"general";"via2",#N/A,TRUE,"general";"via3",#N/A,TRUE,"general"}</definedName>
    <definedName name="truds_1">{"via1",#N/A,TRUE,"general";"via2",#N/A,TRUE,"general";"via3",#N/A,TRUE,"general"}</definedName>
    <definedName localSheetId="0" name="trutu">{"via1",#N/A,TRUE,"general";"via2",#N/A,TRUE,"general";"via3",#N/A,TRUE,"general"}</definedName>
    <definedName name="trutu">{"via1",#N/A,TRUE,"general";"via2",#N/A,TRUE,"general";"via3",#N/A,TRUE,"general"}</definedName>
    <definedName localSheetId="0" name="trutu_1">{"via1",#N/A,TRUE,"general";"via2",#N/A,TRUE,"general";"via3",#N/A,TRUE,"general"}</definedName>
    <definedName name="trutu_1">{"via1",#N/A,TRUE,"general";"via2",#N/A,TRUE,"general";"via3",#N/A,TRUE,"general"}</definedName>
    <definedName localSheetId="0" name="trydfg">{"via1",#N/A,TRUE,"general";"via2",#N/A,TRUE,"general";"via3",#N/A,TRUE,"general"}</definedName>
    <definedName name="trydfg">{"via1",#N/A,TRUE,"general";"via2",#N/A,TRUE,"general";"via3",#N/A,TRUE,"general"}</definedName>
    <definedName localSheetId="0" name="trydfg_1">{"via1",#N/A,TRUE,"general";"via2",#N/A,TRUE,"general";"via3",#N/A,TRUE,"general"}</definedName>
    <definedName name="trydfg_1">{"via1",#N/A,TRUE,"general";"via2",#N/A,TRUE,"general";"via3",#N/A,TRUE,"general"}</definedName>
    <definedName localSheetId="0" name="trydtrygf">{"via1",#N/A,TRUE,"general";"via2",#N/A,TRUE,"general";"via3",#N/A,TRUE,"general"}</definedName>
    <definedName name="trydtrygf">{"via1",#N/A,TRUE,"general";"via2",#N/A,TRUE,"general";"via3",#N/A,TRUE,"general"}</definedName>
    <definedName localSheetId="0" name="trydtrygf_1">{"via1",#N/A,TRUE,"general";"via2",#N/A,TRUE,"general";"via3",#N/A,TRUE,"general"}</definedName>
    <definedName name="trydtrygf_1">{"via1",#N/A,TRUE,"general";"via2",#N/A,TRUE,"general";"via3",#N/A,TRUE,"general"}</definedName>
    <definedName localSheetId="0" name="tryery">{"TAB1",#N/A,TRUE,"GENERAL";"TAB2",#N/A,TRUE,"GENERAL";"TAB3",#N/A,TRUE,"GENERAL";"TAB4",#N/A,TRUE,"GENERAL";"TAB5",#N/A,TRUE,"GENERAL"}</definedName>
    <definedName name="tryery">{"TAB1",#N/A,TRUE,"GENERAL";"TAB2",#N/A,TRUE,"GENERAL";"TAB3",#N/A,TRUE,"GENERAL";"TAB4",#N/A,TRUE,"GENERAL";"TAB5",#N/A,TRUE,"GENERAL"}</definedName>
    <definedName localSheetId="0" name="tryery_1">{"TAB1",#N/A,TRUE,"GENERAL";"TAB2",#N/A,TRUE,"GENERAL";"TAB3",#N/A,TRUE,"GENERAL";"TAB4",#N/A,TRUE,"GENERAL";"TAB5",#N/A,TRUE,"GENERAL"}</definedName>
    <definedName name="tryery_1">{"TAB1",#N/A,TRUE,"GENERAL";"TAB2",#N/A,TRUE,"GENERAL";"TAB3",#N/A,TRUE,"GENERAL";"TAB4",#N/A,TRUE,"GENERAL";"TAB5",#N/A,TRUE,"GENERAL"}</definedName>
    <definedName localSheetId="0" name="tryi6">{"TAB1",#N/A,TRUE,"GENERAL";"TAB2",#N/A,TRUE,"GENERAL";"TAB3",#N/A,TRUE,"GENERAL";"TAB4",#N/A,TRUE,"GENERAL";"TAB5",#N/A,TRUE,"GENERAL"}</definedName>
    <definedName name="tryi6">{"TAB1",#N/A,TRUE,"GENERAL";"TAB2",#N/A,TRUE,"GENERAL";"TAB3",#N/A,TRUE,"GENERAL";"TAB4",#N/A,TRUE,"GENERAL";"TAB5",#N/A,TRUE,"GENERAL"}</definedName>
    <definedName localSheetId="0" name="tryi6_1">{"TAB1",#N/A,TRUE,"GENERAL";"TAB2",#N/A,TRUE,"GENERAL";"TAB3",#N/A,TRUE,"GENERAL";"TAB4",#N/A,TRUE,"GENERAL";"TAB5",#N/A,TRUE,"GENERAL"}</definedName>
    <definedName name="tryi6_1">{"TAB1",#N/A,TRUE,"GENERAL";"TAB2",#N/A,TRUE,"GENERAL";"TAB3",#N/A,TRUE,"GENERAL";"TAB4",#N/A,TRUE,"GENERAL";"TAB5",#N/A,TRUE,"GENERAL"}</definedName>
    <definedName localSheetId="0" name="tryrth">{"via1",#N/A,TRUE,"general";"via2",#N/A,TRUE,"general";"via3",#N/A,TRUE,"general"}</definedName>
    <definedName name="tryrth">{"via1",#N/A,TRUE,"general";"via2",#N/A,TRUE,"general";"via3",#N/A,TRUE,"general"}</definedName>
    <definedName localSheetId="0" name="tryrth_1">{"via1",#N/A,TRUE,"general";"via2",#N/A,TRUE,"general";"via3",#N/A,TRUE,"general"}</definedName>
    <definedName name="tryrth_1">{"via1",#N/A,TRUE,"general";"via2",#N/A,TRUE,"general";"via3",#N/A,TRUE,"general"}</definedName>
    <definedName localSheetId="0" name="tsert">{"TAB1",#N/A,TRUE,"GENERAL";"TAB2",#N/A,TRUE,"GENERAL";"TAB3",#N/A,TRUE,"GENERAL";"TAB4",#N/A,TRUE,"GENERAL";"TAB5",#N/A,TRUE,"GENERAL"}</definedName>
    <definedName name="tsert">{"TAB1",#N/A,TRUE,"GENERAL";"TAB2",#N/A,TRUE,"GENERAL";"TAB3",#N/A,TRUE,"GENERAL";"TAB4",#N/A,TRUE,"GENERAL";"TAB5",#N/A,TRUE,"GENERAL"}</definedName>
    <definedName localSheetId="0" name="tsert_1">{"TAB1",#N/A,TRUE,"GENERAL";"TAB2",#N/A,TRUE,"GENERAL";"TAB3",#N/A,TRUE,"GENERAL";"TAB4",#N/A,TRUE,"GENERAL";"TAB5",#N/A,TRUE,"GENERAL"}</definedName>
    <definedName name="tsert_1">{"TAB1",#N/A,TRUE,"GENERAL";"TAB2",#N/A,TRUE,"GENERAL";"TAB3",#N/A,TRUE,"GENERAL";"TAB4",#N/A,TRUE,"GENERAL";"TAB5",#N/A,TRUE,"GENERAL"}</definedName>
    <definedName localSheetId="3" name="TT">{#N/A,#N/A,FALSE,"VENTAS";#N/A,#N/A,FALSE,"U. BRUTA";#N/A,#N/A,FALSE,"G. PERSONAL";#N/A,#N/A,FALSE,"G. OPERACION";#N/A,#N/A,FALSE,"G. DEPYAM";#N/A,#N/A,FALSE,"INGRESOS";#N/A,#N/A,FALSE,"G.o P.1";#N/A,#N/A,FALSE,"3%Informe Junta";#N/A,#N/A,FALSE,"P Y G (2)";#N/A,#N/A,FALSE,"CART. PROV.";#N/A,#N/A,FALSE,"Usecmes";#N/A,#N/A,FALSE,"Usecacu"}</definedName>
    <definedName localSheetId="0" name="TT">{#N/A,#N/A,FALSE,"VENTAS";#N/A,#N/A,FALSE,"U. BRUTA";#N/A,#N/A,FALSE,"G. PERSONAL";#N/A,#N/A,FALSE,"G. OPERACION";#N/A,#N/A,FALSE,"G. DEPYAM";#N/A,#N/A,FALSE,"INGRESOS";#N/A,#N/A,FALSE,"G.o P.1";#N/A,#N/A,FALSE,"3%Informe Junta";#N/A,#N/A,FALSE,"P Y G (2)";#N/A,#N/A,FALSE,"CART. PROV.";#N/A,#N/A,FALSE,"Usecmes";#N/A,#N/A,FALSE,"Usecacu"}</definedName>
    <definedName name="TT">{#N/A,#N/A,FALSE,"VENTAS";#N/A,#N/A,FALSE,"U. BRUTA";#N/A,#N/A,FALSE,"G. PERSONAL";#N/A,#N/A,FALSE,"G. OPERACION";#N/A,#N/A,FALSE,"G. DEPYAM";#N/A,#N/A,FALSE,"INGRESOS";#N/A,#N/A,FALSE,"G.o P.1";#N/A,#N/A,FALSE,"3%Informe Junta";#N/A,#N/A,FALSE,"P Y G (2)";#N/A,#N/A,FALSE,"CART. PROV.";#N/A,#N/A,FALSE,"Usecmes";#N/A,#N/A,FALSE,"Usecacu"}</definedName>
    <definedName localSheetId="0" name="TTR">{"via1",#N/A,TRUE,"general";"via2",#N/A,TRUE,"general";"via3",#N/A,TRUE,"general"}</definedName>
    <definedName name="TTR">{"via1",#N/A,TRUE,"general";"via2",#N/A,TRUE,"general";"via3",#N/A,TRUE,"general"}</definedName>
    <definedName localSheetId="0" name="TTR_1">{"via1",#N/A,TRUE,"general";"via2",#N/A,TRUE,"general";"via3",#N/A,TRUE,"general"}</definedName>
    <definedName name="TTR_1">{"via1",#N/A,TRUE,"general";"via2",#N/A,TRUE,"general";"via3",#N/A,TRUE,"general"}</definedName>
    <definedName localSheetId="0" name="ttrff">{"via1",#N/A,TRUE,"general";"via2",#N/A,TRUE,"general";"via3",#N/A,TRUE,"general"}</definedName>
    <definedName name="ttrff">{"via1",#N/A,TRUE,"general";"via2",#N/A,TRUE,"general";"via3",#N/A,TRUE,"general"}</definedName>
    <definedName localSheetId="0" name="ttrff_1">{"via1",#N/A,TRUE,"general";"via2",#N/A,TRUE,"general";"via3",#N/A,TRUE,"general"}</definedName>
    <definedName name="ttrff_1">{"via1",#N/A,TRUE,"general";"via2",#N/A,TRUE,"general";"via3",#N/A,TRUE,"general"}</definedName>
    <definedName localSheetId="3" name="TTT">{#N/A,#N/A,FALSE,"VENTAS";#N/A,#N/A,FALSE,"U. BRUTA";#N/A,#N/A,FALSE,"G. PERSONAL";#N/A,#N/A,FALSE,"G. OPERACION";#N/A,#N/A,FALSE,"G. DEPYAM";#N/A,#N/A,FALSE,"INGRESOS";#N/A,#N/A,FALSE,"G.o P.1";#N/A,#N/A,FALSE,"3%Informe Junta";#N/A,#N/A,FALSE,"P Y G (2)";#N/A,#N/A,FALSE,"CART. PROV.";#N/A,#N/A,FALSE,"Usecmes";#N/A,#N/A,FALSE,"Usecacu"}</definedName>
    <definedName localSheetId="0" name="TTT">{#N/A,#N/A,FALSE,"VENTAS";#N/A,#N/A,FALSE,"U. BRUTA";#N/A,#N/A,FALSE,"G. PERSONAL";#N/A,#N/A,FALSE,"G. OPERACION";#N/A,#N/A,FALSE,"G. DEPYAM";#N/A,#N/A,FALSE,"INGRESOS";#N/A,#N/A,FALSE,"G.o P.1";#N/A,#N/A,FALSE,"3%Informe Junta";#N/A,#N/A,FALSE,"P Y G (2)";#N/A,#N/A,FALSE,"CART. PROV.";#N/A,#N/A,FALSE,"Usecmes";#N/A,#N/A,FALSE,"Usecacu"}</definedName>
    <definedName name="TTT">{#N/A,#N/A,FALSE,"VENTAS";#N/A,#N/A,FALSE,"U. BRUTA";#N/A,#N/A,FALSE,"G. PERSONAL";#N/A,#N/A,FALSE,"G. OPERACION";#N/A,#N/A,FALSE,"G. DEPYAM";#N/A,#N/A,FALSE,"INGRESOS";#N/A,#N/A,FALSE,"G.o P.1";#N/A,#N/A,FALSE,"3%Informe Junta";#N/A,#N/A,FALSE,"P Y G (2)";#N/A,#N/A,FALSE,"CART. PROV.";#N/A,#N/A,FALSE,"Usecmes";#N/A,#N/A,FALSE,"Usecacu"}</definedName>
    <definedName localSheetId="0" name="ttt_1">{"TAB1",#N/A,TRUE,"GENERAL";"TAB2",#N/A,TRUE,"GENERAL";"TAB3",#N/A,TRUE,"GENERAL";"TAB4",#N/A,TRUE,"GENERAL";"TAB5",#N/A,TRUE,"GENERAL"}</definedName>
    <definedName name="ttt_1">{"TAB1",#N/A,TRUE,"GENERAL";"TAB2",#N/A,TRUE,"GENERAL";"TAB3",#N/A,TRUE,"GENERAL";"TAB4",#N/A,TRUE,"GENERAL";"TAB5",#N/A,TRUE,"GENERAL"}</definedName>
    <definedName localSheetId="0" name="tttt7">{"via1",#N/A,TRUE,"general";"via2",#N/A,TRUE,"general";"via3",#N/A,TRUE,"general"}</definedName>
    <definedName name="tttt7">{"via1",#N/A,TRUE,"general";"via2",#N/A,TRUE,"general";"via3",#N/A,TRUE,"general"}</definedName>
    <definedName localSheetId="0" name="tttt7_1">{"via1",#N/A,TRUE,"general";"via2",#N/A,TRUE,"general";"via3",#N/A,TRUE,"general"}</definedName>
    <definedName name="tttt7_1">{"via1",#N/A,TRUE,"general";"via2",#N/A,TRUE,"general";"via3",#N/A,TRUE,"general"}</definedName>
    <definedName localSheetId="0" name="tttthy">{"TAB1",#N/A,TRUE,"GENERAL";"TAB2",#N/A,TRUE,"GENERAL";"TAB3",#N/A,TRUE,"GENERAL";"TAB4",#N/A,TRUE,"GENERAL";"TAB5",#N/A,TRUE,"GENERAL"}</definedName>
    <definedName name="tttthy">{"TAB1",#N/A,TRUE,"GENERAL";"TAB2",#N/A,TRUE,"GENERAL";"TAB3",#N/A,TRUE,"GENERAL";"TAB4",#N/A,TRUE,"GENERAL";"TAB5",#N/A,TRUE,"GENERAL"}</definedName>
    <definedName localSheetId="0" name="tttthy_1">{"TAB1",#N/A,TRUE,"GENERAL";"TAB2",#N/A,TRUE,"GENERAL";"TAB3",#N/A,TRUE,"GENERAL";"TAB4",#N/A,TRUE,"GENERAL";"TAB5",#N/A,TRUE,"GENERAL"}</definedName>
    <definedName name="tttthy_1">{"TAB1",#N/A,TRUE,"GENERAL";"TAB2",#N/A,TRUE,"GENERAL";"TAB3",#N/A,TRUE,"GENERAL";"TAB4",#N/A,TRUE,"GENERAL";"TAB5",#N/A,TRUE,"GENERAL"}</definedName>
    <definedName localSheetId="0" name="ttttr">{"via1",#N/A,TRUE,"general";"via2",#N/A,TRUE,"general";"via3",#N/A,TRUE,"general"}</definedName>
    <definedName name="ttttr">{"via1",#N/A,TRUE,"general";"via2",#N/A,TRUE,"general";"via3",#N/A,TRUE,"general"}</definedName>
    <definedName localSheetId="0" name="ttttr_1">{"via1",#N/A,TRUE,"general";"via2",#N/A,TRUE,"general";"via3",#N/A,TRUE,"general"}</definedName>
    <definedName name="ttttr_1">{"via1",#N/A,TRUE,"general";"via2",#N/A,TRUE,"general";"via3",#N/A,TRUE,"general"}</definedName>
    <definedName localSheetId="0" name="ttttt">{"TAB1",#N/A,TRUE,"GENERAL";"TAB2",#N/A,TRUE,"GENERAL";"TAB3",#N/A,TRUE,"GENERAL";"TAB4",#N/A,TRUE,"GENERAL";"TAB5",#N/A,TRUE,"GENERAL"}</definedName>
    <definedName name="ttttt">{"TAB1",#N/A,TRUE,"GENERAL";"TAB2",#N/A,TRUE,"GENERAL";"TAB3",#N/A,TRUE,"GENERAL";"TAB4",#N/A,TRUE,"GENERAL";"TAB5",#N/A,TRUE,"GENERAL"}</definedName>
    <definedName localSheetId="0" name="ttttt_1">{"TAB1",#N/A,TRUE,"GENERAL";"TAB2",#N/A,TRUE,"GENERAL";"TAB3",#N/A,TRUE,"GENERAL";"TAB4",#N/A,TRUE,"GENERAL";"TAB5",#N/A,TRUE,"GENERAL"}</definedName>
    <definedName name="ttttt_1">{"TAB1",#N/A,TRUE,"GENERAL";"TAB2",#N/A,TRUE,"GENERAL";"TAB3",#N/A,TRUE,"GENERAL";"TAB4",#N/A,TRUE,"GENERAL";"TAB5",#N/A,TRUE,"GENERAL"}</definedName>
    <definedName localSheetId="0" name="tu_1">{"via1",#N/A,TRUE,"general";"via2",#N/A,TRUE,"general";"via3",#N/A,TRUE,"general"}</definedName>
    <definedName name="tu_1">{"via1",#N/A,TRUE,"general";"via2",#N/A,TRUE,"general";"via3",#N/A,TRUE,"general"}</definedName>
    <definedName name="TUBERIA3_1_1_1">NA()</definedName>
    <definedName name="TUBERIA6_1_1_1">NA()</definedName>
    <definedName localSheetId="0" name="TUPI">MATCH(0.01,End_Bal,-1)+1</definedName>
    <definedName name="TUPI">MATCH(0.01,End_Bal,-1)+1</definedName>
    <definedName localSheetId="0" name="tur">{"TAB1",#N/A,TRUE,"GENERAL";"TAB2",#N/A,TRUE,"GENERAL";"TAB3",#N/A,TRUE,"GENERAL";"TAB4",#N/A,TRUE,"GENERAL";"TAB5",#N/A,TRUE,"GENERAL"}</definedName>
    <definedName name="tur">{"TAB1",#N/A,TRUE,"GENERAL";"TAB2",#N/A,TRUE,"GENERAL";"TAB3",#N/A,TRUE,"GENERAL";"TAB4",#N/A,TRUE,"GENERAL";"TAB5",#N/A,TRUE,"GENERAL"}</definedName>
    <definedName localSheetId="0" name="tur_1">{"TAB1",#N/A,TRUE,"GENERAL";"TAB2",#N/A,TRUE,"GENERAL";"TAB3",#N/A,TRUE,"GENERAL";"TAB4",#N/A,TRUE,"GENERAL";"TAB5",#N/A,TRUE,"GENERAL"}</definedName>
    <definedName name="tur_1">{"TAB1",#N/A,TRUE,"GENERAL";"TAB2",#N/A,TRUE,"GENERAL";"TAB3",#N/A,TRUE,"GENERAL";"TAB4",#N/A,TRUE,"GENERAL";"TAB5",#N/A,TRUE,"GENERAL"}</definedName>
    <definedName localSheetId="0" name="turu">{"TAB1",#N/A,TRUE,"GENERAL";"TAB2",#N/A,TRUE,"GENERAL";"TAB3",#N/A,TRUE,"GENERAL";"TAB4",#N/A,TRUE,"GENERAL";"TAB5",#N/A,TRUE,"GENERAL"}</definedName>
    <definedName name="turu">{"TAB1",#N/A,TRUE,"GENERAL";"TAB2",#N/A,TRUE,"GENERAL";"TAB3",#N/A,TRUE,"GENERAL";"TAB4",#N/A,TRUE,"GENERAL";"TAB5",#N/A,TRUE,"GENERAL"}</definedName>
    <definedName localSheetId="0" name="turu_1">{"TAB1",#N/A,TRUE,"GENERAL";"TAB2",#N/A,TRUE,"GENERAL";"TAB3",#N/A,TRUE,"GENERAL";"TAB4",#N/A,TRUE,"GENERAL";"TAB5",#N/A,TRUE,"GENERAL"}</definedName>
    <definedName name="turu_1">{"TAB1",#N/A,TRUE,"GENERAL";"TAB2",#N/A,TRUE,"GENERAL";"TAB3",#N/A,TRUE,"GENERAL";"TAB4",#N/A,TRUE,"GENERAL";"TAB5",#N/A,TRUE,"GENERAL"}</definedName>
    <definedName localSheetId="0" name="twer">{"TAB1",#N/A,TRUE,"GENERAL";"TAB2",#N/A,TRUE,"GENERAL";"TAB3",#N/A,TRUE,"GENERAL";"TAB4",#N/A,TRUE,"GENERAL";"TAB5",#N/A,TRUE,"GENERAL"}</definedName>
    <definedName name="twer">{"TAB1",#N/A,TRUE,"GENERAL";"TAB2",#N/A,TRUE,"GENERAL";"TAB3",#N/A,TRUE,"GENERAL";"TAB4",#N/A,TRUE,"GENERAL";"TAB5",#N/A,TRUE,"GENERAL"}</definedName>
    <definedName localSheetId="0" name="twer_1">{"TAB1",#N/A,TRUE,"GENERAL";"TAB2",#N/A,TRUE,"GENERAL";"TAB3",#N/A,TRUE,"GENERAL";"TAB4",#N/A,TRUE,"GENERAL";"TAB5",#N/A,TRUE,"GENERAL"}</definedName>
    <definedName name="twer_1">{"TAB1",#N/A,TRUE,"GENERAL";"TAB2",#N/A,TRUE,"GENERAL";"TAB3",#N/A,TRUE,"GENERAL";"TAB4",#N/A,TRUE,"GENERAL";"TAB5",#N/A,TRUE,"GENERAL"}</definedName>
    <definedName localSheetId="0" name="twet">{"TAB1",#N/A,TRUE,"GENERAL";"TAB2",#N/A,TRUE,"GENERAL";"TAB3",#N/A,TRUE,"GENERAL";"TAB4",#N/A,TRUE,"GENERAL";"TAB5",#N/A,TRUE,"GENERAL"}</definedName>
    <definedName name="twet">{"TAB1",#N/A,TRUE,"GENERAL";"TAB2",#N/A,TRUE,"GENERAL";"TAB3",#N/A,TRUE,"GENERAL";"TAB4",#N/A,TRUE,"GENERAL";"TAB5",#N/A,TRUE,"GENERAL"}</definedName>
    <definedName localSheetId="0" name="twet_1">{"TAB1",#N/A,TRUE,"GENERAL";"TAB2",#N/A,TRUE,"GENERAL";"TAB3",#N/A,TRUE,"GENERAL";"TAB4",#N/A,TRUE,"GENERAL";"TAB5",#N/A,TRUE,"GENERAL"}</definedName>
    <definedName name="twet_1">{"TAB1",#N/A,TRUE,"GENERAL";"TAB2",#N/A,TRUE,"GENERAL";"TAB3",#N/A,TRUE,"GENERAL";"TAB4",#N/A,TRUE,"GENERAL";"TAB5",#N/A,TRUE,"GENERAL"}</definedName>
    <definedName localSheetId="0" name="ty_1">{"via1",#N/A,TRUE,"general";"via2",#N/A,TRUE,"general";"via3",#N/A,TRUE,"general"}</definedName>
    <definedName name="ty_1">{"via1",#N/A,TRUE,"general";"via2",#N/A,TRUE,"general";"via3",#N/A,TRUE,"general"}</definedName>
    <definedName localSheetId="0" name="tyery">{"via1",#N/A,TRUE,"general";"via2",#N/A,TRUE,"general";"via3",#N/A,TRUE,"general"}</definedName>
    <definedName name="tyery">{"via1",#N/A,TRUE,"general";"via2",#N/A,TRUE,"general";"via3",#N/A,TRUE,"general"}</definedName>
    <definedName localSheetId="0" name="tyery_1">{"via1",#N/A,TRUE,"general";"via2",#N/A,TRUE,"general";"via3",#N/A,TRUE,"general"}</definedName>
    <definedName name="tyery_1">{"via1",#N/A,TRUE,"general";"via2",#N/A,TRUE,"general";"via3",#N/A,TRUE,"general"}</definedName>
    <definedName localSheetId="0" name="tyj">{"TAB1",#N/A,TRUE,"GENERAL";"TAB2",#N/A,TRUE,"GENERAL";"TAB3",#N/A,TRUE,"GENERAL";"TAB4",#N/A,TRUE,"GENERAL";"TAB5",#N/A,TRUE,"GENERAL"}</definedName>
    <definedName name="tyj">{"TAB1",#N/A,TRUE,"GENERAL";"TAB2",#N/A,TRUE,"GENERAL";"TAB3",#N/A,TRUE,"GENERAL";"TAB4",#N/A,TRUE,"GENERAL";"TAB5",#N/A,TRUE,"GENERAL"}</definedName>
    <definedName localSheetId="0" name="tyj_1">{"TAB1",#N/A,TRUE,"GENERAL";"TAB2",#N/A,TRUE,"GENERAL";"TAB3",#N/A,TRUE,"GENERAL";"TAB4",#N/A,TRUE,"GENERAL";"TAB5",#N/A,TRUE,"GENERAL"}</definedName>
    <definedName name="tyj_1">{"TAB1",#N/A,TRUE,"GENERAL";"TAB2",#N/A,TRUE,"GENERAL";"TAB3",#N/A,TRUE,"GENERAL";"TAB4",#N/A,TRUE,"GENERAL";"TAB5",#N/A,TRUE,"GENERAL"}</definedName>
    <definedName localSheetId="0" name="tyjtyj">{"TAB1",#N/A,TRUE,"GENERAL";"TAB2",#N/A,TRUE,"GENERAL";"TAB3",#N/A,TRUE,"GENERAL";"TAB4",#N/A,TRUE,"GENERAL";"TAB5",#N/A,TRUE,"GENERAL"}</definedName>
    <definedName name="tyjtyj">{"TAB1",#N/A,TRUE,"GENERAL";"TAB2",#N/A,TRUE,"GENERAL";"TAB3",#N/A,TRUE,"GENERAL";"TAB4",#N/A,TRUE,"GENERAL";"TAB5",#N/A,TRUE,"GENERAL"}</definedName>
    <definedName localSheetId="0" name="tyjtyj_1">{"TAB1",#N/A,TRUE,"GENERAL";"TAB2",#N/A,TRUE,"GENERAL";"TAB3",#N/A,TRUE,"GENERAL";"TAB4",#N/A,TRUE,"GENERAL";"TAB5",#N/A,TRUE,"GENERAL"}</definedName>
    <definedName name="tyjtyj_1">{"TAB1",#N/A,TRUE,"GENERAL";"TAB2",#N/A,TRUE,"GENERAL";"TAB3",#N/A,TRUE,"GENERAL";"TAB4",#N/A,TRUE,"GENERAL";"TAB5",#N/A,TRUE,"GENERAL"}</definedName>
    <definedName localSheetId="0" name="tyjytjuyjuy">{"TAB1",#N/A,TRUE,"GENERAL";"TAB2",#N/A,TRUE,"GENERAL";"TAB3",#N/A,TRUE,"GENERAL";"TAB4",#N/A,TRUE,"GENERAL";"TAB5",#N/A,TRUE,"GENERAL"}</definedName>
    <definedName name="tyjytjuyjuy">{"TAB1",#N/A,TRUE,"GENERAL";"TAB2",#N/A,TRUE,"GENERAL";"TAB3",#N/A,TRUE,"GENERAL";"TAB4",#N/A,TRUE,"GENERAL";"TAB5",#N/A,TRUE,"GENERAL"}</definedName>
    <definedName localSheetId="0" name="tyjytjuyjuy_1">{"TAB1",#N/A,TRUE,"GENERAL";"TAB2",#N/A,TRUE,"GENERAL";"TAB3",#N/A,TRUE,"GENERAL";"TAB4",#N/A,TRUE,"GENERAL";"TAB5",#N/A,TRUE,"GENERAL"}</definedName>
    <definedName name="tyjytjuyjuy_1">{"TAB1",#N/A,TRUE,"GENERAL";"TAB2",#N/A,TRUE,"GENERAL";"TAB3",#N/A,TRUE,"GENERAL";"TAB4",#N/A,TRUE,"GENERAL";"TAB5",#N/A,TRUE,"GENERAL"}</definedName>
    <definedName localSheetId="0" name="tyk">{"via1",#N/A,TRUE,"general";"via2",#N/A,TRUE,"general";"via3",#N/A,TRUE,"general"}</definedName>
    <definedName name="tyk">{"via1",#N/A,TRUE,"general";"via2",#N/A,TRUE,"general";"via3",#N/A,TRUE,"general"}</definedName>
    <definedName localSheetId="0" name="tyk_1">{"via1",#N/A,TRUE,"general";"via2",#N/A,TRUE,"general";"via3",#N/A,TRUE,"general"}</definedName>
    <definedName name="tyk_1">{"via1",#N/A,TRUE,"general";"via2",#N/A,TRUE,"general";"via3",#N/A,TRUE,"general"}</definedName>
    <definedName localSheetId="0" name="tym">{"via1",#N/A,TRUE,"general";"via2",#N/A,TRUE,"general";"via3",#N/A,TRUE,"general"}</definedName>
    <definedName name="tym">{"via1",#N/A,TRUE,"general";"via2",#N/A,TRUE,"general";"via3",#N/A,TRUE,"general"}</definedName>
    <definedName localSheetId="0" name="tym_1">{"via1",#N/A,TRUE,"general";"via2",#N/A,TRUE,"general";"via3",#N/A,TRUE,"general"}</definedName>
    <definedName name="tym_1">{"via1",#N/A,TRUE,"general";"via2",#N/A,TRUE,"general";"via3",#N/A,TRUE,"general"}</definedName>
    <definedName localSheetId="0" name="tyr">{"via1",#N/A,TRUE,"general";"via2",#N/A,TRUE,"general";"via3",#N/A,TRUE,"general"}</definedName>
    <definedName name="tyr">{"via1",#N/A,TRUE,"general";"via2",#N/A,TRUE,"general";"via3",#N/A,TRUE,"general"}</definedName>
    <definedName localSheetId="0" name="tyr_1">{"via1",#N/A,TRUE,"general";"via2",#N/A,TRUE,"general";"via3",#N/A,TRUE,"general"}</definedName>
    <definedName name="tyr_1">{"via1",#N/A,TRUE,"general";"via2",#N/A,TRUE,"general";"via3",#N/A,TRUE,"general"}</definedName>
    <definedName localSheetId="0" name="tytgfhgfh">{"TAB1",#N/A,TRUE,"GENERAL";"TAB2",#N/A,TRUE,"GENERAL";"TAB3",#N/A,TRUE,"GENERAL";"TAB4",#N/A,TRUE,"GENERAL";"TAB5",#N/A,TRUE,"GENERAL"}</definedName>
    <definedName name="tytgfhgfh">{"TAB1",#N/A,TRUE,"GENERAL";"TAB2",#N/A,TRUE,"GENERAL";"TAB3",#N/A,TRUE,"GENERAL";"TAB4",#N/A,TRUE,"GENERAL";"TAB5",#N/A,TRUE,"GENERAL"}</definedName>
    <definedName localSheetId="0" name="tytgfhgfh_1">{"TAB1",#N/A,TRUE,"GENERAL";"TAB2",#N/A,TRUE,"GENERAL";"TAB3",#N/A,TRUE,"GENERAL";"TAB4",#N/A,TRUE,"GENERAL";"TAB5",#N/A,TRUE,"GENERAL"}</definedName>
    <definedName name="tytgfhgfh_1">{"TAB1",#N/A,TRUE,"GENERAL";"TAB2",#N/A,TRUE,"GENERAL";"TAB3",#N/A,TRUE,"GENERAL";"TAB4",#N/A,TRUE,"GENERAL";"TAB5",#N/A,TRUE,"GENERAL"}</definedName>
    <definedName localSheetId="0" name="tyty">{"TAB1",#N/A,TRUE,"GENERAL";"TAB2",#N/A,TRUE,"GENERAL";"TAB3",#N/A,TRUE,"GENERAL";"TAB4",#N/A,TRUE,"GENERAL";"TAB5",#N/A,TRUE,"GENERAL"}</definedName>
    <definedName name="tyty">{"TAB1",#N/A,TRUE,"GENERAL";"TAB2",#N/A,TRUE,"GENERAL";"TAB3",#N/A,TRUE,"GENERAL";"TAB4",#N/A,TRUE,"GENERAL";"TAB5",#N/A,TRUE,"GENERAL"}</definedName>
    <definedName localSheetId="0" name="tyty_1">{"TAB1",#N/A,TRUE,"GENERAL";"TAB2",#N/A,TRUE,"GENERAL";"TAB3",#N/A,TRUE,"GENERAL";"TAB4",#N/A,TRUE,"GENERAL";"TAB5",#N/A,TRUE,"GENERAL"}</definedName>
    <definedName name="tyty_1">{"TAB1",#N/A,TRUE,"GENERAL";"TAB2",#N/A,TRUE,"GENERAL";"TAB3",#N/A,TRUE,"GENERAL";"TAB4",#N/A,TRUE,"GENERAL";"TAB5",#N/A,TRUE,"GENERAL"}</definedName>
    <definedName localSheetId="0" name="TYUIYI">{"TAB1",#N/A,TRUE,"GENERAL";"TAB2",#N/A,TRUE,"GENERAL";"TAB3",#N/A,TRUE,"GENERAL";"TAB4",#N/A,TRUE,"GENERAL";"TAB5",#N/A,TRUE,"GENERAL"}</definedName>
    <definedName name="TYUIYI">{"TAB1",#N/A,TRUE,"GENERAL";"TAB2",#N/A,TRUE,"GENERAL";"TAB3",#N/A,TRUE,"GENERAL";"TAB4",#N/A,TRUE,"GENERAL";"TAB5",#N/A,TRUE,"GENERAL"}</definedName>
    <definedName localSheetId="0" name="TYUIYI_1">{"TAB1",#N/A,TRUE,"GENERAL";"TAB2",#N/A,TRUE,"GENERAL";"TAB3",#N/A,TRUE,"GENERAL";"TAB4",#N/A,TRUE,"GENERAL";"TAB5",#N/A,TRUE,"GENERAL"}</definedName>
    <definedName name="TYUIYI_1">{"TAB1",#N/A,TRUE,"GENERAL";"TAB2",#N/A,TRUE,"GENERAL";"TAB3",#N/A,TRUE,"GENERAL";"TAB4",#N/A,TRUE,"GENERAL";"TAB5",#N/A,TRUE,"GENERAL"}</definedName>
    <definedName localSheetId="0" name="tyujh">{"TAB1",#N/A,TRUE,"GENERAL";"TAB2",#N/A,TRUE,"GENERAL";"TAB3",#N/A,TRUE,"GENERAL";"TAB4",#N/A,TRUE,"GENERAL";"TAB5",#N/A,TRUE,"GENERAL"}</definedName>
    <definedName name="tyujh">{"TAB1",#N/A,TRUE,"GENERAL";"TAB2",#N/A,TRUE,"GENERAL";"TAB3",#N/A,TRUE,"GENERAL";"TAB4",#N/A,TRUE,"GENERAL";"TAB5",#N/A,TRUE,"GENERAL"}</definedName>
    <definedName localSheetId="0" name="tyujh_1">{"TAB1",#N/A,TRUE,"GENERAL";"TAB2",#N/A,TRUE,"GENERAL";"TAB3",#N/A,TRUE,"GENERAL";"TAB4",#N/A,TRUE,"GENERAL";"TAB5",#N/A,TRUE,"GENERAL"}</definedName>
    <definedName name="tyujh_1">{"TAB1",#N/A,TRUE,"GENERAL";"TAB2",#N/A,TRUE,"GENERAL";"TAB3",#N/A,TRUE,"GENERAL";"TAB4",#N/A,TRUE,"GENERAL";"TAB5",#N/A,TRUE,"GENERAL"}</definedName>
    <definedName localSheetId="0" name="tyuty">{"TAB1",#N/A,TRUE,"GENERAL";"TAB2",#N/A,TRUE,"GENERAL";"TAB3",#N/A,TRUE,"GENERAL";"TAB4",#N/A,TRUE,"GENERAL";"TAB5",#N/A,TRUE,"GENERAL"}</definedName>
    <definedName name="tyuty">{"TAB1",#N/A,TRUE,"GENERAL";"TAB2",#N/A,TRUE,"GENERAL";"TAB3",#N/A,TRUE,"GENERAL";"TAB4",#N/A,TRUE,"GENERAL";"TAB5",#N/A,TRUE,"GENERAL"}</definedName>
    <definedName localSheetId="0" name="tyuty_1">{"TAB1",#N/A,TRUE,"GENERAL";"TAB2",#N/A,TRUE,"GENERAL";"TAB3",#N/A,TRUE,"GENERAL";"TAB4",#N/A,TRUE,"GENERAL";"TAB5",#N/A,TRUE,"GENERAL"}</definedName>
    <definedName name="tyuty_1">{"TAB1",#N/A,TRUE,"GENERAL";"TAB2",#N/A,TRUE,"GENERAL";"TAB3",#N/A,TRUE,"GENERAL";"TAB4",#N/A,TRUE,"GENERAL";"TAB5",#N/A,TRUE,"GENERAL"}</definedName>
    <definedName localSheetId="0" name="tyutyu">{"via1",#N/A,TRUE,"general";"via2",#N/A,TRUE,"general";"via3",#N/A,TRUE,"general"}</definedName>
    <definedName name="tyutyu">{"via1",#N/A,TRUE,"general";"via2",#N/A,TRUE,"general";"via3",#N/A,TRUE,"general"}</definedName>
    <definedName localSheetId="0" name="tyutyu_1">{"via1",#N/A,TRUE,"general";"via2",#N/A,TRUE,"general";"via3",#N/A,TRUE,"general"}</definedName>
    <definedName name="tyutyu_1">{"via1",#N/A,TRUE,"general";"via2",#N/A,TRUE,"general";"via3",#N/A,TRUE,"general"}</definedName>
    <definedName localSheetId="0" name="tyxg">{"via1",#N/A,TRUE,"general";"via2",#N/A,TRUE,"general";"via3",#N/A,TRUE,"general"}</definedName>
    <definedName name="tyxg">{"via1",#N/A,TRUE,"general";"via2",#N/A,TRUE,"general";"via3",#N/A,TRUE,"general"}</definedName>
    <definedName localSheetId="0" name="tyxg_1">{"via1",#N/A,TRUE,"general";"via2",#N/A,TRUE,"general";"via3",#N/A,TRUE,"general"}</definedName>
    <definedName name="tyxg_1">{"via1",#N/A,TRUE,"general";"via2",#N/A,TRUE,"general";"via3",#N/A,TRUE,"general"}</definedName>
    <definedName localSheetId="0" name="TYY">{"TAB1",#N/A,TRUE,"GENERAL";"TAB2",#N/A,TRUE,"GENERAL";"TAB3",#N/A,TRUE,"GENERAL";"TAB4",#N/A,TRUE,"GENERAL";"TAB5",#N/A,TRUE,"GENERAL"}</definedName>
    <definedName name="TYY">{"TAB1",#N/A,TRUE,"GENERAL";"TAB2",#N/A,TRUE,"GENERAL";"TAB3",#N/A,TRUE,"GENERAL";"TAB4",#N/A,TRUE,"GENERAL";"TAB5",#N/A,TRUE,"GENERAL"}</definedName>
    <definedName localSheetId="3" name="U">{#N/A,#N/A,FALSE,"Comptes consolidés en MF";#N/A,#N/A,FALSE,"Chiffre d'affaires";#N/A,#N/A,FALSE," Résultat d'exploitation";#N/A,#N/A,FALSE,"Investissements";#N/A,#N/A,FALSE,"bilan et net";#N/A,#N/A,FALSE,"DETTE";#N/A,#N/A,FALSE,"dividendes";#N/A,#N/A,FALSE,"Impot"}</definedName>
    <definedName localSheetId="0" name="U">{#N/A,#N/A,FALSE,"Comptes consolidés en MF";#N/A,#N/A,FALSE,"Chiffre d'affaires";#N/A,#N/A,FALSE," Résultat d'exploitation";#N/A,#N/A,FALSE,"Investissements";#N/A,#N/A,FALSE,"bilan et net";#N/A,#N/A,FALSE,"DETTE";#N/A,#N/A,FALSE,"dividendes";#N/A,#N/A,FALSE,"Impot"}</definedName>
    <definedName name="U">{#N/A,#N/A,FALSE,"Comptes consolidés en MF";#N/A,#N/A,FALSE,"Chiffre d'affaires";#N/A,#N/A,FALSE," Résultat d'exploitation";#N/A,#N/A,FALSE,"Investissements";#N/A,#N/A,FALSE,"bilan et net";#N/A,#N/A,FALSE,"DETTE";#N/A,#N/A,FALSE,"dividendes";#N/A,#N/A,FALSE,"Impot"}</definedName>
    <definedName localSheetId="3" name="U_1">{#N/A,#N/A,FALSE,"Comptes consolidés en MF";#N/A,#N/A,FALSE,"Chiffre d'affaires";#N/A,#N/A,FALSE," Résultat d'exploitation";#N/A,#N/A,FALSE,"Investissements";#N/A,#N/A,FALSE,"bilan et net";#N/A,#N/A,FALSE,"DETTE";#N/A,#N/A,FALSE,"dividendes";#N/A,#N/A,FALSE,"Impot"}</definedName>
    <definedName localSheetId="0" name="U_1">{#N/A,#N/A,FALSE,"Comptes consolidés en MF";#N/A,#N/A,FALSE,"Chiffre d'affaires";#N/A,#N/A,FALSE," Résultat d'exploitation";#N/A,#N/A,FALSE,"Investissements";#N/A,#N/A,FALSE,"bilan et net";#N/A,#N/A,FALSE,"DETTE";#N/A,#N/A,FALSE,"dividendes";#N/A,#N/A,FALSE,"Impot"}</definedName>
    <definedName name="U_1">{#N/A,#N/A,FALSE,"Comptes consolidés en MF";#N/A,#N/A,FALSE,"Chiffre d'affaires";#N/A,#N/A,FALSE," Résultat d'exploitation";#N/A,#N/A,FALSE,"Investissements";#N/A,#N/A,FALSE,"bilan et net";#N/A,#N/A,FALSE,"DETTE";#N/A,#N/A,FALSE,"dividendes";#N/A,#N/A,FALSE,"Impot"}</definedName>
    <definedName name="U_1_1_1">NA()</definedName>
    <definedName localSheetId="0" name="u3u">{"TAB1",#N/A,TRUE,"GENERAL";"TAB2",#N/A,TRUE,"GENERAL";"TAB3",#N/A,TRUE,"GENERAL";"TAB4",#N/A,TRUE,"GENERAL";"TAB5",#N/A,TRUE,"GENERAL"}</definedName>
    <definedName name="u3u">{"TAB1",#N/A,TRUE,"GENERAL";"TAB2",#N/A,TRUE,"GENERAL";"TAB3",#N/A,TRUE,"GENERAL";"TAB4",#N/A,TRUE,"GENERAL";"TAB5",#N/A,TRUE,"GENERAL"}</definedName>
    <definedName localSheetId="0" name="u3u_1">{"TAB1",#N/A,TRUE,"GENERAL";"TAB2",#N/A,TRUE,"GENERAL";"TAB3",#N/A,TRUE,"GENERAL";"TAB4",#N/A,TRUE,"GENERAL";"TAB5",#N/A,TRUE,"GENERAL"}</definedName>
    <definedName name="u3u_1">{"TAB1",#N/A,TRUE,"GENERAL";"TAB2",#N/A,TRUE,"GENERAL";"TAB3",#N/A,TRUE,"GENERAL";"TAB4",#N/A,TRUE,"GENERAL";"TAB5",#N/A,TRUE,"GENERAL"}</definedName>
    <definedName name="U3UP_1_1_1">NA()</definedName>
    <definedName name="U3UZ_1_1_1">NA()</definedName>
    <definedName name="U4UP_1_1_1">NA()</definedName>
    <definedName name="U4UZ_1_1_1">NA()</definedName>
    <definedName name="U6UP_1_1_1">NA()</definedName>
    <definedName name="U6UZ_1_1_1">NA()</definedName>
    <definedName localSheetId="0" name="u7u7">{"TAB1",#N/A,TRUE,"GENERAL";"TAB2",#N/A,TRUE,"GENERAL";"TAB3",#N/A,TRUE,"GENERAL";"TAB4",#N/A,TRUE,"GENERAL";"TAB5",#N/A,TRUE,"GENERAL"}</definedName>
    <definedName name="u7u7">{"TAB1",#N/A,TRUE,"GENERAL";"TAB2",#N/A,TRUE,"GENERAL";"TAB3",#N/A,TRUE,"GENERAL";"TAB4",#N/A,TRUE,"GENERAL";"TAB5",#N/A,TRUE,"GENERAL"}</definedName>
    <definedName localSheetId="0" name="u7u7_1">{"TAB1",#N/A,TRUE,"GENERAL";"TAB2",#N/A,TRUE,"GENERAL";"TAB3",#N/A,TRUE,"GENERAL";"TAB4",#N/A,TRUE,"GENERAL";"TAB5",#N/A,TRUE,"GENERAL"}</definedName>
    <definedName name="u7u7_1">{"TAB1",#N/A,TRUE,"GENERAL";"TAB2",#N/A,TRUE,"GENERAL";"TAB3",#N/A,TRUE,"GENERAL";"TAB4",#N/A,TRUE,"GENERAL";"TAB5",#N/A,TRUE,"GENERAL"}</definedName>
    <definedName name="U8UP_1_1_1">NA()</definedName>
    <definedName name="U8UZ_1_1_1">NA()</definedName>
    <definedName name="UFrm2InUse">1</definedName>
    <definedName localSheetId="0" name="UI">{"via1",#N/A,TRUE,"general";"via2",#N/A,TRUE,"general";"via3",#N/A,TRUE,"general"}</definedName>
    <definedName name="UI">{"via1",#N/A,TRUE,"general";"via2",#N/A,TRUE,"general";"via3",#N/A,TRUE,"general"}</definedName>
    <definedName localSheetId="0" name="UI_1">{"via1",#N/A,TRUE,"general";"via2",#N/A,TRUE,"general";"via3",#N/A,TRUE,"general"}</definedName>
    <definedName name="UI_1">{"via1",#N/A,TRUE,"general";"via2",#N/A,TRUE,"general";"via3",#N/A,TRUE,"general"}</definedName>
    <definedName localSheetId="0" name="uijhj">{"via1",#N/A,TRUE,"general";"via2",#N/A,TRUE,"general";"via3",#N/A,TRUE,"general"}</definedName>
    <definedName name="uijhj">{"via1",#N/A,TRUE,"general";"via2",#N/A,TRUE,"general";"via3",#N/A,TRUE,"general"}</definedName>
    <definedName localSheetId="0" name="uijhj_1">{"via1",#N/A,TRUE,"general";"via2",#N/A,TRUE,"general";"via3",#N/A,TRUE,"general"}</definedName>
    <definedName name="uijhj_1">{"via1",#N/A,TRUE,"general";"via2",#N/A,TRUE,"general";"via3",#N/A,TRUE,"general"}</definedName>
    <definedName localSheetId="0" name="uio">{"TAB1",#N/A,TRUE,"GENERAL";"TAB2",#N/A,TRUE,"GENERAL";"TAB3",#N/A,TRUE,"GENERAL";"TAB4",#N/A,TRUE,"GENERAL";"TAB5",#N/A,TRUE,"GENERAL"}</definedName>
    <definedName name="uio">{"TAB1",#N/A,TRUE,"GENERAL";"TAB2",#N/A,TRUE,"GENERAL";"TAB3",#N/A,TRUE,"GENERAL";"TAB4",#N/A,TRUE,"GENERAL";"TAB5",#N/A,TRUE,"GENERAL"}</definedName>
    <definedName localSheetId="0" name="uio_1">{"TAB1",#N/A,TRUE,"GENERAL";"TAB2",#N/A,TRUE,"GENERAL";"TAB3",#N/A,TRUE,"GENERAL";"TAB4",#N/A,TRUE,"GENERAL";"TAB5",#N/A,TRUE,"GENERAL"}</definedName>
    <definedName name="uio_1">{"TAB1",#N/A,TRUE,"GENERAL";"TAB2",#N/A,TRUE,"GENERAL";"TAB3",#N/A,TRUE,"GENERAL";"TAB4",#N/A,TRUE,"GENERAL";"TAB5",#N/A,TRUE,"GENERAL"}</definedName>
    <definedName localSheetId="0" name="uiou">{"TAB1",#N/A,TRUE,"GENERAL";"TAB2",#N/A,TRUE,"GENERAL";"TAB3",#N/A,TRUE,"GENERAL";"TAB4",#N/A,TRUE,"GENERAL";"TAB5",#N/A,TRUE,"GENERAL"}</definedName>
    <definedName name="uiou">{"TAB1",#N/A,TRUE,"GENERAL";"TAB2",#N/A,TRUE,"GENERAL";"TAB3",#N/A,TRUE,"GENERAL";"TAB4",#N/A,TRUE,"GENERAL";"TAB5",#N/A,TRUE,"GENERAL"}</definedName>
    <definedName localSheetId="0" name="uiou_1">{"TAB1",#N/A,TRUE,"GENERAL";"TAB2",#N/A,TRUE,"GENERAL";"TAB3",#N/A,TRUE,"GENERAL";"TAB4",#N/A,TRUE,"GENERAL";"TAB5",#N/A,TRUE,"GENERAL"}</definedName>
    <definedName name="uiou_1">{"TAB1",#N/A,TRUE,"GENERAL";"TAB2",#N/A,TRUE,"GENERAL";"TAB3",#N/A,TRUE,"GENERAL";"TAB4",#N/A,TRUE,"GENERAL";"TAB5",#N/A,TRUE,"GENERAL"}</definedName>
    <definedName localSheetId="0" name="uir">{"via1",#N/A,TRUE,"general";"via2",#N/A,TRUE,"general";"via3",#N/A,TRUE,"general"}</definedName>
    <definedName name="uir">{"via1",#N/A,TRUE,"general";"via2",#N/A,TRUE,"general";"via3",#N/A,TRUE,"general"}</definedName>
    <definedName localSheetId="0" name="uir_1">{"via1",#N/A,TRUE,"general";"via2",#N/A,TRUE,"general";"via3",#N/A,TRUE,"general"}</definedName>
    <definedName name="uir_1">{"via1",#N/A,TRUE,"general";"via2",#N/A,TRUE,"general";"via3",#N/A,TRUE,"general"}</definedName>
    <definedName localSheetId="0" name="uituii">{"TAB1",#N/A,TRUE,"GENERAL";"TAB2",#N/A,TRUE,"GENERAL";"TAB3",#N/A,TRUE,"GENERAL";"TAB4",#N/A,TRUE,"GENERAL";"TAB5",#N/A,TRUE,"GENERAL"}</definedName>
    <definedName name="uituii">{"TAB1",#N/A,TRUE,"GENERAL";"TAB2",#N/A,TRUE,"GENERAL";"TAB3",#N/A,TRUE,"GENERAL";"TAB4",#N/A,TRUE,"GENERAL";"TAB5",#N/A,TRUE,"GENERAL"}</definedName>
    <definedName localSheetId="0" name="uituii_1">{"TAB1",#N/A,TRUE,"GENERAL";"TAB2",#N/A,TRUE,"GENERAL";"TAB3",#N/A,TRUE,"GENERAL";"TAB4",#N/A,TRUE,"GENERAL";"TAB5",#N/A,TRUE,"GENERAL"}</definedName>
    <definedName name="uituii_1">{"TAB1",#N/A,TRUE,"GENERAL";"TAB2",#N/A,TRUE,"GENERAL";"TAB3",#N/A,TRUE,"GENERAL";"TAB4",#N/A,TRUE,"GENERAL";"TAB5",#N/A,TRUE,"GENERAL"}</definedName>
    <definedName localSheetId="0" name="uityjj">{"via1",#N/A,TRUE,"general";"via2",#N/A,TRUE,"general";"via3",#N/A,TRUE,"general"}</definedName>
    <definedName name="uityjj">{"via1",#N/A,TRUE,"general";"via2",#N/A,TRUE,"general";"via3",#N/A,TRUE,"general"}</definedName>
    <definedName localSheetId="0" name="uityjj_1">{"via1",#N/A,TRUE,"general";"via2",#N/A,TRUE,"general";"via3",#N/A,TRUE,"general"}</definedName>
    <definedName name="uityjj_1">{"via1",#N/A,TRUE,"general";"via2",#N/A,TRUE,"general";"via3",#N/A,TRUE,"general"}</definedName>
    <definedName localSheetId="0" name="uiufgj">{"TAB1",#N/A,TRUE,"GENERAL";"TAB2",#N/A,TRUE,"GENERAL";"TAB3",#N/A,TRUE,"GENERAL";"TAB4",#N/A,TRUE,"GENERAL";"TAB5",#N/A,TRUE,"GENERAL"}</definedName>
    <definedName name="uiufgj">{"TAB1",#N/A,TRUE,"GENERAL";"TAB2",#N/A,TRUE,"GENERAL";"TAB3",#N/A,TRUE,"GENERAL";"TAB4",#N/A,TRUE,"GENERAL";"TAB5",#N/A,TRUE,"GENERAL"}</definedName>
    <definedName localSheetId="0" name="uiufgj_1">{"TAB1",#N/A,TRUE,"GENERAL";"TAB2",#N/A,TRUE,"GENERAL";"TAB3",#N/A,TRUE,"GENERAL";"TAB4",#N/A,TRUE,"GENERAL";"TAB5",#N/A,TRUE,"GENERAL"}</definedName>
    <definedName name="uiufgj_1">{"TAB1",#N/A,TRUE,"GENERAL";"TAB2",#N/A,TRUE,"GENERAL";"TAB3",#N/A,TRUE,"GENERAL";"TAB4",#N/A,TRUE,"GENERAL";"TAB5",#N/A,TRUE,"GENERAL"}</definedName>
    <definedName localSheetId="0" name="UIUYI">{"TAB1",#N/A,TRUE,"GENERAL";"TAB2",#N/A,TRUE,"GENERAL";"TAB3",#N/A,TRUE,"GENERAL";"TAB4",#N/A,TRUE,"GENERAL";"TAB5",#N/A,TRUE,"GENERAL"}</definedName>
    <definedName name="UIUYI">{"TAB1",#N/A,TRUE,"GENERAL";"TAB2",#N/A,TRUE,"GENERAL";"TAB3",#N/A,TRUE,"GENERAL";"TAB4",#N/A,TRUE,"GENERAL";"TAB5",#N/A,TRUE,"GENERAL"}</definedName>
    <definedName localSheetId="0" name="UIUYI_1">{"TAB1",#N/A,TRUE,"GENERAL";"TAB2",#N/A,TRUE,"GENERAL";"TAB3",#N/A,TRUE,"GENERAL";"TAB4",#N/A,TRUE,"GENERAL";"TAB5",#N/A,TRUE,"GENERAL"}</definedName>
    <definedName name="UIUYI_1">{"TAB1",#N/A,TRUE,"GENERAL";"TAB2",#N/A,TRUE,"GENERAL";"TAB3",#N/A,TRUE,"GENERAL";"TAB4",#N/A,TRUE,"GENERAL";"TAB5",#N/A,TRUE,"GENERAL"}</definedName>
    <definedName name="UN_APU">IF(LEN(#REF!)=2,"",IF(#REF!="","",IF(ISERROR(SEARCH("-",#REF!,3)),VLOOKUP(#REF!,#REF!,3,0),VLOOKUP(#REF!,#REF!,4,FALSE))))</definedName>
    <definedName name="UN_AUX">IF(#REF!="","",VLOOKUP(#REF!,#REF!,3,FALSE))</definedName>
    <definedName name="UNION3_1_1_1">NA()</definedName>
    <definedName name="UNION3PVC_1_1_1">NA()</definedName>
    <definedName name="UNION6PVC_1_1_1">NA()</definedName>
    <definedName name="UNION8_1_1_1">NA()</definedName>
    <definedName name="UNION8PVC_1_1_1">NA()</definedName>
    <definedName name="UNIONREPARACION_1_1_1">NA()</definedName>
    <definedName name="UNIONREPARACION6_1_1_1">NA()</definedName>
    <definedName localSheetId="0" name="UOUIV">{"TAB1",#N/A,TRUE,"GENERAL";"TAB2",#N/A,TRUE,"GENERAL";"TAB3",#N/A,TRUE,"GENERAL";"TAB4",#N/A,TRUE,"GENERAL";"TAB5",#N/A,TRUE,"GENERAL"}</definedName>
    <definedName name="UOUIV">{"TAB1",#N/A,TRUE,"GENERAL";"TAB2",#N/A,TRUE,"GENERAL";"TAB3",#N/A,TRUE,"GENERAL";"TAB4",#N/A,TRUE,"GENERAL";"TAB5",#N/A,TRUE,"GENERAL"}</definedName>
    <definedName localSheetId="0" name="UOUIV_1">{"TAB1",#N/A,TRUE,"GENERAL";"TAB2",#N/A,TRUE,"GENERAL";"TAB3",#N/A,TRUE,"GENERAL";"TAB4",#N/A,TRUE,"GENERAL";"TAB5",#N/A,TRUE,"GENERAL"}</definedName>
    <definedName name="UOUIV_1">{"TAB1",#N/A,TRUE,"GENERAL";"TAB2",#N/A,TRUE,"GENERAL";"TAB3",#N/A,TRUE,"GENERAL";"TAB4",#N/A,TRUE,"GENERAL";"TAB5",#N/A,TRUE,"GENERAL"}</definedName>
    <definedName name="UR3UP_1_1_1">NA()</definedName>
    <definedName name="UR3UZ_1_1_1">NA()</definedName>
    <definedName name="UR4UP_1_1_1">NA()</definedName>
    <definedName name="UR4UZ_1_1_1">NA()</definedName>
    <definedName name="UR6UP_1_1_1">NA()</definedName>
    <definedName name="UR6UZ_1_1_1">NA()</definedName>
    <definedName name="UR8UP_1_1_1">NA()</definedName>
    <definedName name="UR8UZ_1_1_1">NA()</definedName>
    <definedName localSheetId="0" name="uriel">'PRESUPUESTO H-S-G'!err</definedName>
    <definedName name="uriel">[0]!err</definedName>
    <definedName localSheetId="0" name="uryur">{"TAB1",#N/A,TRUE,"GENERAL";"TAB2",#N/A,TRUE,"GENERAL";"TAB3",#N/A,TRUE,"GENERAL";"TAB4",#N/A,TRUE,"GENERAL";"TAB5",#N/A,TRUE,"GENERAL"}</definedName>
    <definedName name="uryur">{"TAB1",#N/A,TRUE,"GENERAL";"TAB2",#N/A,TRUE,"GENERAL";"TAB3",#N/A,TRUE,"GENERAL";"TAB4",#N/A,TRUE,"GENERAL";"TAB5",#N/A,TRUE,"GENERAL"}</definedName>
    <definedName localSheetId="0" name="uryur_1">{"TAB1",#N/A,TRUE,"GENERAL";"TAB2",#N/A,TRUE,"GENERAL";"TAB3",#N/A,TRUE,"GENERAL";"TAB4",#N/A,TRUE,"GENERAL";"TAB5",#N/A,TRUE,"GENERAL"}</definedName>
    <definedName name="uryur_1">{"TAB1",#N/A,TRUE,"GENERAL";"TAB2",#N/A,TRUE,"GENERAL";"TAB3",#N/A,TRUE,"GENERAL";"TAB4",#N/A,TRUE,"GENERAL";"TAB5",#N/A,TRUE,"GENERAL"}</definedName>
    <definedName localSheetId="11" name="Usd">'PPTO HVAC'!#REF!</definedName>
    <definedName localSheetId="7" name="UT">'PPTO SDAI'!#REF!</definedName>
    <definedName localSheetId="6" name="UT">'PPTO SSEE'!#REF!</definedName>
    <definedName localSheetId="7" name="UTI">'PPTO SDAI'!#REF!</definedName>
    <definedName localSheetId="6" name="UTI">'PPTO SSEE'!#REF!</definedName>
    <definedName localSheetId="7" name="UTIBOM">'PPTO SDAI'!#REF!</definedName>
    <definedName localSheetId="6" name="UTIBOM">'PPTO SSEE'!#REF!</definedName>
    <definedName localSheetId="7" name="UTIMB">'PPTO SDAI'!#REF!</definedName>
    <definedName localSheetId="6" name="UTIMB">'PPTO SSEE'!#REF!</definedName>
    <definedName localSheetId="7" name="UTL">'PPTO SDAI'!#REF!</definedName>
    <definedName localSheetId="6" name="UTL">'PPTO SSEE'!#REF!</definedName>
    <definedName localSheetId="0" name="uu">{"TAB1",#N/A,TRUE,"GENERAL";"TAB2",#N/A,TRUE,"GENERAL";"TAB3",#N/A,TRUE,"GENERAL";"TAB4",#N/A,TRUE,"GENERAL";"TAB5",#N/A,TRUE,"GENERAL"}</definedName>
    <definedName name="uu">{"TAB1",#N/A,TRUE,"GENERAL";"TAB2",#N/A,TRUE,"GENERAL";"TAB3",#N/A,TRUE,"GENERAL";"TAB4",#N/A,TRUE,"GENERAL";"TAB5",#N/A,TRUE,"GENERAL"}</definedName>
    <definedName localSheetId="0" name="uu_1">{"TAB1",#N/A,TRUE,"GENERAL";"TAB2",#N/A,TRUE,"GENERAL";"TAB3",#N/A,TRUE,"GENERAL";"TAB4",#N/A,TRUE,"GENERAL";"TAB5",#N/A,TRUE,"GENERAL"}</definedName>
    <definedName name="uu_1">{"TAB1",#N/A,TRUE,"GENERAL";"TAB2",#N/A,TRUE,"GENERAL";"TAB3",#N/A,TRUE,"GENERAL";"TAB4",#N/A,TRUE,"GENERAL";"TAB5",#N/A,TRUE,"GENERAL"}</definedName>
    <definedName localSheetId="0" name="uuu">{"TAB1",#N/A,TRUE,"GENERAL";"TAB2",#N/A,TRUE,"GENERAL";"TAB3",#N/A,TRUE,"GENERAL";"TAB4",#N/A,TRUE,"GENERAL";"TAB5",#N/A,TRUE,"GENERAL"}</definedName>
    <definedName name="uuu">{"TAB1",#N/A,TRUE,"GENERAL";"TAB2",#N/A,TRUE,"GENERAL";"TAB3",#N/A,TRUE,"GENERAL";"TAB4",#N/A,TRUE,"GENERAL";"TAB5",#N/A,TRUE,"GENERAL"}</definedName>
    <definedName localSheetId="0" name="uuu_1">{"TAB1",#N/A,TRUE,"GENERAL";"TAB2",#N/A,TRUE,"GENERAL";"TAB3",#N/A,TRUE,"GENERAL";"TAB4",#N/A,TRUE,"GENERAL";"TAB5",#N/A,TRUE,"GENERAL"}</definedName>
    <definedName name="uuu_1">{"TAB1",#N/A,TRUE,"GENERAL";"TAB2",#N/A,TRUE,"GENERAL";"TAB3",#N/A,TRUE,"GENERAL";"TAB4",#N/A,TRUE,"GENERAL";"TAB5",#N/A,TRUE,"GENERAL"}</definedName>
    <definedName localSheetId="0" name="uuuuo">{"TAB1",#N/A,TRUE,"GENERAL";"TAB2",#N/A,TRUE,"GENERAL";"TAB3",#N/A,TRUE,"GENERAL";"TAB4",#N/A,TRUE,"GENERAL";"TAB5",#N/A,TRUE,"GENERAL"}</definedName>
    <definedName name="uuuuo">{"TAB1",#N/A,TRUE,"GENERAL";"TAB2",#N/A,TRUE,"GENERAL";"TAB3",#N/A,TRUE,"GENERAL";"TAB4",#N/A,TRUE,"GENERAL";"TAB5",#N/A,TRUE,"GENERAL"}</definedName>
    <definedName localSheetId="0" name="uuuuo_1">{"TAB1",#N/A,TRUE,"GENERAL";"TAB2",#N/A,TRUE,"GENERAL";"TAB3",#N/A,TRUE,"GENERAL";"TAB4",#N/A,TRUE,"GENERAL";"TAB5",#N/A,TRUE,"GENERAL"}</definedName>
    <definedName name="uuuuo_1">{"TAB1",#N/A,TRUE,"GENERAL";"TAB2",#N/A,TRUE,"GENERAL";"TAB3",#N/A,TRUE,"GENERAL";"TAB4",#N/A,TRUE,"GENERAL";"TAB5",#N/A,TRUE,"GENERAL"}</definedName>
    <definedName localSheetId="0" name="uuuuuj">{"via1",#N/A,TRUE,"general";"via2",#N/A,TRUE,"general";"via3",#N/A,TRUE,"general"}</definedName>
    <definedName name="uuuuuj">{"via1",#N/A,TRUE,"general";"via2",#N/A,TRUE,"general";"via3",#N/A,TRUE,"general"}</definedName>
    <definedName localSheetId="0" name="uuuuuj_1">{"via1",#N/A,TRUE,"general";"via2",#N/A,TRUE,"general";"via3",#N/A,TRUE,"general"}</definedName>
    <definedName name="uuuuuj_1">{"via1",#N/A,TRUE,"general";"via2",#N/A,TRUE,"general";"via3",#N/A,TRUE,"general"}</definedName>
    <definedName localSheetId="0" name="UUUUUUU">{"TAB1",#N/A,TRUE,"GENERAL";"TAB2",#N/A,TRUE,"GENERAL";"TAB3",#N/A,TRUE,"GENERAL";"TAB4",#N/A,TRUE,"GENERAL";"TAB5",#N/A,TRUE,"GENERAL"}</definedName>
    <definedName name="UUUUUUU">{"TAB1",#N/A,TRUE,"GENERAL";"TAB2",#N/A,TRUE,"GENERAL";"TAB3",#N/A,TRUE,"GENERAL";"TAB4",#N/A,TRUE,"GENERAL";"TAB5",#N/A,TRUE,"GENERAL"}</definedName>
    <definedName localSheetId="0" name="uwkap">{"TAB1",#N/A,TRUE,"GENERAL";"TAB2",#N/A,TRUE,"GENERAL";"TAB3",#N/A,TRUE,"GENERAL";"TAB4",#N/A,TRUE,"GENERAL";"TAB5",#N/A,TRUE,"GENERAL"}</definedName>
    <definedName name="uwkap">{"TAB1",#N/A,TRUE,"GENERAL";"TAB2",#N/A,TRUE,"GENERAL";"TAB3",#N/A,TRUE,"GENERAL";"TAB4",#N/A,TRUE,"GENERAL";"TAB5",#N/A,TRUE,"GENERAL"}</definedName>
    <definedName localSheetId="0" name="uwkap_1">{"TAB1",#N/A,TRUE,"GENERAL";"TAB2",#N/A,TRUE,"GENERAL";"TAB3",#N/A,TRUE,"GENERAL";"TAB4",#N/A,TRUE,"GENERAL";"TAB5",#N/A,TRUE,"GENERAL"}</definedName>
    <definedName name="uwkap_1">{"TAB1",#N/A,TRUE,"GENERAL";"TAB2",#N/A,TRUE,"GENERAL";"TAB3",#N/A,TRUE,"GENERAL";"TAB4",#N/A,TRUE,"GENERAL";"TAB5",#N/A,TRUE,"GENERAL"}</definedName>
    <definedName localSheetId="0" name="uyiyiy">{"TAB1",#N/A,TRUE,"GENERAL";"TAB2",#N/A,TRUE,"GENERAL";"TAB3",#N/A,TRUE,"GENERAL";"TAB4",#N/A,TRUE,"GENERAL";"TAB5",#N/A,TRUE,"GENERAL"}</definedName>
    <definedName name="uyiyiy">{"TAB1",#N/A,TRUE,"GENERAL";"TAB2",#N/A,TRUE,"GENERAL";"TAB3",#N/A,TRUE,"GENERAL";"TAB4",#N/A,TRUE,"GENERAL";"TAB5",#N/A,TRUE,"GENERAL"}</definedName>
    <definedName localSheetId="0" name="uyiyiy_1">{"TAB1",#N/A,TRUE,"GENERAL";"TAB2",#N/A,TRUE,"GENERAL";"TAB3",#N/A,TRUE,"GENERAL";"TAB4",#N/A,TRUE,"GENERAL";"TAB5",#N/A,TRUE,"GENERAL"}</definedName>
    <definedName name="uyiyiy_1">{"TAB1",#N/A,TRUE,"GENERAL";"TAB2",#N/A,TRUE,"GENERAL";"TAB3",#N/A,TRUE,"GENERAL";"TAB4",#N/A,TRUE,"GENERAL";"TAB5",#N/A,TRUE,"GENERAL"}</definedName>
    <definedName localSheetId="0" name="uytu">{"TAB1",#N/A,TRUE,"GENERAL";"TAB2",#N/A,TRUE,"GENERAL";"TAB3",#N/A,TRUE,"GENERAL";"TAB4",#N/A,TRUE,"GENERAL";"TAB5",#N/A,TRUE,"GENERAL"}</definedName>
    <definedName name="uytu">{"TAB1",#N/A,TRUE,"GENERAL";"TAB2",#N/A,TRUE,"GENERAL";"TAB3",#N/A,TRUE,"GENERAL";"TAB4",#N/A,TRUE,"GENERAL";"TAB5",#N/A,TRUE,"GENERAL"}</definedName>
    <definedName localSheetId="0" name="uytu_1">{"TAB1",#N/A,TRUE,"GENERAL";"TAB2",#N/A,TRUE,"GENERAL";"TAB3",#N/A,TRUE,"GENERAL";"TAB4",#N/A,TRUE,"GENERAL";"TAB5",#N/A,TRUE,"GENERAL"}</definedName>
    <definedName name="uytu_1">{"TAB1",#N/A,TRUE,"GENERAL";"TAB2",#N/A,TRUE,"GENERAL";"TAB3",#N/A,TRUE,"GENERAL";"TAB4",#N/A,TRUE,"GENERAL";"TAB5",#N/A,TRUE,"GENERAL"}</definedName>
    <definedName localSheetId="0" name="uyur">{"via1",#N/A,TRUE,"general";"via2",#N/A,TRUE,"general";"via3",#N/A,TRUE,"general"}</definedName>
    <definedName name="uyur">{"via1",#N/A,TRUE,"general";"via2",#N/A,TRUE,"general";"via3",#N/A,TRUE,"general"}</definedName>
    <definedName localSheetId="0" name="uyur_1">{"via1",#N/A,TRUE,"general";"via2",#N/A,TRUE,"general";"via3",#N/A,TRUE,"general"}</definedName>
    <definedName name="uyur_1">{"via1",#N/A,TRUE,"general";"via2",#N/A,TRUE,"general";"via3",#N/A,TRUE,"general"}</definedName>
    <definedName localSheetId="0" name="v_1">{"TAB1",#N/A,TRUE,"GENERAL";"TAB2",#N/A,TRUE,"GENERAL";"TAB3",#N/A,TRUE,"GENERAL";"TAB4",#N/A,TRUE,"GENERAL";"TAB5",#N/A,TRUE,"GENERAL"}</definedName>
    <definedName name="v_1">{"TAB1",#N/A,TRUE,"GENERAL";"TAB2",#N/A,TRUE,"GENERAL";"TAB3",#N/A,TRUE,"GENERAL";"TAB4",#N/A,TRUE,"GENERAL";"TAB5",#N/A,TRUE,"GENERAL"}</definedName>
    <definedName name="Valor_1_1_1">NA()</definedName>
    <definedName name="ValorTot_1_1_1">NA()</definedName>
    <definedName localSheetId="3" name="Values_Entered">IF(#REF!*#REF!*#REF!*#REF!&gt;0,1,0)</definedName>
    <definedName name="Values_Entered">IF(#REF!*#REF!*#REF!*#REF!&gt;0,1,0)</definedName>
    <definedName name="VALVULA3_1_1_1">NA()</definedName>
    <definedName name="VALVULA4_1_1_1">NA()</definedName>
    <definedName name="VALVULA6_1_1_1">NA()</definedName>
    <definedName name="VALVULA8_1_1_1">NA()</definedName>
    <definedName localSheetId="0" name="vaquita">{"PRES REHAB ARM-PER POR ITEMS  KM A KM",#N/A,TRUE,"Rehabilitacion Arm-Per"}</definedName>
    <definedName name="vaquita">{"PRES REHAB ARM-PER POR ITEMS  KM A KM",#N/A,TRUE,"Rehabilitacion Arm-Per"}</definedName>
    <definedName localSheetId="0" name="vbvbvbvb">{"TAB1",#N/A,TRUE,"GENERAL";"TAB2",#N/A,TRUE,"GENERAL";"TAB3",#N/A,TRUE,"GENERAL";"TAB4",#N/A,TRUE,"GENERAL";"TAB5",#N/A,TRUE,"GENERAL"}</definedName>
    <definedName name="vbvbvbvb">{"TAB1",#N/A,TRUE,"GENERAL";"TAB2",#N/A,TRUE,"GENERAL";"TAB3",#N/A,TRUE,"GENERAL";"TAB4",#N/A,TRUE,"GENERAL";"TAB5",#N/A,TRUE,"GENERAL"}</definedName>
    <definedName localSheetId="0" name="vbvbvbvb_1">{"TAB1",#N/A,TRUE,"GENERAL";"TAB2",#N/A,TRUE,"GENERAL";"TAB3",#N/A,TRUE,"GENERAL";"TAB4",#N/A,TRUE,"GENERAL";"TAB5",#N/A,TRUE,"GENERAL"}</definedName>
    <definedName name="vbvbvbvb_1">{"TAB1",#N/A,TRUE,"GENERAL";"TAB2",#N/A,TRUE,"GENERAL";"TAB3",#N/A,TRUE,"GENERAL";"TAB4",#N/A,TRUE,"GENERAL";"TAB5",#N/A,TRUE,"GENERAL"}</definedName>
    <definedName localSheetId="0" name="vcvvc">{#N/A,#N/A,FALSE,"Formato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localSheetId="0" name="vdfvuio">{"via1",#N/A,TRUE,"general";"via2",#N/A,TRUE,"general";"via3",#N/A,TRUE,"general"}</definedName>
    <definedName name="vdfvuio">{"via1",#N/A,TRUE,"general";"via2",#N/A,TRUE,"general";"via3",#N/A,TRUE,"general"}</definedName>
    <definedName localSheetId="0" name="vdfvuio_1">{"via1",#N/A,TRUE,"general";"via2",#N/A,TRUE,"general";"via3",#N/A,TRUE,"general"}</definedName>
    <definedName name="vdfvuio_1">{"via1",#N/A,TRUE,"general";"via2",#N/A,TRUE,"general";"via3",#N/A,TRUE,"general"}</definedName>
    <definedName localSheetId="0" name="vdsvnj">{"via1",#N/A,TRUE,"general";"via2",#N/A,TRUE,"general";"via3",#N/A,TRUE,"general"}</definedName>
    <definedName name="vdsvnj">{"via1",#N/A,TRUE,"general";"via2",#N/A,TRUE,"general";"via3",#N/A,TRUE,"general"}</definedName>
    <definedName localSheetId="0" name="vdsvnj_1">{"via1",#N/A,TRUE,"general";"via2",#N/A,TRUE,"general";"via3",#N/A,TRUE,"general"}</definedName>
    <definedName name="vdsvnj_1">{"via1",#N/A,TRUE,"general";"via2",#N/A,TRUE,"general";"via3",#N/A,TRUE,"general"}</definedName>
    <definedName name="VDVDVDV">#REF!,#REF!</definedName>
    <definedName name="VDVDVDVD">#REF!,#REF!</definedName>
    <definedName localSheetId="0" name="Version4OK">{"Datos de las Curvas",#N/A,TRUE,"TABLA-CALCULOS"}</definedName>
    <definedName name="Version4OK">{"Datos de las Curvas",#N/A,TRUE,"TABLA-CALCULOS"}</definedName>
    <definedName localSheetId="0" name="vfbgnhyt">{"via1",#N/A,TRUE,"general";"via2",#N/A,TRUE,"general";"via3",#N/A,TRUE,"general"}</definedName>
    <definedName name="vfbgnhyt">{"via1",#N/A,TRUE,"general";"via2",#N/A,TRUE,"general";"via3",#N/A,TRUE,"general"}</definedName>
    <definedName localSheetId="0" name="vfbgnhyt_1">{"via1",#N/A,TRUE,"general";"via2",#N/A,TRUE,"general";"via3",#N/A,TRUE,"general"}</definedName>
    <definedName name="vfbgnhyt_1">{"via1",#N/A,TRUE,"general";"via2",#N/A,TRUE,"general";"via3",#N/A,TRUE,"general"}</definedName>
    <definedName localSheetId="0" name="vfvdv">{"TAB1",#N/A,TRUE,"GENERAL";"TAB2",#N/A,TRUE,"GENERAL";"TAB3",#N/A,TRUE,"GENERAL";"TAB4",#N/A,TRUE,"GENERAL";"TAB5",#N/A,TRUE,"GENERAL"}</definedName>
    <definedName name="vfvdv">{"TAB1",#N/A,TRUE,"GENERAL";"TAB2",#N/A,TRUE,"GENERAL";"TAB3",#N/A,TRUE,"GENERAL";"TAB4",#N/A,TRUE,"GENERAL";"TAB5",#N/A,TRUE,"GENERAL"}</definedName>
    <definedName localSheetId="0" name="vfvdv_1">{"TAB1",#N/A,TRUE,"GENERAL";"TAB2",#N/A,TRUE,"GENERAL";"TAB3",#N/A,TRUE,"GENERAL";"TAB4",#N/A,TRUE,"GENERAL";"TAB5",#N/A,TRUE,"GENERAL"}</definedName>
    <definedName name="vfvdv_1">{"TAB1",#N/A,TRUE,"GENERAL";"TAB2",#N/A,TRUE,"GENERAL";"TAB3",#N/A,TRUE,"GENERAL";"TAB4",#N/A,TRUE,"GENERAL";"TAB5",#N/A,TRUE,"GENERAL"}</definedName>
    <definedName localSheetId="0" name="vfvf">{"TAB1",#N/A,TRUE,"GENERAL";"TAB2",#N/A,TRUE,"GENERAL";"TAB3",#N/A,TRUE,"GENERAL";"TAB4",#N/A,TRUE,"GENERAL";"TAB5",#N/A,TRUE,"GENERAL"}</definedName>
    <definedName name="vfvf">{"TAB1",#N/A,TRUE,"GENERAL";"TAB2",#N/A,TRUE,"GENERAL";"TAB3",#N/A,TRUE,"GENERAL";"TAB4",#N/A,TRUE,"GENERAL";"TAB5",#N/A,TRUE,"GENERAL"}</definedName>
    <definedName localSheetId="0" name="vfvf_1">{"TAB1",#N/A,TRUE,"GENERAL";"TAB2",#N/A,TRUE,"GENERAL";"TAB3",#N/A,TRUE,"GENERAL";"TAB4",#N/A,TRUE,"GENERAL";"TAB5",#N/A,TRUE,"GENERAL"}</definedName>
    <definedName name="vfvf_1">{"TAB1",#N/A,TRUE,"GENERAL";"TAB2",#N/A,TRUE,"GENERAL";"TAB3",#N/A,TRUE,"GENERAL";"TAB4",#N/A,TRUE,"GENERAL";"TAB5",#N/A,TRUE,"GENERAL"}</definedName>
    <definedName name="VJ">#REF!,#REF!,#REF!,#REF!,#REF!,#REF!,#REF!</definedName>
    <definedName localSheetId="0" name="vjkgvif">OFFSET(Full_Print,0,0,Last_Row)</definedName>
    <definedName name="vjkgvif">OFFSET(Full_Print,0,0,Last_Row)</definedName>
    <definedName localSheetId="0" name="vk">{"via1",#N/A,TRUE,"general";"via2",#N/A,TRUE,"general";"via3",#N/A,TRUE,"general"}</definedName>
    <definedName name="vk">{"via1",#N/A,TRUE,"general";"via2",#N/A,TRUE,"general";"via3",#N/A,TRUE,"general"}</definedName>
    <definedName localSheetId="0" name="vk_1">{"via1",#N/A,TRUE,"general";"via2",#N/A,TRUE,"general";"via3",#N/A,TRUE,"general"}</definedName>
    <definedName name="vk_1">{"via1",#N/A,TRUE,"general";"via2",#N/A,TRUE,"general";"via3",#N/A,TRUE,"general"}</definedName>
    <definedName localSheetId="0" name="vnbvxb">{"via1",#N/A,TRUE,"general";"via2",#N/A,TRUE,"general";"via3",#N/A,TRUE,"general"}</definedName>
    <definedName name="vnbvxb">{"via1",#N/A,TRUE,"general";"via2",#N/A,TRUE,"general";"via3",#N/A,TRUE,"general"}</definedName>
    <definedName localSheetId="0" name="vnbvxb_1">{"via1",#N/A,TRUE,"general";"via2",#N/A,TRUE,"general";"via3",#N/A,TRUE,"general"}</definedName>
    <definedName name="vnbvxb_1">{"via1",#N/A,TRUE,"general";"via2",#N/A,TRUE,"general";"via3",#N/A,TRUE,"general"}</definedName>
    <definedName localSheetId="0" name="VNVBN">{"TAB1",#N/A,TRUE,"GENERAL";"TAB2",#N/A,TRUE,"GENERAL";"TAB3",#N/A,TRUE,"GENERAL";"TAB4",#N/A,TRUE,"GENERAL";"TAB5",#N/A,TRUE,"GENERAL"}</definedName>
    <definedName name="VNVBN">{"TAB1",#N/A,TRUE,"GENERAL";"TAB2",#N/A,TRUE,"GENERAL";"TAB3",#N/A,TRUE,"GENERAL";"TAB4",#N/A,TRUE,"GENERAL";"TAB5",#N/A,TRUE,"GENERAL"}</definedName>
    <definedName localSheetId="0" name="VNVBN_1">{"TAB1",#N/A,TRUE,"GENERAL";"TAB2",#N/A,TRUE,"GENERAL";"TAB3",#N/A,TRUE,"GENERAL";"TAB4",#N/A,TRUE,"GENERAL";"TAB5",#N/A,TRUE,"GENERAL"}</definedName>
    <definedName name="VNVBN_1">{"TAB1",#N/A,TRUE,"GENERAL";"TAB2",#N/A,TRUE,"GENERAL";"TAB3",#N/A,TRUE,"GENERAL";"TAB4",#N/A,TRUE,"GENERAL";"TAB5",#N/A,TRUE,"GENERAL"}</definedName>
    <definedName name="VR_CON_IVA">#REF!*(1+#REF!)</definedName>
    <definedName name="VR_SIN_IVA">VLOOKUP(#REF!,#REF!,6,FALSE)</definedName>
    <definedName localSheetId="0" name="VR_TOT">IF(#REF!=2,IF(SCQ=0,"",SCQ/2),"")</definedName>
    <definedName name="VR_TOT">IF(#REF!=2,IF(SCQ=0,"",SCQ/2),"")</definedName>
    <definedName name="VR_TOT_APU">IF(#REF!="","",IF(#REF!=#REF!,SUMIF(#REF!,#REF!,#REF!),ROUNDUP(#REF!*#REF!,0)))</definedName>
    <definedName name="VR_TOT_AUX">IF(#REF!="","",IF(#REF!=#REF!,SUMIF(#REF!,#REF!,#REF!),ROUNDUP(#REF!*#REF!,0)))</definedName>
    <definedName localSheetId="0" name="VR_UN">IF(ISERROR(V_U),"",V_U)</definedName>
    <definedName name="VR_UN">IF(ISERROR(V_U),"",V_U)</definedName>
    <definedName name="VR_UN_APU">IF(#REF!="","",IF(LEN(#REF!)=9,SUMIF(#REF!,#REF!,#REF!)/2,IF(#REF!="","",IF(ISERROR(SEARCH("-",#REF!,3)),VLOOKUP(#REF!,#REF!,6,0),""))))</definedName>
    <definedName name="VR_UN_AUX">IF(#REF!="","",VLOOKUP(#REF!,#REF!,4,0))</definedName>
    <definedName localSheetId="0" name="vsdfj">{"via1",#N/A,TRUE,"general";"via2",#N/A,TRUE,"general";"via3",#N/A,TRUE,"general"}</definedName>
    <definedName name="vsdfj">{"via1",#N/A,TRUE,"general";"via2",#N/A,TRUE,"general";"via3",#N/A,TRUE,"general"}</definedName>
    <definedName localSheetId="0" name="vsdfj_1">{"via1",#N/A,TRUE,"general";"via2",#N/A,TRUE,"general";"via3",#N/A,TRUE,"general"}</definedName>
    <definedName name="vsdfj_1">{"via1",#N/A,TRUE,"general";"via2",#N/A,TRUE,"general";"via3",#N/A,TRUE,"general"}</definedName>
    <definedName localSheetId="0" name="vt">{"via1",#N/A,TRUE,"general";"via2",#N/A,TRUE,"general";"via3",#N/A,TRUE,"general"}</definedName>
    <definedName name="vt">{"via1",#N/A,TRUE,"general";"via2",#N/A,TRUE,"general";"via3",#N/A,TRUE,"general"}</definedName>
    <definedName localSheetId="0" name="vt_1">{"via1",#N/A,TRUE,"general";"via2",#N/A,TRUE,"general";"via3",#N/A,TRUE,"general"}</definedName>
    <definedName name="vt_1">{"via1",#N/A,TRUE,"general";"via2",#N/A,TRUE,"general";"via3",#N/A,TRUE,"general"}</definedName>
    <definedName name="VTOTAL_1_1_1">NA()</definedName>
    <definedName localSheetId="0" name="vvcxv">{"TAB1",#N/A,TRUE,"GENERAL";"TAB2",#N/A,TRUE,"GENERAL";"TAB3",#N/A,TRUE,"GENERAL";"TAB4",#N/A,TRUE,"GENERAL";"TAB5",#N/A,TRUE,"GENERAL"}</definedName>
    <definedName name="vvcxv">{"TAB1",#N/A,TRUE,"GENERAL";"TAB2",#N/A,TRUE,"GENERAL";"TAB3",#N/A,TRUE,"GENERAL";"TAB4",#N/A,TRUE,"GENERAL";"TAB5",#N/A,TRUE,"GENERAL"}</definedName>
    <definedName localSheetId="0" name="vvcxv_1">{"TAB1",#N/A,TRUE,"GENERAL";"TAB2",#N/A,TRUE,"GENERAL";"TAB3",#N/A,TRUE,"GENERAL";"TAB4",#N/A,TRUE,"GENERAL";"TAB5",#N/A,TRUE,"GENERAL"}</definedName>
    <definedName name="vvcxv_1">{"TAB1",#N/A,TRUE,"GENERAL";"TAB2",#N/A,TRUE,"GENERAL";"TAB3",#N/A,TRUE,"GENERAL";"TAB4",#N/A,TRUE,"GENERAL";"TAB5",#N/A,TRUE,"GENERAL"}</definedName>
    <definedName name="vvvv">{"'Sheet1'!$A$1:$G$85"}</definedName>
    <definedName localSheetId="0" name="vvvvt">{"via1",#N/A,TRUE,"general";"via2",#N/A,TRUE,"general";"via3",#N/A,TRUE,"general"}</definedName>
    <definedName name="vvvvt">{"via1",#N/A,TRUE,"general";"via2",#N/A,TRUE,"general";"via3",#N/A,TRUE,"general"}</definedName>
    <definedName localSheetId="0" name="vvvvt_1">{"via1",#N/A,TRUE,"general";"via2",#N/A,TRUE,"general";"via3",#N/A,TRUE,"general"}</definedName>
    <definedName name="vvvvt_1">{"via1",#N/A,TRUE,"general";"via2",#N/A,TRUE,"general";"via3",#N/A,TRUE,"general"}</definedName>
    <definedName localSheetId="0" name="vvvvvv">{#N/A,#N/A,FALSE,"Costos Productos 6A";#N/A,#N/A,FALSE,"Costo Unitario Total H-94-12"}</definedName>
    <definedName name="vvvvvv">{#N/A,#N/A,FALSE,"Costos Productos 6A";#N/A,#N/A,FALSE,"Costo Unitario Total H-94-12"}</definedName>
    <definedName localSheetId="0" name="vvvvvvf">{"via1",#N/A,TRUE,"general";"via2",#N/A,TRUE,"general";"via3",#N/A,TRUE,"general"}</definedName>
    <definedName name="vvvvvvf">{"via1",#N/A,TRUE,"general";"via2",#N/A,TRUE,"general";"via3",#N/A,TRUE,"general"}</definedName>
    <definedName localSheetId="0" name="vvvvvvf_1">{"via1",#N/A,TRUE,"general";"via2",#N/A,TRUE,"general";"via3",#N/A,TRUE,"general"}</definedName>
    <definedName name="vvvvvvf_1">{"via1",#N/A,TRUE,"general";"via2",#N/A,TRUE,"general";"via3",#N/A,TRUE,"general"}</definedName>
    <definedName localSheetId="0" name="vy">{"TAB1",#N/A,TRUE,"GENERAL";"TAB2",#N/A,TRUE,"GENERAL";"TAB3",#N/A,TRUE,"GENERAL";"TAB4",#N/A,TRUE,"GENERAL";"TAB5",#N/A,TRUE,"GENERAL"}</definedName>
    <definedName name="vy">{"TAB1",#N/A,TRUE,"GENERAL";"TAB2",#N/A,TRUE,"GENERAL";"TAB3",#N/A,TRUE,"GENERAL";"TAB4",#N/A,TRUE,"GENERAL";"TAB5",#N/A,TRUE,"GENERAL"}</definedName>
    <definedName localSheetId="0" name="vy_1">{"TAB1",#N/A,TRUE,"GENERAL";"TAB2",#N/A,TRUE,"GENERAL";"TAB3",#N/A,TRUE,"GENERAL";"TAB4",#N/A,TRUE,"GENERAL";"TAB5",#N/A,TRUE,"GENERAL"}</definedName>
    <definedName name="vy_1">{"TAB1",#N/A,TRUE,"GENERAL";"TAB2",#N/A,TRUE,"GENERAL";"TAB3",#N/A,TRUE,"GENERAL";"TAB4",#N/A,TRUE,"GENERAL";"TAB5",#N/A,TRUE,"GENERAL"}</definedName>
    <definedName localSheetId="3" name="w">{#N/A,#N/A,FALSE,"Comptes consolidés en MF";#N/A,#N/A,FALSE,"Chiffre d'affaires";#N/A,#N/A,FALSE," Résultat d'exploitation";#N/A,#N/A,FALSE,"Investissements";#N/A,#N/A,FALSE,"bilan et net";#N/A,#N/A,FALSE,"DETTE";#N/A,#N/A,FALSE,"dividendes";#N/A,#N/A,FALSE,"Impot"}</definedName>
    <definedName localSheetId="0" name="w">{#N/A,#N/A,FALSE,"Comptes consolidés en MF";#N/A,#N/A,FALSE,"Chiffre d'affaires";#N/A,#N/A,FALSE," Résultat d'exploitation";#N/A,#N/A,FALSE,"Investissements";#N/A,#N/A,FALSE,"bilan et net";#N/A,#N/A,FALSE,"DETTE";#N/A,#N/A,FALSE,"dividendes";#N/A,#N/A,FALSE,"Impot"}</definedName>
    <definedName name="w">{#N/A,#N/A,FALSE,"Comptes consolidés en MF";#N/A,#N/A,FALSE,"Chiffre d'affaires";#N/A,#N/A,FALSE," Résultat d'exploitation";#N/A,#N/A,FALSE,"Investissements";#N/A,#N/A,FALSE,"bilan et net";#N/A,#N/A,FALSE,"DETTE";#N/A,#N/A,FALSE,"dividendes";#N/A,#N/A,FALSE,"Impot"}</definedName>
    <definedName localSheetId="0" name="w2w2w">{"via1",#N/A,TRUE,"general";"via2",#N/A,TRUE,"general";"via3",#N/A,TRUE,"general"}</definedName>
    <definedName name="w2w2w">{"via1",#N/A,TRUE,"general";"via2",#N/A,TRUE,"general";"via3",#N/A,TRUE,"general"}</definedName>
    <definedName localSheetId="0" name="w2w2w_1">{"via1",#N/A,TRUE,"general";"via2",#N/A,TRUE,"general";"via3",#N/A,TRUE,"general"}</definedName>
    <definedName name="w2w2w_1">{"via1",#N/A,TRUE,"general";"via2",#N/A,TRUE,"general";"via3",#N/A,TRUE,"general"}</definedName>
    <definedName localSheetId="0" name="WDD">{#N/A,#N/A,FALSE,"orthoflow";#N/A,#N/A,FALSE,"Miscelaneos";#N/A,#N/A,FALSE,"Instrumentacio";#N/A,#N/A,FALSE,"Electrico";#N/A,#N/A,FALSE,"Valv. Seguridad"}</definedName>
    <definedName name="WDD">{#N/A,#N/A,FALSE,"orthoflow";#N/A,#N/A,FALSE,"Miscelaneos";#N/A,#N/A,FALSE,"Instrumentacio";#N/A,#N/A,FALSE,"Electrico";#N/A,#N/A,FALSE,"Valv. Seguridad"}</definedName>
    <definedName localSheetId="0" name="werew">{"TAB1",#N/A,TRUE,"GENERAL";"TAB2",#N/A,TRUE,"GENERAL";"TAB3",#N/A,TRUE,"GENERAL";"TAB4",#N/A,TRUE,"GENERAL";"TAB5",#N/A,TRUE,"GENERAL"}</definedName>
    <definedName name="werew">{"TAB1",#N/A,TRUE,"GENERAL";"TAB2",#N/A,TRUE,"GENERAL";"TAB3",#N/A,TRUE,"GENERAL";"TAB4",#N/A,TRUE,"GENERAL";"TAB5",#N/A,TRUE,"GENERAL"}</definedName>
    <definedName localSheetId="0" name="werew_1">{"TAB1",#N/A,TRUE,"GENERAL";"TAB2",#N/A,TRUE,"GENERAL";"TAB3",#N/A,TRUE,"GENERAL";"TAB4",#N/A,TRUE,"GENERAL";"TAB5",#N/A,TRUE,"GENERAL"}</definedName>
    <definedName name="werew_1">{"TAB1",#N/A,TRUE,"GENERAL";"TAB2",#N/A,TRUE,"GENERAL";"TAB3",#N/A,TRUE,"GENERAL";"TAB4",#N/A,TRUE,"GENERAL";"TAB5",#N/A,TRUE,"GENERAL"}</definedName>
    <definedName localSheetId="0" name="WEREWR">{"via1",#N/A,TRUE,"general";"via2",#N/A,TRUE,"general";"via3",#N/A,TRUE,"general"}</definedName>
    <definedName name="WEREWR">{"via1",#N/A,TRUE,"general";"via2",#N/A,TRUE,"general";"via3",#N/A,TRUE,"general"}</definedName>
    <definedName localSheetId="0" name="WEREWR_1">{"via1",#N/A,TRUE,"general";"via2",#N/A,TRUE,"general";"via3",#N/A,TRUE,"general"}</definedName>
    <definedName name="WEREWR_1">{"via1",#N/A,TRUE,"general";"via2",#N/A,TRUE,"general";"via3",#N/A,TRUE,"general"}</definedName>
    <definedName localSheetId="0" name="werfdsf">{"TAB1",#N/A,TRUE,"GENERAL";"TAB2",#N/A,TRUE,"GENERAL";"TAB3",#N/A,TRUE,"GENERAL";"TAB4",#N/A,TRUE,"GENERAL";"TAB5",#N/A,TRUE,"GENERAL"}</definedName>
    <definedName name="werfdsf">{"TAB1",#N/A,TRUE,"GENERAL";"TAB2",#N/A,TRUE,"GENERAL";"TAB3",#N/A,TRUE,"GENERAL";"TAB4",#N/A,TRUE,"GENERAL";"TAB5",#N/A,TRUE,"GENERAL"}</definedName>
    <definedName localSheetId="0" name="werfdsf_1">{"TAB1",#N/A,TRUE,"GENERAL";"TAB2",#N/A,TRUE,"GENERAL";"TAB3",#N/A,TRUE,"GENERAL";"TAB4",#N/A,TRUE,"GENERAL";"TAB5",#N/A,TRUE,"GENERAL"}</definedName>
    <definedName name="werfdsf_1">{"TAB1",#N/A,TRUE,"GENERAL";"TAB2",#N/A,TRUE,"GENERAL";"TAB3",#N/A,TRUE,"GENERAL";"TAB4",#N/A,TRUE,"GENERAL";"TAB5",#N/A,TRUE,"GENERAL"}</definedName>
    <definedName localSheetId="0" name="werh">{"via1",#N/A,TRUE,"general";"via2",#N/A,TRUE,"general";"via3",#N/A,TRUE,"general"}</definedName>
    <definedName name="werh">{"via1",#N/A,TRUE,"general";"via2",#N/A,TRUE,"general";"via3",#N/A,TRUE,"general"}</definedName>
    <definedName localSheetId="0" name="werh_1">{"via1",#N/A,TRUE,"general";"via2",#N/A,TRUE,"general";"via3",#N/A,TRUE,"general"}</definedName>
    <definedName name="werh_1">{"via1",#N/A,TRUE,"general";"via2",#N/A,TRUE,"general";"via3",#N/A,TRUE,"general"}</definedName>
    <definedName localSheetId="0" name="wersfdfrguyo">{"via1",#N/A,TRUE,"general";"via2",#N/A,TRUE,"general";"via3",#N/A,TRUE,"general"}</definedName>
    <definedName name="wersfdfrguyo">{"via1",#N/A,TRUE,"general";"via2",#N/A,TRUE,"general";"via3",#N/A,TRUE,"general"}</definedName>
    <definedName localSheetId="0" name="wersfdfrguyo_1">{"via1",#N/A,TRUE,"general";"via2",#N/A,TRUE,"general";"via3",#N/A,TRUE,"general"}</definedName>
    <definedName name="wersfdfrguyo_1">{"via1",#N/A,TRUE,"general";"via2",#N/A,TRUE,"general";"via3",#N/A,TRUE,"general"}</definedName>
    <definedName localSheetId="0" name="werwr">{"via1",#N/A,TRUE,"general";"via2",#N/A,TRUE,"general";"via3",#N/A,TRUE,"general"}</definedName>
    <definedName name="werwr">{"via1",#N/A,TRUE,"general";"via2",#N/A,TRUE,"general";"via3",#N/A,TRUE,"general"}</definedName>
    <definedName localSheetId="0" name="werwr_1">{"via1",#N/A,TRUE,"general";"via2",#N/A,TRUE,"general";"via3",#N/A,TRUE,"general"}</definedName>
    <definedName name="werwr_1">{"via1",#N/A,TRUE,"general";"via2",#N/A,TRUE,"general";"via3",#N/A,TRUE,"general"}</definedName>
    <definedName localSheetId="0" name="WERWVN">{"TAB1",#N/A,TRUE,"GENERAL";"TAB2",#N/A,TRUE,"GENERAL";"TAB3",#N/A,TRUE,"GENERAL";"TAB4",#N/A,TRUE,"GENERAL";"TAB5",#N/A,TRUE,"GENERAL"}</definedName>
    <definedName name="WERWVN">{"TAB1",#N/A,TRUE,"GENERAL";"TAB2",#N/A,TRUE,"GENERAL";"TAB3",#N/A,TRUE,"GENERAL";"TAB4",#N/A,TRUE,"GENERAL";"TAB5",#N/A,TRUE,"GENERAL"}</definedName>
    <definedName localSheetId="0" name="WERWVN_1">{"TAB1",#N/A,TRUE,"GENERAL";"TAB2",#N/A,TRUE,"GENERAL";"TAB3",#N/A,TRUE,"GENERAL";"TAB4",#N/A,TRUE,"GENERAL";"TAB5",#N/A,TRUE,"GENERAL"}</definedName>
    <definedName name="WERWVN_1">{"TAB1",#N/A,TRUE,"GENERAL";"TAB2",#N/A,TRUE,"GENERAL";"TAB3",#N/A,TRUE,"GENERAL";"TAB4",#N/A,TRUE,"GENERAL";"TAB5",#N/A,TRUE,"GENERAL"}</definedName>
    <definedName localSheetId="0" name="wetrew">{"via1",#N/A,TRUE,"general";"via2",#N/A,TRUE,"general";"via3",#N/A,TRUE,"general"}</definedName>
    <definedName name="wetrew">{"via1",#N/A,TRUE,"general";"via2",#N/A,TRUE,"general";"via3",#N/A,TRUE,"general"}</definedName>
    <definedName localSheetId="0" name="wetrew_1">{"via1",#N/A,TRUE,"general";"via2",#N/A,TRUE,"general";"via3",#N/A,TRUE,"general"}</definedName>
    <definedName name="wetrew_1">{"via1",#N/A,TRUE,"general";"via2",#N/A,TRUE,"general";"via3",#N/A,TRUE,"general"}</definedName>
    <definedName localSheetId="0" name="wettt">{"via1",#N/A,TRUE,"general";"via2",#N/A,TRUE,"general";"via3",#N/A,TRUE,"general"}</definedName>
    <definedName name="wettt">{"via1",#N/A,TRUE,"general";"via2",#N/A,TRUE,"general";"via3",#N/A,TRUE,"general"}</definedName>
    <definedName localSheetId="0" name="wettt_1">{"via1",#N/A,TRUE,"general";"via2",#N/A,TRUE,"general";"via3",#N/A,TRUE,"general"}</definedName>
    <definedName name="wettt_1">{"via1",#N/A,TRUE,"general";"via2",#N/A,TRUE,"general";"via3",#N/A,TRUE,"general"}</definedName>
    <definedName localSheetId="0" name="wetwretd">{"via1",#N/A,TRUE,"general";"via2",#N/A,TRUE,"general";"via3",#N/A,TRUE,"general"}</definedName>
    <definedName name="wetwretd">{"via1",#N/A,TRUE,"general";"via2",#N/A,TRUE,"general";"via3",#N/A,TRUE,"general"}</definedName>
    <definedName localSheetId="0" name="wetwretd_1">{"via1",#N/A,TRUE,"general";"via2",#N/A,TRUE,"general";"via3",#N/A,TRUE,"general"}</definedName>
    <definedName name="wetwretd_1">{"via1",#N/A,TRUE,"general";"via2",#N/A,TRUE,"general";"via3",#N/A,TRUE,"general"}</definedName>
    <definedName localSheetId="0" name="wew">{"via1",#N/A,TRUE,"general";"via2",#N/A,TRUE,"general";"via3",#N/A,TRUE,"general"}</definedName>
    <definedName name="wew">{"via1",#N/A,TRUE,"general";"via2",#N/A,TRUE,"general";"via3",#N/A,TRUE,"general"}</definedName>
    <definedName localSheetId="0" name="wew_1">{"via1",#N/A,TRUE,"general";"via2",#N/A,TRUE,"general";"via3",#N/A,TRUE,"general"}</definedName>
    <definedName name="wew_1">{"via1",#N/A,TRUE,"general";"via2",#N/A,TRUE,"general";"via3",#N/A,TRUE,"general"}</definedName>
    <definedName localSheetId="0" name="wffag">{"via1",#N/A,TRUE,"general";"via2",#N/A,TRUE,"general";"via3",#N/A,TRUE,"general"}</definedName>
    <definedName name="wffag">{"via1",#N/A,TRUE,"general";"via2",#N/A,TRUE,"general";"via3",#N/A,TRUE,"general"}</definedName>
    <definedName localSheetId="0" name="wffag_1">{"via1",#N/A,TRUE,"general";"via2",#N/A,TRUE,"general";"via3",#N/A,TRUE,"general"}</definedName>
    <definedName name="wffag_1">{"via1",#N/A,TRUE,"general";"via2",#N/A,TRUE,"general";"via3",#N/A,TRUE,"general"}</definedName>
    <definedName localSheetId="0" name="WQEEWQ">{"TAB1",#N/A,TRUE,"GENERAL";"TAB2",#N/A,TRUE,"GENERAL";"TAB3",#N/A,TRUE,"GENERAL";"TAB4",#N/A,TRUE,"GENERAL";"TAB5",#N/A,TRUE,"GENERAL"}</definedName>
    <definedName name="WQEEWQ">{"TAB1",#N/A,TRUE,"GENERAL";"TAB2",#N/A,TRUE,"GENERAL";"TAB3",#N/A,TRUE,"GENERAL";"TAB4",#N/A,TRUE,"GENERAL";"TAB5",#N/A,TRUE,"GENERAL"}</definedName>
    <definedName localSheetId="0" name="WQEEWQ_1">{"TAB1",#N/A,TRUE,"GENERAL";"TAB2",#N/A,TRUE,"GENERAL";"TAB3",#N/A,TRUE,"GENERAL";"TAB4",#N/A,TRUE,"GENERAL";"TAB5",#N/A,TRUE,"GENERAL"}</definedName>
    <definedName name="WQEEWQ_1">{"TAB1",#N/A,TRUE,"GENERAL";"TAB2",#N/A,TRUE,"GENERAL";"TAB3",#N/A,TRUE,"GENERAL";"TAB4",#N/A,TRUE,"GENERAL";"TAB5",#N/A,TRUE,"GENERAL"}</definedName>
    <definedName localSheetId="3" name="wrn.Aging._.and._.Trend._.Analysis.">{#N/A,#N/A,FALSE,"Aging Summary";#N/A,#N/A,FALSE,"Ratio Analysis";#N/A,#N/A,FALSE,"Test 120 Day Accts";#N/A,#N/A,FALSE,"Tickmarks"}</definedName>
    <definedName localSheetId="0" name="wrn.Aging._.and._.Trend._.Analysis.">{#N/A,#N/A,FALSE,"Aging Summary";#N/A,#N/A,FALSE,"Ratio Analysis";#N/A,#N/A,FALSE,"Test 120 Day Accts";#N/A,#N/A,FALSE,"Tickmarks"}</definedName>
    <definedName name="wrn.Aging._.and._.Trend._.Analysis.">{#N/A,#N/A,FALSE,"Aging Summary";#N/A,#N/A,FALSE,"Ratio Analysis";#N/A,#N/A,FALSE,"Test 120 Day Accts";#N/A,#N/A,FALSE,"Tickmarks"}</definedName>
    <definedName localSheetId="0" name="wrn.Analisi._.completa.">{#N/A,#N/A,TRUE,"Stato Patrimoniale Civilistico";#N/A,#N/A,TRUE,"Conto Economico Civilistico";#N/A,#N/A,TRUE,"Riclassifica SP";#N/A,#N/A,TRUE,"Riclassifica CE";#N/A,#N/A,TRUE,"Indici di Bilancio";#N/A,#N/A,TRUE,"Composizione SP";#N/A,#N/A,TRUE,"Liquidità";#N/A,#N/A,TRUE,"Solidità";#N/A,#N/A,TRUE,"Redditività";#N/A,#N/A,TRUE,"Sviluppo"}</definedName>
    <definedName name="wrn.Analisi._.completa.">{#N/A,#N/A,TRUE,"Stato Patrimoniale Civilistico";#N/A,#N/A,TRUE,"Conto Economico Civilistico";#N/A,#N/A,TRUE,"Riclassifica SP";#N/A,#N/A,TRUE,"Riclassifica CE";#N/A,#N/A,TRUE,"Indici di Bilancio";#N/A,#N/A,TRUE,"Composizione SP";#N/A,#N/A,TRUE,"Liquidità";#N/A,#N/A,TRUE,"Solidità";#N/A,#N/A,TRUE,"Redditività";#N/A,#N/A,TRUE,"Sviluppo"}</definedName>
    <definedName localSheetId="0" name="wrn.ANEXO1.">{#N/A,#N/A,FALSE,"Costos Contables CIB A 12 1994";#N/A,#N/A,FALSE,"Cuadre Contab. y C. OP"}</definedName>
    <definedName name="wrn.ANEXO1.">{#N/A,#N/A,FALSE,"Costos Contables CIB A 12 1994";#N/A,#N/A,FALSE,"Cuadre Contab. y C. OP"}</definedName>
    <definedName localSheetId="0" name="wrn.anexo5.">{#N/A,#N/A,FALSE,"CIBHA05A";#N/A,#N/A,FALSE,"CIBHA05B"}</definedName>
    <definedName name="wrn.anexo5.">{#N/A,#N/A,FALSE,"CIBHA05A";#N/A,#N/A,FALSE,"CIBHA05B"}</definedName>
    <definedName localSheetId="0" name="wrn.anexo6.">{#N/A,#N/A,FALSE,"Costos Productos 6A";#N/A,#N/A,FALSE,"Costo Unitario Total H-94-12"}</definedName>
    <definedName name="wrn.anexo6.">{#N/A,#N/A,FALSE,"Costos Productos 6A";#N/A,#N/A,FALSE,"Costo Unitario Total H-94-12"}</definedName>
    <definedName localSheetId="0" name="wrn.ar.">{#N/A,#N/A,TRUE,"CODIGO DEPENDENCIA"}</definedName>
    <definedName name="wrn.ar.">{#N/A,#N/A,TRUE,"CODIGO DEPENDENCIA"}</definedName>
    <definedName localSheetId="0" name="wrn.Asia.">{"rawdata",#N/A,TRUE,"HKT";"in",#N/A,TRUE,"HKT";"rawdata",#N/A,TRUE,"PTInd";"in",#N/A,TRUE,"PTInd";"rawdata",#N/A,TRUE,"NTT";"in",#N/A,TRUE,"NTT";"rawdata",#N/A,TRUE,"PLD";"in",#N/A,TRUE,"PLD";"rawdata",#N/A,TRUE,"PTTelk";"in",#N/A,TRUE,"PTTelk";"rawdata",#N/A,TRUE,"ST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localSheetId="0" name="wrn.CAR.">{#N/A,#N/A,FALSE,"a1";#N/A,#N/A,FALSE,"a2";#N/A,#N/A,FALSE,"a3";#N/A,#N/A,FALSE,"a4a";#N/A,#N/A,FALSE,"a4B";#N/A,#N/A,FALSE,"a4C";#N/A,#N/A,FALSE,"a4D";#N/A,#N/A,FALSE,"A5a ";#N/A,#N/A,FALSE,"A5b";#N/A,#N/A,FALSE,"A6A";#N/A,#N/A,FALSE,"A6B";#N/A,#N/A,FALSE,"A6C";#N/A,#N/A,FALSE,"A6D";#N/A,#N/A,FALSE,"INV"}</definedName>
    <definedName name="wrn.CAR.">{#N/A,#N/A,FALSE,"a1";#N/A,#N/A,FALSE,"a2";#N/A,#N/A,FALSE,"a3";#N/A,#N/A,FALSE,"a4a";#N/A,#N/A,FALSE,"a4B";#N/A,#N/A,FALSE,"a4C";#N/A,#N/A,FALSE,"a4D";#N/A,#N/A,FALSE,"A5a ";#N/A,#N/A,FALSE,"A5b";#N/A,#N/A,FALSE,"A6A";#N/A,#N/A,FALSE,"A6B";#N/A,#N/A,FALSE,"A6C";#N/A,#N/A,FALSE,"A6D";#N/A,#N/A,FALSE,"INV"}</definedName>
    <definedName localSheetId="0" name="wrn.CIB.">{#N/A,#N/A,FALSE,"A1";#N/A,#N/A,FALSE,"A2";#N/A,#N/A,FALSE,"A3";#N/A,#N/A,FALSE,"A4";#N/A,#N/A,FALSE,"a4a";#N/A,#N/A,FALSE,"a4B";#N/A,#N/A,FALSE,"a4C";#N/A,#N/A,FALSE,"A5A";#N/A,#N/A,FALSE,"A5B";#N/A,#N/A,FALSE,"F1F2";#N/A,#N/A,FALSE,"MP";#N/A,#N/A,FALSE,"MP A PCTOS";#N/A,#N/A,FALSE,"A6A";#N/A,#N/A,FALSE,"A6C";#N/A,#N/A,FALSE,"REND";"CRUDOS",#N/A,FALSE,"INVENTARIO";"PRODUCTOS",#N/A,FALSE,"INVENTARIO"}</definedName>
    <definedName name="wrn.CIB.">{#N/A,#N/A,FALSE,"A1";#N/A,#N/A,FALSE,"A2";#N/A,#N/A,FALSE,"A3";#N/A,#N/A,FALSE,"A4";#N/A,#N/A,FALSE,"a4a";#N/A,#N/A,FALSE,"a4B";#N/A,#N/A,FALSE,"a4C";#N/A,#N/A,FALSE,"A5A";#N/A,#N/A,FALSE,"A5B";#N/A,#N/A,FALSE,"F1F2";#N/A,#N/A,FALSE,"MP";#N/A,#N/A,FALSE,"MP A PCTOS";#N/A,#N/A,FALSE,"A6A";#N/A,#N/A,FALSE,"A6C";#N/A,#N/A,FALSE,"REND";"CRUDOS",#N/A,FALSE,"INVENTARIO";"PRODUCTOS",#N/A,FALSE,"INVENTARIO"}</definedName>
    <definedName localSheetId="0" name="wrn.civil._.works.">{#N/A,#N/A,TRUE,"1842CWN0"}</definedName>
    <definedName name="wrn.civil._.works.">{#N/A,#N/A,TRUE,"1842CWN0"}</definedName>
    <definedName name="wrn.comite.">{#N/A,#N/A,TRUE,"Posicion";#N/A,#N/A,TRUE,"Presentacion";#N/A,#N/A,TRUE,"analisis";#N/A,#N/A,TRUE,"PORTAFOLIO"}</definedName>
    <definedName localSheetId="0" name="wrn.Completo260.">{#N/A,#N/A,TRUE,"Caratula";#N/A,#N/A,TRUE,"Costo y Venta";#N/A,#N/A,TRUE,"Resumen de Estudio Economico";#N/A,#N/A,TRUE,"Montaje";#N/A,#N/A,TRUE,"Sucontratos";#N/A,#N/A,TRUE,"Gastos Varios";#N/A,#N/A,TRUE,"Equipos y Herramientas";#N/A,#N/A,TRUE,"Materiales y Consumibles";#N/A,#N/A,TRUE,"Mano de Obra Indirecta";#N/A,#N/A,TRUE,"Mano de Obra Directa"}</definedName>
    <definedName name="wrn.Completo260.">{#N/A,#N/A,TRUE,"Caratula";#N/A,#N/A,TRUE,"Costo y Venta";#N/A,#N/A,TRUE,"Resumen de Estudio Economico";#N/A,#N/A,TRUE,"Montaje";#N/A,#N/A,TRUE,"Sucontratos";#N/A,#N/A,TRUE,"Gastos Varios";#N/A,#N/A,TRUE,"Equipos y Herramientas";#N/A,#N/A,TRUE,"Materiales y Consumibles";#N/A,#N/A,TRUE,"Mano de Obra Indirecta";#N/A,#N/A,TRUE,"Mano de Obra Directa"}</definedName>
    <definedName localSheetId="0" name="wrn.Cover.">{"coverall",#N/A,FALSE,"Definitions";"cover1",#N/A,FALSE,"Definitions";"cover2",#N/A,FALSE,"Definitions";"cover3",#N/A,FALSE,"Definitions";"cover4",#N/A,FALSE,"Definitions";"cover5",#N/A,FALSE,"Definitions";"blank",#N/A,FALSE,"Definitions"}</definedName>
    <definedName name="wrn.Cover.">{"coverall",#N/A,FALSE,"Definitions";"cover1",#N/A,FALSE,"Definitions";"cover2",#N/A,FALSE,"Definitions";"cover3",#N/A,FALSE,"Definitions";"cover4",#N/A,FALSE,"Definitions";"cover5",#N/A,FALSE,"Definitions";"blank",#N/A,FALSE,"Definitions"}</definedName>
    <definedName localSheetId="0" name="wrn.Danilo.">{#N/A,#N/A,TRUE,"Main Issues";#N/A,#N/A,TRUE,"Income statement ($)"}</definedName>
    <definedName name="wrn.Danilo.">{#N/A,#N/A,TRUE,"Main Issues";#N/A,#N/A,TRUE,"Income statement ($)"}</definedName>
    <definedName localSheetId="0" name="wrn.ESTADO._.REHABILITACION.">{"PRES REHAB ARM-PER POR ITEMS  KM A KM",#N/A,TRUE,"Rehabilitacion Arm-Per"}</definedName>
    <definedName name="wrn.ESTADO._.REHABILITACION.">{"PRES REHAB ARM-PER POR ITEMS  KM A KM",#N/A,TRUE,"Rehabilitacion Arm-Per"}</definedName>
    <definedName name="wrn.ESTALEIRO.">{#N/A,#N/A,FALSE,"INDICE";#N/A,#N/A,FALSE,"MAPA RESUMO";#N/A,#N/A,FALSE,"C.MENS.ESTAL.";#N/A,#N/A,FALSE,"GRAF-MO";#N/A,#N/A,FALSE,"MO-INDIRECTA";#N/A,#N/A,FALSE,"MO-OUT.NAT.";#N/A,#N/A,FALSE,"S.E.M.";#N/A,#N/A,FALSE,"D.E.C.";#N/A,#N/A,FALSE,"ALUG.EQUIP.";#N/A,#N/A,FALSE,"MATER.";#N/A,#N/A,FALSE,"MD-ESTAL.";#N/A,#N/A,FALSE,"SUB-EMP.";#N/A,#N/A,FALSE,"O.ENCARG.";#N/A,#N/A,FALSE,"MO-DIRECTA"}</definedName>
    <definedName localSheetId="0" name="wrn.Europe.">{"rawdata",#N/A,TRUE,"BT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localSheetId="0" name="wrn.fcb2">{"FCB_ALL",#N/A,FALSE,"FCB"}</definedName>
    <definedName name="wrn.fcb2">{"FCB_ALL",#N/A,FALSE,"FCB"}</definedName>
    <definedName localSheetId="0" name="wrn.FINAN97.">{"COSOPE98",#N/A,FALSE,"COSOPE98";"COSOPE97",#N/A,FALSE,"COSOPE97";"GASECP98",#N/A,FALSE,"GASECP98";"GAS10098",#N/A,FALSE,"GAS10098";"GASECP97",#N/A,FALSE,"GASECP97";"GAS10097",#N/A,FALSE,"GAS10097";"INVECP98",#N/A,FALSE,"INVECP98";"INV10098",#N/A,FALSE,"INV10098";"INVECP97",#N/A,FALSE,"INVECP97";"INV10097",#N/A,FALSE,"INV10097"}</definedName>
    <definedName name="wrn.FINAN97.">{"COSOPE98",#N/A,FALSE,"COSOPE98";"COSOPE97",#N/A,FALSE,"COSOPE97";"GASECP98",#N/A,FALSE,"GASECP98";"GAS10098",#N/A,FALSE,"GAS10098";"GASECP97",#N/A,FALSE,"GASECP97";"GAS10097",#N/A,FALSE,"GAS10097";"INVECP98",#N/A,FALSE,"INVECP98";"INV10098",#N/A,FALSE,"INV10098";"INVECP97",#N/A,FALSE,"INVECP97";"INV10097",#N/A,FALSE,"INV10097"}</definedName>
    <definedName localSheetId="0" name="wrn.Financial._.Statements.">{#N/A,#N/A,TRUE,"Consolidated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localSheetId="0" name="wrn.five.">{#N/A,#N/A,TRUE,"5 year"}</definedName>
    <definedName name="wrn.five.">{#N/A,#N/A,TRUE,"5 year"}</definedName>
    <definedName localSheetId="0" name="wrn.fixed._.assets.">{#N/A,#N/A,TRUE,"fixed assets"}</definedName>
    <definedName name="wrn.fixed._.assets.">{#N/A,#N/A,TRUE,"fixed assets"}</definedName>
    <definedName localSheetId="0" name="wrn.FORMATOS.">{#N/A,#N/A,FALSE,"Formato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localSheetId="0" name="wrn.formu.">{"VIA1",#N/A,TRUE,"formul";"VIA2",#N/A,TRUE,"formul";"VIA3",#N/A,TRUE,"formul"}</definedName>
    <definedName name="wrn.formu.">{"VIA1",#N/A,TRUE,"formul";"VIA2",#N/A,TRUE,"formul";"VIA3",#N/A,TRUE,"formul"}</definedName>
    <definedName localSheetId="0" name="wrn.FUll._.Model.">{#N/A,#N/A,TRUE,"Assump";#N/A,#N/A,TRUE,"Transaction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localSheetId="0" name="wrn.GENERAL.">{"TAB1",#N/A,TRUE,"GENERAL";"TAB2",#N/A,TRUE,"GENERAL";"TAB3",#N/A,TRUE,"GENERAL";"TAB4",#N/A,TRUE,"GENERAL";"TAB5",#N/A,TRUE,"GENERAL"}</definedName>
    <definedName name="wrn.GENERAL.">{"TAB1",#N/A,TRUE,"GENERAL";"TAB2",#N/A,TRUE,"GENERAL";"TAB3",#N/A,TRUE,"GENERAL";"TAB4",#N/A,TRUE,"GENERAL";"TAB5",#N/A,TRUE,"GENERAL"}</definedName>
    <definedName localSheetId="0" name="wrn.GENERAL._1">{"TAB1",#N/A,TRUE,"GENERAL";"TAB2",#N/A,TRUE,"GENERAL";"TAB3",#N/A,TRUE,"GENERAL";"TAB4",#N/A,TRUE,"GENERAL";"TAB5",#N/A,TRUE,"GENERAL"}</definedName>
    <definedName name="wrn.GENERAL._1">{"TAB1",#N/A,TRUE,"GENERAL";"TAB2",#N/A,TRUE,"GENERAL";"TAB3",#N/A,TRUE,"GENERAL";"TAB4",#N/A,TRUE,"GENERAL";"TAB5",#N/A,TRUE,"GENERAL"}</definedName>
    <definedName localSheetId="0" name="wrn.GERENCIA.">{#N/A,#N/A,TRUE,"INGENIERIA";#N/A,#N/A,TRUE,"COMPRAS";#N/A,#N/A,TRUE,"DIRECCION";#N/A,#N/A,TRUE,"RESUMEN"}</definedName>
    <definedName name="wrn.GERENCIA.">{#N/A,#N/A,TRUE,"INGENIERIA";#N/A,#N/A,TRUE,"COMPRAS";#N/A,#N/A,TRUE,"DIRECCION";#N/A,#N/A,TRUE,"RESUMEN"}</definedName>
    <definedName localSheetId="0" name="wrn.GP.">{#N/A,#N/A,FALSE,"GP01";#N/A,#N/A,FALSE,"GP02";#N/A,#N/A,FALSE,"GP03";#N/A,#N/A,FALSE,"GP04";#N/A,#N/A,FALSE,"GP05";#N/A,#N/A,FALSE,"GP06";#N/A,#N/A,FALSE,"GP07";#N/A,#N/A,FALSE,"GP08";#N/A,#N/A,FALSE,"GP09";#N/A,#N/A,FALSE,"GP10";#N/A,#N/A,FALSE,"GP11";#N/A,#N/A,FALSE,"GP12"}</definedName>
    <definedName name="wrn.GP.">{#N/A,#N/A,FALSE,"GP01";#N/A,#N/A,FALSE,"GP02";#N/A,#N/A,FALSE,"GP03";#N/A,#N/A,FALSE,"GP04";#N/A,#N/A,FALSE,"GP05";#N/A,#N/A,FALSE,"GP06";#N/A,#N/A,FALSE,"GP07";#N/A,#N/A,FALSE,"GP08";#N/A,#N/A,FALSE,"GP09";#N/A,#N/A,FALSE,"GP10";#N/A,#N/A,FALSE,"GP11";#N/A,#N/A,FALSE,"GP12"}</definedName>
    <definedName localSheetId="0" name="wrn.IMPRESION.">{"IMPRESION",#N/A,FALSE,"pequeño"}</definedName>
    <definedName name="wrn.IMPRESION.">{"IMPRESION",#N/A,FALSE,"pequeño"}</definedName>
    <definedName localSheetId="0" name="wrn.Impresion._.Datos._.de._.las._.Curvas.">{"Datos de las Curvas",#N/A,TRUE,"TABLA-CALCULOS"}</definedName>
    <definedName name="wrn.Impresion._.Datos._.de._.las._.Curvas.">{"Datos de las Curvas",#N/A,TRUE,"TABLA-CALCULOS"}</definedName>
    <definedName localSheetId="0" name="wrn.INF_DIARIO.">{#N/A,#N/A,FALSE,"PERSONAL"}</definedName>
    <definedName name="wrn.INF_DIARIO.">{#N/A,#N/A,FALSE,"PERSONAL"}</definedName>
    <definedName localSheetId="0" name="wrn.INFOCIB.">{#N/A,#N/A,FALSE,"VOL695";#N/A,#N/A,FALSE,"anexo1";#N/A,#N/A,FALSE,"anexo2";#N/A,#N/A,FALSE,"anexo3";#N/A,#N/A,FALSE,"anexo4";#N/A,#N/A,FALSE,"anexo5a";#N/A,#N/A,FALSE,"anexo5b";#N/A,#N/A,FALSE,"anexo6a";#N/A,#N/A,FALSE,"anexo6a";#N/A,#N/A,FALSE,"anexo6c";#N/A,#N/A,FALSE,"anexo7a";#N/A,#N/A,FALSE,"anexo7b";#N/A,#N/A,FALSE,"anexo7c"}</definedName>
    <definedName name="wrn.INFOCIB.">{#N/A,#N/A,FALSE,"VOL695";#N/A,#N/A,FALSE,"anexo1";#N/A,#N/A,FALSE,"anexo2";#N/A,#N/A,FALSE,"anexo3";#N/A,#N/A,FALSE,"anexo4";#N/A,#N/A,FALSE,"anexo5a";#N/A,#N/A,FALSE,"anexo5b";#N/A,#N/A,FALSE,"anexo6a";#N/A,#N/A,FALSE,"anexo6a";#N/A,#N/A,FALSE,"anexo6c";#N/A,#N/A,FALSE,"anexo7a";#N/A,#N/A,FALSE,"anexo7b";#N/A,#N/A,FALSE,"anexo7c"}</definedName>
    <definedName name="wrn.Informe._.de._.Parametros.">{"Parametros Lote",#N/A,TRUE,"Lote";"Parametros Ventas",#N/A,TRUE,"Ventas"}</definedName>
    <definedName localSheetId="0" name="wrn.INFORME1.">{#N/A,#N/A,FALSE,"ESTRATO6";#N/A,#N/A,FALSE,"ESTRATO5";#N/A,#N/A,FALSE,"ESTRATO4";#N/A,#N/A,FALSE,"ESTRATO3";#N/A,#N/A,FALSE,"ESTRATO2";#N/A,#N/A,FALSE,"ESTRATO1"}</definedName>
    <definedName name="wrn.INFORME1.">{#N/A,#N/A,FALSE,"ESTRATO6";#N/A,#N/A,FALSE,"ESTRATO5";#N/A,#N/A,FALSE,"ESTRATO4";#N/A,#N/A,FALSE,"ESTRATO3";#N/A,#N/A,FALSE,"ESTRATO2";#N/A,#N/A,FALSE,"ESTRATO1"}</definedName>
    <definedName localSheetId="0" name="wrn.INFORMETEC.">{#N/A,#N/A,FALSE,"TEC-01";#N/A,#N/A,FALSE,"TEC - 02";#N/A,#N/A,FALSE,"TEC - 03";#N/A,#N/A,FALSE,"TEC - 04";#N/A,#N/A,FALSE,"TEC-07";#N/A,#N/A,FALSE,"TEC-08";#N/A,#N/A,FALSE,"TEC - 09A";#N/A,#N/A,FALSE,"TEC - 09B";#N/A,#N/A,FALSE,"TEC - 09C";#N/A,#N/A,FALSE,"TEC - 10";#N/A,#N/A,FALSE,"TEC-11"}</definedName>
    <definedName name="wrn.INFORMETEC.">{#N/A,#N/A,FALSE,"TEC-01";#N/A,#N/A,FALSE,"TEC - 02";#N/A,#N/A,FALSE,"TEC - 03";#N/A,#N/A,FALSE,"TEC - 04";#N/A,#N/A,FALSE,"TEC-07";#N/A,#N/A,FALSE,"TEC-08";#N/A,#N/A,FALSE,"TEC - 09A";#N/A,#N/A,FALSE,"TEC - 09B";#N/A,#N/A,FALSE,"TEC - 09C";#N/A,#N/A,FALSE,"TEC - 10";#N/A,#N/A,FALSE,"TEC-11"}</definedName>
    <definedName localSheetId="3" name="wrn.international._.définitif.">{#N/A,#N/A,TRUE," aprés retrait. conso.";#N/A,#N/A,TRUE,"synthèse";#N/A,#N/A,TRUE,"tableaux";#N/A,#N/A,TRUE,"GRAPHE";#N/A,#N/A,TRUE,"SMART  francs 100 %";#N/A,#N/A,TRUE,"POLOGNE francs 100 %";#N/A,#N/A,TRUE,"LIBERTAD  francs 100 %";#N/A,#N/A,TRUE,"DISCO  francs 100 %";#N/A,#N/A,TRUE,"DEVOTO  francs 100 %";#N/A,#N/A,TRUE,"LARENCO  francs 100 %";#N/A,#N/A,TRUE,"CATIVEN  francs 100 %";#N/A,#N/A,TRUE,"FEG  francs 100 %";#N/A,#N/A,TRUE,"BIG C  francs 100 %";#N/A,#N/A,TRUE,"MISE EN EQUIVALENCE"}</definedName>
    <definedName localSheetId="0" name="wrn.international._.définitif.">{#N/A,#N/A,TRUE," aprés retrait. conso.";#N/A,#N/A,TRUE,"synthèse";#N/A,#N/A,TRUE,"tableaux";#N/A,#N/A,TRUE,"GRAPHE";#N/A,#N/A,TRUE,"SMART  francs 100 %";#N/A,#N/A,TRUE,"POLOGNE francs 100 %";#N/A,#N/A,TRUE,"LIBERTAD  francs 100 %";#N/A,#N/A,TRUE,"DISCO  francs 100 %";#N/A,#N/A,TRUE,"DEVOTO  francs 100 %";#N/A,#N/A,TRUE,"LARENCO  francs 100 %";#N/A,#N/A,TRUE,"CATIVEN  francs 100 %";#N/A,#N/A,TRUE,"FEG  francs 100 %";#N/A,#N/A,TRUE,"BIG C  francs 100 %";#N/A,#N/A,TRUE,"MISE EN EQUIVALENCE"}</definedName>
    <definedName name="wrn.international._.définitif.">{#N/A,#N/A,TRUE," aprés retrait. conso.";#N/A,#N/A,TRUE,"synthèse";#N/A,#N/A,TRUE,"tableaux";#N/A,#N/A,TRUE,"GRAPHE";#N/A,#N/A,TRUE,"SMART  francs 100 %";#N/A,#N/A,TRUE,"POLOGNE francs 100 %";#N/A,#N/A,TRUE,"LIBERTAD  francs 100 %";#N/A,#N/A,TRUE,"DISCO  francs 100 %";#N/A,#N/A,TRUE,"DEVOTO  francs 100 %";#N/A,#N/A,TRUE,"LARENCO  francs 100 %";#N/A,#N/A,TRUE,"CATIVEN  francs 100 %";#N/A,#N/A,TRUE,"FEG  francs 100 %";#N/A,#N/A,TRUE,"BIG C  francs 100 %";#N/A,#N/A,TRUE,"MISE EN EQUIVALENCE"}</definedName>
    <definedName localSheetId="3" name="wrn.international._.définitif._1">{#N/A,#N/A,TRUE," aprés retrait. conso.";#N/A,#N/A,TRUE,"synthèse";#N/A,#N/A,TRUE,"tableaux";#N/A,#N/A,TRUE,"GRAPHE";#N/A,#N/A,TRUE,"SMART  francs 100 %";#N/A,#N/A,TRUE,"POLOGNE francs 100 %";#N/A,#N/A,TRUE,"LIBERTAD  francs 100 %";#N/A,#N/A,TRUE,"DISCO  francs 100 %";#N/A,#N/A,TRUE,"DEVOTO  francs 100 %";#N/A,#N/A,TRUE,"LARENCO  francs 100 %";#N/A,#N/A,TRUE,"CATIVEN  francs 100 %";#N/A,#N/A,TRUE,"FEG  francs 100 %";#N/A,#N/A,TRUE,"BIG C  francs 100 %";#N/A,#N/A,TRUE,"MISE EN EQUIVALENCE"}</definedName>
    <definedName localSheetId="0" name="wrn.international._.définitif._1">{#N/A,#N/A,TRUE," aprés retrait. conso.";#N/A,#N/A,TRUE,"synthèse";#N/A,#N/A,TRUE,"tableaux";#N/A,#N/A,TRUE,"GRAPHE";#N/A,#N/A,TRUE,"SMART  francs 100 %";#N/A,#N/A,TRUE,"POLOGNE francs 100 %";#N/A,#N/A,TRUE,"LIBERTAD  francs 100 %";#N/A,#N/A,TRUE,"DISCO  francs 100 %";#N/A,#N/A,TRUE,"DEVOTO  francs 100 %";#N/A,#N/A,TRUE,"LARENCO  francs 100 %";#N/A,#N/A,TRUE,"CATIVEN  francs 100 %";#N/A,#N/A,TRUE,"FEG  francs 100 %";#N/A,#N/A,TRUE,"BIG C  francs 100 %";#N/A,#N/A,TRUE,"MISE EN EQUIVALENCE"}</definedName>
    <definedName name="wrn.international._.définitif._1">{#N/A,#N/A,TRUE," aprés retrait. conso.";#N/A,#N/A,TRUE,"synthèse";#N/A,#N/A,TRUE,"tableaux";#N/A,#N/A,TRUE,"GRAPHE";#N/A,#N/A,TRUE,"SMART  francs 100 %";#N/A,#N/A,TRUE,"POLOGNE francs 100 %";#N/A,#N/A,TRUE,"LIBERTAD  francs 100 %";#N/A,#N/A,TRUE,"DISCO  francs 100 %";#N/A,#N/A,TRUE,"DEVOTO  francs 100 %";#N/A,#N/A,TRUE,"LARENCO  francs 100 %";#N/A,#N/A,TRUE,"CATIVEN  francs 100 %";#N/A,#N/A,TRUE,"FEG  francs 100 %";#N/A,#N/A,TRUE,"BIG C  francs 100 %";#N/A,#N/A,TRUE,"MISE EN EQUIVALENCE"}</definedName>
    <definedName localSheetId="3" name="wrn.international._.francs._.et._.devises.">{#N/A,#N/A,FALSE,"Change";#N/A,#N/A,FALSE,"SynthèseInternational";#N/A,#N/A,FALSE,"Polognefrancs100%";#N/A,#N/A,FALSE,"FEG francs 100%";#N/A,#N/A,FALSE,"DISCO francs 100%";#N/A,#N/A,FALSE,"libertad francs 100%";#N/A,#N/A,FALSE,"BIG C FF 100%";#N/A,#N/A,FALSE,"SmartFF";#N/A,#N/A,FALSE,"Cativen FF 100";#N/A,#N/A,FALSE,"DEVOTO FRANCS 100% ";#N/A,#N/A,FALSE,"PolognePLN";#N/A,#N/A,FALSE,"FEG NT$";#N/A,#N/A,FALSE,"DISCO EN USD";#N/A,#N/A,FALSE,"LIBERTAD$";#N/A,#N/A,FALSE,"BIG C - Bath";#N/A,#N/A,FALSE,"SMART $";#N/A,#N/A,FALSE,"CATIVEN$";#N/A,#N/A,FALSE,"DEVOTO$"}</definedName>
    <definedName localSheetId="0" name="wrn.international._.francs._.et._.devises.">{#N/A,#N/A,FALSE,"Change";#N/A,#N/A,FALSE,"SynthèseInternational";#N/A,#N/A,FALSE,"Polognefrancs100%";#N/A,#N/A,FALSE,"FEG francs 100%";#N/A,#N/A,FALSE,"DISCO francs 100%";#N/A,#N/A,FALSE,"libertad francs 100%";#N/A,#N/A,FALSE,"BIG C FF 100%";#N/A,#N/A,FALSE,"SmartFF";#N/A,#N/A,FALSE,"Cativen FF 100";#N/A,#N/A,FALSE,"DEVOTO FRANCS 100% ";#N/A,#N/A,FALSE,"PolognePLN";#N/A,#N/A,FALSE,"FEG NT$";#N/A,#N/A,FALSE,"DISCO EN USD";#N/A,#N/A,FALSE,"LIBERTAD$";#N/A,#N/A,FALSE,"BIG C - Bath";#N/A,#N/A,FALSE,"SMART $";#N/A,#N/A,FALSE,"CATIVEN$";#N/A,#N/A,FALSE,"DEVOTO$"}</definedName>
    <definedName name="wrn.international._.francs._.et._.devises.">{#N/A,#N/A,FALSE,"Change";#N/A,#N/A,FALSE,"SynthèseInternational";#N/A,#N/A,FALSE,"Polognefrancs100%";#N/A,#N/A,FALSE,"FEG francs 100%";#N/A,#N/A,FALSE,"DISCO francs 100%";#N/A,#N/A,FALSE,"libertad francs 100%";#N/A,#N/A,FALSE,"BIG C FF 100%";#N/A,#N/A,FALSE,"SmartFF";#N/A,#N/A,FALSE,"Cativen FF 100";#N/A,#N/A,FALSE,"DEVOTO FRANCS 100% ";#N/A,#N/A,FALSE,"PolognePLN";#N/A,#N/A,FALSE,"FEG NT$";#N/A,#N/A,FALSE,"DISCO EN USD";#N/A,#N/A,FALSE,"LIBERTAD$";#N/A,#N/A,FALSE,"BIG C - Bath";#N/A,#N/A,FALSE,"SMART $";#N/A,#N/A,FALSE,"CATIVEN$";#N/A,#N/A,FALSE,"DEVOTO$"}</definedName>
    <definedName localSheetId="3" name="wrn.international._.francs._.et._.devises._1">{#N/A,#N/A,FALSE,"Change";#N/A,#N/A,FALSE,"SynthèseInternational";#N/A,#N/A,FALSE,"Polognefrancs100%";#N/A,#N/A,FALSE,"FEG francs 100%";#N/A,#N/A,FALSE,"DISCO francs 100%";#N/A,#N/A,FALSE,"libertad francs 100%";#N/A,#N/A,FALSE,"BIG C FF 100%";#N/A,#N/A,FALSE,"SmartFF";#N/A,#N/A,FALSE,"Cativen FF 100";#N/A,#N/A,FALSE,"DEVOTO FRANCS 100% ";#N/A,#N/A,FALSE,"PolognePLN";#N/A,#N/A,FALSE,"FEG NT$";#N/A,#N/A,FALSE,"DISCO EN USD";#N/A,#N/A,FALSE,"LIBERTAD$";#N/A,#N/A,FALSE,"BIG C - Bath";#N/A,#N/A,FALSE,"SMART $";#N/A,#N/A,FALSE,"CATIVEN$";#N/A,#N/A,FALSE,"DEVOTO$"}</definedName>
    <definedName localSheetId="0" name="wrn.international._.francs._.et._.devises._1">{#N/A,#N/A,FALSE,"Change";#N/A,#N/A,FALSE,"SynthèseInternational";#N/A,#N/A,FALSE,"Polognefrancs100%";#N/A,#N/A,FALSE,"FEG francs 100%";#N/A,#N/A,FALSE,"DISCO francs 100%";#N/A,#N/A,FALSE,"libertad francs 100%";#N/A,#N/A,FALSE,"BIG C FF 100%";#N/A,#N/A,FALSE,"SmartFF";#N/A,#N/A,FALSE,"Cativen FF 100";#N/A,#N/A,FALSE,"DEVOTO FRANCS 100% ";#N/A,#N/A,FALSE,"PolognePLN";#N/A,#N/A,FALSE,"FEG NT$";#N/A,#N/A,FALSE,"DISCO EN USD";#N/A,#N/A,FALSE,"LIBERTAD$";#N/A,#N/A,FALSE,"BIG C - Bath";#N/A,#N/A,FALSE,"SMART $";#N/A,#N/A,FALSE,"CATIVEN$";#N/A,#N/A,FALSE,"DEVOTO$"}</definedName>
    <definedName name="wrn.international._.francs._.et._.devises._1">{#N/A,#N/A,FALSE,"Change";#N/A,#N/A,FALSE,"SynthèseInternational";#N/A,#N/A,FALSE,"Polognefrancs100%";#N/A,#N/A,FALSE,"FEG francs 100%";#N/A,#N/A,FALSE,"DISCO francs 100%";#N/A,#N/A,FALSE,"libertad francs 100%";#N/A,#N/A,FALSE,"BIG C FF 100%";#N/A,#N/A,FALSE,"SmartFF";#N/A,#N/A,FALSE,"Cativen FF 100";#N/A,#N/A,FALSE,"DEVOTO FRANCS 100% ";#N/A,#N/A,FALSE,"PolognePLN";#N/A,#N/A,FALSE,"FEG NT$";#N/A,#N/A,FALSE,"DISCO EN USD";#N/A,#N/A,FALSE,"LIBERTAD$";#N/A,#N/A,FALSE,"BIG C - Bath";#N/A,#N/A,FALSE,"SMART $";#N/A,#N/A,FALSE,"CATIVEN$";#N/A,#N/A,FALSE,"DEVOTO$"}</definedName>
    <definedName localSheetId="0" name="wrn.items.">{#N/A,#N/A,FALSE,"Items"}</definedName>
    <definedName name="wrn.items.">{#N/A,#N/A,FALSE,"Items"}</definedName>
    <definedName localSheetId="0" name="wrn.julio24.">{#N/A,#N/A,FALSE,"310.1";#N/A,#N/A,FALSE,"321.1";#N/A,#N/A,FALSE,"320.3";#N/A,#N/A,FALSE,"330.1"}</definedName>
    <definedName name="wrn.julio24.">{#N/A,#N/A,FALSE,"310.1";#N/A,#N/A,FALSE,"321.1";#N/A,#N/A,FALSE,"320.3";#N/A,#N/A,FALSE,"330.1"}</definedName>
    <definedName localSheetId="3" name="wrn.Junta._.Principal.">{#N/A,#N/A,FALSE,"VENTAS";#N/A,#N/A,FALSE,"U. BRUTA";#N/A,#N/A,FALSE,"G. PERSONAL";#N/A,#N/A,FALSE,"G. OPERACION";#N/A,#N/A,FALSE,"G. DEPYAM";#N/A,#N/A,FALSE,"INGRESOS";#N/A,#N/A,FALSE,"G.o P.1";#N/A,#N/A,FALSE,"3%Informe Junta";#N/A,#N/A,FALSE,"P Y G (2)";#N/A,#N/A,FALSE,"CART. PROV.";#N/A,#N/A,FALSE,"Usecmes";#N/A,#N/A,FALSE,"Usecacu"}</definedName>
    <definedName localSheetId="0" name="wrn.Junta._.Principal.">{#N/A,#N/A,FALSE,"VENTAS";#N/A,#N/A,FALSE,"U. BRUTA";#N/A,#N/A,FALSE,"G. PERSONAL";#N/A,#N/A,FALSE,"G. OPERACION";#N/A,#N/A,FALSE,"G. DEPYAM";#N/A,#N/A,FALSE,"INGRESOS";#N/A,#N/A,FALSE,"G.o P.1";#N/A,#N/A,FALSE,"3%Informe Junta";#N/A,#N/A,FALSE,"P Y G (2)";#N/A,#N/A,FALSE,"CART. PROV.";#N/A,#N/A,FALSE,"Usecmes";#N/A,#N/A,FALSE,"Usecacu"}</definedName>
    <definedName name="wrn.Junta._.Principal.">{#N/A,#N/A,FALSE,"VENTAS";#N/A,#N/A,FALSE,"U. BRUTA";#N/A,#N/A,FALSE,"G. PERSONAL";#N/A,#N/A,FALSE,"G. OPERACION";#N/A,#N/A,FALSE,"G. DEPYAM";#N/A,#N/A,FALSE,"INGRESOS";#N/A,#N/A,FALSE,"G.o P.1";#N/A,#N/A,FALSE,"3%Informe Junta";#N/A,#N/A,FALSE,"P Y G (2)";#N/A,#N/A,FALSE,"CART. PROV.";#N/A,#N/A,FALSE,"Usecmes";#N/A,#N/A,FALSE,"Usecacu"}</definedName>
    <definedName localSheetId="0" name="wrn.Kr.">{"krl1",#N/A,FALSE,"kr";"krl2",#N/A,FALSE,"kr";"compara",#N/A,FALSE,"kr";"desconp1",#N/A,FALSE,"kr";"desconp12",#N/A,FALSE,"kr";"krnp1",#N/A,FALSE,"kr";"krnp2",#N/A,FALSE,"kr";"krp12avg",#N/A,FALSE,"kr";"krp1avg",#N/A,FALSE,"kr"}</definedName>
    <definedName name="wrn.Kr.">{"krl1",#N/A,FALSE,"kr";"krl2",#N/A,FALSE,"kr";"compara",#N/A,FALSE,"kr";"desconp1",#N/A,FALSE,"kr";"desconp12",#N/A,FALSE,"kr";"krnp1",#N/A,FALSE,"kr";"krnp2",#N/A,FALSE,"kr";"krp12avg",#N/A,FALSE,"kr";"krp1avg",#N/A,FALSE,"kr"}</definedName>
    <definedName localSheetId="0" name="wrn.Modello.">{#N/A,#N/A,TRUE,"Proposal";#N/A,#N/A,TRUE,"Assumptions";#N/A,#N/A,TRUE,"Net Income";#N/A,#N/A,TRUE,"Balsheet";#N/A,#N/A,TRUE,"Capex";#N/A,#N/A,TRUE,"Volumes";#N/A,#N/A,TRUE,"Revenues";#N/A,#N/A,TRUE,"Var.Costs";#N/A,#N/A,TRUE,"Personnel";#N/A,#N/A,TRUE,"Other costs";#N/A,#N/A,TRUE,"MKTG and G&amp;A"}</definedName>
    <definedName name="wrn.Modello.">{#N/A,#N/A,TRUE,"Proposal";#N/A,#N/A,TRUE,"Assumptions";#N/A,#N/A,TRUE,"Net Income";#N/A,#N/A,TRUE,"Balsheet";#N/A,#N/A,TRUE,"Capex";#N/A,#N/A,TRUE,"Volumes";#N/A,#N/A,TRUE,"Revenues";#N/A,#N/A,TRUE,"Var.Costs";#N/A,#N/A,TRUE,"Personnel";#N/A,#N/A,TRUE,"Other costs";#N/A,#N/A,TRUE,"MKTG and G&amp;A"}</definedName>
    <definedName name="wrn.NUevo.">{"Parametros Honorarios",#N/A,FALSE,"Honorarios";"Parametros Impuestos",#N/A,FALSE,"Impuestos"}</definedName>
    <definedName localSheetId="0" name="wrn.OBRASC.">{"AURES1",#N/A,FALSE,"GENERAL";"AURES2",#N/A,FALSE,"GENERAL";"AURES3",#N/A,FALSE,"GENERAL";"AURES4",#N/A,FALSE,"GENERAL";"AURES5",#N/A,FALSE,"GENERAL";"AURES6",#N/A,FALSE,"GENERAL";"AURES7",#N/A,FALSE,"GENERAL"}</definedName>
    <definedName name="wrn.OBRASC.">{"AURES1",#N/A,FALSE,"GENERAL";"AURES2",#N/A,FALSE,"GENERAL";"AURES3",#N/A,FALSE,"GENERAL";"AURES4",#N/A,FALSE,"GENERAL";"AURES5",#N/A,FALSE,"GENERAL";"AURES6",#N/A,FALSE,"GENERAL";"AURES7",#N/A,FALSE,"GENERAL"}</definedName>
    <definedName localSheetId="0" name="wrn.OPERADORES.">{#N/A,#N/A,TRUE,"T1"}</definedName>
    <definedName name="wrn.OPERADORES.">{#N/A,#N/A,TRUE,"T1"}</definedName>
    <definedName localSheetId="0" name="wrn.Output.">{"definitions",#N/A,TRUE,"Definitions";"out1",#N/A,TRUE,"Valuation";"out2",#N/A,TRUE,"Valuation";"out3",#N/A,TRUE,"Valuation";"out4",#N/A,TRUE,"Valuation";"out",#N/A,TRUE,"Efficiency";"out1",#N/A,TRUE,"Growth,Margin,Rev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localSheetId="3" name="wrn.perspectives.">{#N/A,#N/A,FALSE,"Comptes consolidés en MF";#N/A,#N/A,FALSE,"Chiffre d'affaires";#N/A,#N/A,FALSE," Résultat d'exploitation";#N/A,#N/A,FALSE,"Investissements";#N/A,#N/A,FALSE,"bilan et net";#N/A,#N/A,FALSE,"DETTE";#N/A,#N/A,FALSE,"dividendes";#N/A,#N/A,FALSE,"Impot"}</definedName>
    <definedName localSheetId="0" name="wrn.perspectives.">{#N/A,#N/A,FALSE,"Comptes consolidés en MF";#N/A,#N/A,FALSE,"Chiffre d'affaires";#N/A,#N/A,FALSE," Résultat d'exploitation";#N/A,#N/A,FALSE,"Investissements";#N/A,#N/A,FALSE,"bilan et net";#N/A,#N/A,FALSE,"DETTE";#N/A,#N/A,FALSE,"dividendes";#N/A,#N/A,FALSE,"Impot"}</definedName>
    <definedName name="wrn.perspectives.">{#N/A,#N/A,FALSE,"Comptes consolidés en MF";#N/A,#N/A,FALSE,"Chiffre d'affaires";#N/A,#N/A,FALSE," Résultat d'exploitation";#N/A,#N/A,FALSE,"Investissements";#N/A,#N/A,FALSE,"bilan et net";#N/A,#N/A,FALSE,"DETTE";#N/A,#N/A,FALSE,"dividendes";#N/A,#N/A,FALSE,"Impot"}</definedName>
    <definedName localSheetId="3" name="wrn.perspectives._1">{#N/A,#N/A,FALSE,"Comptes consolidés en MF";#N/A,#N/A,FALSE,"Chiffre d'affaires";#N/A,#N/A,FALSE," Résultat d'exploitation";#N/A,#N/A,FALSE,"Investissements";#N/A,#N/A,FALSE,"bilan et net";#N/A,#N/A,FALSE,"DETTE";#N/A,#N/A,FALSE,"dividendes";#N/A,#N/A,FALSE,"Impot"}</definedName>
    <definedName localSheetId="0" name="wrn.perspectives._1">{#N/A,#N/A,FALSE,"Comptes consolidés en MF";#N/A,#N/A,FALSE,"Chiffre d'affaires";#N/A,#N/A,FALSE," Résultat d'exploitation";#N/A,#N/A,FALSE,"Investissements";#N/A,#N/A,FALSE,"bilan et net";#N/A,#N/A,FALSE,"DETTE";#N/A,#N/A,FALSE,"dividendes";#N/A,#N/A,FALSE,"Impot"}</definedName>
    <definedName name="wrn.perspectives._1">{#N/A,#N/A,FALSE,"Comptes consolidés en MF";#N/A,#N/A,FALSE,"Chiffre d'affaires";#N/A,#N/A,FALSE," Résultat d'exploitation";#N/A,#N/A,FALSE,"Investissements";#N/A,#N/A,FALSE,"bilan et net";#N/A,#N/A,FALSE,"DETTE";#N/A,#N/A,FALSE,"dividendes";#N/A,#N/A,FALSE,"Impot"}</definedName>
    <definedName name="wrn.precios.">{"CONCABL1.1",#N/A,FALSE,"1.1.1a1.1.3 ACSR";"AISL1.2",#N/A,FALSE,"1.1.1a1.1.3 ACSR";"torr1.1.3",#N/A,FALSE,"1.1.1a1.1.3 ACSR";"cm1.2",#N/A,FALSE,"1.2 ACSR";"cm2.2",#N/A,FALSE,"1.2 ACSR";#N/A,#N/A,FALSE,"1.3 ACSR";#N/A,#N/A,FALSE,"2.1.1A2.1.3 ACAR";"ac2.1",#N/A,FALSE,"1.2 ACAR";"ac2.2",#N/A,FALSE,"1.2 ACAR";#N/A,#N/A,FALSE,"2.3 ACAR"}</definedName>
    <definedName localSheetId="0" name="wrn.Print._.first._.three._.sheets.">{#N/A,#N/A,TRUE,"Summary";#N/A,#N/A,TRUE,"Detail";#N/A,#N/A,TRUE,"Accessories"}</definedName>
    <definedName name="wrn.Print._.first._.three._.sheets.">{#N/A,#N/A,TRUE,"Summary";#N/A,#N/A,TRUE,"Detail";#N/A,#N/A,TRUE,"Accessories"}</definedName>
    <definedName localSheetId="0" name="wrn.PRU_1.">{#N/A,#N/A,FALSE,"PERSONAL"}</definedName>
    <definedName name="wrn.PRU_1.">{#N/A,#N/A,FALSE,"PERSONAL"}</definedName>
    <definedName name="wrn.Prueba.">{"Negocio Total",#N/A,FALSE,"Ca0797";"Detalle Total",#N/A,FALSE,"Ca0797"}</definedName>
    <definedName localSheetId="0" name="wrn.res7">{#N/A,#N/A,FALSE,"Hoja1";#N/A,#N/A,FALSE,"Hoja2"}</definedName>
    <definedName name="wrn.res7">{#N/A,#N/A,FALSE,"Hoja1";#N/A,#N/A,FALSE,"Hoja2"}</definedName>
    <definedName localSheetId="0" name="wrn.Restructuring._.Summaries.">{#N/A,#N/A,TRUE,"Transaction Summary";#N/A,#N/A,TRUE,"Restructuring Sensitivities";#N/A,#N/A,TRUE,"DCF";#N/A,#N/A,TRUE,"IRR";#N/A,#N/A,TRUE,"Debt Capacity"}</definedName>
    <definedName name="wrn.Restructuring._.Summaries.">{#N/A,#N/A,TRUE,"Transaction Summary";#N/A,#N/A,TRUE,"Restructuring Sensitivities";#N/A,#N/A,TRUE,"DCF";#N/A,#N/A,TRUE,"IRR";#N/A,#N/A,TRUE,"Debt Capacity"}</definedName>
    <definedName localSheetId="0" name="wrn.Resumen.">{#N/A,#N/A,FALSE,"Hoja1";#N/A,#N/A,FALSE,"Hoja2"}</definedName>
    <definedName name="wrn.Resumen.">{#N/A,#N/A,FALSE,"Hoja1";#N/A,#N/A,FALSE,"Hoja2"}</definedName>
    <definedName localSheetId="0" name="wrn.summary._.report.">{#N/A,#N/A,TRUE,"Summary"}</definedName>
    <definedName name="wrn.summary._.report.">{#N/A,#N/A,TRUE,"Summary"}</definedName>
    <definedName localSheetId="0" name="wrn.SUP._.1.">{#N/A,#N/A,FALSE,"PERSONAL"}</definedName>
    <definedName name="wrn.SUP._.1.">{#N/A,#N/A,FALSE,"PERSONAL"}</definedName>
    <definedName localSheetId="0" name="wrn.SUPER.">{#N/A,#N/A,FALSE,"PERSONAL"}</definedName>
    <definedName name="wrn.SUPER.">{#N/A,#N/A,FALSE,"PERSONAL"}</definedName>
    <definedName localSheetId="0" name="wrn.synt.">{#N/A,#N/A,FALSE,"c_finanz";#N/A,#N/A,FALSE,"c_eco";#N/A,#N/A,FALSE,"investimenti";#N/A,#N/A,FALSE,"tir"}</definedName>
    <definedName name="wrn.synt.">{#N/A,#N/A,FALSE,"c_finanz";#N/A,#N/A,FALSE,"c_eco";#N/A,#N/A,FALSE,"investimenti";#N/A,#N/A,FALSE,"tir"}</definedName>
    <definedName localSheetId="0" name="wrn.tables.">{"cprgas",#N/A,FALSE,"CPR_E";"cprwat",#N/A,FALSE,"CPR_E";"oilcpr",#N/A,FALSE,"CPR_E";"norwat",#N/A,FALSE,"CPR_E";"norgas",#N/A,FALSE,"CPR_E";"noroil",#N/A,FALSE,"CPR_E";"surwat",#N/A,FALSE,"CPR_E";"surgas",#N/A,FALSE,"CPR_E";"suroil",#N/A,FALSE,"CPR_E";"puriwat",#N/A,FALSE,"CPR_E";"purigas",#N/A,FALSE,"CPR_E";"purioil",#N/A,FALSE,"CPR_E"}</definedName>
    <definedName name="wrn.tables.">{"cprgas",#N/A,FALSE,"CPR_E";"cprwat",#N/A,FALSE,"CPR_E";"oilcpr",#N/A,FALSE,"CPR_E";"norwat",#N/A,FALSE,"CPR_E";"norgas",#N/A,FALSE,"CPR_E";"noroil",#N/A,FALSE,"CPR_E";"surwat",#N/A,FALSE,"CPR_E";"surgas",#N/A,FALSE,"CPR_E";"suroil",#N/A,FALSE,"CPR_E";"puriwat",#N/A,FALSE,"CPR_E";"purigas",#N/A,FALSE,"CPR_E";"purioil",#N/A,FALSE,"CPR_E"}</definedName>
    <definedName localSheetId="0" name="wrn.test.">{"test2",#N/A,TRUE,"Prices"}</definedName>
    <definedName name="wrn.test.">{"test2",#N/A,TRUE,"Prices"}</definedName>
    <definedName localSheetId="0" name="wrn.TRABFENO.">{#N/A,#N/A,FALSE,"Estatico";#N/A,#N/A,FALSE,"Tuberia";#N/A,#N/A,FALSE,"Instrumentación";#N/A,#N/A,FALSE,"Mecanica";#N/A,#N/A,FALSE,"Electrico";#N/A,#N/A,FALSE,"Ofic.Civiles"}</definedName>
    <definedName name="wrn.TRABFENO.">{#N/A,#N/A,FALSE,"Estatico";#N/A,#N/A,FALSE,"Tuberia";#N/A,#N/A,FALSE,"Instrumentación";#N/A,#N/A,FALSE,"Mecanica";#N/A,#N/A,FALSE,"Electrico";#N/A,#N/A,FALSE,"Ofic.Civiles"}</definedName>
    <definedName localSheetId="0" name="wrn.via">{"via1",#N/A,TRUE,"general";"via2",#N/A,TRUE,"general";"via3",#N/A,TRUE,"general"}</definedName>
    <definedName name="wrn.via">{"via1",#N/A,TRUE,"general";"via2",#N/A,TRUE,"general";"via3",#N/A,TRUE,"general"}</definedName>
    <definedName localSheetId="0" name="wrn.via.">{"via1",#N/A,TRUE,"general";"via2",#N/A,TRUE,"general";"via3",#N/A,TRUE,"general"}</definedName>
    <definedName name="wrn.via.">{"via1",#N/A,TRUE,"general";"via2",#N/A,TRUE,"general";"via3",#N/A,TRUE,"general"}</definedName>
    <definedName localSheetId="0" name="wrn.via._1">{"via1",#N/A,TRUE,"general";"via2",#N/A,TRUE,"general";"via3",#N/A,TRUE,"general"}</definedName>
    <definedName name="wrn.via._1">{"via1",#N/A,TRUE,"general";"via2",#N/A,TRUE,"general";"via3",#N/A,TRUE,"general"}</definedName>
    <definedName localSheetId="0" name="wrn1.items">{#N/A,#N/A,FALSE,"Items"}</definedName>
    <definedName name="wrn1.items">{#N/A,#N/A,FALSE,"Items"}</definedName>
    <definedName localSheetId="0" name="wsdds">{"TAB1",#N/A,TRUE,"GENERAL";"TAB2",#N/A,TRUE,"GENERAL";"TAB3",#N/A,TRUE,"GENERAL";"TAB4",#N/A,TRUE,"GENERAL";"TAB5",#N/A,TRUE,"GENERAL"}</definedName>
    <definedName name="wsdds">{"TAB1",#N/A,TRUE,"GENERAL";"TAB2",#N/A,TRUE,"GENERAL";"TAB3",#N/A,TRUE,"GENERAL";"TAB4",#N/A,TRUE,"GENERAL";"TAB5",#N/A,TRUE,"GENERAL"}</definedName>
    <definedName localSheetId="0" name="wsnhed">{"via1",#N/A,TRUE,"general";"via2",#N/A,TRUE,"general";"via3",#N/A,TRUE,"general"}</definedName>
    <definedName name="wsnhed">{"via1",#N/A,TRUE,"general";"via2",#N/A,TRUE,"general";"via3",#N/A,TRUE,"general"}</definedName>
    <definedName localSheetId="0" name="wsnhed_1">{"via1",#N/A,TRUE,"general";"via2",#N/A,TRUE,"general";"via3",#N/A,TRUE,"general"}</definedName>
    <definedName name="wsnhed_1">{"via1",#N/A,TRUE,"general";"via2",#N/A,TRUE,"general";"via3",#N/A,TRUE,"general"}</definedName>
    <definedName localSheetId="0" name="wswswsqa">{"via1",#N/A,TRUE,"general";"via2",#N/A,TRUE,"general";"via3",#N/A,TRUE,"general"}</definedName>
    <definedName name="wswswsqa">{"via1",#N/A,TRUE,"general";"via2",#N/A,TRUE,"general";"via3",#N/A,TRUE,"general"}</definedName>
    <definedName localSheetId="0" name="wswswsqa_1">{"via1",#N/A,TRUE,"general";"via2",#N/A,TRUE,"general";"via3",#N/A,TRUE,"general"}</definedName>
    <definedName name="wswswsqa_1">{"via1",#N/A,TRUE,"general";"via2",#N/A,TRUE,"general";"via3",#N/A,TRUE,"general"}</definedName>
    <definedName localSheetId="0" name="wtt">{"TAB1",#N/A,TRUE,"GENERAL";"TAB2",#N/A,TRUE,"GENERAL";"TAB3",#N/A,TRUE,"GENERAL";"TAB4",#N/A,TRUE,"GENERAL";"TAB5",#N/A,TRUE,"GENERAL"}</definedName>
    <definedName name="wtt">{"TAB1",#N/A,TRUE,"GENERAL";"TAB2",#N/A,TRUE,"GENERAL";"TAB3",#N/A,TRUE,"GENERAL";"TAB4",#N/A,TRUE,"GENERAL";"TAB5",#N/A,TRUE,"GENERAL"}</definedName>
    <definedName localSheetId="0" name="wtt_1">{"TAB1",#N/A,TRUE,"GENERAL";"TAB2",#N/A,TRUE,"GENERAL";"TAB3",#N/A,TRUE,"GENERAL";"TAB4",#N/A,TRUE,"GENERAL";"TAB5",#N/A,TRUE,"GENERAL"}</definedName>
    <definedName name="wtt_1">{"TAB1",#N/A,TRUE,"GENERAL";"TAB2",#N/A,TRUE,"GENERAL";"TAB3",#N/A,TRUE,"GENERAL";"TAB4",#N/A,TRUE,"GENERAL";"TAB5",#N/A,TRUE,"GENERAL"}</definedName>
    <definedName localSheetId="0" name="wvu.oil.">{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wvu.oil.">{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localSheetId="0" name="wvu.oilgasagua.">{TRUE,TRUE,-0.8,-17,618,378,FALSE,FALSE,TRUE,TRUE,0,46,#N/A,77,#N/A,11.8461538461538,187.058823529412,1,FALSE,FALSE,3,TRUE,1,FALSE,75,"Swvu.oilgasagua.","ACwvu.oilgasagua.",#N/A,FALSE,FALSE,0.196850393700787,0.196850393700787,0.196850393700787,0.196850393700787,2,"","",TRUE,TRUE,FALSE,FALSE,1,#N/A,1,1,"=R1C1:R248C51",FALSE,"Rwvu.oilgasagua.","Cwvu.oilgasagua.",FALSE,FALSE,FALSE,1,600,600,FALSE,FALSE,TRUE,TRUE,TRUE}</definedName>
    <definedName name="wvu.oilgasagua.">{TRUE,TRUE,-0.8,-17,618,378,FALSE,FALSE,TRUE,TRUE,0,46,#N/A,77,#N/A,11.8461538461538,187.058823529412,1,FALSE,FALSE,3,TRUE,1,FALSE,75,"Swvu.oilgasagua.","ACwvu.oilgasagua.",#N/A,FALSE,FALSE,0.196850393700787,0.196850393700787,0.196850393700787,0.196850393700787,2,"","",TRUE,TRUE,FALSE,FALSE,1,#N/A,1,1,"=R1C1:R248C51",FALSE,"Rwvu.oilgasagua.","Cwvu.oilgasagua.",FALSE,FALSE,FALSE,1,600,600,FALSE,FALSE,TRUE,TRUE,TRUE}</definedName>
    <definedName localSheetId="0" name="wvu.RCEIBAS1.">{TRUE,TRUE,-0.8,-17,618,355.8,FALSE,TRUE,TRUE,TRUE,0,1,#N/A,1,#N/A,16.9838709677419,50.6666666666667,1,FALSE,FALSE,3,TRUE,1,FALSE,80,"Swvu.RCEIBAS1.","ACwvu.RCEIBAS1.",#N/A,FALSE,FALSE,0.196850393700787,0.196850393700787,0.196850393700787,0.196850393700787,2,"","",TRUE,TRUE,FALSE,TRUE,1,#N/A,1,1,"=R1C1:R228C37",FALSE,#N/A,"Cwvu.RCEIBAS1.",FALSE,FALSE,FALSE,1,600,600,FALSE,FALSE,TRUE,TRUE,TRUE}</definedName>
    <definedName name="wvu.RCEIBAS1.">{TRUE,TRUE,-0.8,-17,618,355.8,FALSE,TRUE,TRUE,TRUE,0,1,#N/A,1,#N/A,16.9838709677419,50.6666666666667,1,FALSE,FALSE,3,TRUE,1,FALSE,80,"Swvu.RCEIBAS1.","ACwvu.RCEIBAS1.",#N/A,FALSE,FALSE,0.196850393700787,0.196850393700787,0.196850393700787,0.196850393700787,2,"","",TRUE,TRUE,FALSE,TRUE,1,#N/A,1,1,"=R1C1:R228C37",FALSE,#N/A,"Cwvu.RCEIBAS1.",FALSE,FALSE,FALSE,1,600,600,FALSE,FALSE,TRUE,TRUE,TRUE}</definedName>
    <definedName localSheetId="0" name="wvu.TAB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localSheetId="0" name="wvu.TAB2.">{TRUE,TRUE,-1.25,-16.25,772.5,492.75,FALSE,FALSE,TRUE,FALSE,0,1,#N/A,203,#N/A,15.5208333333333,45.2307692307692,1,FALSE,FALSE,3,TRUE,1,FALSE,75,"Swvu.TAB2.","ACwvu.TAB2.",39,FALSE,FALSE,0.65,0.55,0.5,0.71,2,"","&amp;L&amp;8Adendo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localSheetId="0" name="wvu.TAB3.">{TRUE,TRUE,-1.25,-16.25,772.5,492.75,FALSE,FALSE,TRUE,FALSE,0,1,#N/A,305,#N/A,15.5208333333333,41.5714285714286,1,FALSE,FALSE,3,TRUE,1,FALSE,75,"Swvu.TAB3.","ACwvu.TAB3.",39,FALSE,FALSE,0.65,0.55,0.5,0.71,2,"","&amp;L&amp;8Adendo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localSheetId="0" name="wvu.TAB4.">{TRUE,TRUE,-1.25,-16.25,772.5,492.75,FALSE,FALSE,TRUE,FALSE,0,1,#N/A,574,#N/A,15.5208333333333,45.1538461538462,1,FALSE,FALSE,3,TRUE,1,FALSE,75,"Swvu.TAB4.","ACwvu.TAB4.",39,FALSE,FALSE,0.65,0.55,0.5,0.71,2,"","&amp;L&amp;8Adendo No. 6
&amp;R&amp;8Página 5.&amp;P",TRUE,FALSE,FALSE,FALSE,1,100,#N/A,#N/A,"=R574C1:R842C9","=R564:R573",#N/A,#N/A,FALSE,FALSE,TRUE,1,300,300,FALSE,FALSE,TRUE,TRUE,TRUE}</definedName>
    <definedName name="wvu.TAB4.">{TRUE,TRUE,-1.25,-16.25,772.5,492.75,FALSE,FALSE,TRUE,FALSE,0,1,#N/A,574,#N/A,15.5208333333333,45.1538461538462,1,FALSE,FALSE,3,TRUE,1,FALSE,75,"Swvu.TAB4.","ACwvu.TAB4.",39,FALSE,FALSE,0.65,0.55,0.5,0.71,2,"","&amp;L&amp;8Adendo No. 6
&amp;R&amp;8Página 5.&amp;P",TRUE,FALSE,FALSE,FALSE,1,100,#N/A,#N/A,"=R574C1:R842C9","=R564:R573",#N/A,#N/A,FALSE,FALSE,TRUE,1,300,300,FALSE,FALSE,TRUE,TRUE,TRUE}</definedName>
    <definedName localSheetId="0" name="wvu.TAB5.">{TRUE,TRUE,-1.25,-16.25,772.5,492.75,FALSE,FALSE,TRUE,FALSE,0,1,#N/A,856,#N/A,15.5208333333333,42.2307692307692,1,FALSE,FALSE,3,TRUE,1,FALSE,75,"Swvu.TAB5.","ACwvu.TAB5.",70,FALSE,FALSE,0.65,0.55,0.5,0.71,2,"","&amp;L&amp;8Adendo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localSheetId="0" name="wwded3">{"via1",#N/A,TRUE,"general";"via2",#N/A,TRUE,"general";"via3",#N/A,TRUE,"general"}</definedName>
    <definedName name="wwded3">{"via1",#N/A,TRUE,"general";"via2",#N/A,TRUE,"general";"via3",#N/A,TRUE,"general"}</definedName>
    <definedName localSheetId="0" name="wwded3_1">{"via1",#N/A,TRUE,"general";"via2",#N/A,TRUE,"general";"via3",#N/A,TRUE,"general"}</definedName>
    <definedName name="wwded3_1">{"via1",#N/A,TRUE,"general";"via2",#N/A,TRUE,"general";"via3",#N/A,TRUE,"general"}</definedName>
    <definedName localSheetId="0" name="wwn.infocib">{#N/A,#N/A,FALSE,"VOL695";#N/A,#N/A,FALSE,"anexo1";#N/A,#N/A,FALSE,"anexo2";#N/A,#N/A,FALSE,"anexo3";#N/A,#N/A,FALSE,"anexo4";#N/A,#N/A,FALSE,"anexo5a";#N/A,#N/A,FALSE,"anexo5b";#N/A,#N/A,FALSE,"anexo6a";#N/A,#N/A,FALSE,"anexo6a";#N/A,#N/A,FALSE,"anexo6c";#N/A,#N/A,FALSE,"anexo7a";#N/A,#N/A,FALSE,"anexo7b";#N/A,#N/A,FALSE,"anexo7c"}</definedName>
    <definedName name="wwn.infocib">{#N/A,#N/A,FALSE,"VOL695";#N/A,#N/A,FALSE,"anexo1";#N/A,#N/A,FALSE,"anexo2";#N/A,#N/A,FALSE,"anexo3";#N/A,#N/A,FALSE,"anexo4";#N/A,#N/A,FALSE,"anexo5a";#N/A,#N/A,FALSE,"anexo5b";#N/A,#N/A,FALSE,"anexo6a";#N/A,#N/A,FALSE,"anexo6a";#N/A,#N/A,FALSE,"anexo6c";#N/A,#N/A,FALSE,"anexo7a";#N/A,#N/A,FALSE,"anexo7b";#N/A,#N/A,FALSE,"anexo7c"}</definedName>
    <definedName localSheetId="0" name="wwwwe">{"TAB1",#N/A,TRUE,"GENERAL";"TAB2",#N/A,TRUE,"GENERAL";"TAB3",#N/A,TRUE,"GENERAL";"TAB4",#N/A,TRUE,"GENERAL";"TAB5",#N/A,TRUE,"GENERAL"}</definedName>
    <definedName name="wwwwe">{"TAB1",#N/A,TRUE,"GENERAL";"TAB2",#N/A,TRUE,"GENERAL";"TAB3",#N/A,TRUE,"GENERAL";"TAB4",#N/A,TRUE,"GENERAL";"TAB5",#N/A,TRUE,"GENERAL"}</definedName>
    <definedName localSheetId="0" name="wwwwe_1">{"TAB1",#N/A,TRUE,"GENERAL";"TAB2",#N/A,TRUE,"GENERAL";"TAB3",#N/A,TRUE,"GENERAL";"TAB4",#N/A,TRUE,"GENERAL";"TAB5",#N/A,TRUE,"GENERAL"}</definedName>
    <definedName name="wwwwe_1">{"TAB1",#N/A,TRUE,"GENERAL";"TAB2",#N/A,TRUE,"GENERAL";"TAB3",#N/A,TRUE,"GENERAL";"TAB4",#N/A,TRUE,"GENERAL";"TAB5",#N/A,TRUE,"GENERAL"}</definedName>
    <definedName localSheetId="0" name="wwwww">{"via1",#N/A,TRUE,"general";"via2",#N/A,TRUE,"general";"via3",#N/A,TRUE,"general"}</definedName>
    <definedName name="wwwww">{"via1",#N/A,TRUE,"general";"via2",#N/A,TRUE,"general";"via3",#N/A,TRUE,"general"}</definedName>
    <definedName localSheetId="0" name="wyty">{"via1",#N/A,TRUE,"general";"via2",#N/A,TRUE,"general";"via3",#N/A,TRUE,"general"}</definedName>
    <definedName name="wyty">{"via1",#N/A,TRUE,"general";"via2",#N/A,TRUE,"general";"via3",#N/A,TRUE,"general"}</definedName>
    <definedName localSheetId="0" name="wyty_1">{"via1",#N/A,TRUE,"general";"via2",#N/A,TRUE,"general";"via3",#N/A,TRUE,"general"}</definedName>
    <definedName name="wyty_1">{"via1",#N/A,TRUE,"general";"via2",#N/A,TRUE,"general";"via3",#N/A,TRUE,"general"}</definedName>
    <definedName localSheetId="0" name="xcbvbs">{"TAB1",#N/A,TRUE,"GENERAL";"TAB2",#N/A,TRUE,"GENERAL";"TAB3",#N/A,TRUE,"GENERAL";"TAB4",#N/A,TRUE,"GENERAL";"TAB5",#N/A,TRUE,"GENERAL"}</definedName>
    <definedName name="xcbvbs">{"TAB1",#N/A,TRUE,"GENERAL";"TAB2",#N/A,TRUE,"GENERAL";"TAB3",#N/A,TRUE,"GENERAL";"TAB4",#N/A,TRUE,"GENERAL";"TAB5",#N/A,TRUE,"GENERAL"}</definedName>
    <definedName localSheetId="0" name="xcbvbs_1">{"TAB1",#N/A,TRUE,"GENERAL";"TAB2",#N/A,TRUE,"GENERAL";"TAB3",#N/A,TRUE,"GENERAL";"TAB4",#N/A,TRUE,"GENERAL";"TAB5",#N/A,TRUE,"GENERAL"}</definedName>
    <definedName name="xcbvbs_1">{"TAB1",#N/A,TRUE,"GENERAL";"TAB2",#N/A,TRUE,"GENERAL";"TAB3",#N/A,TRUE,"GENERAL";"TAB4",#N/A,TRUE,"GENERAL";"TAB5",#N/A,TRUE,"GENERAL"}</definedName>
    <definedName localSheetId="0" name="XPLOT">{"krl1",#N/A,FALSE,"kr";"krl2",#N/A,FALSE,"kr";"compara",#N/A,FALSE,"kr";"desconp1",#N/A,FALSE,"kr";"desconp12",#N/A,FALSE,"kr";"krnp1",#N/A,FALSE,"kr";"krnp2",#N/A,FALSE,"kr";"krp12avg",#N/A,FALSE,"kr";"krp1avg",#N/A,FALSE,"kr"}</definedName>
    <definedName name="XPLOT">{"krl1",#N/A,FALSE,"kr";"krl2",#N/A,FALSE,"kr";"compara",#N/A,FALSE,"kr";"desconp1",#N/A,FALSE,"kr";"desconp12",#N/A,FALSE,"kr";"krnp1",#N/A,FALSE,"kr";"krnp2",#N/A,FALSE,"kr";"krp12avg",#N/A,FALSE,"kr";"krp1avg",#N/A,FALSE,"kr"}</definedName>
    <definedName name="XRefColumnsCount">4</definedName>
    <definedName name="XRefCopyRangeCount">4</definedName>
    <definedName name="XRefPasteRangeCount">4</definedName>
    <definedName localSheetId="0" name="XSW">{#N/A,#N/A,TRUE,"1842CWN0"}</definedName>
    <definedName name="XSW">{#N/A,#N/A,TRUE,"1842CWN0"}</definedName>
    <definedName localSheetId="0" name="xsxs">{"TAB1",#N/A,TRUE,"GENERAL";"TAB2",#N/A,TRUE,"GENERAL";"TAB3",#N/A,TRUE,"GENERAL";"TAB4",#N/A,TRUE,"GENERAL";"TAB5",#N/A,TRUE,"GENERAL"}</definedName>
    <definedName name="xsxs">{"TAB1",#N/A,TRUE,"GENERAL";"TAB2",#N/A,TRUE,"GENERAL";"TAB3",#N/A,TRUE,"GENERAL";"TAB4",#N/A,TRUE,"GENERAL";"TAB5",#N/A,TRUE,"GENERAL"}</definedName>
    <definedName localSheetId="0" name="xsxs_1">{"TAB1",#N/A,TRUE,"GENERAL";"TAB2",#N/A,TRUE,"GENERAL";"TAB3",#N/A,TRUE,"GENERAL";"TAB4",#N/A,TRUE,"GENERAL";"TAB5",#N/A,TRUE,"GENERAL"}</definedName>
    <definedName name="xsxs_1">{"TAB1",#N/A,TRUE,"GENERAL";"TAB2",#N/A,TRUE,"GENERAL";"TAB3",#N/A,TRUE,"GENERAL";"TAB4",#N/A,TRUE,"GENERAL";"TAB5",#N/A,TRUE,"GENERAL"}</definedName>
    <definedName localSheetId="3" name="xx">{#N/A,#N/A,FALSE,"Comptes consolidés en MF";#N/A,#N/A,FALSE,"Chiffre d'affaires";#N/A,#N/A,FALSE," Résultat d'exploitation";#N/A,#N/A,FALSE,"Investissements";#N/A,#N/A,FALSE,"bilan et net";#N/A,#N/A,FALSE,"DETTE";#N/A,#N/A,FALSE,"dividendes";#N/A,#N/A,FALSE,"Impot"}</definedName>
    <definedName localSheetId="0" name="xx">{#N/A,#N/A,FALSE,"Comptes consolidés en MF";#N/A,#N/A,FALSE,"Chiffre d'affaires";#N/A,#N/A,FALSE," Résultat d'exploitation";#N/A,#N/A,FALSE,"Investissements";#N/A,#N/A,FALSE,"bilan et net";#N/A,#N/A,FALSE,"DETTE";#N/A,#N/A,FALSE,"dividendes";#N/A,#N/A,FALSE,"Impot"}</definedName>
    <definedName name="xx">{#N/A,#N/A,FALSE,"Comptes consolidés en MF";#N/A,#N/A,FALSE,"Chiffre d'affaires";#N/A,#N/A,FALSE," Résultat d'exploitation";#N/A,#N/A,FALSE,"Investissements";#N/A,#N/A,FALSE,"bilan et net";#N/A,#N/A,FALSE,"DETTE";#N/A,#N/A,FALSE,"dividendes";#N/A,#N/A,FALSE,"Impot"}</definedName>
    <definedName localSheetId="0" name="xxfg">{"via1",#N/A,TRUE,"general";"via2",#N/A,TRUE,"general";"via3",#N/A,TRUE,"general"}</definedName>
    <definedName name="xxfg">{"via1",#N/A,TRUE,"general";"via2",#N/A,TRUE,"general";"via3",#N/A,TRUE,"general"}</definedName>
    <definedName localSheetId="0" name="xxfg_1">{"via1",#N/A,TRUE,"general";"via2",#N/A,TRUE,"general";"via3",#N/A,TRUE,"general"}</definedName>
    <definedName name="xxfg_1">{"via1",#N/A,TRUE,"general";"via2",#N/A,TRUE,"general";"via3",#N/A,TRUE,"general"}</definedName>
    <definedName localSheetId="3" name="xxxxx">{#N/A,#N/A,FALSE,"VENTAS";#N/A,#N/A,FALSE,"U. BRUTA";#N/A,#N/A,FALSE,"G. PERSONAL";#N/A,#N/A,FALSE,"G. OPERACION";#N/A,#N/A,FALSE,"G. DEPYAM";#N/A,#N/A,FALSE,"INGRESOS";#N/A,#N/A,FALSE,"G.o P.1";#N/A,#N/A,FALSE,"3%Informe Junta";#N/A,#N/A,FALSE,"P Y G (2)";#N/A,#N/A,FALSE,"CART. PROV.";#N/A,#N/A,FALSE,"Usecmes";#N/A,#N/A,FALSE,"Usecacu"}</definedName>
    <definedName localSheetId="0" name="xxxxx">{#N/A,#N/A,FALSE,"VENTAS";#N/A,#N/A,FALSE,"U. BRUTA";#N/A,#N/A,FALSE,"G. PERSONAL";#N/A,#N/A,FALSE,"G. OPERACION";#N/A,#N/A,FALSE,"G. DEPYAM";#N/A,#N/A,FALSE,"INGRESOS";#N/A,#N/A,FALSE,"G.o P.1";#N/A,#N/A,FALSE,"3%Informe Junta";#N/A,#N/A,FALSE,"P Y G (2)";#N/A,#N/A,FALSE,"CART. PROV.";#N/A,#N/A,FALSE,"Usecmes";#N/A,#N/A,FALSE,"Usecacu"}</definedName>
    <definedName name="xxxxx">{#N/A,#N/A,FALSE,"VENTAS";#N/A,#N/A,FALSE,"U. BRUTA";#N/A,#N/A,FALSE,"G. PERSONAL";#N/A,#N/A,FALSE,"G. OPERACION";#N/A,#N/A,FALSE,"G. DEPYAM";#N/A,#N/A,FALSE,"INGRESOS";#N/A,#N/A,FALSE,"G.o P.1";#N/A,#N/A,FALSE,"3%Informe Junta";#N/A,#N/A,FALSE,"P Y G (2)";#N/A,#N/A,FALSE,"CART. PROV.";#N/A,#N/A,FALSE,"Usecmes";#N/A,#N/A,FALSE,"Usecacu"}</definedName>
    <definedName localSheetId="0" name="xxxxxds">{"via1",#N/A,TRUE,"general";"via2",#N/A,TRUE,"general";"via3",#N/A,TRUE,"general"}</definedName>
    <definedName name="xxxxxds">{"via1",#N/A,TRUE,"general";"via2",#N/A,TRUE,"general";"via3",#N/A,TRUE,"general"}</definedName>
    <definedName localSheetId="0" name="xxxxxds_1">{"via1",#N/A,TRUE,"general";"via2",#N/A,TRUE,"general";"via3",#N/A,TRUE,"general"}</definedName>
    <definedName name="xxxxxds_1">{"via1",#N/A,TRUE,"general";"via2",#N/A,TRUE,"general";"via3",#N/A,TRUE,"general"}</definedName>
    <definedName localSheetId="0" name="XXXXXX">{#N/A,#N/A,FALSE,"orthoflow";#N/A,#N/A,FALSE,"Miscelaneos";#N/A,#N/A,FALSE,"Instrumentacio";#N/A,#N/A,FALSE,"Electrico";#N/A,#N/A,FALSE,"Valv. Seguridad"}</definedName>
    <definedName name="XXXXXX">{#N/A,#N/A,FALSE,"orthoflow";#N/A,#N/A,FALSE,"Miscelaneos";#N/A,#N/A,FALSE,"Instrumentacio";#N/A,#N/A,FALSE,"Electrico";#N/A,#N/A,FALSE,"Valv. Seguridad"}</definedName>
    <definedName name="xxxxxxcxxxx">"C:\C-314\VOLUMENES\volfin4.mdb"</definedName>
    <definedName localSheetId="0" name="xxxxxxxxxx29">{"via1",#N/A,TRUE,"general";"via2",#N/A,TRUE,"general";"via3",#N/A,TRUE,"general"}</definedName>
    <definedName name="xxxxxxxxxx29">{"via1",#N/A,TRUE,"general";"via2",#N/A,TRUE,"general";"via3",#N/A,TRUE,"general"}</definedName>
    <definedName localSheetId="0" name="xxxxxxxxxx29_1">{"via1",#N/A,TRUE,"general";"via2",#N/A,TRUE,"general";"via3",#N/A,TRUE,"general"}</definedName>
    <definedName name="xxxxxxxxxx29_1">{"via1",#N/A,TRUE,"general";"via2",#N/A,TRUE,"general";"via3",#N/A,TRUE,"general"}</definedName>
    <definedName localSheetId="0" name="XZXZV">{"via1",#N/A,TRUE,"general";"via2",#N/A,TRUE,"general";"via3",#N/A,TRUE,"general"}</definedName>
    <definedName name="XZXZV">{"via1",#N/A,TRUE,"general";"via2",#N/A,TRUE,"general";"via3",#N/A,TRUE,"general"}</definedName>
    <definedName localSheetId="0" name="XZXZV_1">{"via1",#N/A,TRUE,"general";"via2",#N/A,TRUE,"general";"via3",#N/A,TRUE,"general"}</definedName>
    <definedName name="XZXZV_1">{"via1",#N/A,TRUE,"general";"via2",#N/A,TRUE,"general";"via3",#N/A,TRUE,"general"}</definedName>
    <definedName localSheetId="3" name="Y">{#N/A,#N/A,FALSE,"VENTAS";#N/A,#N/A,FALSE,"U. BRUTA";#N/A,#N/A,FALSE,"G. PERSONAL";#N/A,#N/A,FALSE,"G. OPERACION";#N/A,#N/A,FALSE,"G. DEPYAM";#N/A,#N/A,FALSE,"INGRESOS";#N/A,#N/A,FALSE,"G.o P.1";#N/A,#N/A,FALSE,"3%Informe Junta";#N/A,#N/A,FALSE,"P Y G (2)";#N/A,#N/A,FALSE,"CART. PROV.";#N/A,#N/A,FALSE,"Usecmes";#N/A,#N/A,FALSE,"Usecacu"}</definedName>
    <definedName localSheetId="0" name="Y">{#N/A,#N/A,FALSE,"VENTAS";#N/A,#N/A,FALSE,"U. BRUTA";#N/A,#N/A,FALSE,"G. PERSONAL";#N/A,#N/A,FALSE,"G. OPERACION";#N/A,#N/A,FALSE,"G. DEPYAM";#N/A,#N/A,FALSE,"INGRESOS";#N/A,#N/A,FALSE,"G.o P.1";#N/A,#N/A,FALSE,"3%Informe Junta";#N/A,#N/A,FALSE,"P Y G (2)";#N/A,#N/A,FALSE,"CART. PROV.";#N/A,#N/A,FALSE,"Usecmes";#N/A,#N/A,FALSE,"Usecacu"}</definedName>
    <definedName name="Y">{#N/A,#N/A,FALSE,"VENTAS";#N/A,#N/A,FALSE,"U. BRUTA";#N/A,#N/A,FALSE,"G. PERSONAL";#N/A,#N/A,FALSE,"G. OPERACION";#N/A,#N/A,FALSE,"G. DEPYAM";#N/A,#N/A,FALSE,"INGRESOS";#N/A,#N/A,FALSE,"G.o P.1";#N/A,#N/A,FALSE,"3%Informe Junta";#N/A,#N/A,FALSE,"P Y G (2)";#N/A,#N/A,FALSE,"CART. PROV.";#N/A,#N/A,FALSE,"Usecmes";#N/A,#N/A,FALSE,"Usecacu"}</definedName>
    <definedName localSheetId="0" name="y6y6">{"via1",#N/A,TRUE,"general";"via2",#N/A,TRUE,"general";"via3",#N/A,TRUE,"general"}</definedName>
    <definedName name="y6y6">{"via1",#N/A,TRUE,"general";"via2",#N/A,TRUE,"general";"via3",#N/A,TRUE,"general"}</definedName>
    <definedName localSheetId="0" name="y6y6_1">{"via1",#N/A,TRUE,"general";"via2",#N/A,TRUE,"general";"via3",#N/A,TRUE,"general"}</definedName>
    <definedName name="y6y6_1">{"via1",#N/A,TRUE,"general";"via2",#N/A,TRUE,"general";"via3",#N/A,TRUE,"general"}</definedName>
    <definedName name="yee200x160_1_1_1">NA()</definedName>
    <definedName localSheetId="0" name="yery">{"via1",#N/A,TRUE,"general";"via2",#N/A,TRUE,"general";"via3",#N/A,TRUE,"general"}</definedName>
    <definedName name="yery">{"via1",#N/A,TRUE,"general";"via2",#N/A,TRUE,"general";"via3",#N/A,TRUE,"general"}</definedName>
    <definedName localSheetId="0" name="yery_1">{"via1",#N/A,TRUE,"general";"via2",#N/A,TRUE,"general";"via3",#N/A,TRUE,"general"}</definedName>
    <definedName name="yery_1">{"via1",#N/A,TRUE,"general";"via2",#N/A,TRUE,"general";"via3",#N/A,TRUE,"general"}</definedName>
    <definedName localSheetId="0" name="yhy">{"TAB1",#N/A,TRUE,"GENERAL";"TAB2",#N/A,TRUE,"GENERAL";"TAB3",#N/A,TRUE,"GENERAL";"TAB4",#N/A,TRUE,"GENERAL";"TAB5",#N/A,TRUE,"GENERAL"}</definedName>
    <definedName name="yhy">{"TAB1",#N/A,TRUE,"GENERAL";"TAB2",#N/A,TRUE,"GENERAL";"TAB3",#N/A,TRUE,"GENERAL";"TAB4",#N/A,TRUE,"GENERAL";"TAB5",#N/A,TRUE,"GENERAL"}</definedName>
    <definedName localSheetId="0" name="yhy_1">{"TAB1",#N/A,TRUE,"GENERAL";"TAB2",#N/A,TRUE,"GENERAL";"TAB3",#N/A,TRUE,"GENERAL";"TAB4",#N/A,TRUE,"GENERAL";"TAB5",#N/A,TRUE,"GENERAL"}</definedName>
    <definedName name="yhy_1">{"TAB1",#N/A,TRUE,"GENERAL";"TAB2",#N/A,TRUE,"GENERAL";"TAB3",#N/A,TRUE,"GENERAL";"TAB4",#N/A,TRUE,"GENERAL";"TAB5",#N/A,TRUE,"GENERAL"}</definedName>
    <definedName localSheetId="0" name="yjyj">{"TAB1",#N/A,TRUE,"GENERAL";"TAB2",#N/A,TRUE,"GENERAL";"TAB3",#N/A,TRUE,"GENERAL";"TAB4",#N/A,TRUE,"GENERAL";"TAB5",#N/A,TRUE,"GENERAL"}</definedName>
    <definedName name="yjyj">{"TAB1",#N/A,TRUE,"GENERAL";"TAB2",#N/A,TRUE,"GENERAL";"TAB3",#N/A,TRUE,"GENERAL";"TAB4",#N/A,TRUE,"GENERAL";"TAB5",#N/A,TRUE,"GENERAL"}</definedName>
    <definedName localSheetId="0" name="yjyj_1">{"TAB1",#N/A,TRUE,"GENERAL";"TAB2",#N/A,TRUE,"GENERAL";"TAB3",#N/A,TRUE,"GENERAL";"TAB4",#N/A,TRUE,"GENERAL";"TAB5",#N/A,TRUE,"GENERAL"}</definedName>
    <definedName name="yjyj_1">{"TAB1",#N/A,TRUE,"GENERAL";"TAB2",#N/A,TRUE,"GENERAL";"TAB3",#N/A,TRUE,"GENERAL";"TAB4",#N/A,TRUE,"GENERAL";"TAB5",#N/A,TRUE,"GENERAL"}</definedName>
    <definedName localSheetId="0" name="yrey">{"via1",#N/A,TRUE,"general";"via2",#N/A,TRUE,"general";"via3",#N/A,TRUE,"general"}</definedName>
    <definedName name="yrey">{"via1",#N/A,TRUE,"general";"via2",#N/A,TRUE,"general";"via3",#N/A,TRUE,"general"}</definedName>
    <definedName localSheetId="0" name="yrey_1">{"via1",#N/A,TRUE,"general";"via2",#N/A,TRUE,"general";"via3",#N/A,TRUE,"general"}</definedName>
    <definedName name="yrey_1">{"via1",#N/A,TRUE,"general";"via2",#N/A,TRUE,"general";"via3",#N/A,TRUE,"general"}</definedName>
    <definedName localSheetId="0" name="yry">{"via1",#N/A,TRUE,"general";"via2",#N/A,TRUE,"general";"via3",#N/A,TRUE,"general"}</definedName>
    <definedName name="yry">{"via1",#N/A,TRUE,"general";"via2",#N/A,TRUE,"general";"via3",#N/A,TRUE,"general"}</definedName>
    <definedName localSheetId="0" name="yry_1">{"via1",#N/A,TRUE,"general";"via2",#N/A,TRUE,"general";"via3",#N/A,TRUE,"general"}</definedName>
    <definedName name="yry_1">{"via1",#N/A,TRUE,"general";"via2",#N/A,TRUE,"general";"via3",#N/A,TRUE,"general"}</definedName>
    <definedName localSheetId="0" name="ytj">{"TAB1",#N/A,TRUE,"GENERAL";"TAB2",#N/A,TRUE,"GENERAL";"TAB3",#N/A,TRUE,"GENERAL";"TAB4",#N/A,TRUE,"GENERAL";"TAB5",#N/A,TRUE,"GENERAL"}</definedName>
    <definedName name="ytj">{"TAB1",#N/A,TRUE,"GENERAL";"TAB2",#N/A,TRUE,"GENERAL";"TAB3",#N/A,TRUE,"GENERAL";"TAB4",#N/A,TRUE,"GENERAL";"TAB5",#N/A,TRUE,"GENERAL"}</definedName>
    <definedName localSheetId="0" name="ytj_1">{"TAB1",#N/A,TRUE,"GENERAL";"TAB2",#N/A,TRUE,"GENERAL";"TAB3",#N/A,TRUE,"GENERAL";"TAB4",#N/A,TRUE,"GENERAL";"TAB5",#N/A,TRUE,"GENERAL"}</definedName>
    <definedName name="ytj_1">{"TAB1",#N/A,TRUE,"GENERAL";"TAB2",#N/A,TRUE,"GENERAL";"TAB3",#N/A,TRUE,"GENERAL";"TAB4",#N/A,TRUE,"GENERAL";"TAB5",#N/A,TRUE,"GENERAL"}</definedName>
    <definedName localSheetId="0" name="ytjt6">{"via1",#N/A,TRUE,"general";"via2",#N/A,TRUE,"general";"via3",#N/A,TRUE,"general"}</definedName>
    <definedName name="ytjt6">{"via1",#N/A,TRUE,"general";"via2",#N/A,TRUE,"general";"via3",#N/A,TRUE,"general"}</definedName>
    <definedName localSheetId="0" name="ytjt6_1">{"via1",#N/A,TRUE,"general";"via2",#N/A,TRUE,"general";"via3",#N/A,TRUE,"general"}</definedName>
    <definedName name="ytjt6_1">{"via1",#N/A,TRUE,"general";"via2",#N/A,TRUE,"general";"via3",#N/A,TRUE,"general"}</definedName>
    <definedName localSheetId="0" name="ytrwyr">{"TAB1",#N/A,TRUE,"GENERAL";"TAB2",#N/A,TRUE,"GENERAL";"TAB3",#N/A,TRUE,"GENERAL";"TAB4",#N/A,TRUE,"GENERAL";"TAB5",#N/A,TRUE,"GENERAL"}</definedName>
    <definedName name="ytrwyr">{"TAB1",#N/A,TRUE,"GENERAL";"TAB2",#N/A,TRUE,"GENERAL";"TAB3",#N/A,TRUE,"GENERAL";"TAB4",#N/A,TRUE,"GENERAL";"TAB5",#N/A,TRUE,"GENERAL"}</definedName>
    <definedName localSheetId="0" name="ytrwyr_1">{"TAB1",#N/A,TRUE,"GENERAL";"TAB2",#N/A,TRUE,"GENERAL";"TAB3",#N/A,TRUE,"GENERAL";"TAB4",#N/A,TRUE,"GENERAL";"TAB5",#N/A,TRUE,"GENERAL"}</definedName>
    <definedName name="ytrwyr_1">{"TAB1",#N/A,TRUE,"GENERAL";"TAB2",#N/A,TRUE,"GENERAL";"TAB3",#N/A,TRUE,"GENERAL";"TAB4",#N/A,TRUE,"GENERAL";"TAB5",#N/A,TRUE,"GENERAL"}</definedName>
    <definedName localSheetId="0" name="ytry">{"via1",#N/A,TRUE,"general";"via2",#N/A,TRUE,"general";"via3",#N/A,TRUE,"general"}</definedName>
    <definedName name="ytry">{"via1",#N/A,TRUE,"general";"via2",#N/A,TRUE,"general";"via3",#N/A,TRUE,"general"}</definedName>
    <definedName localSheetId="0" name="ytry_1">{"via1",#N/A,TRUE,"general";"via2",#N/A,TRUE,"general";"via3",#N/A,TRUE,"general"}</definedName>
    <definedName name="ytry_1">{"via1",#N/A,TRUE,"general";"via2",#N/A,TRUE,"general";"via3",#N/A,TRUE,"general"}</definedName>
    <definedName localSheetId="0" name="ytryrty">{"via1",#N/A,TRUE,"general";"via2",#N/A,TRUE,"general";"via3",#N/A,TRUE,"general"}</definedName>
    <definedName name="ytryrty">{"via1",#N/A,TRUE,"general";"via2",#N/A,TRUE,"general";"via3",#N/A,TRUE,"general"}</definedName>
    <definedName localSheetId="0" name="ytryrty_1">{"via1",#N/A,TRUE,"general";"via2",#N/A,TRUE,"general";"via3",#N/A,TRUE,"general"}</definedName>
    <definedName name="ytryrty_1">{"via1",#N/A,TRUE,"general";"via2",#N/A,TRUE,"general";"via3",#N/A,TRUE,"general"}</definedName>
    <definedName localSheetId="0" name="YTRYUYT">{"TAB1",#N/A,TRUE,"GENERAL";"TAB2",#N/A,TRUE,"GENERAL";"TAB3",#N/A,TRUE,"GENERAL";"TAB4",#N/A,TRUE,"GENERAL";"TAB5",#N/A,TRUE,"GENERAL"}</definedName>
    <definedName name="YTRYUYT">{"TAB1",#N/A,TRUE,"GENERAL";"TAB2",#N/A,TRUE,"GENERAL";"TAB3",#N/A,TRUE,"GENERAL";"TAB4",#N/A,TRUE,"GENERAL";"TAB5",#N/A,TRUE,"GENERAL"}</definedName>
    <definedName localSheetId="0" name="YTRYUYT_1">{"TAB1",#N/A,TRUE,"GENERAL";"TAB2",#N/A,TRUE,"GENERAL";"TAB3",#N/A,TRUE,"GENERAL";"TAB4",#N/A,TRUE,"GENERAL";"TAB5",#N/A,TRUE,"GENERAL"}</definedName>
    <definedName name="YTRYUYT_1">{"TAB1",#N/A,TRUE,"GENERAL";"TAB2",#N/A,TRUE,"GENERAL";"TAB3",#N/A,TRUE,"GENERAL";"TAB4",#N/A,TRUE,"GENERAL";"TAB5",#N/A,TRUE,"GENERAL"}</definedName>
    <definedName localSheetId="0" name="ytudfgd">{"TAB1",#N/A,TRUE,"GENERAL";"TAB2",#N/A,TRUE,"GENERAL";"TAB3",#N/A,TRUE,"GENERAL";"TAB4",#N/A,TRUE,"GENERAL";"TAB5",#N/A,TRUE,"GENERAL"}</definedName>
    <definedName name="ytudfgd">{"TAB1",#N/A,TRUE,"GENERAL";"TAB2",#N/A,TRUE,"GENERAL";"TAB3",#N/A,TRUE,"GENERAL";"TAB4",#N/A,TRUE,"GENERAL";"TAB5",#N/A,TRUE,"GENERAL"}</definedName>
    <definedName localSheetId="0" name="ytudfgd_1">{"TAB1",#N/A,TRUE,"GENERAL";"TAB2",#N/A,TRUE,"GENERAL";"TAB3",#N/A,TRUE,"GENERAL";"TAB4",#N/A,TRUE,"GENERAL";"TAB5",#N/A,TRUE,"GENERAL"}</definedName>
    <definedName name="ytudfgd_1">{"TAB1",#N/A,TRUE,"GENERAL";"TAB2",#N/A,TRUE,"GENERAL";"TAB3",#N/A,TRUE,"GENERAL";"TAB4",#N/A,TRUE,"GENERAL";"TAB5",#N/A,TRUE,"GENERAL"}</definedName>
    <definedName localSheetId="0" name="yturtu7">{"TAB1",#N/A,TRUE,"GENERAL";"TAB2",#N/A,TRUE,"GENERAL";"TAB3",#N/A,TRUE,"GENERAL";"TAB4",#N/A,TRUE,"GENERAL";"TAB5",#N/A,TRUE,"GENERAL"}</definedName>
    <definedName name="yturtu7">{"TAB1",#N/A,TRUE,"GENERAL";"TAB2",#N/A,TRUE,"GENERAL";"TAB3",#N/A,TRUE,"GENERAL";"TAB4",#N/A,TRUE,"GENERAL";"TAB5",#N/A,TRUE,"GENERAL"}</definedName>
    <definedName localSheetId="0" name="yturtu7_1">{"TAB1",#N/A,TRUE,"GENERAL";"TAB2",#N/A,TRUE,"GENERAL";"TAB3",#N/A,TRUE,"GENERAL";"TAB4",#N/A,TRUE,"GENERAL";"TAB5",#N/A,TRUE,"GENERAL"}</definedName>
    <definedName name="yturtu7_1">{"TAB1",#N/A,TRUE,"GENERAL";"TAB2",#N/A,TRUE,"GENERAL";"TAB3",#N/A,TRUE,"GENERAL";"TAB4",#N/A,TRUE,"GENERAL";"TAB5",#N/A,TRUE,"GENERAL"}</definedName>
    <definedName localSheetId="0" name="yturu">{"TAB1",#N/A,TRUE,"GENERAL";"TAB2",#N/A,TRUE,"GENERAL";"TAB3",#N/A,TRUE,"GENERAL";"TAB4",#N/A,TRUE,"GENERAL";"TAB5",#N/A,TRUE,"GENERAL"}</definedName>
    <definedName name="yturu">{"TAB1",#N/A,TRUE,"GENERAL";"TAB2",#N/A,TRUE,"GENERAL";"TAB3",#N/A,TRUE,"GENERAL";"TAB4",#N/A,TRUE,"GENERAL";"TAB5",#N/A,TRUE,"GENERAL"}</definedName>
    <definedName localSheetId="0" name="yturu_1">{"TAB1",#N/A,TRUE,"GENERAL";"TAB2",#N/A,TRUE,"GENERAL";"TAB3",#N/A,TRUE,"GENERAL";"TAB4",#N/A,TRUE,"GENERAL";"TAB5",#N/A,TRUE,"GENERAL"}</definedName>
    <definedName name="yturu_1">{"TAB1",#N/A,TRUE,"GENERAL";"TAB2",#N/A,TRUE,"GENERAL";"TAB3",#N/A,TRUE,"GENERAL";"TAB4",#N/A,TRUE,"GENERAL";"TAB5",#N/A,TRUE,"GENERAL"}</definedName>
    <definedName localSheetId="0" name="ytuytfgh">{"via1",#N/A,TRUE,"general";"via2",#N/A,TRUE,"general";"via3",#N/A,TRUE,"general"}</definedName>
    <definedName name="ytuytfgh">{"via1",#N/A,TRUE,"general";"via2",#N/A,TRUE,"general";"via3",#N/A,TRUE,"general"}</definedName>
    <definedName localSheetId="0" name="ytuytfgh_1">{"via1",#N/A,TRUE,"general";"via2",#N/A,TRUE,"general";"via3",#N/A,TRUE,"general"}</definedName>
    <definedName name="ytuytfgh_1">{"via1",#N/A,TRUE,"general";"via2",#N/A,TRUE,"general";"via3",#N/A,TRUE,"general"}</definedName>
    <definedName localSheetId="0" name="yty">{"TAB1",#N/A,TRUE,"GENERAL";"TAB2",#N/A,TRUE,"GENERAL";"TAB3",#N/A,TRUE,"GENERAL";"TAB4",#N/A,TRUE,"GENERAL";"TAB5",#N/A,TRUE,"GENERAL"}</definedName>
    <definedName name="yty">{"TAB1",#N/A,TRUE,"GENERAL";"TAB2",#N/A,TRUE,"GENERAL";"TAB3",#N/A,TRUE,"GENERAL";"TAB4",#N/A,TRUE,"GENERAL";"TAB5",#N/A,TRUE,"GENERAL"}</definedName>
    <definedName localSheetId="0" name="yty_1">{"TAB1",#N/A,TRUE,"GENERAL";"TAB2",#N/A,TRUE,"GENERAL";"TAB3",#N/A,TRUE,"GENERAL";"TAB4",#N/A,TRUE,"GENERAL";"TAB5",#N/A,TRUE,"GENERAL"}</definedName>
    <definedName name="yty_1">{"TAB1",#N/A,TRUE,"GENERAL";"TAB2",#N/A,TRUE,"GENERAL";"TAB3",#N/A,TRUE,"GENERAL";"TAB4",#N/A,TRUE,"GENERAL";"TAB5",#N/A,TRUE,"GENERAL"}</definedName>
    <definedName localSheetId="0" name="ytyyh">{"via1",#N/A,TRUE,"general";"via2",#N/A,TRUE,"general";"via3",#N/A,TRUE,"general"}</definedName>
    <definedName name="ytyyh">{"via1",#N/A,TRUE,"general";"via2",#N/A,TRUE,"general";"via3",#N/A,TRUE,"general"}</definedName>
    <definedName localSheetId="0" name="ytyyh_1">{"via1",#N/A,TRUE,"general";"via2",#N/A,TRUE,"general";"via3",#N/A,TRUE,"general"}</definedName>
    <definedName name="ytyyh_1">{"via1",#N/A,TRUE,"general";"via2",#N/A,TRUE,"general";"via3",#N/A,TRUE,"general"}</definedName>
    <definedName localSheetId="0" name="ytzacdfg">{"TAB1",#N/A,TRUE,"GENERAL";"TAB2",#N/A,TRUE,"GENERAL";"TAB3",#N/A,TRUE,"GENERAL";"TAB4",#N/A,TRUE,"GENERAL";"TAB5",#N/A,TRUE,"GENERAL"}</definedName>
    <definedName name="ytzacdfg">{"TAB1",#N/A,TRUE,"GENERAL";"TAB2",#N/A,TRUE,"GENERAL";"TAB3",#N/A,TRUE,"GENERAL";"TAB4",#N/A,TRUE,"GENERAL";"TAB5",#N/A,TRUE,"GENERAL"}</definedName>
    <definedName localSheetId="0" name="ytzacdfg_1">{"TAB1",#N/A,TRUE,"GENERAL";"TAB2",#N/A,TRUE,"GENERAL";"TAB3",#N/A,TRUE,"GENERAL";"TAB4",#N/A,TRUE,"GENERAL";"TAB5",#N/A,TRUE,"GENERAL"}</definedName>
    <definedName name="ytzacdfg_1">{"TAB1",#N/A,TRUE,"GENERAL";"TAB2",#N/A,TRUE,"GENERAL";"TAB3",#N/A,TRUE,"GENERAL";"TAB4",#N/A,TRUE,"GENERAL";"TAB5",#N/A,TRUE,"GENERAL"}</definedName>
    <definedName localSheetId="0" name="yu">{"TAB1",#N/A,TRUE,"GENERAL";"TAB2",#N/A,TRUE,"GENERAL";"TAB3",#N/A,TRUE,"GENERAL";"TAB4",#N/A,TRUE,"GENERAL";"TAB5",#N/A,TRUE,"GENERAL"}</definedName>
    <definedName name="yu">{"TAB1",#N/A,TRUE,"GENERAL";"TAB2",#N/A,TRUE,"GENERAL";"TAB3",#N/A,TRUE,"GENERAL";"TAB4",#N/A,TRUE,"GENERAL";"TAB5",#N/A,TRUE,"GENERAL"}</definedName>
    <definedName localSheetId="0" name="yu_1">{"TAB1",#N/A,TRUE,"GENERAL";"TAB2",#N/A,TRUE,"GENERAL";"TAB3",#N/A,TRUE,"GENERAL";"TAB4",#N/A,TRUE,"GENERAL";"TAB5",#N/A,TRUE,"GENERAL"}</definedName>
    <definedName name="yu_1">{"TAB1",#N/A,TRUE,"GENERAL";"TAB2",#N/A,TRUE,"GENERAL";"TAB3",#N/A,TRUE,"GENERAL";"TAB4",#N/A,TRUE,"GENERAL";"TAB5",#N/A,TRUE,"GENERAL"}</definedName>
    <definedName localSheetId="0" name="yudre54">{"TAB1",#N/A,TRUE,"GENERAL";"TAB2",#N/A,TRUE,"GENERAL";"TAB3",#N/A,TRUE,"GENERAL";"TAB4",#N/A,TRUE,"GENERAL";"TAB5",#N/A,TRUE,"GENERAL"}</definedName>
    <definedName name="yudre54">{"TAB1",#N/A,TRUE,"GENERAL";"TAB2",#N/A,TRUE,"GENERAL";"TAB3",#N/A,TRUE,"GENERAL";"TAB4",#N/A,TRUE,"GENERAL";"TAB5",#N/A,TRUE,"GENERAL"}</definedName>
    <definedName localSheetId="0" name="yudre54_1">{"TAB1",#N/A,TRUE,"GENERAL";"TAB2",#N/A,TRUE,"GENERAL";"TAB3",#N/A,TRUE,"GENERAL";"TAB4",#N/A,TRUE,"GENERAL";"TAB5",#N/A,TRUE,"GENERAL"}</definedName>
    <definedName name="yudre54_1">{"TAB1",#N/A,TRUE,"GENERAL";"TAB2",#N/A,TRUE,"GENERAL";"TAB3",#N/A,TRUE,"GENERAL";"TAB4",#N/A,TRUE,"GENERAL";"TAB5",#N/A,TRUE,"GENERAL"}</definedName>
    <definedName localSheetId="0" name="yuf">{"TAB1",#N/A,TRUE,"GENERAL";"TAB2",#N/A,TRUE,"GENERAL";"TAB3",#N/A,TRUE,"GENERAL";"TAB4",#N/A,TRUE,"GENERAL";"TAB5",#N/A,TRUE,"GENERAL"}</definedName>
    <definedName name="yuf">{"TAB1",#N/A,TRUE,"GENERAL";"TAB2",#N/A,TRUE,"GENERAL";"TAB3",#N/A,TRUE,"GENERAL";"TAB4",#N/A,TRUE,"GENERAL";"TAB5",#N/A,TRUE,"GENERAL"}</definedName>
    <definedName localSheetId="0" name="yuhgh">{"TAB1",#N/A,TRUE,"GENERAL";"TAB2",#N/A,TRUE,"GENERAL";"TAB3",#N/A,TRUE,"GENERAL";"TAB4",#N/A,TRUE,"GENERAL";"TAB5",#N/A,TRUE,"GENERAL"}</definedName>
    <definedName name="yuhgh">{"TAB1",#N/A,TRUE,"GENERAL";"TAB2",#N/A,TRUE,"GENERAL";"TAB3",#N/A,TRUE,"GENERAL";"TAB4",#N/A,TRUE,"GENERAL";"TAB5",#N/A,TRUE,"GENERAL"}</definedName>
    <definedName localSheetId="0" name="yuhgh_1">{"TAB1",#N/A,TRUE,"GENERAL";"TAB2",#N/A,TRUE,"GENERAL";"TAB3",#N/A,TRUE,"GENERAL";"TAB4",#N/A,TRUE,"GENERAL";"TAB5",#N/A,TRUE,"GENERAL"}</definedName>
    <definedName name="yuhgh_1">{"TAB1",#N/A,TRUE,"GENERAL";"TAB2",#N/A,TRUE,"GENERAL";"TAB3",#N/A,TRUE,"GENERAL";"TAB4",#N/A,TRUE,"GENERAL";"TAB5",#N/A,TRUE,"GENERAL"}</definedName>
    <definedName localSheetId="0" name="yutu">{"via1",#N/A,TRUE,"general";"via2",#N/A,TRUE,"general";"via3",#N/A,TRUE,"general"}</definedName>
    <definedName name="yutu">{"via1",#N/A,TRUE,"general";"via2",#N/A,TRUE,"general";"via3",#N/A,TRUE,"general"}</definedName>
    <definedName localSheetId="0" name="yutu_1">{"via1",#N/A,TRUE,"general";"via2",#N/A,TRUE,"general";"via3",#N/A,TRUE,"general"}</definedName>
    <definedName name="yutu_1">{"via1",#N/A,TRUE,"general";"via2",#N/A,TRUE,"general";"via3",#N/A,TRUE,"general"}</definedName>
    <definedName localSheetId="0" name="yuuiiy">{"via1",#N/A,TRUE,"general";"via2",#N/A,TRUE,"general";"via3",#N/A,TRUE,"general"}</definedName>
    <definedName name="yuuiiy">{"via1",#N/A,TRUE,"general";"via2",#N/A,TRUE,"general";"via3",#N/A,TRUE,"general"}</definedName>
    <definedName localSheetId="0" name="yuuiiy_1">{"via1",#N/A,TRUE,"general";"via2",#N/A,TRUE,"general";"via3",#N/A,TRUE,"general"}</definedName>
    <definedName name="yuuiiy_1">{"via1",#N/A,TRUE,"general";"via2",#N/A,TRUE,"general";"via3",#N/A,TRUE,"general"}</definedName>
    <definedName localSheetId="0" name="yuuuuuu">{"via1",#N/A,TRUE,"general";"via2",#N/A,TRUE,"general";"via3",#N/A,TRUE,"general"}</definedName>
    <definedName name="yuuuuuu">{"via1",#N/A,TRUE,"general";"via2",#N/A,TRUE,"general";"via3",#N/A,TRUE,"general"}</definedName>
    <definedName localSheetId="0" name="yuuuuuu_1">{"via1",#N/A,TRUE,"general";"via2",#N/A,TRUE,"general";"via3",#N/A,TRUE,"general"}</definedName>
    <definedName name="yuuuuuu_1">{"via1",#N/A,TRUE,"general";"via2",#N/A,TRUE,"general";"via3",#N/A,TRUE,"general"}</definedName>
    <definedName localSheetId="0" name="YWH">{"via1",#N/A,TRUE,"general";"via2",#N/A,TRUE,"general";"via3",#N/A,TRUE,"general"}</definedName>
    <definedName name="YWH">{"via1",#N/A,TRUE,"general";"via2",#N/A,TRUE,"general";"via3",#N/A,TRUE,"general"}</definedName>
    <definedName localSheetId="3" name="yy">{#N/A,#N/A,FALSE,"Comptes consolidés en MF";#N/A,#N/A,FALSE,"Chiffre d'affaires";#N/A,#N/A,FALSE," Résultat d'exploitation";#N/A,#N/A,FALSE,"Investissements";#N/A,#N/A,FALSE,"bilan et net";#N/A,#N/A,FALSE,"DETTE";#N/A,#N/A,FALSE,"dividendes";#N/A,#N/A,FALSE,"Impot"}</definedName>
    <definedName localSheetId="0" name="yy">{#N/A,#N/A,FALSE,"Comptes consolidés en MF";#N/A,#N/A,FALSE,"Chiffre d'affaires";#N/A,#N/A,FALSE," Résultat d'exploitation";#N/A,#N/A,FALSE,"Investissements";#N/A,#N/A,FALSE,"bilan et net";#N/A,#N/A,FALSE,"DETTE";#N/A,#N/A,FALSE,"dividendes";#N/A,#N/A,FALSE,"Impot"}</definedName>
    <definedName name="yy">{#N/A,#N/A,FALSE,"Comptes consolidés en MF";#N/A,#N/A,FALSE,"Chiffre d'affaires";#N/A,#N/A,FALSE," Résultat d'exploitation";#N/A,#N/A,FALSE,"Investissements";#N/A,#N/A,FALSE,"bilan et net";#N/A,#N/A,FALSE,"DETTE";#N/A,#N/A,FALSE,"dividendes";#N/A,#N/A,FALSE,"Impot"}</definedName>
    <definedName localSheetId="0" name="yy_1">{"via1",#N/A,TRUE,"general";"via2",#N/A,TRUE,"general";"via3",#N/A,TRUE,"general"}</definedName>
    <definedName name="yy_1">{"via1",#N/A,TRUE,"general";"via2",#N/A,TRUE,"general";"via3",#N/A,TRUE,"general"}</definedName>
    <definedName localSheetId="0" name="yyy_1">{"TAB1",#N/A,TRUE,"GENERAL";"TAB2",#N/A,TRUE,"GENERAL";"TAB3",#N/A,TRUE,"GENERAL";"TAB4",#N/A,TRUE,"GENERAL";"TAB5",#N/A,TRUE,"GENERAL"}</definedName>
    <definedName name="yyy_1">{"TAB1",#N/A,TRUE,"GENERAL";"TAB2",#N/A,TRUE,"GENERAL";"TAB3",#N/A,TRUE,"GENERAL";"TAB4",#N/A,TRUE,"GENERAL";"TAB5",#N/A,TRUE,"GENERAL"}</definedName>
    <definedName localSheetId="0" name="yyyuh">{"TAB1",#N/A,TRUE,"GENERAL";"TAB2",#N/A,TRUE,"GENERAL";"TAB3",#N/A,TRUE,"GENERAL";"TAB4",#N/A,TRUE,"GENERAL";"TAB5",#N/A,TRUE,"GENERAL"}</definedName>
    <definedName name="yyyuh">{"TAB1",#N/A,TRUE,"GENERAL";"TAB2",#N/A,TRUE,"GENERAL";"TAB3",#N/A,TRUE,"GENERAL";"TAB4",#N/A,TRUE,"GENERAL";"TAB5",#N/A,TRUE,"GENERAL"}</definedName>
    <definedName localSheetId="0" name="yyyuh_1">{"TAB1",#N/A,TRUE,"GENERAL";"TAB2",#N/A,TRUE,"GENERAL";"TAB3",#N/A,TRUE,"GENERAL";"TAB4",#N/A,TRUE,"GENERAL";"TAB5",#N/A,TRUE,"GENERAL"}</definedName>
    <definedName name="yyyuh_1">{"TAB1",#N/A,TRUE,"GENERAL";"TAB2",#N/A,TRUE,"GENERAL";"TAB3",#N/A,TRUE,"GENERAL";"TAB4",#N/A,TRUE,"GENERAL";"TAB5",#N/A,TRUE,"GENERAL"}</definedName>
    <definedName localSheetId="0" name="yyyyhhh">{"TAB1",#N/A,TRUE,"GENERAL";"TAB2",#N/A,TRUE,"GENERAL";"TAB3",#N/A,TRUE,"GENERAL";"TAB4",#N/A,TRUE,"GENERAL";"TAB5",#N/A,TRUE,"GENERAL"}</definedName>
    <definedName name="yyyyhhh">{"TAB1",#N/A,TRUE,"GENERAL";"TAB2",#N/A,TRUE,"GENERAL";"TAB3",#N/A,TRUE,"GENERAL";"TAB4",#N/A,TRUE,"GENERAL";"TAB5",#N/A,TRUE,"GENERAL"}</definedName>
    <definedName localSheetId="0" name="yyyyhhh_1">{"TAB1",#N/A,TRUE,"GENERAL";"TAB2",#N/A,TRUE,"GENERAL";"TAB3",#N/A,TRUE,"GENERAL";"TAB4",#N/A,TRUE,"GENERAL";"TAB5",#N/A,TRUE,"GENERAL"}</definedName>
    <definedName name="yyyyhhh_1">{"TAB1",#N/A,TRUE,"GENERAL";"TAB2",#N/A,TRUE,"GENERAL";"TAB3",#N/A,TRUE,"GENERAL";"TAB4",#N/A,TRUE,"GENERAL";"TAB5",#N/A,TRUE,"GENERAL"}</definedName>
    <definedName localSheetId="0" name="yyyyyf">{"via1",#N/A,TRUE,"general";"via2",#N/A,TRUE,"general";"via3",#N/A,TRUE,"general"}</definedName>
    <definedName name="yyyyyf">{"via1",#N/A,TRUE,"general";"via2",#N/A,TRUE,"general";"via3",#N/A,TRUE,"general"}</definedName>
    <definedName localSheetId="0" name="yyyyyf_1">{"via1",#N/A,TRUE,"general";"via2",#N/A,TRUE,"general";"via3",#N/A,TRUE,"general"}</definedName>
    <definedName name="yyyyyf_1">{"via1",#N/A,TRUE,"general";"via2",#N/A,TRUE,"general";"via3",#N/A,TRUE,"general"}</definedName>
    <definedName name="Z_235A93C1_87C6_11D4_BB51_444553540000_.wvu.Cols">#REF!,#REF!</definedName>
    <definedName name="Z_235A93C2_87C6_11D4_BB51_444553540000_.wvu.Cols">#REF!,#REF!</definedName>
    <definedName name="Z_235A93C3_87C6_11D4_BB51_444553540000_.wvu.Cols">#REF!,#REF!</definedName>
    <definedName name="Z_235A93C4_87C6_11D4_BB51_444553540000_.wvu.Cols">#REF!,#REF!</definedName>
    <definedName name="Z_235A93C5_87C6_11D4_BB51_444553540000_.wvu.Cols">#REF!,#REF!</definedName>
    <definedName name="Z_235A93C6_87C6_11D4_BB51_444553540000_.wvu.Cols">#REF!,#REF!</definedName>
    <definedName name="Z_235A93C7_87C6_11D4_BB51_444553540000_.wvu.Cols">#REF!,#REF!</definedName>
    <definedName name="Z_6CDBE1A1_8642_11D4_8E16_005004999978_.wvu.Rows">#REF!,#REF!,#REF!,#REF!,#REF!</definedName>
    <definedName name="Z_6CDBE1A2_8642_11D4_8E16_005004999978_.wvu.Rows">#REF!,#REF!,#REF!,#REF!,#REF!</definedName>
    <definedName name="Z_6CDBE1AE_8642_11D4_8E16_005004999978_.wvu.Cols">#REF!,#REF!</definedName>
    <definedName name="Z_6CDBE1AE_8642_11D4_8E16_005004999978_.wvu.Rows">#REF!,#REF!,#REF!,#REF!,#REF!</definedName>
    <definedName name="Z_6CDBE1AF_8642_11D4_8E16_005004999978_.wvu.Cols">#REF!,#REF!</definedName>
    <definedName name="Z_6CDBE1AF_8642_11D4_8E16_005004999978_.wvu.Rows">#REF!,#REF!,#REF!,#REF!,#REF!</definedName>
    <definedName localSheetId="0" name="ZAQ">{#N/A,#N/A,TRUE,"INGENIERIA";#N/A,#N/A,TRUE,"COMPRAS";#N/A,#N/A,TRUE,"DIRECCION";#N/A,#N/A,TRUE,"RESUMEN"}</definedName>
    <definedName name="ZAQ">{#N/A,#N/A,TRUE,"INGENIERIA";#N/A,#N/A,TRUE,"COMPRAS";#N/A,#N/A,TRUE,"DIRECCION";#N/A,#N/A,TRUE,"RESUMEN"}</definedName>
    <definedName localSheetId="0" name="zdervr">{"via1",#N/A,TRUE,"general";"via2",#N/A,TRUE,"general";"via3",#N/A,TRUE,"general"}</definedName>
    <definedName name="zdervr">{"via1",#N/A,TRUE,"general";"via2",#N/A,TRUE,"general";"via3",#N/A,TRUE,"general"}</definedName>
    <definedName localSheetId="0" name="zdervr_1">{"via1",#N/A,TRUE,"general";"via2",#N/A,TRUE,"general";"via3",#N/A,TRUE,"general"}</definedName>
    <definedName name="zdervr_1">{"via1",#N/A,TRUE,"general";"via2",#N/A,TRUE,"general";"via3",#N/A,TRUE,"general"}</definedName>
    <definedName localSheetId="0" name="zxczds">{"TAB1",#N/A,TRUE,"GENERAL";"TAB2",#N/A,TRUE,"GENERAL";"TAB3",#N/A,TRUE,"GENERAL";"TAB4",#N/A,TRUE,"GENERAL";"TAB5",#N/A,TRUE,"GENERAL"}</definedName>
    <definedName name="zxczds">{"TAB1",#N/A,TRUE,"GENERAL";"TAB2",#N/A,TRUE,"GENERAL";"TAB3",#N/A,TRUE,"GENERAL";"TAB4",#N/A,TRUE,"GENERAL";"TAB5",#N/A,TRUE,"GENERAL"}</definedName>
    <definedName localSheetId="0" name="zxczds_1">{"TAB1",#N/A,TRUE,"GENERAL";"TAB2",#N/A,TRUE,"GENERAL";"TAB3",#N/A,TRUE,"GENERAL";"TAB4",#N/A,TRUE,"GENERAL";"TAB5",#N/A,TRUE,"GENERAL"}</definedName>
    <definedName name="zxczds_1">{"TAB1",#N/A,TRUE,"GENERAL";"TAB2",#N/A,TRUE,"GENERAL";"TAB3",#N/A,TRUE,"GENERAL";"TAB4",#N/A,TRUE,"GENERAL";"TAB5",#N/A,TRUE,"GENERAL"}</definedName>
    <definedName localSheetId="0" name="zxsdftyu">{"via1",#N/A,TRUE,"general";"via2",#N/A,TRUE,"general";"via3",#N/A,TRUE,"general"}</definedName>
    <definedName name="zxsdftyu">{"via1",#N/A,TRUE,"general";"via2",#N/A,TRUE,"general";"via3",#N/A,TRUE,"general"}</definedName>
    <definedName localSheetId="0" name="zxsdftyu_1">{"via1",#N/A,TRUE,"general";"via2",#N/A,TRUE,"general";"via3",#N/A,TRUE,"general"}</definedName>
    <definedName name="zxsdftyu_1">{"via1",#N/A,TRUE,"general";"via2",#N/A,TRUE,"general";"via3",#N/A,TRUE,"general"}</definedName>
    <definedName localSheetId="0" name="zxvxczv">{"via1",#N/A,TRUE,"general";"via2",#N/A,TRUE,"general";"via3",#N/A,TRUE,"general"}</definedName>
    <definedName name="zxvxczv">{"via1",#N/A,TRUE,"general";"via2",#N/A,TRUE,"general";"via3",#N/A,TRUE,"general"}</definedName>
    <definedName localSheetId="0" name="zxvxczv_1">{"via1",#N/A,TRUE,"general";"via2",#N/A,TRUE,"general";"via3",#N/A,TRUE,"general"}</definedName>
    <definedName name="zxvxczv_1">{"via1",#N/A,TRUE,"general";"via2",#N/A,TRUE,"general";"via3",#N/A,TRUE,"general"}</definedName>
    <definedName localSheetId="3" name="zzzzz">{#N/A,#N/A,FALSE,"Comptes consolidés en MF";#N/A,#N/A,FALSE,"Chiffre d'affaires";#N/A,#N/A,FALSE," Résultat d'exploitation";#N/A,#N/A,FALSE,"Investissements";#N/A,#N/A,FALSE,"bilan et net";#N/A,#N/A,FALSE,"DETTE";#N/A,#N/A,FALSE,"dividendes";#N/A,#N/A,FALSE,"Impot"}</definedName>
    <definedName localSheetId="0" name="zzzzz">{#N/A,#N/A,FALSE,"Comptes consolidés en MF";#N/A,#N/A,FALSE,"Chiffre d'affaires";#N/A,#N/A,FALSE," Résultat d'exploitation";#N/A,#N/A,FALSE,"Investissements";#N/A,#N/A,FALSE,"bilan et net";#N/A,#N/A,FALSE,"DETTE";#N/A,#N/A,FALSE,"dividendes";#N/A,#N/A,FALSE,"Impot"}</definedName>
    <definedName name="zzzzz">{#N/A,#N/A,FALSE,"Comptes consolidés en MF";#N/A,#N/A,FALSE,"Chiffre d'affaires";#N/A,#N/A,FALSE," Résultat d'exploitation";#N/A,#N/A,FALSE,"Investissements";#N/A,#N/A,FALSE,"bilan et net";#N/A,#N/A,FALSE,"DETTE";#N/A,#N/A,FALSE,"dividendes";#N/A,#N/A,FALSE,"Impot"}</definedName>
    <definedName localSheetId="3" name="zzzzz_1">{#N/A,#N/A,FALSE,"Comptes consolidés en MF";#N/A,#N/A,FALSE,"Chiffre d'affaires";#N/A,#N/A,FALSE," Résultat d'exploitation";#N/A,#N/A,FALSE,"Investissements";#N/A,#N/A,FALSE,"bilan et net";#N/A,#N/A,FALSE,"DETTE";#N/A,#N/A,FALSE,"dividendes";#N/A,#N/A,FALSE,"Impot"}</definedName>
    <definedName localSheetId="0" name="zzzzz_1">{#N/A,#N/A,FALSE,"Comptes consolidés en MF";#N/A,#N/A,FALSE,"Chiffre d'affaires";#N/A,#N/A,FALSE," Résultat d'exploitation";#N/A,#N/A,FALSE,"Investissements";#N/A,#N/A,FALSE,"bilan et net";#N/A,#N/A,FALSE,"DETTE";#N/A,#N/A,FALSE,"dividendes";#N/A,#N/A,FALSE,"Impot"}</definedName>
    <definedName name="zzzzz_1">{#N/A,#N/A,FALSE,"Comptes consolidés en MF";#N/A,#N/A,FALSE,"Chiffre d'affaires";#N/A,#N/A,FALSE," Résultat d'exploitation";#N/A,#N/A,FALSE,"Investissements";#N/A,#N/A,FALSE,"bilan et net";#N/A,#N/A,FALSE,"DETTE";#N/A,#N/A,FALSE,"dividendes";#N/A,#N/A,FALSE,"Impot"}</definedName>
    <definedName name="_222A">#REF!</definedName>
    <definedName name="_4210B">#REF!</definedName>
    <definedName name="DevFr">#REF!</definedName>
    <definedName name="_______________f">#REF!</definedName>
    <definedName name="DIJ1_5">#REF!</definedName>
    <definedName name="_TPN1604">#REF!</definedName>
    <definedName name="Lt">#REF!</definedName>
    <definedName name="COGA2">#REF!</definedName>
    <definedName name="SHARED_FORMULA_545">#REF!</definedName>
    <definedName name="REGULAR55CN03">#REF!</definedName>
    <definedName name="__CMU005">#REF!</definedName>
    <definedName name="_365CODO16X11_1_1">#REF!</definedName>
    <definedName name="Cn">#REF!</definedName>
    <definedName name="papa">#REF!</definedName>
    <definedName name="BOXPH">#REF!</definedName>
    <definedName name="_339ANTI_1_1_1">#REF!</definedName>
    <definedName name="SHARED_FORMULA_187">#REF!</definedName>
    <definedName name="PRODUCTOTEST">#REF!</definedName>
    <definedName name="CGSM03">#REF!</definedName>
    <definedName name="_397CODO8X45_1">#REF!</definedName>
    <definedName name="Long.Curva.Cuña">#REF!</definedName>
    <definedName name="CdadProfesionales">#REF!</definedName>
    <definedName name="COCIF105">#REF!</definedName>
    <definedName name="Meta1">#REF!</definedName>
    <definedName name="SHARED_FORMULA_2223">#REF!</definedName>
    <definedName name="_348ATRAQUE_1_1_1">#REF!</definedName>
    <definedName name="_TUZ36">#REF!</definedName>
    <definedName name="_MAT26_1_2">#REF!</definedName>
    <definedName name="ITEM_3.12">#REF!</definedName>
    <definedName name="SHARED_FORMULA_821">#REF!</definedName>
    <definedName name="COSTOS">#REF!</definedName>
    <definedName name="accesorios">#REF!</definedName>
    <definedName name="Taxpb">#REF!</definedName>
    <definedName name="CGDI02">#REF!</definedName>
    <definedName name="_____OCI1">#REF!</definedName>
    <definedName name="FR">#REF!</definedName>
    <definedName name="_Table1_In1">#REF!</definedName>
    <definedName name="Reparaciones_en_PVC_S_2">#REF!</definedName>
    <definedName name="Cepillos">#REF!</definedName>
    <definedName name="SHARED_FORMULA_1242">#REF!</definedName>
    <definedName name="VIT1_1_5">#REF!</definedName>
    <definedName name="RESUMEN1_2">#REF!</definedName>
    <definedName name="DIRECTO4.47">#REF!</definedName>
    <definedName name="__VPR2">#REF!</definedName>
    <definedName name="FORMAZAPATA">#REF!</definedName>
    <definedName name="SHARED_FORMULA_1386">#REF!</definedName>
    <definedName name="FIN_19">#REF!</definedName>
    <definedName name="COGAS">#REF!</definedName>
    <definedName name="ITEM7.34">#REF!</definedName>
    <definedName name="TotBasico">#REF!</definedName>
    <definedName name="TOTSHE9">#REF!</definedName>
    <definedName name="BARRADISCAPACITADOS">#REF!</definedName>
    <definedName name="APU_12.1.60">#REF!</definedName>
    <definedName name="SHARED_FORMULA_567">#REF!</definedName>
    <definedName name="_pr64">#REF!</definedName>
    <definedName localSheetId="7" name="TIPO">#REF!</definedName>
    <definedName name="SHARED_FORMULA_1717">#REF!</definedName>
    <definedName name="_328AIU_1">#REF!</definedName>
    <definedName name="____TRM1">#REF!</definedName>
    <definedName name="_3__123Graph_CKW_H">#REF!</definedName>
    <definedName name="Sikacolor_C">#REF!</definedName>
    <definedName name="mfgkfejgk">#REF!</definedName>
    <definedName name="ITEM3">#REF!</definedName>
    <definedName name="gñ">#REF!</definedName>
    <definedName name="CRUZ4X3">#REF!</definedName>
    <definedName name="OCI">#REF!</definedName>
    <definedName name="_611U_1_1">#REF!</definedName>
    <definedName name="VIBROCOMPACTADOR_TIPO_CANGURO_CON_OPERADOR">#REF!</definedName>
    <definedName name="HJU">#REF!</definedName>
    <definedName name="ht">#REF!</definedName>
    <definedName name="SHARED_FORMULA_1670">#REF!</definedName>
    <definedName name="DBASE1">#REF!</definedName>
    <definedName name="APU_3.4.2.4">#REF!</definedName>
    <definedName name="_____pr51">#REF!</definedName>
    <definedName name="ITEM_4">#REF!</definedName>
    <definedName name="item420">#REF!</definedName>
    <definedName name="CGPR0531">#REF!</definedName>
    <definedName name="Z_AAA1DD33_F1E3_423A_B1F2_E8567F4D95A5_.wvu.PrintTitles">#REF!</definedName>
    <definedName name="ES2_29">#REF!</definedName>
    <definedName name="SHARED_FORMULA_2115">#REF!</definedName>
    <definedName name="FRENTES_OBRA">#REF!</definedName>
    <definedName name="SHARED_FORMULA_1770">#REF!</definedName>
    <definedName name="_MAT12_1">#REF!</definedName>
    <definedName name="MES">#REF!</definedName>
    <definedName name="DIRECTO13">#REF!</definedName>
    <definedName name="_41_EQP20_1_1">#REF!</definedName>
    <definedName name="M2.18">#REF!</definedName>
    <definedName name="VPR1_1_16">#REF!</definedName>
    <definedName name="_297_TEE4_1_1_1">#REF!</definedName>
    <definedName name="SHARED_FORMULA_1750">#REF!</definedName>
    <definedName name="HM_1_2">#REF!</definedName>
    <definedName name="_190A">#REF!</definedName>
    <definedName name="Cuadrilla_T">#REF!</definedName>
    <definedName name="_293A">#REF!</definedName>
    <definedName name="acidoaseo">#REF!</definedName>
    <definedName name="CUADRI6">#REF!</definedName>
    <definedName name="URAP2">#REF!</definedName>
    <definedName name="TOTALITEM12.1">#REF!</definedName>
    <definedName name="____PMT5806">#REF!</definedName>
    <definedName name="CGRF0338">#REF!</definedName>
    <definedName name="MALO40CNB">#REF!</definedName>
    <definedName name="SHARED_FORMULA_1472">#REF!</definedName>
    <definedName name="item221">#REF!</definedName>
    <definedName name="coll4">#REF!</definedName>
    <definedName name="__pr61">#REF!</definedName>
    <definedName name="_298_TEE6_1">#REF!</definedName>
    <definedName name="_________tg4">#REF!</definedName>
    <definedName name="ES2_41">#REF!</definedName>
    <definedName name="SHARED_FORMULA_229">#REF!</definedName>
    <definedName name="_126_MAT27_1_1_1">#REF!</definedName>
    <definedName name="______EST17">#REF!</definedName>
    <definedName name="__________ORO15">#REF!</definedName>
    <definedName name="T2__3_FC1_9">#REF!</definedName>
    <definedName name="__EXC9">#REF!</definedName>
    <definedName name="_TPN1202">#REF!</definedName>
    <definedName name="TH10J">#REF!</definedName>
    <definedName name="__COM8">#REF!</definedName>
    <definedName name="Insumos_Par17">#REF!</definedName>
    <definedName name="__xlnm.Print_Area_3">#REF!</definedName>
    <definedName name="CONMX">#REF!</definedName>
    <definedName name="COGA151">#REF!</definedName>
    <definedName name="mkj">#REF!</definedName>
    <definedName name="________CAC5">#REF!</definedName>
    <definedName name="__pr65">#REF!</definedName>
    <definedName name="____AFC5">#REF!</definedName>
    <definedName name="ANDEN">#REF!</definedName>
    <definedName name="TEE6A3_1_2">#REF!</definedName>
    <definedName name="_301_UG3_1">#REF!</definedName>
    <definedName name="Aref">#REF!</definedName>
    <definedName name="_MO7_1_2">#REF!</definedName>
    <definedName name="Sh">#REF!</definedName>
    <definedName name="_SOR1">#REF!</definedName>
    <definedName name="____xlnm.Print_Area_3">#REF!</definedName>
    <definedName name="UNIONPRES1.14">#REF!</definedName>
    <definedName name="_ORO12">#REF!</definedName>
    <definedName name="SHARED_FORMULA_74">#REF!</definedName>
    <definedName name="TotCom">#REF!</definedName>
    <definedName name="SHARED_FORMULA_1075">#REF!</definedName>
    <definedName name="BUENO5607">#REF!</definedName>
    <definedName name="_4212A">#REF!</definedName>
    <definedName name="______pr01">#REF!</definedName>
    <definedName name="_81_MAT13_1_1_1">#REF!</definedName>
    <definedName name="iva_10">#REF!</definedName>
    <definedName name="Tll">#REF!</definedName>
    <definedName name="Ladrillo_Portante_Trefilado_14__15x30x10">#REF!</definedName>
    <definedName name="Diversos">#REF!</definedName>
    <definedName name="_MV13_1">#REF!</definedName>
    <definedName name="RELLENO_1">#REF!</definedName>
    <definedName name="NOMBRE_1">#REF!</definedName>
    <definedName name="Concreto_Corriente_de_3000_P.S.I.">#REF!</definedName>
    <definedName name="_636U8UZ_1_1_1">#REF!</definedName>
    <definedName name="Kunde">#REF!</definedName>
    <definedName name="_590TEE6X3_1_1">#REF!</definedName>
    <definedName name="BOLIVAR">#REF!</definedName>
    <definedName name="TotalContratoSinIVA">#REF!</definedName>
    <definedName name="COSTO24US">#REF!</definedName>
    <definedName name="we">#REF!</definedName>
    <definedName name="_MAT40_1">#REF!</definedName>
    <definedName name="_pr65">#REF!</definedName>
    <definedName name="Puerta_en_Lamina_Cal._18_2.10x75__Incluye_marco_y_Rejilla__P_8">#REF!</definedName>
    <definedName name="_121B">#REF!</definedName>
    <definedName name="_MAT7_1">#REF!</definedName>
    <definedName name="Durmiente_3_m">#REF!</definedName>
    <definedName name="DOTACIÓN">#REF!</definedName>
    <definedName name="Proponente">#REF!</definedName>
    <definedName name="SHARED_FORMULA_1303">#REF!</definedName>
    <definedName name="Porcentaje_Arrendamiento">#REF!</definedName>
    <definedName name="TURNOS">#REF!</definedName>
    <definedName name="SHARED_FORMULA_968">#REF!</definedName>
    <definedName name="SU">#REF!</definedName>
    <definedName name="LPAVRIGIDO">#REF!</definedName>
    <definedName name="SHARED_FORMULA_1950">#REF!</definedName>
    <definedName name="Campana_Extractora">#REF!</definedName>
    <definedName name="APU_7.9.2.1">#REF!</definedName>
    <definedName name="sifones_cromados">#REF!</definedName>
    <definedName name="BUENO4006A">#REF!</definedName>
    <definedName name="DOM200X20_S5">#REF!</definedName>
    <definedName name="PLAELE">#REF!</definedName>
    <definedName name="RESUMEN">#REF!</definedName>
    <definedName name="SHARED_FORMULA_1664">#REF!</definedName>
    <definedName name="CBLES">#REF!</definedName>
    <definedName name="SHARED_FORMULA_936">#REF!</definedName>
    <definedName name="Z_726673D2_C579_4EF3_83C7_45DC3792EA6A_.wvu.PrintTitles">#REF!</definedName>
    <definedName name="ANCHOFLEXIBLE">#REF!</definedName>
    <definedName name="_335anillo_1_1">#REF!</definedName>
    <definedName name="________xlnm.Print_Area_1">#REF!</definedName>
    <definedName name="Vara_de_Clavo">#REF!</definedName>
    <definedName name="Amount">#REF!</definedName>
    <definedName name="__COM10">#REF!</definedName>
    <definedName name="BOXFLEXIBLE">#REF!</definedName>
    <definedName name="_606TUBERIA3_1_1_1">#REF!</definedName>
    <definedName name="SHARED_FORMULA_1653">#REF!</definedName>
    <definedName name="CRUCE90_CANAL_S1">#REF!</definedName>
    <definedName name="SHARED_FORMULA_1146">#REF!</definedName>
    <definedName name="___EXC11">#REF!</definedName>
    <definedName name="SHARED_FORMULA_643">#REF!</definedName>
    <definedName name="APU_16.1.18">#REF!</definedName>
    <definedName name="SHARED_FORMULA_1195">#REF!</definedName>
    <definedName name="_MAT18_1_1">#REF!</definedName>
    <definedName name="GRAN_TOTAL">#REF!</definedName>
    <definedName name="TAPON4_1_1">#REF!</definedName>
    <definedName name="DIRECTO22">#REF!</definedName>
    <definedName name="Bancopuente">#REF!</definedName>
    <definedName name="GRADO2">#REF!</definedName>
    <definedName name="ListaItem">#REF!</definedName>
    <definedName name="CABALLETE">#REF!</definedName>
    <definedName name="COGA106">#REF!</definedName>
    <definedName name="____DDS1">#REF!</definedName>
    <definedName name="SHARED_FORMULA_225">#REF!</definedName>
    <definedName name="_APU3">#REF!</definedName>
    <definedName name="SHARED_FORMULA_1064">#REF!</definedName>
    <definedName name="_EQP17_1_1">#REF!</definedName>
    <definedName name="VAL150PE_S1">#REF!</definedName>
    <definedName name="__AFC5">#REF!</definedName>
    <definedName name="ESTADO_SAO">#REF!</definedName>
    <definedName name="_TZ2610">#REF!</definedName>
    <definedName name="expotopografia">#REF!</definedName>
    <definedName name="SAN">#REF!</definedName>
    <definedName name="Left_Header">#REF!</definedName>
    <definedName name="item10">#REF!</definedName>
    <definedName name="SHARED_FORMULA_1580">#REF!</definedName>
    <definedName name="item700.1">#REF!</definedName>
    <definedName name="DIRECTO3.20">#REF!</definedName>
    <definedName name="DIRECTO5.94">#REF!</definedName>
    <definedName name="APU_20.1.4">#REF!</definedName>
    <definedName name="DDS1_1">#REF!</definedName>
    <definedName name="_EQP11_1_2">#REF!</definedName>
    <definedName name="APU_10.1.8">#REF!</definedName>
    <definedName name="___xlnm._FilterDatabase_1_2">#REF!</definedName>
    <definedName name="SHARED_FORMULA_78">#REF!</definedName>
    <definedName name="Capitalpb">#REF!</definedName>
    <definedName name="_87_MAT15_1_1_1">#REF!</definedName>
    <definedName name="_630U6UZ_1_1_1">#REF!</definedName>
    <definedName name="UREP6">#REF!</definedName>
    <definedName name="DIRECTO37">#REF!</definedName>
    <definedName name="curvac1">#REF!</definedName>
    <definedName name="_TPE12">#REF!</definedName>
    <definedName name="__pr52">#REF!</definedName>
    <definedName name="BLPH12">#REF!</definedName>
    <definedName name="CODO8X45_1_2">#REF!</definedName>
    <definedName name="____EST1">#REF!</definedName>
    <definedName name="ITEM_6_4">#REF!</definedName>
    <definedName name="dflt6">#REF!</definedName>
    <definedName name="ITEM5.63">#REF!</definedName>
    <definedName name="SHARED_FORMULA_1280">#REF!</definedName>
    <definedName name="__tab2">#REF!</definedName>
    <definedName name="SHARED_FORMULA_2216">#REF!</definedName>
    <definedName name="ES6_20">#REF!</definedName>
    <definedName name="CODOSANT90X4">#REF!</definedName>
    <definedName name="SHARED_FORMULA_1177">#REF!</definedName>
    <definedName name="___xlnm.Print_Area_1">#REF!</definedName>
    <definedName name="SHARED_FORMULA_476">#REF!</definedName>
    <definedName name="VPR1_1_7">#REF!</definedName>
    <definedName name="_TPN1232">#REF!</definedName>
    <definedName name="SHARED_FORMULA_1960">#REF!</definedName>
    <definedName name="____BGC3">#REF!</definedName>
    <definedName name="_____________tg4">#REF!</definedName>
    <definedName name="Reparaciones_en_PVC_P_1_1_2">#REF!</definedName>
    <definedName name="SHARED_FORMULA_923">#REF!</definedName>
    <definedName name="Z_6BA141F5_E104_11DA_B6F6_00609720E0A1_.wvu.PrintTitles">#REF!</definedName>
    <definedName name="_318A_IMPRESIÓN_IM_1_1_1">#REF!</definedName>
    <definedName name="DIRECTO7.28">#REF!</definedName>
    <definedName name="_pr37">#REF!</definedName>
    <definedName name="_3">#REF!</definedName>
    <definedName name="_____TAB4">#REF!</definedName>
    <definedName name="Interruptor">#REF!</definedName>
    <definedName name="cinta">#REF!</definedName>
    <definedName localSheetId="3" name="Loan_Years">#REF!</definedName>
    <definedName name="_193B">#REF!</definedName>
    <definedName name="___pr24">#REF!</definedName>
    <definedName name="_518RELLENO_1_1">#REF!</definedName>
    <definedName name="_____EST7">#REF!</definedName>
    <definedName name="Tapa__para_manhol_en_Aro__lámina_4__x_5_16__y_3_x_5_16__con_refuerzo_de_1_22">#REF!</definedName>
    <definedName name="SHARED_FORMULA_98">#REF!</definedName>
    <definedName localSheetId="3" name="Product">#REF!</definedName>
    <definedName name="VPR1_5">#REF!</definedName>
    <definedName name="APU_12.1.56">#REF!</definedName>
    <definedName name="COGA201">#REF!</definedName>
    <definedName name="SHARED_FORMULA_336">#REF!</definedName>
    <definedName name="SHARED_FORMULA_126">#REF!</definedName>
    <definedName name="SHARED_FORMULA_1694">#REF!</definedName>
    <definedName name="_42_EQP20_1_1_1">#REF!</definedName>
    <definedName name="SHARED_FORMULA_1701">#REF!</definedName>
    <definedName name="Bd__2">#REF!</definedName>
    <definedName name="DIRECTO3.25">#REF!</definedName>
    <definedName name="APU_7.5.7">#REF!</definedName>
    <definedName name="SHARED_FORMULA_1556">#REF!</definedName>
    <definedName name="Listacanti">#REF!</definedName>
    <definedName name="MEZCLADC19">#REF!</definedName>
    <definedName name="DIRECTO9.3">#REF!</definedName>
    <definedName name="CTO">#REF!</definedName>
    <definedName name="ADAPTH1.2">#REF!</definedName>
    <definedName name="tapaferroconcreto">#REF!</definedName>
    <definedName name="SHARED_FORMULA_611">#REF!</definedName>
    <definedName name="______pr40">#REF!</definedName>
    <definedName name="Festivos">#REF!</definedName>
    <definedName name="_441DIAS_1_1_1">#REF!</definedName>
    <definedName name="SHARED_FORMULA_240">#REF!</definedName>
    <definedName name="SHEET18">#REF!</definedName>
    <definedName name="U3UZ_1_1">#REF!</definedName>
    <definedName name="Cant.LosPinos">#REF!</definedName>
    <definedName name="CajDol10">#REF!</definedName>
    <definedName name="TAB_FECHA">#REF!</definedName>
    <definedName name="APU_12.1.59">#REF!</definedName>
    <definedName localSheetId="3" name="CostoIndiLE">#REF!</definedName>
    <definedName name="Cable_teléfonos_2_Pares">#REF!</definedName>
    <definedName name="data56">#REF!</definedName>
    <definedName name="DIRECTO5.54">#REF!</definedName>
    <definedName name="M.D.O._Replanteo">#REF!</definedName>
    <definedName name="_16B_0__123Graph_XGráfico">#REF!</definedName>
    <definedName name="pppp_2">#REF!</definedName>
    <definedName name="U3UP_1_2">#REF!</definedName>
    <definedName name="_TPN1002">#REF!</definedName>
    <definedName name="CONCRETO_1_2_3">#REF!</definedName>
    <definedName name="TotalMO">#REF!</definedName>
    <definedName name="REPACOMETIDA3_1_2">#REF!</definedName>
    <definedName name="_4294A">#REF!</definedName>
    <definedName name="_EST2">#REF!</definedName>
    <definedName name="M240K">#REF!</definedName>
    <definedName name="______pr26">#REF!</definedName>
    <definedName name="SHARED_FORMULA_2220">#REF!</definedName>
    <definedName name="PRINT_AREA_MI">#REF!</definedName>
    <definedName name="_MAT12">#REF!</definedName>
    <definedName name="UR3UP_1_1">#REF!</definedName>
    <definedName name="DCF">#REF!</definedName>
    <definedName name="Cuadrilla_P">#REF!</definedName>
    <definedName localSheetId="11" name="ale">#REF!</definedName>
    <definedName name="LICITACION">#REF!</definedName>
    <definedName name="TUBV2">#REF!</definedName>
    <definedName name="____pr65">#REF!</definedName>
    <definedName name="COSTO23US">#REF!</definedName>
    <definedName name="POO">#REF!</definedName>
    <definedName name="__123Graph_BCart_AnticAdic">#REF!</definedName>
    <definedName name="Pega_plus">#REF!</definedName>
    <definedName name="Ck">#REF!</definedName>
    <definedName name="SHARED_FORMULA_1810">#REF!</definedName>
    <definedName name="ftr">#REF!</definedName>
    <definedName name="ITEM7.7">#REF!</definedName>
    <definedName name="GMM_ON_ASO">#REF!</definedName>
    <definedName name="Cuchillas">#REF!</definedName>
    <definedName name="___DRI1">#REF!</definedName>
    <definedName name="telefono">#REF!</definedName>
    <definedName name="alambre12">#REF!</definedName>
    <definedName name="Breaker_Tipo_Enchufable_de_1x20A_10KA">#REF!</definedName>
    <definedName name="SHARED_FORMULA_1291">#REF!</definedName>
    <definedName name="res_sucre">#REF!</definedName>
    <definedName name="APU_7.9.3.2">#REF!</definedName>
    <definedName name="kfjskjfsklf">#REF!</definedName>
    <definedName name="pedest">#REF!</definedName>
    <definedName name="ES5_26">#REF!</definedName>
    <definedName name="vigabis">#REF!</definedName>
    <definedName name="SHARED_FORMULA_1210">#REF!</definedName>
    <definedName name="__________tab3">#REF!</definedName>
    <definedName name="SHARED_FORMULA_1415">#REF!</definedName>
    <definedName name="_____pr17">#REF!</definedName>
    <definedName name="___key3">#REF!</definedName>
    <definedName name="Yeso">#REF!</definedName>
    <definedName name="TGB">#REF!</definedName>
    <definedName name="DIRECTO36">#REF!</definedName>
    <definedName name="CRIT1">#REF!</definedName>
    <definedName name="CONM1">#REF!</definedName>
    <definedName name="_MV11_1_1">#REF!</definedName>
    <definedName name="SHARED_FORMULA_1866">#REF!</definedName>
    <definedName name="REDU8X6">#REF!</definedName>
    <definedName name="SHARED_FORMULA_2098">#REF!</definedName>
    <definedName name="IMPIII1B">#REF!</definedName>
    <definedName name="___TAB4">#REF!</definedName>
    <definedName name="_TOP7">#REF!</definedName>
    <definedName name="_EQP1_1_1">#REF!</definedName>
    <definedName name="tld">#REF!</definedName>
    <definedName name="_21_4_0__123Grap">#REF!</definedName>
    <definedName name="Tw">#REF!</definedName>
    <definedName name="demanto">#REF!</definedName>
    <definedName name="CODOSANT45X4">#REF!</definedName>
    <definedName name="SHARED_FORMULA_1351">#REF!</definedName>
    <definedName name="SHARED_FORMULA_1531">#REF!</definedName>
    <definedName name="tipos_entidad">#REF!</definedName>
    <definedName name="CVS">#REF!</definedName>
    <definedName name="FaseProyecto">#REF!</definedName>
    <definedName name="VPR1_1_32">#REF!</definedName>
    <definedName name="APU_7.7.8.4.6">#REF!</definedName>
    <definedName name="UR3UP">#REF!</definedName>
    <definedName name="rre">#REF!</definedName>
    <definedName name="_283_POR3_1">#REF!</definedName>
    <definedName name="_EQP14_1">#REF!</definedName>
    <definedName name="SHARED_FORMULA_224">#REF!</definedName>
    <definedName name="TOTALITEM1.1.3">#REF!</definedName>
    <definedName name="SHARED_FORMULA_505">#REF!</definedName>
    <definedName name="APU_18.4.1">#REF!</definedName>
    <definedName name="GEOTEXTILNT25">#REF!</definedName>
    <definedName name="________EST9">#REF!</definedName>
    <definedName name="_353CAJA_1_1">#REF!</definedName>
    <definedName name="_210_MO7_1_1_1">#REF!</definedName>
    <definedName name="Polynomial">#REF!</definedName>
    <definedName name="dflt7">#REF!</definedName>
    <definedName name="_______BGC1">#REF!</definedName>
    <definedName name="VFA1_3">#REF!</definedName>
    <definedName name="SHARED_FORMULA_909">#REF!</definedName>
    <definedName name="_DRI1">#REF!</definedName>
    <definedName name="protector20a">#REF!</definedName>
    <definedName name="SUELDO">#REF!</definedName>
    <definedName name="ACTA29">#REF!</definedName>
    <definedName name="_POR5_1_1">#REF!</definedName>
    <definedName name="_______________EST1">#REF!</definedName>
    <definedName name="__TRM1">#REF!</definedName>
    <definedName name="Requerimientos">#REF!</definedName>
    <definedName name="_18_EQP13_1_1_1">#REF!</definedName>
    <definedName name="CODO16X90_1">#REF!</definedName>
    <definedName name="Ancho.Bordillo">#REF!</definedName>
    <definedName name="COGA42">#REF!</definedName>
    <definedName name="Espatulas">#REF!</definedName>
    <definedName name="CAJAS60">#REF!</definedName>
    <definedName name="HGFHGJ">#REF!</definedName>
    <definedName name="SHARED_FORMULA_2005">#REF!</definedName>
    <definedName name="VAL300PVC_S1">#REF!</definedName>
    <definedName name="PisosEnchapes">#REF!</definedName>
    <definedName name="_289_POR5_1">#REF!</definedName>
    <definedName name="ENCHAPBAÑO">#REF!</definedName>
    <definedName name="__COM13">#REF!</definedName>
    <definedName name="___pr02">#REF!</definedName>
    <definedName name="UNION_P.V.C_1_2">#REF!</definedName>
    <definedName name="_pr63">#REF!</definedName>
    <definedName name="_420CRUZ4_1_1_1">#REF!</definedName>
    <definedName name="Tubo_presión__9_P.V.C._1_2">#REF!</definedName>
    <definedName name="SHARED_FORMULA_539">#REF!</definedName>
    <definedName name="_19_4_0__123Grap">#REF!</definedName>
    <definedName name="RTETTERTERTT">#REF!</definedName>
    <definedName name="aiu_4">#REF!</definedName>
    <definedName name="HM3EB">#REF!</definedName>
    <definedName name="TOTALAFIR40CN01">#REF!</definedName>
    <definedName name="_EQP3">#REF!</definedName>
    <definedName name="ACOPLE6">#REF!</definedName>
    <definedName name="den_ch">#REF!</definedName>
    <definedName name="U4UP_1_2">#REF!</definedName>
    <definedName name="data63">#REF!</definedName>
    <definedName name="CAPITULO6">#REF!</definedName>
    <definedName name="IVA">#REF!</definedName>
    <definedName name="GRC">#REF!</definedName>
    <definedName name="____pr13">#REF!</definedName>
    <definedName name="__123Graph_XMAIN">#REF!</definedName>
    <definedName name="SHARED_FORMULA_898">#REF!</definedName>
    <definedName name="FORMACOL">#REF!</definedName>
    <definedName name="Tubo_de_presión___21_P.V.C._1_1_2">#REF!</definedName>
    <definedName name="Concepto">#REF!</definedName>
    <definedName name="SHARED_FORMULA_1422">#REF!</definedName>
    <definedName name="SHARED_FORMULA_891">#REF!</definedName>
    <definedName name="asasasas">#REF!</definedName>
    <definedName name="GCN">#REF!</definedName>
    <definedName name="Excel_BuiltIn_Print_Titles_9">#REF!</definedName>
    <definedName name="SOLDA">#REF!</definedName>
    <definedName name="APU_7.1.6">#REF!</definedName>
    <definedName name="_MV5_1_1">#REF!</definedName>
    <definedName name="______EXC6">#REF!</definedName>
    <definedName name="SHARED_FORMULA_1277">#REF!</definedName>
    <definedName name="CODO_45___3__GRAN_RADIO_C_x_E">#REF!</definedName>
    <definedName name="DuracionSemanas">#REF!</definedName>
    <definedName name="__EST2">#REF!</definedName>
    <definedName name="_pc2">#REF!</definedName>
    <definedName name="biq">#REF!</definedName>
    <definedName name="AMBIENTAL">#REF!</definedName>
    <definedName name="Dif.Este">#REF!</definedName>
    <definedName name="ALAMBRE">#REF!</definedName>
    <definedName name="_C908J">#REF!</definedName>
    <definedName name="UNION8PVC">#REF!</definedName>
    <definedName name="________xlnm.Print_Area">#REF!</definedName>
    <definedName name="SHARED_FORMULA_628">#REF!</definedName>
    <definedName name="_705yee200x160_1_1_1">#REF!</definedName>
    <definedName name="LMEJORPH">#REF!</definedName>
    <definedName name="SHARED_FORMULA_798">#REF!</definedName>
    <definedName name="FechaTerminacion">#REF!</definedName>
    <definedName name="Caja_de_Paso_Metalicas_de_20x20_cm.">#REF!</definedName>
    <definedName name="Angulo_de_platina__1_x1_x1_8">#REF!</definedName>
    <definedName name="____DPY1">#REF!</definedName>
    <definedName name="CRUCE160_CANAL_S5">#REF!</definedName>
    <definedName name="APU_7.5.4">#REF!</definedName>
    <definedName name="GENERAL">#REF!</definedName>
    <definedName name="SHARED_FORMULA_1314">#REF!</definedName>
    <definedName name="TOTALITEM7.1">#REF!</definedName>
    <definedName name="__num8">#REF!</definedName>
    <definedName name="__pr39">#REF!</definedName>
    <definedName name="LISTA_MA">#REF!</definedName>
    <definedName name="ACTA28">#REF!</definedName>
    <definedName name="_544T16US_1">#REF!</definedName>
    <definedName name="SHARED_FORMULA_624">#REF!</definedName>
    <definedName name="gft">#REF!</definedName>
    <definedName name="CUADRILLA.INSTALACION.TUBERÍAS.ACCESORIOS.PVC">#REF!</definedName>
    <definedName name="ES1_8">#REF!</definedName>
    <definedName name="SHARED_FORMULA_1744">#REF!</definedName>
    <definedName name="CODO3X32">#REF!</definedName>
    <definedName name="_____pr23">#REF!</definedName>
    <definedName name="APU_16.1.5">#REF!</definedName>
    <definedName name="Datos_FISICO">#REF!</definedName>
    <definedName name="V_13___1.8x4.4___Plano_de_Detalle_No._A_161">#REF!</definedName>
    <definedName name="_SY86">#REF!</definedName>
    <definedName name="RELLENOSELECCIONADO_1_2">#REF!</definedName>
    <definedName name="PW">#REF!</definedName>
    <definedName name="SHARED_FORMULA_1365">#REF!</definedName>
    <definedName name="COMPRESOR_DE_DOS_MARTILLOS">#REF!</definedName>
    <definedName name="SHARED_FORMULA_456">#REF!</definedName>
    <definedName name="ES5_36">#REF!</definedName>
    <definedName name="APU_5.1.5">#REF!</definedName>
    <definedName name="SHARED_FORMULA_373">#REF!</definedName>
    <definedName name="SHARED_FORMULA_2125">#REF!</definedName>
    <definedName name="_241B">#REF!</definedName>
    <definedName name="LOCA1">#REF!</definedName>
    <definedName name="Minutos">#REF!</definedName>
    <definedName name="RESUMEN2_2">#REF!</definedName>
    <definedName name="SHARED_FORMULA_463">#REF!</definedName>
    <definedName name="__pr50">#REF!</definedName>
    <definedName name="________CAC1">#REF!</definedName>
    <definedName name="_lar03">#REF!</definedName>
    <definedName name="_____ane8">#REF!</definedName>
    <definedName name="_pr21">#REF!</definedName>
    <definedName name="Tornillo_para_madera_2__No_9">#REF!</definedName>
    <definedName name="SHARED_FORMULA_838">#REF!</definedName>
    <definedName name="SELLOMR">#REF!</definedName>
    <definedName name="TOPOGRAFIA">#REF!</definedName>
    <definedName name="Año_Informacion_">#REF!</definedName>
    <definedName name="_MAT9_1_2">#REF!</definedName>
    <definedName name="SHARED_FORMULA_552">#REF!</definedName>
    <definedName name="Uw">#REF!</definedName>
    <definedName name="Descripcion_1_2">#REF!</definedName>
    <definedName name="porcentaje">#REF!</definedName>
    <definedName name="InvDol2">#REF!</definedName>
    <definedName name="SHARED_FORMULA_1598">#REF!</definedName>
    <definedName name="WD">#REF!</definedName>
    <definedName name="Tx">#REF!</definedName>
    <definedName name="_TEE32">#REF!</definedName>
    <definedName name="APU_3.1.10">#REF!</definedName>
    <definedName name="SHARED_FORMULA_774">#REF!</definedName>
    <definedName name="_77_MAT12_1_1">#REF!</definedName>
    <definedName name="SHARED_FORMULA_746">#REF!</definedName>
    <definedName name="_bbbb">#REF!</definedName>
    <definedName name="__pr57">#REF!</definedName>
    <definedName name="_55_EQP7_1">#REF!</definedName>
    <definedName name="Manguera_para_Niveles_3_8">#REF!</definedName>
    <definedName name="SHARED_FORMULA_1902">#REF!</definedName>
    <definedName name="Toma_doble_P_T_Levinton">#REF!</definedName>
    <definedName name="SHARED_FORMULA_1182">#REF!</definedName>
    <definedName name="SHARED_FORMULA_814">#REF!</definedName>
    <definedName name="ATRAQUE_1_1">#REF!</definedName>
    <definedName name="ES2_14">#REF!</definedName>
    <definedName name="Teja_asbt_cemt_N__10_Inc._Acces.">#REF!</definedName>
    <definedName name="APU_7.6.2">#REF!</definedName>
    <definedName name="SHARED_FORMULA_941">#REF!</definedName>
    <definedName name="Z_378D82E8_FE69_4712_AE73_9D578C4190DE_.wvu.PrintTitles">#REF!</definedName>
    <definedName name="SHARED_FORMULA_1070">#REF!</definedName>
    <definedName name="HERRAMIENTA">#REF!</definedName>
    <definedName name="d_PH">#REF!</definedName>
    <definedName name="ITEM5.113">#REF!</definedName>
    <definedName name="SHARED_FORMULA_2148">#REF!</definedName>
    <definedName name="CODO3X45_1_2">#REF!</definedName>
    <definedName name="SHARED_FORMULA_719">#REF!</definedName>
    <definedName name="APU_Limpieza_Fachadas">#REF!</definedName>
    <definedName name="ITEM5.84">#REF!</definedName>
    <definedName name="ITEM35">#REF!</definedName>
    <definedName name="CGSO012">#REF!</definedName>
    <definedName name="IMPII1C">#REF!</definedName>
    <definedName name="BADEN">#REF!</definedName>
    <definedName name="SHARED_FORMULA_614">#REF!</definedName>
    <definedName name="CGTR033">#REF!</definedName>
    <definedName name="mortero16">#REF!</definedName>
    <definedName name="_83_MAT14_1_1">#REF!</definedName>
    <definedName name="Nc">#REF!</definedName>
    <definedName name="AREA__M2_1">#REF!</definedName>
    <definedName name="K0F2">#REF!</definedName>
    <definedName name="Punteros">#REF!</definedName>
    <definedName name="T32JH">#REF!</definedName>
    <definedName name="JAMOC">#REF!</definedName>
    <definedName name="_221A">#REF!</definedName>
    <definedName name="TRANSPORTES_1">#REF!</definedName>
    <definedName name="TRANSPORTEGRAL">#REF!</definedName>
    <definedName name="_MV5_1">#REF!</definedName>
    <definedName name="SDS">#REF!</definedName>
    <definedName name="_277_POR1_1">#REF!</definedName>
    <definedName name="MAMPOSTERIA">#REF!</definedName>
    <definedName name="TotPrimaVacaciones">#REF!</definedName>
    <definedName name="afraee">#REF!</definedName>
    <definedName name="______SBC5">#REF!</definedName>
    <definedName name="ACTA17">#REF!</definedName>
    <definedName name="SHARED_FORMULA_871">#REF!</definedName>
    <definedName name="FREV">#REF!</definedName>
    <definedName name="________EST12">#REF!</definedName>
    <definedName name="RETIRO">#REF!</definedName>
    <definedName name="_MAT25_1_2">#REF!</definedName>
    <definedName name="df">#REF!</definedName>
    <definedName name="_TOP1">#REF!</definedName>
    <definedName name="_MAT24_1_2">#REF!</definedName>
    <definedName name="FORUNMIS">#REF!</definedName>
    <definedName name="L.CARCAMO">#REF!</definedName>
    <definedName name="__VSM1">#REF!</definedName>
    <definedName name="SHARED_FORMULA_1419">#REF!</definedName>
    <definedName name="TNOV8">#REF!</definedName>
    <definedName name="Z_9C8B6436_249F_426A_96DC_EEE5E7CB7D1B_.wvu.PrintTitles">#REF!</definedName>
    <definedName name="ESP320.1">#REF!</definedName>
    <definedName name="SHARED_FORMULA_1117">#REF!</definedName>
    <definedName name="Andamios_metálicos_x_cuerpo">#REF!</definedName>
    <definedName name="_30_EQP17_1_1_1">#REF!</definedName>
    <definedName name="SHARED_FORMULA_1612">#REF!</definedName>
    <definedName name="Extractor_de_Olores_con_Persiana_Ref.">#REF!</definedName>
    <definedName name="placapozo_1_2">#REF!</definedName>
    <definedName name="abc">#REF!</definedName>
    <definedName name="Puerta_entamborada_2_20x0_9">#REF!</definedName>
    <definedName name="CGRF042">#REF!</definedName>
    <definedName name="CGPR042">#REF!</definedName>
    <definedName name="Arrendamientos">#REF!</definedName>
    <definedName name="CRIT">#REF!</definedName>
    <definedName name="Acero_de_refuerzo_fy__60000_psi">#REF!</definedName>
    <definedName name="SHARED_FORMULA_1085">#REF!</definedName>
    <definedName localSheetId="3" name="Marca">#REF!</definedName>
    <definedName name="SHARED_FORMULA_547">#REF!</definedName>
    <definedName name="lista">#REF!</definedName>
    <definedName name="APU_3.1.6">#REF!</definedName>
    <definedName name="_MAT31_1_2">#REF!</definedName>
    <definedName name="_EMP8">#REF!</definedName>
    <definedName localSheetId="3" name="YEE4X2">#REF!</definedName>
    <definedName name="lk11l2">#REF!</definedName>
    <definedName name="APU_7.7.8.4.1">#REF!</definedName>
    <definedName name="Red">#REF!</definedName>
    <definedName name="SHARED_FORMULA_499">#REF!</definedName>
    <definedName name="_UG3_1_1">#REF!</definedName>
    <definedName name="_MO7_1_1">#REF!</definedName>
    <definedName name="Llave_Manguera">#REF!</definedName>
    <definedName name="DIRECTO4">#REF!</definedName>
    <definedName name="CO904JH">#REF!</definedName>
    <definedName name="VARILLA1.4">#REF!</definedName>
    <definedName name="muroclínica">#REF!</definedName>
    <definedName name="Básico">#REF!</definedName>
    <definedName name="LLAC12">#REF!</definedName>
    <definedName name="SHARED_FORMULA_37">#REF!</definedName>
    <definedName name="SHARED_FORMULA_484">#REF!</definedName>
    <definedName name="_580TAPON4_1">#REF!</definedName>
    <definedName name="Valoracion">#REF!</definedName>
    <definedName name="_458HM_1_1">#REF!</definedName>
    <definedName name="SHARED_FORMULA_799">#REF!</definedName>
    <definedName name="_______________EXC12">#REF!</definedName>
    <definedName name="_274A">#REF!</definedName>
    <definedName name="_IMP1133">#REF!</definedName>
    <definedName name="_391codo6x45nova_1">#REF!</definedName>
    <definedName name="Excel_BuiltIn_Print_Area_1_1_2">#REF!</definedName>
    <definedName name="CGDI04">#REF!</definedName>
    <definedName name="ITEM5.106">#REF!</definedName>
    <definedName name="_TPE1708">#REF!</definedName>
    <definedName name="Real_FISICO">#REF!</definedName>
    <definedName name="FIBER">#REF!</definedName>
    <definedName name="HBULDOZER">#REF!</definedName>
    <definedName name="Aulas">#REF!</definedName>
    <definedName name="SHARED_FORMULA_281">#REF!</definedName>
    <definedName name="Codo_90o_Presión_P.V.C._3_4">#REF!</definedName>
    <definedName name="_MV15_1_1">#REF!</definedName>
    <definedName name="Excel_BuiltIn_Print_Titles_15">#REF!</definedName>
    <definedName name="BUJEPRES3.4X1.2">#REF!</definedName>
    <definedName name="unitarios">#REF!</definedName>
    <definedName name="Concreto_común_3000_P.S.I.">#REF!</definedName>
    <definedName name="SHARED_FORMULA_1565">#REF!</definedName>
    <definedName name="SHARED_FORMULA_756">#REF!</definedName>
    <definedName name="bbbbbbbbbbbb">#REF!</definedName>
    <definedName name="__EST6">#REF!</definedName>
    <definedName name="SHARED_FORMULA_1718">#REF!</definedName>
    <definedName name="CANT8.6">#REF!</definedName>
    <definedName name="_489novafort200_1_1_1">#REF!</definedName>
    <definedName name="SHARED_FORMULA_579">#REF!</definedName>
    <definedName name="Gabinete_Cerrado_de_Comunicaciones_de_60x60x60_cm.">#REF!</definedName>
    <definedName name="ES2_32">#REF!</definedName>
    <definedName name="Proy_05">#REF!</definedName>
    <definedName name="CAPITULO11">#REF!</definedName>
    <definedName name="__TZ324">#REF!</definedName>
    <definedName name="INIANA">#REF!</definedName>
    <definedName name="Breaker_Tipo_Enchufable_de_3x30A_10KA">#REF!</definedName>
    <definedName name="anticorrosiva">#REF!</definedName>
    <definedName name="SHARED_FORMULA_192">#REF!</definedName>
    <definedName name="VRP1_1_7">#REF!</definedName>
    <definedName name="BDD">#REF!</definedName>
    <definedName name="tuball6">#REF!</definedName>
    <definedName name="_______med20">#REF!</definedName>
    <definedName name="APU_14.1.5">#REF!</definedName>
    <definedName name="_134A">#REF!</definedName>
    <definedName name="IMPII4D">#REF!</definedName>
    <definedName name="_351BaseDatos_1_1_1">#REF!</definedName>
    <definedName name="Módulo3.anexo12">#REF!</definedName>
    <definedName name="SHARED_FORMULA_1667">#REF!</definedName>
    <definedName name="IMPII2C">#REF!</definedName>
    <definedName name="_214B">#REF!</definedName>
    <definedName name="_pr36">#REF!</definedName>
    <definedName name="__COM16">#REF!</definedName>
    <definedName name="___BGC5">#REF!</definedName>
    <definedName name="TEE8A6">#REF!</definedName>
    <definedName name="Long.Total.Via">#REF!</definedName>
    <definedName name="NombreVicepresidencia">#REF!</definedName>
    <definedName name="BREA">#REF!</definedName>
    <definedName name="_MV2_1_2">#REF!</definedName>
    <definedName name="FIN_2">#REF!</definedName>
    <definedName localSheetId="0" name="DESCRIPCION_APU">#REF!</definedName>
    <definedName name="UNION_DE_REPARACION_3__P.V.C">#REF!</definedName>
    <definedName name="Tapa__para_manija_en_Aro__lámina_2_x_1_8__y_3_x_1_8__con_refuerzo_de_1_2">#REF!</definedName>
    <definedName name="SHARED_FORMULA_640">#REF!</definedName>
    <definedName name="SHARED_FORMULA_413">#REF!</definedName>
    <definedName name="CGFI022">#REF!</definedName>
    <definedName name="SHARED_FORMULA_2023">#REF!</definedName>
    <definedName name="cercha">#REF!</definedName>
    <definedName name="_SY164">#REF!</definedName>
    <definedName name="_674UR6UZ_1_1">#REF!</definedName>
    <definedName name="ITEM7.6">#REF!</definedName>
    <definedName name="_282_POR2_1_1_1">#REF!</definedName>
    <definedName name="concreto357">#REF!</definedName>
    <definedName name="acpruna">#REF!</definedName>
    <definedName name="HM3JH">#REF!</definedName>
    <definedName name="RESUMEN3">#REF!</definedName>
    <definedName name="SHARED_FORMULA_964">#REF!</definedName>
    <definedName name="__BGC3">#REF!</definedName>
    <definedName name="credito_completa">#REF!</definedName>
    <definedName name="vm">#REF!</definedName>
    <definedName name="APU_3.3.1">#REF!</definedName>
    <definedName name="_BGC5">#REF!</definedName>
    <definedName name="_____pr06">#REF!</definedName>
    <definedName name="Soldadura_estaño_para_cobre">#REF!</definedName>
    <definedName name="Cll">#REF!</definedName>
    <definedName name="Page____1____of____2">#REF!</definedName>
    <definedName name="__pr16">#REF!</definedName>
    <definedName name="ADM_0.5">#REF!</definedName>
    <definedName name="_437Descripcion_1_1">#REF!</definedName>
    <definedName name="_POR1_1">#REF!</definedName>
    <definedName name="SHARED_FORMULA_708">#REF!</definedName>
    <definedName name="Gmin">#REF!</definedName>
    <definedName name="lun">#REF!</definedName>
    <definedName name="gmt">#REF!</definedName>
    <definedName name="COGA134">#REF!</definedName>
    <definedName name="RECSUBBASE_1">#REF!</definedName>
    <definedName name="tttt">#REF!</definedName>
    <definedName name="___Vol1">#REF!</definedName>
    <definedName name="SHARED_FORMULA_1536">#REF!</definedName>
    <definedName name="SHARED_FORMULA_810">#REF!</definedName>
    <definedName name="Teja_asbt_cemt_N__6_Inc._Acces.">#REF!</definedName>
    <definedName name="CopyArea">#REF!</definedName>
    <definedName name="_408CONCRETOATRAQUE_1_1_1">#REF!</definedName>
    <definedName name="Tuberia_sanit._PVC_4">#REF!</definedName>
    <definedName name="PG1_2">#REF!</definedName>
    <definedName name="TOTALITEM12.9">#REF!</definedName>
    <definedName name="AAAAAAAAAAAAAAAAAAAA">#REF!</definedName>
    <definedName name="codo6x45nova">#REF!</definedName>
    <definedName name="REP.CONTRATISTA">#REF!</definedName>
    <definedName name="DIJ1_2">#REF!</definedName>
    <definedName name="CONSOLIDADO">#REF!</definedName>
    <definedName name="SHARED_FORMULA_120">#REF!</definedName>
    <definedName name="IsSecureSenior4">#REF!</definedName>
    <definedName name="GEC">#REF!</definedName>
    <definedName name="Adm">#REF!</definedName>
    <definedName name="_MAT39_1_2">#REF!</definedName>
    <definedName name="APU_6.1.7">#REF!</definedName>
    <definedName name="SHARED_FORMULA_796">#REF!</definedName>
    <definedName name="puertapl">#REF!</definedName>
    <definedName name="SHARED_FORMULA_1981">#REF!</definedName>
    <definedName name="ESTUDIOS">#REF!</definedName>
    <definedName localSheetId="0" name="sd">#REF!</definedName>
    <definedName name="YHN">#REF!</definedName>
    <definedName name="SHARED_FORMULA_301">#REF!</definedName>
    <definedName name="SHARED_FORMULA_1553">#REF!</definedName>
    <definedName name="Fcotiz">#REF!</definedName>
    <definedName name="__Po2">#REF!</definedName>
    <definedName name="VEHICULODELINEADOR">#REF!</definedName>
    <definedName name="_175_MAT6_1">#REF!</definedName>
    <definedName name="SHARED_FORMULA_559">#REF!</definedName>
    <definedName name="Toma_telefónica">#REF!</definedName>
    <definedName name="_EQP6_1">#REF!</definedName>
    <definedName name="VPR1_1_25">#REF!</definedName>
    <definedName name="_____f">#REF!</definedName>
    <definedName name="gmvsa">#REF!</definedName>
    <definedName name="_tab3">#REF!</definedName>
    <definedName name="_457HM_1">#REF!</definedName>
    <definedName name="GGGGGGGGGGGGGGGGGGG">#REF!</definedName>
    <definedName name="IMPIV1D">#REF!</definedName>
    <definedName name="DIRECTO50">#REF!</definedName>
    <definedName name="_____pr15">#REF!</definedName>
    <definedName name="Tuberia_Novafort_10">#REF!</definedName>
    <definedName name="_sub2">#REF!</definedName>
    <definedName name="_241A">#REF!</definedName>
    <definedName name="Horno_Microondas">#REF!</definedName>
    <definedName name="CUADRILLAB">#REF!</definedName>
    <definedName name="APU_4.1.5">#REF!</definedName>
    <definedName name="h.LOM">#REF!</definedName>
    <definedName name="BalancexPartes">#REF!</definedName>
    <definedName name="CUADRILLA_8__MECANICA">#REF!</definedName>
    <definedName name="TRE">#REF!</definedName>
    <definedName name="DIAS_1_2">#REF!</definedName>
    <definedName name="_pr67">#REF!</definedName>
    <definedName name="_423CRUZ4X3_1_1_1">#REF!</definedName>
    <definedName name="APU_12.1.32">#REF!</definedName>
    <definedName name="Soldadura_de_estaño_para_cobre">#REF!</definedName>
    <definedName name="LosPreciosTit">#REF!</definedName>
    <definedName name="Cubierta_Angulo_11_2_x11_2_x1_4">#REF!</definedName>
    <definedName name="_VAL3">#REF!</definedName>
    <definedName name="prod">#REF!</definedName>
    <definedName name="CdadCalidad">#REF!</definedName>
    <definedName name="tubo1">#REF!</definedName>
    <definedName name="Cant.20deJulio">#REF!</definedName>
    <definedName localSheetId="3" name="ADAP4">#REF!</definedName>
    <definedName name="________EST18">#REF!</definedName>
    <definedName name="____pr15">#REF!</definedName>
    <definedName name="porc">#REF!</definedName>
    <definedName name="Sifón__PVC_2">#REF!</definedName>
    <definedName name="_____Vol1">#REF!</definedName>
    <definedName name="_271B">#REF!</definedName>
    <definedName name="DIRECTO86">#REF!</definedName>
    <definedName name="___________ug1">#REF!</definedName>
    <definedName name="CapComponent">#REF!</definedName>
    <definedName name="_____xlnm.Print_Area_3">#REF!</definedName>
    <definedName name="__COM12">#REF!</definedName>
    <definedName name="____DGO1">#REF!</definedName>
    <definedName name="XXXXXXXX">#REF!</definedName>
    <definedName name="P_Yacimiento">#REF!</definedName>
    <definedName name="TYU">#REF!</definedName>
    <definedName name="SHARED_FORMULA_1343">#REF!</definedName>
    <definedName name="uxd">#REF!</definedName>
    <definedName name="CdadNoFactura">#REF!</definedName>
    <definedName name="EST11A">#REF!</definedName>
    <definedName name="FACTURADO">#REF!</definedName>
    <definedName name="SHARED_FORMULA_1511">#REF!</definedName>
    <definedName name="ITEM_4_16">#REF!</definedName>
    <definedName name="FILL6">#REF!</definedName>
    <definedName name="alc">#REF!</definedName>
    <definedName name="CUAL">#REF!</definedName>
    <definedName name="victor">#REF!</definedName>
    <definedName name="__pr10">#REF!</definedName>
    <definedName name="_____BGC3">#REF!</definedName>
    <definedName name="SHARED_FORMULA_795">#REF!</definedName>
    <definedName name="SHARED_FORMULA_612">#REF!</definedName>
    <definedName name="__pr70">#REF!</definedName>
    <definedName name="SHARED_FORMULA_366">#REF!</definedName>
    <definedName name="POZO1.2">#REF!</definedName>
    <definedName name="Z_653348E7_CDAD_4F62_A236_641A4BB6425A_.wvu.PrintArea">#REF!</definedName>
    <definedName name="andamiotubularytablon">#REF!</definedName>
    <definedName name="SHARED_FORMULA_1404">#REF!</definedName>
    <definedName name="_326ACOMETIDA4_1_1">#REF!</definedName>
    <definedName name="Nmax">#REF!</definedName>
    <definedName name="item900.2">#REF!</definedName>
    <definedName name="NATALIDAD">#REF!</definedName>
    <definedName name="V_3___1.2x1.2___Plano_de_Detalle_No._A_159">#REF!</definedName>
    <definedName name="edil">#REF!</definedName>
    <definedName name="SHARED_FORMULA_1679">#REF!</definedName>
    <definedName name="SHARED_FORMULA_2120">#REF!</definedName>
    <definedName name="SHARED_FORMULA_635">#REF!</definedName>
    <definedName name="______AFC1">#REF!</definedName>
    <definedName name="____TOP10">#REF!</definedName>
    <definedName name="SHARED_FORMULA_198">#REF!</definedName>
    <definedName name="_PMT5805">#REF!</definedName>
    <definedName name="aiu_4_10">#REF!</definedName>
    <definedName name="HILO">#REF!</definedName>
    <definedName name="SHARED_FORMULA_638">#REF!</definedName>
    <definedName name="TOTALITEM9.4">#REF!</definedName>
    <definedName name="SHARED_FORMULA_1586">#REF!</definedName>
    <definedName name="RECSUBBASE_1_1">#REF!</definedName>
    <definedName name="NVOCD">#REF!</definedName>
    <definedName name="Área_de_Cantidades">#REF!</definedName>
    <definedName name="___________Lo1">#REF!</definedName>
    <definedName name="REDSANT3X2">#REF!</definedName>
    <definedName name="Marcos_en_concreto_visto_para_ventana_de_correr_7.5_X_30_cm.">#REF!</definedName>
    <definedName name="TablaBello">#REF!</definedName>
    <definedName name="cvc">#REF!</definedName>
    <definedName name="Niple_Pasamuros_en_Tuberia_y_Lamina_de_Acero_12">#REF!</definedName>
    <definedName name="DCI1_1_1">#REF!</definedName>
    <definedName name="_TPE1704">#REF!</definedName>
    <definedName name="LISTA_MO">#REF!</definedName>
    <definedName name="Pesoagua3">#REF!</definedName>
    <definedName name="____EST12">#REF!</definedName>
    <definedName name="SHARED_FORMULA_1466">#REF!</definedName>
    <definedName name="ADUA107">#REF!</definedName>
    <definedName name="actual">#REF!</definedName>
    <definedName name="UR4UZ_1_1">#REF!</definedName>
    <definedName name="InvDol5">#REF!</definedName>
    <definedName name="data31">#REF!</definedName>
    <definedName name="_____DGO1">#REF!</definedName>
    <definedName name="Q_BRUTO">#REF!</definedName>
    <definedName name="tabla_chapa_10">#REF!</definedName>
    <definedName name="______APU465">#REF!</definedName>
    <definedName name="TUBO_1_2__HG">#REF!</definedName>
    <definedName name="_____pr47">#REF!</definedName>
    <definedName name="Change_in_Cash">#REF!</definedName>
    <definedName name="APU_Gescobas_Granito_BH">#REF!</definedName>
    <definedName name="SHARED_FORMULA_1375">#REF!</definedName>
    <definedName name="_280A">#REF!</definedName>
    <definedName name="SHARED_FORMULA_2006">#REF!</definedName>
    <definedName name="_MV1_1">#REF!</definedName>
    <definedName name="EVW">#REF!</definedName>
    <definedName name="Caja_octogonal_PVC">#REF!</definedName>
    <definedName name="_TZ266">#REF!</definedName>
    <definedName name="reparacion">#REF!</definedName>
    <definedName name="CU">#REF!</definedName>
    <definedName name="____SAL1">#REF!</definedName>
    <definedName name="Z_F2B990A1_57B3_4766_8C3D_4D3A5265BAEF_.wvu.PrintArea">#REF!</definedName>
    <definedName name="INSUMOS_SERVICIOS">#REF!</definedName>
    <definedName name="mortero12">#REF!</definedName>
    <definedName name="TOTALAFIR4006A">#REF!</definedName>
    <definedName name="____VFA1">#REF!</definedName>
    <definedName name="__TPE1735">#REF!</definedName>
    <definedName name="MARCO_H">#REF!</definedName>
    <definedName name="SHARED_FORMULA_1935">#REF!</definedName>
    <definedName name="_27_EQP16_1_1_1">#REF!</definedName>
    <definedName name="__123Graph_ECart_AnticAdic">#REF!</definedName>
    <definedName name="SHARED_FORMULA_247">#REF!</definedName>
    <definedName name="_MAT36">#REF!</definedName>
    <definedName name="_TRM2">#REF!</definedName>
    <definedName name="data37">#REF!</definedName>
    <definedName name="SN">#REF!</definedName>
    <definedName name="______________________________f">#REF!</definedName>
    <definedName name="ValorCto">#REF!</definedName>
    <definedName name="T.7">#REF!</definedName>
    <definedName name="Pegante_PVC">#REF!</definedName>
    <definedName name="___VIT1">#REF!</definedName>
    <definedName name="SHARED_FORMULA_323">#REF!</definedName>
    <definedName name="Flujo3">#REF!</definedName>
    <definedName name="RELLENOSELECCIONADO">#REF!</definedName>
    <definedName name="SHARED_FORMULA_1760">#REF!</definedName>
    <definedName name="CONCRETO_3500_PSI">#REF!</definedName>
    <definedName name="CRUZ4_1_2">#REF!</definedName>
    <definedName name="SHARED_FORMULA_2181">#REF!</definedName>
    <definedName name="REDES">#REF!</definedName>
    <definedName name="VPR1_1_22">#REF!</definedName>
    <definedName name="COGA71">#REF!</definedName>
    <definedName name="deriv">#REF!</definedName>
    <definedName name="SHARED_FORMULA_2235">#REF!</definedName>
    <definedName name="asasasasas">#REF!</definedName>
    <definedName name="_663UR3UZ_1_1_1">#REF!</definedName>
    <definedName name="SHARED_FORMULA_2140">#REF!</definedName>
    <definedName name="__tab3">#REF!</definedName>
    <definedName name="SHARED_FORMULA_1747">#REF!</definedName>
    <definedName name="ITEM_INST_2">#REF!</definedName>
    <definedName name="ff_2">#REF!</definedName>
    <definedName name="SHARED_FORMULA_256">#REF!</definedName>
    <definedName name="_____EXC3">#REF!</definedName>
    <definedName name="SHARED_FORMULA_1082">#REF!</definedName>
    <definedName name="CRUCE90_S5">#REF!</definedName>
    <definedName name="YEESANT3">#REF!</definedName>
    <definedName name="_Regression_Y">#REF!</definedName>
    <definedName name="INSUMOS_EQUIPOS">#REF!</definedName>
    <definedName name="año">#REF!</definedName>
    <definedName name="_164B">#REF!</definedName>
    <definedName name="SHARED_FORMULA_1124">#REF!</definedName>
    <definedName name="CGFI012">#REF!</definedName>
    <definedName name="Tee_Sanit._3">#REF!</definedName>
    <definedName name="SHARED_FORMULA_2157">#REF!</definedName>
    <definedName name="Ebitda">#REF!</definedName>
    <definedName name="UR6UP_1_2">#REF!</definedName>
    <definedName name="L_">#REF!</definedName>
    <definedName name="Z_CA61CA57_E7CE_4A4D_974A_F3124BCA2797_.wvu.PrintTitles">#REF!</definedName>
    <definedName name="_185B">#REF!</definedName>
    <definedName name="APU_15.1.1">#REF!</definedName>
    <definedName name="SHEET20">#REF!</definedName>
    <definedName name="ITEM4.30">#REF!</definedName>
    <definedName name="VEX">#REF!</definedName>
    <definedName name="DEMOLALCPH">#REF!</definedName>
    <definedName name="cogvsiruj">#REF!</definedName>
    <definedName name="SHARED_FORMULA_769">#REF!</definedName>
    <definedName name="SHARED_FORMULA_478">#REF!</definedName>
    <definedName name="VIBGA">#REF!</definedName>
    <definedName name="_694VALVULA6_1">#REF!</definedName>
    <definedName name="SHARED_FORMULA_854">#REF!</definedName>
    <definedName name="Brocha_de_cerda_4">#REF!</definedName>
    <definedName name="Balas_Fluorescentes_en_Acero_Galvanizado_de_1x13_W__120_V.">#REF!</definedName>
    <definedName name="_EQP4_1_1">#REF!</definedName>
    <definedName name="SHARED_FORMULA_1579">#REF!</definedName>
    <definedName name="_SY106">#REF!</definedName>
    <definedName name="APU_7.7.8.1.8">#REF!</definedName>
    <definedName name="__VEX1">#REF!</definedName>
    <definedName name="mantoasf">#REF!</definedName>
    <definedName name="_EQP11_1_1">#REF!</definedName>
    <definedName name="HTAS">#REF!</definedName>
    <definedName name="ITEM4.35">#REF!</definedName>
    <definedName name="ITEM_6_1">#REF!</definedName>
    <definedName name="____pr61">#REF!</definedName>
    <definedName name="tuberia4">#REF!</definedName>
    <definedName name="VALCUADRILLA">#REF!</definedName>
    <definedName name="SHARED_FORMULA_2">#REF!</definedName>
    <definedName name="SHARED_FORMULA_1821">#REF!</definedName>
    <definedName name="____PMT5671">#REF!</definedName>
    <definedName name="CP90_13">#REF!</definedName>
    <definedName name="Cableado">#REF!</definedName>
    <definedName name="Pesoparaf3">#REF!</definedName>
    <definedName name="I_1_2">#REF!</definedName>
    <definedName name="ITEM_3_FILTRO">#REF!</definedName>
    <definedName name="CAPITULO16">#REF!</definedName>
    <definedName name="OCD1_1_1">#REF!</definedName>
    <definedName name="T3UZ_1_2">#REF!</definedName>
    <definedName name="_____EST6">#REF!</definedName>
    <definedName name="CGSO064">#REF!</definedName>
    <definedName name="SHARED_FORMULA_379">#REF!</definedName>
    <definedName name="p.IS">#REF!</definedName>
    <definedName name="C_Apus">#REF!</definedName>
    <definedName name="Swvu.TAB1.">#REF!</definedName>
    <definedName name="ACTA32">#REF!</definedName>
    <definedName name="CDCT">#REF!</definedName>
    <definedName name="_29_EQP17_1_1">#REF!</definedName>
    <definedName name="ANCHOPAVPH">#REF!</definedName>
    <definedName name="_273_MV8_1_1_1">#REF!</definedName>
    <definedName name="SHARED_FORMULA_2113">#REF!</definedName>
    <definedName name="JULIAN">#REF!</definedName>
    <definedName name="Tee_Pres.1_2">#REF!</definedName>
    <definedName name="DIRECTO4.35">#REF!</definedName>
    <definedName name="TOTALITEM14.3">#REF!</definedName>
    <definedName name="t4rde26_1_2">#REF!</definedName>
    <definedName name="TOTALITEM1.2.2">#REF!</definedName>
    <definedName name="IP">#REF!</definedName>
    <definedName name="ES5_28">#REF!</definedName>
    <definedName name="MOBILIARIO_SEG_ELECTRON_ITEM">#REF!</definedName>
    <definedName name="____VSM1">#REF!</definedName>
    <definedName name="MOPRU">#REF!</definedName>
    <definedName name="P_4___2.7x1.5___Plano_de_Detalle_No._A_170">#REF!</definedName>
    <definedName name="item81">#REF!</definedName>
    <definedName name="_219_MV1_1_1_1">#REF!</definedName>
    <definedName name="BLPH4">#REF!</definedName>
    <definedName name="SHARED_FORMULA_1283">#REF!</definedName>
    <definedName name="________EXC2">#REF!</definedName>
    <definedName name="APU_12.1.22">#REF!</definedName>
    <definedName name="rir">#REF!</definedName>
    <definedName name="SB_ADMINISTRATIVOS">#REF!</definedName>
    <definedName name="SHARED_FORMULA_1672">#REF!</definedName>
    <definedName name="YYYYY">#REF!</definedName>
    <definedName name="Sabaneta">#REF!</definedName>
    <definedName name="DIRECTO97">#REF!</definedName>
    <definedName name="SHARED_FORMULA_1844">#REF!</definedName>
    <definedName name="data67">#REF!</definedName>
    <definedName name="URAP10">#REF!</definedName>
    <definedName name="_6__123Graph_CKW_H">#REF!</definedName>
    <definedName name="CALEND">#REF!</definedName>
    <definedName name="VALVULA_DE_NO_RETORNO_CHEQUE__3__PARA_TRABAJAR_HORIZONTALMENTE_B_x_B">#REF!</definedName>
    <definedName name="_6_0_0_F">#REF!</definedName>
    <definedName name="_51_EQP5_1_1_1">#REF!</definedName>
    <definedName name="___VPR2">#REF!</definedName>
    <definedName name="_666UR4UP_1_1_1">#REF!</definedName>
    <definedName name="_____________EST19">#REF!</definedName>
    <definedName name="SHARED_FORMULA_990">#REF!</definedName>
    <definedName name="item24">#REF!</definedName>
    <definedName name="_cod91200">#REF!</definedName>
    <definedName name="MayJun">#REF!</definedName>
    <definedName name="____COM7">#REF!</definedName>
    <definedName name="Tubo_galvanizado_2">#REF!</definedName>
    <definedName name="Dirección">#REF!</definedName>
    <definedName name="VENT100_S5">#REF!</definedName>
    <definedName name="_171B">#REF!</definedName>
    <definedName name="acta37">#REF!</definedName>
    <definedName name="SHARED_FORMULA_1592">#REF!</definedName>
    <definedName name="ANCLAJE">#REF!</definedName>
    <definedName name="MATER">#REF!</definedName>
    <definedName name="APU_5.1.3">#REF!</definedName>
    <definedName name="SHARED_FORMULA_1708">#REF!</definedName>
    <definedName name="DCI1_2">#REF!</definedName>
    <definedName name="APU_7.3.11">#REF!</definedName>
    <definedName name="D61S">#REF!</definedName>
    <definedName name="_MAT32_1">#REF!</definedName>
    <definedName name="SHARED_FORMULA_127">#REF!</definedName>
    <definedName name="SHARED_FORMULA_959">#REF!</definedName>
    <definedName name="SHARED_FORMULA_806">#REF!</definedName>
    <definedName name="SHARED_FORMULA_690">#REF!</definedName>
    <definedName name="Cubierta_Soldadura">#REF!</definedName>
    <definedName name="Retenido38">#REF!</definedName>
    <definedName name="SHARED_FORMULA_1488">#REF!</definedName>
    <definedName name="_92_MAT17_1_1">#REF!</definedName>
    <definedName name="_MAT36_1">#REF!</definedName>
    <definedName name="conc3000">#REF!</definedName>
    <definedName name="asaws">#REF!</definedName>
    <definedName name="Reparaciones_en_PVC_P_1_2">#REF!</definedName>
    <definedName name="des">#REF!</definedName>
    <definedName name="TUBNE">#REF!</definedName>
    <definedName name="SHARED_FORMULA_816">#REF!</definedName>
    <definedName name="EXC.ZAN">#REF!</definedName>
    <definedName name="SHARED_FORMULA_1148">#REF!</definedName>
    <definedName name="SHARED_FORMULA_1398">#REF!</definedName>
    <definedName name="_________PMT5815">#REF!</definedName>
    <definedName name="HIDR200PE_S1">#REF!</definedName>
    <definedName name="_____pr67">#REF!</definedName>
    <definedName name="Platina_1_x1_8">#REF!</definedName>
    <definedName name="UNION_DE_MECANICA_3">#REF!</definedName>
    <definedName name="SHARED_FORMULA_268">#REF!</definedName>
    <definedName name="_552T3UZ_1_1_1">#REF!</definedName>
    <definedName name="INDEXa">#REF!</definedName>
    <definedName name="SHARED_FORMULA_1929">#REF!</definedName>
    <definedName name="Vibrocompactador_IngersollRandSX17">#REF!</definedName>
    <definedName name="BHT">#REF!</definedName>
    <definedName name="_285_POR3_1_1_1">#REF!</definedName>
    <definedName name="_______________EST10">#REF!</definedName>
    <definedName name="__________xlnm.Print_Area_1">#REF!</definedName>
    <definedName name="SHARED_FORMULA_1363">#REF!</definedName>
    <definedName name="VIBRADOR_DE_CONCRETO">#REF!</definedName>
    <definedName name="_MV12">#REF!</definedName>
    <definedName name="Barra_de_Seguridad_AI_Ref._5770">#REF!</definedName>
    <definedName name="DsctoSalud">#REF!</definedName>
    <definedName name="tanque">#REF!</definedName>
    <definedName name="APU_12.1.17">#REF!</definedName>
    <definedName name="Racor_para_medidor_de_1_2">#REF!</definedName>
    <definedName name="CUADRI2">#REF!</definedName>
    <definedName name="im">#REF!</definedName>
    <definedName name="BARREDORA">#REF!</definedName>
    <definedName name="_UG8">#REF!</definedName>
    <definedName name="CAMPRESORMARTILLO">#REF!</definedName>
    <definedName name="SHARED_FORMULA_728">#REF!</definedName>
    <definedName name="platina1x1.16">#REF!</definedName>
    <definedName name="Financialpb2">#REF!</definedName>
    <definedName name="ES3_5">#REF!</definedName>
    <definedName name="CGPR022">#REF!</definedName>
    <definedName name="SHARED_FORMULA_390">#REF!</definedName>
    <definedName name="SHARED_FORMULA_2210">#REF!</definedName>
    <definedName name="COGA247">#REF!</definedName>
    <definedName name="SHARED_FORMULA_138">#REF!</definedName>
    <definedName name="TOTALITEM7.5">#REF!</definedName>
    <definedName name="SHARED_FORMULA_1787">#REF!</definedName>
    <definedName name="avisostemporales">#REF!</definedName>
    <definedName name="DIRECTO5.60">#REF!</definedName>
    <definedName name="_177_MAT6_1_1_1">#REF!</definedName>
    <definedName name="COCIF6">#REF!</definedName>
    <definedName name="SHARED_FORMULA_7">#REF!</definedName>
    <definedName name="utilidad">#REF!</definedName>
    <definedName name="Tablon_gres">#REF!</definedName>
    <definedName name="_MAT9_1_1">#REF!</definedName>
    <definedName name="L_TUB">#REF!</definedName>
    <definedName name="_MV2_1_1">#REF!</definedName>
    <definedName name="_589TEE6X3_1">#REF!</definedName>
    <definedName name="_223_MV11_1">#REF!</definedName>
    <definedName name="FORMA">#REF!</definedName>
    <definedName name="VALVULA6_1_1">#REF!</definedName>
    <definedName name="FOBO5">#REF!</definedName>
    <definedName name="SHARED_FORMULA_1822">#REF!</definedName>
    <definedName name="____pr21">#REF!</definedName>
    <definedName name="___key2">#REF!</definedName>
    <definedName name="SHARED_FORMULA_707">#REF!</definedName>
    <definedName name="DESTFG">#REF!</definedName>
    <definedName name="____VPR2">#REF!</definedName>
    <definedName name="APU_12.1.21">#REF!</definedName>
    <definedName name="SHARED_FORMULA_1081">#REF!</definedName>
    <definedName name="T3UP_1_1">#REF!</definedName>
    <definedName name="Ai">#REF!</definedName>
    <definedName name="BLPH5">#REF!</definedName>
    <definedName name="Z_B4899973_EBDC_11DA_B6F6_00609720E0A1_.wvu.PrintArea">#REF!</definedName>
    <definedName name="SMMLV1998">#REF!</definedName>
    <definedName name="IMPII5A">#REF!</definedName>
    <definedName name="_____________EST13">#REF!</definedName>
    <definedName name="CODO6X22">#REF!</definedName>
    <definedName name="Retenc">#REF!</definedName>
    <definedName name="__pr24">#REF!</definedName>
    <definedName name="Delineadores_tubulares">#REF!</definedName>
    <definedName name="Excel_BuiltIn__FilterDatabase">#REF!</definedName>
    <definedName name="TOTALITEM5.4">#REF!</definedName>
    <definedName name="_119_MAT25_1_1">#REF!</definedName>
    <definedName name="_______________EXC6">#REF!</definedName>
    <definedName name="MDC_1_1">#REF!</definedName>
    <definedName name="_356cajainspeccion_1_1">#REF!</definedName>
    <definedName localSheetId="3" name="_grad">#REF!</definedName>
    <definedName name="Cheque_2">#REF!</definedName>
    <definedName name="SHARED_FORMULA_827">#REF!</definedName>
    <definedName name="UtilidadObra">#REF!</definedName>
    <definedName name="Topografo">#REF!</definedName>
    <definedName name="___COM4">#REF!</definedName>
    <definedName name="puntillaacero">#REF!</definedName>
    <definedName name="item112">#REF!</definedName>
    <definedName name="SHARED_FORMULA_1460">#REF!</definedName>
    <definedName name="APU_9.1.1">#REF!</definedName>
    <definedName name="FIRMACONSORCIO">#REF!</definedName>
    <definedName name="SHARED_FORMULA_1080">#REF!</definedName>
    <definedName name="________pj51">#REF!</definedName>
    <definedName name="CGTR035">#REF!</definedName>
    <definedName name="acpr2ymedia">#REF!</definedName>
    <definedName name="SHARED_FORMULA_1057">#REF!</definedName>
    <definedName name="RELLENOALUV">#REF!</definedName>
    <definedName name="_MAT9">#REF!</definedName>
    <definedName name="SHARED_FORMULA_367">#REF!</definedName>
    <definedName name="CRUCE12_B_S6">#REF!</definedName>
    <definedName name="Puerta_ventana_ppal_alumin._anodis.">#REF!</definedName>
    <definedName name="_IMP1013">#REF!</definedName>
    <definedName name="CGSO014">#REF!</definedName>
    <definedName name="tomatv">#REF!</definedName>
    <definedName name="APU_Asta_Banderas">#REF!</definedName>
    <definedName name="UREP3">#REF!</definedName>
    <definedName name="_imp2">#REF!</definedName>
    <definedName name="_MO5_1_1">#REF!</definedName>
    <definedName name="TEEC1">#REF!</definedName>
    <definedName name="SHARED_FORMULA_1682">#REF!</definedName>
    <definedName name="___COM5">#REF!</definedName>
    <definedName name="SHARED_FORMULA_1185">#REF!</definedName>
    <definedName name="Esmalte_sintético">#REF!</definedName>
    <definedName name="SHARED_FORMULA_1784">#REF!</definedName>
    <definedName name="cumplimiento">#REF!</definedName>
    <definedName name="SHARED_FORMULA_1623">#REF!</definedName>
    <definedName name="Excel_BuiltIn_Print_Titles_7">#REF!</definedName>
    <definedName name="Z_F540D718_D9AA_403F_AE49_60D937FD77E5_.wvu.Rows">#REF!</definedName>
    <definedName name="CGPR062">#REF!</definedName>
    <definedName name="aur">#REF!</definedName>
    <definedName name="Tubo_Presión__P.V.C._2_1_2">#REF!</definedName>
    <definedName name="VIA_PITAL___LA_PLATA">#REF!</definedName>
    <definedName name="SHEET7">#REF!</definedName>
    <definedName name="_UG4">#REF!</definedName>
    <definedName name="ES4_36">#REF!</definedName>
    <definedName name="_____pr38">#REF!</definedName>
    <definedName name="_pr26">#REF!</definedName>
    <definedName name="SHARED_FORMULA_566">#REF!</definedName>
    <definedName name="Criterios_IM">#REF!</definedName>
    <definedName name="Codo_90o_Presión_P.V.C._1">#REF!</definedName>
    <definedName name="DRL1_1_4">#REF!</definedName>
    <definedName name="VINILO">#REF!</definedName>
    <definedName name="SHARED_FORMULA_1090">#REF!</definedName>
    <definedName name="VRP1_1_16">#REF!</definedName>
    <definedName name="TOTALHH1">#REF!</definedName>
    <definedName name="_4">#REF!</definedName>
    <definedName name="_DPI1">#REF!</definedName>
    <definedName name="_R83JH">#REF!</definedName>
    <definedName name="CANT2.11">#REF!</definedName>
    <definedName name="APU_12.1.57">#REF!</definedName>
    <definedName name="_39_EQP2_1_1_1">#REF!</definedName>
    <definedName name="___ORO16">#REF!</definedName>
    <definedName name="_21_EQP14_1_1_1">#REF!</definedName>
    <definedName name="hAOOR">#REF!</definedName>
    <definedName name="_687ValorTot_1_1_1">#REF!</definedName>
    <definedName name="ELIMINACIONPROYC">#REF!</definedName>
    <definedName name="_333ANDENES_1_1_1">#REF!</definedName>
    <definedName name="_203B">#REF!</definedName>
    <definedName name="TEE8X3">#REF!</definedName>
    <definedName name="M.D.O._Alistado_de_Pisos">#REF!</definedName>
    <definedName name="SHARED_FORMULA_667">#REF!</definedName>
    <definedName name="V_16___1.2x0.9___Plano_de_Detalle_No._A_161">#REF!</definedName>
    <definedName name="Long.Tramo.T1">#REF!</definedName>
    <definedName name="SHARED_FORMULA_1942">#REF!</definedName>
    <definedName name="anexo14">#REF!</definedName>
    <definedName name="VEX1_1_2">#REF!</definedName>
    <definedName name="Cll_4N__15_AE_40_San_Eduardo_II_Etapa._Tel_750372._Cúcuta_Colombia.">#REF!</definedName>
    <definedName name="__________ORO13">#REF!</definedName>
    <definedName name="REPACOMETIDA4_1_2">#REF!</definedName>
    <definedName name="DEMOLICION_1">#REF!</definedName>
    <definedName name="DIRECTO67">#REF!</definedName>
    <definedName name="CGPR0622">#REF!</definedName>
    <definedName name="Tubo_Presión___21_P.V.C._1_1_2">#REF!</definedName>
    <definedName name="TRESMIL">#REF!</definedName>
    <definedName name="TUBO6">#REF!</definedName>
    <definedName name="IMP">#REF!</definedName>
    <definedName name="SHARED_FORMULA_1948">#REF!</definedName>
    <definedName name="___PR1">#REF!</definedName>
    <definedName localSheetId="3" name="_REP32">#REF!</definedName>
    <definedName name="inte">#REF!</definedName>
    <definedName name="APU_12.1.44">#REF!</definedName>
    <definedName name="CAPITULO2">#REF!</definedName>
    <definedName name="SHARED_FORMULA_772">#REF!</definedName>
    <definedName name="TERRENO_2">#REF!</definedName>
    <definedName name="Lamina_de_plomo_1_5mm">#REF!</definedName>
    <definedName name="TOTALITEM8.1">#REF!</definedName>
    <definedName name="SHARED_FORMULA_1">#REF!</definedName>
    <definedName name="VPR1_1_21">#REF!</definedName>
    <definedName name="BaseDatos_T831">#REF!</definedName>
    <definedName name="SHARED_FORMULA_1534">#REF!</definedName>
    <definedName name="Profesional">#REF!</definedName>
    <definedName name="_449excavacionmaquina_1_1">#REF!</definedName>
    <definedName name="_____ORO12">#REF!</definedName>
    <definedName name="APU_16.1.19">#REF!</definedName>
    <definedName name="_num6">#REF!</definedName>
    <definedName name="M.O.">#REF!</definedName>
    <definedName name="APU_12.1.3">#REF!</definedName>
    <definedName name="COGA233">#REF!</definedName>
    <definedName name="VAL200PE_S3">#REF!</definedName>
    <definedName name="LAVABLA">#REF!</definedName>
    <definedName name="T.10">#REF!</definedName>
    <definedName name="Excel_BuiltIn_Print_Area_5_1_3_7">#REF!</definedName>
    <definedName name="UNIONREPARACION_1_2">#REF!</definedName>
    <definedName name="_MAT25_1_1">#REF!</definedName>
    <definedName name="hierro">#REF!</definedName>
    <definedName name="SHARED_FORMULA_1802">#REF!</definedName>
    <definedName name="Excel_BuiltIn_Print_Titles_12">#REF!</definedName>
    <definedName name="frt">#REF!</definedName>
    <definedName name="VSM1_1_1">#REF!</definedName>
    <definedName name="______pr24">#REF!</definedName>
    <definedName name="Tuberia_Acero_Galvanizado_Schedule_40_1_1_2">#REF!</definedName>
    <definedName name="Mano_de_Obra_AA">#REF!</definedName>
    <definedName name="SHARED_FORMULA_445">#REF!</definedName>
    <definedName name="CGPR0642">#REF!</definedName>
    <definedName name="Numero.Cuñas.T1">#REF!</definedName>
    <definedName name="DataReal_FISICO">#REF!</definedName>
    <definedName name="SUPER">#REF!</definedName>
    <definedName name="C.LOM">#REF!</definedName>
    <definedName name="Excel_BuiltIn__FilterDatabase_1">#REF!</definedName>
    <definedName name="ES4_23">#REF!</definedName>
    <definedName name="SHARED_FORMULA_1089">#REF!</definedName>
    <definedName name="MATERIALES2">#REF!</definedName>
    <definedName name="SHARED_FORMULA_2177">#REF!</definedName>
    <definedName name="DIRECTO128">#REF!</definedName>
    <definedName name="_MAT7_1_1">#REF!</definedName>
    <definedName name="fgfgf">#REF!</definedName>
    <definedName name="_570T8UZ_1_1_1">#REF!</definedName>
    <definedName name="_557T4UP_1_1">#REF!</definedName>
    <definedName name="Recorder">#REF!</definedName>
    <definedName name="CANTIDAD_TÉCNICOS">#REF!</definedName>
    <definedName name="SHARED_FORMULA_44">#REF!</definedName>
    <definedName name="VTAPTOS">#REF!</definedName>
    <definedName name="___pr06">#REF!</definedName>
    <definedName name="T2_RAS">#REF!</definedName>
    <definedName name="DIRECTO7.43">#REF!</definedName>
    <definedName name="____pr31">#REF!</definedName>
    <definedName name="MO">#REF!</definedName>
    <definedName name="_IMP1132">#REF!</definedName>
    <definedName name="_250B">#REF!</definedName>
    <definedName name="_MAT19_1_1">#REF!</definedName>
    <definedName name="_RAN1">#REF!</definedName>
    <definedName name="_402CODO8X90_1_1_1">#REF!</definedName>
    <definedName name="_411CONCRETOF_1_1_1">#REF!</definedName>
    <definedName name="Jornal">#REF!</definedName>
    <definedName name="GR_7">#REF!</definedName>
    <definedName name="DIJ1_1">#REF!</definedName>
    <definedName name="INPUT">#REF!</definedName>
    <definedName name="LISTA_EQ">#REF!</definedName>
    <definedName name="SHARED_FORMULA_1851">#REF!</definedName>
    <definedName name="Manual_de_Operación_y_Mantenimiento">#REF!</definedName>
    <definedName name="SHARED_FORMULA_1994">#REF!</definedName>
    <definedName name="IVA_1">#REF!</definedName>
    <definedName name="TotPrimaServicos">#REF!</definedName>
    <definedName name="SUBTOTALMAT">#REF!</definedName>
    <definedName name="SHARED_FORMULA_1805">#REF!</definedName>
    <definedName name="Ua">#REF!</definedName>
    <definedName name="__EST11">#REF!</definedName>
    <definedName name="APU_7.7.6.3">#REF!</definedName>
    <definedName name="De_8">#REF!</definedName>
    <definedName name="_C452JH">#REF!</definedName>
    <definedName name="SHARED_FORMULA_2127">#REF!</definedName>
    <definedName name="________________Rc">#REF!</definedName>
    <definedName name="V_9___1.8x1.05___Plano_de_Detalle_No._A_160">#REF!</definedName>
    <definedName name="TOTALITEM3.5.3">#REF!</definedName>
    <definedName name="PIAN">#REF!</definedName>
    <definedName name="SHARED_FORMULA_1532">#REF!</definedName>
    <definedName name="_EQP18_1_2">#REF!</definedName>
    <definedName name="SHARED_FORMULA_819">#REF!</definedName>
    <definedName name="_LAC18">#REF!</definedName>
    <definedName name="SHARED_FORMULA_946">#REF!</definedName>
    <definedName name="jg">#REF!</definedName>
    <definedName name="_______________EST11">#REF!</definedName>
    <definedName name="______pr58">#REF!</definedName>
    <definedName name="_HUM2">#REF!</definedName>
    <definedName name="DGO1_1">#REF!</definedName>
    <definedName name="icbf">#REF!</definedName>
    <definedName name="Compañía">#REF!</definedName>
    <definedName name="CHE">#REF!</definedName>
    <definedName name="OROZCO">#REF!</definedName>
    <definedName name="_______BGC3">#REF!</definedName>
    <definedName name="COSTO33US">#REF!</definedName>
    <definedName name="SHARED_FORMULA_490">#REF!</definedName>
    <definedName name="SHARED_FORMULA_2253">#REF!</definedName>
    <definedName name="puertam2x0.9">#REF!</definedName>
    <definedName name="Arena_de_Peña">#REF!</definedName>
    <definedName name="_______EST2">#REF!</definedName>
    <definedName name="VALVULA_DE_COMPUERTA_3__BxB_CON_RUEDA_MECANICA">#REF!</definedName>
    <definedName name="el">#REF!</definedName>
    <definedName name="TEER4X3">#REF!</definedName>
    <definedName name="_MV8_1">#REF!</definedName>
    <definedName name="novafort200_1">#REF!</definedName>
    <definedName name="Descripcion_1_1">#REF!</definedName>
    <definedName name="_195A">#REF!</definedName>
    <definedName name="_110_MAT22_1_1">#REF!</definedName>
    <definedName localSheetId="3" name="iom">#REF!</definedName>
    <definedName name="_hola2">#REF!</definedName>
    <definedName name="COGA43">#REF!</definedName>
    <definedName name="Cuadrilla_C">#REF!</definedName>
    <definedName name="SIG_LG11_H388">#REF!</definedName>
    <definedName name="Drenaje06">#REF!</definedName>
    <definedName name="APU_7.7.8.3.5">#REF!</definedName>
    <definedName name="V_5___1.8x4.65___Plano_de_Detalle_No._A_160">#REF!</definedName>
    <definedName name="data51">#REF!</definedName>
    <definedName name="vfh">#REF!</definedName>
    <definedName name="_399CODO8X45_1_1_1">#REF!</definedName>
    <definedName name="NOMBREOBRA">#REF!</definedName>
    <definedName name="sdrfsdfgsdds">#REF!</definedName>
    <definedName name="___INF1">#REF!</definedName>
    <definedName name="Tanque_asbt_cemt_de_1.000_ltrs">#REF!</definedName>
    <definedName name="APU_7.1.8">#REF!</definedName>
    <definedName name="propiedad">#REF!</definedName>
    <definedName name="___ECP1">#REF!</definedName>
    <definedName name="ITEM4.42">#REF!</definedName>
    <definedName name="ES">#REF!</definedName>
    <definedName name="tubtresq">#REF!</definedName>
    <definedName name="_________SBC3">#REF!</definedName>
    <definedName name="____COM5">#REF!</definedName>
    <definedName name="Cupula_tragante_4_x2">#REF!</definedName>
    <definedName name="SHARED_FORMULA_1364">#REF!</definedName>
    <definedName name="SHARED_FORMULA_1302">#REF!</definedName>
    <definedName name="blHoraEqInf2">#REF!</definedName>
    <definedName name="SHARED_FORMULA_1435">#REF!</definedName>
    <definedName name="_216B">#REF!</definedName>
    <definedName name="UNION_DE_REPARACION_2__P.V.C">#REF!</definedName>
    <definedName name="_CAC3">#REF!</definedName>
    <definedName name="_233_MV14_1_1">#REF!</definedName>
    <definedName name="SHARED_FORMULA_1235">#REF!</definedName>
    <definedName name="_num2">#REF!</definedName>
    <definedName name="total1">#REF!</definedName>
    <definedName name="__________xlnm.Print_Area_3">#REF!</definedName>
    <definedName name="_R63JH">#REF!</definedName>
    <definedName name="_PAG5">#REF!</definedName>
    <definedName name="SHARED_FORMULA_386">#REF!</definedName>
    <definedName name="_EST6">#REF!</definedName>
    <definedName name="LFILTRORIGIDO">#REF!</definedName>
    <definedName name="Codo_90_presión_P.V.C._3_4">#REF!</definedName>
    <definedName name="__ETR13">#REF!</definedName>
    <definedName name="SHARED_FORMULA_1492">#REF!</definedName>
    <definedName name="GR_15">#REF!</definedName>
    <definedName name="A1.2">#REF!</definedName>
    <definedName name="BNK">#REF!</definedName>
    <definedName name="Ayudante_Carpintería">#REF!</definedName>
    <definedName name="QQQQ">#REF!</definedName>
    <definedName name="red12x10jr">#REF!</definedName>
    <definedName name="APU_3.4.4.2">#REF!</definedName>
    <definedName name="Cables">#REF!</definedName>
    <definedName name="Excel_BuiltIn_Print_Area_2_1_3_2">#REF!</definedName>
    <definedName name="_INF1">#REF!</definedName>
    <definedName name="SHARED_FORMULA_587">#REF!</definedName>
    <definedName name="suma">#REF!</definedName>
    <definedName name="DIRECTO88">#REF!</definedName>
    <definedName name="DOMESP90X63_S2">#REF!</definedName>
    <definedName name="SHARED_FORMULA_387">#REF!</definedName>
    <definedName name="___EXC3">#REF!</definedName>
    <definedName name="Ge">#REF!</definedName>
    <definedName name="acero">#REF!</definedName>
    <definedName name="Rieles_para_pavimento_0_15x0_20">#REF!</definedName>
    <definedName name="Codo_Pres._1_2">#REF!</definedName>
    <definedName name="_____PMT5815">#REF!</definedName>
    <definedName name="ESCENARIO">#REF!</definedName>
    <definedName name="LADOFILTRORIGIDOURBANO">#REF!</definedName>
    <definedName name="JOTA">#REF!</definedName>
    <definedName name="_601TEE8X6_1">#REF!</definedName>
    <definedName name="APU_1.2.2">#REF!</definedName>
    <definedName name="R.13">#REF!</definedName>
    <definedName name="Casa">#REF!</definedName>
    <definedName name="ITEM4.24">#REF!</definedName>
    <definedName name="toma220">#REF!</definedName>
    <definedName name="DIRECTO5.53">#REF!</definedName>
    <definedName name="TABLERO_DE_DESVIO">#REF!</definedName>
    <definedName name="_123">#REF!</definedName>
    <definedName name="dflt3">#REF!</definedName>
    <definedName name="anexů7">#REF!</definedName>
    <definedName name="DRL1_1_2">#REF!</definedName>
    <definedName name="_TOP10">#REF!</definedName>
    <definedName name="SHARED_FORMULA_165">#REF!</definedName>
    <definedName name="TYUY">#REF!</definedName>
    <definedName name="_922A">#REF!</definedName>
    <definedName name="_____pr33">#REF!</definedName>
    <definedName name="____pr42">#REF!</definedName>
    <definedName name="G.Eg">#REF!</definedName>
    <definedName name="sas">#REF!</definedName>
    <definedName name="SHARED_FORMULA_519">#REF!</definedName>
    <definedName name="CAJA_1_2">#REF!</definedName>
    <definedName name="_pr49">#REF!</definedName>
    <definedName name="_____pr68">#REF!</definedName>
    <definedName name="_1__123Graph_ACart_Utilidad">#REF!</definedName>
    <definedName name="SHARED_FORMULA_1129">#REF!</definedName>
    <definedName name="________BGC3">#REF!</definedName>
    <definedName name="COSTO1US">#REF!</definedName>
    <definedName name="Ducha_Tayrona">#REF!</definedName>
    <definedName name="ES4_15">#REF!</definedName>
    <definedName name="APU_7.5.2">#REF!</definedName>
    <definedName name="Brida_Roscada_Acero_X_150_PSI_2">#REF!</definedName>
    <definedName name="SHARED_FORMULA_1226">#REF!</definedName>
    <definedName name="CTA">#REF!</definedName>
    <definedName name="_imp114">#REF!</definedName>
    <definedName name="_RET4">#REF!</definedName>
    <definedName name="_grad">#REF!</definedName>
    <definedName name="_4208B">#REF!</definedName>
    <definedName name="VOLQUETA_5_m3_INCLUYE_TRANSPORTE">#REF!</definedName>
    <definedName name="Reparaciones_en_PVC_S_3">#REF!</definedName>
    <definedName name="REJILLAPISO2">#REF!</definedName>
    <definedName name="SHARED_FORMULA_864">#REF!</definedName>
    <definedName name="Cobre_Aluminio">#REF!</definedName>
    <definedName name="SHARED_FORMULA_255">#REF!</definedName>
    <definedName name="SHARED_FORMULA_1898">#REF!</definedName>
    <definedName name="T16US_1_2">#REF!</definedName>
    <definedName name="______________f">#REF!</definedName>
    <definedName name="ytrytryt">#REF!</definedName>
    <definedName name="SUP_VPR_GTP">#REF!</definedName>
    <definedName name="CUADRO12">#REF!</definedName>
    <definedName name="ES3_38">#REF!</definedName>
    <definedName name="SHARED_FORMULA_734">#REF!</definedName>
    <definedName name="SHARED_FORMULA_2042">#REF!</definedName>
    <definedName name="ç">#REF!</definedName>
    <definedName name="SMML">#REF!</definedName>
    <definedName name="SHARED_FORMULA_2196">#REF!</definedName>
    <definedName name="ww">#REF!</definedName>
    <definedName name="Orinal_Mediano_Ref._08860">#REF!</definedName>
    <definedName name="_RET2">#REF!</definedName>
    <definedName name="CO90S6">#REF!</definedName>
    <definedName name="_imp112">#REF!</definedName>
    <definedName name="_imp119">#REF!</definedName>
    <definedName name="_UG3_1">#REF!</definedName>
    <definedName name="_ACT21">#REF!</definedName>
    <definedName name="rodaje">#REF!</definedName>
    <definedName name="kdmfm">#REF!</definedName>
    <definedName name="TOPGENER">#REF!</definedName>
    <definedName name="efectcjq">#REF!</definedName>
    <definedName name="Curva_Histograma_FISICO">#REF!</definedName>
    <definedName name="SHARED_FORMULA_805">#REF!</definedName>
    <definedName name="_____pr58">#REF!</definedName>
    <definedName name="Ajizal">#REF!</definedName>
    <definedName name="SHARED_FORMULA_515">#REF!</definedName>
    <definedName name="lavamanos">#REF!</definedName>
    <definedName localSheetId="3" name="mu">#REF!</definedName>
    <definedName name="SUCRE">#REF!</definedName>
    <definedName name="CODO16X45_1_2">#REF!</definedName>
    <definedName name="Excel_BuiltIn_Print_Area_1_1_7">#REF!</definedName>
    <definedName name="Excel_BuiltIn_Print_Area_2_1_1_10">#REF!</definedName>
    <definedName name="______pr49">#REF!</definedName>
    <definedName name="MesAnterior">#REF!</definedName>
    <definedName name="SHARED_FORMULA_1071">#REF!</definedName>
    <definedName name="SHARED_FORMULA_2228">#REF!</definedName>
    <definedName name="CajDol11">#REF!</definedName>
    <definedName name="DIRECTO5.78">#REF!</definedName>
    <definedName name="SHARED_FORMULA_319">#REF!</definedName>
    <definedName name="Y44EL">#REF!</definedName>
    <definedName name="SHARED_FORMULA_536">#REF!</definedName>
    <definedName name="SHARED_FORMULA_474">#REF!</definedName>
    <definedName name="ES4_33">#REF!</definedName>
    <definedName name="Loan_Years">#REF!</definedName>
    <definedName name="SHARED_FORMULA_1809">#REF!</definedName>
    <definedName name="_ST146">#REF!</definedName>
    <definedName name="FIN_5">#REF!</definedName>
    <definedName name="__TPE1763">#REF!</definedName>
    <definedName name="zdr">#REF!</definedName>
    <definedName name="SHARED_FORMULA_520">#REF!</definedName>
    <definedName name="STRESS_RELIEVIN">#REF!</definedName>
    <definedName name="trimestre1">#REF!</definedName>
    <definedName name="CODO3X90_1">#REF!</definedName>
    <definedName name="_560T4UZ_1_1">#REF!</definedName>
    <definedName name="SHARED_FORMULA_557">#REF!</definedName>
    <definedName name="SHARED_FORMULA_253">#REF!</definedName>
    <definedName name="SHARED_FORMULA_1263">#REF!</definedName>
    <definedName name="G_C13">#REF!</definedName>
    <definedName name="Excel_BuiltIn__FilterDatabase_2">#REF!</definedName>
    <definedName name="_31_EQP18_1">#REF!</definedName>
    <definedName name="_pr08">#REF!</definedName>
    <definedName name="_210B">#REF!</definedName>
    <definedName name="Tanques">#REF!</definedName>
    <definedName name="OCT">#REF!</definedName>
    <definedName name="DIRECTO87">#REF!</definedName>
    <definedName name="DIJ">#REF!</definedName>
    <definedName name="alampuas">#REF!</definedName>
    <definedName name="TOTALITEM11.3">#REF!</definedName>
    <definedName name="SHARED_FORMULA_1955">#REF!</definedName>
    <definedName name="tubogrp16">#REF!</definedName>
    <definedName name="__123Graph_APROFILE">#REF!</definedName>
    <definedName name="SHARED_FORMULA_233">#REF!</definedName>
    <definedName name="_IMP1116">#REF!</definedName>
    <definedName name="ES1_15">#REF!</definedName>
    <definedName name="MATERIALES_1">#REF!</definedName>
    <definedName name="SHARED_FORMULA_1042">#REF!</definedName>
    <definedName name="Z_C24E6469_C4CC_430B_8814_72DD019DF2C8_.wvu.PrintArea">#REF!</definedName>
    <definedName name="tapon3hf">#REF!</definedName>
    <definedName name="DIRECTO3.19">#REF!</definedName>
    <definedName name="CUADRILLA.INSTALACION.VALVULAS.MEDIDORES.ACCESORIOS.METALICOS">#REF!</definedName>
    <definedName name="Rango_Area">#REF!</definedName>
    <definedName name="SHARED_FORMULA_672">#REF!</definedName>
    <definedName name="__123Graph_LBL_DCart_AnticAdic">#REF!</definedName>
    <definedName name="APU_5.3.1">#REF!</definedName>
    <definedName name="SHARED_FORMULA_2155">#REF!</definedName>
    <definedName name="codo6x45pvc">#REF!</definedName>
    <definedName name="Anticorrosivo">#REF!</definedName>
    <definedName name="_sif3">#REF!</definedName>
    <definedName name="SHARED_FORMULA_283">#REF!</definedName>
    <definedName name="CRUCE90_S1">#REF!</definedName>
    <definedName name="adapmacho1.2">#REF!</definedName>
    <definedName name="Soldadura_eléctrica_004___323">#REF!</definedName>
    <definedName name="SHARED_FORMULA_1417">#REF!</definedName>
    <definedName name="Avance">#REF!</definedName>
    <definedName name="SHARED_FORMULA_925">#REF!</definedName>
    <definedName name="_271A">#REF!</definedName>
    <definedName name="VAL150PE_S2">#REF!</definedName>
    <definedName name="ECP1_1_1">#REF!</definedName>
    <definedName name="___pr58">#REF!</definedName>
    <definedName name="GRC_ON_DAPIAY">#REF!</definedName>
    <definedName name="_2">#REF!</definedName>
    <definedName name="CodigoInversion">#REF!</definedName>
    <definedName name="GR_8">#REF!</definedName>
    <definedName name="SHARED_FORMULA_1689">#REF!</definedName>
    <definedName name="APU_7.7.8.1.7">#REF!</definedName>
    <definedName name="___pr45">#REF!</definedName>
    <definedName name="Bloque_de_concreto_0_20">#REF!</definedName>
    <definedName name="Tubo_cobre_tipo_L_1_2">#REF!</definedName>
    <definedName name="SHARED_FORMULA_1968">#REF!</definedName>
    <definedName name="Prestaciones">#REF!</definedName>
    <definedName name="DEMOLICIÓN">#REF!</definedName>
    <definedName name="IMPIII2B">#REF!</definedName>
    <definedName name="COGA227">#REF!</definedName>
    <definedName name="_154A">#REF!</definedName>
    <definedName name="SHARED_FORMULA_1660">#REF!</definedName>
    <definedName name="rds">#REF!</definedName>
    <definedName name="Mortero_a_granel_con_silo_puesto_en_obra__1_4_de_3000_P.S.I.">#REF!</definedName>
    <definedName name="COGA33">#REF!</definedName>
    <definedName name="cuad1">#REF!</definedName>
    <definedName name="APU_7.8.1.2">#REF!</definedName>
    <definedName name="INSUMOS_TRANSPORTES">#REF!</definedName>
    <definedName name="anillo_1">#REF!</definedName>
    <definedName name="________________f">#REF!</definedName>
    <definedName name="Valvulas_de_3_4">#REF!</definedName>
    <definedName name="PAGINA_1_DE_1">#REF!</definedName>
    <definedName name="MUROPH">#REF!</definedName>
    <definedName name="Mb">#REF!</definedName>
    <definedName name="_MAT25_1">#REF!</definedName>
    <definedName name="SHARED_FORMULA_1450">#REF!</definedName>
    <definedName name="SHARED_FORMULA_2097">#REF!</definedName>
    <definedName name="_MV9_1">#REF!</definedName>
    <definedName name="SHARED_FORMULA_836">#REF!</definedName>
    <definedName name="ES1_22">#REF!</definedName>
    <definedName name="ES4_22">#REF!</definedName>
    <definedName name="CODO3X11_1">#REF!</definedName>
    <definedName name="TEER3X2">#REF!</definedName>
    <definedName name="ITEM4.22">#REF!</definedName>
    <definedName name="______EST5">#REF!</definedName>
    <definedName name="ADAPTADOR_MACHO_P.V.C_1_2">#REF!</definedName>
    <definedName name="PINBLA">#REF!</definedName>
    <definedName name="T4UP_1_2">#REF!</definedName>
    <definedName name="SHARED_FORMULA_1104">#REF!</definedName>
    <definedName name="______pr51">#REF!</definedName>
    <definedName name="SIG_LG11_H395">#REF!</definedName>
    <definedName name="Acometida_en_3___6_en_1Ø_2">#REF!</definedName>
    <definedName name="T.5">#REF!</definedName>
    <definedName name="SHARED_FORMULA_498">#REF!</definedName>
    <definedName name="SHARED_FORMULA_1289">#REF!</definedName>
    <definedName name="SHARED_FORMULA_2179">#REF!</definedName>
    <definedName name="RED8X4JR">#REF!</definedName>
    <definedName name="CRAS">#REF!</definedName>
    <definedName name="T4UZ_1_2">#REF!</definedName>
    <definedName name="SHARED_FORMULA_1877">#REF!</definedName>
    <definedName name="Impermeabilizante_mortero_1_4">#REF!</definedName>
    <definedName name="TenorMaximoPantallas">#REF!</definedName>
    <definedName name="qw">#REF!</definedName>
    <definedName name="___DPY1">#REF!</definedName>
    <definedName name="SHARED_FORMULA_543">#REF!</definedName>
    <definedName name="_TA3">#REF!</definedName>
    <definedName name="DevCorS">#REF!</definedName>
    <definedName name="Y32JH">#REF!</definedName>
    <definedName name="ITEM2.12">#REF!</definedName>
    <definedName name="SHARED_FORMULA_168">#REF!</definedName>
    <definedName name="Puentes_metalicos_Según_Diseño">#REF!</definedName>
    <definedName name="______pr17">#REF!</definedName>
    <definedName name="_285B">#REF!</definedName>
    <definedName name="Repisa_Ordinario">#REF!</definedName>
    <definedName name="ADUA108">#REF!</definedName>
    <definedName name="HisYear_3">#REF!</definedName>
    <definedName name="TEP0.5">#REF!</definedName>
    <definedName name="rugosidad">#REF!</definedName>
    <definedName name="___pr39">#REF!</definedName>
    <definedName name="ITEM5.107">#REF!</definedName>
    <definedName name="__pr72">#REF!</definedName>
    <definedName name="VPR1_1_10">#REF!</definedName>
    <definedName name="SHARED_FORMULA_2103">#REF!</definedName>
    <definedName name="SHARED_FORMULA_548">#REF!</definedName>
    <definedName name="FONDO2_10">#REF!</definedName>
    <definedName name="SHARED_FORMULA_448">#REF!</definedName>
    <definedName name="SHARED_FORMULA_1829">#REF!</definedName>
    <definedName name="______pr61">#REF!</definedName>
    <definedName name="Mortero_1_3">#REF!</definedName>
    <definedName name="Peso1A">#REF!</definedName>
    <definedName name="ETAPA_PACC">#REF!</definedName>
    <definedName name="__________________________f">#REF!</definedName>
    <definedName name="_UDD08">#REF!</definedName>
    <definedName name="SHARED_FORMULA_1636">#REF!</definedName>
    <definedName name="TORNILLOS_2.5">#REF!</definedName>
    <definedName name="FORMALETACLASEDEFG">#REF!</definedName>
    <definedName name="ul">#REF!</definedName>
    <definedName name="DotA">#REF!</definedName>
    <definedName name="____pr19">#REF!</definedName>
    <definedName name="Excel_BuiltIn_Print_Titles_10">#REF!</definedName>
    <definedName name="nacionalizaciontyco">#REF!</definedName>
    <definedName name="SHARED_FORMULA_1737">#REF!</definedName>
    <definedName name="DEL">#REF!</definedName>
    <definedName name="_TZ214">#REF!</definedName>
    <definedName name="Bulldozer_Komatzu_D53A_16">#REF!</definedName>
    <definedName name="CONSORCIO">#REF!</definedName>
    <definedName name="SHARED_FORMULA_1723">#REF!</definedName>
    <definedName name="_EST17">#REF!</definedName>
    <definedName name="___COM17">#REF!</definedName>
    <definedName name="_153B">#REF!</definedName>
    <definedName name="K1F1">#REF!</definedName>
    <definedName name="TablaSuaza">#REF!</definedName>
    <definedName name="SHARED_FORMULA_146">#REF!</definedName>
    <definedName name="AjustDelAIU">#REF!</definedName>
    <definedName name="____pr62">#REF!</definedName>
    <definedName name="TEEPRESX1.1.2">#REF!</definedName>
    <definedName name="_MAT28">#REF!</definedName>
    <definedName name="er">#REF!</definedName>
    <definedName name="TRANSMISION">#REF!</definedName>
    <definedName name="VALVULA3_1_1">#REF!</definedName>
    <definedName name="VCEL8">#REF!</definedName>
    <definedName name="SHARED_FORMULA_1896">#REF!</definedName>
    <definedName name="Hb">#REF!</definedName>
    <definedName name="COGA251">#REF!</definedName>
    <definedName name="SHARED_FORMULA_1634">#REF!</definedName>
    <definedName name="Tubería_Alcantarillado_Polietileno_de_12____300_mm">#REF!</definedName>
    <definedName name="SHARED_FORMULA_460">#REF!</definedName>
    <definedName name="DIRECTO5.89">#REF!</definedName>
    <definedName name="HH">#REF!</definedName>
    <definedName name="Asta_Para_Banderas">#REF!</definedName>
    <definedName name="fnic">#REF!</definedName>
    <definedName name="__DDS1">#REF!</definedName>
    <definedName name="_6__123Graph_LBL_CCart_Utilidad">#REF!</definedName>
    <definedName name="CGPR051">#REF!</definedName>
    <definedName name="EQUIPOS_SYS_1">#REF!</definedName>
    <definedName name="ESP201.7">#REF!</definedName>
    <definedName name="CRIT_CHICHI">#REF!</definedName>
    <definedName name="_152A">#REF!</definedName>
    <definedName name="ACTA14">#REF!</definedName>
    <definedName name="_____pr02">#REF!</definedName>
    <definedName name="_TPN1225">#REF!</definedName>
    <definedName name="listado_materiales">#REF!</definedName>
    <definedName name="Z_05670E35_1347_49D9_AD91_AA9A31A4EF61_.wvu.PrintArea">#REF!</definedName>
    <definedName name="ETAPA1">#REF!</definedName>
    <definedName name="TUBERIA3_1_2">#REF!</definedName>
    <definedName name="CUD">#REF!</definedName>
    <definedName name="___COM11">#REF!</definedName>
    <definedName name="estacaspinturahiloparatopgrafía">#REF!</definedName>
    <definedName name="CGEX04">#REF!</definedName>
    <definedName name="TRM.">#REF!</definedName>
    <definedName name="APU_10.1.17">#REF!</definedName>
    <definedName name="_Key1">#REF!</definedName>
    <definedName name="_____pr55">#REF!</definedName>
    <definedName name="ES1_33">#REF!</definedName>
    <definedName name="CRONOGRAMA">#REF!</definedName>
    <definedName name="MURORIGIDOURBANO">#REF!</definedName>
    <definedName name="__123Graph_AFRQACIRR">#REF!</definedName>
    <definedName name="Estados">#REF!</definedName>
    <definedName name="__R32JH">#REF!</definedName>
    <definedName name="__ORO14">#REF!</definedName>
    <definedName name="_pr42">#REF!</definedName>
    <definedName name="ITEM3.17">#REF!</definedName>
    <definedName name="UNIDAD521">#REF!</definedName>
    <definedName name="STALO1">#REF!</definedName>
    <definedName name="mo_2_10">#REF!</definedName>
    <definedName name="Marco_tapa_caja_de_inspeccion_ORNAMENTACION.">#REF!</definedName>
    <definedName name="rueda">#REF!</definedName>
    <definedName name="pozo_1_1">#REF!</definedName>
    <definedName name="CODO6X22_1_1">#REF!</definedName>
    <definedName name="Taladro_percutor_1_2">#REF!</definedName>
    <definedName name="DIRECTO15">#REF!</definedName>
    <definedName name="APU_7.6.1">#REF!</definedName>
    <definedName name="D1S">#REF!</definedName>
    <definedName name="yes">#REF!</definedName>
    <definedName name="_MV3_1_1">#REF!</definedName>
    <definedName name="tuboum3rde41">#REF!</definedName>
    <definedName name="_____________EXC11">#REF!</definedName>
    <definedName name="_UNL51">#REF!</definedName>
    <definedName name="COGA124">#REF!</definedName>
    <definedName name="FORMALETAMADERA">#REF!</definedName>
    <definedName name="ES6_39">#REF!</definedName>
    <definedName name="____pr50">#REF!</definedName>
    <definedName name="Puerta_en_Lamina_Cal._18_2.10x60__Incluye_marco_y_Rejilla__P_10">#REF!</definedName>
    <definedName name="_MAT4_1_2">#REF!</definedName>
    <definedName name="ES5_33">#REF!</definedName>
    <definedName name="__123Graph_XFRQACNPV">#REF!</definedName>
    <definedName name="FONDO2_2_10">#REF!</definedName>
    <definedName name="FIN_8">#REF!</definedName>
    <definedName name="SIG_LG11_lastLine">#REF!</definedName>
    <definedName name="p.ISAssumptions">#REF!</definedName>
    <definedName name="Trafico_liviano_espesor_6_cm._Ref._R25CE_Fibrit">#REF!</definedName>
    <definedName name="ITEM5.105">#REF!</definedName>
    <definedName name="RID">#REF!</definedName>
    <definedName name="ATenerEnCuenta">#REF!</definedName>
    <definedName name="VPR1_1">#REF!</definedName>
    <definedName name="codos2">#REF!</definedName>
    <definedName name="liston4.2.15">#REF!</definedName>
    <definedName name="_EQP12_1">#REF!</definedName>
    <definedName name="SEÑALVERTICALRIGIDOURBANO">#REF!</definedName>
    <definedName name="ATRAQUE_1">#REF!</definedName>
    <definedName name="_3___123Graph_AGráfico_4A">#REF!</definedName>
    <definedName name="Uk">#REF!</definedName>
    <definedName name="GEA1_1_8">#REF!</definedName>
    <definedName name="VOLQUETA">#REF!</definedName>
    <definedName name="Vf">#REF!</definedName>
    <definedName name="SHARED_FORMULA_872">#REF!</definedName>
    <definedName name="FOBO8US">#REF!</definedName>
    <definedName name="SHARED_FORMULA_314">#REF!</definedName>
    <definedName name="dad">#REF!</definedName>
    <definedName name="preliminares1">#REF!</definedName>
    <definedName name="SUPERFICIE">#REF!</definedName>
    <definedName name="SHARED_FORMULA_84">#REF!</definedName>
    <definedName name="den_cond">#REF!</definedName>
    <definedName name="SHARED_FORMULA_714">#REF!</definedName>
    <definedName name="Z_0A4C2D73_EA87_11DA_B6F6_00609720E0A1_.wvu.PrintTitles">#REF!</definedName>
    <definedName name="TTE">#REF!</definedName>
    <definedName name="CONCRETO_F.C_4">#REF!</definedName>
    <definedName name="_197A">#REF!</definedName>
    <definedName name="Insumos_auxiliares">#REF!</definedName>
    <definedName name="data16">#REF!</definedName>
    <definedName name="Pulidora_agua">#REF!</definedName>
    <definedName name="ITEM_5_3">#REF!</definedName>
    <definedName name="PURGA">#REF!</definedName>
    <definedName name="SHARED_FORMULA_1858">#REF!</definedName>
    <definedName name="______pr45">#REF!</definedName>
    <definedName name="ES5_17">#REF!</definedName>
    <definedName name="Semanas_mes">#REF!</definedName>
    <definedName name="SHARED_FORMULA_2102">#REF!</definedName>
    <definedName name="TABLEKP">#REF!</definedName>
    <definedName name="COSTO34US">#REF!</definedName>
    <definedName name="_448excavacionmaquina_1">#REF!</definedName>
    <definedName name="a.1.1">#REF!</definedName>
    <definedName name="Swvu.TAB2.">#REF!</definedName>
    <definedName name="_________Rc">#REF!</definedName>
    <definedName name="HIDROSANITARIO2">#REF!</definedName>
    <definedName name="DOM90X32_S1">#REF!</definedName>
    <definedName name="D2S">#REF!</definedName>
    <definedName name="MuestraNo">#REF!</definedName>
    <definedName name="_______xlnm.Print_Area">#REF!</definedName>
    <definedName name="__pr07">#REF!</definedName>
    <definedName name="DIRECTO126">#REF!</definedName>
    <definedName name="Tubo_pvc_2">#REF!</definedName>
    <definedName name="_U92016">#REF!</definedName>
    <definedName name="T.9">#REF!</definedName>
    <definedName name="_151A">#REF!</definedName>
    <definedName name="SHARED_FORMULA_715">#REF!</definedName>
    <definedName name="_TZ264">#REF!</definedName>
    <definedName name="ITEMCOD90">#REF!</definedName>
    <definedName name="Pay_Date">#REF!</definedName>
    <definedName name="SHARED_FORMULA_646">#REF!</definedName>
    <definedName name="intensidad">#REF!</definedName>
    <definedName name="_____PMT5671">#REF!</definedName>
    <definedName name="SHARED_FORMULA_167">#REF!</definedName>
    <definedName name="AnticAdic">#REF!</definedName>
    <definedName name="_pr18">#REF!</definedName>
    <definedName name="_Key21">#REF!</definedName>
    <definedName name="Comp_promB">#REF!</definedName>
    <definedName name="Ro">#REF!</definedName>
    <definedName name="ACCESORIOS1">#REF!</definedName>
    <definedName name="ASF">#REF!</definedName>
    <definedName name="ITEM7.27">#REF!</definedName>
    <definedName name="APU_12.1.12">#REF!</definedName>
    <definedName name="__R64JH">#REF!</definedName>
    <definedName name="Volqueta_3.00_m">#REF!</definedName>
    <definedName name="SS_WELDING">#REF!</definedName>
    <definedName name="SHARED_FORMULA_1615">#REF!</definedName>
    <definedName name="Tn">#REF!</definedName>
    <definedName name="hxdfk">#REF!</definedName>
    <definedName name="DIRECTO7.38">#REF!</definedName>
    <definedName name="_4204A">#REF!</definedName>
    <definedName name="SHARED_FORMULA_1633">#REF!</definedName>
    <definedName name="Transformador_intensidad_400_5A">#REF!</definedName>
    <definedName name="Tubo_de_presión___13_5_P.V.C._1">#REF!</definedName>
    <definedName name="SHARED_FORMULA_1471">#REF!</definedName>
    <definedName name="ES4_34">#REF!</definedName>
    <definedName name="SHARED_FORMULA_1406">#REF!</definedName>
    <definedName name="SHARED_FORMULA_1975">#REF!</definedName>
    <definedName name="SHARED_FORMULA_1023">#REF!</definedName>
    <definedName name="CGSM04">#REF!</definedName>
    <definedName name="CONCRETO_1_2_4">#REF!</definedName>
    <definedName name="DMxUS">#REF!</definedName>
    <definedName name="SHARED_FORMULA_105">#REF!</definedName>
    <definedName name="U4UP">#REF!</definedName>
    <definedName name="SHARED_FORMULA_1473">#REF!</definedName>
    <definedName name="__aiu2">#REF!</definedName>
    <definedName name="_MAT5_1">#REF!</definedName>
    <definedName name="TOTALITEM3.1.1">#REF!</definedName>
    <definedName name="_4232A">#REF!</definedName>
    <definedName name="SHARED_FORMULA_974">#REF!</definedName>
    <definedName name="data25">#REF!</definedName>
    <definedName name="UR4UZ">#REF!</definedName>
    <definedName name="VAL300HD_S2">#REF!</definedName>
    <definedName name="_317A_IMPRESIÓN_IM_1_1">#REF!</definedName>
    <definedName name="_TZ262">#REF!</definedName>
    <definedName name="BuiltIn_Print_Titles___0___0">#REF!</definedName>
    <definedName name="kio">#REF!</definedName>
    <definedName name="data46">#REF!</definedName>
    <definedName name="Z_F9482E1F_92B8_43D8_949A_7DDCF2E63A19_.wvu.PrintTitles">#REF!</definedName>
    <definedName name="Tablero_Control_Alumbrado_2_contactores_Trifasicos_20A__5_interruptores_de_codillo_15A">#REF!</definedName>
    <definedName name="ADMC1">#REF!</definedName>
    <definedName name="_573tapafondo_1_1_1">#REF!</definedName>
    <definedName name="SISISIS">#REF!</definedName>
    <definedName name="granito">#REF!</definedName>
    <definedName name="SHARED_FORMULA_699">#REF!</definedName>
    <definedName name="_141_MAT31_1_1_1">#REF!</definedName>
    <definedName name="CBRDISEÑO">#REF!</definedName>
    <definedName name="Capacete_2">#REF!</definedName>
    <definedName name="SHARED_FORMULA_1610">#REF!</definedName>
    <definedName name="REGULARAFIR5607">#REF!</definedName>
    <definedName name="_____ane7">#REF!</definedName>
    <definedName name="SHARED_FORMULA_1228">#REF!</definedName>
    <definedName name="_1__123Graph_BGRAFICO_1">#REF!</definedName>
    <definedName name="cruz8x8el">#REF!</definedName>
    <definedName name="ES2_2">#REF!</definedName>
    <definedName name="Cubierta_Angulo_11_2_x11_2_x3_16">#REF!</definedName>
    <definedName name="SHARED_FORMULA_371">#REF!</definedName>
    <definedName name="COGA129">#REF!</definedName>
    <definedName name="SHARED_FORMULA_142">#REF!</definedName>
    <definedName name="lista4">#REF!</definedName>
    <definedName name="tapapozo">#REF!</definedName>
    <definedName name="SHARED_FORMULA_368">#REF!</definedName>
    <definedName name="Interruptor_sencillo">#REF!</definedName>
    <definedName name="SECRETARIA">#REF!</definedName>
    <definedName name="Iva_1998">#REF!</definedName>
    <definedName name="racks">#REF!</definedName>
    <definedName name="_37_EQP2_1">#REF!</definedName>
    <definedName name="Puesta_a_Tierra_T_GEN_3__3_Varillas_CW_5_8_x2.44_m">#REF!</definedName>
    <definedName name="Marco_en_Lamina_Cal._18_2.25x90_P_6">#REF!</definedName>
    <definedName name="SHARED_FORMULA_1316">#REF!</definedName>
    <definedName name="guardaescoba">#REF!</definedName>
    <definedName name="SHARED_FORMULA_1909">#REF!</definedName>
    <definedName name="_468IVA_1_1_1">#REF!</definedName>
    <definedName name="ACEITE">#REF!</definedName>
    <definedName name="Breaker_de_3x200_A">#REF!</definedName>
    <definedName name="K1F2">#REF!</definedName>
    <definedName name="DIRECTO48">#REF!</definedName>
    <definedName name="_401CODO8X90_1_1">#REF!</definedName>
    <definedName name="SHARED_FORMULA_1440">#REF!</definedName>
    <definedName name="Excel_BuiltIn_Print_Area_2">#REF!</definedName>
    <definedName name="SHARED_FORMULA_1275">#REF!</definedName>
    <definedName name="URAP4">#REF!</definedName>
    <definedName name="ITEM_1.6.2">#REF!</definedName>
    <definedName name="Cubierta_Platina_21_2x21_2x1_8">#REF!</definedName>
    <definedName name="_293_TEE3_1_1">#REF!</definedName>
    <definedName name="resumen_final1">#REF!</definedName>
    <definedName name="BOTADA">#REF!</definedName>
    <definedName name="SHARED_FORMULA_339">#REF!</definedName>
    <definedName name="_EQP14_1_1">#REF!</definedName>
    <definedName name="_190_MO10_1">#REF!</definedName>
    <definedName name="______pj51">#REF!</definedName>
    <definedName name="SHARED_FORMULA_1596">#REF!</definedName>
    <definedName name="_______________EXC1">#REF!</definedName>
    <definedName name="_EQP19">#REF!</definedName>
    <definedName name="SHARED_FORMULA_1989">#REF!</definedName>
    <definedName name="tablablanca">#REF!</definedName>
    <definedName name="blFechaInforme">#REF!</definedName>
    <definedName name="rewrer">#REF!</definedName>
    <definedName name="_EST23">#REF!</definedName>
    <definedName name="BLPH7">#REF!</definedName>
    <definedName name="Descripcion">#REF!</definedName>
    <definedName name="CON.FUN">#REF!</definedName>
    <definedName name="APU_12.1.52">#REF!</definedName>
    <definedName name="TITMO">#REF!</definedName>
    <definedName name="SUMINISTROS">#REF!</definedName>
    <definedName name="FORDESCR">#REF!</definedName>
    <definedName name="PPP">#REF!</definedName>
    <definedName name="_244B">#REF!</definedName>
    <definedName name="_MAT23_1_1">#REF!</definedName>
    <definedName name="SHARED_FORMULA_20">#REF!</definedName>
    <definedName name="___ETR13">#REF!</definedName>
    <definedName name="Z_DFB4C5EB_A8D3_475E_B627_EA98F95F9220_.wvu.PrintArea">#REF!</definedName>
    <definedName name="MesN_Actual">#REF!</definedName>
    <definedName name="_TNL45">#REF!</definedName>
    <definedName name="SHARED_FORMULA_1160">#REF!</definedName>
    <definedName name="SHARED_FORMULA_2171">#REF!</definedName>
    <definedName name="____pj51">#REF!</definedName>
    <definedName name="PL">#REF!</definedName>
    <definedName name="GEC_ON_DAPIAY">#REF!</definedName>
    <definedName name="CODIGO">#REF!</definedName>
    <definedName name="______pr39">#REF!</definedName>
    <definedName name="_MAT6">#REF!</definedName>
    <definedName name="GEA1_1_10">#REF!</definedName>
    <definedName name="TenorMaximoMCm3">#REF!</definedName>
    <definedName name="_POR3_1">#REF!</definedName>
    <definedName name="TOTALITEM1.1.2">#REF!</definedName>
    <definedName name="SEP">#REF!</definedName>
    <definedName name="Lk">#REF!</definedName>
    <definedName name="concreto14">#REF!</definedName>
    <definedName name="TOTALAFIR55CN01">#REF!</definedName>
    <definedName name="solo">#REF!</definedName>
    <definedName localSheetId="0" name="ASD">#REF!</definedName>
    <definedName name="ITEM5.94">#REF!</definedName>
    <definedName name="SHARED_FORMULA_897">#REF!</definedName>
    <definedName name="Planchón_Ordinario_3_M">#REF!</definedName>
    <definedName name="SHARED_FORMULA_583">#REF!</definedName>
    <definedName name="ffggh">#REF!</definedName>
    <definedName name="DIRECTO64">#REF!</definedName>
    <definedName name="tunall4">#REF!</definedName>
    <definedName name="unionrapida3">#REF!</definedName>
    <definedName name="UR8UZ_1_2">#REF!</definedName>
    <definedName name="______xlnm.Print_Area">#REF!</definedName>
    <definedName name="NNN">#REF!</definedName>
    <definedName name="EST10A">#REF!</definedName>
    <definedName name="__pr35">#REF!</definedName>
    <definedName name="SHARED_FORMULA_1433">#REF!</definedName>
    <definedName name="Proy_33">#REF!</definedName>
    <definedName name="_381CODO3X45_1_1_1">#REF!</definedName>
    <definedName name="retiroarbol">#REF!</definedName>
    <definedName name="APU_3.3.4">#REF!</definedName>
    <definedName name="alambregalkg">#REF!</definedName>
    <definedName name="_5_EQP1_1_1">#REF!</definedName>
    <definedName name="UNIONPRES2">#REF!</definedName>
    <definedName name="TMO">#REF!</definedName>
    <definedName name="SHARED_FORMULA_1436">#REF!</definedName>
    <definedName name="_CAN28">#REF!</definedName>
    <definedName name="_MAT27_1_2">#REF!</definedName>
    <definedName name="INSUMOS2">#REF!</definedName>
    <definedName name="SHARED_FORMULA_481">#REF!</definedName>
    <definedName name="cuad4">#REF!</definedName>
    <definedName name="_____EST11">#REF!</definedName>
    <definedName name="NPAGE">#REF!</definedName>
    <definedName name="ProyectName">#REF!</definedName>
    <definedName name="SHARED_FORMULA_164">#REF!</definedName>
    <definedName name="DANODO">#REF!</definedName>
    <definedName name="_MON2">#REF!</definedName>
    <definedName name="GERENCIA1">#REF!</definedName>
    <definedName name="SHARED_FORMULA_1751">#REF!</definedName>
    <definedName name="ES5_21">#REF!</definedName>
    <definedName name="_160B">#REF!</definedName>
    <definedName name="DIRECTO2">#REF!</definedName>
    <definedName name="_265B">#REF!</definedName>
    <definedName name="TRANAG">#REF!</definedName>
    <definedName name="caja2x4cuadrada">#REF!</definedName>
    <definedName name="_263B">#REF!</definedName>
    <definedName name="TotPrimConv">#REF!</definedName>
    <definedName name="_516REDU8X6_1_1_1">#REF!</definedName>
    <definedName name="____pr09">#REF!</definedName>
    <definedName name="____BGC5">#REF!</definedName>
    <definedName name="_RED32">#REF!</definedName>
    <definedName name="DIRECTO5.74">#REF!</definedName>
    <definedName name="_______CAC3">#REF!</definedName>
    <definedName name="ll">#REF!</definedName>
    <definedName name="SHARED_FORMULA_2167">#REF!</definedName>
    <definedName name="SHARED_FORMULA_82">#REF!</definedName>
    <definedName name="MODIF1">#REF!</definedName>
    <definedName name="MENU4">#REF!</definedName>
    <definedName name="ABR">#REF!</definedName>
    <definedName name="COTIZ2_Incendio_Lista">#REF!</definedName>
    <definedName name="APU_12.1.23">#REF!</definedName>
    <definedName name="SHARED_FORMULA_1616">#REF!</definedName>
    <definedName name="_MAT9_1">#REF!</definedName>
    <definedName name="CP452L">#REF!</definedName>
    <definedName name="Tasa1">#REF!</definedName>
    <definedName name="APU_11.1.1">#REF!</definedName>
    <definedName name="concre3000">#REF!</definedName>
    <definedName name="TotalPresu">#REF!</definedName>
    <definedName name="___1Sin_nombre">#REF!</definedName>
    <definedName name="ITEM7.3">#REF!</definedName>
    <definedName name="______f">#REF!</definedName>
    <definedName name="__pr46">#REF!</definedName>
    <definedName name="ADMM">#REF!</definedName>
    <definedName name="_____________INF1">#REF!</definedName>
    <definedName name="U6UZ">#REF!</definedName>
    <definedName name="SHARED_FORMULA_801">#REF!</definedName>
    <definedName name="SHARED_FORMULA_1307">#REF!</definedName>
    <definedName name="SHARED_FORMULA_1601">#REF!</definedName>
    <definedName name="Tablero_de_12_circuitos">#REF!</definedName>
    <definedName name="SHARED_FORMULA_521">#REF!</definedName>
    <definedName name="muromesón">#REF!</definedName>
    <definedName name="APU_15.2.12">#REF!</definedName>
    <definedName name="_MAT34_1_2">#REF!</definedName>
    <definedName name="T6UP">#REF!</definedName>
    <definedName name="_______________EXC4">#REF!</definedName>
    <definedName name="SHARED_FORMULA_720">#REF!</definedName>
    <definedName name="________EST17">#REF!</definedName>
    <definedName name="APU_12.1.53">#REF!</definedName>
    <definedName name="__SBC5">#REF!</definedName>
    <definedName name="Bandeja_de_Fibra_Optica_de_12_Puertos">#REF!</definedName>
    <definedName name="SHARED_FORMULA_2236">#REF!</definedName>
    <definedName name="_MAT29_1_2">#REF!</definedName>
    <definedName name="SHARED_FORMULA_593">#REF!</definedName>
    <definedName name="coe">#REF!</definedName>
    <definedName name="COGA36">#REF!</definedName>
    <definedName name="SHARED_FORMULA_996">#REF!</definedName>
    <definedName name="LVIAMEJORIGIDO">#REF!</definedName>
    <definedName name="SHARED_FORMULA_1874">#REF!</definedName>
    <definedName name="SHARED_FORMULA_177">#REF!</definedName>
    <definedName name="SSLink0_4">#REF!</definedName>
    <definedName name="DIRECTO133">#REF!</definedName>
    <definedName name="MONFRANCIA">#REF!</definedName>
    <definedName name="____ICP1">#REF!</definedName>
    <definedName name="Sinnombre">#REF!</definedName>
    <definedName name="APU_12.1.49">#REF!</definedName>
    <definedName name="CRUCE90_CANAL_S6">#REF!</definedName>
    <definedName name="COGA236">#REF!</definedName>
    <definedName name="SHARED_FORMULA_530">#REF!</definedName>
    <definedName name="ES3_23">#REF!</definedName>
    <definedName name="SHARED_FORMULA_1843">#REF!</definedName>
    <definedName name="ES6_43">#REF!</definedName>
    <definedName name="_126A">#REF!</definedName>
    <definedName name="ut">#REF!</definedName>
    <definedName name="Proy_12">#REF!</definedName>
    <definedName name="MarkP">#REF!</definedName>
    <definedName name="__EXC5">#REF!</definedName>
    <definedName name="_645UNION6PVC_1_1_1">#REF!</definedName>
    <definedName name="CARRTA">#REF!</definedName>
    <definedName name="_____PMT5820">#REF!</definedName>
    <definedName name="QWE">#REF!</definedName>
    <definedName name="SHARED_FORMULA_1232">#REF!</definedName>
    <definedName name="SHARED_FORMULA_768">#REF!</definedName>
    <definedName name="ES4_35">#REF!</definedName>
    <definedName name="______pr71">#REF!</definedName>
    <definedName name="_102_MAT2_1_1_1">#REF!</definedName>
    <definedName name="ES4_3">#REF!</definedName>
    <definedName name="qaz">#REF!</definedName>
    <definedName name="_4245A">#REF!</definedName>
    <definedName name="Salud">#REF!</definedName>
    <definedName name="____ORO12">#REF!</definedName>
    <definedName name="________SBC5">#REF!</definedName>
    <definedName name="TKSLCI07">#REF!</definedName>
    <definedName name="SHARED_FORMULA_1013">#REF!</definedName>
    <definedName name="SHARED_FORMULA_477">#REF!</definedName>
    <definedName name="COGA137">#REF!</definedName>
    <definedName name="MENU6">#REF!</definedName>
    <definedName name="MYPUERTAS_MET_ITEM">#REF!</definedName>
    <definedName name="FechaInicio">#REF!</definedName>
    <definedName name="M280K">#REF!</definedName>
    <definedName name="hs">#REF!</definedName>
    <definedName name="Valormaterial">#REF!</definedName>
    <definedName name="_1ane_o10">#REF!</definedName>
    <definedName name="DCI1_1_4">#REF!</definedName>
    <definedName name="Marca">#REF!</definedName>
    <definedName name="_MV14_1_2">#REF!</definedName>
    <definedName name="DOMESP90X63_S4">#REF!</definedName>
    <definedName name="_639UNION3_1_1_1">#REF!</definedName>
    <definedName name="po">#REF!</definedName>
    <definedName name="SIG_LG11_TITLECOL">#REF!</definedName>
    <definedName name="______pr64">#REF!</definedName>
    <definedName name="perfilado">#REF!</definedName>
    <definedName name="_____PR1">#REF!</definedName>
    <definedName name="_120A">#REF!</definedName>
    <definedName name="Area">#REF!</definedName>
    <definedName name="___________INF1">#REF!</definedName>
    <definedName name="SHARED_FORMULA_6">#REF!</definedName>
    <definedName name="K8ALO">#REF!</definedName>
    <definedName name="APU_11.2.3.2">#REF!</definedName>
    <definedName name="clavos">#REF!</definedName>
    <definedName name="CGPR0631">#REF!</definedName>
    <definedName name="DIRECTO4.38">#REF!</definedName>
    <definedName name="SHARED_FORMULA_302">#REF!</definedName>
    <definedName name="r.Leverage">#REF!</definedName>
    <definedName name="mo_4_10">#REF!</definedName>
    <definedName name="COSTOSCUADRILLA">#REF!</definedName>
    <definedName name="Consolidate_Area">#REF!</definedName>
    <definedName name="___DCI1">#REF!</definedName>
    <definedName name="TC">#REF!</definedName>
    <definedName name="DOM160X32_S2">#REF!</definedName>
    <definedName name="Visor_de_puerta">#REF!</definedName>
    <definedName name="ITEM_6.2">#REF!</definedName>
    <definedName name="EQUI">#REF!</definedName>
    <definedName name="DIRECTO60">#REF!</definedName>
    <definedName name="_403Compilado_1">#REF!</definedName>
    <definedName name="SHARED_FORMULA_375">#REF!</definedName>
    <definedName name="SHARED_FORMULA_1919">#REF!</definedName>
    <definedName name="_202B">#REF!</definedName>
    <definedName name="_POR1">#REF!</definedName>
    <definedName name="Proy_07">#REF!</definedName>
    <definedName name="_____________Lo1">#REF!</definedName>
    <definedName name="CGFI0344">#REF!</definedName>
    <definedName name="SHARED_FORMULA_2048">#REF!</definedName>
    <definedName name="SHARED_FORMULA_829">#REF!</definedName>
    <definedName name="Costopérdidas">#REF!</definedName>
    <definedName name="SHARED_FORMULA_1771">#REF!</definedName>
    <definedName name="R.6">#REF!</definedName>
    <definedName name="CODO8X22_1_1">#REF!</definedName>
    <definedName name="VR">#REF!</definedName>
    <definedName name="SHARED_FORMULA_1261">#REF!</definedName>
    <definedName name="__pr01">#REF!</definedName>
    <definedName name="CONTROLE">#REF!</definedName>
    <definedName name="motobomba3">#REF!</definedName>
    <definedName name="CODO3X90_1_2">#REF!</definedName>
    <definedName name="DIASDELMES">#REF!</definedName>
    <definedName name="RFV">#REF!</definedName>
    <definedName name="SHARED_FORMULA_863">#REF!</definedName>
    <definedName name="V_31___2x7.2___Plano_de_Detalle_No._A_167">#REF!</definedName>
    <definedName name="TOTALOPTIMIZACION">#REF!</definedName>
    <definedName name="_284A">#REF!</definedName>
    <definedName name="SHARED_FORMULA_1808">#REF!</definedName>
    <definedName name="Detalle_Reserva">#REF!</definedName>
    <definedName name="apaiy">#REF!</definedName>
    <definedName name="________AFC3">#REF!</definedName>
    <definedName name="SHARED_FORMULA_776">#REF!</definedName>
    <definedName name="codo6x45nova_1_2">#REF!</definedName>
    <definedName name="_MAT29">#REF!</definedName>
    <definedName name="SHARED_FORMULA_10">#REF!</definedName>
    <definedName name="_TES44">#REF!</definedName>
    <definedName name="SHARED_FORMULA_1704">#REF!</definedName>
    <definedName name="_EXC11">#REF!</definedName>
    <definedName name="CAPITULO17">#REF!</definedName>
    <definedName name="Index.">#REF!</definedName>
    <definedName name="Lb">#REF!</definedName>
    <definedName name="ITEM_1.7.2">#REF!</definedName>
    <definedName name="CGPR021">#REF!</definedName>
    <definedName name="Breaker_de_3x30_A">#REF!</definedName>
    <definedName name="Bebederos_para_parque">#REF!</definedName>
    <definedName name="Loan_Not_Paid">#REF!</definedName>
    <definedName name="___________________________________f">#REF!</definedName>
    <definedName name="CUADRO19">#REF!</definedName>
    <definedName name="BERTI">#REF!</definedName>
    <definedName name="SHARED_FORMULA_572">#REF!</definedName>
    <definedName name="APU_3.4.1.2">#REF!</definedName>
    <definedName name="SHARED_FORMULA_1209">#REF!</definedName>
    <definedName name="PTO">#REF!</definedName>
    <definedName name="DIRECTO68">#REF!</definedName>
    <definedName name="SHARED_FORMULA_155">#REF!</definedName>
    <definedName name="SHARED_FORMULA_197">#REF!</definedName>
    <definedName name="ICP1_1_1">#REF!</definedName>
    <definedName name="_MO3_1_1">#REF!</definedName>
    <definedName name="____pr35">#REF!</definedName>
    <definedName name="______EST2">#REF!</definedName>
    <definedName name="_612U_1_1_1">#REF!</definedName>
    <definedName name="Vibrocompactor">#REF!</definedName>
    <definedName name="VCEL1">#REF!</definedName>
    <definedName name="SHARED_FORMULA_1321">#REF!</definedName>
    <definedName name="Malla_eslabonada">#REF!</definedName>
    <definedName name="impresion">#REF!</definedName>
    <definedName name="UNION_Z">#REF!</definedName>
    <definedName name="FORMM">#REF!</definedName>
    <definedName name="SHARED_FORMULA_1264">#REF!</definedName>
    <definedName name="exCEL">#REF!</definedName>
    <definedName name="SHARED_FORMULA_178">#REF!</definedName>
    <definedName name="FIN_21">#REF!</definedName>
    <definedName name="____DPI1">#REF!</definedName>
    <definedName name="SHARED_FORMULA_1785">#REF!</definedName>
    <definedName name="interruptorbom">#REF!</definedName>
    <definedName name="APU_15.2.9">#REF!</definedName>
    <definedName name="aba_1">#REF!</definedName>
    <definedName name="_132B">#REF!</definedName>
    <definedName name="PRESUPNORTE">#REF!</definedName>
    <definedName name="ITEM4.26">#REF!</definedName>
    <definedName name="_EQP8_1_1">#REF!</definedName>
    <definedName name="ASDDASDADSA">#REF!</definedName>
    <definedName name="TOTALITEN1.2.4">#REF!</definedName>
    <definedName name="Balas_Fluorescentes_en_Acero_Galvanizado_de_2x26_W__120_V.">#REF!</definedName>
    <definedName name="Full_Print">#REF!</definedName>
    <definedName name="DRI1_1_3">#REF!</definedName>
    <definedName name="CGRF0336">#REF!</definedName>
    <definedName name="TUBOCONCRETO">#REF!</definedName>
    <definedName name="LISTA_OT">#REF!</definedName>
    <definedName name="___EST7">#REF!</definedName>
    <definedName name="dolar">#REF!</definedName>
    <definedName name="_143_MAT32_1_1">#REF!</definedName>
    <definedName name="CONCRETOF">#REF!</definedName>
    <definedName name="res_santander">#REF!</definedName>
    <definedName name="TUAC12">#REF!</definedName>
    <definedName name="CONCRETOATRAQUE_1_1">#REF!</definedName>
    <definedName name="ITEM_3.13">#REF!</definedName>
    <definedName name="_MO5_1">#REF!</definedName>
    <definedName name="APU_7.7.2.1">#REF!</definedName>
    <definedName name="_13_1_6">#REF!</definedName>
    <definedName name="Equipo_de_Medida_de_Energia_Activa_y_Reactiva__Transformadores_de_Corriente_de_660_5_A_Bornera_de_Prueba_y_Celda">#REF!</definedName>
    <definedName name="BaseDatos">#REF!</definedName>
    <definedName name="VPR1_1_15">#REF!</definedName>
    <definedName name="SHARED_FORMULA_1103">#REF!</definedName>
    <definedName name="TOTALITEM1.2.3">#REF!</definedName>
    <definedName name="LAVAPLATOT">#REF!</definedName>
    <definedName name="MARTHA">#REF!</definedName>
    <definedName name="RE4NTA">#REF!</definedName>
    <definedName name="Distancia_1">#REF!</definedName>
    <definedName name="CGFI0343">#REF!</definedName>
    <definedName name="AFINADOCUBIERTA">#REF!</definedName>
    <definedName name="PROY">#REF!</definedName>
    <definedName name="Gabinetes_Metalicos__Cal._16_min__Color_Gris_Claro_para_T_GEN_3">#REF!</definedName>
    <definedName name="llala">#REF!</definedName>
    <definedName name="PRIVADO">#REF!</definedName>
    <definedName name="NombreCoordinador">#REF!</definedName>
    <definedName name="qm">#REF!</definedName>
    <definedName name="DIRECTO4.39">#REF!</definedName>
    <definedName name="SHARED_FORMULA_1952">#REF!</definedName>
    <definedName name="OK">#REF!</definedName>
    <definedName name="SHARED_FORMULA_713">#REF!</definedName>
    <definedName name="Tablex_Pizano_9mm_Cerramiento">#REF!</definedName>
    <definedName name="__pr18">#REF!</definedName>
    <definedName name="SHARED_FORMULA_1115">#REF!</definedName>
    <definedName name="GEOT">#REF!</definedName>
    <definedName name="SHARED_FORMULA_1745">#REF!</definedName>
    <definedName name="A1XO56">#REF!</definedName>
    <definedName name="ITEM4.43">#REF!</definedName>
    <definedName name="SHARED_FORMULA_1138">#REF!</definedName>
    <definedName name="_TPE1703">#REF!</definedName>
    <definedName name="BULLDOZER">#REF!</definedName>
    <definedName name="SHEE_INT">#REF!</definedName>
    <definedName name="Antigrafitty">#REF!</definedName>
    <definedName name="______pr31">#REF!</definedName>
    <definedName name="DIRECTO4.28">#REF!</definedName>
    <definedName name="D_EXT">#REF!</definedName>
    <definedName name="Teja_asbt_cemt_N__4_Inc._Acces.">#REF!</definedName>
    <definedName name="SHARED_FORMULA_1724">#REF!</definedName>
    <definedName name="CONCRETO_CICLOPEO">#REF!</definedName>
    <definedName name="SHARED_FORMULA_171">#REF!</definedName>
    <definedName name="CIRCUITOS">#REF!</definedName>
    <definedName name="_______f">#REF!</definedName>
    <definedName name="_204A">#REF!</definedName>
    <definedName name="T4UZ_1_1">#REF!</definedName>
    <definedName name="SHARED_FORMULA_1216">#REF!</definedName>
    <definedName name="_343ARENAARCILLA_1">#REF!</definedName>
    <definedName name="_646UNION8_1">#REF!</definedName>
    <definedName name="HiddenRows">#REF!</definedName>
    <definedName name="item673.3">#REF!</definedName>
    <definedName name="HOJA14">#REF!</definedName>
    <definedName name="_505RECSUBBASE_1">#REF!</definedName>
    <definedName name="______pr70">#REF!</definedName>
    <definedName name="SHARED_FORMULA_1995">#REF!</definedName>
    <definedName name="Alambre_negro">#REF!</definedName>
    <definedName name="DIRECTO100">#REF!</definedName>
    <definedName name="Imprevistos">#REF!</definedName>
    <definedName name="SHARED_FORMULA_1640">#REF!</definedName>
    <definedName name="_371CODO16X90_1_1">#REF!</definedName>
    <definedName name="Lamparas_2_48">#REF!</definedName>
    <definedName name="CODO16X45_1">#REF!</definedName>
    <definedName name="__123Graph_B">#REF!</definedName>
    <definedName name="VVV">#REF!</definedName>
    <definedName name="CHK_PU">#REF!</definedName>
    <definedName name="ES2_6">#REF!</definedName>
    <definedName name="ACERO_DE_REFUERZO1_2___Fy__60000_psi">#REF!</definedName>
    <definedName name="APU_12.1.71">#REF!</definedName>
    <definedName name="SHARED_FORMULA_1259">#REF!</definedName>
    <definedName name="BuiltIn_Print_Titles___0">#REF!</definedName>
    <definedName name="SHARED_FORMULA_718">#REF!</definedName>
    <definedName name="MANO_DE_OBRA">#REF!</definedName>
    <definedName name="Tipoproceso">#REF!</definedName>
    <definedName name="SHARED_FORMULA_983">#REF!</definedName>
    <definedName name="____pr51">#REF!</definedName>
    <definedName name="tarifas1">#REF!</definedName>
    <definedName name="APU_5.1.6">#REF!</definedName>
    <definedName name="GTO_ADMON">#REF!</definedName>
    <definedName name="ALFAGIAS">#REF!</definedName>
    <definedName name="OBJ">#REF!</definedName>
    <definedName name="ANDENES_1_1">#REF!</definedName>
    <definedName name="ut.1">#REF!</definedName>
    <definedName name="TOTALITEM9.3">#REF!</definedName>
    <definedName name="LISTADOMO">#REF!</definedName>
    <definedName name="CODOPRES90.2">#REF!</definedName>
    <definedName name="_pr69">#REF!</definedName>
    <definedName name="_14_EQP12_1_1">#REF!</definedName>
    <definedName name="SHARED_FORMULA_661">#REF!</definedName>
    <definedName name="meses">#REF!</definedName>
    <definedName name="HOR">#REF!</definedName>
    <definedName name="ITEM4.33">#REF!</definedName>
    <definedName name="_345ARENAARCILLA_1_1_1">#REF!</definedName>
    <definedName name="APU_12.1.29">#REF!</definedName>
    <definedName name="ESE">#REF!</definedName>
    <definedName name="Pesoaire3">#REF!</definedName>
    <definedName name="_697VALVULA8_1">#REF!</definedName>
    <definedName name="_215_MO9_1_1">#REF!</definedName>
    <definedName name="SHARED_FORMULA_370">#REF!</definedName>
    <definedName name="_2_5__TOTAL_DE_MATERIALES_A_EXPORTAR">#REF!</definedName>
    <definedName name="_imp113">#REF!</definedName>
    <definedName name="_462HORAS_1_1_1">#REF!</definedName>
    <definedName name="APU_12.1.16">#REF!</definedName>
    <definedName name="__________________________________f">#REF!</definedName>
    <definedName name="TotalCesantias">#REF!</definedName>
    <definedName name="_66_Fill_1_1_1">#REF!</definedName>
    <definedName name="DEP_VPR_GRN">#REF!</definedName>
    <definedName name="_MV1">#REF!</definedName>
    <definedName name="SHARED_FORMULA_2080">#REF!</definedName>
    <definedName name="_sub3">#REF!</definedName>
    <definedName name="APU_11.2.1.1">#REF!</definedName>
    <definedName name="Wage0200">#REF!</definedName>
    <definedName name="_124A">#REF!</definedName>
    <definedName name="Pasos_escalera_nariz__L__especial_de_Moore_o_similar__tono_coral">#REF!</definedName>
    <definedName name="VPR1_1_26">#REF!</definedName>
    <definedName name="SHARED_FORMULA_430">#REF!</definedName>
    <definedName name="SHARED_FORMULA_346">#REF!</definedName>
    <definedName name="Prestaciones_sociales">#REF!</definedName>
    <definedName name="MarAbr">#REF!</definedName>
    <definedName name="blComentarioInf1">#REF!</definedName>
    <definedName name="MEDIO">#REF!</definedName>
    <definedName name="Z_CA61CA57_E7CE_4A4D_974A_F3124BCA2797_.wvu.PrintArea">#REF!</definedName>
    <definedName name="COLUMNA20X20">#REF!</definedName>
    <definedName name="MORTE14">#REF!</definedName>
    <definedName name="SHARED_FORMULA_2172">#REF!</definedName>
    <definedName name="DIRECTO5.55">#REF!</definedName>
    <definedName name="SHARED_FORMULA_110">#REF!</definedName>
    <definedName name="HORASLLUVIA">#REF!</definedName>
    <definedName name="APU_16.1.12">#REF!</definedName>
    <definedName name="_TPN1602">#REF!</definedName>
    <definedName name="F._INGRESO">#REF!</definedName>
    <definedName name="_2Excel_BuiltIn_Print_Titles_1_1_1_1">#REF!</definedName>
    <definedName name="SHARED_FORMULA_812">#REF!</definedName>
    <definedName name="Ax">#REF!</definedName>
    <definedName name="Z_A3DE26BA_CF48_4654_9BE9_FAEB3C301C95_.wvu.PrintArea">#REF!</definedName>
    <definedName name="EPPTOPO">#REF!</definedName>
    <definedName name="_150A">#REF!</definedName>
    <definedName name="SHARED_FORMULA_1053">#REF!</definedName>
    <definedName name="_324ACOMETIDA3_1_1_1">#REF!</definedName>
    <definedName name="__COM11">#REF!</definedName>
    <definedName name="__________INF1">#REF!</definedName>
    <definedName name="Granito_Rosa_Porrino_JP__30___e_10mm">#REF!</definedName>
    <definedName name="Proy_24">#REF!</definedName>
    <definedName name="CRIT_APIAY">#REF!</definedName>
    <definedName name="adicional">#REF!</definedName>
    <definedName name="____VPR1">#REF!</definedName>
    <definedName name="DIRECTO27">#REF!</definedName>
    <definedName name="DIRECTO5.70">#REF!</definedName>
    <definedName name="____pr57">#REF!</definedName>
    <definedName name="Pulsador_para_timbre_P_C">#REF!</definedName>
    <definedName name="_imp84">#REF!</definedName>
    <definedName localSheetId="3" name="ADAP6">#REF!</definedName>
    <definedName name="R.16">#REF!</definedName>
    <definedName name="Z_B4899975_EBDC_11DA_B6F6_00609720E0A1_.wvu.PrintTitles">#REF!</definedName>
    <definedName name="TiposEnsayos">#REF!</definedName>
    <definedName name="_EQP14">#REF!</definedName>
    <definedName name="SHARED_FORMULA_565">#REF!</definedName>
    <definedName name="DEMOLICIONCONCRETO_1">#REF!</definedName>
    <definedName name="V_32___2.7x1.25___Plano_de_Detalle_No._A_166">#REF!</definedName>
    <definedName name="_MV4_1_1">#REF!</definedName>
    <definedName name="SHARED_FORMULA_869">#REF!</definedName>
    <definedName name="XMesCalidades">#REF!</definedName>
    <definedName name="SHARED_FORMULA_850">#REF!</definedName>
    <definedName name="A_1">#REF!</definedName>
    <definedName name="gobernaciones1">#REF!</definedName>
    <definedName name="SHARED_FORMULA_1147">#REF!</definedName>
    <definedName name="PV_3___2.7x2.25___Plano_de_Detalle_No._A_168">#REF!</definedName>
    <definedName name="SHARED_FORMULA_2129">#REF!</definedName>
    <definedName name="SOBRECIMIEN20">#REF!</definedName>
    <definedName name="SHARED_FORMULA_1890">#REF!</definedName>
    <definedName name="_______EST7">#REF!</definedName>
    <definedName name="_691VALVULA4_1">#REF!</definedName>
    <definedName localSheetId="0" name="_r">#REF!</definedName>
    <definedName name="MALOAFIR5607">#REF!</definedName>
    <definedName name="TotExtras">#REF!</definedName>
    <definedName name="____COM14">#REF!</definedName>
    <definedName name="InvDol4">#REF!</definedName>
    <definedName name="conduit1">#REF!</definedName>
    <definedName name="factor_m_obra">#REF!</definedName>
    <definedName name="_______________EST3">#REF!</definedName>
    <definedName name="____pr04">#REF!</definedName>
    <definedName name="SHARED_FORMULA_88">#REF!</definedName>
    <definedName name="LMATE">#REF!</definedName>
    <definedName name="dolar_2">#REF!</definedName>
    <definedName name="rty">#REF!</definedName>
    <definedName name="LISTON_4_x4x3m.">#REF!</definedName>
    <definedName name="SHARED_FORMULA_232">#REF!</definedName>
    <definedName name="res_ntesantander">#REF!</definedName>
    <definedName name="mr">#REF!</definedName>
    <definedName name="PANEL_SOLARITEM">#REF!</definedName>
    <definedName name="CDS_V_INDICES_CIRCUITO_CAUSA">#REF!</definedName>
    <definedName name="_____DPI1">#REF!</definedName>
    <definedName name="VRP1_1_10">#REF!</definedName>
    <definedName name="Calibre">#REF!</definedName>
    <definedName name="Tot_Act03">#REF!</definedName>
    <definedName name="TEJAJ">#REF!</definedName>
    <definedName name="__tg4">#REF!</definedName>
    <definedName name="DIRECTO58">#REF!</definedName>
    <definedName name="cau">#REF!</definedName>
    <definedName name="Viniltex_blanco">#REF!</definedName>
    <definedName name="CODO4X45">#REF!</definedName>
    <definedName name="T3UP_1_2">#REF!</definedName>
    <definedName name="______EXC5">#REF!</definedName>
    <definedName name="tubo2">#REF!</definedName>
    <definedName name="ITEM7.35">#REF!</definedName>
    <definedName name="TNOV12">#REF!</definedName>
    <definedName name="A_IMPRESIÓN_IM_1_1">#REF!</definedName>
    <definedName name="Cajas_de_Inspeccion_Según_N._CODENSA_C8_276">#REF!</definedName>
    <definedName name="GastosViajes">#REF!</definedName>
    <definedName name="_392codo6x45nova_1_1">#REF!</definedName>
    <definedName name="Bisagra_de_piso_pivotante">#REF!</definedName>
    <definedName name="Vc">#REF!</definedName>
    <definedName name="Pwfd">#REF!</definedName>
    <definedName name="VALVULA8">#REF!</definedName>
    <definedName name="TotalUtil">#REF!</definedName>
    <definedName name="Concreto_3000_PSI">#REF!</definedName>
    <definedName name="U4UZ_1">#REF!</definedName>
    <definedName name="__123Graph_AFACTURAC">#REF!</definedName>
    <definedName name="INDEXACIÓN">#REF!</definedName>
    <definedName name="ed">#REF!</definedName>
    <definedName name="SHARED_FORMULA_2131">#REF!</definedName>
    <definedName name="VALVULA1.2">#REF!</definedName>
    <definedName name="PFMDC19">#REF!</definedName>
    <definedName name="______pr19">#REF!</definedName>
    <definedName name="SHARED_FORMULA_1203">#REF!</definedName>
    <definedName name="ccc">#REF!</definedName>
    <definedName name="SHARED_FORMULA_790">#REF!</definedName>
    <definedName name="OIOI">#REF!</definedName>
    <definedName name="SHARED_FORMULA_741">#REF!</definedName>
    <definedName name="isscs">#REF!</definedName>
    <definedName name="data27">#REF!</definedName>
    <definedName name="Proy_31">#REF!</definedName>
    <definedName name="RELLENOEXCAVACION_1">#REF!</definedName>
    <definedName name="INTER">#REF!</definedName>
    <definedName name="SHARED_FORMULA_377">#REF!</definedName>
    <definedName name="ITEM_COD45">#REF!</definedName>
    <definedName name="Listón_1.5x3x3">#REF!</definedName>
    <definedName name="DEMOLICIONCONCRETO_1_2">#REF!</definedName>
    <definedName name="ES3_33">#REF!</definedName>
    <definedName name="sss">#REF!</definedName>
    <definedName name="_4207B">#REF!</definedName>
    <definedName name="_199_MO4_1">#REF!</definedName>
    <definedName name="SHARED_FORMULA_549">#REF!</definedName>
    <definedName name="COMPRESOR.185">#REF!</definedName>
    <definedName name="PRESUP">#REF!</definedName>
    <definedName name="APU_7.7.8.4.2">#REF!</definedName>
    <definedName name="ventanaaluminio">#REF!</definedName>
    <definedName name="_MO4_1_1">#REF!</definedName>
    <definedName name="DIRECTO3.24">#REF!</definedName>
    <definedName name="_181_MAT8_1">#REF!</definedName>
    <definedName name="SHARED_FORMULA_2192">#REF!</definedName>
    <definedName name="cárcamo">#REF!</definedName>
    <definedName name="_454FOR_1">#REF!</definedName>
    <definedName name="____pr20">#REF!</definedName>
    <definedName name="SHARED_FORMULA_2025">#REF!</definedName>
    <definedName name="________key3">#REF!</definedName>
    <definedName name="RESINATERM">#REF!</definedName>
    <definedName name="anillo">#REF!</definedName>
    <definedName name="_ESP2">#REF!</definedName>
    <definedName name="VALVULA1.12">#REF!</definedName>
    <definedName name="DOM200X32_S1">#REF!</definedName>
    <definedName name="SHARED_FORMULA_1332">#REF!</definedName>
    <definedName name="__key31">#REF!</definedName>
    <definedName name="precio2">#REF!</definedName>
    <definedName name="dr">#REF!</definedName>
    <definedName name="_244_MV18_1">#REF!</definedName>
    <definedName name="ESPESORMEJORFLEXIBLE">#REF!</definedName>
    <definedName name="RESUMEN5">#REF!</definedName>
    <definedName name="T12SF19">#REF!</definedName>
    <definedName name="___________________INF1">#REF!</definedName>
    <definedName name="DEDICACIÓN_PROFESIONALES">#REF!</definedName>
    <definedName name="_EQP17">#REF!</definedName>
    <definedName name="admon1">#REF!</definedName>
    <definedName name="CGTR021">#REF!</definedName>
    <definedName name="_597TEE8X3_1_1_1">#REF!</definedName>
    <definedName name="APU_7.7.8.1.9">#REF!</definedName>
    <definedName name="FILTROS">#REF!</definedName>
    <definedName name="concretoplaca">#REF!</definedName>
    <definedName name="Long.Tramo.T2">#REF!</definedName>
    <definedName name="SHARED_FORMULA_2139">#REF!</definedName>
    <definedName name="SHARED_FORMULA_1432">#REF!</definedName>
    <definedName name="SHARED_FORMULA_658">#REF!</definedName>
    <definedName name="SHARED_FORMULA_1590">#REF!</definedName>
    <definedName name="_EQP10">#REF!</definedName>
    <definedName name="CRUCE_8__A_S2">#REF!</definedName>
    <definedName name="_pl2">#REF!</definedName>
    <definedName name="T11SF19">#REF!</definedName>
    <definedName name="CODO3X45">#REF!</definedName>
    <definedName name="ATRS">#REF!</definedName>
    <definedName name="IMPIII2A">#REF!</definedName>
    <definedName name="SHARED_FORMULA_276">#REF!</definedName>
    <definedName name="Acero_de_60_000_psi">#REF!</definedName>
    <definedName name="KFOBUS">#REF!</definedName>
    <definedName name="SHARED_FORMULA_145">#REF!</definedName>
    <definedName name="PRECIOS">#REF!</definedName>
    <definedName name="VRP1_1">#REF!</definedName>
    <definedName name="ITEM7.22">#REF!</definedName>
    <definedName name="UNION_DE_REPARACION_3">#REF!</definedName>
    <definedName name="___EST14">#REF!</definedName>
    <definedName name="item74">#REF!</definedName>
    <definedName name="_____pr57">#REF!</definedName>
    <definedName name="APU_12.1.30">#REF!</definedName>
    <definedName name="____CAC3">#REF!</definedName>
    <definedName name="GEA1_3">#REF!</definedName>
    <definedName name="SHARED_FORMULA_722">#REF!</definedName>
    <definedName name="COGA207">#REF!</definedName>
    <definedName name="________________________________f">#REF!</definedName>
    <definedName name="V_6___1.8x2.85___Plano_de_Detalle_No._A_160">#REF!</definedName>
    <definedName name="_EQP12_1_2">#REF!</definedName>
    <definedName name="BuiltIn_Criteria">#REF!</definedName>
    <definedName name="BASE_DE_DATOS">#REF!</definedName>
    <definedName name="APU_mortero.1.4_3000">#REF!</definedName>
    <definedName name="_TOT1">#REF!</definedName>
    <definedName name="_MAT23">#REF!</definedName>
    <definedName name="Toma_y_rotura_de_cilindros_a_la_compresión_en_laboratorio">#REF!</definedName>
    <definedName name="tot">#REF!</definedName>
    <definedName name="APU_12.1.1">#REF!</definedName>
    <definedName name="RETIROESCOMBROS_1_2">#REF!</definedName>
    <definedName name="TOTALITEM1.1.1">#REF!</definedName>
    <definedName name="SHARED_FORMULA_979">#REF!</definedName>
    <definedName name="concreto35">#REF!</definedName>
    <definedName name="DistanciasPRS9003">#REF!</definedName>
    <definedName name="QUIPO">#REF!</definedName>
    <definedName name="________BGC5">#REF!</definedName>
    <definedName name="interruptor110">#REF!</definedName>
    <definedName name="cuaII3A">#REF!</definedName>
    <definedName name="ITEM7.16">#REF!</definedName>
    <definedName name="APU_12.1.38">#REF!</definedName>
    <definedName name="AU">#REF!</definedName>
    <definedName name="CGFI031">#REF!</definedName>
    <definedName name="T6UZ_1_1">#REF!</definedName>
    <definedName name="CANT_TOT_PPTO">#REF!</definedName>
    <definedName name="__AFC1">#REF!</definedName>
    <definedName name="jui">#REF!</definedName>
    <definedName name="SHARED_FORMULA_182">#REF!</definedName>
    <definedName name="aaaaaa">#REF!</definedName>
    <definedName name="UR6UZ_1_2">#REF!</definedName>
    <definedName name="blPersonalAdminInf">#REF!</definedName>
    <definedName name="DIRECTO5.73">#REF!</definedName>
    <definedName name="_509REDU4X3_1_1">#REF!</definedName>
    <definedName name="DIRECTO74">#REF!</definedName>
    <definedName name="SHARED_FORMULA_1990">#REF!</definedName>
    <definedName name="_389CODO6X22_1_1">#REF!</definedName>
    <definedName name="e.soldadura">#REF!</definedName>
    <definedName name="bordillo">#REF!</definedName>
    <definedName name="_MAT4">#REF!</definedName>
    <definedName name="_____pr19">#REF!</definedName>
    <definedName name="_180B">#REF!</definedName>
    <definedName name="_282A">#REF!</definedName>
    <definedName name="_EXC4">#REF!</definedName>
    <definedName name="APU_Alcaparros">#REF!</definedName>
    <definedName name="Criteria">#REF!</definedName>
    <definedName name="COGA34">#REF!</definedName>
    <definedName name="MENU">#REF!</definedName>
    <definedName name="DOM90X20_S6">#REF!</definedName>
    <definedName name="YEE6X4">#REF!</definedName>
    <definedName name="SHARED_FORMULA_1999">#REF!</definedName>
    <definedName name="SDSDD">#REF!</definedName>
    <definedName name="_MV6_1_2">#REF!</definedName>
    <definedName name="COLAMARRE2">#REF!</definedName>
    <definedName name="DIRECTO5.109">#REF!</definedName>
    <definedName name="TOTALITEM8.7">#REF!</definedName>
    <definedName name="GR_16">#REF!</definedName>
    <definedName name="TABLA_DE_CARACOLI">#REF!</definedName>
    <definedName name="_616U3UZ_1">#REF!</definedName>
    <definedName name="SHARED_FORMULA_486">#REF!</definedName>
    <definedName name="Cuadrillas">#REF!</definedName>
    <definedName name="COGA243">#REF!</definedName>
    <definedName name="SHARED_FORMULA_533">#REF!</definedName>
    <definedName name="LADOFILTRORIGIDO">#REF!</definedName>
    <definedName name="____ORO10">#REF!</definedName>
    <definedName name="__________ORO11">#REF!</definedName>
    <definedName name="CAPITULO18">#REF!</definedName>
    <definedName name="_scenchg1">#REF!</definedName>
    <definedName name="Acta1">#REF!</definedName>
    <definedName name="st">#REF!</definedName>
    <definedName name="ET_IMO">#REF!</definedName>
    <definedName name="CUADRO18">#REF!</definedName>
    <definedName name="YEESANT4">#REF!</definedName>
    <definedName name="kil">#REF!</definedName>
    <definedName name="Stub_Header1">#REF!</definedName>
    <definedName name="CajDol9">#REF!</definedName>
    <definedName name="Nb">#REF!</definedName>
    <definedName name="PRESUPUESTADO">#REF!</definedName>
    <definedName name="PLANTAASFALTO">#REF!</definedName>
    <definedName name="Cwvu.GREY_ALL.">#REF!</definedName>
    <definedName name="ES1_7">#REF!</definedName>
    <definedName name="_EQP3_1">#REF!</definedName>
    <definedName name="dsadiadjaod">#REF!</definedName>
    <definedName name="LINEA">#REF!</definedName>
    <definedName name="_150_MAT34_1_1_1">#REF!</definedName>
    <definedName name="M.DE.OBRA_1">#REF!</definedName>
    <definedName name="__EST4">#REF!</definedName>
    <definedName name="DIRECTO4.41">#REF!</definedName>
    <definedName name="___pr03">#REF!</definedName>
    <definedName name="_33_EQP18_1_1_1">#REF!</definedName>
    <definedName name="POSICIONES">#REF!</definedName>
    <definedName name="TNOV18">#REF!</definedName>
    <definedName name="ACTA8">#REF!</definedName>
    <definedName localSheetId="0" name="NNN">#REF!</definedName>
    <definedName name="Pesoagua2">#REF!</definedName>
    <definedName name="_172B">#REF!</definedName>
    <definedName name="SHARED_FORMULA_2174">#REF!</definedName>
    <definedName name="Ancho.BC">#REF!</definedName>
    <definedName name="_260_MV4_1_1">#REF!</definedName>
    <definedName name="_______EST5">#REF!</definedName>
    <definedName name="SANIBLA">#REF!</definedName>
    <definedName name="SHARED_FORMULA_124">#REF!</definedName>
    <definedName name="ITEM5.82">#REF!</definedName>
    <definedName name="OKEY">#REF!</definedName>
    <definedName name="caramanto">#REF!</definedName>
    <definedName name="_MAT26">#REF!</definedName>
    <definedName name="TtCD">#REF!</definedName>
    <definedName name="ES1_4">#REF!</definedName>
    <definedName name="kkkkkkkkkkkkkk">#REF!</definedName>
    <definedName name="Swvu.TAB5.">#REF!</definedName>
    <definedName name="SUBTOTAL_PRESTACIONES_SOCIALES">#REF!</definedName>
    <definedName name="_MV13_1_2">#REF!</definedName>
    <definedName name="EPPCAD">#REF!</definedName>
    <definedName name="ES5_8">#REF!</definedName>
    <definedName name="_676UR8UP_1">#REF!</definedName>
    <definedName name="bloquefin1">#REF!</definedName>
    <definedName name="_5__123Graph_LBL_BCart_Utilidad">#REF!</definedName>
    <definedName name="ManoObra">#REF!</definedName>
    <definedName name="R.3">#REF!</definedName>
    <definedName name="AIU_01">#REF!</definedName>
    <definedName name="Longitud1">#REF!</definedName>
    <definedName name="SHARED_FORMULA_1171">#REF!</definedName>
    <definedName name="VAL250PE_S2">#REF!</definedName>
    <definedName name="Proy_32">#REF!</definedName>
    <definedName name="___pr51">#REF!</definedName>
    <definedName name="Cortadora">#REF!</definedName>
    <definedName name="Excel_BuiltIn_Print_Titles_14">#REF!</definedName>
    <definedName name="_MV16_1_2">#REF!</definedName>
    <definedName localSheetId="3" name="Fin_rotacion">#REF!</definedName>
    <definedName name="Sifón_c_x_c_sanitario_2">#REF!</definedName>
    <definedName name="Cheque_1_1_2">#REF!</definedName>
    <definedName name="T1_FC_1.9__.2">#REF!</definedName>
    <definedName name="TRANA">#REF!</definedName>
    <definedName name="Trenes">#REF!</definedName>
    <definedName name="PILOTE">#REF!</definedName>
    <definedName name="SHARED_FORMULA_1630">#REF!</definedName>
    <definedName name="_6__123Graph_XGráfico_4A">#REF!</definedName>
    <definedName name="LISTA_HE">#REF!</definedName>
    <definedName name="API">#REF!</definedName>
    <definedName name="_MO1_1">#REF!</definedName>
    <definedName name="MUEBLES_BAÑOS_ITEM">#REF!</definedName>
    <definedName name="wedw">#REF!</definedName>
    <definedName name="Caja_circular_en_conreto_de_3000_psi_con_tapa.">#REF!</definedName>
    <definedName name="BUJEPRES1.1.2X1">#REF!</definedName>
    <definedName name="FIN_11">#REF!</definedName>
    <definedName name="ALANR">#REF!</definedName>
    <definedName name="Chapa_de_ladrillo">#REF!</definedName>
    <definedName name="SHARED_FORMULA_308">#REF!</definedName>
    <definedName name="muroestr">#REF!</definedName>
    <definedName name="_____DIJ1">#REF!</definedName>
    <definedName name="TEMA7">#REF!</definedName>
    <definedName name="BORSUM">#REF!</definedName>
    <definedName name="bloque9">#REF!</definedName>
    <definedName name="APARAT_SAN_INCRUST_ITEM">#REF!</definedName>
    <definedName name="CODO4X90_1_2">#REF!</definedName>
    <definedName name="_643UNION6PVC_1">#REF!</definedName>
    <definedName name="APU_7.1.3">#REF!</definedName>
    <definedName name="_pr52">#REF!</definedName>
    <definedName name="mejoramientosubrasante">#REF!</definedName>
    <definedName name="_ADM12">#REF!</definedName>
    <definedName name="Esmalte_Sintético_Pintulux">#REF!</definedName>
    <definedName name="qwertyuio">#REF!</definedName>
    <definedName name="CGPR0641">#REF!</definedName>
    <definedName name="DCI1_1_3">#REF!</definedName>
    <definedName name="SHARED_FORMULA_745">#REF!</definedName>
    <definedName name="_2___xlnm._FilterDatabase_1_1">#REF!</definedName>
    <definedName name="VRP1_1_15">#REF!</definedName>
    <definedName name="SHARED_FORMULA_186">#REF!</definedName>
    <definedName name="_R84JH">#REF!</definedName>
    <definedName name="ES1_41">#REF!</definedName>
    <definedName name="SHARED_FORMULA_60">#REF!</definedName>
    <definedName name="TRANAR">#REF!</definedName>
    <definedName name="TotalContratoConIva">#REF!</definedName>
    <definedName name="ES5_10">#REF!</definedName>
    <definedName name="ITEM4.29">#REF!</definedName>
    <definedName name="ITEM_3.11">#REF!</definedName>
    <definedName name="DEMOLICIONASFALTO">#REF!</definedName>
    <definedName name="SHARED_FORMULA_904">#REF!</definedName>
    <definedName name="Baldosa_Alfa_L1_30x30">#REF!</definedName>
    <definedName name="ExtensionCoordinador">#REF!</definedName>
    <definedName name="_MV3_1">#REF!</definedName>
    <definedName name="DIRECTO91">#REF!</definedName>
    <definedName name="CdadTecnicos">#REF!</definedName>
    <definedName name="SHARED_FORMULA_881">#REF!</definedName>
    <definedName name="_275_MV9_1_1">#REF!</definedName>
    <definedName name="Interest_Rate">#REF!</definedName>
    <definedName name="nmdlf">#REF!</definedName>
    <definedName name="item8">#REF!</definedName>
    <definedName name="SHARED_FORMULA_1265">#REF!</definedName>
    <definedName name="ITEM7.24">#REF!</definedName>
    <definedName name="HM">#REF!</definedName>
    <definedName name="BHT_F">#REF!</definedName>
    <definedName name="SHARED_FORMULA_1884">#REF!</definedName>
    <definedName name="_255A">#REF!</definedName>
    <definedName name="ALICIA">#REF!</definedName>
    <definedName name="_MAT37">#REF!</definedName>
    <definedName name="_______CAC5">#REF!</definedName>
    <definedName name="_POR5">#REF!</definedName>
    <definedName name="CANT2.2">#REF!</definedName>
    <definedName name="Pwf">#REF!</definedName>
    <definedName name="SHARED_FORMULA_962">#REF!</definedName>
    <definedName name="SHARED_FORMULA_40">#REF!</definedName>
    <definedName name="EPPOF">#REF!</definedName>
    <definedName name="D82S">#REF!</definedName>
    <definedName name="TOTALITEM1.2.1">#REF!</definedName>
    <definedName name="cablecoaxial">#REF!</definedName>
    <definedName name="Codo_90_1_4__c_x_c_sanitario_3">#REF!</definedName>
    <definedName name="FOBO105">#REF!</definedName>
    <definedName name="FIN_13">#REF!</definedName>
    <definedName name="DIRECTO26">#REF!</definedName>
    <definedName name="Excel_BuiltIn_Print_Titles_23">#REF!</definedName>
    <definedName name="ITEM3.18">#REF!</definedName>
    <definedName name="SHARED_FORMULA_63">#REF!</definedName>
    <definedName name="PROCEDIM_SELECC">#REF!</definedName>
    <definedName localSheetId="3" name="firstline">#REF!</definedName>
    <definedName name="Alambre_N_14">#REF!</definedName>
    <definedName name="SHARED_FORMULA_709">#REF!</definedName>
    <definedName name="_MAT38_1_1">#REF!</definedName>
    <definedName name="_MO9_1">#REF!</definedName>
    <definedName name="_132_MAT29_1_1_1">#REF!</definedName>
    <definedName name="ES1_14">#REF!</definedName>
    <definedName name="PREST_1_1">#REF!</definedName>
    <definedName name="SHARED_FORMULA_934">#REF!</definedName>
    <definedName name="PISTA">#REF!</definedName>
    <definedName name="DIRECTO5.92">#REF!</definedName>
    <definedName name="res_casanare">#REF!</definedName>
    <definedName name="CeldCanti">#REF!</definedName>
    <definedName name="P_3___2.7x1.05___Plano_de_Detalle_No._A_170">#REF!</definedName>
    <definedName name="DIRECTO85">#REF!</definedName>
    <definedName name="SHARED_FORMULA_296">#REF!</definedName>
    <definedName name="SE">#REF!</definedName>
    <definedName name="Jc">#REF!</definedName>
    <definedName name="SCHEDULE">#REF!</definedName>
    <definedName name="ACTA18">#REF!</definedName>
    <definedName name="ABG">#REF!</definedName>
    <definedName name="FORM_C3">#REF!</definedName>
    <definedName name="____pr52">#REF!</definedName>
    <definedName name="__TZ214">#REF!</definedName>
    <definedName name="DSA">#REF!</definedName>
    <definedName name="SHARED_FORMULA_1354">#REF!</definedName>
    <definedName name="_212A">#REF!</definedName>
    <definedName name="Tubo_Presión___11_P.V.C._3_4">#REF!</definedName>
    <definedName name="Marco_en_Lamina_Cal._18_2.10x75_P_9">#REF!</definedName>
    <definedName name="Camion">#REF!</definedName>
    <definedName name="Dp">#REF!</definedName>
    <definedName name="__TPE12">#REF!</definedName>
    <definedName name="_625U6UP_1">#REF!</definedName>
    <definedName name="SHARED_FORMULA_322">#REF!</definedName>
    <definedName name="SHARED_FORMULA_1847">#REF!</definedName>
    <definedName name="blPerObraCantInf">#REF!</definedName>
    <definedName name="_182A">#REF!</definedName>
    <definedName name="DevBol">#REF!</definedName>
    <definedName name="DEPENDENCIAS">#REF!</definedName>
    <definedName name="SHARED_FORMULA_598">#REF!</definedName>
    <definedName name="_152B">#REF!</definedName>
    <definedName name="PREL">#REF!</definedName>
    <definedName name="CGPR0621">#REF!</definedName>
    <definedName name="LosPrecios">#REF!</definedName>
    <definedName name="tuboum6rde41">#REF!</definedName>
    <definedName name="_MV2_1">#REF!</definedName>
    <definedName name="__pr43">#REF!</definedName>
    <definedName name="Wcut">#REF!</definedName>
    <definedName name="ES5_29">#REF!</definedName>
    <definedName name="UNION3PVC_1_1">#REF!</definedName>
    <definedName name="REPACOMETIDA3_1_1">#REF!</definedName>
    <definedName name="YYYYYY">#REF!</definedName>
    <definedName name="SHARED_FORMULA_1956">#REF!</definedName>
    <definedName name="TOTALITEM2.11.2">#REF!</definedName>
    <definedName name="_614U3UP_1_1">#REF!</definedName>
    <definedName name="SUBTOTAL">#REF!</definedName>
    <definedName name="APU_19.3.1">#REF!</definedName>
    <definedName name="___r">#REF!</definedName>
    <definedName name="SHARED_FORMULA_1490">#REF!</definedName>
    <definedName name="______EST10">#REF!</definedName>
    <definedName name="MCCs">#REF!</definedName>
    <definedName name="DIRECTO51">#REF!</definedName>
    <definedName name="TPVCS3">#REF!</definedName>
    <definedName name="_FYB04">#REF!</definedName>
    <definedName name="eficiencia">#REF!</definedName>
    <definedName name="_9__123Graph_XGráfico_4A">#REF!</definedName>
    <definedName name="__pr36">#REF!</definedName>
    <definedName name="Cubierta_policarbonato">#REF!</definedName>
    <definedName name="ITEM4.36">#REF!</definedName>
    <definedName name="obra">#REF!</definedName>
    <definedName name="________f">#REF!</definedName>
    <definedName name="PON">#REF!</definedName>
    <definedName name="INC">#REF!</definedName>
    <definedName name="puntilla">#REF!</definedName>
    <definedName name="TIPO_GRUPO">#REF!</definedName>
    <definedName name="Bk">#REF!</definedName>
    <definedName name="VIT1_1_7">#REF!</definedName>
    <definedName name="SHARED_FORMULA_408">#REF!</definedName>
    <definedName name="SHARED_FORMULA_1560">#REF!</definedName>
    <definedName name="_____EST15">#REF!</definedName>
    <definedName name="_4206A">#REF!</definedName>
    <definedName name="Observado">#REF!</definedName>
    <definedName name="SMMLV">#REF!</definedName>
    <definedName name="______EST11">#REF!</definedName>
    <definedName name="UNION_DE_REPARACION_4">#REF!</definedName>
    <definedName name="__EST5">#REF!</definedName>
    <definedName name="Transmisores">#REF!</definedName>
    <definedName name="SHARED_FORMULA_1863">#REF!</definedName>
    <definedName name="_cal16">#REF!</definedName>
    <definedName name="Personal">#REF!</definedName>
    <definedName name="registro_aparatos">#REF!</definedName>
    <definedName name="Plafon">#REF!</definedName>
    <definedName name="___Atp2">#REF!</definedName>
    <definedName name="V_7___1.8x2.25___Plano_de_Detalle_No._A_160">#REF!</definedName>
    <definedName name="SHARED_FORMULA_1905">#REF!</definedName>
    <definedName name="Codo_galvanizado_1">#REF!</definedName>
    <definedName name="CUE">#REF!</definedName>
    <definedName name="COSTO21US">#REF!</definedName>
    <definedName name="CAPITULO21">#REF!</definedName>
    <definedName name="CUADRILLA.REFUERZOS">#REF!</definedName>
    <definedName name="_MAT6_1_2">#REF!</definedName>
    <definedName name="mju">#REF!</definedName>
    <definedName name="SHARED_FORMULA_2116">#REF!</definedName>
    <definedName name="___pr36">#REF!</definedName>
    <definedName name="____AFC1">#REF!</definedName>
    <definedName name="COCIF5">#REF!</definedName>
    <definedName name="mism">#REF!</definedName>
    <definedName name="hen">#REF!</definedName>
    <definedName name="_260B">#REF!</definedName>
    <definedName name="SHARED_FORMULA_73">#REF!</definedName>
    <definedName name="_4240A">#REF!</definedName>
    <definedName name="_MAT35_1_2">#REF!</definedName>
    <definedName name="APU_16.1.8">#REF!</definedName>
    <definedName name="_POR4_1_2">#REF!</definedName>
    <definedName name="__pr68">#REF!</definedName>
    <definedName name="ES3_11">#REF!</definedName>
    <definedName name="____EXC3">#REF!</definedName>
    <definedName name="Codo_Sanit._4">#REF!</definedName>
    <definedName name="CANT_Z_PPTO">#REF!</definedName>
    <definedName name="TUBVENT2">#REF!</definedName>
    <definedName name="Alcaparro_2.00_m">#REF!</definedName>
    <definedName name="Cy">#REF!</definedName>
    <definedName name="SHARED_FORMULA_892">#REF!</definedName>
    <definedName name="ACTA31">#REF!</definedName>
    <definedName name="SOLD._8_">#REF!</definedName>
    <definedName name="SOLD._4_">#REF!</definedName>
    <definedName name="_700VTOTAL_1">#REF!</definedName>
    <definedName name="_ECP1">#REF!</definedName>
    <definedName name="Pegacor_blanco">#REF!</definedName>
    <definedName name="item71">#REF!</definedName>
    <definedName name="SHARED_FORMULA_144">#REF!</definedName>
    <definedName name="Breaker_de_2x30_A">#REF!</definedName>
    <definedName name="AIRE">#REF!</definedName>
    <definedName name="ITEM_5_2">#REF!</definedName>
    <definedName name="CORTA">#REF!</definedName>
    <definedName name="COGA4">#REF!</definedName>
    <definedName name="Ud">#REF!</definedName>
    <definedName name="__COM7">#REF!</definedName>
    <definedName name="HRETRO">#REF!</definedName>
    <definedName name="CapResumen">#REF!</definedName>
    <definedName name="M.D.O._Aseo_Final">#REF!</definedName>
    <definedName name="_165_MAT39_1_1_1">#REF!</definedName>
    <definedName name="Márgen">#REF!</definedName>
    <definedName name="______EST1">#REF!</definedName>
    <definedName name="CostoDirecto">#REF!</definedName>
    <definedName name="_283A">#REF!</definedName>
    <definedName name="REDU8X6_1">#REF!</definedName>
    <definedName name="auto123">#REF!</definedName>
    <definedName name="_247_MV19_1">#REF!</definedName>
    <definedName name="PRINT2">#REF!</definedName>
    <definedName name="T2_FC_1.9__.3">#REF!</definedName>
    <definedName name="Rajón">#REF!</definedName>
    <definedName name="DUCHATAYRONATOT">#REF!</definedName>
    <definedName name="APU_3.4.3.2">#REF!</definedName>
    <definedName name="ES1_37">#REF!</definedName>
    <definedName name="basico">#REF!</definedName>
    <definedName name="SHARED_FORMULA_305">#REF!</definedName>
    <definedName name="__TUZ36">#REF!</definedName>
    <definedName name="CGDI07">#REF!</definedName>
    <definedName name="SHARED_FORMULA_1084">#REF!</definedName>
    <definedName name="Union_Pres.._1">#REF!</definedName>
    <definedName name="Valor_1">#REF!</definedName>
    <definedName name="DIRECTO5.58">#REF!</definedName>
    <definedName name="_117_MAT24_1_1_1">#REF!</definedName>
    <definedName name="vareta">#REF!</definedName>
    <definedName name="datos1">#REF!</definedName>
    <definedName name="_EXC8">#REF!</definedName>
    <definedName name="SHARED_FORMULA_688">#REF!</definedName>
    <definedName name="fyy">#REF!</definedName>
    <definedName name="bustos">#REF!</definedName>
    <definedName name="_____________EST6">#REF!</definedName>
    <definedName name="DOM200X32_S5">#REF!</definedName>
    <definedName name="SHARED_FORMULA_2022">#REF!</definedName>
    <definedName name="_191A">#REF!</definedName>
    <definedName name="OTERO_2">#REF!</definedName>
    <definedName name="_____EXC6">#REF!</definedName>
    <definedName name="Total_Pay">#REF!</definedName>
    <definedName name="_Mes3">#REF!</definedName>
    <definedName name="____EXC1">#REF!</definedName>
    <definedName name="R.10">#REF!</definedName>
    <definedName name="CGSO032">#REF!</definedName>
    <definedName name="_581TAPON4_1_1">#REF!</definedName>
    <definedName name="DGP1_1_1">#REF!</definedName>
    <definedName name="____DSP1">#REF!</definedName>
    <definedName name="CP903L">#REF!</definedName>
    <definedName name="Flujo">#REF!</definedName>
    <definedName name="Gravilla">#REF!</definedName>
    <definedName name="___med20">#REF!</definedName>
    <definedName name="SHARED_FORMULA_414">#REF!</definedName>
    <definedName name="Marco_en_Lamina_Cal._18_2.10x1.50_P_13">#REF!</definedName>
    <definedName name="LISBASE2">#REF!</definedName>
    <definedName name="NIPLE_DE_1_2__ROSCADO_DE_HG_x_L__3_PULGADAS">#REF!</definedName>
    <definedName name="APU_12.1.68">#REF!</definedName>
    <definedName name="ORINAL">#REF!</definedName>
    <definedName name="SHARED_FORMULA_358">#REF!</definedName>
    <definedName name="SHARED_FORMULA_1049">#REF!</definedName>
    <definedName name="_472MDC_1">#REF!</definedName>
    <definedName name="_MAT14_1_1">#REF!</definedName>
    <definedName name="CGDI06">#REF!</definedName>
    <definedName name="_Kay1">#REF!</definedName>
    <definedName name="_377CODO3X11_1_1">#REF!</definedName>
    <definedName name="TACOM1">#REF!</definedName>
    <definedName name="ACTA11">#REF!</definedName>
    <definedName name="data14">#REF!</definedName>
    <definedName name="dghfs">#REF!</definedName>
    <definedName name="VRT">#REF!</definedName>
    <definedName name="SHARED_FORMULA_360">#REF!</definedName>
    <definedName name="TODOEQUIPO">#REF!</definedName>
    <definedName name="JUL">#REF!</definedName>
    <definedName name="InTap">#REF!</definedName>
    <definedName name="____pr30">#REF!</definedName>
    <definedName name="olga">#REF!</definedName>
    <definedName name="___Lo1">#REF!</definedName>
    <definedName name="VFA">#REF!</definedName>
    <definedName name="LMAT">#REF!</definedName>
    <definedName name="Compilado_1_2">#REF!</definedName>
    <definedName name="APU_16.1.10">#REF!</definedName>
    <definedName name="_PW2">#REF!</definedName>
    <definedName name="REAJUSTES">#REF!</definedName>
    <definedName name="den_2da">#REF!</definedName>
    <definedName name="SHARED_FORMULA_2247">#REF!</definedName>
    <definedName name="SHARED_FORMULA_1372">#REF!</definedName>
    <definedName name="SHARED_FORMULA_1748">#REF!</definedName>
    <definedName name="Plantas_de_jardín">#REF!</definedName>
    <definedName name="GANCHO">#REF!</definedName>
    <definedName name="_____pr21">#REF!</definedName>
    <definedName name="CIF">#REF!</definedName>
    <definedName name="SHARED_FORMULA_2061">#REF!</definedName>
    <definedName name="ajuste">#REF!</definedName>
    <definedName name="SHARED_FORMULA_2033">#REF!</definedName>
    <definedName name="di">#REF!</definedName>
    <definedName name="TotalAdm">#REF!</definedName>
    <definedName name="OF">#REF!</definedName>
    <definedName name="lateralal">#REF!</definedName>
    <definedName name="SHARED_FORMULA_893">#REF!</definedName>
    <definedName name="____Atp2">#REF!</definedName>
    <definedName name="Codo_90o_1_4__CxC_SANITARIO_2">#REF!</definedName>
    <definedName name="Macetas">#REF!</definedName>
    <definedName name="PERFIL_EN_ANGULO_2__x_2">#REF!</definedName>
    <definedName name="Cerchas_metalicas_segun_diseño_arquitectonico">#REF!</definedName>
    <definedName name="_MO6">#REF!</definedName>
    <definedName name="mortero14">#REF!</definedName>
    <definedName name="____SBC5">#REF!</definedName>
    <definedName name="SHARED_FORMULA_381">#REF!</definedName>
    <definedName name="T6UZ_1">#REF!</definedName>
    <definedName name="SHARED_FORMULA_841">#REF!</definedName>
    <definedName name="SHARED_FORMULA_1309">#REF!</definedName>
    <definedName name="REDU4X3_1_2">#REF!</definedName>
    <definedName name="SHARED_FORMULA_2128">#REF!</definedName>
    <definedName name="ESMALTMADETOT">#REF!</definedName>
    <definedName name="_MAT5_1_1">#REF!</definedName>
    <definedName name="TOTALITEM11.2">#REF!</definedName>
    <definedName name="SHARED_FORMULA_1561">#REF!</definedName>
    <definedName name="______pr29">#REF!</definedName>
    <definedName name="____pr60">#REF!</definedName>
    <definedName name="_COM11">#REF!</definedName>
    <definedName name="visagra">#REF!</definedName>
    <definedName name="REPACOMETIDA4">#REF!</definedName>
    <definedName name="acprtrescuartos">#REF!</definedName>
    <definedName name="AAC">#REF!</definedName>
    <definedName name="Proy_23">#REF!</definedName>
    <definedName name="DDS">#REF!</definedName>
    <definedName name="ITEM_1.3.3">#REF!</definedName>
    <definedName name="CUATOPO">#REF!</definedName>
    <definedName name="COGA245">#REF!</definedName>
    <definedName name="SENAL_TIPO_SP_38__OBREROS_EN_LA_VIA">#REF!</definedName>
    <definedName name="_239_MV16_1_1">#REF!</definedName>
    <definedName name="MZ">#REF!</definedName>
    <definedName name="ES5_19">#REF!</definedName>
    <definedName name="_POR2_1_2">#REF!</definedName>
    <definedName name="red8x3el">#REF!</definedName>
    <definedName name="ES5_24">#REF!</definedName>
    <definedName name="_524RELLENOSELECCIONADO_1_1">#REF!</definedName>
    <definedName name="____ane7">#REF!</definedName>
    <definedName name="PPtoNorte">#REF!</definedName>
    <definedName name="coll6">#REF!</definedName>
    <definedName name="Valvula_de_Paso_Directo_125_PSIG_Vapor__200_PSIG_Agua_1_1_2">#REF!</definedName>
    <definedName name="_____VPR1">#REF!</definedName>
    <definedName name="SHARED_FORMULA_1257">#REF!</definedName>
    <definedName name="GRAMA">#REF!</definedName>
    <definedName name="Pintura_electrostática">#REF!</definedName>
    <definedName name="ITEM5.65">#REF!</definedName>
    <definedName name="ES1_38">#REF!</definedName>
    <definedName name="SHARED_FORMULA_1876">#REF!</definedName>
    <definedName name="TOTALITEM3.2">#REF!</definedName>
    <definedName name="Ancho.Calle">#REF!</definedName>
    <definedName name="_MAT29_1_1">#REF!</definedName>
    <definedName name="Compresores">#REF!</definedName>
    <definedName name="data53">#REF!</definedName>
    <definedName name="Pabmeril_Pliego_9_x11">#REF!</definedName>
    <definedName name="__123Graph_AFRQACRES">#REF!</definedName>
    <definedName name="_MV4_1">#REF!</definedName>
    <definedName name="GRAD">#REF!</definedName>
    <definedName name="SHARED_FORMULA_1334">#REF!</definedName>
    <definedName name="gato">#REF!</definedName>
    <definedName name="VPR1_1_28">#REF!</definedName>
    <definedName name="TRANSPOR_">#REF!</definedName>
    <definedName name="SpecialPrice">#REF!</definedName>
    <definedName name="SHARED_FORMULA_118">#REF!</definedName>
    <definedName name="U4UZ">#REF!</definedName>
    <definedName name="baranda">#REF!</definedName>
    <definedName name="_____BGC1">#REF!</definedName>
    <definedName name="_con1200">#REF!</definedName>
    <definedName name="RCArea">#REF!</definedName>
    <definedName name="data39">#REF!</definedName>
    <definedName name="DestinoConsultoria">#REF!</definedName>
    <definedName name="ACOMETIDA3_1_2">#REF!</definedName>
    <definedName name="_337ANTI_1">#REF!</definedName>
    <definedName name="Volumen">#REF!</definedName>
    <definedName name="BULLDOZ">#REF!</definedName>
    <definedName name="data30">#REF!</definedName>
    <definedName name="HOJAPUERTADOBLE">#REF!</definedName>
    <definedName name="SHARED_FORMULA_992">#REF!</definedName>
    <definedName name="SHARED_FORMULA_1083">#REF!</definedName>
    <definedName name="_702VTOTAL_1_1_1">#REF!</definedName>
    <definedName name="CP453L">#REF!</definedName>
    <definedName name="Strip_Telefonico_de_30_Pares__Caja_Metalica_de_50x50x20_cm.">#REF!</definedName>
    <definedName name="LOGO">#REF!</definedName>
    <definedName name="______pr41">#REF!</definedName>
    <definedName name="SHARED_FORMULA_1499">#REF!</definedName>
    <definedName name="SHARED_FORMULA_65">#REF!</definedName>
    <definedName name="Curvas_2">#REF!</definedName>
    <definedName localSheetId="0" name="qw">#REF!</definedName>
    <definedName name="amarres">#REF!</definedName>
    <definedName name="_PAG3">#REF!</definedName>
    <definedName name="CGFI0341">#REF!</definedName>
    <definedName name="______SBC3">#REF!</definedName>
    <definedName name="codo4">#REF!</definedName>
    <definedName name="SHARED_FORMULA_32">#REF!</definedName>
    <definedName name="MACROMEDIDOR__3__B_x_B">#REF!</definedName>
    <definedName name="H.M.">#REF!</definedName>
    <definedName name="_327ACOMETIDA4_1_1_1">#REF!</definedName>
    <definedName name="FechaTermina">#REF!</definedName>
    <definedName name="_153_MAT35_1_1_1">#REF!</definedName>
    <definedName name="CdadNoFacturables">#REF!</definedName>
    <definedName name="DFSF">#REF!</definedName>
    <definedName name="___EST8">#REF!</definedName>
    <definedName name="_pr60">#REF!</definedName>
    <definedName name="MYPUERTAS_MAD_ITEM">#REF!</definedName>
    <definedName name="ITEM___0">#REF!</definedName>
    <definedName name="ES2_11">#REF!</definedName>
    <definedName name="GASTOS_GENERALES">#REF!</definedName>
    <definedName name="Union_Pres._3_4">#REF!</definedName>
    <definedName name="SHARED_FORMULA_649">#REF!</definedName>
    <definedName name="SAAA">#REF!</definedName>
    <definedName name="APU_4.1.6">#REF!</definedName>
    <definedName name="SHARED_FORMULA_804">#REF!</definedName>
    <definedName name="SHARED_FORMULA_2176">#REF!</definedName>
    <definedName name="Juego_de_Incrustaciones">#REF!</definedName>
    <definedName name="SHARED_FORMULA_1069">#REF!</definedName>
    <definedName name="SHARED_FORMULA_483">#REF!</definedName>
    <definedName name="item610.2">#REF!</definedName>
    <definedName name="_7__123Graph_AGráfico_4A">#REF!</definedName>
    <definedName name="Plegable">#REF!</definedName>
    <definedName name="TOTALITEM2.2">#REF!</definedName>
    <definedName name="Pared_en_Dry_Wall_E.10_CM">#REF!</definedName>
    <definedName name="SHARED_FORMULA_1711">#REF!</definedName>
    <definedName name="Barra_de_Seguridad_AI_Ref._5724">#REF!</definedName>
    <definedName name="APU_10.1.13">#REF!</definedName>
    <definedName name="red8x4el">#REF!</definedName>
    <definedName name="_132A">#REF!</definedName>
    <definedName name="SHARED_FORMULA_2165">#REF!</definedName>
    <definedName name="__Pa2">#REF!</definedName>
    <definedName name="GR_12">#REF!</definedName>
    <definedName name="_281A">#REF!</definedName>
    <definedName name="SHARED_FORMULA_453">#REF!</definedName>
    <definedName name="SHARED_FORMULA_2084">#REF!</definedName>
    <definedName name="Compactador_Patecabra">#REF!</definedName>
    <definedName name="TEE8A6_1">#REF!</definedName>
    <definedName name="WQ">#REF!</definedName>
    <definedName name="_254B">#REF!</definedName>
    <definedName name="___PJ50">#REF!</definedName>
    <definedName name="Proy_25">#REF!</definedName>
    <definedName name="SHARED_FORMULA_2198">#REF!</definedName>
    <definedName name="SHARED_FORMULA_219">#REF!</definedName>
    <definedName name="ESP201.21">#REF!</definedName>
    <definedName name="VPR_COMBUS">#REF!</definedName>
    <definedName name="FORMALETACLASEC">#REF!</definedName>
    <definedName name="_MV14_1">#REF!</definedName>
    <definedName name="Objetivo_dias">#REF!</definedName>
    <definedName name="DIRECTO7.34">#REF!</definedName>
    <definedName name="SHARED_FORMULA_1058">#REF!</definedName>
    <definedName name="TOTALITEM12.10">#REF!</definedName>
    <definedName name="ksogtk">#REF!</definedName>
    <definedName name="V_27___0.45x4.65___Plano_de_Detalle_No._A_166">#REF!</definedName>
    <definedName name="_ane7">#REF!</definedName>
    <definedName name="totales">#REF!</definedName>
    <definedName name="DERECHOB">#REF!</definedName>
    <definedName name="paco">#REF!</definedName>
    <definedName name="Excel_BuiltIn__FilterDatabase_7">#REF!</definedName>
    <definedName name="Tubería">#REF!</definedName>
    <definedName name="SHARED_FORMULA_2007">#REF!</definedName>
    <definedName localSheetId="3" name="Optimista">#REF!</definedName>
    <definedName name="SHARED_FORMULA_1859">#REF!</definedName>
    <definedName name="TIPO">#REF!</definedName>
    <definedName name="_154_MAT36_1">#REF!</definedName>
    <definedName name="EneFeb">#REF!</definedName>
    <definedName name="__________ORO17">#REF!</definedName>
    <definedName name="vabs">#REF!</definedName>
    <definedName name="SIG_LG11_H353">#REF!</definedName>
    <definedName name="_12_EQP11_1_1_1">#REF!</definedName>
    <definedName name="____ORO13">#REF!</definedName>
    <definedName name="CAPITULO15">#REF!</definedName>
    <definedName name="SHARED_FORMULA_1773">#REF!</definedName>
    <definedName name="APU_15.2.5">#REF!</definedName>
    <definedName name="D6R">#REF!</definedName>
    <definedName name="TotalEqu">#REF!</definedName>
    <definedName name="item26">#REF!</definedName>
    <definedName name="MIN_MAX_sma">#REF!</definedName>
    <definedName name="TarifaMT">#REF!</definedName>
    <definedName name="unionmaxi8">#REF!</definedName>
    <definedName name="_170A">#REF!</definedName>
    <definedName name="Chazos_de_Madera_10_X_10">#REF!</definedName>
    <definedName name="SBS">#REF!</definedName>
    <definedName name="SHARED_FORMULA_1342">#REF!</definedName>
    <definedName name="R.12">#REF!</definedName>
    <definedName name="SHARED_FORMULA_487">#REF!</definedName>
    <definedName name="PLUG">#REF!</definedName>
    <definedName name="UNIONREPARACION6_1_2">#REF!</definedName>
    <definedName name="item11">#REF!</definedName>
    <definedName name="Z_0A4C2D72_EA87_11DA_B6F6_00609720E0A1_.wvu.PrintArea">#REF!</definedName>
    <definedName name="SHARED_FORMULA_1710">#REF!</definedName>
    <definedName name="_238_MV16_1">#REF!</definedName>
    <definedName name="Z_0890F28A_A8C8_451C_A3E6_C3AFDD239B64_.wvu.PrintTitles">#REF!</definedName>
    <definedName name="rlo">#REF!</definedName>
    <definedName name="VIBROCOMPACTADOR_TIPO_RANA">#REF!</definedName>
    <definedName name="_EQP2_1_2">#REF!</definedName>
    <definedName name="REVEST_ESP_ITEM">#REF!</definedName>
    <definedName name="_253B">#REF!</definedName>
    <definedName name="Aumento">#REF!</definedName>
    <definedName name="_483NORTERO_1_1_1">#REF!</definedName>
    <definedName name="SHARED_FORMULA_2200">#REF!</definedName>
    <definedName name="tee12x6jr">#REF!</definedName>
    <definedName name="___pr07">#REF!</definedName>
    <definedName name="ESPESORMR40URBANO">#REF!</definedName>
    <definedName name="Brilladora">#REF!</definedName>
    <definedName name="Gmax">#REF!</definedName>
    <definedName name="_425de_1_1">#REF!</definedName>
    <definedName name="ES1_39">#REF!</definedName>
    <definedName name="trag6">#REF!</definedName>
    <definedName name="InvDol3">#REF!</definedName>
    <definedName name="SHARED_FORMULA_1504">#REF!</definedName>
    <definedName name="CÓDIGOS_SERVICIOS">#REF!</definedName>
    <definedName name="itemcodos1">#REF!</definedName>
    <definedName name="SHARED_FORMULA_1489">#REF!</definedName>
    <definedName name="_259_MV4_1">#REF!</definedName>
    <definedName name="SHARED_FORMULA_1449">#REF!</definedName>
    <definedName name="Motoniveladora_Baukema_SHM_5">#REF!</definedName>
    <definedName name="GUSTRA2">#REF!</definedName>
    <definedName name="___EST15">#REF!</definedName>
    <definedName name="_171_MAT40_1_1_1">#REF!</definedName>
    <definedName name="CAPITULO12">#REF!</definedName>
    <definedName name="______APU221">#REF!</definedName>
    <definedName name="DESPERDICIO">#REF!</definedName>
    <definedName name="_MO1">#REF!</definedName>
    <definedName name="IMPOR">#REF!</definedName>
    <definedName name="DIRECTO5.62">#REF!</definedName>
    <definedName name="SHARED_FORMULA_188">#REF!</definedName>
    <definedName name="Porcentaje_Aumento_real">#REF!</definedName>
    <definedName name="SHARED_FORMULA_939">#REF!</definedName>
    <definedName name="_MAT22">#REF!</definedName>
    <definedName name="CILIND">#REF!</definedName>
    <definedName name="IMPV1A">#REF!</definedName>
    <definedName name="MANTO">#REF!</definedName>
    <definedName name="TOTALITEM1.5">#REF!</definedName>
    <definedName name="SHARED_FORMULA_645">#REF!</definedName>
    <definedName name="FRESADORA">#REF!</definedName>
    <definedName name="APU_12.1.13">#REF!</definedName>
    <definedName name="___ICP1">#REF!</definedName>
    <definedName name="alambrecobre14">#REF!</definedName>
    <definedName name="Excel_BuiltIn_Print_Area_3_4">#REF!</definedName>
    <definedName localSheetId="3" name="TACU_0.5">#REF!</definedName>
    <definedName name="SSLink0_10">#REF!</definedName>
    <definedName name="PUERTAS_ESP_ITEM">#REF!</definedName>
    <definedName name="margen_4">#REF!</definedName>
    <definedName name="CDctrl">#REF!</definedName>
    <definedName name="ALAMBRE_NEGRO___18">#REF!</definedName>
    <definedName name="DifConsultoriaFMMin">#REF!</definedName>
    <definedName name="SHARED_FORMULA_2214">#REF!</definedName>
    <definedName name="A40FI">#REF!</definedName>
    <definedName name="APU_7.7.8.1.10">#REF!</definedName>
    <definedName name="_306_UG4_1_1_1">#REF!</definedName>
    <definedName name="TUBO8">#REF!</definedName>
    <definedName name="VPR1_2">#REF!</definedName>
    <definedName name="R.17">#REF!</definedName>
    <definedName name="APU_Sangegado">#REF!</definedName>
    <definedName name="Fondo">#REF!</definedName>
    <definedName name="Area_GLA_Desocupado">#REF!</definedName>
    <definedName name="TEFLON">#REF!</definedName>
    <definedName name="fill1">#REF!</definedName>
    <definedName name="DIRECTO7.27">#REF!</definedName>
    <definedName name="P1_12_10">#REF!</definedName>
    <definedName name="TotalImp">#REF!</definedName>
    <definedName name="NIPLE_EN_ACERO_DE_16__DE__L__3_0m">#REF!</definedName>
    <definedName name="ETAP">#REF!</definedName>
    <definedName name="lalsas">#REF!</definedName>
    <definedName name="GG">#REF!</definedName>
    <definedName name="LISTApptoCorrido">#REF!</definedName>
    <definedName name="SHARED_FORMULA_181">#REF!</definedName>
    <definedName name="SHARED_FORMULA_331">#REF!</definedName>
    <definedName name="VPR1_1_6">#REF!</definedName>
    <definedName name="PLACAMESON">#REF!</definedName>
    <definedName name="_MAT37_1_2">#REF!</definedName>
    <definedName name="M.D.O._Instalacion_Granito">#REF!</definedName>
    <definedName name="APU_3.4.3.1">#REF!</definedName>
    <definedName name="_492PAVIMENTO_1_1_1">#REF!</definedName>
    <definedName name="Madera_teca_suministro__instalacion__pulida_y_lacada">#REF!</definedName>
    <definedName name="ABSCI">#REF!</definedName>
    <definedName name="_____________EST17">#REF!</definedName>
    <definedName name="ale">#REF!</definedName>
    <definedName name="_aiu2">#REF!</definedName>
    <definedName name="_____________ORO15">#REF!</definedName>
    <definedName name="_________________INF1">#REF!</definedName>
    <definedName name="SDE">#REF!</definedName>
    <definedName name="GOT">#REF!</definedName>
    <definedName name="lamina_identificacion">#REF!</definedName>
    <definedName name="RISP">#REF!</definedName>
    <definedName name="SHARED_FORMULA_681">#REF!</definedName>
    <definedName name="VIT1_1_2">#REF!</definedName>
    <definedName name="SHARED_FORMULA_1139">#REF!</definedName>
    <definedName name="Bordillo_en_concreto_e__15.H_0_40_para_jardineras_y_otros">#REF!</definedName>
    <definedName name="_59_EQP8_1_1">#REF!</definedName>
    <definedName name="AUX_TRANSP">#REF!</definedName>
    <definedName name="socalo">#REF!</definedName>
    <definedName name="GRUPO123">#REF!</definedName>
    <definedName name="TRAT">#REF!</definedName>
    <definedName name="SHARED_FORMULA_862">#REF!</definedName>
    <definedName name="ES3_18">#REF!</definedName>
    <definedName name="DIRECTO7.14">#REF!</definedName>
    <definedName name="_265_MV6_1">#REF!</definedName>
    <definedName name="__ORO13">#REF!</definedName>
    <definedName name="SHARED_FORMULA_1668">#REF!</definedName>
    <definedName name="Consec">#REF!</definedName>
    <definedName name="FIN_1">#REF!</definedName>
    <definedName name="SHARED_FORMULA_2204">#REF!</definedName>
    <definedName name="AIU_UTIL">#REF!</definedName>
    <definedName name="SHARED_FORMULA_1826">#REF!</definedName>
    <definedName name="CODOSANT2X90CXE">#REF!</definedName>
    <definedName name="CAMAARENA_1_1">#REF!</definedName>
    <definedName name="ssh">#REF!</definedName>
    <definedName name="_tab2">#REF!</definedName>
    <definedName name="DsctoPension">#REF!</definedName>
    <definedName name="K2F1">#REF!</definedName>
    <definedName name="UNION6PVC_1">#REF!</definedName>
    <definedName name="_____APU465">#REF!</definedName>
    <definedName name="ITEM_TEE_4X4">#REF!</definedName>
    <definedName name="Ln">#REF!</definedName>
    <definedName name="dflt5">#REF!</definedName>
    <definedName name="COBERTURA_2">#REF!</definedName>
    <definedName name="SHARED_FORMULA_42">#REF!</definedName>
    <definedName name="__pr54">#REF!</definedName>
    <definedName name="_ane8">#REF!</definedName>
    <definedName name="SHARED_FORMULA_778">#REF!</definedName>
    <definedName name="APU_7.9.4.1">#REF!</definedName>
    <definedName name="_____DGP1">#REF!</definedName>
    <definedName name="SHARED_FORMULA_2099">#REF!</definedName>
    <definedName name="CYLL3">#REF!</definedName>
    <definedName name="ITEM_9">#REF!</definedName>
    <definedName name="Escalera_de_tijera_2_4">#REF!</definedName>
    <definedName name="____COM12">#REF!</definedName>
    <definedName name="CONSTR">#REF!</definedName>
    <definedName name="__xlcn.WorksheetConnection_MacrosGenerales.xlsmTabla14">#REF!</definedName>
    <definedName name="mortero13">#REF!</definedName>
    <definedName name="GRM_ON_DRIO">#REF!</definedName>
    <definedName name="____pr47">#REF!</definedName>
    <definedName name="SHARED_FORMULA_764">#REF!</definedName>
    <definedName name="FORM3">#REF!</definedName>
    <definedName name="VIT1_1_20">#REF!</definedName>
    <definedName name="Retroexcavadora_y_cargador_de_llantas">#REF!</definedName>
    <definedName name="SHARED_FORMULA_9">#REF!</definedName>
    <definedName name="_295_TEE4_1">#REF!</definedName>
    <definedName name="PRELIMINAR">#REF!</definedName>
    <definedName name="CONMI">#REF!</definedName>
    <definedName name="Remates_Laterales_y_Superiores_en_Aluzinc">#REF!</definedName>
    <definedName name="_659UR3UP_1_1">#REF!</definedName>
    <definedName name="CAJAV">#REF!</definedName>
    <definedName name="acprdos">#REF!</definedName>
    <definedName name="HM_1_1">#REF!</definedName>
    <definedName name="_TRM1">#REF!</definedName>
    <definedName name="SHARED_FORMULA_522">#REF!</definedName>
    <definedName name="____pr41">#REF!</definedName>
    <definedName name="_Key2">#REF!</definedName>
    <definedName name="DIRECTO105">#REF!</definedName>
    <definedName name="_COM15">#REF!</definedName>
    <definedName name="dolar_4_10">#REF!</definedName>
    <definedName name="ACTA15">#REF!</definedName>
    <definedName name="_252B">#REF!</definedName>
    <definedName name="R.7">#REF!</definedName>
    <definedName name="Volqueta_Kamaz_10M3">#REF!</definedName>
    <definedName name="______EXC12">#REF!</definedName>
    <definedName name="___pr71">#REF!</definedName>
    <definedName name="SHARED_FORMULA_1977">#REF!</definedName>
    <definedName name="ES6_9">#REF!</definedName>
    <definedName name="SHARED_FORMULA_1832">#REF!</definedName>
    <definedName name="Excel_BuiltIn_Print_Area_2_1_4">#REF!</definedName>
    <definedName name="VCEL2">#REF!</definedName>
    <definedName name="_144_MAT32_1_1_1">#REF!</definedName>
    <definedName name="BRIQ">#REF!</definedName>
    <definedName name="VAL150PE_S3">#REF!</definedName>
    <definedName name="_______EST15">#REF!</definedName>
    <definedName name="Cod">#REF!</definedName>
    <definedName name="Excel_BuiltIn_Print_Area_1">#REF!</definedName>
    <definedName name="SHARED_FORMULA_740">#REF!</definedName>
    <definedName name="Utilidades">#REF!</definedName>
    <definedName name="data23">#REF!</definedName>
    <definedName name="CHACA">#REF!</definedName>
    <definedName name="ITEM5.79">#REF!</definedName>
    <definedName name="_4262B">#REF!</definedName>
    <definedName name="ACERO37">#REF!</definedName>
    <definedName name="TEE8X4_1_2">#REF!</definedName>
    <definedName name="P80X200">#REF!</definedName>
    <definedName name="Niple_Pasamuros_en_Tuberia_y_Lamina_de_Acero_3">#REF!</definedName>
    <definedName name="LÑOK">#REF!</definedName>
    <definedName name="_____ICP1">#REF!</definedName>
    <definedName name="o">#REF!</definedName>
    <definedName name="cuadrillac1">#REF!</definedName>
    <definedName name="GRC_ON_GER">#REF!</definedName>
    <definedName name="T.14">#REF!</definedName>
    <definedName name="KU">#REF!</definedName>
    <definedName name="Entramado_piso__repisas_8_4_3">#REF!</definedName>
    <definedName name="_464I_1_1">#REF!</definedName>
    <definedName name="Papelera_AI_Ref._CA_08R">#REF!</definedName>
    <definedName name="_EQP5_1_1">#REF!</definedName>
    <definedName name="de_1_2">#REF!</definedName>
    <definedName name="SHARED_FORMULA_338">#REF!</definedName>
    <definedName name="__TLL3">#REF!</definedName>
    <definedName name="R.5">#REF!</definedName>
    <definedName name="kuyhgbe">#REF!</definedName>
    <definedName name="MOVOL">#REF!</definedName>
    <definedName name="SOCIAL">#REF!</definedName>
    <definedName name="Especificación">#REF!</definedName>
    <definedName name="DIRECTO131">#REF!</definedName>
    <definedName name="DRI1_2">#REF!</definedName>
    <definedName name="CODO8X90_1_2">#REF!</definedName>
    <definedName localSheetId="3" name="ERT">#REF!</definedName>
    <definedName name="copiar">#REF!</definedName>
    <definedName name="Tablero">#REF!</definedName>
    <definedName name="Resistividad">#REF!</definedName>
    <definedName name="_168_MAT4_1_1_1">#REF!</definedName>
    <definedName name="accs3">#REF!</definedName>
    <definedName name="DIRECTO14">#REF!</definedName>
    <definedName name="_216A">#REF!</definedName>
    <definedName name="____pr68">#REF!</definedName>
    <definedName name="sr">#REF!</definedName>
    <definedName name="CORTADORA_DE_PAVIMENTO__CON_OPERADOR">#REF!</definedName>
    <definedName name="GR_5">#REF!</definedName>
    <definedName name="SHARED_FORMULA_656">#REF!</definedName>
    <definedName name="ASC">#REF!</definedName>
    <definedName name="ACTA33">#REF!</definedName>
    <definedName name="REY">#REF!</definedName>
    <definedName name="SHARED_FORMULA_691">#REF!</definedName>
    <definedName name="APU_12.1.67">#REF!</definedName>
    <definedName name="_16_EQP13_1">#REF!</definedName>
    <definedName name="SHARED_FORMULA_650">#REF!</definedName>
    <definedName name="VALVULA8_1_2">#REF!</definedName>
    <definedName name="GTC">#REF!</definedName>
    <definedName name="TAPON1.2">#REF!</definedName>
    <definedName name="ALM">#REF!</definedName>
    <definedName name="COSTO35US">#REF!</definedName>
    <definedName name="ACTA24">#REF!</definedName>
    <definedName name="SHARED_FORMULA_512">#REF!</definedName>
    <definedName name="___TOP2">#REF!</definedName>
    <definedName name="TEMA10">#REF!</definedName>
    <definedName name="_A17000">#REF!</definedName>
    <definedName name="CajDol1">#REF!</definedName>
    <definedName name="HPP">#REF!</definedName>
    <definedName name="NOTA___0">#REF!</definedName>
    <definedName name="ITEM3.19">#REF!</definedName>
    <definedName name="VRP1_2">#REF!</definedName>
    <definedName name="_475MM_1">#REF!</definedName>
    <definedName name="____pr02">#REF!</definedName>
    <definedName name="SHARED_FORMULA_970">#REF!</definedName>
    <definedName name="aiu_2">#REF!</definedName>
    <definedName name="SHARED_FORMULA_1852">#REF!</definedName>
    <definedName name="INICIOPPTO">#REF!</definedName>
    <definedName name="SHARED_FORMULA_1111">#REF!</definedName>
    <definedName name="WILSON">#REF!</definedName>
    <definedName name="LAD">#REF!</definedName>
    <definedName name="GR_6">#REF!</definedName>
    <definedName name="Teja_asbt_cemt_N__8_Inc._Acces.">#REF!</definedName>
    <definedName name="_MV10_1_2">#REF!</definedName>
    <definedName name="Cuadrilla_D">#REF!</definedName>
    <definedName name="APU_12.1.48">#REF!</definedName>
    <definedName name="listaelec">#REF!</definedName>
    <definedName name="__DGP1">#REF!</definedName>
    <definedName name="_70_MAT10_1">#REF!</definedName>
    <definedName name="TOTALITEM15">#REF!</definedName>
    <definedName name="TOTSHE13">#REF!</definedName>
    <definedName name="______pr13">#REF!</definedName>
    <definedName name="__pr09">#REF!</definedName>
    <definedName name="sd">#REF!</definedName>
    <definedName name="_383CODO3X90_1_1">#REF!</definedName>
    <definedName name="Reparaciones_en_PVC_P_1">#REF!</definedName>
    <definedName name="Proy_36">#REF!</definedName>
    <definedName name="Bloque_de_concreto_0_10">#REF!</definedName>
    <definedName name="VPR1_1_24">#REF!</definedName>
    <definedName name="Cant.LosPinos4.7">#REF!</definedName>
    <definedName name="M.D.O._Chazos_en_Madera">#REF!</definedName>
    <definedName name="bnm">#REF!</definedName>
    <definedName name="Bb">#REF!</definedName>
    <definedName name="_215A">#REF!</definedName>
    <definedName name="SHARED_FORMULA_147">#REF!</definedName>
    <definedName name="BUENO4006">#REF!</definedName>
    <definedName name="INV_Payments">#REF!</definedName>
    <definedName name="SHARED_FORMULA_1840">#REF!</definedName>
    <definedName name="Lm">#REF!</definedName>
    <definedName name="__ETF315">#REF!</definedName>
    <definedName name="Mortero_1___3">#REF!</definedName>
    <definedName name="data61">#REF!</definedName>
    <definedName name="_561T4UZ_1_1_1">#REF!</definedName>
    <definedName name="CANGU">#REF!</definedName>
    <definedName name="_SY126">#REF!</definedName>
    <definedName name="CO22JH">#REF!</definedName>
    <definedName name="Sika_1__mortero">#REF!</definedName>
    <definedName name="SHARED_FORMULA_1459">#REF!</definedName>
    <definedName name="_pr48">#REF!</definedName>
    <definedName name="SHARED_FORMULA_712">#REF!</definedName>
    <definedName name="APU_7.7.1.3">#REF!</definedName>
    <definedName name="DIJ1_1_1">#REF!</definedName>
    <definedName name="______pr06">#REF!</definedName>
    <definedName name="Bd_2">#REF!</definedName>
    <definedName name="_138_MAT30_1_1_1">#REF!</definedName>
    <definedName name="SHARED_FORMULA_1690">#REF!</definedName>
    <definedName name="B.T1">#REF!</definedName>
    <definedName name="Platina_hierro_1_2__x_1_8">#REF!</definedName>
    <definedName name="_R64BB">#REF!</definedName>
    <definedName name="TOTALITEM1.8">#REF!</definedName>
    <definedName name="TUBERIA1">#REF!</definedName>
    <definedName name="RELLENOEXCAVACION">#REF!</definedName>
    <definedName name="ACTA6">#REF!</definedName>
    <definedName name="CODO3_1">#REF!</definedName>
    <definedName name="ES1_29">#REF!</definedName>
    <definedName name="TOTALITEM11.6">#REF!</definedName>
    <definedName name="MOTO">#REF!</definedName>
    <definedName name="Memorias">#REF!</definedName>
    <definedName name="__f">#REF!</definedName>
    <definedName name="___pr49">#REF!</definedName>
    <definedName name="SHARED_FORMULA_717">#REF!</definedName>
    <definedName name="_121_MAT26_1">#REF!</definedName>
    <definedName name="Cable_N__6_AWG_CU">#REF!</definedName>
    <definedName localSheetId="3" name="d">#REF!</definedName>
    <definedName name="SHARED_FORMULA_591">#REF!</definedName>
    <definedName name="VENTAS">#REF!</definedName>
    <definedName name="LMURORIGIDO">#REF!</definedName>
    <definedName name="K0F1">#REF!</definedName>
    <definedName name="SHARED_FORMULA_1304">#REF!</definedName>
    <definedName name="Instalación_y_dotación">#REF!</definedName>
    <definedName name="SHARED_FORMULA_433">#REF!</definedName>
    <definedName name="VAL80PE_S1">#REF!</definedName>
    <definedName name="Empresa">#REF!</definedName>
    <definedName name="Tubo_estructural_galvanizado_1">#REF!</definedName>
    <definedName name="SHEET9">#REF!</definedName>
    <definedName name="_63_EQP9_1_1_1">#REF!</definedName>
    <definedName name="Acometida_en_3___4_0___1___2_0___1___2_T_AWG__THHN_en_1Ø_3">#REF!</definedName>
    <definedName name="T8UZ_1_1">#REF!</definedName>
    <definedName name="___EST3">#REF!</definedName>
    <definedName name="SHARED_FORMULA_971">#REF!</definedName>
    <definedName name="CUDRILLA_7__ELECTRICA">#REF!</definedName>
    <definedName name="_415CRUZ3_1">#REF!</definedName>
    <definedName name="DIRECTO134">#REF!</definedName>
    <definedName name="QWER">#REF!</definedName>
    <definedName name="__TOP3">#REF!</definedName>
    <definedName localSheetId="3" name="CostoIndirectoLE">#REF!</definedName>
    <definedName name="SHARED_FORMULA_859">#REF!</definedName>
    <definedName name="Almacen_Espejo_Margen">#REF!</definedName>
    <definedName name="T2__2_FC1_5">#REF!</definedName>
    <definedName name="CODO_90___3__GRAN_RADIO_C_x_E">#REF!</definedName>
    <definedName name="RACK1">#REF!</definedName>
    <definedName name="VSM1_2">#REF!</definedName>
    <definedName name="DOM200X32_S3">#REF!</definedName>
    <definedName name="ASFALTITA">#REF!</definedName>
    <definedName name="APU_12.1.4">#REF!</definedName>
    <definedName name="Bombas">#REF!</definedName>
    <definedName name="SHARED_FORMULA_534">#REF!</definedName>
    <definedName name="Retenido50">#REF!</definedName>
    <definedName name="SHARED_FORMULA_1383">#REF!</definedName>
    <definedName name="APU_12.1.63">#REF!</definedName>
    <definedName name="SHARED_FORMULA_1301">#REF!</definedName>
    <definedName name="XD">#REF!</definedName>
    <definedName name="Ciudades">#REF!</definedName>
    <definedName name="tijeras">#REF!</definedName>
    <definedName name="COGA203">#REF!</definedName>
    <definedName name="SHARED_FORMULA_935">#REF!</definedName>
    <definedName name="SHARED_FORMULA_1926">#REF!</definedName>
    <definedName name="ResUnit_CD">#REF!</definedName>
    <definedName name="_4202A">#REF!</definedName>
    <definedName name="TTA">#REF!</definedName>
    <definedName name="SHARED_FORMULA_985">#REF!</definedName>
    <definedName name="inicial">#REF!</definedName>
    <definedName name="DOM160X32_S1">#REF!</definedName>
    <definedName name="SHARED_FORMULA_315">#REF!</definedName>
    <definedName name="Soldadura_cawell">#REF!</definedName>
    <definedName name="REDU4X3">#REF!</definedName>
    <definedName name="Ayudante_Electrico">#REF!</definedName>
    <definedName name="_EQP13">#REF!</definedName>
    <definedName name="concre15">#REF!</definedName>
    <definedName name="ANCHOMEJORRIGIDOURBANO">#REF!</definedName>
    <definedName name="SHARED_FORMULA_231">#REF!</definedName>
    <definedName name="VALVULA3.4">#REF!</definedName>
    <definedName name="MONECU">#REF!</definedName>
    <definedName name="_TA7">#REF!</definedName>
    <definedName name="Breaker_Indus.Merlin_G.3x150A">#REF!</definedName>
    <definedName name="____pr29">#REF!</definedName>
    <definedName localSheetId="3" name="_REP42">#REF!</definedName>
    <definedName name="Codo_90o_Presión_P.V.C._2">#REF!</definedName>
    <definedName name="NUMERAL">#REF!</definedName>
    <definedName name="NovDic">#REF!</definedName>
    <definedName name="ARENP">#REF!</definedName>
    <definedName name="CUADRILLA_2__1_OFC___3AYU">#REF!</definedName>
    <definedName name="Total_Kilometro_típico_subterraneo_34.5_kV">#REF!</definedName>
    <definedName name="Breakers_Switches">#REF!</definedName>
    <definedName name="MALO5607">#REF!</definedName>
    <definedName name="___pr70">#REF!</definedName>
    <definedName name="SHARED_FORMULA_1517">#REF!</definedName>
    <definedName name="_MO5_1_2">#REF!</definedName>
    <definedName name="plena">#REF!</definedName>
    <definedName name="VIT1_6">#REF!</definedName>
    <definedName name="CGSO02">#REF!</definedName>
    <definedName name="SHARED_FORMULA_2199">#REF!</definedName>
    <definedName name="__ESP4">#REF!</definedName>
    <definedName name="Año_Informacion">#REF!</definedName>
    <definedName name="_MV7_1_2">#REF!</definedName>
    <definedName name="_542SUBBASE_1_1">#REF!</definedName>
    <definedName name="___COM8">#REF!</definedName>
    <definedName name="___tab1">#REF!</definedName>
    <definedName name="_EST12">#REF!</definedName>
    <definedName name="UNION8">#REF!</definedName>
    <definedName name="INMEL">#REF!</definedName>
    <definedName name="data44">#REF!</definedName>
    <definedName name="EX">#REF!</definedName>
    <definedName name="SHEET26">#REF!</definedName>
    <definedName name="ESP225P">#REF!</definedName>
    <definedName name="Diámetro">#REF!</definedName>
    <definedName name="COBERTURA">#REF!</definedName>
    <definedName name="Scheduled_Monthly_Payment">#REF!</definedName>
    <definedName name="SHARED_FORMULA_1812">#REF!</definedName>
    <definedName name="imagencam">#REF!</definedName>
    <definedName name="Sifón_c_x_c_sanitario_3">#REF!</definedName>
    <definedName name="DIRECTO132">#REF!</definedName>
    <definedName name="r.Profitability">#REF!</definedName>
    <definedName name="CODO4X90">#REF!</definedName>
    <definedName name="DIRECTO4.44">#REF!</definedName>
    <definedName name="_EST4">#REF!</definedName>
    <definedName name="_194B">#REF!</definedName>
    <definedName name="________ug1">#REF!</definedName>
    <definedName name="TRMS">#REF!</definedName>
    <definedName name="EMPLEADO">#REF!</definedName>
    <definedName name="SHARED_FORMULA_633">#REF!</definedName>
    <definedName name="Lu">#REF!</definedName>
    <definedName name="UR4UP_1">#REF!</definedName>
    <definedName name="jhgjhg">#REF!</definedName>
    <definedName name="SHARED_FORMULA_1922">#REF!</definedName>
    <definedName name="Proy_10">#REF!</definedName>
    <definedName name="SHARED_FORMULA_1609">#REF!</definedName>
    <definedName name="_________med20">#REF!</definedName>
    <definedName name="UGG">#REF!</definedName>
    <definedName name="diego">#REF!</definedName>
    <definedName name="_EQP4_1">#REF!</definedName>
    <definedName name="SOLD._6_">#REF!</definedName>
    <definedName name="COGA231">#REF!</definedName>
    <definedName name="erds">#REF!</definedName>
    <definedName name="ES4_29">#REF!</definedName>
    <definedName name="COSTO_TRANSPORTE">#REF!</definedName>
    <definedName name="M.D.O._Instalacion_Cieloraso">#REF!</definedName>
    <definedName name="DIRECTO5">#REF!</definedName>
    <definedName name="_508REDU4X3_1">#REF!</definedName>
    <definedName name="_MO10_1_2">#REF!</definedName>
    <definedName name="rendimiento">#REF!</definedName>
    <definedName name="vp">#REF!</definedName>
    <definedName name="_EQP7_1_2">#REF!</definedName>
    <definedName name="_FILL2">#REF!</definedName>
    <definedName name="CUAMAM">#REF!</definedName>
    <definedName name="Compactador_Bomag_15_ton.">#REF!</definedName>
    <definedName name="CODO16X45">#REF!</definedName>
    <definedName name="SHARED_FORMULA_211">#REF!</definedName>
    <definedName name="Tubo_de_presión___11_P.V.C._3_4">#REF!</definedName>
    <definedName name="__TZ216">#REF!</definedName>
    <definedName name="__pr12">#REF!</definedName>
    <definedName name="____APU465">#REF!</definedName>
    <definedName name="Formaleta_metalica_para_Manhol">#REF!</definedName>
    <definedName name="IMPII3C">#REF!</definedName>
    <definedName name="SHARED_FORMULA_57">#REF!</definedName>
    <definedName name="CUADRO9">#REF!</definedName>
    <definedName name="FACTIBILIDAD">#REF!</definedName>
    <definedName name="LISTON2x4x15">#REF!</definedName>
    <definedName name="SHEET19">#REF!</definedName>
    <definedName name="_TEE3_1">#REF!</definedName>
    <definedName name="Cuadrilla_8__2_ayu">#REF!</definedName>
    <definedName name="PlazoEnMeses">#REF!</definedName>
    <definedName name="U8UZ_1_2">#REF!</definedName>
    <definedName name="CGSO044">#REF!</definedName>
    <definedName name="Z_6BA141F6_E104_11DA_B6F6_00609720E0A1_.wvu.PrintTitles">#REF!</definedName>
    <definedName name="_442entibado_1">#REF!</definedName>
    <definedName name="DIRECTO38">#REF!</definedName>
    <definedName name="Finitems">#REF!</definedName>
    <definedName name="_170B">#REF!</definedName>
    <definedName name="_MAT30_1_1">#REF!</definedName>
    <definedName name="PV_5___2.7x6.75___Plano_de_Detalle_No._A_169">#REF!</definedName>
    <definedName name="cbb">#REF!</definedName>
    <definedName name="CSIKA">#REF!</definedName>
    <definedName name="ANDAM">#REF!</definedName>
    <definedName name="DOM90X32_S5">#REF!</definedName>
    <definedName name="T2_FC1_9">#REF!</definedName>
    <definedName name="Z_DFB4C5EB_A8D3_475E_B627_EA98F95F9220_.wvu.PrintTitles">#REF!</definedName>
    <definedName name="Cuadrilla_E">#REF!</definedName>
    <definedName name="REGULAR55CN01">#REF!</definedName>
    <definedName name="________EXC5">#REF!</definedName>
    <definedName name="Tubo_galvanizado_3">#REF!</definedName>
    <definedName name="_U9201892018">#REF!</definedName>
    <definedName name="_MV7">#REF!</definedName>
    <definedName name="SHARED_FORMULA_2203">#REF!</definedName>
    <definedName name="Geotex">#REF!</definedName>
    <definedName name="APU_15.2.8">#REF!</definedName>
    <definedName name="Impermeabilizante_mortero_1_3">#REF!</definedName>
    <definedName name="JAMOL">#REF!</definedName>
    <definedName name="____PMT5815">#REF!</definedName>
    <definedName name="SHARED_FORMULA_1315">#REF!</definedName>
    <definedName name="CGRF0334">#REF!</definedName>
    <definedName name="CAPITULO14">#REF!</definedName>
    <definedName name="DIRECTO7.44">#REF!</definedName>
    <definedName name="prnf">#REF!</definedName>
    <definedName name="RCindPresup">#REF!</definedName>
    <definedName name="cccc">#REF!</definedName>
    <definedName name="___ORO13">#REF!</definedName>
    <definedName name="SHARED_FORMULA_125">#REF!</definedName>
    <definedName name="_TPN1208">#REF!</definedName>
    <definedName name="SHARED_FORMULA_783">#REF!</definedName>
    <definedName name="NIPLE_L__0.25">#REF!</definedName>
    <definedName name="_273B">#REF!</definedName>
    <definedName name="SHARED_FORMULA_2020">#REF!</definedName>
    <definedName name="_690VALVULA3_1_1_1">#REF!</definedName>
    <definedName name="APU_7.1.2">#REF!</definedName>
    <definedName name="CANT1.6">#REF!</definedName>
    <definedName name="______BGC5">#REF!</definedName>
    <definedName name="____AFC3">#REF!</definedName>
    <definedName name="COMN1">#REF!</definedName>
    <definedName name="APU_20.1.3">#REF!</definedName>
    <definedName name="APU_7.9.1.1">#REF!</definedName>
    <definedName name="___TOP4">#REF!</definedName>
    <definedName name="_221_MV10_1_1">#REF!</definedName>
    <definedName name="_____SBC1">#REF!</definedName>
    <definedName name="__TZ323">#REF!</definedName>
    <definedName name="TUBERIA3_1">#REF!</definedName>
    <definedName name="Check_to_Cash">#REF!</definedName>
    <definedName name="___________med20">#REF!</definedName>
    <definedName name="GRASA">#REF!</definedName>
    <definedName name="DIRECTO7.18">#REF!</definedName>
    <definedName name="ES4_38">#REF!</definedName>
    <definedName name="DIRECTO4.27">#REF!</definedName>
    <definedName name="APU_Duchas_Antivandalicas">#REF!</definedName>
    <definedName name="__1Excel_BuiltIn_Print_Area_1_1_1">#REF!</definedName>
    <definedName name="vfn">#REF!</definedName>
    <definedName name="DIRECTO7.15">#REF!</definedName>
    <definedName name="TOTALITEM8.4">#REF!</definedName>
    <definedName name="ESCOBATEXTU">#REF!</definedName>
    <definedName name="SANIB">#REF!</definedName>
    <definedName name="____EST8">#REF!</definedName>
    <definedName name="SHARED_FORMULA_873">#REF!</definedName>
    <definedName name="PRESUPUESTOS">#REF!</definedName>
    <definedName name="_MV19_1_1">#REF!</definedName>
    <definedName name="CONCRE124">#REF!</definedName>
    <definedName name="TotalImpuestosObra">#REF!</definedName>
    <definedName name="semanal">#REF!</definedName>
    <definedName name="SHARED_FORMULA_327">#REF!</definedName>
    <definedName name="SHARED_FORMULA_1945">#REF!</definedName>
    <definedName name="TEE6A3_1">#REF!</definedName>
    <definedName name="SHARED_FORMULA_765">#REF!</definedName>
    <definedName name="_537SBG_1_1_1">#REF!</definedName>
    <definedName name="_pr25">#REF!</definedName>
    <definedName name="LFILTROPH">#REF!</definedName>
    <definedName name="ES5_3">#REF!</definedName>
    <definedName name="Excel_BuiltIn_Print_Titles_16">#REF!</definedName>
    <definedName name="Tec_Adesivo">#REF!</definedName>
    <definedName name="DGO">#REF!</definedName>
    <definedName name="Usd">#REF!</definedName>
    <definedName name="ESPE">#REF!</definedName>
    <definedName name="SHARED_FORMULA_1399">#REF!</definedName>
    <definedName name="Collar_de_derivacion_PVC_1_2">#REF!</definedName>
    <definedName name="SHARED_FORMULA_117">#REF!</definedName>
    <definedName name="Z_AAA1DD33_F1E3_423A_B1F2_E8567F4D95A5_.wvu.PrintArea">#REF!</definedName>
    <definedName name="Sikadur_51_SL">#REF!</definedName>
    <definedName name="___EST1">#REF!</definedName>
    <definedName name="novafort200">#REF!</definedName>
    <definedName name="_EQP18_1">#REF!</definedName>
    <definedName name="APU_12.1.25">#REF!</definedName>
    <definedName name="ES6_29">#REF!</definedName>
    <definedName name="item21">#REF!</definedName>
    <definedName name="ANDENES_1">#REF!</definedName>
    <definedName name="ITEM3.3">#REF!</definedName>
    <definedName name="__r">#REF!</definedName>
    <definedName name="VRP1_1_13">#REF!</definedName>
    <definedName name="_TZ3254">#REF!</definedName>
    <definedName name="Z_F9482E1F_92B8_43D8_949A_7DDCF2E63A19_.wvu.PrintArea">#REF!</definedName>
    <definedName name="CAROL">#REF!</definedName>
    <definedName name="UR6UP_1">#REF!</definedName>
    <definedName name="REGULAR40CNA">#REF!</definedName>
    <definedName name="TOTALITEM3.4.2">#REF!</definedName>
    <definedName name="RIELES">#REF!</definedName>
    <definedName name="ITEM7.15">#REF!</definedName>
    <definedName name="QUIPOTIT">#REF!</definedName>
    <definedName name="_____EST10">#REF!</definedName>
    <definedName name="V_2___1.8x6.75___Plano_de_Detalle_No._A_159">#REF!</definedName>
    <definedName name="SHARED_FORMULA_607">#REF!</definedName>
    <definedName name="_MAT29_1">#REF!</definedName>
    <definedName name="SUMINISTRO">#REF!</definedName>
    <definedName name="Codo_90_presión_P.V.C._1_1_2">#REF!</definedName>
    <definedName name="DevSucre">#REF!</definedName>
    <definedName name="SHARED_FORMULA_33">#REF!</definedName>
    <definedName name="VALVULA6_1">#REF!</definedName>
    <definedName name="____pr59">#REF!</definedName>
    <definedName name="_193A">#REF!</definedName>
    <definedName name="Válvulas">#REF!</definedName>
    <definedName name="ikj">#REF!</definedName>
    <definedName name="CGPR0542">#REF!</definedName>
    <definedName name="_______________________f">#REF!</definedName>
    <definedName name="SHARED_FORMULA_1870">#REF!</definedName>
    <definedName name="ñl">#REF!</definedName>
    <definedName name="ZDF">#REF!</definedName>
    <definedName name="VPR">#REF!</definedName>
    <definedName name="LIMP">#REF!</definedName>
    <definedName name="DEDICACIÓN_TÉCNICOS">#REF!</definedName>
    <definedName name="SHARED_FORMULA_2224">#REF!</definedName>
    <definedName name="A_1_2">#REF!</definedName>
    <definedName name="Salarios">#REF!</definedName>
    <definedName name="VENT100_S6">#REF!</definedName>
    <definedName name="_MAT18_1_2">#REF!</definedName>
    <definedName name="Temperatura">#REF!</definedName>
    <definedName name="___DGO1">#REF!</definedName>
    <definedName name="REAL">#REF!</definedName>
    <definedName name="SHARED_FORMULA_1358">#REF!</definedName>
    <definedName name="Valor_Total">#REF!</definedName>
    <definedName name="K8F2">#REF!</definedName>
    <definedName name="APU_16.1.7">#REF!</definedName>
    <definedName name="SHARED_FORMULA_1824">#REF!</definedName>
    <definedName name="__ORO15">#REF!</definedName>
    <definedName name="Excel_BuiltIn_Print_Area">#REF!</definedName>
    <definedName name="CAPITULO9">#REF!</definedName>
    <definedName name="MATERIALESGRAL">#REF!</definedName>
    <definedName name="imp84coc">#REF!</definedName>
    <definedName name="_MV15_1_2">#REF!</definedName>
    <definedName name="UR8UZ_1_1">#REF!</definedName>
    <definedName name="UREP8">#REF!</definedName>
    <definedName name="_224A">#REF!</definedName>
    <definedName name="DIRECTO1">#REF!</definedName>
    <definedName name="SUBPRODUCTOS">#REF!</definedName>
    <definedName name="GRS_ON_DIREC">#REF!</definedName>
    <definedName name="MEMO">#REF!</definedName>
    <definedName name="SHARED_FORMULA_170">#REF!</definedName>
    <definedName name="COM.LIM">#REF!</definedName>
    <definedName name="___pr62">#REF!</definedName>
    <definedName name="Cable_N_2_desnudo">#REF!</definedName>
    <definedName name="ADAP4">#REF!</definedName>
    <definedName name="EXTRA3">#REF!</definedName>
    <definedName name="GR_9">#REF!</definedName>
    <definedName name="_622U4UZ_1">#REF!</definedName>
    <definedName name="CON_3000">#REF!</definedName>
    <definedName name="TotalAIU">#REF!</definedName>
    <definedName name="SHARED_FORMULA_1522">#REF!</definedName>
    <definedName name="UNION3PVC_1_2">#REF!</definedName>
    <definedName name="Espejo_4.00_mm">#REF!</definedName>
    <definedName name="OBRASCIVILES">#REF!</definedName>
    <definedName name="GRADO3">#REF!</definedName>
    <definedName name="ITEMS">#REF!</definedName>
    <definedName name="afir">#REF!</definedName>
    <definedName name="CostoAnsermaCartago">#REF!</definedName>
    <definedName name="SHARED_FORMULA_2241">#REF!</definedName>
    <definedName name="ES5_27">#REF!</definedName>
    <definedName name="Total_Ventas">#REF!</definedName>
    <definedName name="SHARED_FORMULA_1649">#REF!</definedName>
    <definedName name="__TOP2">#REF!</definedName>
    <definedName name="BASEG">#REF!</definedName>
    <definedName name="_ST206">#REF!</definedName>
    <definedName name="perfo3">#REF!</definedName>
    <definedName name="_4206B">#REF!</definedName>
    <definedName name="totall">#REF!</definedName>
    <definedName name="ITEMES">#REF!</definedName>
    <definedName name="APU_16.1.3">#REF!</definedName>
    <definedName name="FORMALETA_METALICA_PARA_COLUMNAS_0.4_m_x_1_m">#REF!</definedName>
    <definedName name="SHARED_FORMULA_1719">#REF!</definedName>
    <definedName name="_MV15">#REF!</definedName>
    <definedName name="_AFC3">#REF!</definedName>
    <definedName name="Proy_13">#REF!</definedName>
    <definedName name="UNIONREPARACION6_1">#REF!</definedName>
    <definedName name="_67_MAT1_1">#REF!</definedName>
    <definedName name="ALTURAMUROPR">#REF!</definedName>
    <definedName name="SHARED_FORMULA_978">#REF!</definedName>
    <definedName name="VIT1_1_12">#REF!</definedName>
    <definedName name="APU_7.5.5">#REF!</definedName>
    <definedName name="tubogrp18">#REF!</definedName>
    <definedName name="VALMA3">#REF!</definedName>
    <definedName name="SHARED_FORMULA_2121">#REF!</definedName>
    <definedName name="VSM1_1_4">#REF!</definedName>
    <definedName name="moelect">#REF!</definedName>
    <definedName name="CUER">#REF!</definedName>
    <definedName name="BUENO40CNA">#REF!</definedName>
    <definedName name="T1__2_FC1_9">#REF!</definedName>
    <definedName name="Titlepb">#REF!</definedName>
    <definedName name="SHARED_FORMULA_922">#REF!</definedName>
    <definedName name="_MAT35">#REF!</definedName>
    <definedName name="r.CashFlow">#REF!</definedName>
    <definedName name="ITEM_5_FILTRO">#REF!</definedName>
    <definedName name="ListaCantidad">#REF!</definedName>
    <definedName name="ng">#REF!</definedName>
    <definedName name="JORNAL.O">#REF!</definedName>
    <definedName name="HP_stg_Hz">#REF!</definedName>
    <definedName name="Tablero_Dist._T_REG_2__T_REG_5__T_NP2_1__T_NP2_6__T_NP1_3_Trifasico_CON_Espacio_Totalizador_18_Circ._5_Hilos_220V">#REF!</definedName>
    <definedName name="DIRECTO5.66">#REF!</definedName>
    <definedName name="CODO3X11">#REF!</definedName>
    <definedName name="Sanitario_tipo_acuacer">#REF!</definedName>
    <definedName name="Ag">#REF!</definedName>
    <definedName name="entibado_1_1">#REF!</definedName>
    <definedName name="___xlcn.WorksheetConnection_MacrosGenerales.xlsmTabla14">#REF!</definedName>
    <definedName name="Malla_eslabonada_cal.12__6_x_6">#REF!</definedName>
    <definedName name="___tab3">#REF!</definedName>
    <definedName name="____pr16">#REF!</definedName>
    <definedName name="SHARED_FORMULA_1931">#REF!</definedName>
    <definedName name="tubogrp36">#REF!</definedName>
    <definedName name="_MA2">#REF!</definedName>
    <definedName name="SHARED_FORMULA_1677">#REF!</definedName>
    <definedName name="SHARED_FORMULA_855">#REF!</definedName>
    <definedName name="SHARED_FORMULA_1233">#REF!</definedName>
    <definedName name="llav">#REF!</definedName>
    <definedName name="SHARED_FORMULA_1326">#REF!</definedName>
    <definedName name="TUBSANT4">#REF!</definedName>
    <definedName name="VALDES">#REF!</definedName>
    <definedName name="_14">#REF!</definedName>
    <definedName name="_921A">#REF!</definedName>
    <definedName name="APU_12.1.51">#REF!</definedName>
    <definedName name="MATPR">#REF!</definedName>
    <definedName name="DIRECTO5.104">#REF!</definedName>
    <definedName name="______pr57">#REF!</definedName>
    <definedName name="PROCESO">#REF!</definedName>
    <definedName name="tee8x3el">#REF!</definedName>
    <definedName name="Database_MI">#REF!</definedName>
    <definedName name="chasos">#REF!</definedName>
    <definedName name="Curva_PVC_3_4">#REF!</definedName>
    <definedName name="____________________________f">#REF!</definedName>
    <definedName name="_COM2">#REF!</definedName>
    <definedName name="factura">#REF!</definedName>
    <definedName name="_PMT5671">#REF!</definedName>
    <definedName name="asasasasa">#REF!</definedName>
    <definedName name="Codo_90o_1_4__CxC_SANITARIO_4">#REF!</definedName>
    <definedName name="Dias_semanales">#REF!</definedName>
    <definedName name="SHARED_FORMULA_1888">#REF!</definedName>
    <definedName name="_54_EQP6_1_1_1">#REF!</definedName>
    <definedName name="VTAPTOS_2">#REF!</definedName>
    <definedName name="gff">#REF!</definedName>
    <definedName name="VEX_ON">#REF!</definedName>
    <definedName name="COGA145">#REF!</definedName>
    <definedName name="DIRECTO90">#REF!</definedName>
    <definedName name="COGA81">#REF!</definedName>
    <definedName name="auxcomisariato">#REF!</definedName>
    <definedName name="FIN_12">#REF!</definedName>
    <definedName name="SHARED_FORMULA_1795">#REF!</definedName>
    <definedName name="Hid">#REF!</definedName>
    <definedName localSheetId="0" name="NUEVO">#REF!</definedName>
    <definedName name="CGTR012">#REF!</definedName>
    <definedName name="DIRECTO4.26">#REF!</definedName>
    <definedName name="ESPESORSUBBASERIGIDOURBANO">#REF!</definedName>
    <definedName name="Suelos">#REF!</definedName>
    <definedName name="DIRECTO76">#REF!</definedName>
    <definedName name="arq">#REF!</definedName>
    <definedName name="wqw">#REF!</definedName>
    <definedName name="TUBERIA6_1_1">#REF!</definedName>
    <definedName name="COGA19">#REF!</definedName>
    <definedName name="_394CODO8X22_1">#REF!</definedName>
    <definedName name="pint">#REF!</definedName>
    <definedName name="_MOD1">#REF!</definedName>
    <definedName name="SHARED_FORMULA_1434">#REF!</definedName>
    <definedName name="Patch_Panel_de_16_Puertos_RJ_45_Cat._5E">#REF!</definedName>
    <definedName name="Tubo_presión__9_P.V.C._3_4">#REF!</definedName>
    <definedName name="Listado1">#REF!</definedName>
    <definedName name="NARIÑO">#REF!</definedName>
    <definedName name="PA">#REF!</definedName>
    <definedName name="Color_mineral">#REF!</definedName>
    <definedName name="ACTA16">#REF!</definedName>
    <definedName name="yorlanys">#REF!</definedName>
    <definedName name="APUS">#REF!</definedName>
    <definedName name="TtlCD">#REF!</definedName>
    <definedName name="Puesta_a_Tierra_Subestacion_Según_N._CODENSA_CTS_523_2">#REF!</definedName>
    <definedName name="WA">#REF!</definedName>
    <definedName name="CGEX02">#REF!</definedName>
    <definedName name="_TNL27">#REF!</definedName>
    <definedName name="SHARED_FORMULA_531">#REF!</definedName>
    <definedName name="ACTA20">#REF!</definedName>
    <definedName name="TRANSPORTES">#REF!</definedName>
    <definedName name="HisYear_0">#REF!</definedName>
    <definedName name="Tabla_burra_30">#REF!</definedName>
    <definedName name="vent">#REF!</definedName>
    <definedName name="DevPta">#REF!</definedName>
    <definedName name="SHARED_FORMULA_1122">#REF!</definedName>
    <definedName name="Patch_Panel_de_32_Puertos_RJ_45_Cat._5E">#REF!</definedName>
    <definedName name="__CAC3">#REF!</definedName>
    <definedName name="Fuente">#REF!</definedName>
    <definedName name="Lamina_galv._Cal_28">#REF!</definedName>
    <definedName name="VAL150PE_S4">#REF!</definedName>
    <definedName name="VAL_100PE_S5">#REF!</definedName>
    <definedName name="__________tab1">#REF!</definedName>
    <definedName name="APER">#REF!</definedName>
    <definedName name="SHARED_FORMULA_1229">#REF!</definedName>
    <definedName name="SHARED_FORMULA_1939">#REF!</definedName>
    <definedName name="APU_7.7.8.4.4">#REF!</definedName>
    <definedName name="_61_EQP9_1">#REF!</definedName>
    <definedName name="SHARED_FORMULA_1648">#REF!</definedName>
    <definedName name="SHARED_FORMULA_311">#REF!</definedName>
    <definedName name="M.D.O._Demolicion_Muro">#REF!</definedName>
    <definedName name="_EQP18_1_1">#REF!</definedName>
    <definedName name="FIN_7">#REF!</definedName>
    <definedName name="SHARED_FORMULA_275">#REF!</definedName>
    <definedName name="TOTSHE25">#REF!</definedName>
    <definedName name="_684Valor_1_1_1">#REF!</definedName>
    <definedName name="U4UZ_1_1">#REF!</definedName>
    <definedName name="ES5_31">#REF!</definedName>
    <definedName name="HORALABO">#REF!</definedName>
    <definedName name="SHARED_FORMULA_1706">#REF!</definedName>
    <definedName name="SHARED_FORMULA_53">#REF!</definedName>
    <definedName name="FOBO7">#REF!</definedName>
    <definedName name="LOCALIZACIÓN_Y_REPLANTEO._ESTRUCTURAS">#REF!</definedName>
    <definedName name="_461HORAS_1_1">#REF!</definedName>
    <definedName name="Proy_47">#REF!</definedName>
    <definedName name="end_balans">#REF!</definedName>
    <definedName name="_216_MO9_1_1_1">#REF!</definedName>
    <definedName name="ITENM_DOMIC">#REF!</definedName>
    <definedName name="cadenero">#REF!</definedName>
    <definedName name="BUJE1.12X12">#REF!</definedName>
    <definedName name="ITEM_7_3">#REF!</definedName>
    <definedName name="DCI1_1">#REF!</definedName>
    <definedName name="APU_7.9.1.3">#REF!</definedName>
    <definedName name="__EST18">#REF!</definedName>
    <definedName name="barsol">#REF!</definedName>
    <definedName name="Zocalo_en_acero_inoxidable_e_0_10_ML">#REF!</definedName>
    <definedName name="Breaker_de_3x350_A">#REF!</definedName>
    <definedName name="_EQP17_1">#REF!</definedName>
    <definedName name="SHARED_FORMULA_1753">#REF!</definedName>
    <definedName name="CUA">#REF!</definedName>
    <definedName name="BUJE2X1.14">#REF!</definedName>
    <definedName name="___pr34">#REF!</definedName>
    <definedName name="REDU4X3_1_1">#REF!</definedName>
    <definedName name="_TA5">#REF!</definedName>
    <definedName name="_MAT31_1">#REF!</definedName>
    <definedName name="Orden">#REF!</definedName>
    <definedName name="ITEM5.83">#REF!</definedName>
    <definedName name="SIG_LG11_H358">#REF!</definedName>
    <definedName name="T2_">#REF!</definedName>
    <definedName name="Sifón_c_x_c_sanitario_4">#REF!</definedName>
    <definedName name="acondicionamientopozo">#REF!</definedName>
    <definedName name="Proy_15">#REF!</definedName>
    <definedName name="TUBS3">#REF!</definedName>
    <definedName name="SHARED_FORMULA_406">#REF!</definedName>
    <definedName name="SHARED_FORMULA_1856">#REF!</definedName>
    <definedName name="SHARED_FORMULA_447">#REF!</definedName>
    <definedName name="_REP64">#REF!</definedName>
    <definedName name="SHARED_FORMULA_865">#REF!</definedName>
    <definedName name="SHARED_FORMULA_1149">#REF!</definedName>
    <definedName name="Concreto_2500_PSI">#REF!</definedName>
    <definedName name="COGA219">#REF!</definedName>
    <definedName name="item320.2">#REF!</definedName>
    <definedName name="T4UZ">#REF!</definedName>
    <definedName name="_________BGC1">#REF!</definedName>
    <definedName name="ax.">#REF!</definedName>
    <definedName name="asdfñk">#REF!</definedName>
    <definedName name="T.1_POZ">#REF!</definedName>
    <definedName name="_11_EQP11_1_1">#REF!</definedName>
    <definedName name="Bd">#REF!</definedName>
    <definedName name="VAL300HD_S5">#REF!</definedName>
    <definedName name="TARIFAS">#REF!</definedName>
    <definedName name="VIGACI">#REF!</definedName>
    <definedName name="TRANSP">#REF!</definedName>
    <definedName name="_EQP7">#REF!</definedName>
    <definedName name="__pr64">#REF!</definedName>
    <definedName name="SHARED_FORMULA_666">#REF!</definedName>
    <definedName name="Desinfeccion_del_Sistema_de_Agua_Potable">#REF!</definedName>
    <definedName name="Excel_BuiltIn_Print_Area_2_1_2_10">#REF!</definedName>
    <definedName name="Planeado_COSTOS">#REF!</definedName>
    <definedName name="DOM90X20_S2">#REF!</definedName>
    <definedName name="BLPH8">#REF!</definedName>
    <definedName name="blCantidades2">#REF!</definedName>
    <definedName name="SHARED_FORMULA_202">#REF!</definedName>
    <definedName name="Paral_Telescópico_2_4">#REF!</definedName>
    <definedName name="SHARED_FORMULA_2193">#REF!</definedName>
    <definedName name="DIRECTO130">#REF!</definedName>
    <definedName name="Z_B4899976_EBDC_11DA_B6F6_00609720E0A1_.wvu.PrintTitles">#REF!</definedName>
    <definedName name="int">#REF!</definedName>
    <definedName name="Z_6BA141F5_E104_11DA_B6F6_00609720E0A1_.wvu.PrintArea">#REF!</definedName>
    <definedName name="TOTSHE8">#REF!</definedName>
    <definedName name="DIRECTO80">#REF!</definedName>
    <definedName name="SHARED_FORMULA_2240">#REF!</definedName>
    <definedName name="_MAT37_1">#REF!</definedName>
    <definedName name="_528REPACOMETIDA3_1_1_1">#REF!</definedName>
    <definedName name="p.Executive">#REF!</definedName>
    <definedName name="Tanques_Hidro_Acumuladores">#REF!</definedName>
    <definedName name="Porcentaje.Desperd">#REF!</definedName>
    <definedName name="CRUCE_8__A_S4">#REF!</definedName>
    <definedName name="ESCOMBROS">#REF!</definedName>
    <definedName name="TEER4X2">#REF!</definedName>
    <definedName name="_____pr32">#REF!</definedName>
    <definedName name="Auxcontabilidad">#REF!</definedName>
    <definedName name="__ORO12">#REF!</definedName>
    <definedName name="_____pr13">#REF!</definedName>
    <definedName name="SHARED_FORMULA_574">#REF!</definedName>
    <definedName name="PeriodoRepagoCCP">#REF!</definedName>
    <definedName name="WBS">#REF!</definedName>
    <definedName name="GRS">#REF!</definedName>
    <definedName name="VAL80PE_S5">#REF!</definedName>
    <definedName name="_EST14">#REF!</definedName>
    <definedName name="___EST5">#REF!</definedName>
    <definedName name="SHARED_FORMULA_1647">#REF!</definedName>
    <definedName name="InvDol1">#REF!</definedName>
    <definedName name="C_1">#REF!</definedName>
    <definedName name="SHARED_FORMULA_1163">#REF!</definedName>
    <definedName name="_MAT34_1_1">#REF!</definedName>
    <definedName name="APU_3.1.8">#REF!</definedName>
    <definedName name="SHARED_FORMULA_1401">#REF!</definedName>
    <definedName name="vidriom2">#REF!</definedName>
    <definedName name="RELLENOSELECCIONADO_1">#REF!</definedName>
    <definedName name="_MV9_1_1">#REF!</definedName>
    <definedName name="____EST3">#REF!</definedName>
    <definedName name="Formaleta_Entrepisos">#REF!</definedName>
    <definedName name="SHARED_FORMULA_1835">#REF!</definedName>
    <definedName name="Excel_BuiltIn_Print_Titles_6">#REF!</definedName>
    <definedName name="_POR3_1_2">#REF!</definedName>
    <definedName name="InvDol7">#REF!</definedName>
    <definedName name="__num6">#REF!</definedName>
    <definedName name="ARELF">#REF!</definedName>
    <definedName name="PERNO">#REF!</definedName>
    <definedName name="_122_MAT26_1_1">#REF!</definedName>
    <definedName name="hojapuerta2x0.9">#REF!</definedName>
    <definedName name="SHARED_FORMULA_461">#REF!</definedName>
    <definedName name="_196A">#REF!</definedName>
    <definedName name="______EST4">#REF!</definedName>
    <definedName name="SHARED_FORMULA_426">#REF!</definedName>
    <definedName name="____COM1">#REF!</definedName>
    <definedName name="Barraje_de_neutros">#REF!</definedName>
    <definedName name="Excel_BuiltIn_Print_Area_1_1_1">#REF!</definedName>
    <definedName localSheetId="3" name="_Fill">#REF!</definedName>
    <definedName name="SMMLV1996">#REF!</definedName>
    <definedName name="Cubierta_Trapezoidal_Acesco_3_05">#REF!</definedName>
    <definedName name="RELLENOEXCAVACION_1_2">#REF!</definedName>
    <definedName name="WER">#REF!</definedName>
    <definedName name="_EMP10">#REF!</definedName>
    <definedName name="SHARED_FORMULA_104">#REF!</definedName>
    <definedName name="_4251A">#REF!</definedName>
    <definedName name="__THF12">#REF!</definedName>
    <definedName name="Breaker_de_3x100_A">#REF!</definedName>
    <definedName name="SHARED_FORMULA_1731">#REF!</definedName>
    <definedName name="ITEM_6.3">#REF!</definedName>
    <definedName name="CTRPAG">#REF!</definedName>
    <definedName name="planta">#REF!</definedName>
    <definedName name="CARTILLA">#REF!</definedName>
    <definedName name="AERTRRTT">#REF!</definedName>
    <definedName name="____pr22">#REF!</definedName>
    <definedName name="yee200x160_1_1">#REF!</definedName>
    <definedName name="_pr01">#REF!</definedName>
    <definedName name="mediah_reposo_comida">#REF!</definedName>
    <definedName name="ES4_24">#REF!</definedName>
    <definedName name="SHARED_FORMULA_1622">#REF!</definedName>
    <definedName name="APU_7.1.10">#REF!</definedName>
    <definedName name="M.D.O._Instalacion_Zocalo_en_Granito">#REF!</definedName>
    <definedName name="unionmaxi6">#REF!</definedName>
    <definedName name="ACT_CONT2">#REF!</definedName>
    <definedName name="ea">#REF!</definedName>
    <definedName name="_223A">#REF!</definedName>
    <definedName name="Lamina_galv._Cal_30">#REF!</definedName>
    <definedName name="IMPII4C">#REF!</definedName>
    <definedName name="Tiras_Alistado_3_x_3_x_3">#REF!</definedName>
    <definedName name="CGTR041">#REF!</definedName>
    <definedName name="______EST19">#REF!</definedName>
    <definedName name="item122">#REF!</definedName>
    <definedName name="GERENCIA">#REF!</definedName>
    <definedName name="Rs">#REF!</definedName>
    <definedName name="SANITARIOTANQUE">#REF!</definedName>
    <definedName name="Regulador_Trifasico_de_9_KVA">#REF!</definedName>
    <definedName name="SHARED_FORMULA_1056">#REF!</definedName>
    <definedName name="CGTR051">#REF!</definedName>
    <definedName name="_669UR4UZ_1_1_1">#REF!</definedName>
    <definedName name="SHARED_FORMULA_1008">#REF!</definedName>
    <definedName name="Estufa_Electrica_2_Puestos">#REF!</definedName>
    <definedName name="SHARED_FORMULA_1282">#REF!</definedName>
    <definedName name="Qmax">#REF!</definedName>
    <definedName name="Ap">#REF!</definedName>
    <definedName name="REDUCCION_4__x_3">#REF!</definedName>
    <definedName name="_546T16US_1_1_1">#REF!</definedName>
    <definedName name="ANTI_1_1">#REF!</definedName>
    <definedName name="BARNIZTOT">#REF!</definedName>
    <definedName name="COGA141">#REF!</definedName>
    <definedName localSheetId="3" name="KIKL">#REF!</definedName>
    <definedName name="SHEET24">#REF!</definedName>
    <definedName name="Bc">#REF!</definedName>
    <definedName name="APU_7.3.12">#REF!</definedName>
    <definedName name="ITEM5.89">#REF!</definedName>
    <definedName name="HIDR160PE_S4">#REF!</definedName>
    <definedName name="____EXC9">#REF!</definedName>
    <definedName localSheetId="0" name="PRINT_AREA_MI">#REF!</definedName>
    <definedName name="UNIONPRES3.4">#REF!</definedName>
    <definedName name="SHARED_FORMULA_2037">#REF!</definedName>
    <definedName name="_____tab3">#REF!</definedName>
    <definedName name="CGPR061">#REF!</definedName>
    <definedName name="serf">#REF!</definedName>
    <definedName name="EQUIPO">#REF!</definedName>
    <definedName name="_57_EQP7_1_1_1">#REF!</definedName>
    <definedName name="SHARED_FORMULA_137">#REF!</definedName>
    <definedName name="SHARED_FORMULA_54">#REF!</definedName>
    <definedName name="_331ANDENES_1">#REF!</definedName>
    <definedName name="SHARED_FORMULA_2074">#REF!</definedName>
    <definedName name="_Fill">#REF!</definedName>
    <definedName name="____pr03">#REF!</definedName>
    <definedName name="SHARED_FORMULA_2217">#REF!</definedName>
    <definedName name="__COM4">#REF!</definedName>
    <definedName name="_TZ418">#REF!</definedName>
    <definedName name="SHARED_FORMULA_1591">#REF!</definedName>
    <definedName localSheetId="3" name="PROY">#REF!</definedName>
    <definedName name="DIRECTO73">#REF!</definedName>
    <definedName name="CONTRATO.No">#REF!</definedName>
    <definedName name="ES4_5">#REF!</definedName>
    <definedName name="_____pr46">#REF!</definedName>
    <definedName name="ANALISIS">#REF!</definedName>
    <definedName name="_MO9_1_1">#REF!</definedName>
    <definedName name="solado">#REF!</definedName>
    <definedName name="ITEM7.5">#REF!</definedName>
    <definedName name="_398CODO8X45_1_1">#REF!</definedName>
    <definedName name="VPR1_1_18">#REF!</definedName>
    <definedName name="Mezcladora_Apolo_1__bulto">#REF!</definedName>
    <definedName name="SHARED_FORMULA_2254">#REF!</definedName>
    <definedName name="_592TEE8A6_1">#REF!</definedName>
    <definedName name="Trimestre2">#REF!</definedName>
    <definedName name="SHARED_FORMULA_1585">#REF!</definedName>
    <definedName name="_MAT30_1_2">#REF!</definedName>
    <definedName name="LICITACION_PUBLICA">#REF!</definedName>
    <definedName name="__123Graph_C">#REF!</definedName>
    <definedName name="CGSO042">#REF!</definedName>
    <definedName name="ANA">#REF!</definedName>
    <definedName name="SMMLV2009">#REF!</definedName>
    <definedName name="SHARED_FORMULA_752">#REF!</definedName>
    <definedName name="BORDE1">#REF!</definedName>
    <definedName name="Canastilla_Lavaplatos_Ref._93500_000_000">#REF!</definedName>
    <definedName name="VRP1_1_19">#REF!</definedName>
    <definedName name="Concreto_a_granel_con_silo_puesto_en_obra__cemento_1A__2500_P.S.I.">#REF!</definedName>
    <definedName name="ProdForm">#REF!</definedName>
    <definedName name="Interruptor_sencillo_Levinton_Decor">#REF!</definedName>
    <definedName name="VIGASUPERIOR">#REF!</definedName>
    <definedName name="Alumino_ventanas">#REF!</definedName>
    <definedName name="TEE8X3_1">#REF!</definedName>
    <definedName name="SHARED_FORMULA_2251">#REF!</definedName>
    <definedName name="Reparaciones_en_PVC_S_4">#REF!</definedName>
    <definedName name="ITEM_1.7.1">#REF!</definedName>
    <definedName name="_____ORO16">#REF!</definedName>
    <definedName name="__123Graph_A">#REF!</definedName>
    <definedName name="TablaIndices1">#REF!</definedName>
    <definedName name="SHARED_FORMULA_880">#REF!</definedName>
    <definedName name="OBSERV">#REF!</definedName>
    <definedName name="estacaspinturahilo">#REF!</definedName>
    <definedName name="SHARED_FORMULA_1571">#REF!</definedName>
    <definedName name="TEP1.5">#REF!</definedName>
    <definedName name="TOMADO">#REF!</definedName>
    <definedName name="Proy_34">#REF!</definedName>
    <definedName name="INGENIERIA11">#REF!</definedName>
    <definedName name="_C2256JH">#REF!</definedName>
    <definedName name="APU_7.9.3.1">#REF!</definedName>
    <definedName name="_8_EQP10_1_1">#REF!</definedName>
    <definedName name="COMIN">#REF!</definedName>
    <definedName name="_549T3UP_1_1_1">#REF!</definedName>
    <definedName name="VPNInversion">#REF!</definedName>
    <definedName name="_________PMT5671">#REF!</definedName>
    <definedName name="__TZ218">#REF!</definedName>
    <definedName name="SHARED_FORMULA_1541">#REF!</definedName>
    <definedName name="FIN_16">#REF!</definedName>
    <definedName name="val_rps">#REF!</definedName>
    <definedName name="EXC">#REF!</definedName>
    <definedName name="VCELA6">#REF!</definedName>
    <definedName name="GRS_ON_HUIL">#REF!</definedName>
    <definedName name="CODO3X45_1">#REF!</definedName>
    <definedName name="__pr60">#REF!</definedName>
    <definedName name="Loan_Start">#REF!</definedName>
    <definedName name="_82_MAT14_1">#REF!</definedName>
    <definedName name="DIRECTO7.33">#REF!</definedName>
    <definedName name="CONVENTRY">#REF!</definedName>
    <definedName name="_EQP9">#REF!</definedName>
    <definedName name="ARENA">#REF!</definedName>
    <definedName name="_291_POR5_1_1_1">#REF!</definedName>
    <definedName name="APU_11.1.2">#REF!</definedName>
    <definedName name="Manto_líder_reforzado">#REF!</definedName>
    <definedName name="DIRECTO3.18">#REF!</definedName>
    <definedName name="SHARED_FORMULA_1409">#REF!</definedName>
    <definedName name="SHARED_FORMULA_1179">#REF!</definedName>
    <definedName name="__123Graph_CCart_AnticAdic">#REF!</definedName>
    <definedName name="_100_MAT2_1">#REF!</definedName>
    <definedName name="LONAVERDE">#REF!</definedName>
    <definedName name="BOMBA">#REF!</definedName>
    <definedName name="____ECP1">#REF!</definedName>
    <definedName name="RECUBRIM_ESP_ITEM">#REF!</definedName>
    <definedName name="Tg">#REF!</definedName>
    <definedName name="aiu">#REF!</definedName>
    <definedName name="_____________EST18">#REF!</definedName>
    <definedName name="CUADRO16">#REF!</definedName>
    <definedName name="item730.2.4">#REF!</definedName>
    <definedName name="PUERTALUMTOT">#REF!</definedName>
    <definedName name="fhgjj">#REF!</definedName>
    <definedName name="res_guainía">#REF!</definedName>
    <definedName name="__ICP1">#REF!</definedName>
    <definedName name="_________PJ50">#REF!</definedName>
    <definedName name="MOIHF">#REF!</definedName>
    <definedName name="Reactores">#REF!</definedName>
    <definedName name="union4">#REF!</definedName>
    <definedName name="APU_5.1.4">#REF!</definedName>
    <definedName name="V_15___1.8x6.8___Plano_de_Detalle_No._A_162">#REF!</definedName>
    <definedName name="TE">#REF!</definedName>
    <definedName name="DOM90X32_S4">#REF!</definedName>
    <definedName name="factor_equip">#REF!</definedName>
    <definedName name="___EST10">#REF!</definedName>
    <definedName name="DEDICACIÓN_ADMINISTRATIVOS">#REF!</definedName>
    <definedName name="_____Atp2">#REF!</definedName>
    <definedName name="Tapa_Registro_R20x20">#REF!</definedName>
    <definedName name="APU_7.7.2.4">#REF!</definedName>
    <definedName name="_8__123Graph_DGRAFICO_1">#REF!</definedName>
    <definedName name="SHARED_FORMULA_1241">#REF!</definedName>
    <definedName name="dos">#REF!</definedName>
    <definedName name="_____ORO11">#REF!</definedName>
    <definedName name="asas">#REF!</definedName>
    <definedName name="DIRECTO5.105">#REF!</definedName>
    <definedName name="___EST6">#REF!</definedName>
    <definedName name="PALMITAS1">#REF!</definedName>
    <definedName name="Valor.m3.concreto21MPa">#REF!</definedName>
    <definedName name="SHARED_FORMULA_209">#REF!</definedName>
    <definedName name="SHARED_FORMULA_986">#REF!</definedName>
    <definedName name="Jb">#REF!</definedName>
    <definedName name="CODO9012">#REF!</definedName>
    <definedName name="den_aisl">#REF!</definedName>
    <definedName name="_pr09">#REF!</definedName>
    <definedName name="ITEM5.72">#REF!</definedName>
    <definedName name="_18_Dic">#REF!</definedName>
    <definedName name="EXCAVACION_1">#REF!</definedName>
    <definedName name="Fin_de_semana">#REF!</definedName>
    <definedName name="MADCJ">#REF!</definedName>
    <definedName name="margen_2_10">#REF!</definedName>
    <definedName name="Z_4A14CB5C_2287_4F6E_9A65_22F0A4D81D81_.wvu.PrintArea">#REF!</definedName>
    <definedName name="Gd">#REF!</definedName>
    <definedName name="_290_POR5_1_1">#REF!</definedName>
    <definedName name="FactorMultiplicaCalculado">#REF!</definedName>
    <definedName name="CGRF0431">#REF!</definedName>
    <definedName name="_______________EXC9">#REF!</definedName>
    <definedName name="SHARED_FORMULA_761">#REF!</definedName>
    <definedName name="SHARED_FORMULA_2079">#REF!</definedName>
    <definedName name="SHARED_FORMULA_731">#REF!</definedName>
    <definedName name="CODO16X90">#REF!</definedName>
    <definedName name="_pr05">#REF!</definedName>
    <definedName name="ETAPA3">#REF!</definedName>
    <definedName name="Cedro_caqueta_pieza">#REF!</definedName>
    <definedName name="Tuberia_Acero_Galvanizado_Schedule_40_1">#REF!</definedName>
    <definedName name="_178_MAT7_1">#REF!</definedName>
    <definedName name="VolTanqu">#REF!</definedName>
    <definedName name="ACOND">#REF!</definedName>
    <definedName name="SHARED_FORMULA_702">#REF!</definedName>
    <definedName name="DIRECTO4.21">#REF!</definedName>
    <definedName name="_VIT1">#REF!</definedName>
    <definedName name="DIRECTO4.43">#REF!</definedName>
    <definedName name="VIBROCOMPACT">#REF!</definedName>
    <definedName name="cubierta">#REF!</definedName>
    <definedName name="SHARED_FORMULA_1120">#REF!</definedName>
    <definedName name="_130_MAT29_1">#REF!</definedName>
    <definedName name="_____pr29">#REF!</definedName>
    <definedName name="_POR2_1_1">#REF!</definedName>
    <definedName name="gy">#REF!</definedName>
    <definedName name="ROCIO">#REF!</definedName>
    <definedName name="ss">#REF!</definedName>
    <definedName name="SHARED_FORMULA_1015">#REF!</definedName>
    <definedName name="BLPH9">#REF!</definedName>
    <definedName name="dt">#REF!</definedName>
    <definedName name="APU_10.1.5">#REF!</definedName>
    <definedName name="__123Graph_Dcaja">#REF!</definedName>
    <definedName name="Rd">#REF!</definedName>
    <definedName name="_COM6">#REF!</definedName>
    <definedName name="Espatulas_5">#REF!</definedName>
    <definedName name="pozo_1_2">#REF!</definedName>
    <definedName name="VIT1_1">#REF!</definedName>
    <definedName name="Bancohipotecario">#REF!</definedName>
    <definedName name="SHARED_FORMULA_762">#REF!</definedName>
    <definedName name="APU_Gabinete_Incendio">#REF!</definedName>
    <definedName name="observaciones">#REF!</definedName>
    <definedName name="SHARED_FORMULA_590">#REF!</definedName>
    <definedName name="CGRF0442">#REF!</definedName>
    <definedName name="lista6">#REF!</definedName>
    <definedName name="trmspk">#REF!</definedName>
    <definedName name="SHARED_FORMULA_1001">#REF!</definedName>
    <definedName name="_MAT3_1">#REF!</definedName>
    <definedName name="_MAT2_1_1">#REF!</definedName>
    <definedName name="BOTES">#REF!</definedName>
    <definedName name="_MO7_1">#REF!</definedName>
    <definedName name="ES6_36">#REF!</definedName>
    <definedName name="SHARED_FORMULA_2060">#REF!</definedName>
    <definedName name="VALVULA6_1_2">#REF!</definedName>
    <definedName name="tablon">#REF!</definedName>
    <definedName name="SHARED_FORMULA_868">#REF!</definedName>
    <definedName name="___key31">#REF!</definedName>
    <definedName name="_____pr12">#REF!</definedName>
    <definedName name="YT">#REF!</definedName>
    <definedName name="FONDO2">#REF!</definedName>
    <definedName name="______EST15">#REF!</definedName>
    <definedName name="CANT1.1">#REF!</definedName>
    <definedName name="york">#REF!</definedName>
    <definedName name="GMM_ON_DMARES">#REF!</definedName>
    <definedName name="__pr62">#REF!</definedName>
    <definedName name="SHARED_FORMULA_2147">#REF!</definedName>
    <definedName name="APU_11.2.2.2">#REF!</definedName>
    <definedName name="_MAT13_1_1">#REF!</definedName>
    <definedName name="Amperimetro_0_500_5A">#REF!</definedName>
    <definedName name="SIKADUR">#REF!</definedName>
    <definedName name="_____PMT5805">#REF!</definedName>
    <definedName name="SHARED_FORMULA_664">#REF!</definedName>
    <definedName name="gp">#REF!</definedName>
    <definedName name="SERO">#REF!</definedName>
    <definedName name="Excel_BuiltIn_Print_Titles_4">#REF!</definedName>
    <definedName name="_R32EL">#REF!</definedName>
    <definedName name="_TZ32510">#REF!</definedName>
    <definedName name="BUJE1.12X34">#REF!</definedName>
    <definedName name="MTL">#REF!</definedName>
    <definedName name="VFA1_1_4">#REF!</definedName>
    <definedName name="SHARED_FORMULA_1121">#REF!</definedName>
    <definedName name="CRUCE_200_CANAL_S4">#REF!</definedName>
    <definedName name="VEX1_1">#REF!</definedName>
    <definedName name="__pr06">#REF!</definedName>
    <definedName name="________________INF1">#REF!</definedName>
    <definedName name="Liston_2_4">#REF!</definedName>
    <definedName name="DIRECTO7.23">#REF!</definedName>
    <definedName name="_650UNION8PVC_1_1">#REF!</definedName>
    <definedName name="Ejecutivo">#REF!</definedName>
    <definedName name="TOTALITEM3.3">#REF!</definedName>
    <definedName name="Sifon_en_P_Ref._93510_000_000">#REF!</definedName>
    <definedName name="blHoraEqInf1">#REF!</definedName>
    <definedName name="UNIT">#REF!</definedName>
    <definedName name="_________________________f">#REF!</definedName>
    <definedName name="SHARED_FORMULA_1336">#REF!</definedName>
    <definedName name="LADOFILTROFLEXIBLE">#REF!</definedName>
    <definedName name="vck">#REF!</definedName>
    <definedName name="_MAT24">#REF!</definedName>
    <definedName name="DOM160X20_S3">#REF!</definedName>
    <definedName name="_4__123Graph_LBL_ACart_Utilidad">#REF!</definedName>
    <definedName name="SHARED_FORMULA_1632">#REF!</definedName>
    <definedName name="Database">#REF!</definedName>
    <definedName name="tvmenor90min">#REF!</definedName>
    <definedName name="TOTALITEM13.1.2">#REF!</definedName>
    <definedName name="___COM2">#REF!</definedName>
    <definedName name="APU_2.1.4">#REF!</definedName>
    <definedName name="Excel_BuiltIn__FilterDatabase_5_1_4_10">#REF!</definedName>
    <definedName name="horat">#REF!</definedName>
    <definedName name="ITEM_1.1">#REF!</definedName>
    <definedName name="APU_3.2.7">#REF!</definedName>
    <definedName name="ITEM5.74">#REF!</definedName>
    <definedName name="PLACA_1_2">#REF!</definedName>
    <definedName name="SHARED_FORMULA_502">#REF!</definedName>
    <definedName name="maxdeficit">#REF!</definedName>
    <definedName name="ITEM5.115">#REF!</definedName>
    <definedName name="Tubo_Presión__P.V.C._3">#REF!</definedName>
    <definedName name="CUADRILLAA">#REF!</definedName>
    <definedName name="_TNL30">#REF!</definedName>
    <definedName name="C.4">#REF!</definedName>
    <definedName name="SHARED_FORMULA_1035">#REF!</definedName>
    <definedName name="ADUANAS">#REF!</definedName>
    <definedName name="ATB">#REF!</definedName>
    <definedName name="poblado">#REF!</definedName>
    <definedName name="CODOPRES90.1">#REF!</definedName>
    <definedName name="_r">#REF!</definedName>
    <definedName name="Lista_riesgos">#REF!</definedName>
    <definedName name="ES6_18">#REF!</definedName>
    <definedName name="Camion_600">#REF!</definedName>
    <definedName name="COSTO_PERSONAL">#REF!</definedName>
    <definedName name="Ducha_grival">#REF!</definedName>
    <definedName name="_____EST2">#REF!</definedName>
    <definedName name="SHARED_FORMULA_267">#REF!</definedName>
    <definedName name="ES1_17">#REF!</definedName>
    <definedName name="LPAVPH">#REF!</definedName>
    <definedName name="SHARED_FORMULA_1494">#REF!</definedName>
    <definedName name="APU_7.9.2.2">#REF!</definedName>
    <definedName name="TEE4X3_1_2">#REF!</definedName>
    <definedName name="res_meta">#REF!</definedName>
    <definedName name="SHARED_FORMULA_1865">#REF!</definedName>
    <definedName name="___________tg4">#REF!</definedName>
    <definedName name="hjjjjj">#REF!</definedName>
    <definedName name="andamiotubular">#REF!</definedName>
    <definedName name="SHARED_FORMULA_815">#REF!</definedName>
    <definedName name="z">#REF!</definedName>
    <definedName name="SHARED_FORMULA_695">#REF!</definedName>
    <definedName name="VALLA_2_3_MTS_CON_3_CERCHAS">#REF!</definedName>
    <definedName name="_TPN1004">#REF!</definedName>
    <definedName name="COGA28">#REF!</definedName>
    <definedName name="lev0.1">#REF!</definedName>
    <definedName name="_____________________f">#REF!</definedName>
    <definedName name="SHARED_FORMULA_860">#REF!</definedName>
    <definedName name="DEPEND">#REF!</definedName>
    <definedName name="SHARED_FORMULA_1480">#REF!</definedName>
    <definedName name="res_caldas">#REF!</definedName>
    <definedName name="TOTALITEM3.5.2">#REF!</definedName>
    <definedName name="DIRECTO4.31">#REF!</definedName>
    <definedName name="SHARED_FORMULA_529">#REF!</definedName>
    <definedName name="PAVIMENTO_1">#REF!</definedName>
    <definedName name="_MV19_1">#REF!</definedName>
    <definedName name="APU_1.2.1">#REF!</definedName>
    <definedName name="suelocem">#REF!</definedName>
    <definedName name="LOCALIZACION_1_1">#REF!</definedName>
    <definedName name="cuadros4x4">#REF!</definedName>
    <definedName name="CABLE_EN_ACERO_GALVANIZADO_DE_3_4">#REF!</definedName>
    <definedName name="__xlnm.Print_Area_1">#REF!</definedName>
    <definedName name="GDN">#REF!</definedName>
    <definedName name="_261A">#REF!</definedName>
    <definedName name="CONCRETO">#REF!</definedName>
    <definedName name="Ak">#REF!</definedName>
    <definedName name="VALVULA1.14">#REF!</definedName>
    <definedName name="TEMA5">#REF!</definedName>
    <definedName name="COGA210">#REF!</definedName>
    <definedName name="_347ATRAQUE_1_1">#REF!</definedName>
    <definedName name="SHARED_FORMULA_2133">#REF!</definedName>
    <definedName name="____TOP7">#REF!</definedName>
    <definedName name="_____VEX1">#REF!</definedName>
    <definedName name="F.L">#REF!</definedName>
    <definedName name="M.DE.OBRA">#REF!</definedName>
    <definedName name="data32">#REF!</definedName>
    <definedName name="_____MA2">#REF!</definedName>
    <definedName name="__pr17">#REF!</definedName>
    <definedName name="________SBC3">#REF!</definedName>
    <definedName name="FactorMultFinalFMMin">#REF!</definedName>
    <definedName name="ACALZADA">#REF!</definedName>
    <definedName name="Supercel_Inc.Estruct.">#REF!</definedName>
    <definedName name="Granito__No_hay_sugerencias__peruano_No_3">#REF!</definedName>
    <definedName name="DIRECTO7.22">#REF!</definedName>
    <definedName name="Mano_de_Oso_80_cm.">#REF!</definedName>
    <definedName name="adaptv">#REF!</definedName>
    <definedName name="resu8">#REF!</definedName>
    <definedName name="MRSUPDET">#REF!</definedName>
    <definedName name="SHARED_FORMULA_553">#REF!</definedName>
    <definedName name="qqq">#REF!</definedName>
    <definedName name="SHARED_FORMULA_30">#REF!</definedName>
    <definedName name="boxes">#REF!</definedName>
    <definedName name="DIRECTO5.77">#REF!</definedName>
    <definedName name="item630.7">#REF!</definedName>
    <definedName name="_47_EQP4_1_1">#REF!</definedName>
    <definedName name="VAL250PE_S1">#REF!</definedName>
    <definedName name="hoha">#REF!</definedName>
    <definedName name="SHARED_FORMULA_2230">#REF!</definedName>
    <definedName name="APU_3.2.1">#REF!</definedName>
    <definedName name="Z_68C48519_C8C2_4287_96F6_0F561F815CE8_.wvu.PrintArea">#REF!</definedName>
    <definedName name="cuadrillaa1">#REF!</definedName>
    <definedName name="___pr50">#REF!</definedName>
    <definedName name="SMMLV2008">#REF!</definedName>
    <definedName name="puntillas">#REF!</definedName>
    <definedName name="CELDVRUNIT1">#REF!</definedName>
    <definedName name="ITEM5.60">#REF!</definedName>
    <definedName name="anexo8">#REF!</definedName>
    <definedName name="____ORO19">#REF!</definedName>
    <definedName name="CRUCE12_B_S2">#REF!</definedName>
    <definedName name="EPP">#REF!</definedName>
    <definedName name="ASCENSORES_ITEM">#REF!</definedName>
    <definedName name="Bisagra_común_de_3">#REF!</definedName>
    <definedName name="Luminaria_Industrial_Metal_Halide_de_250_W._220_V.">#REF!</definedName>
    <definedName name="_________CAC1">#REF!</definedName>
    <definedName name="SHARED_FORMULA_439">#REF!</definedName>
    <definedName name="Sifón_c_x_c_sanitario_6">#REF!</definedName>
    <definedName name="SHARED_FORMULA_1134">#REF!</definedName>
    <definedName name="tubohg2">#REF!</definedName>
    <definedName name="_254_MV20_1_1">#REF!</definedName>
    <definedName localSheetId="3" name="NoConductores">#REF!</definedName>
    <definedName name="SHARED_FORMULA_1239">#REF!</definedName>
    <definedName name="DIRECTO11">#REF!</definedName>
    <definedName name="_VPR1">#REF!</definedName>
    <definedName name="_20_EQP14_1_1">#REF!</definedName>
    <definedName name="SHARED_FORMULA_1048">#REF!</definedName>
    <definedName name="_262B">#REF!</definedName>
    <definedName name="MUEBLEINFTOT">#REF!</definedName>
    <definedName name="_251B">#REF!</definedName>
    <definedName name="__pr58">#REF!</definedName>
    <definedName name="U8UP_1_1">#REF!</definedName>
    <definedName name="______EXC2">#REF!</definedName>
    <definedName name="CotizacionARP">#REF!</definedName>
    <definedName name="item12">#REF!</definedName>
    <definedName name="DOM90X20_S1">#REF!</definedName>
    <definedName name="CGSM01">#REF!</definedName>
    <definedName name="ALAMBRE14">#REF!</definedName>
    <definedName name="Alambre_Negro_No.18">#REF!</definedName>
    <definedName name="Grama_Kikuyo">#REF!</definedName>
    <definedName name="VPR1_1_8">#REF!</definedName>
    <definedName name="ITEM3.22">#REF!</definedName>
    <definedName name="APU_7.7.3.2">#REF!</definedName>
    <definedName name="codo160x90_1_2">#REF!</definedName>
    <definedName name="SHARED_FORMULA_771">#REF!</definedName>
    <definedName name="PRUNIT">#REF!</definedName>
    <definedName name="SHARED_FORMULA_620">#REF!</definedName>
    <definedName name="SSLink0_2">#REF!</definedName>
    <definedName name="CUBS">#REF!</definedName>
    <definedName name="__DCI1">#REF!</definedName>
    <definedName name="MesCotiz">#REF!</definedName>
    <definedName name="SOBRE2H">#REF!</definedName>
    <definedName name="_EQP7_1_1">#REF!</definedName>
    <definedName name="_534RETIROESCOMBROS_1_1_1">#REF!</definedName>
    <definedName name="PAROUE_CENTENARIO_MUNICIPIO_DE_TAURAMENA">#REF!</definedName>
    <definedName name="Requerimiento">#REF!</definedName>
    <definedName name="SHARED_FORMULA_99">#REF!</definedName>
    <definedName name="ik">#REF!</definedName>
    <definedName name="Angulo_hierro_2_1_2__x_3_13">#REF!</definedName>
    <definedName name="UR6UZ_1">#REF!</definedName>
    <definedName name="ganchogal">#REF!</definedName>
    <definedName name="SHARED_FORMULA_1382">#REF!</definedName>
    <definedName name="TOTALITEM1.3.1">#REF!</definedName>
    <definedName name="Nafta3">#REF!</definedName>
    <definedName name="DIRECTO99">#REF!</definedName>
    <definedName name="PLACA_1">#REF!</definedName>
    <definedName name="presta">#REF!</definedName>
    <definedName name="SHARED_FORMULA_396">#REF!</definedName>
    <definedName name="PRU">#REF!</definedName>
    <definedName name="Dealpb">#REF!</definedName>
    <definedName name="Operario">#REF!</definedName>
    <definedName name="Buje_sanit__4_x3">#REF!</definedName>
    <definedName name="Equipo_Proteccion_de_Incendio_Según_Especificacion">#REF!</definedName>
    <definedName name="constante">#REF!</definedName>
    <definedName name="APU_12.1.37">#REF!</definedName>
    <definedName name="SIF180_2">#REF!</definedName>
    <definedName name="SHARED_FORMULA_623">#REF!</definedName>
    <definedName name="U8UZ_1">#REF!</definedName>
    <definedName name="KmASFALTITA">#REF!</definedName>
    <definedName name="Gi">#REF!</definedName>
    <definedName name="SHARED_FORMULA_1986">#REF!</definedName>
    <definedName name="lia">#REF!</definedName>
    <definedName name="___xlnm.Print_Area_3">#REF!</definedName>
    <definedName name="Excel_BuiltIn_Print_Titles_1_1">#REF!</definedName>
    <definedName name="_426de_1_1_1">#REF!</definedName>
    <definedName name="__123Graph_AHSTGRES">#REF!</definedName>
    <definedName name="C.7">#REF!</definedName>
    <definedName name="___AFC3">#REF!</definedName>
    <definedName name="VIT1_1_6">#REF!</definedName>
    <definedName name="Mortero_a_granel_con_silo_puesto_en_obra__1_3_de_4000_P.S.I.">#REF!</definedName>
    <definedName name="Bordillo_Jardineras_en_circulaciones_y_patio__en_concreto_e__15._Anden">#REF!</definedName>
    <definedName name="Ending_Balance">#REF!</definedName>
    <definedName name="____rc">#REF!</definedName>
    <definedName name="_TP1">#REF!</definedName>
    <definedName name="feb">#REF!</definedName>
    <definedName name="DISIPADORIGIDO">#REF!</definedName>
    <definedName name="Ja">#REF!</definedName>
    <definedName name="U6UZ_1_2">#REF!</definedName>
    <definedName name="SHARED_FORMULA_2031">#REF!</definedName>
    <definedName name="Caja_Galvanizada_5800">#REF!</definedName>
    <definedName name="SHARED_FORMULA_1738">#REF!</definedName>
    <definedName name="_MO2_1_1">#REF!</definedName>
    <definedName name="Valor_M2">#REF!</definedName>
    <definedName name="TUBERIA_P.V.C_RDE_9">#REF!</definedName>
    <definedName name="COGA109">#REF!</definedName>
    <definedName name="_RET1">#REF!</definedName>
    <definedName name="APU_mortero1.5_2000">#REF!</definedName>
    <definedName name="SHARED_FORMULA_1027">#REF!</definedName>
    <definedName name="______pr52">#REF!</definedName>
    <definedName name="EJEC">#REF!</definedName>
    <definedName name="_EQP6">#REF!</definedName>
    <definedName name="blHoraPerObraInf">#REF!</definedName>
    <definedName name="SHARED_FORMULA_588">#REF!</definedName>
    <definedName name="Bf">#REF!</definedName>
    <definedName name="APU_5.1.11">#REF!</definedName>
    <definedName name="TY">#REF!</definedName>
    <definedName name="TOTALITEM11.5">#REF!</definedName>
    <definedName name="Tintilla_para_madera">#REF!</definedName>
    <definedName name="SHARED_FORMULA_1369">#REF!</definedName>
    <definedName name="VCELA1">#REF!</definedName>
    <definedName name="_ADP1">#REF!</definedName>
    <definedName name="instalador_hidrosanitario">#REF!</definedName>
    <definedName name="ES1_40">#REF!</definedName>
    <definedName name="ANCHOPAVRIGIDO">#REF!</definedName>
    <definedName name="_EQP10_1_2">#REF!</definedName>
    <definedName name="Sg">#REF!</definedName>
    <definedName name="HC78MH">#REF!</definedName>
    <definedName name="____DCI1">#REF!</definedName>
    <definedName name="rango1">#REF!</definedName>
    <definedName name="APU_14.1.3">#REF!</definedName>
    <definedName name="________EST16">#REF!</definedName>
    <definedName name="ST_CW">#REF!</definedName>
    <definedName name="SHARED_FORMULA_1963">#REF!</definedName>
    <definedName name="T83JH">#REF!</definedName>
    <definedName name="uiui">#REF!</definedName>
    <definedName name="item30">#REF!</definedName>
    <definedName name="_EQP2">#REF!</definedName>
    <definedName name="Excel_BuiltIn_Print_Area_1_1">#REF!</definedName>
    <definedName name="Wtot">#REF!</definedName>
    <definedName name="Equipo_de_topografia">#REF!</definedName>
    <definedName name="listamagneticos">#REF!</definedName>
    <definedName name="SHARED_FORMULA_1769">#REF!</definedName>
    <definedName name="SHARED_FORMULA_1126">#REF!</definedName>
    <definedName name="LMEJORFLEXIBLE">#REF!</definedName>
    <definedName name="aiu_10">#REF!</definedName>
    <definedName name="TACOM">#REF!</definedName>
    <definedName name="_587TEE6A3_1_1">#REF!</definedName>
    <definedName name="emanto">#REF!</definedName>
    <definedName name="VIA">#REF!</definedName>
    <definedName name="Cf">#REF!</definedName>
    <definedName name="CODO3_1_2">#REF!</definedName>
    <definedName name="Transporte_Andamio">#REF!</definedName>
    <definedName name="SHARED_FORMULA_462">#REF!</definedName>
    <definedName name="VUELTA">#REF!</definedName>
    <definedName name="Plaquetas_en_concreto_0_40_x_0_40_tipo_IDU">#REF!</definedName>
    <definedName name="DIRECTO5.93">#REF!</definedName>
    <definedName name="SHARED_FORMULA_158">#REF!</definedName>
    <definedName name="______pr53">#REF!</definedName>
    <definedName name="SHARED_FORMULA_132">#REF!</definedName>
    <definedName name="ACTA4">#REF!</definedName>
    <definedName name="________EXC3">#REF!</definedName>
    <definedName name="G_C22">#REF!</definedName>
    <definedName name="Cubierta_Angulo_1_x1_x1_8">#REF!</definedName>
    <definedName name="APU_5.1.7">#REF!</definedName>
    <definedName name="CAPITULO19">#REF!</definedName>
    <definedName name="data47">#REF!</definedName>
    <definedName name="Valla_Informativa_Licencia_2.00X1.00">#REF!</definedName>
    <definedName name="Cajas_2_4">#REF!</definedName>
    <definedName name="_270_MV7_1_1_1">#REF!</definedName>
    <definedName name="PRES.AGRI">#REF!</definedName>
    <definedName name="__PJ50">#REF!</definedName>
    <definedName name="Dispensador_Jabon_Liquido_Ref._B_4063">#REF!</definedName>
    <definedName name="_112_MAT23_1">#REF!</definedName>
    <definedName name="SHARED_FORMULA_123">#REF!</definedName>
    <definedName name="SHARED_FORMULA_1970">#REF!</definedName>
    <definedName name="COGA144">#REF!</definedName>
    <definedName localSheetId="6" name="TRM.">'PPTO SSEE'!$E$9</definedName>
    <definedName name="SHARED_FORMULA_916">#REF!</definedName>
    <definedName name="ES1_20">#REF!</definedName>
    <definedName name="ANTI_1">#REF!</definedName>
    <definedName name="_263_MV5_1_1">#REF!</definedName>
    <definedName name="Breaker_20_amp">#REF!</definedName>
    <definedName name="TTB">#REF!</definedName>
    <definedName name="CT080KG">#REF!</definedName>
    <definedName name="SHARED_FORMULA_1768">#REF!</definedName>
    <definedName name="Stub_Header3">#REF!</definedName>
    <definedName name="ESP1S">#REF!</definedName>
    <definedName name="SHARED_FORMULA_263">#REF!</definedName>
    <definedName name="_571tapafondo_1">#REF!</definedName>
    <definedName name="_ICP1">#REF!</definedName>
    <definedName name="TIRSOCIOS">#REF!</definedName>
    <definedName name="blComentarioInf2">#REF!</definedName>
    <definedName name="SHARED_FORMULA_561">#REF!</definedName>
    <definedName name="SHARED_FORMULA_347">#REF!</definedName>
    <definedName name="_1___xlnm._FilterDatabase_1">#REF!</definedName>
    <definedName name="Z_381FCF61_DF95_4756_B103_A1118DFFDE02_.wvu.PrintArea">#REF!</definedName>
    <definedName name="res_cauca">#REF!</definedName>
    <definedName name="SHARED_FORMULA_606">#REF!</definedName>
    <definedName name="BREAKER">#REF!</definedName>
    <definedName name="VRP1_1_1">#REF!</definedName>
    <definedName name="CODO8X90_1_1">#REF!</definedName>
    <definedName name="_________________Rc">#REF!</definedName>
    <definedName name="_94_MAT18_1">#REF!</definedName>
    <definedName name="SHARED_FORMULA_610">#REF!</definedName>
    <definedName name="_13B____123Graph_XGráfico">#REF!</definedName>
    <definedName name="___aiu2">#REF!</definedName>
    <definedName name="FSANFSJA">#REF!</definedName>
    <definedName name="TITULOBUSQUEDAAPU">#REF!</definedName>
    <definedName name="VRP">#REF!</definedName>
    <definedName name="TipoCosteoNivelRiesgo">#REF!</definedName>
    <definedName name="_____APU221">#REF!</definedName>
    <definedName name="Excel_BuiltIn_Print_Titles_20">#REF!</definedName>
    <definedName name="SHARED_FORMULA_176">#REF!</definedName>
    <definedName name="_______SBC3">#REF!</definedName>
    <definedName name="_273A">#REF!</definedName>
    <definedName name="SHARED_FORMULA_24">#REF!</definedName>
    <definedName name="Concreto_Corriente_3000_P.S.I.">#REF!</definedName>
    <definedName name="_42E">#REF!</definedName>
    <definedName name="SHARED_FORMULA_1799">#REF!</definedName>
    <definedName name="SHARED_FORMULA_1055">#REF!</definedName>
    <definedName name="ITEM_2.11">#REF!</definedName>
    <definedName name="___pr08">#REF!</definedName>
    <definedName name="___pr26">#REF!</definedName>
    <definedName name="TMP">#REF!</definedName>
    <definedName name="DIRECTO2.10">#REF!</definedName>
    <definedName name="V_21___2.2x4.82___Plano_de_Detalle_No._A_164">#REF!</definedName>
    <definedName name="VCELA3">#REF!</definedName>
    <definedName name="SHARED_FORMULA_977">#REF!</definedName>
    <definedName name="SHARED_FORMULA_2187">#REF!</definedName>
    <definedName name="M.D.O._Enchape_Ceramica">#REF!</definedName>
    <definedName name="CODO8X22">#REF!</definedName>
    <definedName name="_MV15_1">#REF!</definedName>
    <definedName name="_pr29">#REF!</definedName>
    <definedName name="_LA124">#REF!</definedName>
    <definedName name="SHARED_FORMULA_1166">#REF!</definedName>
    <definedName name="Niple_Pasamuros_en_Tuberia_y_Lamina_de_Acero_14">#REF!</definedName>
    <definedName name="_pr47">#REF!</definedName>
    <definedName name="FIN_9">#REF!</definedName>
    <definedName name="CajDol2">#REF!</definedName>
    <definedName name="_153A">#REF!</definedName>
    <definedName name="DIRECTO23">#REF!</definedName>
    <definedName name="CANT2.4">#REF!</definedName>
    <definedName name="_______AFC5">#REF!</definedName>
    <definedName name="ITEM7.33">#REF!</definedName>
    <definedName name="SHARED_FORMULA_1671">#REF!</definedName>
    <definedName name="Z_B4899974_EBDC_11DA_B6F6_00609720E0A1_.wvu.PrintTitles">#REF!</definedName>
    <definedName name="___ORO14">#REF!</definedName>
    <definedName name="SHARED_FORMULA_317">#REF!</definedName>
    <definedName name="Compresor_CPS_185_CE15010">#REF!</definedName>
    <definedName name="Puntilla_sin_Cabeza_1">#REF!</definedName>
    <definedName name="SIKAD">#REF!</definedName>
    <definedName name="_167B">#REF!</definedName>
    <definedName name="dario">#REF!</definedName>
    <definedName name="acero_1_1">#REF!</definedName>
    <definedName name="SIG_LG11_ListeRangeMontant">#REF!</definedName>
    <definedName name="SHARED_FORMULA_227">#REF!</definedName>
    <definedName name="EPPPLOM">#REF!</definedName>
    <definedName name="gestion">#REF!</definedName>
    <definedName name="Yee_Sanit._4_x2">#REF!</definedName>
    <definedName name="TRANSPORTE_DE_CARGA_EN_ZONA_URBANA._INCLUYE_CARGUE_Y_DECARGUE">#REF!</definedName>
    <definedName name="tablacaracoly">#REF!</definedName>
    <definedName name="TotAuxAlimentacion">#REF!</definedName>
    <definedName name="SHARED_FORMULA_1644">#REF!</definedName>
    <definedName name="ACTA23">#REF!</definedName>
    <definedName name="tablaSuspension">#REF!</definedName>
    <definedName name="_DCI1">#REF!</definedName>
    <definedName name="SHARED_FORMULA_1387">#REF!</definedName>
    <definedName name="ES6_25">#REF!</definedName>
    <definedName name="_MV9_1_2">#REF!</definedName>
    <definedName name="ES1_35">#REF!</definedName>
    <definedName name="Lamina_galv._Cal_26">#REF!</definedName>
    <definedName name="SHARED_FORMULA_1920">#REF!</definedName>
    <definedName name="Sellador_piso_granito">#REF!</definedName>
    <definedName name="Tubería_cuadrada_1">#REF!</definedName>
    <definedName name="blImagen2">#REF!</definedName>
    <definedName name="Total_Kilometro_típico_aereo_rural_34.5kV">#REF!</definedName>
    <definedName name="_TZ416">#REF!</definedName>
    <definedName name="SHARED_FORMULA_399">#REF!</definedName>
    <definedName name="APU_3.2.6">#REF!</definedName>
    <definedName name="volco">#REF!</definedName>
    <definedName name="Llave_paso_1_2">#REF!</definedName>
    <definedName name="anillo_1_1">#REF!</definedName>
    <definedName name="ITEM7.28">#REF!</definedName>
    <definedName name="SHARED_FORMULA_2003">#REF!</definedName>
    <definedName name="_____pr50">#REF!</definedName>
    <definedName name="__COM20">#REF!</definedName>
    <definedName name="rrn">#REF!</definedName>
    <definedName name="_MV1_1_1">#REF!</definedName>
    <definedName name="DIRECTO92">#REF!</definedName>
    <definedName name="_62_EQP9_1_1">#REF!</definedName>
    <definedName name="COMPROBANTE_DE_PAGO">#REF!</definedName>
    <definedName name="auxalimentacion">#REF!</definedName>
    <definedName name="acero_1_2">#REF!</definedName>
    <definedName name="DOM200X32_S2">#REF!</definedName>
    <definedName name="_Parse_Out">#REF!</definedName>
    <definedName name="_17_B_0__123Graph_XGráfico">#REF!</definedName>
    <definedName name="auxhabitacion">#REF!</definedName>
    <definedName name="____PMT5805">#REF!</definedName>
    <definedName name="VAL_100PE_S3">#REF!</definedName>
    <definedName name="SHARED_FORMULA_1168">#REF!</definedName>
    <definedName name="______med20">#REF!</definedName>
    <definedName name="_TEE33">#REF!</definedName>
    <definedName name="Malla_redoblon">#REF!</definedName>
    <definedName name="VALVULA">#REF!</definedName>
    <definedName name="OBJETO">#REF!</definedName>
    <definedName name="ITEM_1.1.2">#REF!</definedName>
    <definedName name="C.10">#REF!</definedName>
    <definedName name="IL">#REF!</definedName>
    <definedName name="T8UZ">#REF!</definedName>
    <definedName name="COGA24">#REF!</definedName>
    <definedName name="__COM19">#REF!</definedName>
    <definedName name="Salida_para_Microfono__Incluye_Toma__Cajas_y_Conductor_para_Sonido">#REF!</definedName>
    <definedName name="_ETF315">#REF!</definedName>
    <definedName name="Base_datos_DU">#REF!</definedName>
    <definedName name="SHARED_FORMULA_711">#REF!</definedName>
    <definedName name="SB">#REF!</definedName>
    <definedName name="SHARED_FORMULA_277">#REF!</definedName>
    <definedName name="ITEM5.92">#REF!</definedName>
    <definedName name="GR_2">#REF!</definedName>
    <definedName name="SHARED_FORMULA_1772">#REF!</definedName>
    <definedName name="_5___123Graph_BGráfico_4A">#REF!</definedName>
    <definedName name="FECHA_1_1">#REF!</definedName>
    <definedName name="Sub_Contrato_a_Todo_Costo_Cielo_Raso">#REF!</definedName>
    <definedName name="IMPRESSION">#REF!</definedName>
    <definedName name="APU_1.2.3">#REF!</definedName>
    <definedName name="SHARED_FORMULA_679">#REF!</definedName>
    <definedName name="_TZ4112">#REF!</definedName>
    <definedName name="T64JH">#REF!</definedName>
    <definedName name="ES2_36">#REF!</definedName>
    <definedName name="cdd">#REF!</definedName>
    <definedName name="Libro1_Hoja1_Lista">#REF!</definedName>
    <definedName name="snw">#REF!</definedName>
    <definedName name="data29">#REF!</definedName>
    <definedName name="_13_EQP12_1">#REF!</definedName>
    <definedName name="SHARED_FORMULA_1818">#REF!</definedName>
    <definedName name="Soporte_Colgante_Tipo_Clevis_de_1_2__a_1_1_2">#REF!</definedName>
    <definedName name="ITEM5.97">#REF!</definedName>
    <definedName name="_POR1_1_1">#REF!</definedName>
    <definedName name="Facilidades">#REF!</definedName>
    <definedName name="SIKA_1">#REF!</definedName>
    <definedName name="DIRECTO7.41">#REF!</definedName>
    <definedName name="LISTADO_INSUMOS">#REF!</definedName>
    <definedName name="codo6x90pvc">#REF!</definedName>
    <definedName name="Bake_rod__espuma_de_poliet_tirilla_de_respaldo__juntas">#REF!</definedName>
    <definedName name="Toma_corriente_dobles_polo_tierra">#REF!</definedName>
    <definedName name="IMPIV1E">#REF!</definedName>
    <definedName name="Gerente">#REF!</definedName>
    <definedName name="irng">#REF!</definedName>
    <definedName name="SHARED_FORMULA_1993">#REF!</definedName>
    <definedName name="CONFORMA">#REF!</definedName>
    <definedName name="mut">#REF!</definedName>
    <definedName name="IMPII5D">#REF!</definedName>
    <definedName name="COGA61">#REF!</definedName>
    <definedName name="Valvulas_de_Pie_Bronce_2">#REF!</definedName>
    <definedName name="SHARED_FORMULA_443">#REF!</definedName>
    <definedName name="APU_3.4.2.3">#REF!</definedName>
    <definedName name="MONCANADA">#REF!</definedName>
    <definedName name="COGA131">#REF!</definedName>
    <definedName name="_____________EXC8">#REF!</definedName>
    <definedName name="LFILTROFLEXIBLE">#REF!</definedName>
    <definedName name="______________INF1">#REF!</definedName>
    <definedName name="__A20000">#REF!</definedName>
    <definedName name="Listón_M.H._Guayacán">#REF!</definedName>
    <definedName name="SHARED_FORMULA_2226">#REF!</definedName>
    <definedName name="___pr72">#REF!</definedName>
    <definedName name="Gastoslegales">#REF!</definedName>
    <definedName name="eea">#REF!</definedName>
    <definedName name="DIRECTO32">#REF!</definedName>
    <definedName name="DOM160X32_S6">#REF!</definedName>
    <definedName name="UTIMB">#REF!</definedName>
    <definedName name="_594TEE8A6_1_1_1">#REF!</definedName>
    <definedName name="Print_Area1">#REF!</definedName>
    <definedName name="_MO7">#REF!</definedName>
    <definedName name="__123Graph_XPROFILE">#REF!</definedName>
    <definedName name="CHEQUE3_4">#REF!</definedName>
    <definedName name="Lámina_cold_rolled_cal_18">#REF!</definedName>
    <definedName name="Silletería_Tandem.">#REF!</definedName>
    <definedName name="de_1">#REF!</definedName>
    <definedName name="Longitud2">#REF!</definedName>
    <definedName name="TRM">#REF!</definedName>
    <definedName name="SHARED_FORMULA_1871">#REF!</definedName>
    <definedName name="_192B">#REF!</definedName>
    <definedName name="R.2">#REF!</definedName>
    <definedName name="_____pr22">#REF!</definedName>
    <definedName name="_274_MV9_1">#REF!</definedName>
    <definedName name="_____________________________________________________________________MTO2">#REF!</definedName>
    <definedName name="sanit">#REF!</definedName>
    <definedName name="willia">#REF!</definedName>
    <definedName name="__ESP1">#REF!</definedName>
    <definedName name="_______CAC1">#REF!</definedName>
    <definedName name="G.Em">#REF!</definedName>
    <definedName name="SANITARIA">#REF!</definedName>
    <definedName name="TotalBus">#REF!</definedName>
    <definedName name="EQUIPOACABADOTEXT">#REF!</definedName>
    <definedName name="_563T6UP_1_1">#REF!</definedName>
    <definedName name="CONM2">#REF!</definedName>
    <definedName name="perfil">#REF!</definedName>
    <definedName name="C_LOM">#REF!</definedName>
    <definedName name="item6">#REF!</definedName>
    <definedName name="Recebo_común">#REF!</definedName>
    <definedName name="ingenieria">#REF!</definedName>
    <definedName localSheetId="3" name="_Key1">#REF!</definedName>
    <definedName localSheetId="3" name="REP1.5_0.5">#REF!</definedName>
    <definedName name="_157_MAT37_1">#REF!</definedName>
    <definedName name="Tubería_PVC_UM_6__RDE_26">#REF!</definedName>
    <definedName name="JUN">#REF!</definedName>
    <definedName name="__pr28">#REF!</definedName>
    <definedName name="portabombillo">#REF!</definedName>
    <definedName name="XMesPersonalPromedio">#REF!</definedName>
    <definedName name="__TOT1">#REF!</definedName>
    <definedName name="FIN_3">#REF!</definedName>
    <definedName name="SHARED_FORMULA_223">#REF!</definedName>
    <definedName name="ES1_34">#REF!</definedName>
    <definedName name="SMMLV1997">#REF!</definedName>
    <definedName name="APU_4.5.1">#REF!</definedName>
    <definedName name="_____pr72">#REF!</definedName>
    <definedName name="programa">#REF!</definedName>
    <definedName name="_MV13">#REF!</definedName>
    <definedName name="PIP">#REF!</definedName>
    <definedName name="Puerta_entamborada_2_20x0_8">#REF!</definedName>
    <definedName name="SHARED_FORMULA_907">#REF!</definedName>
    <definedName name="SHARED_FORMULA_284">#REF!</definedName>
    <definedName name="_______________EST4">#REF!</definedName>
    <definedName name="_______MA2">#REF!</definedName>
    <definedName name="DETALLADO">#REF!</definedName>
    <definedName name="CUADRO10">#REF!</definedName>
    <definedName name="ADUA8">#REF!</definedName>
    <definedName name="SHARED_FORMULA_81">#REF!</definedName>
    <definedName name="SHARED_FORMULA_1110">#REF!</definedName>
    <definedName name="tee8x6jr">#REF!</definedName>
    <definedName name="ENT.ESP">#REF!</definedName>
    <definedName name="DIRECTO5.115">#REF!</definedName>
    <definedName name="PRINT1">#REF!</definedName>
    <definedName name="_211A">#REF!</definedName>
    <definedName name="SHARED_FORMULA_902">#REF!</definedName>
    <definedName name="SHARED_FORMULA_270">#REF!</definedName>
    <definedName name="cintaaislante">#REF!</definedName>
    <definedName name="caja4x4cuadrada">#REF!</definedName>
    <definedName name="DIRECTO4.45">#REF!</definedName>
    <definedName name="_POR4_1_1">#REF!</definedName>
    <definedName name="SHARED_FORMULA_1298">#REF!</definedName>
    <definedName name="_______EXC2">#REF!</definedName>
    <definedName name="_pj51">#REF!</definedName>
    <definedName name="_266A">#REF!</definedName>
    <definedName name="T6UZ_1_2">#REF!</definedName>
    <definedName name="APU_7.2.1">#REF!</definedName>
    <definedName name="Long.Dovelas">#REF!</definedName>
    <definedName name="Ladrillo_cuarto_x_26_tono_natural_rustico">#REF!</definedName>
    <definedName name="SHARED_FORMULA_1107">#REF!</definedName>
    <definedName name="__pr14">#REF!</definedName>
    <definedName name="_MO3_1">#REF!</definedName>
    <definedName name="DIRECTO5.98">#REF!</definedName>
    <definedName name="_MV20_1_1">#REF!</definedName>
    <definedName name="CDI4.5">#REF!</definedName>
    <definedName name="_156_MAT36_1_1_1">#REF!</definedName>
    <definedName name="TOTALPAV4006A">#REF!</definedName>
    <definedName name="SHARED_FORMULA_2168">#REF!</definedName>
    <definedName name="CUADRILLA.EXCAVACIONES.RELLENOS">#REF!</definedName>
    <definedName name="APU_10.1.11">#REF!</definedName>
    <definedName name="_____CAC5">#REF!</definedName>
    <definedName name="MODIF1_7">#REF!</definedName>
    <definedName name="_205_MO6_1">#REF!</definedName>
    <definedName name="CARROTANQUE">#REF!</definedName>
    <definedName name="cotas">#REF!</definedName>
    <definedName name="Cemento_Blanco">#REF!</definedName>
    <definedName name="MEDID">#REF!</definedName>
    <definedName name="CGRF0335">#REF!</definedName>
    <definedName name="_4203A">#REF!</definedName>
    <definedName name="Excel_BuiltIn_Print_Area_6">#REF!</definedName>
    <definedName name="ACA">#REF!</definedName>
    <definedName name="HORA">#REF!</definedName>
    <definedName name="ITEM_1.4">#REF!</definedName>
    <definedName name="_CAC5">#REF!</definedName>
    <definedName name="__pr21">#REF!</definedName>
    <definedName name="ITEM_REDU">#REF!</definedName>
    <definedName name="SHARED_FORMULA_1412">#REF!</definedName>
    <definedName name="_____CAC3">#REF!</definedName>
    <definedName name="HIDR200PE_S5">#REF!</definedName>
    <definedName name="SHARED_FORMULA_1238">#REF!</definedName>
    <definedName name="__pr40">#REF!</definedName>
    <definedName name="TUBPRES1">#REF!</definedName>
    <definedName name="IVA_UTIL">#REF!</definedName>
    <definedName name="___PMT5815">#REF!</definedName>
    <definedName name="VALVULA8_1">#REF!</definedName>
    <definedName name="SHARED_FORMULA_1850">#REF!</definedName>
    <definedName name="_912A">#REF!</definedName>
    <definedName name="Ceramica_30_X_30_Ref.">#REF!</definedName>
    <definedName name="DIRECTO81">#REF!</definedName>
    <definedName name="SHARED_FORMULA_412">#REF!</definedName>
    <definedName name="Z_3E9430E5_6A83_435B_9E47_1B8F7E18D67C_.wvu.PrintTitles">#REF!</definedName>
    <definedName name="china">#REF!</definedName>
    <definedName name="SHARED_FORMULA_1608">#REF!</definedName>
    <definedName name="SHARED_FORMULA_1225">#REF!</definedName>
    <definedName name="ES2_31">#REF!</definedName>
    <definedName name="SHARED_FORMULA_1519">#REF!</definedName>
    <definedName name="SHARED_FORMULA_2000">#REF!</definedName>
    <definedName name="____pr45">#REF!</definedName>
    <definedName name="COGA139">#REF!</definedName>
    <definedName name="____TOP6">#REF!</definedName>
    <definedName name="________MA2">#REF!</definedName>
    <definedName name="plastocrete">#REF!</definedName>
    <definedName name="APU_19.2.1">#REF!</definedName>
    <definedName name="C.FON">#REF!</definedName>
    <definedName name="_TPN1006">#REF!</definedName>
    <definedName name="auto2">#REF!</definedName>
    <definedName name="SHARED_FORMULA_1391">#REF!</definedName>
    <definedName name="_MAT40_1_1">#REF!</definedName>
    <definedName name="duver">#REF!</definedName>
    <definedName name="SHARED_FORMULA_1116">#REF!</definedName>
    <definedName name="UR4UP">#REF!</definedName>
    <definedName name="Rates">#REF!</definedName>
    <definedName name="_4203B">#REF!</definedName>
    <definedName name="SHARED_FORMULA_727">#REF!</definedName>
    <definedName name="SHARED_FORMULA_596">#REF!</definedName>
    <definedName name="APU_3.4.1.4">#REF!</definedName>
    <definedName name="APU_12.1.43">#REF!</definedName>
    <definedName name="Z_6BA141F2_E104_11DA_B6F6_00609720E0A1_.wvu.PrintTitles">#REF!</definedName>
    <definedName name="Cheque_3">#REF!</definedName>
    <definedName name="Proy_45">#REF!</definedName>
    <definedName name="TITULO___0">#REF!</definedName>
    <definedName name="TUBSANT3">#REF!</definedName>
    <definedName name="mto">#REF!</definedName>
    <definedName name="Marco_madera_puerta__2_05x1_4">#REF!</definedName>
    <definedName name="YEESANTRED4X2">#REF!</definedName>
    <definedName name="TUBPRE1_2TOT">#REF!</definedName>
    <definedName name="COGA128">#REF!</definedName>
    <definedName name="rnf">#REF!</definedName>
    <definedName name="SHARED_FORMULA_335">#REF!</definedName>
    <definedName name="opcion">#REF!</definedName>
    <definedName name="____med20">#REF!</definedName>
    <definedName name="SHARED_FORMULA_1052">#REF!</definedName>
    <definedName name="TASP2">#REF!</definedName>
    <definedName name="__________ORO12">#REF!</definedName>
    <definedName name="TenorMinimoPantallas">#REF!</definedName>
    <definedName name="SHARED_FORMULA_887">#REF!</definedName>
    <definedName name="______pr18">#REF!</definedName>
    <definedName name="Balas_Fluorescentes_en_Acero_Galvanizado_de_1x42_W__120_V.">#REF!</definedName>
    <definedName name="soldadura1108">#REF!</definedName>
    <definedName name="variables">#REF!</definedName>
    <definedName localSheetId="3" name="Loan_Start">#REF!</definedName>
    <definedName name="SHARED_FORMULA_1766">#REF!</definedName>
    <definedName name="acueducto">#REF!</definedName>
    <definedName name="SHARED_FORMULA_630">#REF!</definedName>
    <definedName name="TOTALITEM3.1.2">#REF!</definedName>
    <definedName name="VAL300PVC_S2">#REF!</definedName>
    <definedName name="SHARED_FORMULA_241">#REF!</definedName>
    <definedName name="_MO6_1">#REF!</definedName>
    <definedName name="Equipo_de_termofusión_para_silleta_de_PE">#REF!</definedName>
    <definedName name="___ORO19">#REF!</definedName>
    <definedName name="___pr15">#REF!</definedName>
    <definedName name="SHARED_FORMULA_395">#REF!</definedName>
    <definedName name="SHARED_FORMULA_1794">#REF!</definedName>
    <definedName name="APU_12.1.28">#REF!</definedName>
    <definedName name="COCIF107">#REF!</definedName>
    <definedName name="SHARED_FORMULA_789">#REF!</definedName>
    <definedName name="YEN">#REF!</definedName>
    <definedName name="BOTAD">#REF!</definedName>
    <definedName name="___CAC5">#REF!</definedName>
    <definedName name="_142_MAT32_1">#REF!</definedName>
    <definedName name="______pr44">#REF!</definedName>
    <definedName name="___pr61">#REF!</definedName>
    <definedName name="T1_">#REF!</definedName>
    <definedName name="APUELECTRICOS">#REF!</definedName>
    <definedName name="SHARED_FORMULA_1728">#REF!</definedName>
    <definedName localSheetId="3" name="OLI">#REF!</definedName>
    <definedName name="_79_MAT13_1">#REF!</definedName>
    <definedName name="DIRECTO18">#REF!</definedName>
    <definedName name="TEE6X3_1">#REF!</definedName>
    <definedName name="ipc">#REF!</definedName>
    <definedName name="inf">#REF!</definedName>
    <definedName name="_38_EQP2_1_1">#REF!</definedName>
    <definedName name="SHARED_FORMULA_1815">#REF!</definedName>
    <definedName name="_pr13">#REF!</definedName>
    <definedName name="Sika_impermeabilizante_integral">#REF!</definedName>
    <definedName name="_MV11_1">#REF!</definedName>
    <definedName name="SHARED_FORMULA_1135">#REF!</definedName>
    <definedName name="AYUDA">#REF!</definedName>
    <definedName name="_Fill_1_2">#REF!</definedName>
    <definedName name="ITEM4.40">#REF!</definedName>
    <definedName name="Total_Interest">#REF!</definedName>
    <definedName name="IMPIV1B">#REF!</definedName>
    <definedName name="TRAMPAGRASA">#REF!</definedName>
    <definedName name="DIRECTO98">#REF!</definedName>
    <definedName name="ACCE6">#REF!</definedName>
    <definedName name="cuaII4C">#REF!</definedName>
    <definedName name="_4204B">#REF!</definedName>
    <definedName name="TUBERIA_P.V.C_UM_RDE_41____2">#REF!</definedName>
    <definedName name="______EST18">#REF!</definedName>
    <definedName name="ClientePre">#REF!</definedName>
    <definedName name="_TPN1610">#REF!</definedName>
    <definedName name="SHARED_FORMULA_1349">#REF!</definedName>
    <definedName name="Excel_BuiltIn_Print_Area_4_1_1">#REF!</definedName>
    <definedName name="SHARED_FORMULA_1222">#REF!</definedName>
    <definedName name="blEqCantiInf2">#REF!</definedName>
    <definedName name="TITLE">#REF!</definedName>
    <definedName name="SHARED_FORMULA_174">#REF!</definedName>
    <definedName name="Marco_madera_puerta__2_05x0_9">#REF!</definedName>
    <definedName name="DARIPAVA_SOFTWARE_INC">#REF!</definedName>
    <definedName name="FIELT">#REF!</definedName>
    <definedName name="__pr41">#REF!</definedName>
    <definedName name="_pr50">#REF!</definedName>
    <definedName name="TARIFA">#REF!</definedName>
    <definedName name="diego1">#REF!</definedName>
    <definedName name="ES3_31">#REF!</definedName>
    <definedName name="Soldadura_SP___13_1_8">#REF!</definedName>
    <definedName name="DevDM">#REF!</definedName>
    <definedName name="_TZ2116">#REF!</definedName>
    <definedName name="ITEM7.2">#REF!</definedName>
    <definedName name="POYOS">#REF!</definedName>
    <definedName name="_RET3">#REF!</definedName>
    <definedName name="cuaII4A">#REF!</definedName>
    <definedName name="_176_MAT6_1_1">#REF!</definedName>
    <definedName name="Peso2A">#REF!</definedName>
    <definedName name="MURORIGIDO">#REF!</definedName>
    <definedName name="HERRAM_EQUIP">#REF!</definedName>
    <definedName name="_RET5">#REF!</definedName>
    <definedName name="Loan_Amount">#REF!</definedName>
    <definedName name="Z_9FCFD0D5_270B_4F36_B422_02EF7A3700B8_.wvu.PrintTitles">#REF!</definedName>
    <definedName name="acta10">#REF!</definedName>
    <definedName name="FHFGTUYFJCH">#REF!</definedName>
    <definedName name="_604TUBERIA3_1">#REF!</definedName>
    <definedName name="_unj1">#REF!</definedName>
    <definedName name="SHARED_FORMULA_107">#REF!</definedName>
    <definedName name="_______________EST17">#REF!</definedName>
    <definedName name="cota">#REF!</definedName>
    <definedName name="R.4">#REF!</definedName>
    <definedName name="pinturavinilo">#REF!</definedName>
    <definedName name="_6___123Graph_BGráfico_4A">#REF!</definedName>
    <definedName name="DIRECTO69">#REF!</definedName>
    <definedName name="data69">#REF!</definedName>
    <definedName name="Excel_BuiltIn_Print_Titles_1_1_1">#REF!</definedName>
    <definedName name="TUBERIA3">#REF!</definedName>
    <definedName name="GL">#REF!</definedName>
    <definedName name="_____pr20">#REF!</definedName>
    <definedName name="_133B">#REF!</definedName>
    <definedName name="Insumos">#REF!</definedName>
    <definedName name="VIT1_3">#REF!</definedName>
    <definedName name="AREAS">#REF!</definedName>
    <definedName name="unionmaxi4">#REF!</definedName>
    <definedName name="SHARED_FORMULA_1611">#REF!</definedName>
    <definedName name="º">#REF!</definedName>
    <definedName name="_UNL48">#REF!</definedName>
    <definedName name="VPNInversionCCP">#REF!</definedName>
    <definedName name="_134_MAT3_1_1">#REF!</definedName>
    <definedName name="_303_UG3_1_1_1">#REF!</definedName>
    <definedName name="SHARED_FORMULA_967">#REF!</definedName>
    <definedName name="__pr19">#REF!</definedName>
    <definedName name="instalaciontuberia3">#REF!</definedName>
    <definedName name="SHARED_FORMULA_775">#REF!</definedName>
    <definedName name="ARENI">#REF!</definedName>
    <definedName name="_REF60">#REF!</definedName>
    <definedName name="Th">#REF!</definedName>
    <definedName name="_A16400">#REF!</definedName>
    <definedName name="IMPTOS1">#REF!</definedName>
    <definedName name="SHARED_FORMULA_27">#REF!</definedName>
    <definedName name="Proy_28">#REF!</definedName>
    <definedName name="ACT_CONT">#REF!</definedName>
    <definedName name="UNIONREPARACION6">#REF!</definedName>
    <definedName name="_COM10">#REF!</definedName>
    <definedName name="_ADH1">#REF!</definedName>
    <definedName name="GERENCIA2">#REF!</definedName>
    <definedName name="_COM17">#REF!</definedName>
    <definedName name="SHARED_FORMULA_1132">#REF!</definedName>
    <definedName name="_____EST17">#REF!</definedName>
    <definedName name="GRTT">#REF!</definedName>
    <definedName name="SHARED_FORMULA_1860">#REF!</definedName>
    <definedName name="_260A">#REF!</definedName>
    <definedName name="SHARED_FORMULA_639">#REF!</definedName>
    <definedName name="REPACOMETIDA4_1">#REF!</definedName>
    <definedName name="Salida_de_Sonido__Incluye_Toma__Cajas_y_Conductor_para_Sonido">#REF!</definedName>
    <definedName name="POZ">#REF!</definedName>
    <definedName name="TEE8X4">#REF!</definedName>
    <definedName name="Salidas_de_TV__Incluye_Toma_y_Cajas">#REF!</definedName>
    <definedName name="Unidad">#REF!</definedName>
    <definedName name="_131A">#REF!</definedName>
    <definedName name="Recall_3">#REF!</definedName>
    <definedName name="SHARED_FORMULA_1516">#REF!</definedName>
    <definedName name="SUP_VPR_GRS">#REF!</definedName>
    <definedName name="lame">#REF!</definedName>
    <definedName name="LOCALIZACION">#REF!</definedName>
    <definedName name="Cajilla_con_mirilla__metalica">#REF!</definedName>
    <definedName name="___pr05">#REF!</definedName>
    <definedName name="ES2_34">#REF!</definedName>
    <definedName name="_IMP1111">#REF!</definedName>
    <definedName name="Medidor_de_velocidad_de_1_2__x_20_mm_clase_metrologica_tipo_B">#REF!</definedName>
    <definedName name="_346ATRAQUE_1">#REF!</definedName>
    <definedName name="CRIT_DOL1">#REF!</definedName>
    <definedName name="SHARED_FORMULA_106">#REF!</definedName>
    <definedName name="PARAFINA">#REF!</definedName>
    <definedName name="FUCK">#REF!</definedName>
    <definedName name="ppp_2">#REF!</definedName>
    <definedName name="V_1___2.7x1.966___Plano_de_Detalle_No._A_159">#REF!</definedName>
    <definedName name="CODO8X90">#REF!</definedName>
    <definedName name="Codo_Sanit._2">#REF!</definedName>
    <definedName name="_pr23">#REF!</definedName>
    <definedName name="_____pr05">#REF!</definedName>
    <definedName name="_EQP11">#REF!</definedName>
    <definedName name="_______________EXC10">#REF!</definedName>
    <definedName name="_EQP15_1">#REF!</definedName>
    <definedName name="TOTALITEM11.4">#REF!</definedName>
    <definedName name="SHARED_FORMULA_743">#REF!</definedName>
    <definedName name="_477MM_1_1_1">#REF!</definedName>
    <definedName name="SHARED_FORMULA_2252">#REF!</definedName>
    <definedName name="ITEM_3.14">#REF!</definedName>
    <definedName name="APU_10.1.1">#REF!</definedName>
    <definedName name="G_C9">#REF!</definedName>
    <definedName name="TEEPRESX3.4">#REF!</definedName>
    <definedName name="SHARED_FORMULA_1484">#REF!</definedName>
    <definedName name="_500pozo_1_1">#REF!</definedName>
    <definedName name="SHARED_FORMULA_2237">#REF!</definedName>
    <definedName name="_4294B">#REF!</definedName>
    <definedName name="TERRENNO">#REF!</definedName>
    <definedName name="SHARED_FORMULA_1735">#REF!</definedName>
    <definedName name="GEA1_1_5">#REF!</definedName>
    <definedName name="APU_Aseo_General">#REF!</definedName>
    <definedName name="UUUU">#REF!</definedName>
    <definedName name="CAMPO">#REF!</definedName>
    <definedName name="ADOC125">#REF!</definedName>
    <definedName name="Concreto.Anden.T1">#REF!</definedName>
    <definedName name="HVOLCO">#REF!</definedName>
    <definedName name="ElectricosA">#REF!</definedName>
    <definedName name="_______________EXC7">#REF!</definedName>
    <definedName name="_____________EST12">#REF!</definedName>
    <definedName name="TEE8X4_1">#REF!</definedName>
    <definedName name="Hoja_Entamborada_en_Madera_2.10x75">#REF!</definedName>
    <definedName name="_147_MAT33_1_1_1">#REF!</definedName>
    <definedName name="SBG.Esp">#REF!</definedName>
    <definedName name="cementogris">#REF!</definedName>
    <definedName name="SHARED_FORMULA_1900">#REF!</definedName>
    <definedName name="_255_MV20_1_1_1">#REF!</definedName>
    <definedName name="wrn.Total.">#REF!</definedName>
    <definedName name="SHARED_FORMULA_1661">#REF!</definedName>
    <definedName name="_____pr45">#REF!</definedName>
    <definedName name="APU_7.7.2.3">#REF!</definedName>
    <definedName name="SHARED_FORMULA_1998">#REF!</definedName>
    <definedName name="____ORO15">#REF!</definedName>
    <definedName name="_183A">#REF!</definedName>
    <definedName name="SHARED_FORMULA_1324">#REF!</definedName>
    <definedName name="_OCI1">#REF!</definedName>
    <definedName name="Flexometro">#REF!</definedName>
    <definedName name="DIRECTO5.101">#REF!</definedName>
    <definedName name="QTY">#REF!</definedName>
    <definedName name="____VIT1">#REF!</definedName>
    <definedName name="CP90_38">#REF!</definedName>
    <definedName name="_311_UG8_1_1">#REF!</definedName>
    <definedName name="PAIS2">#REF!</definedName>
    <definedName name="ACOMETIDA4_1_2">#REF!</definedName>
    <definedName name="Ancho.Cuña">#REF!</definedName>
    <definedName name="SHARED_FORMULA_1927">#REF!</definedName>
    <definedName name="Planta_Telefonica_Digital_de_10_Lineas_Troncales_20_Extensiones_y_5_Directos">#REF!</definedName>
    <definedName name="___VRP1">#REF!</definedName>
    <definedName name="datos2">#REF!</definedName>
    <definedName name="SB_PROFESIONALES">#REF!</definedName>
    <definedName name="SHARED_FORMULA_619">#REF!</definedName>
    <definedName name="DIRECTO72">#REF!</definedName>
    <definedName name="_635U8UZ_1_1">#REF!</definedName>
    <definedName name="ESTA">#REF!</definedName>
    <definedName name="_4252A">#REF!</definedName>
    <definedName name="NORTERO_1_2">#REF!</definedName>
    <definedName name="Formaleta_met.pavimento_0.15x0.20x3mts">#REF!</definedName>
    <definedName name="SHARED_FORMULA_473">#REF!</definedName>
    <definedName name="COGA143">#REF!</definedName>
    <definedName localSheetId="3" name="in">#REF!</definedName>
    <definedName name="_imp23">#REF!</definedName>
    <definedName name="TU">#REF!</definedName>
    <definedName name="EXCAV_1">#REF!</definedName>
    <definedName name="K5F2">#REF!</definedName>
    <definedName name="COSTOTUS">#REF!</definedName>
    <definedName name="SHARED_FORMULA_1964">#REF!</definedName>
    <definedName name="EQUIPOS_SYS">#REF!</definedName>
    <definedName name="e">#REF!</definedName>
    <definedName name="LOCALIZACION_1">#REF!</definedName>
    <definedName name="Excel_BuiltIn_Print_Area_3_5_4">#REF!</definedName>
    <definedName name="Rejilla_sosco">#REF!</definedName>
    <definedName name="___pr54">#REF!</definedName>
    <definedName name="_203_MO5_1_1">#REF!</definedName>
    <definedName name="____ORO18">#REF!</definedName>
    <definedName name="ITEM5.53">#REF!</definedName>
    <definedName name="FIN_14">#REF!</definedName>
    <definedName name="_4231B">#REF!</definedName>
    <definedName name="_____EST19">#REF!</definedName>
    <definedName name="_583TEE4X3_1">#REF!</definedName>
    <definedName name="p.CapStructure">#REF!</definedName>
    <definedName name="_235_MV15_1">#REF!</definedName>
    <definedName name="SHARED_FORMULA_613">#REF!</definedName>
    <definedName name="COGA142">#REF!</definedName>
    <definedName name="imagensubwooferac">#REF!</definedName>
    <definedName name="SHARED_FORMULA_172">#REF!</definedName>
    <definedName name="_____EST5">#REF!</definedName>
    <definedName name="Banco_de_Ductos_de_PVC_en_2_Ø">#REF!</definedName>
    <definedName name="SHARED_FORMULA_1161">#REF!</definedName>
    <definedName name="Bombas_de_Incendio">#REF!</definedName>
    <definedName name="___pr37">#REF!</definedName>
    <definedName name="ENCHAP20">#REF!</definedName>
    <definedName name="Fluxometro">#REF!</definedName>
    <definedName name="HonoraProfesionales">#REF!</definedName>
    <definedName name="APU_7.7.1.1">#REF!</definedName>
    <definedName name="TRQ">#REF!</definedName>
    <definedName name="APU_12.1.65">#REF!</definedName>
    <definedName name="sñ">#REF!</definedName>
    <definedName name="BUJE1X3.4">#REF!</definedName>
    <definedName name="Planeado_FISICO">#REF!</definedName>
    <definedName name="___COM7">#REF!</definedName>
    <definedName name="G_C15">#REF!</definedName>
    <definedName name="DRI1_3">#REF!</definedName>
    <definedName name="_MV1_1_2">#REF!</definedName>
    <definedName name="______pr30">#REF!</definedName>
    <definedName name="Andamio_Sección">#REF!</definedName>
    <definedName name="__pr15">#REF!</definedName>
    <definedName name="_MAT2">#REF!</definedName>
    <definedName name="Var">#REF!</definedName>
    <definedName name="SHARED_FORMULA_272">#REF!</definedName>
    <definedName name="SHARED_FORMULA_1566">#REF!</definedName>
    <definedName name="_________PMT5805">#REF!</definedName>
    <definedName name="_46_EQP4_1">#REF!</definedName>
    <definedName name="SHARED_FORMULA_304">#REF!</definedName>
    <definedName name="T6UZ">#REF!</definedName>
    <definedName name="_____PJ50">#REF!</definedName>
    <definedName name="__TPE1708">#REF!</definedName>
    <definedName name="SHARED_FORMULA_793">#REF!</definedName>
    <definedName name="___EXC10">#REF!</definedName>
    <definedName name="dadocatal">#REF!</definedName>
    <definedName name="SHARED_FORMULA_48">#REF!</definedName>
    <definedName name="Magnolio_1.50_m">#REF!</definedName>
    <definedName name="_EMP3">#REF!</definedName>
    <definedName name="SHARED_FORMULA_1604">#REF!</definedName>
    <definedName name="M.D.O._Preparacion_Mortero">#REF!</definedName>
    <definedName name="__CAC1">#REF!</definedName>
    <definedName name="_fill12">#REF!</definedName>
    <definedName name="___pr30">#REF!</definedName>
    <definedName name="ES2_38">#REF!</definedName>
    <definedName name="Area_Construida">#REF!</definedName>
    <definedName name="___COM14">#REF!</definedName>
    <definedName name="Breaker_de_3x70_A">#REF!</definedName>
    <definedName name="ITEM4.32">#REF!</definedName>
    <definedName name="DIRECTO4.36">#REF!</definedName>
    <definedName name="_pr20">#REF!</definedName>
    <definedName name="xjdjjejewae">#REF!</definedName>
    <definedName name="anexo9">#REF!</definedName>
    <definedName name="Proy_30">#REF!</definedName>
    <definedName name="TOTSHE7">#REF!</definedName>
    <definedName name="AC">#REF!</definedName>
    <definedName name="APU_10.1.3">#REF!</definedName>
    <definedName name="data22">#REF!</definedName>
    <definedName name="DIRECTO4.29">#REF!</definedName>
    <definedName name="ACTIVIDADES">#REF!</definedName>
    <definedName name="COLUMNAS20X30">#REF!</definedName>
    <definedName name="__REP43">#REF!</definedName>
    <definedName name="Codo_90_presión_P.V.C._1_2">#REF!</definedName>
    <definedName name="_200A">#REF!</definedName>
    <definedName name="ITEM15">#REF!</definedName>
    <definedName name="li">#REF!</definedName>
    <definedName name="PROFESIONALES">#REF!</definedName>
    <definedName name="XXXX">#REF!</definedName>
    <definedName name="DM">#REF!</definedName>
    <definedName name="TAPA">#REF!</definedName>
    <definedName name="TotalMat">#REF!</definedName>
    <definedName name="_____EST8">#REF!</definedName>
    <definedName name="COSTO4US">#REF!</definedName>
    <definedName name="Inicio_Rotacion">#REF!</definedName>
    <definedName name="TOTAL_COSTEO">#REF!</definedName>
    <definedName name="HIDR200PE_S4">#REF!</definedName>
    <definedName name="PesoAire">#REF!</definedName>
    <definedName name="_211_MO8_1">#REF!</definedName>
    <definedName name="kuh">#REF!</definedName>
    <definedName name="_97_MAT19_1">#REF!</definedName>
    <definedName name="TEESANT2">#REF!</definedName>
    <definedName name="DENSIMETRO_NUCLEAR">#REF!</definedName>
    <definedName name="_424de_1">#REF!</definedName>
    <definedName name="SHARED_FORMULA_131">#REF!</definedName>
    <definedName name="_2__123Graph_CGRAFICO_1">#REF!</definedName>
    <definedName name="_MV17_1_2">#REF!</definedName>
    <definedName name="Tapa_tipo_intemperie">#REF!</definedName>
    <definedName name="MOR1_4">#REF!</definedName>
    <definedName name="IMPII1A">#REF!</definedName>
    <definedName name="GCB">#REF!</definedName>
    <definedName name="SHARED_FORMULA_2065">#REF!</definedName>
    <definedName name="________aiu2">#REF!</definedName>
    <definedName name="_MAT39">#REF!</definedName>
    <definedName name="SHARED_FORMULA_2100">#REF!</definedName>
    <definedName name="_173_MAT5_1_1">#REF!</definedName>
    <definedName name="data10">#REF!</definedName>
    <definedName name="CONCRETO30">#REF!</definedName>
    <definedName name="SHARED_FORMULA_1806">#REF!</definedName>
    <definedName name="andamio">#REF!</definedName>
    <definedName name="SHARED_FORMULA_2024">#REF!</definedName>
    <definedName name="nu">#REF!</definedName>
    <definedName name="CUADRILLA">#REF!</definedName>
    <definedName name="Barraje_puesta_tierra_de_seguridad">#REF!</definedName>
    <definedName name="Impacto">#REF!</definedName>
    <definedName name="M.D.O._Instalacion_Alfombra">#REF!</definedName>
    <definedName name="CAPOASRL">#REF!</definedName>
    <definedName name="_4251B">#REF!</definedName>
    <definedName name="COSTIND">#REF!</definedName>
    <definedName name="_313A_1">#REF!</definedName>
    <definedName name="acpr1ycuarto">#REF!</definedName>
    <definedName localSheetId="11" name="york">#REF!</definedName>
    <definedName name="LE">#REF!</definedName>
    <definedName name="ICP1_1_2">#REF!</definedName>
    <definedName name="DIJ1_1_2">#REF!</definedName>
    <definedName name="UREP12">#REF!</definedName>
    <definedName name="Codo_90_1_4__c_x_c_sanitario_4">#REF!</definedName>
    <definedName name="SHARED_FORMULA_66">#REF!</definedName>
    <definedName name="SHARED_FORMULA_418">#REF!</definedName>
    <definedName name="blEqCantiInf1">#REF!</definedName>
    <definedName name="P90X200">#REF!</definedName>
    <definedName name="___APU221">#REF!</definedName>
    <definedName name="Porcentaje.Fallo">#REF!</definedName>
    <definedName localSheetId="3" name="ENEROAC">#REF!</definedName>
    <definedName name="_201B">#REF!</definedName>
    <definedName name="MayJun_C">#REF!</definedName>
    <definedName name="Concreto_Gravilla_Fina_2000_psi">#REF!</definedName>
    <definedName name="TOTAL_EQUIPOS_Y_OFICINA">#REF!</definedName>
    <definedName name="_MO4">#REF!</definedName>
    <definedName name="listado">#REF!</definedName>
    <definedName name="ITEM3.21">#REF!</definedName>
    <definedName name="Oficina">#REF!</definedName>
    <definedName name="T4UP_1_1">#REF!</definedName>
    <definedName name="APU_6.1.8">#REF!</definedName>
    <definedName name="__PMT5671">#REF!</definedName>
    <definedName name="Vinilo_tipo_1">#REF!</definedName>
    <definedName name="SHARED_FORMULA_1086">#REF!</definedName>
    <definedName name="CEMENTO">#REF!</definedName>
    <definedName name="TOTSHE3">#REF!</definedName>
    <definedName name="_585TEE4X3_1_1_1">#REF!</definedName>
    <definedName name="_434DEMOLICIONCONCRETO_1_1">#REF!</definedName>
    <definedName name="SHARED_FORMULA_573">#REF!</definedName>
    <definedName name="ANCHOPAVMR40">#REF!</definedName>
    <definedName name="Brida_Roscada_Acero_X_150_PSI_3">#REF!</definedName>
    <definedName name="_139_MAT31_1">#REF!</definedName>
    <definedName name="union2">#REF!</definedName>
    <definedName name="______pr05">#REF!</definedName>
    <definedName name="OBSERVACION">#REF!</definedName>
    <definedName name="pkwsem">#REF!</definedName>
    <definedName name="ESPESORSUBBASERIGIDO">#REF!</definedName>
    <definedName name="_Atp2">#REF!</definedName>
    <definedName name="SHARED_FORMULA_1420">#REF!</definedName>
    <definedName name="SHARED_FORMULA_847">#REF!</definedName>
    <definedName name="DIRECTO7.35">#REF!</definedName>
    <definedName name="ACTA21">#REF!</definedName>
    <definedName name="Tuberia_ventilacion_4">#REF!</definedName>
    <definedName name="SHARED_FORMULA_1791">#REF!</definedName>
    <definedName name="HORAS_1_1">#REF!</definedName>
    <definedName name="Optimista">#REF!</definedName>
    <definedName name="ES1_6">#REF!</definedName>
    <definedName name="TEMA9">#REF!</definedName>
    <definedName name="_73_MAT11_1">#REF!</definedName>
    <definedName name="SHARED_FORMULA_1041">#REF!</definedName>
    <definedName name="Dbgcm">#REF!</definedName>
    <definedName name="_675UR6UZ_1_1_1">#REF!</definedName>
    <definedName name="SOBRANTES_1">#REF!</definedName>
    <definedName name="vpt">#REF!</definedName>
    <definedName name="VPR1_1_5">#REF!</definedName>
    <definedName name="__pr30">#REF!</definedName>
    <definedName name="TOTSHE15">#REF!</definedName>
    <definedName name="__EXC2">#REF!</definedName>
    <definedName name="_______EST12">#REF!</definedName>
    <definedName name="SHARED_FORMULA_1211">#REF!</definedName>
    <definedName name="DIRECTO3.22">#REF!</definedName>
    <definedName name="Dem.Cunetas.T1">#REF!</definedName>
    <definedName name="jairo">#REF!</definedName>
    <definedName name="SHARED_FORMULA_1520">#REF!</definedName>
    <definedName name="_______________EST9">#REF!</definedName>
    <definedName name="ACERO4200">#REF!</definedName>
    <definedName name="_161B">#REF!</definedName>
    <definedName name="_113_MAT23_1_1">#REF!</definedName>
    <definedName name="ES2_1">#REF!</definedName>
    <definedName name="amazonía">#REF!</definedName>
    <definedName name="APU_13.1.2">#REF!</definedName>
    <definedName name="ITEM521">#REF!</definedName>
    <definedName name="Imprev_SIU">#REF!</definedName>
    <definedName name="SHARED_FORMULA_1691">#REF!</definedName>
    <definedName name="Ubicación">#REF!</definedName>
    <definedName name="REGULAR40CN01">#REF!</definedName>
    <definedName name="Largo.Cuña">#REF!</definedName>
    <definedName name="item25">#REF!</definedName>
    <definedName name="Esponjillas">#REF!</definedName>
    <definedName name="COGA241">#REF!</definedName>
    <definedName name="_197B">#REF!</definedName>
    <definedName name="Factor_NAL">#REF!</definedName>
    <definedName name="SHARED_FORMULA_684">#REF!</definedName>
    <definedName name="SHARED_FORMULA_637">#REF!</definedName>
    <definedName name="_4283A">#REF!</definedName>
    <definedName name="SHARED_FORMULA_700">#REF!</definedName>
    <definedName name="Ladrillo_prensado_fino_santafe">#REF!</definedName>
    <definedName name="SHARED_FORMULA_1325">#REF!</definedName>
    <definedName name="INDICES">#REF!</definedName>
    <definedName name="ÑÑÑ">#REF!</definedName>
    <definedName name="_4236B">#REF!</definedName>
    <definedName name="__pr11">#REF!</definedName>
    <definedName name="____ORO14">#REF!</definedName>
    <definedName name="Maestro">#REF!</definedName>
    <definedName name="TOTALOPTIM">#REF!</definedName>
    <definedName name="_131B">#REF!</definedName>
    <definedName name="Pd">#REF!</definedName>
    <definedName name="DIAME">#REF!</definedName>
    <definedName name="COCIF108">#REF!</definedName>
    <definedName name="pkgl">#REF!</definedName>
    <definedName name="anexo15">#REF!</definedName>
    <definedName name="jh">#REF!</definedName>
    <definedName name="_202_MO5_1">#REF!</definedName>
    <definedName name="HERRADURA">#REF!</definedName>
    <definedName name="FOR_1">#REF!</definedName>
    <definedName name="SHARED_FORMULA_1206">#REF!</definedName>
    <definedName name="COSTO31US">#REF!</definedName>
    <definedName name="UND">#REF!</definedName>
    <definedName name="SHARED_FORMULA_581">#REF!</definedName>
    <definedName name="___pr52">#REF!</definedName>
    <definedName name="unionrapida12">#REF!</definedName>
    <definedName name="DIRECTO53">#REF!</definedName>
    <definedName name="_292B">#REF!</definedName>
    <definedName name="NEOLAI">#REF!</definedName>
    <definedName name="____tg4">#REF!</definedName>
    <definedName name="T___2_.3_FC_2.2">#REF!</definedName>
    <definedName name="ES4_19">#REF!</definedName>
    <definedName name="____pr56">#REF!</definedName>
    <definedName localSheetId="3" name="LOI">#REF!</definedName>
    <definedName name="Parales_estrcuturales_para_presiana_Luxalon">#REF!</definedName>
    <definedName name="_____________f">#REF!</definedName>
    <definedName name="DistanciasPRS9004">#REF!</definedName>
    <definedName name="__num3">#REF!</definedName>
    <definedName name="_234_MV14_1_1_1">#REF!</definedName>
    <definedName name="APU_7.3.14">#REF!</definedName>
    <definedName name="ESP_PUB_VIAS_YPARQ_ITEM">#REF!</definedName>
    <definedName name="SJ">#REF!</definedName>
    <definedName name="TAPON3_1_1">#REF!</definedName>
    <definedName name="____________f">#REF!</definedName>
    <definedName name="SOLDADURAPVC">#REF!</definedName>
    <definedName name="T3UP_1">#REF!</definedName>
    <definedName name="APU_21.2.2">#REF!</definedName>
    <definedName name="SHARED_FORMULA_686">#REF!</definedName>
    <definedName name="APU_7.7.5.2">#REF!</definedName>
    <definedName name="sika1">#REF!</definedName>
    <definedName name="_653UNIONREPARACION_1_1">#REF!</definedName>
    <definedName name="SHARED_FORMULA_1487">#REF!</definedName>
    <definedName name="CANTID">#REF!</definedName>
    <definedName name="item610.1">#REF!</definedName>
    <definedName name="Puerta_entamborada_2_05x0_7">#REF!</definedName>
    <definedName name="TUBSANIT4TOTAL">#REF!</definedName>
    <definedName name="_______INF1">#REF!</definedName>
    <definedName name="_MV20_1_2">#REF!</definedName>
    <definedName name="SHARED_FORMULA_759">#REF!</definedName>
    <definedName name="ImpPolizasObra">#REF!</definedName>
    <definedName name="xyz">#REF!</definedName>
    <definedName name="Mineral">#REF!</definedName>
    <definedName name="ARENAARCILLA_1">#REF!</definedName>
    <definedName name="INDICE">#REF!</definedName>
    <definedName name="DD_Projects">#REF!</definedName>
    <definedName name="__rc">#REF!</definedName>
    <definedName name="SHARED_FORMULA_1300">#REF!</definedName>
    <definedName name="SHARED_FORMULA_1172">#REF!</definedName>
    <definedName name="_71_MAT10_1_1">#REF!</definedName>
    <definedName name="A.PVC">#REF!</definedName>
    <definedName name="ABIN">#REF!</definedName>
    <definedName name="Proy_43">#REF!</definedName>
    <definedName name="APU_concreto.2500">#REF!</definedName>
    <definedName name="SHARED_FORMULA_101">#REF!</definedName>
    <definedName name="arial.1">#REF!</definedName>
    <definedName name="SHARED_FORMULA_1295">#REF!</definedName>
    <definedName name="_520RELLENOEXCAVACION_1">#REF!</definedName>
    <definedName name="__EXC4">#REF!</definedName>
    <definedName name="Estabilidad3">#REF!</definedName>
    <definedName name="ab">#REF!</definedName>
    <definedName name="PÁGINA_UNO">#REF!</definedName>
    <definedName name="Lamina_galv._Cal_18">#REF!</definedName>
    <definedName name="_MV13_1_1">#REF!</definedName>
    <definedName name="APU_12.1.11">#REF!</definedName>
    <definedName name="anexo7">#REF!</definedName>
    <definedName name="Relleno.Prof">#REF!</definedName>
    <definedName name="_2Excel_BuiltIn_Print_Area_2_1">#REF!</definedName>
    <definedName name="_TPN1008">#REF!</definedName>
    <definedName name="_117B">#REF!</definedName>
    <definedName name="U6UP_1_1">#REF!</definedName>
    <definedName name="BORDER1">#REF!</definedName>
    <definedName name="palenque">#REF!</definedName>
    <definedName name="_243A">#REF!</definedName>
    <definedName name="APU_7.9.1.5">#REF!</definedName>
    <definedName name="BOTADERO">#REF!</definedName>
    <definedName name="Yee_Sanit._3">#REF!</definedName>
    <definedName name="APU_7.8.1.3">#REF!</definedName>
    <definedName name="PesoParf2">#REF!</definedName>
    <definedName name="_350BaseDatos_1_1">#REF!</definedName>
    <definedName name="ITEM5.77">#REF!</definedName>
    <definedName name="Z_0890F28A_A8C8_451C_A3E6_C3AFDD239B64_.wvu.PrintArea">#REF!</definedName>
    <definedName name="ACOM">#REF!</definedName>
    <definedName name="CODO3X90_1_1">#REF!</definedName>
    <definedName name="COGA23">#REF!</definedName>
    <definedName name="PRINT_TITLES_MI">#REF!</definedName>
    <definedName name="SHARED_FORMULA_403">#REF!</definedName>
    <definedName name="______EST13">#REF!</definedName>
    <definedName name="CGTR043">#REF!</definedName>
    <definedName name="TOTALITEM2.11.1">#REF!</definedName>
    <definedName name="HYT">#REF!</definedName>
    <definedName name="GFN">#REF!</definedName>
    <definedName name="SHARED_FORMULA_362">#REF!</definedName>
    <definedName name="____________EXC6">#REF!</definedName>
    <definedName name="SHARED_FORMULA_652">#REF!</definedName>
    <definedName name="_MAT21_1_1">#REF!</definedName>
    <definedName name="_A20000">#REF!</definedName>
    <definedName name="dbb">#REF!</definedName>
    <definedName name="TEE8A6_1_2">#REF!</definedName>
    <definedName name="_EQP6_1_2">#REF!</definedName>
    <definedName name="TOTALITEM1.4">#REF!</definedName>
    <definedName name="qwweerrt">#REF!</definedName>
    <definedName name="______EXC9">#REF!</definedName>
    <definedName name="basep">#REF!</definedName>
    <definedName name="_220_MV10_1">#REF!</definedName>
    <definedName name="SHARED_FORMULA_108">#REF!</definedName>
    <definedName name="____pr54">#REF!</definedName>
    <definedName name="item671">#REF!</definedName>
    <definedName name="_640UNION3PVC_1">#REF!</definedName>
    <definedName name="CANTIDAD_PROFESIONALES">#REF!</definedName>
    <definedName name="APU_15.2.15">#REF!</definedName>
    <definedName name="____________Lo1">#REF!</definedName>
    <definedName name="Incremento_Fluido_3000_psi">#REF!</definedName>
    <definedName name="CGTR031">#REF!</definedName>
    <definedName name="VRP1_1_14">#REF!</definedName>
    <definedName name="TUBERIA6_1_2">#REF!</definedName>
    <definedName name="SECTOR">#REF!</definedName>
    <definedName name="SHARED_FORMULA_823">#REF!</definedName>
    <definedName name="_____ORO19">#REF!</definedName>
    <definedName name="__________Rc">#REF!</definedName>
    <definedName name="Bisagra_aluminio_Extruído_3">#REF!</definedName>
    <definedName name="Segurambiensalud">#REF!</definedName>
    <definedName name="FIN_18">#REF!</definedName>
    <definedName name="fer">#REF!</definedName>
    <definedName name="Adaptador_3_4__PVC">#REF!</definedName>
    <definedName name="Cuadrilla_4__4_ayu">#REF!</definedName>
    <definedName name="REF">#REF!</definedName>
    <definedName name="_LEY80">#REF!</definedName>
    <definedName name="TRANSPORTE">#REF!</definedName>
    <definedName name="____PMT5820">#REF!</definedName>
    <definedName name="ES4_7">#REF!</definedName>
    <definedName name="SHEET3">#REF!</definedName>
    <definedName name="TOTSHE6">#REF!</definedName>
    <definedName name="Cw">#REF!</definedName>
    <definedName name="HORAA">#REF!</definedName>
    <definedName name="Recall_2">#REF!</definedName>
    <definedName name="CGSO013">#REF!</definedName>
    <definedName name="SHARED_FORMULA_733">#REF!</definedName>
    <definedName name="AUFTRAGTIT">#REF!</definedName>
    <definedName name="CERRADURA3">#REF!</definedName>
    <definedName name="O_PAGO1">#REF!</definedName>
    <definedName name="UNIONSANT3">#REF!</definedName>
    <definedName name="SHARED_FORMULA_1074">#REF!</definedName>
    <definedName name="COGA206">#REF!</definedName>
    <definedName name="ayudante">#REF!</definedName>
    <definedName name="pegantepvc">#REF!</definedName>
    <definedName name="DIRECTO5.100">#REF!</definedName>
    <definedName name="_ORO16">#REF!</definedName>
    <definedName name="SHARED_FORMULA_2086">#REF!</definedName>
    <definedName name="lista7">#REF!</definedName>
    <definedName name="Sinnombre___0">#REF!</definedName>
    <definedName name="Forecast_FISICO">#REF!</definedName>
    <definedName name="gradacion">#REF!</definedName>
    <definedName name="SHARED_FORMULA_1189">#REF!</definedName>
    <definedName name="TOTALAFIR55CN03">#REF!</definedName>
    <definedName name="_ST106">#REF!</definedName>
    <definedName name="IMPV1B">#REF!</definedName>
    <definedName name="Almacen_Espejo_Ventas">#REF!</definedName>
    <definedName name="T3UZ">#REF!</definedName>
    <definedName name="_670UR6UP_1">#REF!</definedName>
    <definedName name="Adaptador_Pres._3_4">#REF!</definedName>
    <definedName name="SHARED_FORMULA_2066">#REF!</definedName>
    <definedName name="GanViáticos">#REF!</definedName>
    <definedName name="MACR">#REF!</definedName>
    <definedName name="______pr23">#REF!</definedName>
    <definedName name="TotalDirec">#REF!</definedName>
    <definedName name="DIRECTO5.71">#REF!</definedName>
    <definedName name="C.1">#REF!</definedName>
    <definedName name="_EQP19_1_2">#REF!</definedName>
    <definedName name="SHARED_FORMULA_797">#REF!</definedName>
    <definedName name="ACTA22">#REF!</definedName>
    <definedName name="ITEM_1.3.4">#REF!</definedName>
    <definedName name="_pr15">#REF!</definedName>
    <definedName name="_mun2">#REF!</definedName>
    <definedName name="SHARED_FORMULA_329">#REF!</definedName>
    <definedName name="Base_en_recebo_B___200">#REF!</definedName>
    <definedName name="_EQP15_1_1">#REF!</definedName>
    <definedName name="FactorDeflactor">#REF!</definedName>
    <definedName name="APU_7.1.5">#REF!</definedName>
    <definedName name="ESP_PAV">#REF!</definedName>
    <definedName name="_REF40">#REF!</definedName>
    <definedName name="_MV6_1_1">#REF!</definedName>
    <definedName name="Seguetas">#REF!</definedName>
    <definedName name="SHARED_FORMULA_252">#REF!</definedName>
    <definedName name="Cheque_1">#REF!</definedName>
    <definedName name="SHARED_FORMULA_828">#REF!</definedName>
    <definedName name="compuerta">#REF!</definedName>
    <definedName name="_224B">#REF!</definedName>
    <definedName name="OR">#REF!</definedName>
    <definedName name="DOM90X32_S2">#REF!</definedName>
    <definedName name="RELLENOSELECCIONADO_1_1">#REF!</definedName>
    <definedName name="l">#REF!</definedName>
    <definedName name="reinicio">#REF!</definedName>
    <definedName name="Cinta_scotch_23">#REF!</definedName>
    <definedName name="T1RF15">#REF!</definedName>
    <definedName name="XZS">#REF!</definedName>
    <definedName name="SHARED_FORMULA_710">#REF!</definedName>
    <definedName name="___________________________f">#REF!</definedName>
    <definedName name="Grifería_para_lavamanos">#REF!</definedName>
    <definedName name="SENAL_TIPO_SP_101__VIA_EN_CONSTRUCCION">#REF!</definedName>
    <definedName name="SHARED_FORMULA_85">#REF!</definedName>
    <definedName name="_198_MO3_1_1_1">#REF!</definedName>
    <definedName name="Factor2.1">#REF!</definedName>
    <definedName name="K4F1">#REF!</definedName>
    <definedName name="_MV8_1_2">#REF!</definedName>
    <definedName name="ACTA36">#REF!</definedName>
    <definedName name="Contacto">#REF!</definedName>
    <definedName name="ES4_1">#REF!</definedName>
    <definedName name="IVA_1_2">#REF!</definedName>
    <definedName name="SHARED_FORMULA_1308">#REF!</definedName>
    <definedName name="VEX1_2">#REF!</definedName>
    <definedName name="Ra">#REF!</definedName>
    <definedName name="APU_7.7.4.2">#REF!</definedName>
    <definedName name="ES1_23">#REF!</definedName>
    <definedName name="MM">#REF!</definedName>
    <definedName name="SYP">#REF!</definedName>
    <definedName name="Tuberia_H_G_3">#REF!</definedName>
    <definedName name="Piedra_Media_Zonga">#REF!</definedName>
    <definedName name="m.1">#REF!</definedName>
    <definedName name="SHARED_FORMULA_1510">#REF!</definedName>
    <definedName name="TOTALPAV55CN03">#REF!</definedName>
    <definedName name="MAY">#REF!</definedName>
    <definedName name="Imprima">#REF!</definedName>
    <definedName name="ICP">#REF!</definedName>
    <definedName name="data26">#REF!</definedName>
    <definedName name="DER">#REF!</definedName>
    <definedName name="sfb">#REF!</definedName>
    <definedName name="VARIACION1">#REF!</definedName>
    <definedName name="_689VALVULA3_1_1">#REF!</definedName>
    <definedName name="______EXC11">#REF!</definedName>
    <definedName name="SHARED_FORMULA_1657">#REF!</definedName>
    <definedName name="ITEM5.91">#REF!</definedName>
    <definedName name="VI">#REF!</definedName>
    <definedName name="ES4_31">#REF!</definedName>
    <definedName name="CA">#REF!</definedName>
    <definedName name="Tubería_PVC_UM_4__RDE_26">#REF!</definedName>
    <definedName name="NANA">#REF!</definedName>
    <definedName name="MAQUINAPEGATACHAS">#REF!</definedName>
    <definedName name="baldosa">#REF!</definedName>
    <definedName name="Cm">#REF!</definedName>
    <definedName name="_UG4_1_2">#REF!</definedName>
    <definedName name="MEZCLADORA">#REF!</definedName>
    <definedName name="__123Graph_AFRQACNPV">#REF!</definedName>
    <definedName name="_pr51">#REF!</definedName>
    <definedName name="SHARED_FORMULA_914">#REF!</definedName>
    <definedName name="SHARED_FORMULA_1758">#REF!</definedName>
    <definedName name="Excel_BuiltIn_Print_Titles_5">#REF!</definedName>
    <definedName name="LISTON4">#REF!</definedName>
    <definedName name="B_T1">#REF!</definedName>
    <definedName name="eee">#REF!</definedName>
    <definedName name="TTC">#REF!</definedName>
    <definedName name="RLIGA">#REF!</definedName>
    <definedName name="CRUCE12__A_S3">#REF!</definedName>
    <definedName name="Hornos">#REF!</definedName>
    <definedName name="SHARED_FORMULA_1221">#REF!</definedName>
    <definedName name="_MV2">#REF!</definedName>
    <definedName name="_SUM2">#REF!</definedName>
    <definedName name="bgh">#REF!</definedName>
    <definedName name="Proy_29">#REF!</definedName>
    <definedName name="GR_14">#REF!</definedName>
    <definedName name="APU_7.7.8.1.4">#REF!</definedName>
    <definedName name="xpohidraulica">#REF!</definedName>
    <definedName name="Retro_Komatzu_PC200_5_y__6">#REF!</definedName>
    <definedName name="APU_16.1.16">#REF!</definedName>
    <definedName name="_4221A">#REF!</definedName>
    <definedName name="blFisico">#REF!</definedName>
    <definedName name="Formaletas">#REF!</definedName>
    <definedName name="SHARED_FORMULA_786">#REF!</definedName>
    <definedName name="_TPN1003">#REF!</definedName>
    <definedName name="GR_19">#REF!</definedName>
    <definedName name="titulos_a_imprimir">#REF!</definedName>
    <definedName name="C.8">#REF!</definedName>
    <definedName name="SHARED_FORMULA_1683">#REF!</definedName>
    <definedName name="SHARED_FORMULA_507">#REF!</definedName>
    <definedName name="ZONA4">#REF!</definedName>
    <definedName name="_MAT11_1_1">#REF!</definedName>
    <definedName name="SHARED_FORMULA_1626">#REF!</definedName>
    <definedName name="SHARED_FORMULA_193">#REF!</definedName>
    <definedName name="Dcacm">#REF!</definedName>
    <definedName name="K6F1">#REF!</definedName>
    <definedName name="TPVCS4">#REF!</definedName>
    <definedName name="Excel_BuiltIn_Print_Area_5_1_3_2">#REF!</definedName>
    <definedName name="TOTALITEM14.5">#REF!</definedName>
    <definedName name="SHARED_FORMULA_586">#REF!</definedName>
    <definedName name="__________________Rc">#REF!</definedName>
    <definedName name="JAMO2">#REF!</definedName>
    <definedName name="entibado">#REF!</definedName>
    <definedName name="CR42JH">#REF!</definedName>
    <definedName name="SHARED_FORMULA_1293">#REF!</definedName>
    <definedName name="Tubería_Pres._3_4">#REF!</definedName>
    <definedName name="SHARED_FORMULA_915">#REF!</definedName>
    <definedName name="_______ug1">#REF!</definedName>
    <definedName name="SHARED_FORMULA_732">#REF!</definedName>
    <definedName name="APU_7.8.2.2">#REF!</definedName>
    <definedName name="nbv">#REF!</definedName>
    <definedName name="kip">#REF!</definedName>
    <definedName name="TOTSHE16">#REF!</definedName>
    <definedName name="SHELTER">#REF!</definedName>
    <definedName name="DEMOLICIONASFALTO_1_2">#REF!</definedName>
    <definedName name="Bombas_Sumergibles_Según_Especificacion">#REF!</definedName>
    <definedName name="_634U8UZ_1">#REF!</definedName>
    <definedName name="SHARED_FORMULA_67">#REF!</definedName>
    <definedName name="ES6_11">#REF!</definedName>
    <definedName name="CYLL4">#REF!</definedName>
    <definedName name="_293B">#REF!</definedName>
    <definedName name="Arena_semilavada">#REF!</definedName>
    <definedName name="Excel_BuiltIn_Print_Area_10">#REF!</definedName>
    <definedName name="SHARED_FORMULA_2059">#REF!</definedName>
    <definedName name="ES5_18">#REF!</definedName>
    <definedName name="_270A">#REF!</definedName>
    <definedName name="DPY">#REF!</definedName>
    <definedName name="_______EXC12">#REF!</definedName>
    <definedName name="ACTA34">#REF!</definedName>
    <definedName name="UNION_DE_MECANICA_2">#REF!</definedName>
    <definedName name="FILL547665">#REF!</definedName>
    <definedName name="Grifería_Ducha">#REF!</definedName>
    <definedName name="__VPR1">#REF!</definedName>
    <definedName name="ESTADO_ALCANTARILLADO">#REF!</definedName>
    <definedName name="SHARED_FORMULA_0">#REF!</definedName>
    <definedName name="_EQP4_1_2">#REF!</definedName>
    <definedName name="Codo_90o_1_4__CxC_SANITARIO_6">#REF!</definedName>
    <definedName name="mortero">#REF!</definedName>
    <definedName name="K3F2">#REF!</definedName>
    <definedName name="FEC">#REF!</definedName>
    <definedName name="TABLA">#REF!</definedName>
    <definedName name="Num_Pmt_Per_Year">#REF!</definedName>
    <definedName name="ACCE4">#REF!</definedName>
    <definedName name="CODO16X11_1_2">#REF!</definedName>
    <definedName name="data5">#REF!</definedName>
    <definedName localSheetId="11" name="SYP">#REF!</definedName>
    <definedName name="ARANCEL">#REF!</definedName>
    <definedName name="VSM1_5">#REF!</definedName>
    <definedName name="tarifas2">#REF!</definedName>
    <definedName name="ES1_26">#REF!</definedName>
    <definedName name="_________CAC5">#REF!</definedName>
    <definedName name="soplete">#REF!</definedName>
    <definedName name="CGTR044">#REF!</definedName>
    <definedName name="vidrio">#REF!</definedName>
    <definedName name="SHARED_FORMULA_343">#REF!</definedName>
    <definedName name="CajDol4">#REF!</definedName>
    <definedName name="siliconaliq">#REF!</definedName>
    <definedName name="BOLIVAX">#REF!</definedName>
    <definedName name="SHARED_FORMULA_64">#REF!</definedName>
    <definedName name="SHARED_FORMULA_627">#REF!</definedName>
    <definedName name="ESP330.1">#REF!</definedName>
    <definedName name="SHARED_FORMULA_1170">#REF!</definedName>
    <definedName name="CUCON">#REF!</definedName>
    <definedName name="SHARED_FORMULA_61">#REF!</definedName>
    <definedName name="FRANCO">#REF!</definedName>
    <definedName name="U4UP_1_1">#REF!</definedName>
    <definedName name="ITEM_6.6">#REF!</definedName>
    <definedName name="aspecto">#REF!</definedName>
    <definedName name="cuaII3C">#REF!</definedName>
    <definedName name="Angebotsdatum">#REF!</definedName>
    <definedName name="GRAF2">#REF!</definedName>
    <definedName name="VALVULA_DE_NO_RETORNO_CHEQUE__4__PARA_TRABAJAR_HORIZONTALMENTE_B_x_B">#REF!</definedName>
    <definedName name="ITEM_6.7">#REF!</definedName>
    <definedName localSheetId="3" name="Tablero">#REF!</definedName>
    <definedName name="_EST11">#REF!</definedName>
    <definedName name="_ST186">#REF!</definedName>
    <definedName name="TEEPRESX1">#REF!</definedName>
    <definedName name="alcantarillado">#REF!</definedName>
    <definedName name="__num10">#REF!</definedName>
    <definedName name="_____pr31">#REF!</definedName>
    <definedName name="ACOMETIDA4">#REF!</definedName>
    <definedName name="M.D.O._Preparacion_Grouting">#REF!</definedName>
    <definedName name="ValorProyecto">#REF!</definedName>
    <definedName name="_MV7_1">#REF!</definedName>
    <definedName name="__Cod1">#REF!</definedName>
    <definedName name="COGA133">#REF!</definedName>
    <definedName name="U_1_2">#REF!</definedName>
    <definedName localSheetId="0" name="absc">#REF!</definedName>
    <definedName name="SHARED_FORMULA_2144">#REF!</definedName>
    <definedName name="margen_10">#REF!</definedName>
    <definedName name="PRINT_TITLES">#REF!</definedName>
    <definedName name="CANT1.3">#REF!</definedName>
    <definedName name="_603TEE8X6_1_1_1">#REF!</definedName>
    <definedName name="AIU_">#REF!</definedName>
    <definedName name="_Rc">#REF!</definedName>
    <definedName name="VCEL4">#REF!</definedName>
    <definedName name="SHARED_FORMULA_779">#REF!</definedName>
    <definedName name="Barraje_de_cobre_150_A_3_2_M">#REF!</definedName>
    <definedName name="___tg4">#REF!</definedName>
    <definedName name="AUTOMOTOR">#REF!</definedName>
    <definedName name="SHARED_FORMULA_90">#REF!</definedName>
    <definedName name="OTERO">#REF!</definedName>
    <definedName name="ADUA5">#REF!</definedName>
    <definedName name="SHARED_FORMULA_808">#REF!</definedName>
    <definedName name="Base_granular">#REF!</definedName>
    <definedName name="SHARED_FORMULA_1227">#REF!</definedName>
    <definedName name="costo1">#REF!</definedName>
    <definedName name="UALU">#REF!</definedName>
    <definedName name="Soporte_Colgante_Tipo_Clevis_de_6">#REF!</definedName>
    <definedName name="CO456JH">#REF!</definedName>
    <definedName name="CAPITULO">#REF!</definedName>
    <definedName name="SHARED_FORMULA_2004">#REF!</definedName>
    <definedName name="Excel_BuiltIn_Print_Titles_17">#REF!</definedName>
    <definedName name="_626U6UP_1_1">#REF!</definedName>
    <definedName name="CEMEG">#REF!</definedName>
    <definedName name="PERIODO">#REF!</definedName>
    <definedName name="rdq">#REF!</definedName>
    <definedName name="COGA161">#REF!</definedName>
    <definedName name="excavacionmaquina_1">#REF!</definedName>
    <definedName name="ES2_5">#REF!</definedName>
    <definedName name="G_C5">#REF!</definedName>
    <definedName name="______pr15">#REF!</definedName>
    <definedName name="APU_21.2.1">#REF!</definedName>
    <definedName name="AIU_IMP">#REF!</definedName>
    <definedName name="oera">#REF!</definedName>
    <definedName name="DEMOLICION_1_2">#REF!</definedName>
    <definedName name="APU_2.1.1">#REF!</definedName>
    <definedName name="_____________EST2">#REF!</definedName>
    <definedName name="DIRECTO43">#REF!</definedName>
    <definedName name="APU_7.7.8.2.1">#REF!</definedName>
    <definedName name="R._SECO">#REF!</definedName>
    <definedName name="_553t4rde26_1">#REF!</definedName>
    <definedName name="CGRF032">#REF!</definedName>
    <definedName name="ITEM5.95">#REF!</definedName>
    <definedName name="iom">#REF!</definedName>
    <definedName name="______pr46">#REF!</definedName>
    <definedName name="anex8">#REF!</definedName>
    <definedName name="PASF">#REF!</definedName>
    <definedName name="DIRECTO4.20">#REF!</definedName>
    <definedName name="__pr05">#REF!</definedName>
    <definedName name="Mortero_1_4">#REF!</definedName>
    <definedName name="_4243A">#REF!</definedName>
    <definedName localSheetId="3" name="Tuberia">#REF!</definedName>
    <definedName name="_EQP12_1_1">#REF!</definedName>
    <definedName name="CDI4.7">#REF!</definedName>
    <definedName name="_________xlnm.Print_Area">#REF!</definedName>
    <definedName name="SHARED_FORMULA_1983">#REF!</definedName>
    <definedName name="ES1_25">#REF!</definedName>
    <definedName name="T1_FC1_5">#REF!</definedName>
    <definedName name="_____pr36">#REF!</definedName>
    <definedName name="CODO8X45">#REF!</definedName>
    <definedName name="DIRECTO42">#REF!</definedName>
    <definedName name="SHARED_FORMULA_482">#REF!</definedName>
    <definedName name="Volqueta_C70_6M3">#REF!</definedName>
    <definedName name="Z_D55C8B2E_861A_459E_9D09_3AF38A1DE99E_.wvu.Rows">#REF!</definedName>
    <definedName name="SHARED_FORMULA_1542">#REF!</definedName>
    <definedName name="APU_10.1.4">#REF!</definedName>
    <definedName name="Lamina_HR_6mm">#REF!</definedName>
    <definedName name="SANTILL">#REF!</definedName>
    <definedName name="SHARED_FORMULA_1891">#REF!</definedName>
    <definedName name="_230_MV13_1_1">#REF!</definedName>
    <definedName name="Baldocin_0_205x0_205">#REF!</definedName>
    <definedName name="SHARED_FORMULA_1868">#REF!</definedName>
    <definedName name="_644UNION6PVC_1_1">#REF!</definedName>
    <definedName name="GR_24">#REF!</definedName>
    <definedName name="_tub1">#REF!</definedName>
    <definedName name="yrj">#REF!</definedName>
    <definedName name="SSSSS">#REF!</definedName>
    <definedName name="Formaleta_Sardinel">#REF!</definedName>
    <definedName name="SHARED_FORMULA_644">#REF!</definedName>
    <definedName name="_COM12">#REF!</definedName>
    <definedName name="SHARED_FORMULA_1564">#REF!</definedName>
    <definedName name="ADAP2">#REF!</definedName>
    <definedName name="APU_1.1.1">#REF!</definedName>
    <definedName name="DEMOLALCRIGIDO">#REF!</definedName>
    <definedName name="SHARED_FORMULA_685">#REF!</definedName>
    <definedName name="_______________EST2">#REF!</definedName>
    <definedName name="SHARED_FORMULA_1360">#REF!</definedName>
    <definedName name="ES5_16">#REF!</definedName>
    <definedName name="SHARED_FORMULA_435">#REF!</definedName>
    <definedName name="Ki">#REF!</definedName>
    <definedName name="Ven">#REF!</definedName>
    <definedName name="SHARED_FORMULA_163">#REF!</definedName>
    <definedName name="_______________EST18">#REF!</definedName>
    <definedName name="_565T6UZ_1">#REF!</definedName>
    <definedName name="CRUZ3_1">#REF!</definedName>
    <definedName name="Tuberia_sanit._PVC_3">#REF!</definedName>
    <definedName name="SHARED_FORMULA_1763">#REF!</definedName>
    <definedName name="_699VALVULA8_1_1_1">#REF!</definedName>
    <definedName name="SHARED_FORMULA_1889">#REF!</definedName>
    <definedName name="APU_7.7.7.1">#REF!</definedName>
    <definedName name="Z_6CDBE1AE_8642_11D4_8E16_005004999978_.wvu.PrintArea">#REF!</definedName>
    <definedName name="_180A">#REF!</definedName>
    <definedName name="TiposCampamentos">#REF!</definedName>
    <definedName name="DPI1_1_1">#REF!</definedName>
    <definedName name="_pr59">#REF!</definedName>
    <definedName name="llanos">#REF!</definedName>
    <definedName name="ANCHOSUBBASEFLEXIBLE">#REF!</definedName>
    <definedName name="ITEM_6_FILTRO">#REF!</definedName>
    <definedName name="_196_MO3_1">#REF!</definedName>
    <definedName name="tablones">#REF!</definedName>
    <definedName name="VIT1_1_13">#REF!</definedName>
    <definedName name="ps">#REF!</definedName>
    <definedName name="__num5">#REF!</definedName>
    <definedName name="__EST12">#REF!</definedName>
    <definedName name="SHARED_FORMULA_1328">#REF!</definedName>
    <definedName name="SHARED_FORMULA_2190">#REF!</definedName>
    <definedName name="Pulida_pisos_en_granito">#REF!</definedName>
    <definedName name="__123Graph_ACart_AnticAdic">#REF!</definedName>
    <definedName name="___pr69">#REF!</definedName>
    <definedName name="_4235A">#REF!</definedName>
    <definedName name="SHARED_FORMULA_2238">#REF!</definedName>
    <definedName name="CODO_90___3__P.V.C">#REF!</definedName>
    <definedName name="CNEUMATICO">#REF!</definedName>
    <definedName name="_222B">#REF!</definedName>
    <definedName name="DCI1_4">#REF!</definedName>
    <definedName name="MMMMMMMMMMMMMMMMM">#REF!</definedName>
    <definedName name="Largo.Anden.T1">#REF!</definedName>
    <definedName name="lista3">#REF!</definedName>
    <definedName name="_195B">#REF!</definedName>
    <definedName name="ES3_16">#REF!</definedName>
    <definedName name="APU_15.2.2">#REF!</definedName>
    <definedName name="PLALUM">#REF!</definedName>
    <definedName name="datoseq">#REF!</definedName>
    <definedName name="_____pr11">#REF!</definedName>
    <definedName name="_______________EST7">#REF!</definedName>
    <definedName name="________APU221">#REF!</definedName>
    <definedName name="COMFUELOIL">#REF!</definedName>
    <definedName name="Contrato">#REF!</definedName>
    <definedName name="__pr03">#REF!</definedName>
    <definedName name="Mar_C">#REF!</definedName>
    <definedName name="_mes1">#REF!</definedName>
    <definedName name="______xlnm.Print_Area_1">#REF!</definedName>
    <definedName name="murocalado">#REF!</definedName>
    <definedName name="Proy_49">#REF!</definedName>
    <definedName name="º1">#REF!</definedName>
    <definedName name="VigenciaPesos">#REF!</definedName>
    <definedName name="SHARED_FORMULA_1335">#REF!</definedName>
    <definedName name="CIRCUNVALAR">#REF!</definedName>
    <definedName name="CS_WELDING">#REF!</definedName>
    <definedName name="_____EST18">#REF!</definedName>
    <definedName name="KMPETREOS">#REF!</definedName>
    <definedName name="SHARED_FORMULA_956">#REF!</definedName>
    <definedName name="sin">#REF!</definedName>
    <definedName name="BASE2">#REF!</definedName>
    <definedName name="Triplex_lamina_4mm">#REF!</definedName>
    <definedName name="CIM">#REF!</definedName>
    <definedName name="DPY1_1_1">#REF!</definedName>
    <definedName name="______pr34">#REF!</definedName>
    <definedName name="__123Graph_XFRQACRES">#REF!</definedName>
    <definedName name="Esp_PC">#REF!</definedName>
    <definedName name="novafort160_1_2">#REF!</definedName>
    <definedName name="__pr48">#REF!</definedName>
    <definedName name="_3__123Graph_CCart_Utilidad">#REF!</definedName>
    <definedName name="moelect2">#REF!</definedName>
    <definedName name="V_23___2.05x1.9___Plano_de_Detalle_No._A_162">#REF!</definedName>
    <definedName name="_682Valor_1">#REF!</definedName>
    <definedName name="TEMA4">#REF!</definedName>
    <definedName name="_4222A">#REF!</definedName>
    <definedName name="_MAT20">#REF!</definedName>
    <definedName name="_466IVA_1">#REF!</definedName>
    <definedName name="Tm">#REF!</definedName>
    <definedName name="K3F1">#REF!</definedName>
    <definedName name="APU_2.2.3">#REF!</definedName>
    <definedName name="SHARED_FORMULA_782">#REF!</definedName>
    <definedName name="SHARED_FORMULA_1976">#REF!</definedName>
    <definedName name="_232_MV14_1">#REF!</definedName>
    <definedName name="Pintura_base_aceite">#REF!</definedName>
    <definedName name="listado_transporte">#REF!</definedName>
    <definedName name="G_C4">#REF!</definedName>
    <definedName name="Excel_BuiltIn_Print_Titles_13">#REF!</definedName>
    <definedName name="CARGOS">#REF!</definedName>
    <definedName name="RESUMEN_2">#REF!</definedName>
    <definedName name="Breaker_de_2x20_A">#REF!</definedName>
    <definedName name="SHARED_FORMULA_2212">#REF!</definedName>
    <definedName name="_430DEMOLICIONASFALTO_1">#REF!</definedName>
    <definedName name="ES4_40">#REF!</definedName>
    <definedName name="SHARED_FORMULA_1698">#REF!</definedName>
    <definedName name="TPVCP1.5">#REF!</definedName>
    <definedName name="SMMLV2011">#REF!</definedName>
    <definedName name="Plastocreto_DM__concreto">#REF!</definedName>
    <definedName name="_EQP11_1">#REF!</definedName>
    <definedName name="___AFC1">#REF!</definedName>
    <definedName name="_627U6UP_1_1_1">#REF!</definedName>
    <definedName name="_MAT40_1_2">#REF!</definedName>
    <definedName name="GEA1_1_2">#REF!</definedName>
    <definedName name="_104_MAT20_1_1">#REF!</definedName>
    <definedName name="VTOTAL_1_2">#REF!</definedName>
    <definedName name="ZAPATA">#REF!</definedName>
    <definedName name="Alambre_de_púa">#REF!</definedName>
    <definedName name="FECHA_1">#REF!</definedName>
    <definedName name="SHARED_FORMULA_103">#REF!</definedName>
    <definedName name="PESO14.3">#REF!</definedName>
    <definedName name="SHARED_FORMULA_446">#REF!</definedName>
    <definedName name="alambrecobre12">#REF!</definedName>
    <definedName name="UR3UZ">#REF!</definedName>
    <definedName name="SHARED_FORMULA_1030">#REF!</definedName>
    <definedName name="GUSTRA">#REF!</definedName>
    <definedName name="VIT1_1_11">#REF!</definedName>
    <definedName name="_MAT23_1">#REF!</definedName>
    <definedName name="DES_HERRAMIENTAS">#REF!</definedName>
    <definedName name="SHARED_FORMULA_882">#REF!</definedName>
    <definedName name="A18A200">#REF!</definedName>
    <definedName name="anexo1">#REF!</definedName>
    <definedName name="HMEZCLA">#REF!</definedName>
    <definedName name="REGULAR4006A">#REF!</definedName>
    <definedName name="INTERPLAN">#REF!</definedName>
    <definedName name="mcbb">#REF!</definedName>
    <definedName name="_MO6_1_1">#REF!</definedName>
    <definedName name="GOR">#REF!</definedName>
    <definedName name="_115_MAT24_1">#REF!</definedName>
    <definedName name="SBG_1_2">#REF!</definedName>
    <definedName name="FACTOR_PRESTACIONAL">#REF!</definedName>
    <definedName name="_EQP13_1">#REF!</definedName>
    <definedName name="_MV6">#REF!</definedName>
    <definedName name="GEA1_1_7">#REF!</definedName>
    <definedName name="SHARED_FORMULA_1568">#REF!</definedName>
    <definedName name="TOTALITEM7.3">#REF!</definedName>
    <definedName name="_FYB10">#REF!</definedName>
    <definedName name="SHARED_FORMULA_380">#REF!</definedName>
    <definedName name="DataEst_FISICO">#REF!</definedName>
    <definedName name="VPR1_1_3">#REF!</definedName>
    <definedName name="DRL1_1_3">#REF!</definedName>
    <definedName name="_TOP6">#REF!</definedName>
    <definedName name="ALCRIGIDO">#REF!</definedName>
    <definedName name="_____________EST11">#REF!</definedName>
    <definedName name="___pr10">#REF!</definedName>
    <definedName name="_336anillo_1_1_1">#REF!</definedName>
    <definedName name="Excel_BuiltIn_Print_Area_5_1_3">#REF!</definedName>
    <definedName name="CONCRE25">#REF!</definedName>
    <definedName name="APU_5.1.13">#REF!</definedName>
    <definedName name="PLOMERO">#REF!</definedName>
    <definedName name="ES2_12">#REF!</definedName>
    <definedName name="MONVENE">#REF!</definedName>
    <definedName name="cuaII5B">#REF!</definedName>
    <definedName name="BASEDATOSMATERIALES">#REF!</definedName>
    <definedName name="Vinilo_tipo_II">#REF!</definedName>
    <definedName name="VAL300HD_S6">#REF!</definedName>
    <definedName name="__pr02">#REF!</definedName>
    <definedName name="MCC">#REF!</definedName>
    <definedName name="TOTALITEM14.6">#REF!</definedName>
    <definedName name="TERR">#REF!</definedName>
    <definedName name="U3UZ_1">#REF!</definedName>
    <definedName name="REDU8X6_1_1">#REF!</definedName>
    <definedName name="_248_MV19_1_1">#REF!</definedName>
    <definedName name="CGSM02">#REF!</definedName>
    <definedName name="_422CRUZ4X3_1_1">#REF!</definedName>
    <definedName name="_292_TEE3_1">#REF!</definedName>
    <definedName name="rampa">#REF!</definedName>
    <definedName name="ES6_5">#REF!</definedName>
    <definedName name="SHARED_FORMULA_2222">#REF!</definedName>
    <definedName name="GRAVA">#REF!</definedName>
    <definedName name="_294_TEE3_1_1_1">#REF!</definedName>
    <definedName name="tarifas3">#REF!</definedName>
    <definedName name="CGPR041">#REF!</definedName>
    <definedName name="APU_mortero_1.4_imp">#REF!</definedName>
    <definedName name="_329AIU_1_1">#REF!</definedName>
    <definedName name="Poceta_acero_inox.">#REF!</definedName>
    <definedName name="_447EXCAVACION_1_1_1">#REF!</definedName>
    <definedName name="SHARED_FORMULA_1151">#REF!</definedName>
    <definedName name="___pr33">#REF!</definedName>
    <definedName name="Chile">#REF!</definedName>
    <definedName name="Ld">#REF!</definedName>
    <definedName name="_5___123Graph_AGráfico_4A">#REF!</definedName>
    <definedName name="______________________f">#REF!</definedName>
    <definedName name="oo">#REF!</definedName>
    <definedName name="ENERGIASI">#REF!</definedName>
    <definedName name="____pr39">#REF!</definedName>
    <definedName name="Sanitario">#REF!</definedName>
    <definedName name="Compilado_1_1">#REF!</definedName>
    <definedName name="TOTALITEM14.2">#REF!</definedName>
    <definedName name="K7F2">#REF!</definedName>
    <definedName name="_MAT15">#REF!</definedName>
    <definedName name="COSBNK">#REF!</definedName>
    <definedName name="SHARED_FORMULA_1137">#REF!</definedName>
    <definedName name="____COM21">#REF!</definedName>
    <definedName name="TUBPRES1.1.2">#REF!</definedName>
    <definedName name="DIRECTO2.12">#REF!</definedName>
    <definedName name="SHARED_FORMULA_383">#REF!</definedName>
    <definedName name="ACwvu.TAB1.">#REF!</definedName>
    <definedName name="_criteria">#REF!</definedName>
    <definedName name="_251_MV2_1_1">#REF!</definedName>
    <definedName name="Anexo3">#REF!</definedName>
    <definedName name="DIRECTO7.19">#REF!</definedName>
    <definedName name="GanMetal">#REF!</definedName>
    <definedName name="Excel_BuiltIn_Print_Titles_11">#REF!</definedName>
    <definedName name="FOR_1_2">#REF!</definedName>
    <definedName name="SHARED_FORMULA_2091">#REF!</definedName>
    <definedName name="APU_7.7.8.1.11">#REF!</definedName>
    <definedName name="___TOP8">#REF!</definedName>
    <definedName name="SHARED_FORMULA_2239">#REF!</definedName>
    <definedName name="MAT_ELEC">#REF!</definedName>
    <definedName name="____EST5">#REF!</definedName>
    <definedName name="_671UR6UP_1_1">#REF!</definedName>
    <definedName name="Porcentaje_Ventas">#REF!</definedName>
    <definedName name="Stock">#REF!</definedName>
    <definedName name="_443entibado_1_1">#REF!</definedName>
    <definedName name="APU_20.2.4">#REF!</definedName>
    <definedName name="_____________med20">#REF!</definedName>
    <definedName name="DRL1_4">#REF!</definedName>
    <definedName name="SHARED_FORMULA_316">#REF!</definedName>
    <definedName name="SHARED_FORMULA_1178">#REF!</definedName>
    <definedName name="SHARED_FORMULA_114">#REF!</definedName>
    <definedName name="SHARED_FORMULA_1258">#REF!</definedName>
    <definedName name="ACEROCUNETAFLEXIBLE">#REF!</definedName>
    <definedName name="______pr67">#REF!</definedName>
    <definedName name="FECHA.CONTRATO">#REF!</definedName>
    <definedName name="Cs">#REF!</definedName>
    <definedName name="imagenaltavocesemp">#REF!</definedName>
    <definedName name="TRITU">#REF!</definedName>
    <definedName name="TOTALITEM7.2">#REF!</definedName>
    <definedName name="CAMAARENA_1_2">#REF!</definedName>
    <definedName name="Luminaria_Cerrada_Tipo_AP_de_Sodio_de_250_W._220_V.">#REF!</definedName>
    <definedName name="GTO_INVEST">#REF!</definedName>
    <definedName name="SHARED_FORMULA_415">#REF!</definedName>
    <definedName name="subprograma">#REF!</definedName>
    <definedName name="_49_EQP5_1">#REF!</definedName>
    <definedName name="Baldosa_de_granito_0_3x0_3">#REF!</definedName>
    <definedName name="Mil">#REF!</definedName>
    <definedName name="_____med20">#REF!</definedName>
    <definedName name="____COM20">#REF!</definedName>
    <definedName name="_340AREA__M2_1">#REF!</definedName>
    <definedName name="SHARED_FORMULA_1573">#REF!</definedName>
    <definedName name="Módulo8.anexo16">#REF!</definedName>
    <definedName name="Long.Total.Andenes">#REF!</definedName>
    <definedName name="IMPI1">#REF!</definedName>
    <definedName name="SHARED_FORMULA_1582">#REF!</definedName>
    <definedName name="_257_MV3_1_1">#REF!</definedName>
    <definedName name="CONCRE3">#REF!</definedName>
    <definedName name="DOM200X32_S4">#REF!</definedName>
    <definedName name="Emeflex_3_00_mm">#REF!</definedName>
    <definedName name="tri">#REF!</definedName>
    <definedName name="item2a">#REF!</definedName>
    <definedName name="________APU465">#REF!</definedName>
    <definedName localSheetId="3" name="_REP43">#REF!</definedName>
    <definedName name="hoy">#REF!</definedName>
    <definedName name="V_14___1.8x6.7___Plano_de_Detalle_No._A_162">#REF!</definedName>
    <definedName name="Validez">#REF!</definedName>
    <definedName name="_103_MAT20_1">#REF!</definedName>
    <definedName name="TRANSPORTE_">#REF!</definedName>
    <definedName name="M.D.O._Trasciego_de_Escombros">#REF!</definedName>
    <definedName name="____EXC12">#REF!</definedName>
    <definedName name="SHARED_FORMULA_1396">#REF!</definedName>
    <definedName name="RELLG">#REF!</definedName>
    <definedName name="___pr44">#REF!</definedName>
    <definedName name="laminaicopor">#REF!</definedName>
    <definedName name="Factpb">#REF!</definedName>
    <definedName name="DIRECTO102">#REF!</definedName>
    <definedName name="TOTALAFIR4006">#REF!</definedName>
    <definedName name="Proy_17">#REF!</definedName>
    <definedName name="Minimo">#REF!</definedName>
    <definedName name="MENU2">#REF!</definedName>
    <definedName name="ITEM7.32">#REF!</definedName>
    <definedName name="blActividadesDiarias">#REF!</definedName>
    <definedName name="Bisagras_puerta_reja">#REF!</definedName>
    <definedName name="kjj">#REF!</definedName>
    <definedName name="TABLA1">#REF!</definedName>
    <definedName name="Executivepb">#REF!</definedName>
    <definedName name="SHARED_FORMULA_1496">#REF!</definedName>
    <definedName name="SHARED_FORMULA_698">#REF!</definedName>
    <definedName name="SHARED_FORMULA_527">#REF!</definedName>
    <definedName name="_num4">#REF!</definedName>
    <definedName name="VARACORR">#REF!</definedName>
    <definedName name="_373CODO3_1">#REF!</definedName>
    <definedName name="___pr29">#REF!</definedName>
    <definedName name="TOTALITEM12.6">#REF!</definedName>
    <definedName name="Ce">#REF!</definedName>
    <definedName name="_COM20">#REF!</definedName>
    <definedName name="SHARED_FORMULA_2096">#REF!</definedName>
    <definedName name="_MV17_1_1">#REF!</definedName>
    <definedName name="cruz6x3jr">#REF!</definedName>
    <definedName name="TEMPS">#REF!</definedName>
    <definedName name="_TEE4_1">#REF!</definedName>
    <definedName name="DISIPADORFLEXIBLE">#REF!</definedName>
    <definedName name="Print_Area2">#REF!</definedName>
    <definedName name="ECP1_1">#REF!</definedName>
    <definedName name="placapozo_1">#REF!</definedName>
    <definedName name="T.2">#REF!</definedName>
    <definedName name="item2829">#REF!</definedName>
    <definedName name="_693VALVULA4_1_1_1">#REF!</definedName>
    <definedName name="SHARED_FORMULA_313">#REF!</definedName>
    <definedName name="MOBILIARIOOFIC_ITEM">#REF!</definedName>
    <definedName name="_MV17">#REF!</definedName>
    <definedName name="ES1_19">#REF!</definedName>
    <definedName name="SHARED_FORMULA_510">#REF!</definedName>
    <definedName name="SHARED_FORMULA_577">#REF!</definedName>
    <definedName name="CONCRE123">#REF!</definedName>
    <definedName name="MANO_OBRA">#REF!</definedName>
    <definedName name="data68">#REF!</definedName>
    <definedName name="SHARED_FORMULA_410">#REF!</definedName>
    <definedName name="ADAPTADOR_HEMBRA_P.V.C_1_2">#REF!</definedName>
    <definedName name="SHARED_FORMULA_1299">#REF!</definedName>
    <definedName name="DIRECTO5.65">#REF!</definedName>
    <definedName name="_210A">#REF!</definedName>
    <definedName name="SHARED_FORMULA_2164">#REF!</definedName>
    <definedName name="TNOV20">#REF!</definedName>
    <definedName name="COSTOSDIRECTOS">#REF!</definedName>
    <definedName name="lista82">#REF!</definedName>
    <definedName name="ES3_37">#REF!</definedName>
    <definedName name="_sub6">#REF!</definedName>
    <definedName name="data">#REF!</definedName>
    <definedName name="Separacion.Barras">#REF!</definedName>
    <definedName name="_209_MO7_1_1">#REF!</definedName>
    <definedName name="SHARED_FORMULA_438">#REF!</definedName>
    <definedName name="_pr45">#REF!</definedName>
    <definedName name="TOTALITEM12.5">#REF!</definedName>
    <definedName name="__123Graph_Ccaja">#REF!</definedName>
    <definedName name="T12SF15">#REF!</definedName>
    <definedName name="Aumento_Real">#REF!</definedName>
    <definedName name="_269_MV7_1_1">#REF!</definedName>
    <definedName name="SHARED_FORMULA_451">#REF!</definedName>
    <definedName name="ES3_10">#REF!</definedName>
    <definedName name="_____ECP1">#REF!</definedName>
    <definedName name="CBLES1">#REF!</definedName>
    <definedName name="_526REPACOMETIDA3_1">#REF!</definedName>
    <definedName name="HHKKK7">#REF!</definedName>
    <definedName name="Excel_BuiltIn__FilterDatabase_5_1_2_10">#REF!</definedName>
    <definedName name="VPR_CRUDO">#REF!</definedName>
    <definedName name="RUT">#REF!</definedName>
    <definedName name="Suministro__Transporte_e_Instalacion_de_Postes_Metalicos_de_9_m">#REF!</definedName>
    <definedName name="____COM2">#REF!</definedName>
    <definedName name="___pr56">#REF!</definedName>
    <definedName name="CRITERIO">#REF!</definedName>
    <definedName name="_______SBC5">#REF!</definedName>
    <definedName name="SHARED_FORMULA_1951">#REF!</definedName>
    <definedName name="SHARED_FORMULA_221">#REF!</definedName>
    <definedName name="pinturaesmalte">#REF!</definedName>
    <definedName name="SHEET_MR">#REF!</definedName>
    <definedName name="_17_EQP13_1_1">#REF!</definedName>
    <definedName name="blEjecutado">#REF!</definedName>
    <definedName name="SHARED_FORMULA_1574">#REF!</definedName>
    <definedName name="CAPITULO5">#REF!</definedName>
    <definedName name="_FYB08">#REF!</definedName>
    <definedName name="cuaII5C">#REF!</definedName>
    <definedName name="DCI1_3">#REF!</definedName>
    <definedName name="SHARED_FORMULA_1381">#REF!</definedName>
    <definedName name="______pr04">#REF!</definedName>
    <definedName name="Bombas_Sumergibles">#REF!</definedName>
    <definedName name="____pr63">#REF!</definedName>
    <definedName name="DIRECTO57">#REF!</definedName>
    <definedName name="_EQP13_1_1">#REF!</definedName>
    <definedName name="UR6UZ_1_1">#REF!</definedName>
    <definedName name="res_cesar">#REF!</definedName>
    <definedName name="_POR2_1">#REF!</definedName>
    <definedName name="SHARED_FORMULA_1039">#REF!</definedName>
    <definedName name="CGTR034">#REF!</definedName>
    <definedName name="MUROS_BLOQ_PLOMO_VALOR">#REF!</definedName>
    <definedName name="POZOS_CAJAS_SUM_ITEM">#REF!</definedName>
    <definedName name="Planos_Record">#REF!</definedName>
    <definedName name="res_nariño">#REF!</definedName>
    <definedName name="ValorTot_1_2">#REF!</definedName>
    <definedName name="tapafondo_1_1">#REF!</definedName>
    <definedName name="SHARED_FORMULA_1713">#REF!</definedName>
    <definedName name="_TZ213">#REF!</definedName>
    <definedName name="___EXC5">#REF!</definedName>
    <definedName name="____COM6">#REF!</definedName>
    <definedName name="OFICI">#REF!</definedName>
    <definedName name="SHARED_FORMULA_2126">#REF!</definedName>
    <definedName name="de_1_1">#REF!</definedName>
    <definedName name="CMIBLE1">#REF!</definedName>
    <definedName name="MALO55CN03">#REF!</definedName>
    <definedName name="_ADM2">#REF!</definedName>
    <definedName name="______EST9">#REF!</definedName>
    <definedName name="DIRECTO5.91">#REF!</definedName>
    <definedName name="iwjer">#REF!</definedName>
    <definedName name="MesIn">#REF!</definedName>
    <definedName name="APU_7.3.7">#REF!</definedName>
    <definedName name="_MAT21">#REF!</definedName>
    <definedName name="ES3_7">#REF!</definedName>
    <definedName name="PINTURAREFLECTIVA">#REF!</definedName>
    <definedName name="Equipo_de_Bombeo_de_3_ó_4">#REF!</definedName>
    <definedName name="rfref">#REF!</definedName>
    <definedName name="Acero_PDR_60_1_4">#REF!</definedName>
    <definedName name="_456FOR_1_1_1">#REF!</definedName>
    <definedName name="ÑÑ">#REF!</definedName>
    <definedName name="GR_20">#REF!</definedName>
    <definedName name="ITEM4.46">#REF!</definedName>
    <definedName name="APU_10.1.14">#REF!</definedName>
    <definedName name="_91_MAT17_1">#REF!</definedName>
    <definedName name="TUBLLUV4">#REF!</definedName>
    <definedName name="MACRDEL">#REF!</definedName>
    <definedName name="__1Sin_nombre">#REF!</definedName>
    <definedName name="APU_7.2.2">#REF!</definedName>
    <definedName name="MENSAJERO">#REF!</definedName>
    <definedName name="Af">#REF!</definedName>
    <definedName name="_____r">#REF!</definedName>
    <definedName name="LLAVE_DE_CHORRO_1_2">#REF!</definedName>
    <definedName name="____pr23">#REF!</definedName>
    <definedName name="DIRECTO4.42">#REF!</definedName>
    <definedName name="Z_3B3C0CA1_2A9C_45FD_9823_50B200F6C0D1_.wvu.PrintArea">#REF!</definedName>
    <definedName name="Reparaciones_en_PVC_A.LL._2">#REF!</definedName>
    <definedName name="tapon8hf">#REF!</definedName>
    <definedName name="HORAS_LLUVIAS">#REF!</definedName>
    <definedName name="MM_1_1">#REF!</definedName>
    <definedName name="IsSecureSenior5">#REF!</definedName>
    <definedName name="____ORO17">#REF!</definedName>
    <definedName name="COGA208">#REF!</definedName>
    <definedName name="CT180KG">#REF!</definedName>
    <definedName name="grupo6">#REF!</definedName>
    <definedName name="Longitud">#REF!</definedName>
    <definedName name="SHARED_FORMULA_1741">#REF!</definedName>
    <definedName name="Nevera">#REF!</definedName>
    <definedName name="SHARED_FORMULA_1972">#REF!</definedName>
    <definedName name="VPR1_1_30">#REF!</definedName>
    <definedName name="ARP">#REF!</definedName>
    <definedName name="___TOP1">#REF!</definedName>
    <definedName name="Z_9C7B0D6D_4DDE_4C72_B23F_2E183F63ECB1_.wvu.PrintArea">#REF!</definedName>
    <definedName name="__pr13">#REF!</definedName>
    <definedName name="SHARED_FORMULA_100">#REF!</definedName>
    <definedName name="SHARED_FORMULA_2258">#REF!</definedName>
    <definedName name="CDI5.3">#REF!</definedName>
    <definedName name="ERT">#REF!</definedName>
    <definedName name="Cant.PorvenirEstancia">#REF!</definedName>
    <definedName name="_ref4">#REF!</definedName>
    <definedName name="ES1_11">#REF!</definedName>
    <definedName name="VINILOTOT">#REF!</definedName>
    <definedName name="ee">#REF!</definedName>
    <definedName name="_nrf10">#REF!</definedName>
    <definedName name="SHARED_FORMULA_1855">#REF!</definedName>
    <definedName name="DIRECTO4.22">#REF!</definedName>
    <definedName name="_____pr10">#REF!</definedName>
    <definedName name="_____pr16">#REF!</definedName>
    <definedName name="SHARED_FORMULA_2002">#REF!</definedName>
    <definedName name="_COM14">#REF!</definedName>
    <definedName name="SHARED_FORMULA_2019">#REF!</definedName>
    <definedName name="___ane7">#REF!</definedName>
    <definedName name="COCIF7">#REF!</definedName>
    <definedName name="SHEET22">#REF!</definedName>
    <definedName name="IMPII3A">#REF!</definedName>
    <definedName name="SHARED_FORMULA_353">#REF!</definedName>
    <definedName name="cdfgrtfd">#REF!</definedName>
    <definedName name="Bi">#REF!</definedName>
    <definedName name="TEE_2_____2____P.V.C">#REF!</definedName>
    <definedName name="_52_EQP6_1">#REF!</definedName>
    <definedName name="APU_concreto.3000">#REF!</definedName>
    <definedName name="MESONGRANITO">#REF!</definedName>
    <definedName name="_Pag10">#REF!</definedName>
    <definedName name="ITEM5.108">#REF!</definedName>
    <definedName name="OD">#REF!</definedName>
    <definedName name="_4246B">#REF!</definedName>
    <definedName name="d_percápita">#REF!</definedName>
    <definedName name="TablaIndicConstPes">#REF!</definedName>
    <definedName name="PINTURA">#REF!</definedName>
    <definedName name="DIRECTO75">#REF!</definedName>
    <definedName name="ACTA19">#REF!</definedName>
    <definedName name="ITEM_6.4">#REF!</definedName>
    <definedName name="item230.1">#REF!</definedName>
    <definedName name="SHARED_FORMULA_309">#REF!</definedName>
    <definedName name="DIRECTO4.40">#REF!</definedName>
    <definedName name="___pr68">#REF!</definedName>
    <definedName name="SHARED_FORMULA_310">#REF!</definedName>
    <definedName name="DEMOLICION_1_1">#REF!</definedName>
    <definedName name="Adecueinstalacion">#REF!</definedName>
    <definedName name="AREA__M2">#REF!</definedName>
    <definedName name="SHARED_FORMULA_1597">#REF!</definedName>
    <definedName name="mortero1.4">#REF!</definedName>
    <definedName name="Exacavacion_mecanica">#REF!</definedName>
    <definedName name="TiposOficina">#REF!</definedName>
    <definedName name="GR_11">#REF!</definedName>
    <definedName name="_246_MV18_1_1_1">#REF!</definedName>
    <definedName name="SHARED_FORMULA_1697">#REF!</definedName>
    <definedName name="Hoja_Entamborada_en_Madera_2.10x1.50_2_Hojas">#REF!</definedName>
    <definedName name="Escudos_Americanos_para_Sprinkler">#REF!</definedName>
    <definedName name="ES4_26">#REF!</definedName>
    <definedName name="T84JH">#REF!</definedName>
    <definedName name="data7">#REF!</definedName>
    <definedName name="_364CODO16X11_1">#REF!</definedName>
    <definedName name="SHARED_FORMULA_351">#REF!</definedName>
    <definedName name="TABLEPRI">#REF!</definedName>
    <definedName name="Recorder2">#REF!</definedName>
    <definedName name="Porcentaje_Inversión">#REF!</definedName>
    <definedName name="SHARED_FORMULA_1128">#REF!</definedName>
    <definedName name="_COM5">#REF!</definedName>
    <definedName name="SHARED_FORMULA_1538">#REF!</definedName>
    <definedName name="_368CODO16X45_1_1">#REF!</definedName>
    <definedName name="APU_12.1.19">#REF!</definedName>
    <definedName name="item73">#REF!</definedName>
    <definedName name="___pr59">#REF!</definedName>
    <definedName name="_582TAPON4_1_1_1">#REF!</definedName>
    <definedName name="DIAS_SEMANAS">#REF!</definedName>
    <definedName name="Profundidad">#REF!</definedName>
    <definedName name="SGAGR">#REF!</definedName>
    <definedName name="_ADM4">#REF!</definedName>
    <definedName name="___COM15">#REF!</definedName>
    <definedName name="_UNL60">#REF!</definedName>
    <definedName name="nt">#REF!</definedName>
    <definedName name="TOTALITEM13.1.3">#REF!</definedName>
    <definedName name="SUBBASE_1_1">#REF!</definedName>
    <definedName name="_218_MV1_1_1">#REF!</definedName>
    <definedName name="DIRECTO5.108">#REF!</definedName>
    <definedName name="SOFT">#REF!</definedName>
    <definedName name="Percha_en_AI_Doble_Ref._FB_5502">#REF!</definedName>
    <definedName localSheetId="3" name="inf">#REF!</definedName>
    <definedName name="TA">#REF!</definedName>
    <definedName name="___pr16">#REF!</definedName>
    <definedName name="Tuberia_sanit._PVC_2">#REF!</definedName>
    <definedName name="C.11">#REF!</definedName>
    <definedName name="CGPR0633">#REF!</definedName>
    <definedName name="AnsermaCartago">#REF!</definedName>
    <definedName name="CRUCE12__A_S6">#REF!</definedName>
    <definedName name="Tee_Sanit._2">#REF!</definedName>
    <definedName name="soldadura">#REF!</definedName>
    <definedName name="ES1_13">#REF!</definedName>
    <definedName name="_REP21">#REF!</definedName>
    <definedName name="U8UZ_1_1">#REF!</definedName>
    <definedName name="dasda">#REF!</definedName>
    <definedName name="HIDR200PE_S3">#REF!</definedName>
    <definedName name="_1">#REF!</definedName>
    <definedName name="equipo2">#REF!</definedName>
    <definedName name="_MAT10_1_2">#REF!</definedName>
    <definedName name="GRAFICOS">#REF!</definedName>
    <definedName name="Auxiliar_de_Contabilidad">#REF!</definedName>
    <definedName name="SHARED_FORMULA_1685">#REF!</definedName>
    <definedName name="LADO">#REF!</definedName>
    <definedName name="U6UP">#REF!</definedName>
    <definedName name="_____ORO10">#REF!</definedName>
    <definedName name="MaterialTub">#REF!</definedName>
    <definedName name="___ORO15">#REF!</definedName>
    <definedName name="COGA104">#REF!</definedName>
    <definedName name="_SortNJA">#REF!</definedName>
    <definedName name="_ORO18">#REF!</definedName>
    <definedName name="_TAB4">#REF!</definedName>
    <definedName name="APU_3.4.2.1">#REF!</definedName>
    <definedName name="_MAT2_1">#REF!</definedName>
    <definedName name="SLPVC">#REF!</definedName>
    <definedName name="COSTO28US">#REF!</definedName>
    <definedName name="CRUZ3_1_1">#REF!</definedName>
    <definedName name="Campana_extractora_más_ductería.">#REF!</definedName>
    <definedName name="asasasa">#REF!</definedName>
    <definedName name="puertatransf">#REF!</definedName>
    <definedName name="___EXC12">#REF!</definedName>
    <definedName name="SHARED_FORMULA_2153">#REF!</definedName>
    <definedName localSheetId="7" name="TRM.">'PPTO SDAI'!$E$9</definedName>
    <definedName name="G_C20">#REF!</definedName>
    <definedName name="_a">#REF!</definedName>
    <definedName name="ir">#REF!</definedName>
    <definedName name="____pr14">#REF!</definedName>
    <definedName name="CODOSANT45X3">#REF!</definedName>
    <definedName name="SHARED_FORMULA_875">#REF!</definedName>
    <definedName name="SHARED_FORMULA_654">#REF!</definedName>
    <definedName name="_IMP116">#REF!</definedName>
    <definedName name="sw">#REF!</definedName>
    <definedName name="SHARED_FORMULA_1867">#REF!</definedName>
    <definedName name="_255B">#REF!</definedName>
    <definedName name="APU_13.1.4">#REF!</definedName>
    <definedName name="_3_1_1">#REF!</definedName>
    <definedName name="VAL80PE_S3">#REF!</definedName>
    <definedName name="BUENO40CNB">#REF!</definedName>
    <definedName name="APU_4.1.1">#REF!</definedName>
    <definedName name="ATRAQUE_1_2">#REF!</definedName>
    <definedName name="Viáticos">#REF!</definedName>
    <definedName name="PA14X">#REF!</definedName>
    <definedName name="_____pr56">#REF!</definedName>
    <definedName name="_HMM3">#REF!</definedName>
    <definedName name="BaseDatos_1_1">#REF!</definedName>
    <definedName name="____EST4">#REF!</definedName>
    <definedName name="VAL300HD_S4">#REF!</definedName>
    <definedName name="__TZ212">#REF!</definedName>
    <definedName name="ALUMTE">#REF!</definedName>
    <definedName name="cuadrado">#REF!</definedName>
    <definedName name="SHARED_FORMULA_1656">#REF!</definedName>
    <definedName name="SHARED_FORMULA_2036">#REF!</definedName>
    <definedName name="_588TEE6A3_1_1_1">#REF!</definedName>
    <definedName name="BO">#REF!</definedName>
    <definedName name="GEA1_1">#REF!</definedName>
    <definedName name="IMPIV1A">#REF!</definedName>
    <definedName name="Agregado_Grueso__China___Grava">#REF!</definedName>
    <definedName name="DEMOLICIONASFALTO_1">#REF!</definedName>
    <definedName name="SHARED_FORMULA_1191">#REF!</definedName>
    <definedName name="Proy_46">#REF!</definedName>
    <definedName name="_536SBG_1_1">#REF!</definedName>
    <definedName name="Breaker_de_3x500_A">#REF!</definedName>
    <definedName name="APU_7.4.1">#REF!</definedName>
    <definedName name="__pr32">#REF!</definedName>
    <definedName name="______EST14">#REF!</definedName>
    <definedName name="ESPEJOS_ITEM">#REF!</definedName>
    <definedName name="APU_3.2.3">#REF!</definedName>
    <definedName name="__EST9">#REF!</definedName>
    <definedName name="TOTALITEM3.4.3">#REF!</definedName>
    <definedName name="_164A">#REF!</definedName>
    <definedName name="VPN">#REF!</definedName>
    <definedName name="TOTSHE22">#REF!</definedName>
    <definedName name="_65_Fill_1_1">#REF!</definedName>
    <definedName name="Compañia">#REF!</definedName>
    <definedName name="CRUCE160_CANAL_S3">#REF!</definedName>
    <definedName name="ACTA40">#REF!</definedName>
    <definedName name="_285A">#REF!</definedName>
    <definedName name="START">#REF!</definedName>
    <definedName name="DOM160X20_S5">#REF!</definedName>
    <definedName name="a1..056">#REF!</definedName>
    <definedName name="_577TAPON3_1">#REF!</definedName>
    <definedName name="___pr17">#REF!</definedName>
    <definedName name="SHARED_FORMULA_945">#REF!</definedName>
    <definedName name="_num8">#REF!</definedName>
    <definedName name="T42JH">#REF!</definedName>
    <definedName name="FP_ADMINISTRATIVOS">#REF!</definedName>
    <definedName name="________EST8">#REF!</definedName>
    <definedName name="TotAuxAlim">#REF!</definedName>
    <definedName name="ducha_antivandalica_mezclador">#REF!</definedName>
    <definedName name="CDI9.1">#REF!</definedName>
    <definedName name="DataBase_FISICO">#REF!</definedName>
    <definedName name="ANCHOSUBBASERIG">#REF!</definedName>
    <definedName name="ITEM5.114">#REF!</definedName>
    <definedName name="r.Liquidity">#REF!</definedName>
    <definedName name="DIRECTO31">#REF!</definedName>
    <definedName name="APU_Limpieza_Muros_Interiores">#REF!</definedName>
    <definedName name="DIRECTO61">#REF!</definedName>
    <definedName name="_HMM2">#REF!</definedName>
    <definedName name="VRP1_1_20">#REF!</definedName>
    <definedName name="PPH">#REF!</definedName>
    <definedName name="Cant.Uval">#REF!</definedName>
    <definedName name="T.VIA">#REF!</definedName>
    <definedName name="SL">#REF!</definedName>
    <definedName name="SHARED_FORMULA_258">#REF!</definedName>
    <definedName name="min">#REF!</definedName>
    <definedName name="_43_EQP3_1">#REF!</definedName>
    <definedName name="Curva_PVC_1">#REF!</definedName>
    <definedName name="___ane8">#REF!</definedName>
    <definedName name="APU_10.1.15">#REF!</definedName>
    <definedName name="Union_Sanit._3">#REF!</definedName>
    <definedName name="SHARED_FORMULA_729">#REF!</definedName>
    <definedName name="C.CLAV">#REF!</definedName>
    <definedName name="_DRL1">#REF!</definedName>
    <definedName name="VIDRIO4">#REF!</definedName>
    <definedName name="Gabinete_Cerrado_de_Comunicaciones_de_100x60x60_cm.">#REF!</definedName>
    <definedName name="_TUZ22">#REF!</definedName>
    <definedName name="MUROGAVIONPH">#REF!</definedName>
    <definedName name="_____AFC3">#REF!</definedName>
    <definedName name="___pr43">#REF!</definedName>
    <definedName name="res_amazonas">#REF!</definedName>
    <definedName name="ITEM_8_8">#REF!</definedName>
    <definedName name="Acometida_en_3___1_0___1___2___1___6_T_AWG__THHN_en_1Ø_3">#REF!</definedName>
    <definedName name="SHARED_FORMULA_402">#REF!</definedName>
    <definedName name="Bordillo_prefabricados_tipo_A___70">#REF!</definedName>
    <definedName name="UTI">#REF!</definedName>
    <definedName name="Excel_BuiltIn_Print_Area_3_5_3">#REF!</definedName>
    <definedName name="__ORO18">#REF!</definedName>
    <definedName name="PLANTATRITURA">#REF!</definedName>
    <definedName name="PE">#REF!</definedName>
    <definedName name="SHARED_FORMULA_1663">#REF!</definedName>
    <definedName name="ACERO2">#REF!</definedName>
    <definedName name="PEGANTE">#REF!</definedName>
    <definedName name="TEEC_0.5">#REF!</definedName>
    <definedName name="D_MATERIALES">#REF!</definedName>
    <definedName name="SHARED_FORMULA_1506">#REF!</definedName>
    <definedName name="__TPE1710">#REF!</definedName>
    <definedName name="bar">#REF!</definedName>
    <definedName name="Salidas_de_Tomacorriente_Monofasicas_Reguladas_15_A__120_V__5_15R">#REF!</definedName>
    <definedName name="ManObrac16">#REF!</definedName>
    <definedName name="marina">#REF!</definedName>
    <definedName name="SHARED_FORMULA_1272">#REF!</definedName>
    <definedName name="SHARED_FORMULA_365">#REF!</definedName>
    <definedName name="_283B">#REF!</definedName>
    <definedName name="ES5_32">#REF!</definedName>
    <definedName name="VIGFUTURA">#REF!</definedName>
    <definedName name="ITEM_3.15">#REF!</definedName>
    <definedName name="asddsad">#REF!</definedName>
    <definedName name="PEM">#REF!</definedName>
    <definedName name="_656UNIONREPARACION6_1_1">#REF!</definedName>
    <definedName name="fcc">#REF!</definedName>
    <definedName name="_511REDU6X4_1">#REF!</definedName>
    <definedName name="Vibrador_para_concreto_Semco">#REF!</definedName>
    <definedName name="____TOP9">#REF!</definedName>
    <definedName name="NÚMERO">#REF!</definedName>
    <definedName name="___pr23">#REF!</definedName>
    <definedName name="RegistroCoordinador">#REF!</definedName>
    <definedName name="Juegos_infantiles_según_catálogo_I.D.R.D.">#REF!</definedName>
    <definedName name="COSTOT">#REF!</definedName>
    <definedName name="Je">#REF!</definedName>
    <definedName localSheetId="3" name="Pesimista">#REF!</definedName>
    <definedName name="______________________INF1">#REF!</definedName>
    <definedName name="Calidad">#REF!</definedName>
    <definedName name="__VIT1">#REF!</definedName>
    <definedName name="LANODO">#REF!</definedName>
    <definedName name="FECH">#REF!</definedName>
    <definedName name="SHARED_FORMULA_2078">#REF!</definedName>
    <definedName name="SHARED_FORMULA_777">#REF!</definedName>
    <definedName name="DISTRIBUCION">#REF!</definedName>
    <definedName name="__mo1">#REF!</definedName>
    <definedName name="ANCHOBASERIGIDOURBANO">#REF!</definedName>
    <definedName name="TOTALITEM9.1">#REF!</definedName>
    <definedName name="esmaltetransparente">#REF!</definedName>
    <definedName name="Tabla_chapa_ordinario_30_cm.">#REF!</definedName>
    <definedName name="CGSO051">#REF!</definedName>
    <definedName name="_VFA1">#REF!</definedName>
    <definedName name="_sub5">#REF!</definedName>
    <definedName name="tubogrp12">#REF!</definedName>
    <definedName name="Equipo_de_presurización_para_prueba_hidráulica">#REF!</definedName>
    <definedName name="_Cod1">#REF!</definedName>
    <definedName name="_MV10">#REF!</definedName>
    <definedName name="ITEM7.14">#REF!</definedName>
    <definedName name="listados">#REF!</definedName>
    <definedName name="SHARED_FORMULA_1353">#REF!</definedName>
    <definedName name="_125B">#REF!</definedName>
    <definedName name="_________f">#REF!</definedName>
    <definedName name="anexo11">#REF!</definedName>
    <definedName name="VRP1_1_17">#REF!</definedName>
    <definedName name="SHARED_FORMULA_1317">#REF!</definedName>
    <definedName name="SHARED_FORMULA_1312">#REF!</definedName>
    <definedName name="Va">#REF!</definedName>
    <definedName name="_642UNION3PVC_1_1_1">#REF!</definedName>
    <definedName name="dc">#REF!</definedName>
    <definedName name="______pr10">#REF!</definedName>
    <definedName name="OrigenObra">#REF!</definedName>
    <definedName name="ES4_28">#REF!</definedName>
    <definedName name="Tapon_Pres._1">#REF!</definedName>
    <definedName name="_117A">#REF!</definedName>
    <definedName name="SHARED_FORMULA_194">#REF!</definedName>
    <definedName name="SHARED_FORMULA_1468">#REF!</definedName>
    <definedName name="_444entibado_1_1_1">#REF!</definedName>
    <definedName name="VAL200PE_S4">#REF!</definedName>
    <definedName name="SHARED_FORMULA_1680">#REF!</definedName>
    <definedName name="SHARED_FORMULA_1445">#REF!</definedName>
    <definedName name="__123Graph_AHSTGNPV">#REF!</definedName>
    <definedName name="VENTOSAS_PARA_INSTALACION_EN_TUBERIA_DE_3">#REF!</definedName>
    <definedName name="SHARED_FORMULA_920">#REF!</definedName>
    <definedName name="CTR">#REF!</definedName>
    <definedName name="_MAT15_1_1">#REF!</definedName>
    <definedName name="ES2_4">#REF!</definedName>
    <definedName name="ALCALDIA">#REF!</definedName>
    <definedName name="ES6_3">#REF!</definedName>
    <definedName localSheetId="3" name="CTO">#REF!</definedName>
    <definedName name="TotalVacaciones">#REF!</definedName>
    <definedName name="Gabinetes_Metalicos__Cal._16_min__Color_Gris_Claro_para_Tablero_General">#REF!</definedName>
    <definedName name="SHARED_FORMULA_2085">#REF!</definedName>
    <definedName name="SHARED_FORMULA_1881">#REF!</definedName>
    <definedName name="VAL200PE_S6">#REF!</definedName>
    <definedName name="SHARED_FORMULA_431">#REF!</definedName>
    <definedName name="_30B____123Graph_XGráfico">#REF!</definedName>
    <definedName name="DRI">#REF!</definedName>
    <definedName name="COGA51">#REF!</definedName>
    <definedName name="SUBA">#REF!</definedName>
    <definedName name="ABSC1">#REF!</definedName>
    <definedName name="SHARED_FORMULA_437">#REF!</definedName>
    <definedName name="__EMP10">#REF!</definedName>
    <definedName name="uy">#REF!</definedName>
    <definedName name="SHARED_FORMULA_96">#REF!</definedName>
    <definedName name="_529REPACOMETIDA4_1">#REF!</definedName>
    <definedName name="_490PAVIMENTO_1">#REF!</definedName>
    <definedName name="IMPII2A">#REF!</definedName>
    <definedName name="SHARED_FORMULA_2246">#REF!</definedName>
    <definedName name="DEMOLALCRIGIDOURBANO">#REF!</definedName>
    <definedName name="phed">#REF!</definedName>
    <definedName name="lasooasasad">#REF!</definedName>
    <definedName name="Base_Mat">#REF!</definedName>
    <definedName name="item450.2P">#REF!</definedName>
    <definedName name="SHARED_FORMULA_356">#REF!</definedName>
    <definedName name="TAPA_HF">#REF!</definedName>
    <definedName name="___DIJ1">#REF!</definedName>
    <definedName name="caja24">#REF!</definedName>
    <definedName name="__COM17">#REF!</definedName>
    <definedName name="Llave_terminal_1_2">#REF!</definedName>
    <definedName name="ES6_31">#REF!</definedName>
    <definedName name="ITEM7.18">#REF!</definedName>
    <definedName name="TUBSANT2">#REF!</definedName>
    <definedName name="__med20">#REF!</definedName>
    <definedName name="SHARED_FORMULA_1446">#REF!</definedName>
    <definedName name="ES6_13">#REF!</definedName>
    <definedName name="_579TAPON3_1_1_1">#REF!</definedName>
    <definedName name="____EST13">#REF!</definedName>
    <definedName name="SHARED_FORMULA_1651">#REF!</definedName>
    <definedName name="Cerradura_Ref._A50_PD_Con_Manija_Orbit_C_M_Schlage">#REF!</definedName>
    <definedName name="DOM200X20_S3">#REF!</definedName>
    <definedName name="_MAT16_1">#REF!</definedName>
    <definedName name="_pr11">#REF!</definedName>
    <definedName name="EJE">#REF!</definedName>
    <definedName name="__123Graph_Acaja">#REF!</definedName>
    <definedName name="__DRI1">#REF!</definedName>
    <definedName name="APU_19.1.2">#REF!</definedName>
    <definedName name="_240B">#REF!</definedName>
    <definedName name="DataReal_COSTOS">#REF!</definedName>
    <definedName name="_628U6UZ_1">#REF!</definedName>
    <definedName name="item23">#REF!</definedName>
    <definedName name="IMPII5C">#REF!</definedName>
    <definedName name="data24">#REF!</definedName>
    <definedName name="TNOV16">#REF!</definedName>
    <definedName name="Yee_en_Polietileno_de_300_x_160">#REF!</definedName>
    <definedName name="tubo3">#REF!</definedName>
    <definedName name="Codo_90o_1_4__CxC_SANITARIO_3">#REF!</definedName>
    <definedName name="data4">#REF!</definedName>
    <definedName name="_124B">#REF!</definedName>
    <definedName name="SHARED_FORMULA_1410">#REF!</definedName>
    <definedName name="item3.1">#REF!</definedName>
    <definedName name="_174_MAT5_1_1_1">#REF!</definedName>
    <definedName name="cuadrillaa2">#REF!</definedName>
    <definedName name="SHARED_FORMULA_1059">#REF!</definedName>
    <definedName name="_TA4">#REF!</definedName>
    <definedName name="GRN_ON_ASO">#REF!</definedName>
    <definedName name="T22SF15">#REF!</definedName>
    <definedName name="COL">#REF!</definedName>
    <definedName name="GRADO1">#REF!</definedName>
    <definedName name="Curva_PVC_1_2">#REF!</definedName>
    <definedName name="Tubería_PVC_UM_2__RDE_26">#REF!</definedName>
    <definedName name="SHARED_FORMULA_832">#REF!</definedName>
    <definedName name="CGPR031">#REF!</definedName>
    <definedName name="APU_12.1.35">#REF!</definedName>
    <definedName name="_______EXC5">#REF!</definedName>
    <definedName name="SHARED_FORMULA_857">#REF!</definedName>
    <definedName name="____EXC6">#REF!</definedName>
    <definedName name="_SY206">#REF!</definedName>
    <definedName name="___pr64">#REF!</definedName>
    <definedName name="SHARED_FORMULA_41">#REF!</definedName>
    <definedName name="MARABA">#REF!</definedName>
    <definedName name="SHARED_FORMULA_1543">#REF!</definedName>
    <definedName name="INGENIERIA1">#REF!</definedName>
    <definedName name="vital5">#REF!</definedName>
    <definedName name="SHARED_FORMULA_528">#REF!</definedName>
    <definedName name="AntCach">#REF!</definedName>
    <definedName name="Z_0A4C2D72_EA87_11DA_B6F6_00609720E0A1_.wvu.PrintTitles">#REF!</definedName>
    <definedName name="IsSecureSenior3">#REF!</definedName>
    <definedName name="OCI1_1">#REF!</definedName>
    <definedName name="TOTALITEM4.3">#REF!</definedName>
    <definedName name="Rñ">#REF!</definedName>
    <definedName name="CGPR024">#REF!</definedName>
    <definedName name="T8UZ_1">#REF!</definedName>
    <definedName name="SHARED_FORMULA_1502">#REF!</definedName>
    <definedName name="ES3_21">#REF!</definedName>
    <definedName name="SHARED_FORMULA_785">#REF!</definedName>
    <definedName name="_3___xlnm._FilterDatabase_1_1_1">#REF!</definedName>
    <definedName name="AMAT">#REF!</definedName>
    <definedName name="BUJE1.12X1.14">#REF!</definedName>
    <definedName name="TotComision">#REF!</definedName>
    <definedName name="SHARED_FORMULA_1848">#REF!</definedName>
    <definedName name="APU_18.2.3">#REF!</definedName>
    <definedName name="ESCALERA">#REF!</definedName>
    <definedName name="IsSecureSenior1">#REF!</definedName>
    <definedName name="CGRF0337">#REF!</definedName>
    <definedName name="Atp">#REF!</definedName>
    <definedName name="res_valle">#REF!</definedName>
    <definedName name="_REP32">#REF!</definedName>
    <definedName name="SHARED_FORMULA_1046">#REF!</definedName>
    <definedName name="Ladrillo_tolete">#REF!</definedName>
    <definedName name="Bn">#REF!</definedName>
    <definedName name="SHARED_FORMULA_271">#REF!</definedName>
    <definedName name="sgs">#REF!</definedName>
    <definedName name="DSP1_1_1">#REF!</definedName>
    <definedName name="_75_MAT11_1_1_1">#REF!</definedName>
    <definedName name="sum">#REF!</definedName>
    <definedName name="VALVULA3_1_2">#REF!</definedName>
    <definedName name="Real_COSTOS">#REF!</definedName>
    <definedName name="CODO16X90_1_1">#REF!</definedName>
    <definedName name="SMMLV2007">#REF!</definedName>
    <definedName name="________EXC8">#REF!</definedName>
    <definedName name="MARCODOBLE">#REF!</definedName>
    <definedName name="yo">#REF!</definedName>
    <definedName name="RTYU">#REF!</definedName>
    <definedName name="Espatulas_3">#REF!</definedName>
    <definedName name="ES5_7">#REF!</definedName>
    <definedName name="Jardines">#REF!</definedName>
    <definedName name="_4201B">#REF!</definedName>
    <definedName name="_651UNION8PVC_1_1_1">#REF!</definedName>
    <definedName name="_341AREA__M2_1_1">#REF!</definedName>
    <definedName name="Retenido34">#REF!</definedName>
    <definedName name="_4246A">#REF!</definedName>
    <definedName name="_TPN1608">#REF!</definedName>
    <definedName name="Cinta_Schotch_super_33">#REF!</definedName>
    <definedName name="COLUS">#REF!</definedName>
    <definedName name="MANUAL">#REF!</definedName>
    <definedName name="_435DEMOLICIONCONCRETO_1_1_1">#REF!</definedName>
    <definedName name="SHARED_FORMULA_452">#REF!</definedName>
    <definedName name="DIRECTO7.36">#REF!</definedName>
    <definedName name="SHARED_FORMULA_693">#REF!</definedName>
    <definedName name="pñ">#REF!</definedName>
    <definedName name="issafp">#REF!</definedName>
    <definedName name="UREP4">#REF!</definedName>
    <definedName name="Tuberia_conduit_PVC_1_2">#REF!</definedName>
    <definedName name="SHARED_FORMULA_207">#REF!</definedName>
    <definedName name="Desc_F_Acc">#REF!</definedName>
    <definedName name="_con1800">#REF!</definedName>
    <definedName name="DIRECTO34">#REF!</definedName>
    <definedName name="SHARED_FORMULA_1087">#REF!</definedName>
    <definedName name="_TPE1702">#REF!</definedName>
    <definedName name="Contramaestro">#REF!</definedName>
    <definedName name="COSTO36US">#REF!</definedName>
    <definedName name="APU_12.1.62">#REF!</definedName>
    <definedName name="DES_TRANSPORTE">#REF!</definedName>
    <definedName name="ITEM7.25">#REF!</definedName>
    <definedName name="_4209A">#REF!</definedName>
    <definedName name="YOYO">#REF!</definedName>
    <definedName name="SHARED_FORMULA_340">#REF!</definedName>
    <definedName name="OBJETO.CONTRATO">#REF!</definedName>
    <definedName name="DIRECTO9.2">#REF!</definedName>
    <definedName name="VIT1_1_16">#REF!</definedName>
    <definedName name="Tablero_Control_Alumbrado_1_contactores_Trifasicos_20A__3_interruptores_de_codillo_15A">#REF!</definedName>
    <definedName name="TUBERIA_P.V.C_UM_RDE_41____3">#REF!</definedName>
    <definedName name="Compilado_1">#REF!</definedName>
    <definedName name="_672UR6UP_1_1_1">#REF!</definedName>
    <definedName name="SHARED_FORMULA_1733">#REF!</definedName>
    <definedName name="SHARED_FORMULA_1530">#REF!</definedName>
    <definedName name="UNIONPRES1.12">#REF!</definedName>
    <definedName name="dfgsdf">#REF!</definedName>
    <definedName name="TablaLaMata">#REF!</definedName>
    <definedName name="LPAVVFLEXIBLE">#REF!</definedName>
    <definedName name="SUP_VPR_GRC">#REF!</definedName>
    <definedName name="_116_MAT24_1_1">#REF!</definedName>
    <definedName name="TenorMaximoMC">#REF!</definedName>
    <definedName name="_____________ug1">#REF!</definedName>
    <definedName name="CAPATAZ">#REF!</definedName>
    <definedName name="EST10V1">#REF!</definedName>
    <definedName name="_7_4_0__123Grap">#REF!</definedName>
    <definedName name="Identificación">#REF!</definedName>
    <definedName name="ANCHOSUBBASERIGIDO">#REF!</definedName>
    <definedName name="CRUCE90_S4">#REF!</definedName>
    <definedName name="jn">#REF!</definedName>
    <definedName name="IND">#REF!</definedName>
    <definedName name="_____________EXC2">#REF!</definedName>
    <definedName name="Ladrillo_Tolete_Recocido">#REF!</definedName>
    <definedName name="COSTO22US">#REF!</definedName>
    <definedName name="SUP_VEX">#REF!</definedName>
    <definedName name="SHARED_FORMULA_199">#REF!</definedName>
    <definedName name="concreto_FC_2.2">#REF!</definedName>
    <definedName name="graNo">#REF!</definedName>
    <definedName name="CS_AVG_SIZE">#REF!</definedName>
    <definedName name="TOTALITEM4.2">#REF!</definedName>
    <definedName name="Mortero_a_granel_con_silo_puesto_en_obra__1_5_de_2000_P.S.I.">#REF!</definedName>
    <definedName name="_465I_1_1_1">#REF!</definedName>
    <definedName name="_525RELLENOSELECCIONADO_1_1_1">#REF!</definedName>
    <definedName name="SHARED_FORMULA_1814">#REF!</definedName>
    <definedName name="entibado_1_2">#REF!</definedName>
    <definedName name="FP_TÉCNICOS">#REF!</definedName>
    <definedName name="relle">#REF!</definedName>
    <definedName name="_POR3">#REF!</definedName>
    <definedName name="PRELIM_ITEM">#REF!</definedName>
    <definedName name="SHARED_FORMULA_1982">#REF!</definedName>
    <definedName name="SHARED_FORMULA_1421">#REF!</definedName>
    <definedName name="septico">#REF!</definedName>
    <definedName name="APU_7.3.2">#REF!</definedName>
    <definedName name="SHARED_FORMULA_662">#REF!</definedName>
    <definedName name="huesoduro">#REF!</definedName>
    <definedName name="___rc">#REF!</definedName>
    <definedName name="SHARED_FORMULA_1549">#REF!</definedName>
    <definedName name="SHARED_FORMULA_134">#REF!</definedName>
    <definedName name="___COM12">#REF!</definedName>
    <definedName name="_9__123Graph_BGráfico_4A">#REF!</definedName>
    <definedName name="Z_504A8F9D_2C46_439E_975A_DF1C1FA56E7B_.wvu.PrintTitles">#REF!</definedName>
    <definedName name="ES5_12">#REF!</definedName>
    <definedName name="_MAT14">#REF!</definedName>
    <definedName name="SHARED_FORMULA_1804">#REF!</definedName>
    <definedName name="_MAT8_1">#REF!</definedName>
    <definedName name="_TR114">#REF!</definedName>
    <definedName name="CYLL6">#REF!</definedName>
    <definedName name="_23_EQP15_1_1">#REF!</definedName>
    <definedName name="INDICADORES">#REF!</definedName>
    <definedName name="hqi">#REF!</definedName>
    <definedName name="_101_MAT2_1_1">#REF!</definedName>
    <definedName name="ACOMETIDA3_1_1">#REF!</definedName>
    <definedName name="TRITURADO">#REF!</definedName>
    <definedName name="DOLCAN">#REF!</definedName>
    <definedName name="MOCARG">#REF!</definedName>
    <definedName name="_MV12_1">#REF!</definedName>
    <definedName name="SHARED_FORMULA_3">#REF!</definedName>
    <definedName name="Tablero_Dist._T_NP1_11_Trifasico_SIN_Espacio_Totalizador_12_Circuitos_5_Hilos_220V">#REF!</definedName>
    <definedName name="Barniz_vitriflex">#REF!</definedName>
    <definedName name="VALLE">#REF!</definedName>
    <definedName name="REPXXX">#REF!</definedName>
    <definedName name="REDUCC4X3">#REF!</definedName>
    <definedName name="COLON">#REF!</definedName>
    <definedName name="_567T6UZ_1_1_1">#REF!</definedName>
    <definedName name="DIRECTO5.67">#REF!</definedName>
    <definedName name="SM">#REF!</definedName>
    <definedName name="APU_20.1.2">#REF!</definedName>
    <definedName name="Proy_09">#REF!</definedName>
    <definedName name="Circuito">#REF!</definedName>
    <definedName name="IND_GEN_MAT">#REF!</definedName>
    <definedName name="ITEM5.87">#REF!</definedName>
    <definedName name="factor">#REF!</definedName>
    <definedName name="estre">#REF!</definedName>
    <definedName name="GR_17">#REF!</definedName>
    <definedName name="diámetroft">#REF!</definedName>
    <definedName name="SHARED_FORMULA_161">#REF!</definedName>
    <definedName name="SHARED_FORMULA_2010">#REF!</definedName>
    <definedName name="_DGO1">#REF!</definedName>
    <definedName name="ContactoPre">#REF!</definedName>
    <definedName name="_539SOBRANTES_1_1">#REF!</definedName>
    <definedName name="_Fill_1_1">#REF!</definedName>
    <definedName name="SHARED_FORMULA_1329">#REF!</definedName>
    <definedName name="____INF1">#REF!</definedName>
    <definedName name="Reparaciones_en_PVC_P_1_1_4">#REF!</definedName>
    <definedName name="data40">#REF!</definedName>
    <definedName name="TEEPRESX2">#REF!</definedName>
    <definedName name="LLUVIA">#REF!</definedName>
    <definedName name="tubmedia">#REF!</definedName>
    <definedName name="__123Graph_Xcaja">#REF!</definedName>
    <definedName name="_MV11_1_2">#REF!</definedName>
    <definedName name="Z_504A8F9D_2C46_439E_975A_DF1C1FA56E7B_.wvu.PrintArea">#REF!</definedName>
    <definedName name="_MAT1_1_1">#REF!</definedName>
    <definedName name="plan">#REF!</definedName>
    <definedName name="_____pr43">#REF!</definedName>
    <definedName name="__EST10">#REF!</definedName>
    <definedName name="valvula10">#REF!</definedName>
    <definedName name="PORTADA2">#REF!</definedName>
    <definedName name="SHARED_FORMULA_1454">#REF!</definedName>
    <definedName name="ES2_27">#REF!</definedName>
    <definedName name="ADUA6">#REF!</definedName>
    <definedName name="SHARED_FORMULA_1339">#REF!</definedName>
    <definedName name="_pr53">#REF!</definedName>
    <definedName name="SHARED_FORMULA_625">#REF!</definedName>
    <definedName name="CP902L">#REF!</definedName>
    <definedName name="Tablero_de_2_circuitos">#REF!</definedName>
    <definedName name="gte">#REF!</definedName>
    <definedName name="_key31">#REF!</definedName>
    <definedName name="_TA1">#REF!</definedName>
    <definedName name="_252A">#REF!</definedName>
    <definedName name="tuboum3rde325">#REF!</definedName>
    <definedName name="VRP1_1_22">#REF!</definedName>
    <definedName name="item14y15">#REF!</definedName>
    <definedName name="_222_MV10_1_1_1">#REF!</definedName>
    <definedName name="mo_2">#REF!</definedName>
    <definedName name="_Pa4">#REF!</definedName>
    <definedName name="AMORTIZAR">#REF!</definedName>
    <definedName name="_MAT8">#REF!</definedName>
    <definedName name="_IMP1112">#REF!</definedName>
    <definedName name="D_10">#REF!</definedName>
    <definedName name="ESPESORPAVFLEXIBLE">#REF!</definedName>
    <definedName name="Codo_galvanizado_1_1_2">#REF!</definedName>
    <definedName name="SHARED_FORMULA_35">#REF!</definedName>
    <definedName name="_593TEE8A6_1_1">#REF!</definedName>
    <definedName name="Concreto_Corriente_2500_P.S.I.">#REF!</definedName>
    <definedName name="Valvula_de_Paso_Directo_125_PSIG_Vapor__200_PSIG_Agua_2">#REF!</definedName>
    <definedName name="UNION8PVC_1_1">#REF!</definedName>
    <definedName name="__EMP8">#REF!</definedName>
    <definedName name="SHARED_FORMULA_1559">#REF!</definedName>
    <definedName name="__123Graph_AHSTGIRR">#REF!</definedName>
    <definedName name="_______________EST16">#REF!</definedName>
    <definedName name="T43JH">#REF!</definedName>
    <definedName name="CODO3_1_1">#REF!</definedName>
    <definedName name="SHARED_FORMULA_749">#REF!</definedName>
    <definedName name="_____________EXC3">#REF!</definedName>
    <definedName name="SHARED_FORMULA_1637">#REF!</definedName>
    <definedName name="tuboum4rde41">#REF!</definedName>
    <definedName name="______pr03">#REF!</definedName>
    <definedName name="SHARED_FORMULA_1730">#REF!</definedName>
    <definedName name="SHARED_FORMULA_16">#REF!</definedName>
    <definedName name="PIEDRACICLO">#REF!</definedName>
    <definedName localSheetId="3" name="Porcentaje_Arrendamiento">#REF!</definedName>
    <definedName name="DIJ1_1_5">#REF!</definedName>
    <definedName name="_PAG2">#REF!</definedName>
    <definedName name="SHARED_FORMULA_931">#REF!</definedName>
    <definedName name="_575tapapozo_1_1">#REF!</definedName>
    <definedName name="pc">#REF!</definedName>
    <definedName name="Resistenciaconductor">#REF!</definedName>
    <definedName name="__123Graph_X">#REF!</definedName>
    <definedName name="ES3_35">#REF!</definedName>
    <definedName name="DIRECTO3.23">#REF!</definedName>
    <definedName name="CGSO031">#REF!</definedName>
    <definedName name="_250A">#REF!</definedName>
    <definedName name="_253A">#REF!</definedName>
    <definedName name="Detalle">#REF!</definedName>
    <definedName name="SHARED_FORMULA_723">#REF!</definedName>
    <definedName name="ORO">#REF!</definedName>
    <definedName name="_EQP15_1_2">#REF!</definedName>
    <definedName name="__pr34">#REF!</definedName>
    <definedName name="Largo.T1">#REF!</definedName>
    <definedName name="DIRECTO5.95">#REF!</definedName>
    <definedName name="_MV6_1">#REF!</definedName>
    <definedName name="SHARED_FORMULA_944">#REF!</definedName>
    <definedName name="SHARED_FORMULA_837">#REF!</definedName>
    <definedName name="A_HOY">#REF!</definedName>
    <definedName name="ITEM5.61">#REF!</definedName>
    <definedName name="_543SUBBASE_1_1_1">#REF!</definedName>
    <definedName name="AGRICOLA">#REF!</definedName>
    <definedName name="NAS">#REF!</definedName>
    <definedName name="SHARED_FORMULA_1143">#REF!</definedName>
    <definedName name="ES6_14">#REF!</definedName>
    <definedName name="SHARED_FORMULA_1910">#REF!</definedName>
    <definedName name="_566T6UZ_1_1">#REF!</definedName>
    <definedName name="VFA1_1_6">#REF!</definedName>
    <definedName name="_MAT33">#REF!</definedName>
    <definedName name="_3ane_o10">#REF!</definedName>
    <definedName name="SHEET25">#REF!</definedName>
    <definedName name="DIRECTO7.40">#REF!</definedName>
    <definedName name="___pr22">#REF!</definedName>
    <definedName name="SHARED_FORMULA_264">#REF!</definedName>
    <definedName name="ass">#REF!</definedName>
    <definedName name="SHARED_FORMULA_1140">#REF!</definedName>
    <definedName name="CONCRETO_2000">#REF!</definedName>
    <definedName name="SHARED_FORMULA_1016">#REF!</definedName>
    <definedName localSheetId="0" name="B">#REF!</definedName>
    <definedName name="SHARED_FORMULA_1965">#REF!</definedName>
    <definedName name="excavacionmaquina">#REF!</definedName>
    <definedName name="SOPPER4">#REF!</definedName>
    <definedName name="_BAZ10">#REF!</definedName>
    <definedName name="_159_MAT37_1_1_1">#REF!</definedName>
    <definedName name="SHARED_FORMULA_2081">#REF!</definedName>
    <definedName name="actores">#REF!</definedName>
    <definedName name="ES6_34">#REF!</definedName>
    <definedName name="TOTALITEM8.6">#REF!</definedName>
    <definedName name="APU_10.2.1">#REF!</definedName>
    <definedName name="Caballete_thermo">#REF!</definedName>
    <definedName name="CINTA_V_15">#REF!</definedName>
    <definedName name="tee16x12">#REF!</definedName>
    <definedName name="Z_B4899974_EBDC_11DA_B6F6_00609720E0A1_.wvu.PrintArea">#REF!</definedName>
    <definedName name="item16">#REF!</definedName>
    <definedName name="SHARED_FORMULA_469">#REF!</definedName>
    <definedName name="___APU465">#REF!</definedName>
    <definedName name="DIRECTO5.68">#REF!</definedName>
    <definedName name="_438Descripcion_1_1_1">#REF!</definedName>
    <definedName name="ESP330.1P">#REF!</definedName>
    <definedName name="DRL1_1">#REF!</definedName>
    <definedName name="CUERDA_GRUESA">#REF!</definedName>
    <definedName name="G_C21">#REF!</definedName>
    <definedName name="busco">#REF!</definedName>
    <definedName name="__pr04">#REF!</definedName>
    <definedName name="SHARED_FORMULA_629">#REF!</definedName>
    <definedName name="CRUCE12__A_S1">#REF!</definedName>
    <definedName name="UNIONPRES1.2">#REF!</definedName>
    <definedName name="VIT1_1_4">#REF!</definedName>
    <definedName name="FORMH">#REF!</definedName>
    <definedName name="data62">#REF!</definedName>
    <definedName name="Pintura_blanca_para_trafico">#REF!</definedName>
    <definedName name="AuxDot">#REF!</definedName>
    <definedName name="ñp">#REF!</definedName>
    <definedName name="_______pj51">#REF!</definedName>
    <definedName name="__PMT5806">#REF!</definedName>
    <definedName name="_223B">#REF!</definedName>
    <definedName name="esmalteviniltex">#REF!</definedName>
    <definedName localSheetId="3" name="fgh">#REF!</definedName>
    <definedName name="alambre10">#REF!</definedName>
    <definedName name="SHARED_FORMULA_56">#REF!</definedName>
    <definedName name="_358CAMAARENA_1">#REF!</definedName>
    <definedName name="__pr69">#REF!</definedName>
    <definedName name="_______EST19">#REF!</definedName>
    <definedName name="DataProg_FISICO">#REF!</definedName>
    <definedName name="SHARED_FORMULA_883">#REF!</definedName>
    <definedName name="TITTRANSPORTE">#REF!</definedName>
    <definedName name="SHARED_FORMULA_1094">#REF!</definedName>
    <definedName name="_384CODO3X90_1_1_1">#REF!</definedName>
    <definedName name="caj">#REF!</definedName>
    <definedName name="Tubo_Presión___21_P.V.C._1_1_4">#REF!</definedName>
    <definedName name="SHARED_FORMULA_1430">#REF!</definedName>
    <definedName name="_________________________________f">#REF!</definedName>
    <definedName name="p.CashFlow">#REF!</definedName>
    <definedName name="carreta">#REF!</definedName>
    <definedName localSheetId="3" name="SIF180_2">#REF!</definedName>
    <definedName name="SHARED_FORMULA_1033">#REF!</definedName>
    <definedName name="Plaz">#REF!</definedName>
    <definedName name="SHARED_FORMULA_861">#REF!</definedName>
    <definedName name="_MOR15">#REF!</definedName>
    <definedName name="SHARED_FORMULA_1720">#REF!</definedName>
    <definedName localSheetId="3" name="_Key2">#REF!</definedName>
    <definedName name="APU_11.1.3">#REF!</definedName>
    <definedName name="diario">#REF!</definedName>
    <definedName name="_TNL54">#REF!</definedName>
    <definedName name="___COM3">#REF!</definedName>
    <definedName name="___pr57">#REF!</definedName>
    <definedName name="uhghjkhjhk">#REF!</definedName>
    <definedName name="arial">#REF!</definedName>
    <definedName name="Fletes">#REF!</definedName>
    <definedName name="VALVULA3_1">#REF!</definedName>
    <definedName name="TEE_3__x_3__B_x_B">#REF!</definedName>
    <definedName name="aida">#REF!</definedName>
    <definedName name="Ba">#REF!</definedName>
    <definedName name="Lamina_galv._Cal_22">#REF!</definedName>
    <definedName name="DIRECTO4.33">#REF!</definedName>
    <definedName name="PLACA">#REF!</definedName>
    <definedName name="res_boyacá">#REF!</definedName>
    <definedName name="CGRF0342">#REF!</definedName>
    <definedName name="TOTALPAV40CN01">#REF!</definedName>
    <definedName name="Prov">#REF!</definedName>
    <definedName name="item5">#REF!</definedName>
    <definedName name="BUJE2X12">#REF!</definedName>
    <definedName name="Mesones_de_atención_en_granito_color_gris_jaspe.">#REF!</definedName>
    <definedName name="SHARED_FORMULA_1441">#REF!</definedName>
    <definedName name="SHARED_FORMULA_1862">#REF!</definedName>
    <definedName name="ITEM_1.4.4">#REF!</definedName>
    <definedName name="Tubería_HG_11_2">#REF!</definedName>
    <definedName name="_EXC6">#REF!</definedName>
    <definedName name="KK">#REF!</definedName>
    <definedName name="SHARED_FORMULA_763">#REF!</definedName>
    <definedName name="_506RECSUBBASE_1_1">#REF!</definedName>
    <definedName name="____EST10">#REF!</definedName>
    <definedName name="SHARED_FORMULA_1600">#REF!</definedName>
    <definedName name="SHARED_FORMULA_2110">#REF!</definedName>
    <definedName name="_204_MO5_1_1_1">#REF!</definedName>
    <definedName name="_acc2">#REF!</definedName>
    <definedName name="SHARED_FORMULA_937">#REF!</definedName>
    <definedName name="VIBRE">#REF!</definedName>
    <definedName name="Administrativos">#REF!</definedName>
    <definedName name="G_C8">#REF!</definedName>
    <definedName name="SHARED_FORMULA_673">#REF!</definedName>
    <definedName name="_EST5">#REF!</definedName>
    <definedName name="SHEET23">#REF!</definedName>
    <definedName name="_205A">#REF!</definedName>
    <definedName name="Fil_Fechas">#REF!</definedName>
    <definedName name="_VSM1">#REF!</definedName>
    <definedName name="GEA1_1_4">#REF!</definedName>
    <definedName name="SHARED_FORMULA_597">#REF!</definedName>
    <definedName name="APU_18.3.2">#REF!</definedName>
    <definedName name="Graniplast">#REF!</definedName>
    <definedName name="_RET6">#REF!</definedName>
    <definedName name="DFG">#REF!</definedName>
    <definedName name="_________BGC5">#REF!</definedName>
    <definedName name="SHARED_FORMULA_1273">#REF!</definedName>
    <definedName name="PrintEnd">#REF!</definedName>
    <definedName name="Motobomba_0_5_HP">#REF!</definedName>
    <definedName name="Módulo3.anexo11">#REF!</definedName>
    <definedName name="baldosa30x30">#REF!</definedName>
    <definedName name="kkkk">#REF!</definedName>
    <definedName name="_EQP2_1_1">#REF!</definedName>
    <definedName name="_PRE1">#REF!</definedName>
    <definedName name="T1_FC2.2">#REF!</definedName>
    <definedName name="MUROFLEXIBLE">#REF!</definedName>
    <definedName name="blPerAdmiTiemInf">#REF!</definedName>
    <definedName name="ES4_42">#REF!</definedName>
    <definedName name="FIN_15">#REF!</definedName>
    <definedName name="PESO">#REF!</definedName>
    <definedName name="ITEM7.31">#REF!</definedName>
    <definedName name="data21">#REF!</definedName>
    <definedName name="ITEM_1.1.1">#REF!</definedName>
    <definedName name="SHARED_FORMULA_1512">#REF!</definedName>
    <definedName name="FECHA_1_2">#REF!</definedName>
    <definedName name="SHARED_FORMULA_595">#REF!</definedName>
    <definedName name="Tot_Act01">#REF!</definedName>
    <definedName name="res_magdalena">#REF!</definedName>
    <definedName name="_45_EQP3_1_1_1">#REF!</definedName>
    <definedName name="CARGUER">#REF!</definedName>
    <definedName name="SHARED_FORMULA_957">#REF!</definedName>
    <definedName name="Mortero_1_3_impermeabilizado">#REF!</definedName>
    <definedName name="LIMATESA">#REF!</definedName>
    <definedName name="SHARED_FORMULA_618">#REF!</definedName>
    <definedName name="ES3_17">#REF!</definedName>
    <definedName name="SHARED_FORMULA_994">#REF!</definedName>
    <definedName name="vias">#REF!</definedName>
    <definedName name="_4257A">#REF!</definedName>
    <definedName name="D_INT">#REF!</definedName>
    <definedName name="G">#REF!</definedName>
    <definedName name="ESTOP">#REF!</definedName>
    <definedName name="_376CODO3X11_1">#REF!</definedName>
    <definedName name="SHARED_FORMULA_2218">#REF!</definedName>
    <definedName name="TOTSHE19">#REF!</definedName>
    <definedName name="SHARED_FORMULA_787">#REF!</definedName>
    <definedName name="SHARED_FORMULA_1014">#REF!</definedName>
    <definedName name="ES6_23">#REF!</definedName>
    <definedName name="UNION3_1_2">#REF!</definedName>
    <definedName name="APU_12.1.47">#REF!</definedName>
    <definedName name="SHARED_FORMULA_1066">#REF!</definedName>
    <definedName name="particulares1">#REF!</definedName>
    <definedName name="SHARED_FORMULA_1249">#REF!</definedName>
    <definedName name="SHARED_FORMULA_401">#REF!</definedName>
    <definedName name="SHARED_FORMULA_1366">#REF!</definedName>
    <definedName localSheetId="3" name="aaaaaa">#REF!</definedName>
    <definedName name="DRL1_1_1">#REF!</definedName>
    <definedName name="_COM21">#REF!</definedName>
    <definedName name="tipov">#REF!</definedName>
    <definedName name="_PROYECCIONESRESIDUALESV2">#REF!</definedName>
    <definedName name="___DRL1">#REF!</definedName>
    <definedName name="ITEM_1.3.2">#REF!</definedName>
    <definedName name="_MAT15_1_2">#REF!</definedName>
    <definedName name="__123Graph_LBL_Ccaja">#REF!</definedName>
    <definedName name="Retenido4">#REF!</definedName>
    <definedName name="ITEM_9_2">#REF!</definedName>
    <definedName name="APU_14.1.4">#REF!</definedName>
    <definedName name="SHARED_FORMULA_1244">#REF!</definedName>
    <definedName name="SOLDADURA_60.13_DE_1_8">#REF!</definedName>
    <definedName name="SHARED_FORMULA_1627">#REF!</definedName>
    <definedName name="APU_11.2.2.1">#REF!</definedName>
    <definedName name="_679UR8UZ_1">#REF!</definedName>
    <definedName name="SHARED_FORMULA_1311">#REF!</definedName>
    <definedName name="VSM1_4">#REF!</definedName>
    <definedName name="ene">#REF!</definedName>
    <definedName name="_EQP9_1_1">#REF!</definedName>
    <definedName name="_____EXC12">#REF!</definedName>
    <definedName name="DIRECTO7.26">#REF!</definedName>
    <definedName name="T.17">#REF!</definedName>
    <definedName name="OficialHR">#REF!</definedName>
    <definedName name="caja4x4orto">#REF!</definedName>
    <definedName name="GHI">#REF!</definedName>
    <definedName name="_R63BB">#REF!</definedName>
    <definedName name="DIRECTO7.29">#REF!</definedName>
    <definedName name="tee12x10jr">#REF!</definedName>
    <definedName name="Base_datos_IM">#REF!</definedName>
    <definedName name="A_IMPRESIÚN_IM">#REF!</definedName>
    <definedName name="_323ACOMETIDA3_1_1">#REF!</definedName>
    <definedName name="APU_3.4.1.3">#REF!</definedName>
    <definedName name="ADUA105">#REF!</definedName>
    <definedName name="IsSecureSenior2">#REF!</definedName>
    <definedName name="_POR5_1_2">#REF!</definedName>
    <definedName name="Fvisita">#REF!</definedName>
    <definedName name="CODO6X22_1">#REF!</definedName>
    <definedName name="Rejilla_Piso_2">#REF!</definedName>
    <definedName name="_EMP4">#REF!</definedName>
    <definedName name="item28">#REF!</definedName>
    <definedName name="ImpPolizasConsultoria">#REF!</definedName>
    <definedName name="_Lo1">#REF!</definedName>
    <definedName name="Presupuest">#REF!</definedName>
    <definedName name="SHARED_FORMULA_1024">#REF!</definedName>
    <definedName name="Pwf_i">#REF!</definedName>
    <definedName name="__pr67">#REF!</definedName>
    <definedName name="SHARED_FORMULA_2159">#REF!</definedName>
    <definedName name="TOTALITEM8.5">#REF!</definedName>
    <definedName name="SHARED_FORMULA_1483">#REF!</definedName>
    <definedName name="copia1">#REF!</definedName>
    <definedName name="ITEM_1_FILTRO">#REF!</definedName>
    <definedName name="APU_3.4.4.3">#REF!</definedName>
    <definedName name="__num9">#REF!</definedName>
    <definedName name="data1">#REF!</definedName>
    <definedName name="ITEM_4_18">#REF!</definedName>
    <definedName name="SHARED_FORMULA_39">#REF!</definedName>
    <definedName name="tapapozo_1">#REF!</definedName>
    <definedName name="Ar">#REF!</definedName>
    <definedName name="TEMPO">#REF!</definedName>
    <definedName name="C.3">#REF!</definedName>
    <definedName name="CODO6X22_1_2">#REF!</definedName>
    <definedName name="Instalación_TM_incluye15Breake">#REF!</definedName>
    <definedName name="SHARED_FORMULA_853">#REF!</definedName>
    <definedName name="_272B">#REF!</definedName>
    <definedName name="CAMAARENA">#REF!</definedName>
    <definedName name="_TPN1010">#REF!</definedName>
    <definedName name="______PJ50">#REF!</definedName>
    <definedName name="Uj">#REF!</definedName>
    <definedName name="VCELA2">#REF!</definedName>
    <definedName name="_MAT32">#REF!</definedName>
    <definedName name="DOM160X20_S2">#REF!</definedName>
    <definedName name="id">#REF!</definedName>
    <definedName name="UNION8PVC_1">#REF!</definedName>
    <definedName name="SHARED_FORMULA_692">#REF!</definedName>
    <definedName name="_____________________________________f">#REF!</definedName>
    <definedName name="CUADRI9">#REF!</definedName>
    <definedName name="SHARED_FORMULA_389">#REF!</definedName>
    <definedName name="cuneta">#REF!</definedName>
    <definedName name="SHARED_FORMULA_1330">#REF!</definedName>
    <definedName name="RETRO">#REF!</definedName>
    <definedName name="Codo_Pres._3_4">#REF!</definedName>
    <definedName name="UR8UZ_1">#REF!</definedName>
    <definedName name="SHARED_FORMULA_1639">#REF!</definedName>
    <definedName name="GEA1_1_3">#REF!</definedName>
    <definedName name="REGULAR5607">#REF!</definedName>
    <definedName name="Cargo">#REF!</definedName>
    <definedName name="TOTASBNK">#REF!</definedName>
    <definedName name="CD454JH">#REF!</definedName>
    <definedName name="LOCAL">#REF!</definedName>
    <definedName name="SHARED_FORMULA_1455">#REF!</definedName>
    <definedName name="Salon">#REF!</definedName>
    <definedName name="SHARED_FORMULA_341">#REF!</definedName>
    <definedName name="_EQP2_1">#REF!</definedName>
    <definedName name="Adaptador_pvc_2">#REF!</definedName>
    <definedName name="Enchape_pisopared_baño">#REF!</definedName>
    <definedName name="CODO_45___3__P.V.C">#REF!</definedName>
    <definedName name="SEÑALHORIZONTALFLEXIBLE">#REF!</definedName>
    <definedName name="red6x3jr">#REF!</definedName>
    <definedName name="Tipo_de_carga">#REF!</definedName>
    <definedName name="Bulldozer_Komatzu_D50A_15">#REF!</definedName>
    <definedName name="_4290B">#REF!</definedName>
    <definedName name="FILL4">#REF!</definedName>
    <definedName name="_655UNIONREPARACION6_1">#REF!</definedName>
    <definedName name="_621U4UP_1_1_1">#REF!</definedName>
    <definedName name="DIRECTO5.90">#REF!</definedName>
    <definedName name="ggu">#REF!</definedName>
    <definedName name="REICIO">#REF!</definedName>
    <definedName name="Lll">#REF!</definedName>
    <definedName name="VAL80PE_S2">#REF!</definedName>
    <definedName name="PRECIO">#REF!</definedName>
    <definedName name="LISTADOEQUIPOS">#REF!</definedName>
    <definedName name="TEE_3____3____2____P.V.C_UM">#REF!</definedName>
    <definedName name="Cubierta_Angulo_1_x1_x3_16">#REF!</definedName>
    <definedName name="GR_23">#REF!</definedName>
    <definedName name="___EST4">#REF!</definedName>
    <definedName name="TOTALITEM9.8">#REF!</definedName>
    <definedName name="U3UP">#REF!</definedName>
    <definedName name="NÚM">#REF!</definedName>
    <definedName name="_4235B">#REF!</definedName>
    <definedName name="Print_Titles1">#REF!</definedName>
    <definedName name="ITEM_6.9">#REF!</definedName>
    <definedName name="iva_2_10">#REF!</definedName>
    <definedName name="vct">#REF!</definedName>
    <definedName name="NoConductores">#REF!</definedName>
    <definedName name="OTROS1">#REF!</definedName>
    <definedName name="Ti">#REF!</definedName>
    <definedName name="ACTA27">#REF!</definedName>
    <definedName name="ITEM7.9">#REF!</definedName>
    <definedName name="Tornillo_para_Madera_1__No.6">#REF!</definedName>
    <definedName name="SHARED_FORMULA_791">#REF!</definedName>
    <definedName name="VPR1_1_14">#REF!</definedName>
    <definedName name="_36_EQP19_1_1_1">#REF!</definedName>
    <definedName name="APU_7.8.3.2">#REF!</definedName>
    <definedName name="_pr57">#REF!</definedName>
    <definedName name="SHARED_FORMULA_1620">#REF!</definedName>
    <definedName name="CIndPresup">#REF!</definedName>
    <definedName name="SEGUNDO">#REF!</definedName>
    <definedName name="Database1">#REF!</definedName>
    <definedName name="_385CODO4X90_1">#REF!</definedName>
    <definedName name="MALO4006A">#REF!</definedName>
    <definedName name="Wash_primer">#REF!</definedName>
    <definedName name="__123Graph_LBL_B">#REF!</definedName>
    <definedName name="SUBBASE_1_2">#REF!</definedName>
    <definedName name="TEE8X3_1_2">#REF!</definedName>
    <definedName name="___pr40">#REF!</definedName>
    <definedName name="VRP1_1_18">#REF!</definedName>
    <definedName name="CHU">#REF!</definedName>
    <definedName name="____ORO16">#REF!</definedName>
    <definedName name="Tablero_Dist._T_NP1_1__T_NP2_3__T_NP1_9_Trifasico_CON_Espacio_Totalizador_30_Circ._5_Hilos_220V">#REF!</definedName>
    <definedName name="U8UP">#REF!</definedName>
    <definedName name="SHARED_FORMULA_62">#REF!</definedName>
    <definedName name="Toma_trifilar">#REF!</definedName>
    <definedName name="CONCRETO20">#REF!</definedName>
    <definedName name="ACOMETIDA4_1">#REF!</definedName>
    <definedName name="PersonalTecnico">#REF!</definedName>
    <definedName name="APU_7.7.1.6">#REF!</definedName>
    <definedName name="ANCHOBASEFLEXIBLE">#REF!</definedName>
    <definedName name="_2__123Graph_BCart_Utilidad">#REF!</definedName>
    <definedName name="SHARED_FORMULA_551">#REF!</definedName>
    <definedName name="MENU1">#REF!</definedName>
    <definedName localSheetId="3" name="Area_GLA_">#REF!</definedName>
    <definedName name="ENT.A1">#REF!</definedName>
    <definedName name="union1">#REF!</definedName>
    <definedName name="Limahoya_asbt_cemt">#REF!</definedName>
    <definedName name="ITEM___1.0">#REF!</definedName>
    <definedName name="MA">#REF!</definedName>
    <definedName name="__123Graph_D">#REF!</definedName>
    <definedName name="SHARED_FORMULA_480">#REF!</definedName>
    <definedName name="_228_MV12_1_1_1">#REF!</definedName>
    <definedName name="Meta2">#REF!</definedName>
    <definedName name="APU_3.1.12">#REF!</definedName>
    <definedName name="_____________EXC12">#REF!</definedName>
    <definedName name="A.I.U">#REF!</definedName>
    <definedName name="_213_MO8_1_1_1">#REF!</definedName>
    <definedName name="XXX">#REF!</definedName>
    <definedName name="proyecto">#REF!</definedName>
    <definedName name="_4207A">#REF!</definedName>
    <definedName name="_MAT1_1_2">#REF!</definedName>
    <definedName name="A_IMPRESIÓN_IM_1">#REF!</definedName>
    <definedName name="Ull">#REF!</definedName>
    <definedName name="APU_17.1.2">#REF!</definedName>
    <definedName name="Registros_de_Asistencia">#REF!</definedName>
    <definedName name="POZOS">#REF!</definedName>
    <definedName name="SHARED_FORMULA_2018">#REF!</definedName>
    <definedName name="SHARED_FORMULA_58">#REF!</definedName>
    <definedName name="SBG_1">#REF!</definedName>
    <definedName name="APU_3.1.2">#REF!</definedName>
    <definedName name="SHARED_FORMULA_900">#REF!</definedName>
    <definedName name="Retro_Masey_Ferguson_HD_86">#REF!</definedName>
    <definedName name="equip">#REF!</definedName>
    <definedName name="ES4_16">#REF!</definedName>
    <definedName name="Princ">#REF!</definedName>
    <definedName name="VPR_GAS">#REF!</definedName>
    <definedName name="____DRL1">#REF!</definedName>
    <definedName name="_287_POR4_1_1">#REF!</definedName>
    <definedName name="UNIONSANT2">#REF!</definedName>
    <definedName name="res_vichada">#REF!</definedName>
    <definedName name="____PJ50">#REF!</definedName>
    <definedName name="Extracción_IM">#REF!</definedName>
    <definedName name="DOM200X20_S2">#REF!</definedName>
    <definedName name="CODO8X45_1">#REF!</definedName>
    <definedName name="codo160x90_1_1">#REF!</definedName>
    <definedName name="SHARED_FORMULA_2041">#REF!</definedName>
    <definedName name="SHARED_FORMULA_858">#REF!</definedName>
    <definedName name="NoFacturable">#REF!</definedName>
    <definedName name="_____________ORO14">#REF!</definedName>
    <definedName name="valvula16">#REF!</definedName>
    <definedName name="rl">#REF!</definedName>
    <definedName name="SHARED_FORMULA_2142">#REF!</definedName>
    <definedName name="DIRECTO5.84">#REF!</definedName>
    <definedName name="_7__123Graph_XCart_Utilidad">#REF!</definedName>
    <definedName name="CAJADESARE">#REF!</definedName>
    <definedName name="_____pr53">#REF!</definedName>
    <definedName name="SHARED_FORMULA_659">#REF!</definedName>
    <definedName name="ITEM7.13">#REF!</definedName>
    <definedName name="CGTR042">#REF!</definedName>
    <definedName name="T2_FC1_5">#REF!</definedName>
    <definedName name="SHARED_FORMULA_318">#REF!</definedName>
    <definedName name="SHARED_FORMULA_1796">#REF!</definedName>
    <definedName name="FOBO105US">#REF!</definedName>
    <definedName name="SHARED_FORMULA_17">#REF!</definedName>
    <definedName name="tee1.2">#REF!</definedName>
    <definedName name="T2_POZ">#REF!</definedName>
    <definedName name="SANITARIODISCAPACITADOS">#REF!</definedName>
    <definedName name="SHEET15">#REF!</definedName>
    <definedName name="Code">#REF!</definedName>
    <definedName name="_____________EXC1">#REF!</definedName>
    <definedName name="TRANSP_MO">#REF!</definedName>
    <definedName name="REGULAR4006">#REF!</definedName>
    <definedName name="VPR1_1_27">#REF!</definedName>
    <definedName name="peso95015">#REF!</definedName>
    <definedName name="_______EST6">#REF!</definedName>
    <definedName name="_4210A">#REF!</definedName>
    <definedName name="SHARED_FORMULA_2109">#REF!</definedName>
    <definedName name="_165A">#REF!</definedName>
    <definedName name="_413CPDO8X11_1_1">#REF!</definedName>
    <definedName name="ES4_43">#REF!</definedName>
    <definedName name="SHARED_FORMULA_21">#REF!</definedName>
    <definedName name="_TPN1210">#REF!</definedName>
    <definedName name="_POR4">#REF!</definedName>
    <definedName name="_____________EST3">#REF!</definedName>
    <definedName name="APU_12.1.42">#REF!</definedName>
    <definedName name="_________SBC1">#REF!</definedName>
    <definedName name="U6UZ_1_1">#REF!</definedName>
    <definedName name="_R86JH">#REF!</definedName>
    <definedName name="____tab1">#REF!</definedName>
    <definedName name="_163A">#REF!</definedName>
    <definedName name="SHARED_FORMULA_1570">#REF!</definedName>
    <definedName name="ES1_18">#REF!</definedName>
    <definedName name="Deflexión">#REF!</definedName>
    <definedName name="TOTALITEM9.5">#REF!</definedName>
    <definedName name="APU_20.2.6">#REF!</definedName>
    <definedName name="_555t4rde26_1_1_1">#REF!</definedName>
    <definedName name="CGSO011">#REF!</definedName>
    <definedName name="marga">#REF!</definedName>
    <definedName name="TACU1">#REF!</definedName>
    <definedName name="SHARED_FORMULA_1641">#REF!</definedName>
    <definedName name="VRTTLPPTO">#REF!</definedName>
    <definedName name="LAF">#REF!</definedName>
    <definedName name="SHARED_FORMULA_153">#REF!</definedName>
    <definedName name="data8">#REF!</definedName>
    <definedName name="MUROS_BLOQ_PLOMO_ITEM">#REF!</definedName>
    <definedName name="At">#REF!</definedName>
    <definedName name="TOTAL_ENSAYOS_Y_OTROS">#REF!</definedName>
    <definedName name="ABFIN">#REF!</definedName>
    <definedName name="SHARED_FORMULA_1792">#REF!</definedName>
    <definedName name="MICROESFERAREFLECT">#REF!</definedName>
    <definedName name="codigos">#REF!</definedName>
    <definedName name="aba_2">#REF!</definedName>
    <definedName name="ES2_26">#REF!</definedName>
    <definedName name="ET_DSC">#REF!</definedName>
    <definedName name="_O">#REF!</definedName>
    <definedName name="SSAAA">#REF!</definedName>
    <definedName name="SHARED_FORMULA_724">#REF!</definedName>
    <definedName name="SHARED_FORMULA_2029">#REF!</definedName>
    <definedName name="APU_7.7.8.1.3">#REF!</definedName>
    <definedName name="Descrip_transporte">#REF!</definedName>
    <definedName name="DIRECTO7.17">#REF!</definedName>
    <definedName name="aida1">#REF!</definedName>
    <definedName name="SHARED_FORMULA_2011">#REF!</definedName>
    <definedName name="PRESION">#REF!</definedName>
    <definedName name="_EQP8">#REF!</definedName>
    <definedName name="_162A">#REF!</definedName>
    <definedName name="_______EXC3">#REF!</definedName>
    <definedName name="_MAT2_1_2">#REF!</definedName>
    <definedName name="SHARED_FORMULA_455">#REF!</definedName>
    <definedName name="BaseDeDatos1">#REF!</definedName>
    <definedName name="GanEquipos">#REF!</definedName>
    <definedName name="Z_726673D2_C579_4EF3_83C7_45DC3792EA6A_.wvu.PrintArea">#REF!</definedName>
    <definedName name="NACI">#REF!</definedName>
    <definedName name="Cemento_gris_Portland_tipo_I">#REF!</definedName>
    <definedName name="ALTO">#REF!</definedName>
    <definedName name="Clabe">#REF!</definedName>
    <definedName name="____pr25">#REF!</definedName>
    <definedName name="ITEM7.10">#REF!</definedName>
    <definedName name="UR3UP_1_2">#REF!</definedName>
    <definedName name="PESO14.4">#REF!</definedName>
    <definedName name="Lh">#REF!</definedName>
    <definedName name="SHARED_FORMULA_352">#REF!</definedName>
    <definedName name="___EST17">#REF!</definedName>
    <definedName name="data41">#REF!</definedName>
    <definedName name="SHARED_FORMULA_888">#REF!</definedName>
    <definedName name="Sika_transparente">#REF!</definedName>
    <definedName name="VIT1_5">#REF!</definedName>
    <definedName name="M120K">#REF!</definedName>
    <definedName name="SHARED_FORMULA_1173">#REF!</definedName>
    <definedName name="SHARED_FORMULA_251">#REF!</definedName>
    <definedName name="SHARED_FORMULA_856">#REF!</definedName>
    <definedName name="HOLA">#REF!</definedName>
    <definedName name="cortadoracon">#REF!</definedName>
    <definedName name="car_15">#REF!</definedName>
    <definedName name="AREA_TOTAL">#REF!</definedName>
    <definedName name="_190B">#REF!</definedName>
    <definedName name="Ci">#REF!</definedName>
    <definedName name="SHARED_FORMULA_189">#REF!</definedName>
    <definedName name="RETIROESCOMBROS">#REF!</definedName>
    <definedName name="_120_MAT25_1_1_1">#REF!</definedName>
    <definedName name="______pr62">#REF!</definedName>
    <definedName name="Organizador_de_Cables_de_Puenteo">#REF!</definedName>
    <definedName name="SHARED_FORMULA_1031">#REF!</definedName>
    <definedName name="DIRECTO70">#REF!</definedName>
    <definedName name="SHARED_FORMULA_75">#REF!</definedName>
    <definedName name="___ug1">#REF!</definedName>
    <definedName name="fu">#REF!</definedName>
    <definedName name="APU_acero.60000">#REF!</definedName>
    <definedName name="t4rde26">#REF!</definedName>
    <definedName name="________AFC1">#REF!</definedName>
    <definedName name="KSL">#REF!</definedName>
    <definedName name="Calentadores_de_Paso">#REF!</definedName>
    <definedName name="SHARED_FORMULA_751">#REF!</definedName>
    <definedName name="_______EST17">#REF!</definedName>
    <definedName name="tubpr1ycuarto">#REF!</definedName>
    <definedName name="___________Rc">#REF!</definedName>
    <definedName name="resul">#REF!</definedName>
    <definedName name="SHARED_FORMULA_716">#REF!</definedName>
    <definedName name="LLAVEMANGUETOT">#REF!</definedName>
    <definedName name="limpiador">#REF!</definedName>
    <definedName name="Cerco_Ordinario_3_M">#REF!</definedName>
    <definedName localSheetId="3" name="Mes_act">#REF!</definedName>
    <definedName name="_352CAJA_1">#REF!</definedName>
    <definedName name="TOTALITEM9.6">#REF!</definedName>
    <definedName name="Lavamanos_de_Pedestal">#REF!</definedName>
    <definedName name="Z_653348E7_CDAD_4F62_A236_641A4BB6425A_.wvu.PrintTitles">#REF!</definedName>
    <definedName name="TAPON4_1_2">#REF!</definedName>
    <definedName name="MARCO0.60X0.60">#REF!</definedName>
    <definedName name="Ch">#REF!</definedName>
    <definedName name="Alambre_de_cobre_N__10_AWG">#REF!</definedName>
    <definedName name="SHARED_FORMULA_2028">#REF!</definedName>
    <definedName name="SHARED_FORMULA_497">#REF!</definedName>
    <definedName name="crrc">#REF!</definedName>
    <definedName name="ANCHOMEJORRIGIDO">#REF!</definedName>
    <definedName name="ADAPTMACHX2">#REF!</definedName>
    <definedName name="COL_M_PPTO">#REF!</definedName>
    <definedName name="_dasd">#REF!</definedName>
    <definedName name="ES2_21">#REF!</definedName>
    <definedName name="___pr60">#REF!</definedName>
    <definedName name="TotalOfi">#REF!</definedName>
    <definedName name="________EST11">#REF!</definedName>
    <definedName name="Z_80573755_2D8B_4158_BD3A_CC331B950748_.wvu.PrintArea">#REF!</definedName>
    <definedName name="CISNEROS">#REF!</definedName>
    <definedName name="ITEM_TEFLON">#REF!</definedName>
    <definedName name="tapafondo">#REF!</definedName>
    <definedName name="SHARED_FORMULA_2047">#REF!</definedName>
    <definedName name="_____EXC11">#REF!</definedName>
    <definedName name="SHARED_FORMULA_1828">#REF!</definedName>
    <definedName name="REPACOMETIDA4_1_1">#REF!</definedName>
    <definedName name="firstline">#REF!</definedName>
    <definedName name="SHARED_FORMULA_2053">#REF!</definedName>
    <definedName name="Cuadrilla_A">#REF!</definedName>
    <definedName name="SHARED_FORMULA_940">#REF!</definedName>
    <definedName name="ITEM7.17">#REF!</definedName>
    <definedName name="APU_12.1.69">#REF!</definedName>
    <definedName name="SHARED_FORMULA_1762">#REF!</definedName>
    <definedName name="HABITANTES">#REF!</definedName>
    <definedName name="______pr68">#REF!</definedName>
    <definedName name="Vvkmh">#REF!</definedName>
    <definedName name="_258_MV3_1_1_1">#REF!</definedName>
    <definedName name="ES1_12">#REF!</definedName>
    <definedName name="SHARED_FORMULA_290">#REF!</definedName>
    <definedName name="SHARED_FORMULA_295">#REF!</definedName>
    <definedName name="SHARED_FORMULA_1429">#REF!</definedName>
    <definedName name="Excel_BuiltIn_Print_Area_4_1">#REF!</definedName>
    <definedName name="ACwvu.TAB3.">#REF!</definedName>
    <definedName name="EDC">#REF!</definedName>
    <definedName name="UR3UZ_1_1">#REF!</definedName>
    <definedName name="__2Excel_BuiltIn_Print_Titles_1_1_1_1">#REF!</definedName>
    <definedName name="Tubo_estructural_galvanizado_2">#REF!</definedName>
    <definedName name="_214_MO9_1">#REF!</definedName>
    <definedName name="Remates_sillares_ventanas">#REF!</definedName>
    <definedName name="____pr17">#REF!</definedName>
    <definedName name="Cargador_frontal">#REF!</definedName>
    <definedName name="_130A">#REF!</definedName>
    <definedName name="SHARED_FORMULA_391">#REF!</definedName>
    <definedName name="_481NORTERO_1">#REF!</definedName>
    <definedName name="ES4_37">#REF!</definedName>
    <definedName name="CGSO052">#REF!</definedName>
    <definedName name="PINBAR">#REF!</definedName>
    <definedName name="SHARED_FORMULA_1992">#REF!</definedName>
    <definedName name="CARRETERAS">#REF!</definedName>
    <definedName name="_pr32">#REF!</definedName>
    <definedName name="SHARED_FORMULA_1038">#REF!</definedName>
    <definedName name="CGDI01">#REF!</definedName>
    <definedName name="___pr18">#REF!</definedName>
    <definedName name="HORAS_DIAS">#REF!</definedName>
    <definedName name="DIRECTORTECNICO">#REF!</definedName>
    <definedName name="Cant.Casaloma">#REF!</definedName>
    <definedName name="_REGRESSION_XNJA">#REF!</definedName>
    <definedName name="jo">#REF!</definedName>
    <definedName name="VALVULA8_1_1">#REF!</definedName>
    <definedName name="TOTALITEM4.1.3">#REF!</definedName>
    <definedName name="SHARED_FORMULA_2092">#REF!</definedName>
    <definedName name="MOGRAL">#REF!</definedName>
    <definedName name="_______EST10">#REF!</definedName>
    <definedName name="_618U3UZ_1_1_1">#REF!</definedName>
    <definedName name="VFA1_1_1">#REF!</definedName>
    <definedName name="wwwwwww">#REF!</definedName>
    <definedName name="AIU_1_1">#REF!</definedName>
    <definedName name="azta">#REF!</definedName>
    <definedName name="_4236A">#REF!</definedName>
    <definedName name="_____aiu2">#REF!</definedName>
    <definedName name="grupo8">#REF!</definedName>
    <definedName name="_146_MAT33_1_1">#REF!</definedName>
    <definedName name="base1">#REF!</definedName>
    <definedName name="COGA223">#REF!</definedName>
    <definedName name="LAVAB">#REF!</definedName>
    <definedName name="Factor_Sonic">#REF!</definedName>
    <definedName name="CANT1.5">#REF!</definedName>
    <definedName name="CAPAC._HSE">#REF!</definedName>
    <definedName name="_623U4UZ_1_1">#REF!</definedName>
    <definedName name="SHARED_FORMULA_913">#REF!</definedName>
    <definedName name="ALCRIGIDOURBANO">#REF!</definedName>
    <definedName name="mangueras">#REF!</definedName>
    <definedName name="SHARED_FORMULA_2026">#REF!</definedName>
    <definedName name="_4212B">#REF!</definedName>
    <definedName name="SHARED_FORMULA_2211">#REF!</definedName>
    <definedName name="CUADRO13">#REF!</definedName>
    <definedName name="FACHADA_ITEM">#REF!</definedName>
    <definedName name="SEÑALHORIZONTALRIGIDO">#REF!</definedName>
    <definedName name="_165B">#REF!</definedName>
    <definedName name="_7___123Graph_XGráfico_4A">#REF!</definedName>
    <definedName name="ITEM_8_9">#REF!</definedName>
    <definedName name="CORDREN">#REF!</definedName>
    <definedName name="Smlv">#REF!</definedName>
    <definedName localSheetId="0" name="fffff">#REF!</definedName>
    <definedName name="_657UNIONREPARACION6_1_1_1">#REF!</definedName>
    <definedName name="CRUCE160_CANAL_S6">#REF!</definedName>
    <definedName name="SHARED_FORMULA_494">#REF!</definedName>
    <definedName name="Proy_19">#REF!</definedName>
    <definedName name="caja4x4">#REF!</definedName>
    <definedName name="hgt">#REF!</definedName>
    <definedName name="Insumos_basicos">#REF!</definedName>
    <definedName name="_MAT6_1_1">#REF!</definedName>
    <definedName name="VAL150PE_S6">#REF!</definedName>
    <definedName name="HJ">#REF!</definedName>
    <definedName name="_608TUBERIA6_1_1">#REF!</definedName>
    <definedName name="vv">#REF!</definedName>
    <definedName name="GAS">#REF!</definedName>
    <definedName name="SHARED_FORMULA_781">#REF!</definedName>
    <definedName name="_ORO15">#REF!</definedName>
    <definedName name="CRUCE160_CANAL_S2">#REF!</definedName>
    <definedName name="SHARED_FORMULA_416">#REF!</definedName>
    <definedName name="SHARED_FORMULA_2063">#REF!</definedName>
    <definedName name="V_26___2.7x4.35___Plano_de_Detalle_No._A_165">#REF!</definedName>
    <definedName name="SHARED_FORMULA_2178">#REF!</definedName>
    <definedName name="SUP_VPR">#REF!</definedName>
    <definedName name="HORAS_1">#REF!</definedName>
    <definedName name="FIN_10">#REF!</definedName>
    <definedName name="RangoSAP">#REF!</definedName>
    <definedName name="T.3">#REF!</definedName>
    <definedName name="Caquetá_Puerto_Rico">#REF!</definedName>
    <definedName name="DIRECTO63">#REF!</definedName>
    <definedName name="_sub4">#REF!</definedName>
    <definedName name="THF8JH">#REF!</definedName>
    <definedName name="_161_MAT38_1_1">#REF!</definedName>
    <definedName name="_MO5">#REF!</definedName>
    <definedName name="Cubierta_sándwich___Deck_Aluzinc_333C_mm_Cal_26">#REF!</definedName>
    <definedName name="SHARED_FORMULA_517">#REF!</definedName>
    <definedName name="_25Excel_BuiltIn_Print_Titles_1_1_1_1">#REF!</definedName>
    <definedName name="habid">#REF!</definedName>
    <definedName name="trmc">#REF!</definedName>
    <definedName name="_BLO20">#REF!</definedName>
    <definedName name="_____pr09">#REF!</definedName>
    <definedName name="SHARED_FORMULA_1743">#REF!</definedName>
    <definedName name="APU_3.1.9">#REF!</definedName>
    <definedName name="resist_cond">#REF!</definedName>
    <definedName name="Administrativo">#REF!</definedName>
    <definedName name="_pr55">#REF!</definedName>
    <definedName name="SHARED_FORMULA_1857">#REF!</definedName>
    <definedName name="APU_20.2.5">#REF!</definedName>
    <definedName name="______pr43">#REF!</definedName>
    <definedName name="Qt">#REF!</definedName>
    <definedName name="UNDS">#REF!</definedName>
    <definedName name="_MV5">#REF!</definedName>
    <definedName name="_______________________________f">#REF!</definedName>
    <definedName name="red8x6el">#REF!</definedName>
    <definedName name="SUBBASE">#REF!</definedName>
    <definedName name="_MO8_1_2">#REF!</definedName>
    <definedName name="BS_Data_Col">#REF!</definedName>
    <definedName name="m">#REF!</definedName>
    <definedName name="lamina6">#REF!</definedName>
    <definedName name="fres">#REF!</definedName>
    <definedName name="DIRECTO5.96">#REF!</definedName>
    <definedName name="APU_7.7.8.3.2">#REF!</definedName>
    <definedName name="INSUMOS_MANO_DE_OBRA">#REF!</definedName>
    <definedName name="SHARED_FORMULA_1722">#REF!</definedName>
    <definedName name="_134B">#REF!</definedName>
    <definedName name="SHARED_FORMULA_1012">#REF!</definedName>
    <definedName name="Guardaescoba_en_Aluminio__incl._Instalacion">#REF!</definedName>
    <definedName name="_44_EQP3_1_1">#REF!</definedName>
    <definedName name="___EST2">#REF!</definedName>
    <definedName name="_Fill_1">#REF!</definedName>
    <definedName name="________EST5">#REF!</definedName>
    <definedName name="de">#REF!</definedName>
    <definedName name="SHARED_FORMULA_575">#REF!</definedName>
    <definedName name="SHARED_FORMULA_2124">#REF!</definedName>
    <definedName name="SHARED_FORMULA_1424">#REF!</definedName>
    <definedName name="HMESP">#REF!</definedName>
    <definedName name="______pr32">#REF!</definedName>
    <definedName name="IMPUESTOS">#REF!</definedName>
    <definedName name="_315A_1_1_1">#REF!</definedName>
    <definedName name="_pr04">#REF!</definedName>
    <definedName name="INFG">#REF!</definedName>
    <definedName name="_4___123Graph_AGráfico_4A">#REF!</definedName>
    <definedName name="SHARED_FORMULA_1127">#REF!</definedName>
    <definedName name="MONSUECIA">#REF!</definedName>
    <definedName name="ES3_27">#REF!</definedName>
    <definedName name="PARAME_2">#REF!</definedName>
    <definedName name="ETAPA4">#REF!</definedName>
    <definedName name="ew">#REF!</definedName>
    <definedName name="Analyst">#REF!</definedName>
    <definedName name="_4283B">#REF!</definedName>
    <definedName name="_COD9120">#REF!</definedName>
    <definedName name="SHARED_FORMULA_767">#REF!</definedName>
    <definedName name="bw">#REF!</definedName>
    <definedName name="_2_">#REF!</definedName>
    <definedName name="SHEET4">#REF!</definedName>
    <definedName name="_TZ32512">#REF!</definedName>
    <definedName name="SHARED_FORMULA_1207">#REF!</definedName>
    <definedName name="CODOPRES90.1.1.4">#REF!</definedName>
    <definedName name="NO">#REF!</definedName>
    <definedName name="SHARED_FORMULA_1230">#REF!</definedName>
    <definedName name="data20">#REF!</definedName>
    <definedName name="__ORO10">#REF!</definedName>
    <definedName name="U6UP_2">#REF!</definedName>
    <definedName name="APU_12.1.70">#REF!</definedName>
    <definedName name="tarifas4">#REF!</definedName>
    <definedName name="_532RETIROESCOMBROS_1">#REF!</definedName>
    <definedName name="SHARED_FORMULA_2194">#REF!</definedName>
    <definedName name="UNIONREPARACION">#REF!</definedName>
    <definedName name="fa">#REF!</definedName>
    <definedName name="LMO">#REF!</definedName>
    <definedName name="CANT8.7">#REF!</definedName>
    <definedName name="________EXC4">#REF!</definedName>
    <definedName name="_____pr28">#REF!</definedName>
    <definedName name="CUATROMIL">#REF!</definedName>
    <definedName name="SHARED_FORMULA_1759">#REF!</definedName>
    <definedName name="VICEP_DIRECC">#REF!</definedName>
    <definedName name="_548T3UP_1_1">#REF!</definedName>
    <definedName name="Estuco_plástico">#REF!</definedName>
    <definedName localSheetId="7" name="ipc">#REF!</definedName>
    <definedName name="rell">#REF!</definedName>
    <definedName name="SHARED_FORMULA_250">#REF!</definedName>
    <definedName name="DIRECTO59">#REF!</definedName>
    <definedName name="ESTEWW">#REF!</definedName>
    <definedName name="_EST18">#REF!</definedName>
    <definedName name="ITEM_5">#REF!</definedName>
    <definedName name="_pr10">#REF!</definedName>
    <definedName name="TL">#REF!</definedName>
    <definedName name="SHARED_FORMULA_1078">#REF!</definedName>
    <definedName name="Proy_01">#REF!</definedName>
    <definedName name="villa">#REF!</definedName>
    <definedName name="acero_1">#REF!</definedName>
    <definedName name="SHARED_FORMULA_344">#REF!</definedName>
    <definedName name="data3">#REF!</definedName>
    <definedName name="CGFI0333">#REF!</definedName>
    <definedName name="Ancho.Anden.Concret">#REF!</definedName>
    <definedName name="SHARED_FORMULA_1525">#REF!</definedName>
    <definedName name="VOLQUET">#REF!</definedName>
    <definedName name="Segundos">#REF!</definedName>
    <definedName name="KAKA">#REF!</definedName>
    <definedName name="CT210KG">#REF!</definedName>
    <definedName name="Aplique_Cilindrico_de_Pared_en_Acero_Galvanizado_de_2x26_W._120_V.">#REF!</definedName>
    <definedName name="_CUA44">#REF!</definedName>
    <definedName name="ES6_2">#REF!</definedName>
    <definedName name="CODO16X11_1">#REF!</definedName>
    <definedName name="CT245K">#REF!</definedName>
    <definedName name="SHARED_FORMULA_636">#REF!</definedName>
    <definedName name="P_UNITARIOS">#REF!</definedName>
    <definedName name="Distancia">#REF!</definedName>
    <definedName name="_231_MV13_1_1_1">#REF!</definedName>
    <definedName name="GRC_ON_ASO">#REF!</definedName>
    <definedName name="Jf">#REF!</definedName>
    <definedName name="item121">#REF!</definedName>
    <definedName name="kl">#REF!</definedName>
    <definedName name="sifon3">#REF!</definedName>
    <definedName name="HIDE1">#REF!</definedName>
    <definedName name="SHARED_FORMULA_2242">#REF!</definedName>
    <definedName name="MTEGRAMDC">#REF!</definedName>
    <definedName name="G_C11">#REF!</definedName>
    <definedName name="Z_0A4C2D75_EA87_11DA_B6F6_00609720E0A1_.wvu.PrintTitles">#REF!</definedName>
    <definedName name="GRIFERIAORINAL">#REF!</definedName>
    <definedName name="CODOSANT90X2">#REF!</definedName>
    <definedName name="Llave_de_bola_1_2">#REF!</definedName>
    <definedName name="VPR1_1_17">#REF!</definedName>
    <definedName name="ES6_21">#REF!</definedName>
    <definedName name="FIN_22">#REF!</definedName>
    <definedName name="Soldadura_liquida_P.V.C._3_4">#REF!</definedName>
    <definedName name="data59">#REF!</definedName>
    <definedName name="SHARED_FORMULA_1567">#REF!</definedName>
    <definedName name="SHARED_FORMULA_1005">#REF!</definedName>
    <definedName name="DIRECTO79">#REF!</definedName>
    <definedName name="DevDolC">#REF!</definedName>
    <definedName name="K10ALO">#REF!</definedName>
    <definedName name="Up">#REF!</definedName>
    <definedName name="MesesMora">#REF!</definedName>
    <definedName name="SHARED_FORMULA_1509">#REF!</definedName>
    <definedName name="_432DEMOLICIONASFALTO_1_1_1">#REF!</definedName>
    <definedName name="SHARED_FORMULA_1908">#REF!</definedName>
    <definedName name="Buscar">#REF!</definedName>
    <definedName name="HRANA">#REF!</definedName>
    <definedName name="_____pr52">#REF!</definedName>
    <definedName name="_EQP20_1_1">#REF!</definedName>
    <definedName name="TiposPersonalProfesional">#REF!</definedName>
    <definedName name="tapafondo_1">#REF!</definedName>
    <definedName name="SHARED_FORMULA_1933">#REF!</definedName>
    <definedName name="_SBC5">#REF!</definedName>
    <definedName name="CADENA">#REF!</definedName>
    <definedName name="G_C6">#REF!</definedName>
    <definedName name="SHARED_FORMULA_1662">#REF!</definedName>
    <definedName name="AGO">#REF!</definedName>
    <definedName name="SHARED_FORMULA_1554">#REF!</definedName>
    <definedName name="ARRENDAMIENTO">#REF!</definedName>
    <definedName name="TEE8X3_1_1">#REF!</definedName>
    <definedName name="TEE8X6_1">#REF!</definedName>
    <definedName name="TASA">#REF!</definedName>
    <definedName name="SHARED_FORMULA_1880">#REF!</definedName>
    <definedName name="CGRF041">#REF!</definedName>
    <definedName name="IF">#REF!</definedName>
    <definedName name="Adaptadores__PVC_1_2">#REF!</definedName>
    <definedName name="TASP4">#REF!</definedName>
    <definedName name="ES2_9">#REF!</definedName>
    <definedName name="___COM21">#REF!</definedName>
    <definedName name="____ug1">#REF!</definedName>
    <definedName name="JAPON">#REF!</definedName>
    <definedName name="_2Sin_nombre_0">#REF!</definedName>
    <definedName name="CUERDA">#REF!</definedName>
    <definedName name="TRANSPORTE_DE_CARGA_POR_AGUA__RIO_SINU">#REF!</definedName>
    <definedName name="AER">#REF!</definedName>
    <definedName name="_ST166">#REF!</definedName>
    <definedName name="SHARED_FORMULA_2095">#REF!</definedName>
    <definedName name="_Pa3">#REF!</definedName>
    <definedName name="___DSP1">#REF!</definedName>
    <definedName name="PresupuestoCentrocomuntario">#REF!</definedName>
    <definedName name="_MAT38_1_2">#REF!</definedName>
    <definedName name="Ts">#REF!</definedName>
    <definedName name="____pr40">#REF!</definedName>
    <definedName name="CODO16X11">#REF!</definedName>
    <definedName name="_EQP16">#REF!</definedName>
    <definedName name="_MAT24_1">#REF!</definedName>
    <definedName name="DCI1_1_2">#REF!</definedName>
    <definedName name="___pr32">#REF!</definedName>
    <definedName name="___________tab3">#REF!</definedName>
    <definedName name="___pr13">#REF!</definedName>
    <definedName name="_701VTOTAL_1_1">#REF!</definedName>
    <definedName name="Uñ">#REF!</definedName>
    <definedName name="TOTALPAV4006">#REF!</definedName>
    <definedName name="Adaptador_pvc_1">#REF!</definedName>
    <definedName name="SHEET1">#REF!</definedName>
    <definedName name="SHARED_FORMULA_1142">#REF!</definedName>
    <definedName name="Union_Sanit._6">#REF!</definedName>
    <definedName name="_R1210JH">#REF!</definedName>
    <definedName name="COGA101">#REF!</definedName>
    <definedName name="_____pr01">#REF!</definedName>
    <definedName name="FECHAS_CCTL">#REF!</definedName>
    <definedName name="APELLIDOS">#REF!</definedName>
    <definedName name="ECP">#REF!</definedName>
    <definedName name="tee8x8jr">#REF!</definedName>
    <definedName name="raa">#REF!</definedName>
    <definedName name="Soldadura_y_limpiador_PVC">#REF!</definedName>
    <definedName name="__TZ2110">#REF!</definedName>
    <definedName name="ReferenciaPesos">#REF!</definedName>
    <definedName name="SHARED_FORMULA_1764">#REF!</definedName>
    <definedName name="_R32JH">#REF!</definedName>
    <definedName name="Lavaplatos_acero_inox.">#REF!</definedName>
    <definedName name="_387CODO4X90_1_1_1">#REF!</definedName>
    <definedName name="CGRF0332">#REF!</definedName>
    <definedName name="_MO8_1_1">#REF!</definedName>
    <definedName name="ITEM_INST_3">#REF!</definedName>
    <definedName name="SHARED_FORMULA_152">#REF!</definedName>
    <definedName name="SHARED_FORMULA_2050">#REF!</definedName>
    <definedName name="red12x8el">#REF!</definedName>
    <definedName name="bas">#REF!</definedName>
    <definedName name="APU_7.7.8.1.5">#REF!</definedName>
    <definedName name="BARRICADA_Y_DESVIO_TIPO_SR_102">#REF!</definedName>
    <definedName name="_____pr14">#REF!</definedName>
    <definedName name="_EXC5">#REF!</definedName>
    <definedName name="SHARED_FORMULA_1495">#REF!</definedName>
    <definedName name="centro">#REF!</definedName>
    <definedName name="MUEBLES">#REF!</definedName>
    <definedName name="DIRECTO5.69">#REF!</definedName>
    <definedName name="LISTON_DE_2X4X15">#REF!</definedName>
    <definedName name="sena">#REF!</definedName>
    <definedName name="________EST6">#REF!</definedName>
    <definedName name="_90_MAT16_1_1_1">#REF!</definedName>
    <definedName name="_____EST4">#REF!</definedName>
    <definedName name="valor1">#REF!</definedName>
    <definedName name="LOCALIZACION_Y_REPLANTEO">#REF!</definedName>
    <definedName name="_____________ORO10">#REF!</definedName>
    <definedName name="DIRECTO5.97">#REF!</definedName>
    <definedName name="ES6_12">#REF!</definedName>
    <definedName name="COLP">#REF!</definedName>
    <definedName name="item730.2">#REF!</definedName>
    <definedName name="SHARED_FORMULA_1408">#REF!</definedName>
    <definedName name="CONCRETO0_05">#REF!</definedName>
    <definedName name="__LEY80">#REF!</definedName>
    <definedName name="Acero_de_Refuerzo_Figurado_de_60.000_P.S.I.">#REF!</definedName>
    <definedName name="Excavacion_manual_con_retiro">#REF!</definedName>
    <definedName name="GR_22">#REF!</definedName>
    <definedName name="mafe">#REF!</definedName>
    <definedName name="EQU_Y_HERR">#REF!</definedName>
    <definedName name="APU_1.1.5">#REF!</definedName>
    <definedName name="Cerradura_de_perilla">#REF!</definedName>
    <definedName name="AlcanceProyecto">#REF!</definedName>
    <definedName name="SHARED_FORMULA_2209">#REF!</definedName>
    <definedName name="APU_6_1_11">#REF!</definedName>
    <definedName name="SHARED_FORMULA_1732">#REF!</definedName>
    <definedName name="FinePrint">#REF!</definedName>
    <definedName name="CostoMediacanoaAnserma">#REF!</definedName>
    <definedName name="SHARED_FORMULA_506">#REF!</definedName>
    <definedName name="SMMLV2005">#REF!</definedName>
    <definedName name="manguerasino">#REF!</definedName>
    <definedName name="APU_12.1.31">#REF!</definedName>
    <definedName name="APU_11.2.3.1">#REF!</definedName>
    <definedName name="data64">#REF!</definedName>
    <definedName name="Y22JH">#REF!</definedName>
    <definedName name="Tp">#REF!</definedName>
    <definedName name="Dilataciones_en_bronce">#REF!</definedName>
    <definedName name="listado_mano_de_obra">#REF!</definedName>
    <definedName name="_Table2_Out">#REF!</definedName>
    <definedName name="ITEM_4_FILTRO">#REF!</definedName>
    <definedName name="Tramite">#REF!</definedName>
    <definedName name="nr">#REF!</definedName>
    <definedName name="CO45S2">#REF!</definedName>
    <definedName name="______pr66">#REF!</definedName>
    <definedName name="tuberia2">#REF!</definedName>
    <definedName name="ITEM5.80">#REF!</definedName>
    <definedName name="GDR">#REF!</definedName>
    <definedName name="______pr37">#REF!</definedName>
    <definedName name="APU_18.2.4">#REF!</definedName>
    <definedName name="TablaStarosa">#REF!</definedName>
    <definedName name="Tuberia_Novafort_12">#REF!</definedName>
    <definedName name="_6Excel_BuiltIn_Print_Area_5_1_1">#REF!</definedName>
    <definedName name="V_8___1.8x9___Plano_de_Detalle_No._A_160">#REF!</definedName>
    <definedName name="SHARED_FORMULA_1479">#REF!</definedName>
    <definedName name="____PR1">#REF!</definedName>
    <definedName name="_406CONCRETOATRAQUE_1">#REF!</definedName>
    <definedName name="_188_MO1_1_1">#REF!</definedName>
    <definedName name="NOMBRE_1_2">#REF!</definedName>
    <definedName name="causa">#REF!</definedName>
    <definedName name="_____rc">#REF!</definedName>
    <definedName name="____tab2">#REF!</definedName>
    <definedName name="MDEO">#REF!</definedName>
    <definedName name="UNIDAD_TRANSPORTE">#REF!</definedName>
    <definedName name="Excel_BuiltIn_Print_Area_2_1_7">#REF!</definedName>
    <definedName name="_imp1">#REF!</definedName>
    <definedName name="_386CODO4X90_1_1">#REF!</definedName>
    <definedName name="blReferenciaInforme">#REF!</definedName>
    <definedName name="DOM160X20_S4">#REF!</definedName>
    <definedName name="APU_10.1.9">#REF!</definedName>
    <definedName name="APU_3.2.5">#REF!</definedName>
    <definedName name="Area_GLA_">#REF!</definedName>
    <definedName name="TOTALITEM12.3">#REF!</definedName>
    <definedName name="FILL34">#REF!</definedName>
    <definedName name="_166A">#REF!</definedName>
    <definedName name="varilla3.8">#REF!</definedName>
    <definedName name="Pocetas_en_granito_lavado_blanco_Huila_grano_1.">#REF!</definedName>
    <definedName name="___BGC1">#REF!</definedName>
    <definedName name="SHARED_FORMULA_34">#REF!</definedName>
    <definedName name="_____EXC10">#REF!</definedName>
    <definedName name="diametros">#REF!</definedName>
    <definedName name="LADOFILTROPH">#REF!</definedName>
    <definedName name="Excel_BuiltIn_Print_Area_2_1_3">#REF!</definedName>
    <definedName name="SHARED_FORMULA_1123">#REF!</definedName>
    <definedName name="EXTRA2">#REF!</definedName>
    <definedName name="__123Graph_Bcaja">#REF!</definedName>
    <definedName name="SENAL_TIPO_SR_30__AVISO_A_30_MTS">#REF!</definedName>
    <definedName name="MUEBLES_COC_ITEM">#REF!</definedName>
    <definedName name="SHARED_FORMULA_425">#REF!</definedName>
    <definedName name="VRP_PETROQ">#REF!</definedName>
    <definedName name="V_24___2.7x6.426___Plano_de_Detalle_No._A_165">#REF!</definedName>
    <definedName name="_151B">#REF!</definedName>
    <definedName name="PersonalProfesional">#REF!</definedName>
    <definedName name="Excel_BuiltIn_Print_Area_2_1_10">#REF!</definedName>
    <definedName name="_pr44">#REF!</definedName>
    <definedName name="_TEE6_1_2">#REF!</definedName>
    <definedName name="DESFRE">#REF!</definedName>
    <definedName name="LISTA_DE_UNITARIOS">#REF!</definedName>
    <definedName name="DIRECTO47">#REF!</definedName>
    <definedName name="APU_18.3.1">#REF!</definedName>
    <definedName name="_1Excel_BuiltIn_Print_Area_1_1">#REF!</definedName>
    <definedName name="Codo_45_cobre_tipo_CxC">#REF!</definedName>
    <definedName name="Caja_2x4_PVC">#REF!</definedName>
    <definedName name="TEE6X3_1_2">#REF!</definedName>
    <definedName name="T4UZ_1">#REF!</definedName>
    <definedName name="SHARED_FORMULA_143">#REF!</definedName>
    <definedName name="SHARED_FORMULA_1109">#REF!</definedName>
    <definedName name="_194A">#REF!</definedName>
    <definedName name="_MO9_1_2">#REF!</definedName>
    <definedName name="SHARED_FORMULA_1937">#REF!</definedName>
    <definedName name="CIFUS">#REF!</definedName>
    <definedName name="TRANS">#REF!</definedName>
    <definedName name="incrustaciones">#REF!</definedName>
    <definedName name="SHARED_FORMULA_2009">#REF!</definedName>
    <definedName name="VRP1_1_9">#REF!</definedName>
    <definedName name="CGRF031">#REF!</definedName>
    <definedName name="IMPRIMIR">#REF!</definedName>
    <definedName name="consoli">#REF!</definedName>
    <definedName name="TOTSHE1">#REF!</definedName>
    <definedName name="SHARED_FORMULA_1029">#REF!</definedName>
    <definedName name="_IVA1">#REF!</definedName>
    <definedName name="DERNIERECOLONNE">#REF!</definedName>
    <definedName name="_pr61">#REF!</definedName>
    <definedName name="Feb_C">#REF!</definedName>
    <definedName name="yi">#REF!</definedName>
    <definedName name="_243_MV17_1_1_1">#REF!</definedName>
    <definedName name="URAP6">#REF!</definedName>
    <definedName name="jfç">#REF!</definedName>
    <definedName name="___SBC1">#REF!</definedName>
    <definedName name="__COM1">#REF!</definedName>
    <definedName name="excavacionmaquina_1_1">#REF!</definedName>
    <definedName name="Excel_BuiltIn_Print_Area_3_1">#REF!</definedName>
    <definedName name="LÑP">#REF!</definedName>
    <definedName name="PRESIPISTO">#REF!</definedName>
    <definedName name="_tax2">#REF!</definedName>
    <definedName name="_591TEE6X3_1_1_1">#REF!</definedName>
    <definedName name="FOBO108">#REF!</definedName>
    <definedName name="aiu_2_10">#REF!</definedName>
    <definedName name="PLACAENTREPISO">#REF!</definedName>
    <definedName name="_______EST16">#REF!</definedName>
    <definedName name="Trimestre4">#REF!</definedName>
    <definedName name="SHARED_FORMULA_792">#REF!</definedName>
    <definedName name="SHARED_FORMULA_2219">#REF!</definedName>
    <definedName name="_________SBC5">#REF!</definedName>
    <definedName name="design2">#REF!</definedName>
    <definedName name="SHARED_FORMULA_1540">#REF!</definedName>
    <definedName name="N_metal">#REF!</definedName>
    <definedName name="Proy_06">#REF!</definedName>
    <definedName name="ESTACION">#REF!</definedName>
    <definedName name="SHARED_FORMULA_1267">#REF!</definedName>
    <definedName name="__COM18">#REF!</definedName>
    <definedName name="T2_FC_1.5__.3_.2">#REF!</definedName>
    <definedName name="CUAD5">#REF!</definedName>
    <definedName name="_253_MV20_1">#REF!</definedName>
    <definedName name="_______EST13">#REF!</definedName>
    <definedName name="G_C16">#REF!</definedName>
    <definedName name="DIRECTO5.79">#REF!</definedName>
    <definedName name="Total_Kilometro_típico_aereo_34.5_kV">#REF!</definedName>
    <definedName name="CANT8.4">#REF!</definedName>
    <definedName name="_638UNION3_1_1">#REF!</definedName>
    <definedName name="_____pr54">#REF!</definedName>
    <definedName name="DES_MATERIALES">#REF!</definedName>
    <definedName name="ES6_4">#REF!</definedName>
    <definedName name="__TPN1210">#REF!</definedName>
    <definedName name="_4257B">#REF!</definedName>
    <definedName name="SHARED_FORMULA_1619">#REF!</definedName>
    <definedName name="DISIPADORPH">#REF!</definedName>
    <definedName name="SHARED_FORMULA_558">#REF!</definedName>
    <definedName name="APU_7.7.1.5">#REF!</definedName>
    <definedName name="SHARED_FORMULA_830">#REF!</definedName>
    <definedName name="SEM_DEL_MES">#REF!</definedName>
    <definedName name="FGHJGHGF">#REF!</definedName>
    <definedName name="SHARED_FORMULA_585">#REF!</definedName>
    <definedName name="____EST7">#REF!</definedName>
    <definedName name="kh">#REF!</definedName>
    <definedName name="Codo_90o_Presión_P.V.C._2_1_2">#REF!</definedName>
    <definedName name="SHARED_FORMULA_1533">#REF!</definedName>
    <definedName name="R.15">#REF!</definedName>
    <definedName name="COGA228">#REF!</definedName>
    <definedName name="ES6_22">#REF!</definedName>
    <definedName name="SHARED_FORMULA_183">#REF!</definedName>
    <definedName name="SHARED_FORMULA_1188">#REF!</definedName>
    <definedName name="_473MDC_1_1">#REF!</definedName>
    <definedName name="Equipo_para_prueba_hidráulica">#REF!</definedName>
    <definedName name="ñok">#REF!</definedName>
    <definedName name="T4UP_1">#REF!</definedName>
    <definedName name="VigenciaDolares">#REF!</definedName>
    <definedName name="SHARED_FORMULA_1380">#REF!</definedName>
    <definedName name="_POR3_1_1">#REF!</definedName>
    <definedName name="YESDI">#REF!</definedName>
    <definedName name="SHARED_FORMULA_1921">#REF!</definedName>
    <definedName name="TERRENO">#REF!</definedName>
    <definedName name="SHARED_FORMULA_675">#REF!</definedName>
    <definedName name="__TOP9">#REF!</definedName>
    <definedName name="Remate_y_o_bordillo_cubiertas_0_10___0_20">#REF!</definedName>
    <definedName name="SHARED_FORMULA_45">#REF!</definedName>
    <definedName name="Tot_Act02">#REF!</definedName>
    <definedName name="SHARED_FORMULA_136">#REF!</definedName>
    <definedName name="_EQP5">#REF!</definedName>
    <definedName name="APUFEB">#REF!</definedName>
    <definedName name="ESP201.8">#REF!</definedName>
    <definedName name="ICP1_4">#REF!</definedName>
    <definedName name="WILLIAM">#REF!</definedName>
    <definedName name="_629U6UZ_1_1">#REF!</definedName>
    <definedName name="IVAConsultoria">#REF!</definedName>
    <definedName name="SUP_VPR_GEC">#REF!</definedName>
    <definedName name="SHARED_FORMULA_1500">#REF!</definedName>
    <definedName name="arg">#REF!</definedName>
    <definedName name="_____EXC2">#REF!</definedName>
    <definedName name="_____EXC1">#REF!</definedName>
    <definedName localSheetId="3" name="gfhju">#REF!</definedName>
    <definedName name="EFA">#REF!</definedName>
    <definedName name="____EST2">#REF!</definedName>
    <definedName name="Equipo_Trans">#REF!</definedName>
    <definedName name="Gasto_o_Inversion">#REF!</definedName>
    <definedName name="ARRENDAM1">#REF!</definedName>
    <definedName name="SHARED_FORMULA_525">#REF!</definedName>
    <definedName name="ITEM3.16">#REF!</definedName>
    <definedName localSheetId="3" name="ProdForm">#REF!</definedName>
    <definedName name="mu">#REF!</definedName>
    <definedName name="op">#REF!</definedName>
    <definedName name="OCD">#REF!</definedName>
    <definedName name="ITEN_2_FILTRO">#REF!</definedName>
    <definedName name="_____tab1">#REF!</definedName>
    <definedName name="conc1500">#REF!</definedName>
    <definedName name="_344ARENAARCILLA_1_1">#REF!</definedName>
    <definedName name="alambregal">#REF!</definedName>
    <definedName name="ccto210">#REF!</definedName>
    <definedName name="TablaIndicesI">#REF!</definedName>
    <definedName name="SHARED_FORMULA_214">#REF!</definedName>
    <definedName name="APU_16.1.17">#REF!</definedName>
    <definedName name="SMMLV2003">#REF!</definedName>
    <definedName name="SHARED_FORMULA_1776">#REF!</definedName>
    <definedName name="______BGC1">#REF!</definedName>
    <definedName name="ES2_19">#REF!</definedName>
    <definedName name="APU_2.3.2">#REF!</definedName>
    <definedName name="_COM7">#REF!</definedName>
    <definedName name="_VRP1">#REF!</definedName>
    <definedName name="UNION6PVC">#REF!</definedName>
    <definedName name="_192_MO10_1_1_1">#REF!</definedName>
    <definedName name="wl">#REF!</definedName>
    <definedName name="CdadCalidades">#REF!</definedName>
    <definedName name="SHEET16">#REF!</definedName>
    <definedName name="COGA46">#REF!</definedName>
    <definedName name="ppto1">#REF!</definedName>
    <definedName name="TotAuxComi">#REF!</definedName>
    <definedName name="Macroactividad">#REF!</definedName>
    <definedName name="TipoNeces">#REF!</definedName>
    <definedName name="SHARED_FORMULA_361">#REF!</definedName>
    <definedName name="_____________EXC10">#REF!</definedName>
    <definedName name="Arena_Lavada_de_Peña">#REF!</definedName>
    <definedName name="___EST19">#REF!</definedName>
    <definedName name="___COM9">#REF!</definedName>
    <definedName name="Codo_90o_Presión_P.V.C._3">#REF!</definedName>
    <definedName name="ES1_42">#REF!</definedName>
    <definedName name="SHARED_FORMULA_1156">#REF!</definedName>
    <definedName name="accv2">#REF!</definedName>
    <definedName name="codo6x45nova_1_1">#REF!</definedName>
    <definedName name="_TES64">#REF!</definedName>
    <definedName name="Voltimetro_de_0_250v">#REF!</definedName>
    <definedName name="HGFGHGF">#REF!</definedName>
    <definedName name="TEESANT4">#REF!</definedName>
    <definedName name="VALVULA_DE_COMPUERTA_3__SELLO_ELASTICO_Y_VNA_CON_CUADRANTE">#REF!</definedName>
    <definedName name="TOTSHE18">#REF!</definedName>
    <definedName name="SMMLV2010">#REF!</definedName>
    <definedName name="ICP1_1_3">#REF!</definedName>
    <definedName name="SHARED_FORMULA_1515">#REF!</definedName>
    <definedName name="_114_MAT23_1_1_1">#REF!</definedName>
    <definedName name="EQUIPMAR">#REF!</definedName>
    <definedName name="SINGOLO">#REF!</definedName>
    <definedName name="UNION3PVC_1">#REF!</definedName>
    <definedName name="_3___123Graph_XGráfico_4A">#REF!</definedName>
    <definedName name="SHARED_FORMULA_213">#REF!</definedName>
    <definedName name="_554t4rde26_1_1">#REF!</definedName>
    <definedName name="COGA47">#REF!</definedName>
    <definedName name="CALENDARIO1">#REF!</definedName>
    <definedName name="blHorasLluviaInf">#REF!</definedName>
    <definedName name="SHARED_FORMULA_903">#REF!</definedName>
    <definedName name="_MAT18_1">#REF!</definedName>
    <definedName name="SHARED_FORMULA_631">#REF!</definedName>
    <definedName name="data2">#REF!</definedName>
    <definedName name="CASETONES">#REF!</definedName>
    <definedName name="__AFC3">#REF!</definedName>
    <definedName name="JulAgo">#REF!</definedName>
    <definedName name="_UNI32">#REF!</definedName>
    <definedName name="_COM9">#REF!</definedName>
    <definedName name="DIRECTO95">#REF!</definedName>
    <definedName name="APU_7.7.6.2">#REF!</definedName>
    <definedName name="__pr29">#REF!</definedName>
    <definedName name="EXTRA5">#REF!</definedName>
    <definedName name="xo">#REF!</definedName>
    <definedName name="UR3UZ_1_2">#REF!</definedName>
    <definedName name="_270B">#REF!</definedName>
    <definedName name="CTE">#REF!</definedName>
    <definedName name="DIRECTO5.82">#REF!</definedName>
    <definedName name="ES2_42">#REF!</definedName>
    <definedName name="Banco_de_Ductos_de_PVC_en_1_Ø">#REF!</definedName>
    <definedName name="TEEPRES3">#REF!</definedName>
    <definedName name="mios">#REF!</definedName>
    <definedName name="_220A">#REF!</definedName>
    <definedName name="Z_DA4D5A8F_12FA_42F5_A8BB_526600E97433_.wvu.PrintTitles">#REF!</definedName>
    <definedName name="SHARED_FORMULA_1984">#REF!</definedName>
    <definedName name="_120B">#REF!</definedName>
    <definedName name="Calado_Ceramico_20x20">#REF!</definedName>
    <definedName name="formaletamuro">#REF!</definedName>
    <definedName name="PROVEEDORES3">#REF!</definedName>
    <definedName name="__________xlnm.Print_Area">#REF!</definedName>
    <definedName localSheetId="3" name="Total_Cost">#REF!</definedName>
    <definedName name="prueba">#REF!</definedName>
    <definedName name="TEMP">#REF!</definedName>
    <definedName name="SHARED_FORMULA_1546">#REF!</definedName>
    <definedName name="ITEM_6_3">#REF!</definedName>
    <definedName name="_662UR3UZ_1_1">#REF!</definedName>
    <definedName name="cal">#REF!</definedName>
    <definedName name="IMAGENDVR">#REF!</definedName>
    <definedName name="_UNL45">#REF!</definedName>
    <definedName name="Codigo_Espejo">#REF!</definedName>
    <definedName name="_602TEE8X6_1_1">#REF!</definedName>
    <definedName name="K4F2">#REF!</definedName>
    <definedName name="DFGT">#REF!</definedName>
    <definedName name="_MAT31">#REF!</definedName>
    <definedName name="_44">#REF!</definedName>
    <definedName name="SHARED_FORMULA_1367">#REF!</definedName>
    <definedName name="SHARED_FORMULA_23">#REF!</definedName>
    <definedName name="_4208A">#REF!</definedName>
    <definedName name="Cinta_teflón">#REF!</definedName>
    <definedName name="SHARED_FORMULA_831">#REF!</definedName>
    <definedName name="Retenido8">#REF!</definedName>
    <definedName name="SHARED_FORMULA_1224">#REF!</definedName>
    <definedName name="CUADRI5">#REF!</definedName>
    <definedName name="Excel_BuiltIn_Print_Titles_1">#REF!</definedName>
    <definedName name="SHARED_FORMULA_1757">#REF!</definedName>
    <definedName name="_EQP4">#REF!</definedName>
    <definedName name="SHARED_FORMULA_306">#REF!</definedName>
    <definedName name="Cj">#REF!</definedName>
    <definedName name="ITEM5.101">#REF!</definedName>
    <definedName name="MOTOP">#REF!</definedName>
    <definedName name="_TPE1763">#REF!</definedName>
    <definedName name="yn">#REF!</definedName>
    <definedName name="GRAP">#REF!</definedName>
    <definedName name="CGDI08">#REF!</definedName>
    <definedName name="LMUROPH">#REF!</definedName>
    <definedName name="ACwvu.TAB5.">#REF!</definedName>
    <definedName name="SHARED_FORMULA_1974">#REF!</definedName>
    <definedName name="acero60">#REF!</definedName>
    <definedName name="_125_MAT27_1_1">#REF!</definedName>
    <definedName name="SHARED_FORMULA_877">#REF!</definedName>
    <definedName name="ACTIVIDAD">#REF!</definedName>
    <definedName name="___EXC9">#REF!</definedName>
    <definedName name="AuxCom">#REF!</definedName>
    <definedName name="SHARED_FORMULA_1157">#REF!</definedName>
    <definedName name="AÑOWUIE">#REF!</definedName>
    <definedName name="TOTALITEM4.4">#REF!</definedName>
    <definedName name="_35_EQP19_1_1">#REF!</definedName>
    <definedName name="__TPE1790">#REF!</definedName>
    <definedName name="FINANC">#REF!</definedName>
    <definedName name="res_tolima">#REF!</definedName>
    <definedName name="_1_25">#REF!</definedName>
    <definedName name="union">#REF!</definedName>
    <definedName name="_UG6_1_2">#REF!</definedName>
    <definedName name="UNIDAD1">#REF!</definedName>
    <definedName name="FONDO2_4_10">#REF!</definedName>
    <definedName name="Z_F2B990A1_57B3_4766_8C3D_4D3A5265BAEF_.wvu.PrintTitles">#REF!</definedName>
    <definedName name="RESUMEN3_2">#REF!</definedName>
    <definedName name="SHARED_FORMULA_282">#REF!</definedName>
    <definedName name="ZONA1">#REF!</definedName>
    <definedName name="SHARED_FORMULA_1736">#REF!</definedName>
    <definedName name="SHARED_FORMULA_1388">#REF!</definedName>
    <definedName name="TOTALITEM2.4">#REF!</definedName>
    <definedName name="Pintor">#REF!</definedName>
    <definedName name="SHARED_FORMULA_2070">#REF!</definedName>
    <definedName name="mo_4">#REF!</definedName>
    <definedName name="Sanitario_Stilo_Ref._30535_100">#REF!</definedName>
    <definedName name="TotAuxDotacion">#REF!</definedName>
    <definedName name="mortero1.4imper">#REF!</definedName>
    <definedName name="ES2_18">#REF!</definedName>
    <definedName name="item17b">#REF!</definedName>
    <definedName name="PAVIMENTO_1_1">#REF!</definedName>
    <definedName name="Proy_26">#REF!</definedName>
    <definedName name="A_1_1">#REF!</definedName>
    <definedName name="ITEM4.25">#REF!</definedName>
    <definedName name="____TOP3">#REF!</definedName>
    <definedName name="R.8">#REF!</definedName>
    <definedName name="ACwvu.TAB2.">#REF!</definedName>
    <definedName name="SHARED_FORMULA_14">#REF!</definedName>
    <definedName name="_256_MV3_1">#REF!</definedName>
    <definedName name="DevPeso">#REF!</definedName>
    <definedName name="SHARED_FORMULA_2069">#REF!</definedName>
    <definedName name="SHARED_FORMULA_364">#REF!</definedName>
    <definedName name="__pr45">#REF!</definedName>
    <definedName name="Materiales">#REF!</definedName>
    <definedName name="APU_6.1.9">#REF!</definedName>
    <definedName name="_ETR13">#REF!</definedName>
    <definedName name="WDFSDF">#REF!</definedName>
    <definedName name="SHARED_FORMULA_2213">#REF!</definedName>
    <definedName name="SHARED_FORMULA_1775">#REF!</definedName>
    <definedName name="Lavamanos_de_sobre_poner_Corona">#REF!</definedName>
    <definedName name="________EST2">#REF!</definedName>
    <definedName name="HIDR160PE_S5">#REF!</definedName>
    <definedName name="ACTA30">#REF!</definedName>
    <definedName name="_93_MAT17_1_1_1">#REF!</definedName>
    <definedName name="ES3_36">#REF!</definedName>
    <definedName name="_MAT1_1">#REF!</definedName>
    <definedName name="ERE_ART">#REF!</definedName>
    <definedName name="_11_4_0__123Grap">#REF!</definedName>
    <definedName name="_TES33">#REF!</definedName>
    <definedName name="tipoint">#REF!</definedName>
    <definedName name="DOM200X20_S6">#REF!</definedName>
    <definedName name="ListaUni">#REF!</definedName>
    <definedName name="_179_MAT7_1_1">#REF!</definedName>
    <definedName name="ES2_3">#REF!</definedName>
    <definedName name="Disolvente_Thinner">#REF!</definedName>
    <definedName name="__TOP1">#REF!</definedName>
    <definedName name="Z_0A4C2D76_EA87_11DA_B6F6_00609720E0A1_.wvu.PrintArea">#REF!</definedName>
    <definedName name="SHARED_FORMULA_2072">#REF!</definedName>
    <definedName name="TOTALPAV40CNA">#REF!</definedName>
    <definedName name="SHARED_FORMULA_1934">#REF!</definedName>
    <definedName name="Vg">#REF!</definedName>
    <definedName name="DIRECTO4.48">#REF!</definedName>
    <definedName name="ES3_1">#REF!</definedName>
    <definedName name="SHARED_FORMULA_2056">#REF!</definedName>
    <definedName name="APU_1.1.3">#REF!</definedName>
    <definedName name="DIRECTO3.17">#REF!</definedName>
    <definedName name="Desc.Bord.xBC">#REF!</definedName>
    <definedName name="Arena_de_rio">#REF!</definedName>
    <definedName name="Lavamanos_de_pedal_Acero_inox.">#REF!</definedName>
    <definedName name="APU_3.2.10">#REF!</definedName>
    <definedName name="CUADRO8">#REF!</definedName>
    <definedName name="Nd">#REF!</definedName>
    <definedName name="codo1.2">#REF!</definedName>
    <definedName name="Paral_Telescópico_2_2_m">#REF!</definedName>
    <definedName name="Concreto_Corriente_de_4000_P.S.I.">#REF!</definedName>
    <definedName name="_264_MV5_1_1_1">#REF!</definedName>
    <definedName name="TotalPaginaPersonal">#REF!</definedName>
    <definedName name="SHARED_FORMULA_560">#REF!</definedName>
    <definedName name="____pr12">#REF!</definedName>
    <definedName name="SHARED_FORMULA_86">#REF!</definedName>
    <definedName name="SHARED_FORMULA_1393">#REF!</definedName>
    <definedName name="SHARED_FORMULA_2184">#REF!</definedName>
    <definedName name="CRUCE_200_CANAL_S6">#REF!</definedName>
    <definedName name="SHARED_FORMULA_845">#REF!</definedName>
    <definedName name="SHARED_FORMULA_374">#REF!</definedName>
    <definedName name="CO23JH">#REF!</definedName>
    <definedName name="VALOR1222">#REF!</definedName>
    <definedName name="IMPRI">#REF!</definedName>
    <definedName name="ES6_6">#REF!</definedName>
    <definedName name="VENTI">#REF!</definedName>
    <definedName name="HisYear_2">#REF!</definedName>
    <definedName name="_______tg4">#REF!</definedName>
    <definedName name="codo8x45pvc">#REF!</definedName>
    <definedName name="Director_Administrativo">#REF!</definedName>
    <definedName name="____COM17">#REF!</definedName>
    <definedName name="APU_3.3.2">#REF!</definedName>
    <definedName name="HIDR200PE_S6">#REF!</definedName>
    <definedName name="UNION3PVC">#REF!</definedName>
    <definedName name="___VPR1">#REF!</definedName>
    <definedName name="INDEX">#REF!</definedName>
    <definedName name="_162_MAT38_1_1_1">#REF!</definedName>
    <definedName name="SHARED_FORMULA_2017">#REF!</definedName>
    <definedName name="Niple_Pasamuros_en_Tuberia_y_Lamina_de_Acero_2">#REF!</definedName>
    <definedName name="_414CPDO8X11_1_1_1">#REF!</definedName>
    <definedName name="TUBPRES3">#REF!</definedName>
    <definedName name="APU_12.1.46">#REF!</definedName>
    <definedName name="ES5_14">#REF!</definedName>
    <definedName name="_MAT24_1_1">#REF!</definedName>
    <definedName name="_551T3UZ_1_1">#REF!</definedName>
    <definedName name="_184A">#REF!</definedName>
    <definedName name="GRM">#REF!</definedName>
    <definedName name="adap3acpvc">#REF!</definedName>
    <definedName name="morteroalfa">#REF!</definedName>
    <definedName name="____TOP5">#REF!</definedName>
    <definedName name="CPVC_SOLD">#REF!</definedName>
    <definedName name="SHARED_FORMULA_1331">#REF!</definedName>
    <definedName name="QEFB">#REF!</definedName>
    <definedName name="RANGO_FECHA">#REF!</definedName>
    <definedName name="PROG">#REF!</definedName>
    <definedName name="Hidr.t_chicago_3_pulg_ex.liso_Apolo">#REF!</definedName>
    <definedName name="SHARED_FORMULA_1830">#REF!</definedName>
    <definedName name="_523RELLENOSELECCIONADO_1">#REF!</definedName>
    <definedName name="SHARED_FORMULA_1740">#REF!</definedName>
    <definedName name="conc2000">#REF!</definedName>
    <definedName name="SHARED_FORMULA_405">#REF!</definedName>
    <definedName name="ES2_8">#REF!</definedName>
    <definedName name="Direccion">#REF!</definedName>
    <definedName name="Tñ">#REF!</definedName>
    <definedName name="______BGC3">#REF!</definedName>
    <definedName name="APU_7.3.6">#REF!</definedName>
    <definedName name="_MAT4_1_1">#REF!</definedName>
    <definedName name="ITEM7.21">#REF!</definedName>
    <definedName name="SHARED_FORMULA_2076">#REF!</definedName>
    <definedName name="BUJE1.14X12">#REF!</definedName>
    <definedName name="LISTADOTRANSPORTES">#REF!</definedName>
    <definedName name="CGPR0643">#REF!</definedName>
    <definedName name="APU_7.3.5">#REF!</definedName>
    <definedName name="________INF1">#REF!</definedName>
    <definedName name="SHARED_FORMULA_1621">#REF!</definedName>
    <definedName name="ValorTotConsultoria">#REF!</definedName>
    <definedName name="Z_B4899972_EBDC_11DA_B6F6_00609720E0A1_.wvu.PrintTitles">#REF!</definedName>
    <definedName name="HISTOGRAMA">#REF!</definedName>
    <definedName name="Anticorrosivo_alquídico">#REF!</definedName>
    <definedName name="TEE6A3">#REF!</definedName>
    <definedName name="SHARED_FORMULA_1892">#REF!</definedName>
    <definedName name="______pr27">#REF!</definedName>
    <definedName name="_564T6UP_1_1_1">#REF!</definedName>
    <definedName name="TEEPRES1.14">#REF!</definedName>
    <definedName name="SHARED_FORMULA_2170">#REF!</definedName>
    <definedName name="FCode">#REF!</definedName>
    <definedName name="_172_MAT5_1">#REF!</definedName>
    <definedName name="VSM1_1">#REF!</definedName>
    <definedName name="auxhabi">#REF!</definedName>
    <definedName name="SHARED_FORMULA_2249">#REF!</definedName>
    <definedName name="HMGLB">#REF!</definedName>
    <definedName name="sdfasdf">#REF!</definedName>
    <definedName name="SHARED_FORMULA_948">#REF!</definedName>
    <definedName name="_MM1">#REF!</definedName>
    <definedName name="SDSDSD">#REF!</definedName>
    <definedName name="CARGAD">#REF!</definedName>
    <definedName name="mierda">#REF!</definedName>
    <definedName name="SHARED_FORMULA_1096">#REF!</definedName>
    <definedName name="MOTON">#REF!</definedName>
    <definedName name="ES2_43">#REF!</definedName>
    <definedName name="CGSO062">#REF!</definedName>
    <definedName name="ITEM5.66">#REF!</definedName>
    <definedName name="Cashpb">#REF!</definedName>
    <definedName name="Tubo_pvc_1">#REF!</definedName>
    <definedName name="Acoflex_1_2">#REF!</definedName>
    <definedName name="XXXXXXXXXX">#REF!</definedName>
    <definedName name="CGPR0532">#REF!</definedName>
    <definedName name="ZONA3">#REF!</definedName>
    <definedName name="FACN">#REF!</definedName>
    <definedName name="SHARED_FORMULA_1026">#REF!</definedName>
    <definedName name="_D">#REF!</definedName>
    <definedName name="SMMLV2002">#REF!</definedName>
    <definedName name="_4234B">#REF!</definedName>
    <definedName name="_______EST4">#REF!</definedName>
    <definedName name="data11">#REF!</definedName>
    <definedName name="T16US_1_1">#REF!</definedName>
    <definedName name="Td">#REF!</definedName>
    <definedName name="________EXC11">#REF!</definedName>
    <definedName name="R.14">#REF!</definedName>
    <definedName name="ENCHAPES_1">#REF!</definedName>
    <definedName name="_____AFC5">#REF!</definedName>
    <definedName name="entibado_1">#REF!</definedName>
    <definedName name="SHARED_FORMULA_1338">#REF!</definedName>
    <definedName name="__pj51">#REF!</definedName>
    <definedName name="_pr16">#REF!</definedName>
    <definedName name="SHARED_FORMULA_2073">#REF!</definedName>
    <definedName name="Durmiente_Abarco_4m">#REF!</definedName>
    <definedName name="Union_para_tunería_de_alcantarillado_en_polietileno_de_315_mm">#REF!</definedName>
    <definedName name="DIRECTO4.32">#REF!</definedName>
    <definedName name="codo160x90">#REF!</definedName>
    <definedName name="EPECIALIDAD_SIDOE">#REF!</definedName>
    <definedName name="_4252B">#REF!</definedName>
    <definedName name="VrUtilidad">#REF!</definedName>
    <definedName name="SHARED_FORMULA_1917">#REF!</definedName>
    <definedName name="_____ug1">#REF!</definedName>
    <definedName name="SHARED_FORMULA_2068">#REF!</definedName>
    <definedName name="SHARED_FORMULA_1687">#REF!</definedName>
    <definedName name="SHARED_FORMULA_1113">#REF!</definedName>
    <definedName name="__pr56">#REF!</definedName>
    <definedName name="MontoVigenciasA5">#REF!</definedName>
    <definedName name="__________tab2">#REF!</definedName>
    <definedName name="ka">#REF!</definedName>
    <definedName name="______AFC3">#REF!</definedName>
    <definedName name="ES4_6">#REF!</definedName>
    <definedName name="fffff">#REF!</definedName>
    <definedName name="kf">#REF!</definedName>
    <definedName name="DEMOLICIONCONCRETO_1_1">#REF!</definedName>
    <definedName name="VSP">#REF!</definedName>
    <definedName name="FINANCIACION">#REF!</definedName>
    <definedName name="MontoVigenciasA2">#REF!</definedName>
    <definedName name="TEMA6">#REF!</definedName>
    <definedName name="SHARED_FORMULA_908">#REF!</definedName>
    <definedName name="SHARED_FORMULA_874">#REF!</definedName>
    <definedName name="__num2">#REF!</definedName>
    <definedName name="Puerta_en_Lamina_Cal._18_2.70x1.50__Incluye_marco_y_Rejilla__2_Hojas_P_12">#REF!</definedName>
    <definedName name="clase">#REF!</definedName>
    <definedName name="_MV18">#REF!</definedName>
    <definedName name="_152_MAT35_1_1">#REF!</definedName>
    <definedName name="SHARED_FORMULA_1220">#REF!</definedName>
    <definedName name="____TOP1">#REF!</definedName>
    <definedName name="FOBO106">#REF!</definedName>
    <definedName name="ESP673.1">#REF!</definedName>
    <definedName name="SHARED_FORMULA_1319">#REF!</definedName>
    <definedName name="MATERIAL_FILTRANTE">#REF!</definedName>
    <definedName name="_________AFC5">#REF!</definedName>
    <definedName name="DIRECTO4.50">#REF!</definedName>
    <definedName name="TOTALITEM1.1">#REF!</definedName>
    <definedName name="SUELDOS">#REF!</definedName>
    <definedName name="DEP_VPR_GRS">#REF!</definedName>
    <definedName name="CONDUIT">#REF!</definedName>
    <definedName name="CINTILLA">#REF!</definedName>
    <definedName name="Retro_excavadora">#REF!</definedName>
    <definedName name="__ORO17">#REF!</definedName>
    <definedName name="_sub7">#REF!</definedName>
    <definedName name="Excel_BuiltIn_Print_Area_2_1_1">#REF!</definedName>
    <definedName name="SHARED_FORMULA_1451">#REF!</definedName>
    <definedName name="CIDCA1">#REF!</definedName>
    <definedName name="bombillo20">#REF!</definedName>
    <definedName name="CostoDirectoObra">#REF!</definedName>
    <definedName name="_479NOMBRE_1_1">#REF!</definedName>
    <definedName name="EXC.POZ">#REF!</definedName>
    <definedName name="U8UZ">#REF!</definedName>
    <definedName name="SHARED_FORMULA_1918">#REF!</definedName>
    <definedName name="SHARED_FORMULA_1761">#REF!</definedName>
    <definedName name="sbe">#REF!</definedName>
    <definedName name="tuboum8">#REF!</definedName>
    <definedName name="Tablero_Dist._T_NP1_2_Trifasico_CON_Espacio_Totalizador_42_Circ._5_Hilos_220V">#REF!</definedName>
    <definedName name="DENSIDAD">#REF!</definedName>
    <definedName name="resufi">#REF!</definedName>
    <definedName name="FAC">#REF!</definedName>
    <definedName name="Codo_90o_Presión_P.V.C._1_1_4">#REF!</definedName>
    <definedName name="SHARED_FORMULA_1068">#REF!</definedName>
    <definedName name="T1__3__2_FC1_9">#REF!</definedName>
    <definedName name="ES1_24">#REF!</definedName>
    <definedName name="as">#REF!</definedName>
    <definedName name="KIKL">#REF!</definedName>
    <definedName name="rrtewtr">#REF!</definedName>
    <definedName name="Uq">#REF!</definedName>
    <definedName name="Discount">#REF!</definedName>
    <definedName name="Unidades">#REF!</definedName>
    <definedName name="trompo">#REF!</definedName>
    <definedName name="SHARED_FORMULA_582">#REF!</definedName>
    <definedName name="griferia">#REF!</definedName>
    <definedName name="SHARED_FORMULA_428">#REF!</definedName>
    <definedName name="_272A">#REF!</definedName>
    <definedName name="ESPESOR">#REF!</definedName>
    <definedName name="____EST18">#REF!</definedName>
    <definedName name="SHARED_FORMULA_1978">#REF!</definedName>
    <definedName name="Excel_BuiltIn__FilterDatabase_5_1">#REF!</definedName>
    <definedName name="__1234">#REF!</definedName>
    <definedName name="d">#REF!</definedName>
    <definedName name="FOBO5US">#REF!</definedName>
    <definedName name="Caja">#REF!</definedName>
    <definedName name="ES4_2">#REF!</definedName>
    <definedName name="SHARED_FORMULA_1060">#REF!</definedName>
    <definedName name="Puntales_metálicos">#REF!</definedName>
    <definedName name="_42D">#REF!</definedName>
    <definedName name="DSAGASG">#REF!</definedName>
    <definedName name="SHARED_FORMULA_1949">#REF!</definedName>
    <definedName name="SHARED_FORMULA_1477">#REF!</definedName>
    <definedName name="VPR1_1_1">#REF!</definedName>
    <definedName localSheetId="3" name="_ADH1">#REF!</definedName>
    <definedName name="vas">#REF!</definedName>
    <definedName name="TotAuxTransporte">#REF!</definedName>
    <definedName name="PV_1___2.15x2.25___Plano_de_Detalle_No._A_168">#REF!</definedName>
    <definedName name="DDS1_1_1">#REF!</definedName>
    <definedName name="Z_B4899976_EBDC_11DA_B6F6_00609720E0A1_.wvu.PrintArea">#REF!</definedName>
    <definedName name="novafort160_1">#REF!</definedName>
    <definedName name="R.1">#REF!</definedName>
    <definedName name="_____________ORO13">#REF!</definedName>
    <definedName name="Trimestre3">#REF!</definedName>
    <definedName name="SHARED_FORMULA_1340">#REF!</definedName>
    <definedName name="terminalrj45">#REF!</definedName>
    <definedName name="CAJA_1">#REF!</definedName>
    <definedName name="SHARED_FORMULA_2077">#REF!</definedName>
    <definedName name="SHARED_FORMULA_1234">#REF!</definedName>
    <definedName name="PVIDRIERAS_ITEM">#REF!</definedName>
    <definedName name="_541SUBBASE_1">#REF!</definedName>
    <definedName name="p.BSAssumptions">#REF!</definedName>
    <definedName name="CO90S4">#REF!</definedName>
    <definedName name="_418CRUZ4_1">#REF!</definedName>
    <definedName name="_____pr04">#REF!</definedName>
    <definedName name="Pwf_actual">#REF!</definedName>
    <definedName name="_251A">#REF!</definedName>
    <definedName name="_sif2">#REF!</definedName>
    <definedName name="SHARED_FORMULA_376">#REF!</definedName>
    <definedName name="ITEM5.56">#REF!</definedName>
    <definedName name="ITEM4.45">#REF!</definedName>
    <definedName name="SHARED_FORMULA_1816">#REF!</definedName>
    <definedName name="MORTERO_1_8">#REF!</definedName>
    <definedName name="_149_MAT34_1_1">#REF!</definedName>
    <definedName name="_____pr69">#REF!</definedName>
    <definedName name="Excel_BuiltIn_Criteria_1">#REF!</definedName>
    <definedName name="ANTICIPO">#REF!</definedName>
    <definedName name="_TA9">#REF!</definedName>
    <definedName name="ES3_42">#REF!</definedName>
    <definedName name="_EST7">#REF!</definedName>
    <definedName name="ANDINO">#REF!</definedName>
    <definedName name="_____EST12">#REF!</definedName>
    <definedName name="_altavista">#REF!</definedName>
    <definedName name="CONTRIBU">#REF!</definedName>
    <definedName name="ES1_1">#REF!</definedName>
    <definedName name="SHARED_FORMULA_2021">#REF!</definedName>
    <definedName name="SHARED_FORMULA_333">#REF!</definedName>
    <definedName name="item222">#REF!</definedName>
    <definedName name="APU_13.1.5">#REF!</definedName>
    <definedName name="INSU">#REF!</definedName>
    <definedName name="codo6x45nova_1">#REF!</definedName>
    <definedName name="Z_A3DE26BA_CF48_4654_9BE9_FAEB3C301C95_.wvu.PrintTitles">#REF!</definedName>
    <definedName name="_POR5_1">#REF!</definedName>
    <definedName name="APU_7.3.9">#REF!</definedName>
    <definedName name="Cuadrilla_G">#REF!</definedName>
    <definedName name="UNIONREPARACION_1">#REF!</definedName>
    <definedName name="ES3_32">#REF!</definedName>
    <definedName name="cementogriscolor">#REF!</definedName>
    <definedName name="SHARED_FORMULA_29">#REF!</definedName>
    <definedName name="Pensiones">#REF!</definedName>
    <definedName name="aj">#REF!</definedName>
    <definedName name="______pr09">#REF!</definedName>
    <definedName name="Nit">#REF!</definedName>
    <definedName name="UR3UP_1">#REF!</definedName>
    <definedName name="_____EXC9">#REF!</definedName>
    <definedName name="__pr25">#REF!</definedName>
    <definedName name="DSS">#REF!</definedName>
    <definedName name="_262_MV5_1">#REF!</definedName>
    <definedName name="SHARED_FORMULA_337">#REF!</definedName>
    <definedName name="SHARED_FORMULA_2087">#REF!</definedName>
    <definedName name="VRP1_1_11">#REF!</definedName>
    <definedName name="SHARED_FORMULA_2134">#REF!</definedName>
    <definedName name="SHARED_FORMULA_332">#REF!</definedName>
    <definedName name="Salidas_de_Alumbrado_Luminarias_Tipo_Wall_Pack__y_Metal_Halide_en_T._PVC">#REF!</definedName>
    <definedName name="CajDol3">#REF!</definedName>
    <definedName name="SHARED_FORMULA_1284">#REF!</definedName>
    <definedName name="accprmedia">#REF!</definedName>
    <definedName name="LCUNETARIGIDO">#REF!</definedName>
    <definedName name="vutil">#REF!</definedName>
    <definedName name="Cant.Paraiso">#REF!</definedName>
    <definedName name="_507RECSUBBASE_1_1_1">#REF!</definedName>
    <definedName name="prn">#REF!</definedName>
    <definedName name="TEPRADER">#REF!</definedName>
    <definedName name="_QTY1">#REF!</definedName>
    <definedName name="APU_13.1.6">#REF!</definedName>
    <definedName name="ES4_30">#REF!</definedName>
    <definedName name="MARIA">#REF!</definedName>
    <definedName name="SHARED_FORMULA_604">#REF!</definedName>
    <definedName name="Limatesa_thermo">#REF!</definedName>
    <definedName name="SHARED_FORMULA_1218">#REF!</definedName>
    <definedName name="formularioCantidades">#REF!</definedName>
    <definedName name="ITEM4.39">#REF!</definedName>
    <definedName name="_275B">#REF!</definedName>
    <definedName name="COGA3">#REF!</definedName>
    <definedName name="PSTRESS_RELIEVI">#REF!</definedName>
    <definedName name="HIDR160PE_S2">#REF!</definedName>
    <definedName name="__TZ2112">#REF!</definedName>
    <definedName name="SHARED_FORMULA_5">#REF!</definedName>
    <definedName name="____pr24">#REF!</definedName>
    <definedName name="___pr41">#REF!</definedName>
    <definedName name="ES2_13">#REF!</definedName>
    <definedName name="SHARED_FORMULA_2244">#REF!</definedName>
    <definedName name="Excel_BuiltIn_Print_Area_2_1_2">#REF!</definedName>
    <definedName name="Format">#REF!</definedName>
    <definedName name="Criteria1">#REF!</definedName>
    <definedName name="CUADRO11">#REF!</definedName>
    <definedName name="SHARED_FORMULA_802">#REF!</definedName>
    <definedName name="margen">#REF!</definedName>
    <definedName name="VPR1_1_11">#REF!</definedName>
    <definedName name="ES1_21">#REF!</definedName>
    <definedName name="TiposEquipos">#REF!</definedName>
    <definedName name="DIRECTO30">#REF!</definedName>
    <definedName name="Basica_Centro_costo_2001">#REF!</definedName>
    <definedName name="actas">#REF!</definedName>
    <definedName name="Valvula_de_Paso_Directo_125_PSIG_Vapor__200_PSIG_Agua_3_4">#REF!</definedName>
    <definedName name="PRES">#REF!</definedName>
    <definedName name="SHARED_FORMULA_1895">#REF!</definedName>
    <definedName name="_con2000">#REF!</definedName>
    <definedName name="_PMT5815">#REF!</definedName>
    <definedName name="_____EST16">#REF!</definedName>
    <definedName name="Extra_Pay">#REF!</definedName>
    <definedName name="ICP1_3">#REF!</definedName>
    <definedName name="SHARED_FORMULA_2067">#REF!</definedName>
    <definedName name="VIAJ">#REF!</definedName>
    <definedName name="_pr17">#REF!</definedName>
    <definedName name="___EXC2">#REF!</definedName>
    <definedName name="_ORO10">#REF!</definedName>
    <definedName name="_TNL33">#REF!</definedName>
    <definedName name="CuadroIntermedio1">#REF!</definedName>
    <definedName name="REDU6X4_1_2">#REF!</definedName>
    <definedName name="SHARED_FORMULA_1200">#REF!</definedName>
    <definedName name="DIRECTO103">#REF!</definedName>
    <definedName name="_427DEMOLICION_1">#REF!</definedName>
    <definedName name="anexo2">#REF!</definedName>
    <definedName name="DRI1_1_2">#REF!</definedName>
    <definedName name="BLOQUE">#REF!</definedName>
    <definedName name="CRUZ3_1_2">#REF!</definedName>
    <definedName name="_MO10_1">#REF!</definedName>
    <definedName name="____EST17">#REF!</definedName>
    <definedName name="SHARED_FORMULA_1655">#REF!</definedName>
    <definedName name="ES4_14">#REF!</definedName>
    <definedName name="_________INF1">#REF!</definedName>
    <definedName name="mat">#REF!</definedName>
    <definedName name="SHARED_FORMULA_102">#REF!</definedName>
    <definedName name="ddf">#REF!</definedName>
    <definedName name="SHARED_FORMULA_501">#REF!</definedName>
    <definedName name="Malla_electrosoldada_Q_3.1">#REF!</definedName>
    <definedName name="mht">#REF!</definedName>
    <definedName name="CAPITULO3">#REF!</definedName>
    <definedName name="DIRECTO3.21">#REF!</definedName>
    <definedName name="Z_6CDBE1A1_8642_11D4_8E16_005004999978_.wvu.PrintTitles">#REF!</definedName>
    <definedName name="CRUCE_8__A_S6">#REF!</definedName>
    <definedName name="CANT8.2">#REF!</definedName>
    <definedName name="SHARED_FORMULA_988">#REF!</definedName>
    <definedName name="_89_MAT16_1_1">#REF!</definedName>
    <definedName name="VPR1_6">#REF!</definedName>
    <definedName name="IMPREV">#REF!</definedName>
    <definedName name="PUNTILLAUNAPULG">#REF!</definedName>
    <definedName name="URAP8">#REF!</definedName>
    <definedName name="SUP_ART">#REF!</definedName>
    <definedName name="APU_7.7.8.4.7">#REF!</definedName>
    <definedName name="SHARED_FORMULA_1099">#REF!</definedName>
    <definedName name="Almacenista">#REF!</definedName>
    <definedName name="DIRECTO5.99">#REF!</definedName>
    <definedName name="BORDILLOS">#REF!</definedName>
    <definedName name="_TZ218">#REF!</definedName>
    <definedName name="TipoCosteo">#REF!</definedName>
    <definedName name="Ayudante_Albaílería_General">#REF!</definedName>
    <definedName name="______EST12">#REF!</definedName>
    <definedName name="__________f">#REF!</definedName>
    <definedName name="____pr48">#REF!</definedName>
    <definedName name="SHARED_FORMULA_479">#REF!</definedName>
    <definedName name="Pav.Esp">#REF!</definedName>
    <definedName name="SHARED_FORMULA_1318">#REF!</definedName>
    <definedName name="SHARED_FORMULA_2112">#REF!</definedName>
    <definedName name="BaseDatos_1">#REF!</definedName>
    <definedName name="_359CAMAARENA_1_1">#REF!</definedName>
    <definedName name="_302_UG3_1_1">#REF!</definedName>
    <definedName name="_____pr60">#REF!</definedName>
    <definedName name="BORDET">#REF!</definedName>
    <definedName name="Canecas_de_55_Gal.">#REF!</definedName>
    <definedName name="_______xlnm.Print_Area_1">#REF!</definedName>
    <definedName name="CODO3X11_1_2">#REF!</definedName>
    <definedName name="U4UZ_1_2">#REF!</definedName>
    <definedName name="BNKFACT">#REF!</definedName>
    <definedName name="CUADRILLA_6__1_SOLDADOR___1_AYUD_DE_SOLD">#REF!</definedName>
    <definedName name="MARCOS">#REF!</definedName>
    <definedName name="DIRECTO3.16">#REF!</definedName>
    <definedName name="_COM4">#REF!</definedName>
    <definedName name="APU_directos">#REF!</definedName>
    <definedName name="_APU465">#REF!</definedName>
    <definedName name="MAT.CANT">#REF!</definedName>
    <definedName name="SHARED_FORMULA_1371">#REF!</definedName>
    <definedName name="SHARED_FORMULA_1991">#REF!</definedName>
    <definedName name="SHARED_FORMULA_1503">#REF!</definedName>
    <definedName name="ACTA39">#REF!</definedName>
    <definedName name="PUERTAMADETOT">#REF!</definedName>
    <definedName name="Punto">#REF!</definedName>
    <definedName name="G.Ew">#REF!</definedName>
    <definedName name="_312_UG8_1_1_1">#REF!</definedName>
    <definedName name="________EXC9">#REF!</definedName>
    <definedName name="item7">#REF!</definedName>
    <definedName name="propieRep">#REF!</definedName>
    <definedName name="valvula12">#REF!</definedName>
    <definedName name="SHARED_FORMULA_196">#REF!</definedName>
    <definedName name="_86_MAT15_1_1">#REF!</definedName>
    <definedName name="_MAT3_1_1">#REF!</definedName>
    <definedName name="Hidrosanitario_02">#REF!</definedName>
    <definedName name="liston">#REF!</definedName>
    <definedName name="SHARED_FORMULA_266">#REF!</definedName>
    <definedName name="Cable_cobre_N_6">#REF!</definedName>
    <definedName name="ICP1_1_4">#REF!</definedName>
    <definedName name="______pr59">#REF!</definedName>
    <definedName name="ANTISOL">#REF!</definedName>
    <definedName name="SUECIA">#REF!</definedName>
    <definedName name="CDO">#REF!</definedName>
    <definedName name="UR6UP">#REF!</definedName>
    <definedName name="SHARED_FORMULA_1558">#REF!</definedName>
    <definedName name="DEX">#REF!</definedName>
    <definedName name="SHARED_FORMULA_493">#REF!</definedName>
    <definedName name="DBASE3">#REF!</definedName>
    <definedName name="SHARED_FORMULA_1617">#REF!</definedName>
    <definedName name="tapatipo1">#REF!</definedName>
    <definedName name="uat">#REF!</definedName>
    <definedName name="anexo10">#REF!</definedName>
    <definedName name="SHARED_FORMULA_259">#REF!</definedName>
    <definedName name="objetivospolítica">#REF!</definedName>
    <definedName name="EXCROC">#REF!</definedName>
    <definedName name="Dsbcm">#REF!</definedName>
    <definedName name="SHARED_FORMULA_465">#REF!</definedName>
    <definedName name="SHARED_FORMULA_834">#REF!</definedName>
    <definedName name="___COM1">#REF!</definedName>
    <definedName name="SHARED_FORMULA_576">#REF!</definedName>
    <definedName name="ITEM_7_1">#REF!</definedName>
    <definedName name="__________ORO19">#REF!</definedName>
    <definedName name="anexo4">#REF!</definedName>
    <definedName name="SOL">#REF!</definedName>
    <definedName name="InvDol8">#REF!</definedName>
    <definedName name="ALPUA">#REF!</definedName>
    <definedName name="___PMT5820">#REF!</definedName>
    <definedName name="BLOQCEMEN">#REF!</definedName>
    <definedName name="__123Graph_AGraph2">#REF!</definedName>
    <definedName name="ES6_15">#REF!</definedName>
    <definedName name="CGDI03">#REF!</definedName>
    <definedName name="Proy_20">#REF!</definedName>
    <definedName name="CUAALB">#REF!</definedName>
    <definedName name="_MAT38_1">#REF!</definedName>
    <definedName name="XON">#REF!</definedName>
    <definedName name="_F">#REF!</definedName>
    <definedName name="ES3_25">#REF!</definedName>
    <definedName name="PlazAIU">#REF!</definedName>
    <definedName name="Volqueta_5_m3">#REF!</definedName>
    <definedName name="UNITARIO">#REF!</definedName>
    <definedName name="SUBESTACIONES">#REF!</definedName>
    <definedName name="CostoIndirectoLE">#REF!</definedName>
    <definedName name="_300_TEE6_1_1_1">#REF!</definedName>
    <definedName name="Proy_37">#REF!</definedName>
    <definedName name="_280B">#REF!</definedName>
    <definedName name="_MAT5">#REF!</definedName>
    <definedName name="Tubo_de_presión___9_P.V.C._1_2">#REF!</definedName>
    <definedName name="_pr71">#REF!</definedName>
    <definedName name="UTIBOM">#REF!</definedName>
    <definedName name="CODO8X90_1">#REF!</definedName>
    <definedName name="lis">#REF!</definedName>
    <definedName name="Total_Cost">#REF!</definedName>
    <definedName name="FOBO6US">#REF!</definedName>
    <definedName name="Manto_500_XT">#REF!</definedName>
    <definedName name="_____VPR2">#REF!</definedName>
    <definedName name="REGIMEN_CONTRAT">#REF!</definedName>
    <definedName name="ACOMETI">#REF!</definedName>
    <definedName name="T.15">#REF!</definedName>
    <definedName name="_677UR8UP_1_1">#REF!</definedName>
    <definedName name="OBRAS">#REF!</definedName>
    <definedName name="Conv_Euro">#REF!</definedName>
    <definedName name="_MAT16_1_2">#REF!</definedName>
    <definedName name="Documentacion_y_Marquillado">#REF!</definedName>
    <definedName name="SHARED_FORMULA_2015">#REF!</definedName>
    <definedName name="_417CRUZ3_1_1_1">#REF!</definedName>
    <definedName name="item_exccon">#REF!</definedName>
    <definedName name="_MV18_1_1">#REF!</definedName>
    <definedName name="SHARED_FORMULA_1423">#REF!</definedName>
    <definedName name="costo2">#REF!</definedName>
    <definedName name="item4">#REF!</definedName>
    <definedName name="NORTERO_1_1">#REF!</definedName>
    <definedName name="APU_3.4.2.2">#REF!</definedName>
    <definedName name="SHARED_FORMULA_655">#REF!</definedName>
    <definedName name="SHARED_FORMULA_1838">#REF!</definedName>
    <definedName name="tpr1ycuarto">#REF!</definedName>
    <definedName name="SHARED_FORMULA_540">#REF!</definedName>
    <definedName name="SHARED_FORMULA_59">#REF!</definedName>
    <definedName name="APU_15.2.1">#REF!</definedName>
    <definedName name="Z_4A14CB5C_2287_4F6E_9A65_22F0A4D81D81_.wvu.PrintTitles">#REF!</definedName>
    <definedName name="DRI1_1">#REF!</definedName>
    <definedName name="TUBERIAPERF4">#REF!</definedName>
    <definedName name="lides">#REF!</definedName>
    <definedName name="AREA__M2_1_2">#REF!</definedName>
    <definedName name="______pr50">#REF!</definedName>
    <definedName name="analequipo">#REF!</definedName>
    <definedName name="TOTSHE11">#REF!</definedName>
    <definedName name="SHARED_FORMULA_2208">#REF!</definedName>
    <definedName name="_______EXC6">#REF!</definedName>
    <definedName name="CDE">#REF!</definedName>
    <definedName name="Luminaria_Hermetica_de_Piso_Grado_IP65_de_90_W._120_V.">#REF!</definedName>
    <definedName name="_MAT38">#REF!</definedName>
    <definedName name="ES3_3">#REF!</definedName>
    <definedName name="SHARED_FORMULA_1348">#REF!</definedName>
    <definedName name="VAL80PE_S6">#REF!</definedName>
    <definedName name="ad1.2">#REF!</definedName>
    <definedName name="_____DPY1">#REF!</definedName>
    <definedName name="blEqClaseInf2">#REF!</definedName>
    <definedName name="HonoraTecnicos">#REF!</definedName>
    <definedName name="_652UNIONREPARACION_1">#REF!</definedName>
    <definedName name="____r">#REF!</definedName>
    <definedName name="APU_7.3.1">#REF!</definedName>
    <definedName name="llave1.2">#REF!</definedName>
    <definedName name="CODO4X90_1">#REF!</definedName>
    <definedName name="PLAST">#REF!</definedName>
    <definedName name="CODO90121">#REF!</definedName>
    <definedName name="ES5_5">#REF!</definedName>
    <definedName name="SHARED_FORMULA_2233">#REF!</definedName>
    <definedName name="SHEET13">#REF!</definedName>
    <definedName name="perro">#REF!</definedName>
    <definedName name="SHARED_FORMULA_149">#REF!</definedName>
    <definedName name="codo2">#REF!</definedName>
    <definedName name="NA">#REF!</definedName>
    <definedName name="Gabinetes_de_Incendio">#REF!</definedName>
    <definedName name="DIRECTO55">#REF!</definedName>
    <definedName name="ITEM7.11">#REF!</definedName>
    <definedName name="_MAT36_1_2">#REF!</definedName>
    <definedName name="_DGP1">#REF!</definedName>
    <definedName name="Teléfono">#REF!</definedName>
    <definedName name="Cant.RinconPorvenir">#REF!</definedName>
    <definedName name="RELLENO">#REF!</definedName>
    <definedName name="HERRAMIENTAS_MENORES_PARA_MONTAJES_MECANICOS_Y_TUBERÍA_EN_AC_HD">#REF!</definedName>
    <definedName name="cp">#REF!</definedName>
    <definedName name="_______EXC4">#REF!</definedName>
    <definedName localSheetId="3" name="REP1.5_1">#REF!</definedName>
    <definedName name="Mecheros_Bunsen">#REF!</definedName>
    <definedName name="_key">#REF!</definedName>
    <definedName name="VSM1_1_3">#REF!</definedName>
    <definedName name="Aparatos_Telefonicos_para_extensiones">#REF!</definedName>
    <definedName name="Rz">#REF!</definedName>
    <definedName name="______tg4">#REF!</definedName>
    <definedName name="RSS">#REF!</definedName>
    <definedName name="instalacion_sanitario">#REF!</definedName>
    <definedName name="Customize">#REF!</definedName>
    <definedName name="electrico2">#REF!</definedName>
    <definedName name="gdj">#REF!</definedName>
    <definedName name="SBG">#REF!</definedName>
    <definedName name="REJISOS2TOT">#REF!</definedName>
    <definedName name="Rows2Unhide">#REF!</definedName>
    <definedName name="___________TAB4">#REF!</definedName>
    <definedName name="tipos_licencia">#REF!</definedName>
    <definedName name="adoc1">#REF!</definedName>
    <definedName name="T.4">#REF!</definedName>
    <definedName name="T2_FC_1.5__.3">#REF!</definedName>
    <definedName name="Pintucoat">#REF!</definedName>
    <definedName name="Pindis">#REF!</definedName>
    <definedName name="ET_IND">#REF!</definedName>
    <definedName name="_MAT30_1">#REF!</definedName>
    <definedName name="COGA10">#REF!</definedName>
    <definedName name="_____pr30">#REF!</definedName>
    <definedName name="Lñ">#REF!</definedName>
    <definedName name="VALVULA4_1_2">#REF!</definedName>
    <definedName name="_ORO14">#REF!</definedName>
    <definedName name="_118_MAT25_1">#REF!</definedName>
    <definedName name="__123Graph_LBL_ACart_AnticAdic">#REF!</definedName>
    <definedName name="ADMON">#REF!</definedName>
    <definedName name="__cod91201">#REF!</definedName>
    <definedName name="MANO_DE_OB">#REF!</definedName>
    <definedName name="SHARED_FORMULA_826">#REF!</definedName>
    <definedName name="SHARED_FORMULA_1274">#REF!</definedName>
    <definedName name="COGA147">#REF!</definedName>
    <definedName name="SHARED_FORMULA_8">#REF!</definedName>
    <definedName name="SHARED_FORMULA_1437">#REF!</definedName>
    <definedName name="RDN">#REF!</definedName>
    <definedName name="jairo2">#REF!</definedName>
    <definedName name="REDOBLON">#REF!</definedName>
    <definedName name="Bloque_N4">#REF!</definedName>
    <definedName name="display_area_2">#REF!</definedName>
    <definedName name="ANTI_1_2">#REF!</definedName>
    <definedName name="INTERv">#REF!</definedName>
    <definedName name="Venta1">#REF!</definedName>
    <definedName name="_613U3UP_1">#REF!</definedName>
    <definedName name="SHARED_FORMULA_2094">#REF!</definedName>
    <definedName name="Campamento">#REF!</definedName>
    <definedName name="iva_4">#REF!</definedName>
    <definedName name="Excel_BuiltIn_Print_Area_2_1_3_7">#REF!</definedName>
    <definedName name="______SBC1">#REF!</definedName>
    <definedName name="SHARED_FORMULA_657">#REF!</definedName>
    <definedName name="SHARED_FORMULA_25">#REF!</definedName>
    <definedName name="_BGC1">#REF!</definedName>
    <definedName name="_acc4">#REF!</definedName>
    <definedName name="DIRECTO7.31">#REF!</definedName>
    <definedName name="CAJMI">#REF!</definedName>
    <definedName name="______EXC10">#REF!</definedName>
    <definedName name="__mun2">#REF!</definedName>
    <definedName name="TEE_3____3____2____P.V.C">#REF!</definedName>
    <definedName name="SHARED_FORMULA_488">#REF!</definedName>
    <definedName name="TOTSHE23">#REF!</definedName>
    <definedName name="Griferia_Lavaplatos_Flamingo_Ref._90500_000_000">#REF!</definedName>
    <definedName name="_161A">#REF!</definedName>
    <definedName name="PRODUCTEST">#REF!</definedName>
    <definedName name="APU_16.1.6">#REF!</definedName>
    <definedName name="DOM160X20_S1">#REF!</definedName>
    <definedName name="_514REDU8X6_1">#REF!</definedName>
    <definedName name="SHARED_FORMULA_1702">#REF!</definedName>
    <definedName name="asdfasdfsadf">#REF!</definedName>
    <definedName name="VIAJE">#REF!</definedName>
    <definedName name="CAPITULO10">#REF!</definedName>
    <definedName name="FP">#REF!</definedName>
    <definedName name="SHARED_FORMULA_2250">#REF!</definedName>
    <definedName name="SHARED_FORMULA_1145">#REF!</definedName>
    <definedName name="SHARED_FORMULA_1599">#REF!</definedName>
    <definedName name="CARGADOR">#REF!</definedName>
    <definedName name="factor_mat">#REF!</definedName>
    <definedName name="____________ug1">#REF!</definedName>
    <definedName name="SEÑALGRUPO1">#REF!</definedName>
    <definedName name="cuaII5A">#REF!</definedName>
    <definedName name="data18">#REF!</definedName>
    <definedName name="APU_12.1.64">#REF!</definedName>
    <definedName name="___ORO12">#REF!</definedName>
    <definedName name="SHARED_FORMULA_2186">#REF!</definedName>
    <definedName name="TOTALITEM13.2.2">#REF!</definedName>
    <definedName name="Brazo_Hidráulico_Dorma__4">#REF!</definedName>
    <definedName name="SHARED_FORMULA_578">#REF!</definedName>
    <definedName name="___LEY80">#REF!</definedName>
    <definedName name="Cable_cobre_N_2_thwn">#REF!</definedName>
    <definedName name="____pr06">#REF!</definedName>
    <definedName name="R.18">#REF!</definedName>
    <definedName name="SHARED_FORMULA_1091">#REF!</definedName>
    <definedName name="End_Bal">#REF!</definedName>
    <definedName name="SACOS">#REF!</definedName>
    <definedName name="___pr12">#REF!</definedName>
    <definedName name="SHARED_FORMULA_905">#REF!</definedName>
    <definedName name="item209">#REF!</definedName>
    <definedName name="Alambre_de_timbre_2x22_AWG">#REF!</definedName>
    <definedName name="Puerta_entamborada_2_05x0_8">#REF!</definedName>
    <definedName name="tubogrp20">#REF!</definedName>
    <definedName name="CUADRO15">#REF!</definedName>
    <definedName name="Ancho.Cunetas">#REF!</definedName>
    <definedName name="ACEROCUNETARIGIDO">#REF!</definedName>
    <definedName name="Tapaporos_nogal">#REF!</definedName>
    <definedName name="CANT1.7">#REF!</definedName>
    <definedName name="SHARED_FORMULA_2183">#REF!</definedName>
    <definedName name="CANT8.3">#REF!</definedName>
    <definedName name="_4___123Graph_BGráfico_4A">#REF!</definedName>
    <definedName name="cruz8x8jr">#REF!</definedName>
    <definedName name="CON.POZ">#REF!</definedName>
    <definedName name="anillo_1_2">#REF!</definedName>
    <definedName name="lista8">#REF!</definedName>
    <definedName name="soportecinta">#REF!</definedName>
    <definedName name="base_datos_t45">#REF!</definedName>
    <definedName name="TIPO_TIEMPO">#REF!</definedName>
    <definedName name="ASD">#REF!</definedName>
    <definedName name="APU_20.2.1">#REF!</definedName>
    <definedName name="AQW">#REF!</definedName>
    <definedName name="IMPII4A">#REF!</definedName>
    <definedName name="_MV16_1_1">#REF!</definedName>
    <definedName name="SHARED_FORMULA_1194">#REF!</definedName>
    <definedName name="_pr19">#REF!</definedName>
    <definedName name="TUBERIA6">#REF!</definedName>
    <definedName name="___CAC3">#REF!</definedName>
    <definedName name="APU_10.2.2">#REF!</definedName>
    <definedName name="Manto_Fiber_GLass_600_XT">#REF!</definedName>
    <definedName name="Subestacion_Tipo_Pedestal_225_Kva__11400_208_120V_60Hz_D_Y5_N._CTS_523">#REF!</definedName>
    <definedName name="_195_MO2_1_1_1">#REF!</definedName>
    <definedName name="NUCLEO">#REF!</definedName>
    <definedName name="R.19">#REF!</definedName>
    <definedName name="_175A">#REF!</definedName>
    <definedName name="iua">#REF!</definedName>
    <definedName name="Excel_BuiltIn_Print_Titles_19">#REF!</definedName>
    <definedName name="TEPRADER_2">#REF!</definedName>
    <definedName name="DIRECTO3.27">#REF!</definedName>
    <definedName name="ANCHOPAVFLEXIBLE">#REF!</definedName>
    <definedName name="DIRECTO5.107">#REF!</definedName>
    <definedName name="_min2">#REF!</definedName>
    <definedName name="SHARED_FORMULA_1390">#REF!</definedName>
    <definedName name="_TOP9">#REF!</definedName>
    <definedName name="CajDol7">#REF!</definedName>
    <definedName name="__COD9120">#REF!</definedName>
    <definedName name="SHARED_FORMULA_589">#REF!</definedName>
    <definedName name="SHARED_FORMULA_1712">#REF!</definedName>
    <definedName name="SHARED_FORMULA_1475">#REF!</definedName>
    <definedName name="TarifaSalud">#REF!</definedName>
    <definedName name="SHARED_FORMULA_2232">#REF!</definedName>
    <definedName name="aaaa">#REF!</definedName>
    <definedName name="VIT1_1_15">#REF!</definedName>
    <definedName name="SHARED_FORMULA_1079">#REF!</definedName>
    <definedName name="ITEM4.37">#REF!</definedName>
    <definedName name="APU_7.3.13">#REF!</definedName>
    <definedName name="obras11">#REF!</definedName>
    <definedName name="Pegante_Colbón">#REF!</definedName>
    <definedName name="BISCO">#REF!</definedName>
    <definedName name="SHARED_FORMULA_1072">#REF!</definedName>
    <definedName name="Rf">#REF!</definedName>
    <definedName name="_________AFC3">#REF!</definedName>
    <definedName name="Breakers_y_Switches">#REF!</definedName>
    <definedName name="_172A">#REF!</definedName>
    <definedName name="Mora">#REF!</definedName>
    <definedName name="Z_9FCFD0D5_270B_4F36_B422_02EF7A3700B8_.wvu.PrintArea">#REF!</definedName>
    <definedName name="listado_equipo">#REF!</definedName>
    <definedName name="Datos_COSTOS">#REF!</definedName>
    <definedName name="guias_sectoriales">#REF!</definedName>
    <definedName name="_BalancexPartes">#REF!</definedName>
    <definedName name="_____EXC7">#REF!</definedName>
    <definedName name="RX">#REF!</definedName>
    <definedName name="_MAT27">#REF!</definedName>
    <definedName name="____TOP8">#REF!</definedName>
    <definedName name="soldadura6111">#REF!</definedName>
    <definedName name="SHARED_FORMULA_924">#REF!</definedName>
    <definedName name="T3UZ_1">#REF!</definedName>
    <definedName name="______pr42">#REF!</definedName>
    <definedName name="APU_3.4.4.1">#REF!</definedName>
    <definedName name="Malla_IMT_30_Cal_12_e_2mm">#REF!</definedName>
    <definedName name="DIRECTO9">#REF!</definedName>
    <definedName name="Herramientas_Menores">#REF!</definedName>
    <definedName name="CODO8X22_1">#REF!</definedName>
    <definedName name="SHARED_FORMULA_1108">#REF!</definedName>
    <definedName name="____aiu2">#REF!</definedName>
    <definedName name="CajDol6">#REF!</definedName>
    <definedName name="_MAT17_1_1">#REF!</definedName>
    <definedName name="_10__123Graph_EGRAFICO_1">#REF!</definedName>
    <definedName name="SHARED_FORMULA_817">#REF!</definedName>
    <definedName name="__COM14">#REF!</definedName>
    <definedName name="_TZ212">#REF!</definedName>
    <definedName name="SHARED_FORMULA_1526">#REF!</definedName>
    <definedName name="VAL_100PE_S6">#REF!</definedName>
    <definedName name="drr">#REF!</definedName>
    <definedName name="Corriente">#REF!</definedName>
    <definedName name="FONDO2_4">#REF!</definedName>
    <definedName name="Database2">#REF!</definedName>
    <definedName name="TOTSHE10">#REF!</definedName>
    <definedName name="_MAT27_1_1">#REF!</definedName>
    <definedName name="wrn.SENCILLO.">#REF!</definedName>
    <definedName name="_MAT11_1">#REF!</definedName>
    <definedName name="SHEET_KP">#REF!</definedName>
    <definedName name="A___0">#REF!</definedName>
    <definedName name="____pr10">#REF!</definedName>
    <definedName name="CAB">#REF!</definedName>
    <definedName name="_TZ3258">#REF!</definedName>
    <definedName name="SOBRANTES">#REF!</definedName>
    <definedName name="_48_EQP4_1_1_1">#REF!</definedName>
    <definedName name="Excel_BuiltIn__FilterDatabase_5_1_4">#REF!</definedName>
    <definedName name="_____pr26">#REF!</definedName>
    <definedName name="saer">#REF!</definedName>
    <definedName name="SHARED_FORMULA_1635">#REF!</definedName>
    <definedName name="SHARED_FORMULA_1996">#REF!</definedName>
    <definedName name="Gabinetes_Metalicos__Cal._16_min__Color_Gris_Claro_para_T_GEN_2">#REF!</definedName>
    <definedName name="Excel_BuiltIn_Print_Area_5_1_7">#REF!</definedName>
    <definedName name="ALAMBRE_">#REF!</definedName>
    <definedName name="Vvmph">#REF!</definedName>
    <definedName name="administrador">#REF!</definedName>
    <definedName name="THF6RO">#REF!</definedName>
    <definedName name="grupo7">#REF!</definedName>
    <definedName name="_MAT28_1">#REF!</definedName>
    <definedName name="TOTALPAV55CN01">#REF!</definedName>
    <definedName name="_678UR8UP_1_1_1">#REF!</definedName>
    <definedName name="_PG1">#REF!</definedName>
    <definedName name="GASO">#REF!</definedName>
    <definedName name="SHARED_FORMULA_1514">#REF!</definedName>
    <definedName name="Excel_BuiltIn_Print_Titles_5_XX">#REF!</definedName>
    <definedName name="______EXC3">#REF!</definedName>
    <definedName name="FIN_24">#REF!</definedName>
    <definedName name="eaeda">#REF!</definedName>
    <definedName name="SHARED_FORMULA_1150">#REF!</definedName>
    <definedName name="SHARED_FORMULA_648">#REF!</definedName>
    <definedName name="ValorTot_1">#REF!</definedName>
    <definedName name="SB_TÉCNICOS">#REF!</definedName>
    <definedName name="VentaVenta">#REF!</definedName>
    <definedName name="x">#REF!</definedName>
    <definedName name="_MAT10_1">#REF!</definedName>
    <definedName name="TERRENNO_2">#REF!</definedName>
    <definedName name="VAL_100PE_S1">#REF!</definedName>
    <definedName name="COGA204">#REF!</definedName>
    <definedName name="_576tapapozo_1_1_1">#REF!</definedName>
    <definedName name="PORCE">#REF!</definedName>
    <definedName name="imagenfuentes">#REF!</definedName>
    <definedName name="TRIANG">#REF!</definedName>
    <definedName name="ETAPA2">#REF!</definedName>
    <definedName name="ANTI">#REF!</definedName>
    <definedName name="COGA107">#REF!</definedName>
    <definedName name="PROGDES">#REF!</definedName>
    <definedName name="CGRF0343">#REF!</definedName>
    <definedName name="___COM13">#REF!</definedName>
    <definedName name="_TPF12">#REF!</definedName>
    <definedName name="SHARED_FORMULA_951">#REF!</definedName>
    <definedName name="_THF12">#REF!</definedName>
    <definedName name="hgu">#REF!</definedName>
    <definedName name="BaseDatos_1_2">#REF!</definedName>
    <definedName name="VSM1_3">#REF!</definedName>
    <definedName name="_MAT19">#REF!</definedName>
    <definedName name="MORTERO5">#REF!</definedName>
    <definedName name="WSX">#REF!</definedName>
    <definedName name="item9">#REF!</definedName>
    <definedName name="morte15">#REF!</definedName>
    <definedName name="__pr37">#REF!</definedName>
    <definedName name="yolombo">#REF!</definedName>
    <definedName name="pedro">#REF!</definedName>
    <definedName name="Pwf_min">#REF!</definedName>
    <definedName name="SHARED_FORMULA_1605">#REF!</definedName>
    <definedName name="SHARED_FORMULA_1782">#REF!</definedName>
    <definedName name="ES2_28">#REF!</definedName>
    <definedName name="COCIF8">#REF!</definedName>
    <definedName name="HisYear_1">#REF!</definedName>
    <definedName name="SHARED_FORMULA_1529">#REF!</definedName>
    <definedName name="DESTQTY">#REF!</definedName>
    <definedName name="DifConsultoriaFM">#REF!</definedName>
    <definedName name="RECURSOS">#REF!</definedName>
    <definedName name="COGA242">#REF!</definedName>
    <definedName name="_151_MAT35_1">#REF!</definedName>
    <definedName name="SHARED_FORMULA_2132">#REF!</definedName>
    <definedName name="__Atp2">#REF!</definedName>
    <definedName name="Aparatos_Telefonicos_secretariales">#REF!</definedName>
    <definedName name="ITEM3.20">#REF!</definedName>
    <definedName name="FOBO107US">#REF!</definedName>
    <definedName name="PUNTI">#REF!</definedName>
    <definedName name="DUCTO">#REF!</definedName>
    <definedName name="_______xlnm.Print_Area_3">#REF!</definedName>
    <definedName name="__TOP10">#REF!</definedName>
    <definedName name="_______EST9">#REF!</definedName>
    <definedName name="APU_5.1.12">#REF!</definedName>
    <definedName name="VAL200PE_S1">#REF!</definedName>
    <definedName name="SHARED_FORMULA_93">#REF!</definedName>
    <definedName name="REDU6X4">#REF!</definedName>
    <definedName name="_____pr37">#REF!</definedName>
    <definedName name="Porta_Papel_Doble_con_Tapa_Ref._B_288">#REF!</definedName>
    <definedName name="SHARED_FORMULA_2122">#REF!</definedName>
    <definedName name="_______EST11">#REF!</definedName>
    <definedName name="p.Cover">#REF!</definedName>
    <definedName name="VEX1_1_3">#REF!</definedName>
    <definedName name="_229_MV13_1">#REF!</definedName>
    <definedName name="SHARED_FORMULA_1019">#REF!</definedName>
    <definedName name="__A30000">#REF!</definedName>
    <definedName name="DSP">#REF!</definedName>
    <definedName name="APU_14.1.2">#REF!</definedName>
    <definedName name="Banco">#REF!</definedName>
    <definedName name="COGA105">#REF!</definedName>
    <definedName name="_390CODO6X22_1_1_1">#REF!</definedName>
    <definedName name="Rk">#REF!</definedName>
    <definedName name="SIG_PTBD_LG11">#REF!</definedName>
    <definedName name="_______Lo1">#REF!</definedName>
    <definedName name="SHARED_FORMULA_1098">#REF!</definedName>
    <definedName name="_____ORO13">#REF!</definedName>
    <definedName name="Z_68C48519_C8C2_4287_96F6_0F561F815CE8_.wvu.PrintTitles">#REF!</definedName>
    <definedName name="To">#REF!</definedName>
    <definedName name="APU_16.1.11">#REF!</definedName>
    <definedName name="TotAuxHab">#REF!</definedName>
    <definedName name="_EXC7">#REF!</definedName>
    <definedName name="SHARED_FORMULA_79">#REF!</definedName>
    <definedName name="Tapon_Pres._1_2">#REF!</definedName>
    <definedName name="CUACON">#REF!</definedName>
    <definedName name="ADAP6">#REF!</definedName>
    <definedName name="SHARED_FORMULA_1368">#REF!</definedName>
    <definedName name="RETIROESCOMBROS_1_1">#REF!</definedName>
    <definedName name="DNS">#REF!</definedName>
    <definedName name="ES4_12">#REF!</definedName>
    <definedName name="___pr55">#REF!</definedName>
    <definedName name="granitomarmol">#REF!</definedName>
    <definedName name="_MAT10_1_1">#REF!</definedName>
    <definedName name="TotalOpti">#REF!</definedName>
    <definedName name="KJH">#REF!</definedName>
    <definedName name="Breaker_Tipo_Enchufable_de_3x20A_10KA">#REF!</definedName>
    <definedName name="SHARED_FORMULA_503">#REF!</definedName>
    <definedName name="REJILLA">#REF!</definedName>
    <definedName name="APU_12.1.58">#REF!</definedName>
    <definedName name="CRUCE160_CANAL_S4">#REF!</definedName>
    <definedName name="COGA246">#REF!</definedName>
    <definedName name="ChequeoCantidades">#REF!</definedName>
    <definedName name="TACHA">#REF!</definedName>
    <definedName name="SHARED_FORMULA_842">#REF!</definedName>
    <definedName name="________EST10">#REF!</definedName>
    <definedName name="__12_4_0__123Grap">#REF!</definedName>
    <definedName name="HIDR160PE_S6">#REF!</definedName>
    <definedName name="ES6_35">#REF!</definedName>
    <definedName name="ESTAC">#REF!</definedName>
    <definedName name="CapCom">#REF!</definedName>
    <definedName name="_TEE3">#REF!</definedName>
    <definedName name="______________________________________f">#REF!</definedName>
    <definedName name="SORT">#REF!</definedName>
    <definedName name="VENT100_S2">#REF!</definedName>
    <definedName name="_296_TEE4_1_1">#REF!</definedName>
    <definedName name="_AFC5">#REF!</definedName>
    <definedName name="APU_12.1.18">#REF!</definedName>
    <definedName name="SHARED_FORMULA_1347">#REF!</definedName>
    <definedName name="_CIA3">#REF!</definedName>
    <definedName name="Concreto_corriente_de_2500_P.S.I.">#REF!</definedName>
    <definedName name="indicador">#REF!</definedName>
    <definedName name="SHARED_FORMULA_755">#REF!</definedName>
    <definedName name="SHARED_FORMULA_995">#REF!</definedName>
    <definedName name="OWNER">#REF!</definedName>
    <definedName name="ARENILLA">#REF!</definedName>
    <definedName name="PREDOCEKM">#REF!</definedName>
    <definedName name="corterocoso">#REF!</definedName>
    <definedName name="SHARED_FORMULA_1045">#REF!</definedName>
    <definedName name="SHARED_FORMULA_2045">#REF!</definedName>
    <definedName name="SepOct_C">#REF!</definedName>
    <definedName name="Tk">#REF!</definedName>
    <definedName name="Andamios">#REF!</definedName>
    <definedName name="LisaCodSAO">#REF!</definedName>
    <definedName name="SHARED_FORMULA_1595">#REF!</definedName>
    <definedName name="seerghh">#REF!</definedName>
    <definedName name="LPAVRIGIDOURBANO">#REF!</definedName>
    <definedName name="SHARED_FORMULA_216">#REF!</definedName>
    <definedName name="_TPE1132">#REF!</definedName>
    <definedName name="__ADM2">#REF!</definedName>
    <definedName name="VIBRADOR">#REF!</definedName>
    <definedName name="_MAT32_1_2">#REF!</definedName>
    <definedName name="DESCAPOTOT">#REF!</definedName>
    <definedName name="Material_seleccionado">#REF!</definedName>
    <definedName name="__pr44">#REF!</definedName>
    <definedName name="SIG_LG11_H359">#REF!</definedName>
    <definedName name="_610U_1">#REF!</definedName>
    <definedName name="ad.1">#REF!</definedName>
    <definedName name="eñlkñlkajf">#REF!</definedName>
    <definedName name="SHARED_FORMULA_504">#REF!</definedName>
    <definedName name="SHARED_FORMULA_206">#REF!</definedName>
    <definedName name="SHARED_FORMULA_299">#REF!</definedName>
    <definedName name="FinPpto">#REF!</definedName>
    <definedName name="_660UR3UP_1_1_1">#REF!</definedName>
    <definedName name="SHARED_FORMULA_22">#REF!</definedName>
    <definedName name="G_C19">#REF!</definedName>
    <definedName name="OrderTable">#REF!</definedName>
    <definedName name="fd">#REF!</definedName>
    <definedName name="_____________ORO18">#REF!</definedName>
    <definedName name="VIt1_1_19">#REF!</definedName>
    <definedName name="ITEM_7">#REF!</definedName>
    <definedName name="Tuberia_conduit_PVC_3_4">#REF!</definedName>
    <definedName name="SHARED_FORMULA_273">#REF!</definedName>
    <definedName name="TablaIPC">#REF!</definedName>
    <definedName name="DIAS_1_1">#REF!</definedName>
    <definedName name="_REP43">#REF!</definedName>
    <definedName name="VAL_100PE_S4">#REF!</definedName>
    <definedName name="_MAT1">#REF!</definedName>
    <definedName name="SOBRANTES_1_2">#REF!</definedName>
    <definedName name="_VEN04">#REF!</definedName>
    <definedName name="APU221.2">#REF!</definedName>
    <definedName name="UR4UZ_1">#REF!</definedName>
    <definedName name="ES4_25">#REF!</definedName>
    <definedName name="COCIF106">#REF!</definedName>
    <definedName name="ITEM5.109">#REF!</definedName>
    <definedName name="PIA">#REF!</definedName>
    <definedName name="___VFA1">#REF!</definedName>
    <definedName name="SHARED_FORMULA_2229">#REF!</definedName>
    <definedName name="data38">#REF!</definedName>
    <definedName name="_con3000">#REF!</definedName>
    <definedName name="ENCHAP11">#REF!</definedName>
    <definedName name="T.6">#REF!</definedName>
    <definedName name="IVAS">#REF!</definedName>
    <definedName name="ES4_13">#REF!</definedName>
    <definedName name="_EST19">#REF!</definedName>
    <definedName name="YYY">#REF!</definedName>
    <definedName name="VRP1_1_21">#REF!</definedName>
    <definedName name="vinilointerior">#REF!</definedName>
    <definedName name="SHARED_FORMULA_291">#REF!</definedName>
    <definedName name="SHARED_FORMULA_500">#REF!</definedName>
    <definedName name="ES4_21">#REF!</definedName>
    <definedName name="cable">#REF!</definedName>
    <definedName name="SHARED_FORMULA_2104">#REF!</definedName>
    <definedName name="__DRL1">#REF!</definedName>
    <definedName name="COCIF">#REF!</definedName>
    <definedName name="CGFI0334">#REF!</definedName>
    <definedName name="ES3_13">#REF!</definedName>
    <definedName name="lista_materiales">#REF!</definedName>
    <definedName localSheetId="3" name="LÑOK">#REF!</definedName>
    <definedName name="SHARED_FORMULA_279">#REF!</definedName>
    <definedName name="_686ValorTot_1_1">#REF!</definedName>
    <definedName name="Acometida_en_3___6___1___8___1___8_T_AWG__THHN_en_1Ø_1">#REF!</definedName>
    <definedName name="GTI">#REF!</definedName>
    <definedName name="MONYEN">#REF!</definedName>
    <definedName name="SHARED_FORMULA_1953">#REF!</definedName>
    <definedName name="TipoGC">#REF!</definedName>
    <definedName name="tubogrp14">#REF!</definedName>
    <definedName name="_5__123Graph_EGRAFICO_1">#REF!</definedName>
    <definedName name="SHARED_FORMULA_1362">#REF!</definedName>
    <definedName name="_MAT35_1">#REF!</definedName>
    <definedName name="Flotador_Metálico_2__Bronce">#REF!</definedName>
    <definedName name="SHARED_FORMULA_1305">#REF!</definedName>
    <definedName name="data33">#REF!</definedName>
    <definedName name="CRUCE12_B_S4">#REF!</definedName>
    <definedName name="Flujo2">#REF!</definedName>
    <definedName name="_EXC12">#REF!</definedName>
    <definedName name="Openingpb">#REF!</definedName>
    <definedName name="FOBO107">#REF!</definedName>
    <definedName name="SHARED_FORMULA_1278">#REF!</definedName>
    <definedName name="mangle">#REF!</definedName>
    <definedName name="___________tab2">#REF!</definedName>
    <definedName name="_________PMT5806">#REF!</definedName>
    <definedName name="FactorCostoPotencia">#REF!</definedName>
    <definedName name="Tablero_Control_Alumbrado_10_contactores_Trifasicos_20A">#REF!</definedName>
    <definedName name="VALOR3">#REF!</definedName>
    <definedName name="SHARED_FORMULA_603">#REF!</definedName>
    <definedName name="ES4_10">#REF!</definedName>
    <definedName name="SHARED_FORMULA_1462">#REF!</definedName>
    <definedName localSheetId="3" name="ADAP2">#REF!</definedName>
    <definedName name="SHARED_FORMULA_121">#REF!</definedName>
    <definedName name="_IMP115">#REF!</definedName>
    <definedName name="cc">#REF!</definedName>
    <definedName name="cuadrillas2">#REF!</definedName>
    <definedName name="CAJA_1_1">#REF!</definedName>
    <definedName name="______EXC1">#REF!</definedName>
    <definedName name="Timbre_chicharra_120v">#REF!</definedName>
    <definedName name="CT110KG">#REF!</definedName>
    <definedName name="popu">#REF!</definedName>
    <definedName name="Sub_Contrato_a_Todo_Costo_Alfombra">#REF!</definedName>
    <definedName name="jdfjkd">#REF!</definedName>
    <definedName name="SHARED_FORMULA_1452">#REF!</definedName>
    <definedName name="APU_7.7.1.7">#REF!</definedName>
    <definedName name="Excel_BuiltIn_Print_Titles_3">#REF!</definedName>
    <definedName name="Puntilla_con_Cabeza_1">#REF!</definedName>
    <definedName name="SHARED_FORMULA_1344">#REF!</definedName>
    <definedName name="_TZ3253">#REF!</definedName>
    <definedName name="_pr39">#REF!</definedName>
    <definedName name="TotalCam">#REF!</definedName>
    <definedName name="SHARED_FORMULA_382">#REF!</definedName>
    <definedName name="Z_3E9430E5_6A83_435B_9E47_1B8F7E18D67C_.wvu.PrintArea">#REF!</definedName>
    <definedName name="cajainspeccion_1_2">#REF!</definedName>
    <definedName name="VFA1_1">#REF!</definedName>
    <definedName name="SHARED_FORMULA_1555">#REF!</definedName>
    <definedName name="cmf">#REF!</definedName>
    <definedName name="COGA239">#REF!</definedName>
    <definedName localSheetId="0" name="TU">#REF!</definedName>
    <definedName name="GGFF">#REF!</definedName>
    <definedName name="LLAP12">#REF!</definedName>
    <definedName name="res_guajira">#REF!</definedName>
    <definedName name="_TOP4">#REF!</definedName>
    <definedName name="PINTURA___0">#REF!</definedName>
    <definedName name="_504PREST_1_1_1">#REF!</definedName>
    <definedName name="Proy_04">#REF!</definedName>
    <definedName name="ALCFLEXIBLE">#REF!</definedName>
    <definedName name="SHARED_FORMULA_599">#REF!</definedName>
    <definedName name="Acometida_en_2_3___350_kcmil___1___250_kcmil_AWG__THHN_en_Ø_4">#REF!</definedName>
    <definedName name="SHARED_FORMULA_262">#REF!</definedName>
    <definedName name="CP90_25">#REF!</definedName>
    <definedName name="_F10">#REF!</definedName>
    <definedName name="_242A">#REF!</definedName>
    <definedName name="_con2500">#REF!</definedName>
    <definedName name="SHARED_FORMULA_632">#REF!</definedName>
    <definedName name="fy">#REF!</definedName>
    <definedName name="VPR1_4">#REF!</definedName>
    <definedName name="SHARED_FORMULA_1569">#REF!</definedName>
    <definedName name="acctanque">#REF!</definedName>
    <definedName name="UR6UZ">#REF!</definedName>
    <definedName name="___________________________________________________________________MTO98">#REF!</definedName>
    <definedName name="SHARED_FORMULA_217">#REF!</definedName>
    <definedName name="InvDol6">#REF!</definedName>
    <definedName name="_______________EST12">#REF!</definedName>
    <definedName name="item36">#REF!</definedName>
    <definedName name="PIEDR">#REF!</definedName>
    <definedName name="_116B">#REF!</definedName>
    <definedName name="SHARED_FORMULA_1907">#REF!</definedName>
    <definedName name="MesActual">#REF!</definedName>
    <definedName name="DIRECTO33">#REF!</definedName>
    <definedName name="Thiner">#REF!</definedName>
    <definedName name="Tapon_Pres._3_4">#REF!</definedName>
    <definedName name="_MV19_1_2">#REF!</definedName>
    <definedName name="Impermeabilizante_sika">#REF!</definedName>
    <definedName name="_98_MAT19_1_1">#REF!</definedName>
    <definedName name="Union_Sanit._2">#REF!</definedName>
    <definedName name="SA">#REF!</definedName>
    <definedName name="__TOP8">#REF!</definedName>
    <definedName name="SHARED_FORMULA_1807">#REF!</definedName>
    <definedName name="SHARED_FORMULA_235">#REF!</definedName>
    <definedName name="DIRECTO5.83">#REF!</definedName>
    <definedName name="ES2_17">#REF!</definedName>
    <definedName name="UNION_DE_MECANICA_4">#REF!</definedName>
    <definedName name="SHARED_FORMULA_835">#REF!</definedName>
    <definedName name="UTL">#REF!</definedName>
    <definedName name="_4298A">#REF!</definedName>
    <definedName name="Excel_BuiltIn_Print_Area_1_1_1_1_1_1">#REF!</definedName>
    <definedName name="_pr40">#REF!</definedName>
    <definedName name="ASDF">#REF!</definedName>
    <definedName name="CLAVO2">#REF!</definedName>
    <definedName name="_463I_1">#REF!</definedName>
    <definedName name="SHARED_FORMULA_621">#REF!</definedName>
    <definedName name="SHARED_FORMULA_1190">#REF!</definedName>
    <definedName name="G_C10">#REF!</definedName>
    <definedName name="ES5_22">#REF!</definedName>
    <definedName name="__CAN28">#REF!</definedName>
    <definedName name="Tq">#REF!</definedName>
    <definedName name="SHARED_FORMULA_1528">#REF!</definedName>
    <definedName localSheetId="0" name="TY">#REF!</definedName>
    <definedName name="_MAT5_1_2">#REF!</definedName>
    <definedName name="CRUCE_8__A_S1">#REF!</definedName>
    <definedName name="_____xlnm.Print_Area_1">#REF!</definedName>
    <definedName name="accpr1ymedia">#REF!</definedName>
    <definedName name="_574tapapozo_1">#REF!</definedName>
    <definedName name="Criticos">#REF!</definedName>
    <definedName name="APU_7.7.8.1.6">#REF!</definedName>
    <definedName name="_SY104">#REF!</definedName>
    <definedName name="FOBO7US">#REF!</definedName>
    <definedName name="ACTA26">#REF!</definedName>
    <definedName name="SHARED_FORMULA_1482">#REF!</definedName>
    <definedName name="____pr49">#REF!</definedName>
    <definedName name="____pr33">#REF!</definedName>
    <definedName name="cerraduramueble">#REF!</definedName>
    <definedName name="SHARED_FORMULA_1507">#REF!</definedName>
    <definedName name="SHARED_FORMULA_950">#REF!</definedName>
    <definedName name="Ga">#REF!</definedName>
    <definedName name="bnh">#REF!</definedName>
    <definedName name="_MO10_1_1">#REF!</definedName>
    <definedName name="SHARED_FORMULA_43">#REF!</definedName>
    <definedName name="SHARED_FORMULA_1359">#REF!</definedName>
    <definedName name="Un">#REF!</definedName>
    <definedName name="_654UNIONREPARACION_1_1_1">#REF!</definedName>
    <definedName name="ACwvu.TAB10.">#REF!</definedName>
    <definedName name="UNION3_1">#REF!</definedName>
    <definedName name="______pr72">#REF!</definedName>
    <definedName name="_MAT21_1_2">#REF!</definedName>
    <definedName name="_COM19">#REF!</definedName>
    <definedName name="TRRY">#REF!</definedName>
    <definedName name="SHARED_FORMULA_1676">#REF!</definedName>
    <definedName name="mortero15">#REF!</definedName>
    <definedName name="CUADRI3">#REF!</definedName>
    <definedName name="PRESUPUESTOSIETEOCHO">#REF!</definedName>
    <definedName name="Impermeabilizante_concreto_de_3000_P.S.I.">#REF!</definedName>
    <definedName name="PESOS">#REF!</definedName>
    <definedName name="Niple_Pasamuros_en_Tuberia_y_Lamina_de_Acero_1">#REF!</definedName>
    <definedName name="_279_POR1_1_1_1">#REF!</definedName>
    <definedName name="LANODOFT">#REF!</definedName>
    <definedName name="Factpb2">#REF!</definedName>
    <definedName name="TAPON3_1_2">#REF!</definedName>
    <definedName name="SHARED_FORMULA_148">#REF!</definedName>
    <definedName name="_4211A">#REF!</definedName>
    <definedName name="SHARED_FORMULA_2075">#REF!</definedName>
    <definedName name="TEMA1">#REF!</definedName>
    <definedName name="ABCDE">#REF!</definedName>
    <definedName name="TIRSOCIOS_2">#REF!</definedName>
    <definedName name="SHARED_FORMULA_839">#REF!</definedName>
    <definedName name="DIRECTO7.37">#REF!</definedName>
    <definedName name="ITEM_MEDID">#REF!</definedName>
    <definedName name="VPR1_1_4">#REF!</definedName>
    <definedName name="SHARED_FORMULA_1246">#REF!</definedName>
    <definedName name="DIRECTO96">#REF!</definedName>
    <definedName name="SCSF">#REF!</definedName>
    <definedName name="CHAPA">#REF!</definedName>
    <definedName name="ITEM_5_4">#REF!</definedName>
    <definedName name="_148_MAT34_1">#REF!</definedName>
    <definedName name="TUBO_1_2">#REF!</definedName>
    <definedName name="DistanciasPRS7801">#REF!</definedName>
    <definedName name="_____pr42">#REF!</definedName>
    <definedName name="TTL">#REF!</definedName>
    <definedName name="__123Graph_DCart_AnticAdic">#REF!</definedName>
    <definedName name="Acometida_en_3___8___1___10___1___8_T_AWG__THHN_en_1Ø_1">#REF!</definedName>
    <definedName name="ITEM7.12">#REF!</definedName>
    <definedName name="ANTBNK">#REF!</definedName>
    <definedName name="APU_7.3.3">#REF!</definedName>
    <definedName name="MANODEOBRA">#REF!</definedName>
    <definedName name="_____EST14">#REF!</definedName>
    <definedName name="IMPTOS">#REF!</definedName>
    <definedName name="Z_378D82E8_FE69_4712_AE73_9D578C4190DE_.wvu.PrintArea">#REF!</definedName>
    <definedName name="_pr07">#REF!</definedName>
    <definedName name="RETIROTOT">#REF!</definedName>
    <definedName name="__PMT5815">#REF!</definedName>
    <definedName name="Tubo_estructura_negra_3">#REF!</definedName>
    <definedName name="PORCENTAJES">#REF!</definedName>
    <definedName name="Metal_Deck_Cal_22">#REF!</definedName>
    <definedName name="SHARED_FORMULA_879">#REF!</definedName>
    <definedName name="_558T4UP_1_1_1">#REF!</definedName>
    <definedName name="EQ">#REF!</definedName>
    <definedName name="SHARED_FORMULA_1562">#REF!</definedName>
    <definedName name="Módulo3.anexo4">#REF!</definedName>
    <definedName name="ignacio">#REF!</definedName>
    <definedName name="FORMALOSA">#REF!</definedName>
    <definedName name="SHARED_FORMULA_2248">#REF!</definedName>
    <definedName name="DIRECTO7.30">#REF!</definedName>
    <definedName name="Gabinetes_de_Incendio_Clase_I">#REF!</definedName>
    <definedName name="Adaptador_Pres._1">#REF!</definedName>
    <definedName name="_126B">#REF!</definedName>
    <definedName name="AAAAAAAAAA">#REF!</definedName>
    <definedName name="sardinel">#REF!</definedName>
    <definedName name="DIRECTO29">#REF!</definedName>
    <definedName name="tubonova6">#REF!</definedName>
    <definedName name="__MA2">#REF!</definedName>
    <definedName name="tubo1.2">#REF!</definedName>
    <definedName name="____________tg4">#REF!</definedName>
    <definedName name="_____xlnm.Print_Area">#REF!</definedName>
    <definedName name="APU_21.1.4">#REF!</definedName>
    <definedName name="ES2_40">#REF!</definedName>
    <definedName name="VALMA4">#REF!</definedName>
    <definedName name="ITEM5.59">#REF!</definedName>
    <definedName name="TEE8X6_1_1">#REF!</definedName>
    <definedName name="PrestacionesSeguridadOtrosFMMin">#REF!</definedName>
    <definedName name="cuadro">#REF!</definedName>
    <definedName name="CRUCE160_CANAL_S1">#REF!</definedName>
    <definedName name="_6">#REF!</definedName>
    <definedName name="DIRECTO52">#REF!</definedName>
    <definedName name="TORNI">#REF!</definedName>
    <definedName name="_MV18_1">#REF!</definedName>
    <definedName name="_Table2_In2">#REF!</definedName>
    <definedName name="____xlnm.Print_Area">#REF!</definedName>
    <definedName name="APU_2.1.2">#REF!</definedName>
    <definedName name="TUBPRE3_4TOT">#REF!</definedName>
    <definedName name="resufi1">#REF!</definedName>
    <definedName name="Soldadura_x_m2">#REF!</definedName>
    <definedName name="_____________ORO17">#REF!</definedName>
    <definedName name="Excel_BuiltIn_Print_Titles_2_1_1">#REF!</definedName>
    <definedName name="M.D.O._Pañete_Liso_Muros">#REF!</definedName>
    <definedName name="VIT1_1_18">#REF!</definedName>
    <definedName name="SHARED_FORMULA_190">#REF!</definedName>
    <definedName name="_EQP16_1">#REF!</definedName>
    <definedName name="Mallas_electrosoldadas_M___063">#REF!</definedName>
    <definedName name="Breaker_de_1x15_A">#REF!</definedName>
    <definedName name="APU_15.2.11">#REF!</definedName>
    <definedName name="SIKA">#REF!</definedName>
    <definedName name="Vh">#REF!</definedName>
    <definedName name="Cubierta_Platina_380mmx200mmx3_8">#REF!</definedName>
    <definedName name="CGRF01">#REF!</definedName>
    <definedName name="____pr36">#REF!</definedName>
    <definedName name="regiones">#REF!</definedName>
    <definedName name="Lr">#REF!</definedName>
    <definedName name="DIRECTO5.88">#REF!</definedName>
    <definedName name="SHARED_FORMULA_1270">#REF!</definedName>
    <definedName name="SHARED_FORMULA_2062">#REF!</definedName>
    <definedName name="tee8x8el">#REF!</definedName>
    <definedName name="ELECTRICA">#REF!</definedName>
    <definedName name="_UG8_1">#REF!</definedName>
    <definedName name="SHARED_FORMULA_1936">#REF!</definedName>
    <definedName name="DIRECTO124">#REF!</definedName>
    <definedName name="CDI9.3">#REF!</definedName>
    <definedName name="_173B">#REF!</definedName>
    <definedName name="_236_MV15_1_1">#REF!</definedName>
    <definedName name="BL">#REF!</definedName>
    <definedName name="T_RMG">#REF!</definedName>
    <definedName name="_160_MAT38_1">#REF!</definedName>
    <definedName name="CODO3">#REF!</definedName>
    <definedName name="data35">#REF!</definedName>
    <definedName name="Cq">#REF!</definedName>
    <definedName name="COGA244">#REF!</definedName>
    <definedName name="_15_EQP12_1_1_1">#REF!</definedName>
    <definedName name="_242B">#REF!</definedName>
    <definedName name="T3UZ_1_1">#REF!</definedName>
    <definedName name="SHARED_FORMULA_1716">#REF!</definedName>
    <definedName name="APU_19.1.1">#REF!</definedName>
    <definedName name="_MAT14_1">#REF!</definedName>
    <definedName name="_292A">#REF!</definedName>
    <definedName name="Herramentista">#REF!</definedName>
    <definedName name="blProgramadoPesos">#REF!</definedName>
    <definedName name="_380CODO3X45_1_1">#REF!</definedName>
    <definedName name="SHARED_FORMULA_2012">#REF!</definedName>
    <definedName name="ES2_24">#REF!</definedName>
    <definedName name="SHARED_FORMULA_1486">#REF!</definedName>
    <definedName name="_485novafort160_1_1">#REF!</definedName>
    <definedName name="VALVULA2">#REF!</definedName>
    <definedName name="________EST19">#REF!</definedName>
    <definedName name="APU_7.9.4.2">#REF!</definedName>
    <definedName name="_MO10">#REF!</definedName>
    <definedName name="APU_16.1.2">#REF!</definedName>
    <definedName name="_332ANDENES_1_1">#REF!</definedName>
    <definedName name="GRIFERIAS_ITEM">#REF!</definedName>
    <definedName name="M.D.O._Vinilo_Estuco">#REF!</definedName>
    <definedName name="Codigo_M.Obra">#REF!</definedName>
    <definedName name="SHARED_FORMULA_701">#REF!</definedName>
    <definedName name="TABLA_DE_CONTENIDO__A1">#REF!</definedName>
    <definedName name="Y43JH">#REF!</definedName>
    <definedName name="Casetón_en_fibra_de_vidrio.">#REF!</definedName>
    <definedName name="_50_EQP5_1_1">#REF!</definedName>
    <definedName name="ITEM5.111">#REF!</definedName>
    <definedName name="CIELORASOTOT">#REF!</definedName>
    <definedName name="Soldadura_P.V.C._liquida_1_4">#REF!</definedName>
    <definedName name="Tanq">#REF!</definedName>
    <definedName name="VIGAT30X30">#REF!</definedName>
    <definedName name="ITEM_1.4.3">#REF!</definedName>
    <definedName localSheetId="3" name="KSL">#REF!</definedName>
    <definedName name="D81S">#REF!</definedName>
    <definedName name="VALOR55">#REF!</definedName>
    <definedName name="unj">#REF!</definedName>
    <definedName name="conexiondomiciliaria">#REF!</definedName>
    <definedName name="____COM8">#REF!</definedName>
    <definedName name="CONCRETO_1_4_8">#REF!</definedName>
    <definedName name="GPO">#REF!</definedName>
    <definedName name="ESPESORMEJORRIGIDOURBANO">#REF!</definedName>
    <definedName name="CONCRETOATRAQUE_1_2">#REF!</definedName>
    <definedName name="SHARED_FORMULA_1253">#REF!</definedName>
    <definedName name="_615U3UP_1_1_1">#REF!</definedName>
    <definedName name="Coordinador">#REF!</definedName>
    <definedName name="TotalTec">#REF!</definedName>
    <definedName name="_6___123Graph_XGráfico_4A">#REF!</definedName>
    <definedName name="ANCHOPAVMR40URBANO">#REF!</definedName>
    <definedName name="_MAT7_1_2">#REF!</definedName>
    <definedName name="CUADRILLAD">#REF!</definedName>
    <definedName name="OBS_Data_Col">#REF!</definedName>
    <definedName name="SHARED_FORMULA_2191">#REF!</definedName>
    <definedName name="Last_Row">#REF!</definedName>
    <definedName name="CODO_45__2__P.V.C">#REF!</definedName>
    <definedName name="gj">#REF!</definedName>
    <definedName name="__Pa4">#REF!</definedName>
    <definedName name="DOM200X20_S1">#REF!</definedName>
    <definedName name="ahe">#REF!</definedName>
    <definedName name="V_28___0.45x6.975___Plano_de_Detalle_No._A_166">#REF!</definedName>
    <definedName name="FIN_23">#REF!</definedName>
    <definedName name="data42">#REF!</definedName>
    <definedName name="Siembra_por_Unidad">#REF!</definedName>
    <definedName name="PUNTOSANIT">#REF!</definedName>
    <definedName name="SHARED_FORMULA_2166">#REF!</definedName>
    <definedName name="BuiltIn_Extract">#REF!</definedName>
    <definedName name="ANDENES_1_2">#REF!</definedName>
    <definedName name="SHARED_FORMULA_555">#REF!</definedName>
    <definedName name="__key21">#REF!</definedName>
    <definedName name="SHARED_FORMULA_154">#REF!</definedName>
    <definedName name="_185_MAT9_1_1">#REF!</definedName>
    <definedName name="______pr28">#REF!</definedName>
    <definedName name="_Regression_X">#REF!</definedName>
    <definedName name="_19Excel_BuiltIn_Print_Area_1_1_1">#REF!</definedName>
    <definedName name="ES4_9">#REF!</definedName>
    <definedName name="SHARED_FORMULA_876">#REF!</definedName>
    <definedName name="_281_POR2_1_1">#REF!</definedName>
    <definedName name="____ORO11">#REF!</definedName>
    <definedName name="sobrecimiento">#REF!</definedName>
    <definedName name="___EST12">#REF!</definedName>
    <definedName name="SHARED_FORMULA_1547">#REF!</definedName>
    <definedName localSheetId="3" name="mar">#REF!</definedName>
    <definedName name="Areatotal">#REF!</definedName>
    <definedName name="_197_MO3_1_1">#REF!</definedName>
    <definedName name="DPI1_1">#REF!</definedName>
    <definedName name="SHARED_FORMULA_1521">#REF!</definedName>
    <definedName name="DIRECTO39">#REF!</definedName>
    <definedName name="TOTALITEM6.1">#REF!</definedName>
    <definedName name="START1">#REF!</definedName>
    <definedName name="ObjetivoProyecto">#REF!</definedName>
    <definedName name="_78_MAT12_1_1_1">#REF!</definedName>
    <definedName name="P_5___2.7x4.2___Plano_de_Detalle_No._A_171">#REF!</definedName>
    <definedName name="_Pa2">#REF!</definedName>
    <definedName name="kuy">#REF!</definedName>
    <definedName name="SHARED_FORMULA_1231">#REF!</definedName>
    <definedName name="_291B">#REF!</definedName>
    <definedName name="ES1_31">#REF!</definedName>
    <definedName name="__VRP1">#REF!</definedName>
    <definedName name="DIRECTO45">#REF!</definedName>
    <definedName name="_______EXC7">#REF!</definedName>
    <definedName name="p.OpeningBS">#REF!</definedName>
    <definedName name="concreto353">#REF!</definedName>
    <definedName name="_40_EQP20_1">#REF!</definedName>
    <definedName name="SHARED_FORMULA_1997">#REF!</definedName>
    <definedName name="SHARED_FORMULA_228">#REF!</definedName>
    <definedName name="_428DEMOLICION_1_1">#REF!</definedName>
    <definedName name="LUPVT">#REF!</definedName>
    <definedName name="_imp118">#REF!</definedName>
    <definedName name="SHARED_FORMULA_1077">#REF!</definedName>
    <definedName name="Motoniveladora_Champion_710A">#REF!</definedName>
    <definedName name="SHARED_FORMULA_997">#REF!</definedName>
    <definedName name="APU_12.1.55">#REF!</definedName>
    <definedName name="_VEX1">#REF!</definedName>
    <definedName name="MORON">#REF!</definedName>
    <definedName name="UNION8_1">#REF!</definedName>
    <definedName name="Tablero_Control_Alumbrado_10_contactores_Trifasicos_20A__16_interruptores_de_codillo_15A">#REF!</definedName>
    <definedName name="___xlnm._FilterDatabase_1_1">#REF!</definedName>
    <definedName name="ResumenDatosFISICO">#REF!</definedName>
    <definedName name="VAL200PE_S5">#REF!</definedName>
    <definedName name="____pr71">#REF!</definedName>
    <definedName name="__SBC1">#REF!</definedName>
    <definedName name="HRODILLO">#REF!</definedName>
    <definedName name="Dif.Norte">#REF!</definedName>
    <definedName name="CRUCE_200_CANAL_S3">#REF!</definedName>
    <definedName name="CÓDIGOS_MANO_DE_OBRA">#REF!</definedName>
    <definedName name="FORMAVIGACIMIEN">#REF!</definedName>
    <definedName name="OTERO_4_10">#REF!</definedName>
    <definedName name="MOV_TIERRA_ITEM">#REF!</definedName>
    <definedName name="_____pr35">#REF!</definedName>
    <definedName name="_56_EQP7_1_1">#REF!</definedName>
    <definedName name="TOTSHE26">#REF!</definedName>
    <definedName name="SHARED_FORMULA_2106">#REF!</definedName>
    <definedName name="Rq">#REF!</definedName>
    <definedName name="TOTSHE12">#REF!</definedName>
    <definedName name="_MO8">#REF!</definedName>
    <definedName name="UNION8_1_1">#REF!</definedName>
    <definedName name="GCI">#REF!</definedName>
    <definedName name="_pr06">#REF!</definedName>
    <definedName name="ES5_39">#REF!</definedName>
    <definedName name="ES5_42">#REF!</definedName>
    <definedName name="ES1_10">#REF!</definedName>
    <definedName name="_170_MAT40_1_1">#REF!</definedName>
    <definedName name="Aisladores">#REF!</definedName>
    <definedName name="data55">#REF!</definedName>
    <definedName name="APU_7.8.3.1">#REF!</definedName>
    <definedName name="Sin_nombre_0">#REF!</definedName>
    <definedName name="FinPpto2">#REF!</definedName>
    <definedName name="ITEM4.27">#REF!</definedName>
    <definedName name="_322ACOMETIDA3_1">#REF!</definedName>
    <definedName name="Módulo3.anexo6">#REF!</definedName>
    <definedName name="ITEM7.26">#REF!</definedName>
    <definedName name="_REP42">#REF!</definedName>
    <definedName name="MONPTA">#REF!</definedName>
    <definedName name="_________Lo1">#REF!</definedName>
    <definedName name="scen_change">#REF!</definedName>
    <definedName name="_4222B">#REF!</definedName>
    <definedName name="_____________________________f">#REF!</definedName>
    <definedName name="GR_10">#REF!</definedName>
    <definedName name="FECHA_CORTE">#REF!</definedName>
    <definedName name="Beginning_Balance">#REF!</definedName>
    <definedName name="SHARED_FORMULA_744">#REF!</definedName>
    <definedName name="APU_3.1.1">#REF!</definedName>
    <definedName name="SHARED_FORMULA_1883">#REF!</definedName>
    <definedName name="_453FECHA_1_1_1">#REF!</definedName>
    <definedName name="PRESUPSUR">#REF!</definedName>
    <definedName name="SHARED_FORMULA_1593">#REF!</definedName>
    <definedName name="TAPON4_1">#REF!</definedName>
    <definedName name="_416CRUZ3_1_1">#REF!</definedName>
    <definedName name="SHARED_FORMULA_424">#REF!</definedName>
    <definedName name="SHARED_FORMULA_1346">#REF!</definedName>
    <definedName name="SHARED_FORMULA_1944">#REF!</definedName>
    <definedName name="Agua">#REF!</definedName>
    <definedName name="_____VSM1">#REF!</definedName>
    <definedName name="novafor">#REF!</definedName>
    <definedName name="_EQP16_1_1">#REF!</definedName>
    <definedName name="___OCI1">#REF!</definedName>
    <definedName name="C.6">#REF!</definedName>
    <definedName name="blPerObraTiemInf">#REF!</definedName>
    <definedName name="EXTRA6">#REF!</definedName>
    <definedName name="_130B">#REF!</definedName>
    <definedName name="T.16">#REF!</definedName>
    <definedName name="SHARED_FORMULA_641">#REF!</definedName>
    <definedName name="REAJUSTE">#REF!</definedName>
    <definedName name="ES1_36">#REF!</definedName>
    <definedName name="_____EST13">#REF!</definedName>
    <definedName name="SHARED_FORMULA_173">#REF!</definedName>
    <definedName name="DOM200X20_S4">#REF!</definedName>
    <definedName name="A_nuevo">#REF!</definedName>
    <definedName name="CANADA">#REF!</definedName>
    <definedName name="CRUCE90_CANAL_S3">#REF!</definedName>
    <definedName name="SHARED_FORMULA_2013">#REF!</definedName>
    <definedName name="CGFI011">#REF!</definedName>
    <definedName name="TotPrimVac">#REF!</definedName>
    <definedName name="INDI">#REF!</definedName>
    <definedName name="_Mes2">#REF!</definedName>
    <definedName name="Aseo_general">#REF!</definedName>
    <definedName name="_431DEMOLICIONASFALTO_1_1">#REF!</definedName>
    <definedName name="hut">#REF!</definedName>
    <definedName name="Q_actual">#REF!</definedName>
    <definedName name="_______SBC1">#REF!</definedName>
    <definedName name="CGSO061">#REF!</definedName>
    <definedName name="SHARED_FORMULA_1959">#REF!</definedName>
    <definedName name="blFechaInicio">#REF!</definedName>
    <definedName name="prove">#REF!</definedName>
    <definedName name="_184_MAT9_1">#REF!</definedName>
    <definedName name="SHARED_FORMULA_1675">#REF!</definedName>
    <definedName name="____MA2">#REF!</definedName>
    <definedName name="SHARED_FORMULA_1187">#REF!</definedName>
    <definedName name="VCEL3">#REF!</definedName>
    <definedName name="BGT">#REF!</definedName>
    <definedName name="EPPAY">#REF!</definedName>
    <definedName name="_MV14">#REF!</definedName>
    <definedName name="_UNL33">#REF!</definedName>
    <definedName name="item661">#REF!</definedName>
    <definedName name="GR_3">#REF!</definedName>
    <definedName name="__________Lo1">#REF!</definedName>
    <definedName name="Codo_90o_Presión_P.V.C._1_2">#REF!</definedName>
    <definedName name="Excel_BuiltIn_Print_Area_1_1_3_7">#REF!</definedName>
    <definedName name="Marco_madera_puerta__2_05x0_7">#REF!</definedName>
    <definedName name="Fallo.Prof">#REF!</definedName>
    <definedName name="TUNEL">#REF!</definedName>
    <definedName name="VALVULA3">#REF!</definedName>
    <definedName name="FOR_1_1">#REF!</definedName>
    <definedName name="SHARED_FORMULA_1811">#REF!</definedName>
    <definedName name="ValorTot">#REF!</definedName>
    <definedName name="Icct">#REF!</definedName>
    <definedName name="T44JH">#REF!</definedName>
    <definedName name="fdsafd">#REF!</definedName>
    <definedName name="____COM18">#REF!</definedName>
    <definedName name="APU_10.1.10">#REF!</definedName>
    <definedName name="Swvu.TAB3.">#REF!</definedName>
    <definedName name="APU_1.1.4">#REF!</definedName>
    <definedName name="SHARED_FORMULA_459">#REF!</definedName>
    <definedName name="_605TUBERIA3_1_1">#REF!</definedName>
    <definedName name="imp84con">#REF!</definedName>
    <definedName name="SHARED_FORMULA_1296">#REF!</definedName>
    <definedName name="DEP_VPR_NA">#REF!</definedName>
    <definedName name="Traperos">#REF!</definedName>
    <definedName name="PALMITAS">#REF!</definedName>
    <definedName name="Caja_galvanizada">#REF!</definedName>
    <definedName name="MONDM">#REF!</definedName>
    <definedName name="_______BGC5">#REF!</definedName>
    <definedName name="item730.1">#REF!</definedName>
    <definedName name="_____PMT5806">#REF!</definedName>
    <definedName name="PMT">#REF!</definedName>
    <definedName name="hn.YearLabel">#REF!</definedName>
    <definedName name="HY">#REF!</definedName>
    <definedName name="REDU8X6_1_2">#REF!</definedName>
    <definedName name="_ORO17">#REF!</definedName>
    <definedName name="CGPR0332">#REF!</definedName>
    <definedName name="_FOR1">#REF!</definedName>
    <definedName name="_ALL4">#REF!</definedName>
    <definedName name="ACCE2">#REF!</definedName>
    <definedName name="Valor_1_1">#REF!</definedName>
    <definedName name="SHARED_FORMULA_1552">#REF!</definedName>
    <definedName name="ITEM_3.1">#REF!</definedName>
    <definedName name="pañet">#REF!</definedName>
    <definedName name="HERRAMIENTAS">#REF!</definedName>
    <definedName name="_num7">#REF!</definedName>
    <definedName name="Cerradura_Ref._A80_PD_Orbit_C_M_Schlage">#REF!</definedName>
    <definedName name="_01.10">#REF!</definedName>
    <definedName name="Criticidad">#REF!</definedName>
    <definedName name="SHARED_FORMULA_166">#REF!</definedName>
    <definedName name="Limatesa_asbt_cemt">#REF!</definedName>
    <definedName name="Bateas">#REF!</definedName>
    <definedName name="______Lo1">#REF!</definedName>
    <definedName name="SHARED_FORMULA_71">#REF!</definedName>
    <definedName name="Caja_para_Taco_100_a_4_circuitos">#REF!</definedName>
    <definedName name="ARS">#REF!</definedName>
    <definedName name="drf">#REF!</definedName>
    <definedName name="BUENO40CN01">#REF!</definedName>
    <definedName name="cajainspeccion">#REF!</definedName>
    <definedName name="SHARED_FORMULA_1357">#REF!</definedName>
    <definedName name="_____SBC5">#REF!</definedName>
    <definedName name="Number_of_Payments">#REF!</definedName>
    <definedName name="_UNL54">#REF!</definedName>
    <definedName name="Excel_BuiltIn_Print_Area_1_1_4">#REF!</definedName>
    <definedName name="ES2_37">#REF!</definedName>
    <definedName name="barras">#REF!</definedName>
    <definedName name="IT">#REF!</definedName>
    <definedName name="______pr33">#REF!</definedName>
    <definedName name="SHARED_FORMULA_1746">#REF!</definedName>
    <definedName name="____pr69">#REF!</definedName>
    <definedName name="SHARED_FORMULA_1176">#REF!</definedName>
    <definedName name="ITEM5.85">#REF!</definedName>
    <definedName name="ITEM4.38">#REF!</definedName>
    <definedName name="SHARED_FORMULA_2146">#REF!</definedName>
    <definedName name="gn">#REF!</definedName>
    <definedName name="_____________EST10">#REF!</definedName>
    <definedName name="C_min">#REF!</definedName>
    <definedName name="año1">#REF!</definedName>
    <definedName name="PUNTOHIDRA">#REF!</definedName>
    <definedName name="alambrecobre10">#REF!</definedName>
    <definedName name="COSTO32US">#REF!</definedName>
    <definedName name="_______________INF1">#REF!</definedName>
    <definedName name="SHARED_FORMULA_1842">#REF!</definedName>
    <definedName name="SHARED_FORMULA_1153">#REF!</definedName>
    <definedName name="SHARED_FORMULA_109">#REF!</definedName>
    <definedName name="VPR1_1_31">#REF!</definedName>
    <definedName name="CUAC">#REF!</definedName>
    <definedName name="Placas_.9x.9_Azul_labrador">#REF!</definedName>
    <definedName name="cjsa">#REF!</definedName>
    <definedName name="EPPMAES">#REF!</definedName>
    <definedName name="smlv01">#REF!</definedName>
    <definedName name="R.9">#REF!</definedName>
    <definedName name="SHARED_FORMULA_357">#REF!</definedName>
    <definedName name="t4rde26_1">#REF!</definedName>
    <definedName name="DIRECTO62">#REF!</definedName>
    <definedName name="ITEM7.20">#REF!</definedName>
    <definedName name="tuberiadomic">#REF!</definedName>
    <definedName name="Gabinetes_Metalicos__Cal._16_min__Color_Gris_Claro_para_T_GEN_1">#REF!</definedName>
    <definedName name="IND_GEN_M.O.">#REF!</definedName>
    <definedName name="tramos">#REF!</definedName>
    <definedName name="_MV10_1">#REF!</definedName>
    <definedName name="SHARED_FORMULA_249">#REF!</definedName>
    <definedName name="adapmacho1.2elec">#REF!</definedName>
    <definedName name="_UNL42">#REF!</definedName>
    <definedName name="Imprimir_área_IM_1">#REF!</definedName>
    <definedName name="____pr37">#REF!</definedName>
    <definedName name="__________med20">#REF!</definedName>
    <definedName name="SHARED_FORMULA_1461">#REF!</definedName>
    <definedName name="SHARED_FORMULA_2123">#REF!</definedName>
    <definedName name="Suministro__Transporte__Instalacion_Canalizacion_de_80x40__N._CODENSA">#REF!</definedName>
    <definedName name="_TOP3">#REF!</definedName>
    <definedName name="_5.1">#REF!</definedName>
    <definedName name="CRUZ4X3_1">#REF!</definedName>
    <definedName name="Sin_nombre">#REF!</definedName>
    <definedName name="_pr46">#REF!</definedName>
    <definedName name="ANCHOPAVRIGIDOURBANO">#REF!</definedName>
    <definedName name="Excel_BuiltIn_Print_Titles_1_1_1_1_1">#REF!</definedName>
    <definedName name="APU_7.3.4">#REF!</definedName>
    <definedName name="SHARED_FORMULA_1913">#REF!</definedName>
    <definedName name="TAPON3">#REF!</definedName>
    <definedName name="SIFONSANT2">#REF!</definedName>
    <definedName name="_____________EST8">#REF!</definedName>
    <definedName name="Luminaria_Cerrada_Tipo_AP_de_Sodio_de_150_W._220_V.__Incluye_Fotocelda">#REF!</definedName>
    <definedName name="__TPE1703">#REF!</definedName>
    <definedName name="DIRECTO65">#REF!</definedName>
    <definedName name="SHARED_FORMULA_2058">#REF!</definedName>
    <definedName localSheetId="3" name="TNOV6">#REF!</definedName>
    <definedName name="_531REPACOMETIDA4_1_1_1">#REF!</definedName>
    <definedName name="_UNL36">#REF!</definedName>
    <definedName name="ES4_20">#REF!</definedName>
    <definedName name="SHARED_FORMULA_26">#REF!</definedName>
    <definedName name="anguloal">#REF!</definedName>
    <definedName name="_633U8UP_1_1_1">#REF!</definedName>
    <definedName name="TARIFAGRANULAR">#REF!</definedName>
    <definedName name="__________ORO10">#REF!</definedName>
    <definedName name="_MV18_1_2">#REF!</definedName>
    <definedName name="horas_lluvia">#REF!</definedName>
    <definedName name="SHARED_FORMULA_516">#REF!</definedName>
    <definedName name="RJAC2">#REF!</definedName>
    <definedName name="Canalizacion_Subterranea_4_PVC_4__Según_N._CODENSA">#REF!</definedName>
    <definedName name="_4251C">#REF!</definedName>
    <definedName name="_212B">#REF!</definedName>
    <definedName name="_467IVA_1_1">#REF!</definedName>
    <definedName name="_244A">#REF!</definedName>
    <definedName name="____pr70">#REF!</definedName>
    <definedName name="_TOP5">#REF!</definedName>
    <definedName name="cap">#REF!</definedName>
    <definedName name="SHARED_FORMULA_2151">#REF!</definedName>
    <definedName name="_UNL39">#REF!</definedName>
    <definedName name="ELECTRICAS">#REF!</definedName>
    <definedName name="Tubo_Presión__21_P.V.C._2">#REF!</definedName>
    <definedName name="SHARED_FORMULA_1385">#REF!</definedName>
    <definedName name="UNION8PVC_1_2">#REF!</definedName>
    <definedName name="DIRECTO7.39">#REF!</definedName>
    <definedName name="FILL8">#REF!</definedName>
    <definedName name="_____________EST15">#REF!</definedName>
    <definedName name="bancos">#REF!</definedName>
    <definedName name="CGPR043">#REF!</definedName>
    <definedName name="_200B">#REF!</definedName>
    <definedName name="SHARED_FORMULA_973">#REF!</definedName>
    <definedName name="data49">#REF!</definedName>
    <definedName name="SHARED_FORMULA_159">#REF!</definedName>
    <definedName name="_369CODO16X45_1_1_1">#REF!</definedName>
    <definedName name="SHARED_FORMULA_704">#REF!</definedName>
    <definedName name="CDI4.4">#REF!</definedName>
    <definedName name="_cal18">#REF!</definedName>
    <definedName name="yui">#REF!</definedName>
    <definedName name="PPTO">#REF!</definedName>
    <definedName name="_469LOCALIZACION_1">#REF!</definedName>
    <definedName name="Z_0A4C2D75_EA87_11DA_B6F6_00609720E0A1_.wvu.PrintArea">#REF!</definedName>
    <definedName name="SHARED_FORMULA_1688">#REF!</definedName>
    <definedName name="ES3_41">#REF!</definedName>
    <definedName name="SHARED_FORMULA_784">#REF!</definedName>
    <definedName name="liston2.2.15">#REF!</definedName>
    <definedName name="_POR2">#REF!</definedName>
    <definedName name="SHARED_FORMULA_13">#REF!</definedName>
    <definedName name="T6UP_1_1">#REF!</definedName>
    <definedName name="LLAVE">#REF!</definedName>
    <definedName name="BuiltIn_Print_Area___0___0">#REF!</definedName>
    <definedName name="____________________INF1">#REF!</definedName>
    <definedName name="SHARED_FORMULA_513">#REF!</definedName>
    <definedName name="klklk">#REF!</definedName>
    <definedName name="Tee_Sanit._4">#REF!</definedName>
    <definedName name="Sched_Pay">#REF!</definedName>
    <definedName name="__TAB4">#REF!</definedName>
    <definedName name="ARENAARCILLA_1_1">#REF!</definedName>
    <definedName name="GRIFERIALAVAMANOS">#REF!</definedName>
    <definedName name="DIRECTO54">#REF!</definedName>
    <definedName name="TOTALITEM2.10">#REF!</definedName>
    <definedName name="guias">#REF!</definedName>
    <definedName name="Pared_en_sistema_dray_wall_e_0.15">#REF!</definedName>
    <definedName name="_4_EQP1_1">#REF!</definedName>
    <definedName name="ALAMBREGALVANIZADO">#REF!</definedName>
    <definedName name="_C">#REF!</definedName>
    <definedName name="APU_15.2.6">#REF!</definedName>
    <definedName name="CPDO8X11">#REF!</definedName>
    <definedName name="grupo4">#REF!</definedName>
    <definedName name="___EST18">#REF!</definedName>
    <definedName name="SHARED_FORMULA_51">#REF!</definedName>
    <definedName name="_SY84">#REF!</definedName>
    <definedName name="Codo_Sanit._3">#REF!</definedName>
    <definedName name="_Regression_Out">#REF!</definedName>
    <definedName name="Platinas">#REF!</definedName>
    <definedName name="_MAT22_1_2">#REF!</definedName>
    <definedName name="___ORO17">#REF!</definedName>
    <definedName name="SHARED_FORMULA_1906">#REF!</definedName>
    <definedName name="FILL2">#REF!</definedName>
    <definedName name="_tg4">#REF!</definedName>
    <definedName name="SHARED_FORMULA_807">#REF!</definedName>
    <definedName name="_pr03">#REF!</definedName>
    <definedName name="SHARED_FORMULA_736">#REF!</definedName>
    <definedName name="REPROGRAMACION">#REF!</definedName>
    <definedName name="MOD">#REF!</definedName>
    <definedName name="STONU">#REF!</definedName>
    <definedName name="Cargador_Dresser_515B">#REF!</definedName>
    <definedName name="Toma_de_densidad_de_Terreno_con_Densimetro_nuclear">#REF!</definedName>
    <definedName name="SHARED_FORMULA_1376">#REF!</definedName>
    <definedName name="_4265A">#REF!</definedName>
    <definedName name="SHARED_FORMULA_773">#REF!</definedName>
    <definedName name="__EST3">#REF!</definedName>
    <definedName name="Peru">#REF!</definedName>
    <definedName name="______pr14">#REF!</definedName>
    <definedName name="jt">#REF!</definedName>
    <definedName name="_ESP3">#REF!</definedName>
    <definedName name="____EXC7">#REF!</definedName>
    <definedName name="SHARED_FORMULA_2243">#REF!</definedName>
    <definedName name="SHARED_FORMULA_52">#REF!</definedName>
    <definedName name="SHARED_FORMULA_747">#REF!</definedName>
    <definedName name="Cubierta_Platina_250mmx250mmx3_8">#REF!</definedName>
    <definedName name="____xlnm.Print_Area_1">#REF!</definedName>
    <definedName name="Rg">#REF!</definedName>
    <definedName name="ITEM5.58">#REF!</definedName>
    <definedName name="Vinilo_tipo_I">#REF!</definedName>
    <definedName name="_480NOMBRE_1_1_1">#REF!</definedName>
    <definedName name="VEX1_3">#REF!</definedName>
    <definedName name="YEE4X3">#REF!</definedName>
    <definedName name="TASP3">#REF!</definedName>
    <definedName name="Consultor">#REF!</definedName>
    <definedName name="_______EXC9">#REF!</definedName>
    <definedName name="COGA152">#REF!</definedName>
    <definedName name="royalphalumi">#REF!</definedName>
    <definedName name="SHARED_FORMULA_1333">#REF!</definedName>
    <definedName name="_CON1500">#REF!</definedName>
    <definedName name="Valor">#REF!</definedName>
    <definedName name="CAMAARENA_1">#REF!</definedName>
    <definedName name="La">#REF!</definedName>
    <definedName name="ACTA13">#REF!</definedName>
    <definedName name="SHARED_FORMULA_1067">#REF!</definedName>
    <definedName name="ACTA38">#REF!</definedName>
    <definedName name="SHARED_FORMULA_1588">#REF!</definedName>
    <definedName name="Gastos">#REF!</definedName>
    <definedName name="aireacondicionado">#REF!</definedName>
    <definedName name="DIJ1_1_4">#REF!</definedName>
    <definedName name="PTRAMO1">#REF!</definedName>
    <definedName name="APU_5.1.10">#REF!</definedName>
    <definedName name="motobomba">#REF!</definedName>
    <definedName name="rata">#REF!</definedName>
    <definedName name="TOTALAFIR5607">#REF!</definedName>
    <definedName name="VIBRCOM">#REF!</definedName>
    <definedName name="PPTOMEMCAL">#REF!</definedName>
    <definedName name="placapozo_1_1">#REF!</definedName>
    <definedName name="_TZ2112">#REF!</definedName>
    <definedName name="CMMOA">#REF!</definedName>
    <definedName name="vibradorgasolina">#REF!</definedName>
    <definedName name="VAL_100PE_S2">#REF!</definedName>
    <definedName name="ESPESORSUBASERIG">#REF!</definedName>
    <definedName name="Kennwort">#REF!</definedName>
    <definedName name="HOR.EQ">#REF!</definedName>
    <definedName name="SHARED_FORMULA_1836">#REF!</definedName>
    <definedName name="___pr67">#REF!</definedName>
    <definedName name="TOTALITEM14.4">#REF!</definedName>
    <definedName name="Proy_42">#REF!</definedName>
    <definedName name="CUADRO14">#REF!</definedName>
    <definedName name="ConsMaestro">#REF!</definedName>
    <definedName name="_Dist_Values">#REF!</definedName>
    <definedName name="____pr53">#REF!</definedName>
    <definedName name="_____pr63">#REF!</definedName>
    <definedName name="Tuberia_sanit._PVC_6">#REF!</definedName>
    <definedName name="ITEM5.62">#REF!</definedName>
    <definedName name="CGPR0534">#REF!</definedName>
    <definedName name="Cera">#REF!</definedName>
    <definedName name="_217B">#REF!</definedName>
    <definedName name="CGSM05">#REF!</definedName>
    <definedName name="G1_">#REF!</definedName>
    <definedName name="SHARED_FORMULA_1245">#REF!</definedName>
    <definedName name="HORAS">#REF!</definedName>
    <definedName name="UM">#REF!</definedName>
    <definedName name="CUADRILLA.DEMOLICIONES.CONCRETOS">#REF!</definedName>
    <definedName name="SHARED_FORMULA_404">#REF!</definedName>
    <definedName name="APU_6.1.1">#REF!</definedName>
    <definedName name="NOTA">#REF!</definedName>
    <definedName name="AADOQUINVEH">#REF!</definedName>
    <definedName name="H.LOMO">#REF!</definedName>
    <definedName name="ITEM_2.7">#REF!</definedName>
    <definedName name="VALVULA4">#REF!</definedName>
    <definedName name="LISTA_EQUIPOS">#REF!</definedName>
    <definedName name="IND_GEN_EQUIP">#REF!</definedName>
    <definedName name="Mano_de_Obra_BB">#REF!</definedName>
    <definedName name="SHARED_FORMULA_1276">#REF!</definedName>
    <definedName name="_MV4_1_2">#REF!</definedName>
    <definedName name="GR_18">#REF!</definedName>
    <definedName name="SHARED_FORMULA_901">#REF!</definedName>
    <definedName name="ITEM7.19">#REF!</definedName>
    <definedName name="novafort200_1_2">#REF!</definedName>
    <definedName name="SHARED_FORMULA_369">#REF!</definedName>
    <definedName name="Vd">#REF!</definedName>
    <definedName name="SHARED_FORMULA_993">#REF!</definedName>
    <definedName name="CODOPRES90.1.2">#REF!</definedName>
    <definedName name="CGRF0433">#REF!</definedName>
    <definedName name="Cerradura_Ref._B362_C_M_Schlage">#REF!</definedName>
    <definedName name="G_C7">#REF!</definedName>
    <definedName name="SIFON_180_2">#REF!</definedName>
    <definedName name="ITEM5.57">#REF!</definedName>
    <definedName name="SHARED_FORMULA_1223">#REF!</definedName>
    <definedName name="ESMALTE">#REF!</definedName>
    <definedName name="Rajon.Prof">#REF!</definedName>
    <definedName name="__num7">#REF!</definedName>
    <definedName name="SHARED_FORMULA_825">#REF!</definedName>
    <definedName name="SSLink0_2_10">#REF!</definedName>
    <definedName name="h">#REF!</definedName>
    <definedName name="SHARED_FORMULA_532">#REF!</definedName>
    <definedName name="CONT">#REF!</definedName>
    <definedName name="SHARED_FORMULA_1827">#REF!</definedName>
    <definedName name="Herramienta_menor">#REF!</definedName>
    <definedName name="Scheduled_Interest_Rate">#REF!</definedName>
    <definedName name="_UG6_1_1">#REF!</definedName>
    <definedName name="nece.cab">#REF!</definedName>
    <definedName name="do">#REF!</definedName>
    <definedName name="CdadTecnico">#REF!</definedName>
    <definedName name="SHARED_FORMULA_1106">#REF!</definedName>
    <definedName name="_MV8_1_1">#REF!</definedName>
    <definedName name="ACERO6">#REF!</definedName>
    <definedName name="SHARED_FORMULA_669">#REF!</definedName>
    <definedName name="SHARED_FORMULA_1497">#REF!</definedName>
    <definedName name="PUNTILLA_2.1_2_CC_104_UND_LB">#REF!</definedName>
    <definedName name="DIRECTO21">#REF!</definedName>
    <definedName name="AIU_1_2">#REF!</definedName>
    <definedName name="lv">#REF!</definedName>
    <definedName name="VFR">#REF!</definedName>
    <definedName name="__EXC12">#REF!</definedName>
    <definedName name="SHARED_FORMULA_72">#REF!</definedName>
    <definedName name="valor2">#REF!</definedName>
    <definedName name="APU_12.1.50">#REF!</definedName>
    <definedName name="SHARED_FORMULA_1550">#REF!</definedName>
    <definedName name="DOM90X20_S5">#REF!</definedName>
    <definedName name="SHARED_FORMULA_1411">#REF!</definedName>
    <definedName name="________AFC5">#REF!</definedName>
    <definedName name="ITEM5.68">#REF!</definedName>
    <definedName name="SHARED_FORMULA_2161">#REF!</definedName>
    <definedName name="cnmi2">#REF!</definedName>
    <definedName name="kñy">#REF!</definedName>
    <definedName name="_MV3">#REF!</definedName>
    <definedName name="SHARED_FORMULA_91">#REF!</definedName>
    <definedName name="cable8">#REF!</definedName>
    <definedName name="SHARED_FORMULA_1973">#REF!</definedName>
    <definedName name="APU_Mano_de_Oso">#REF!</definedName>
    <definedName name="T.11">#REF!</definedName>
    <definedName name="NUCNUM">#REF!</definedName>
    <definedName name="_286_POR4_1">#REF!</definedName>
    <definedName name="Disco_de_diamante">#REF!</definedName>
    <definedName name="SHARED_FORMULA_278">#REF!</definedName>
    <definedName name="COPIA2">#REF!</definedName>
    <definedName name="Proy_08">#REF!</definedName>
    <definedName name="SHARED_FORMULA_788">#REF!</definedName>
    <definedName name="SHARED_FORMULA_726">#REF!</definedName>
    <definedName name="TOTALITEM4.5">#REF!</definedName>
    <definedName name="__Lo1">#REF!</definedName>
    <definedName name="PeriodoD">#REF!</definedName>
    <definedName name="______pr22">#REF!</definedName>
    <definedName name="Decision">#REF!</definedName>
    <definedName name="item630.4">#REF!</definedName>
    <definedName name="_______________EST14">#REF!</definedName>
    <definedName name="_TEE3_1_1">#REF!</definedName>
    <definedName name="SHARED_FORMULA_912">#REF!</definedName>
    <definedName name="Formaleta_plaquetas">#REF!</definedName>
    <definedName name="CB">#REF!</definedName>
    <definedName name="Gravilla_de_río">#REF!</definedName>
    <definedName name="SHARED_FORMULA_1947">#REF!</definedName>
    <definedName name="ESP632.1P">#REF!</definedName>
    <definedName name="ES1_3">#REF!</definedName>
    <definedName name="SHARED_FORMULA_1915">#REF!</definedName>
    <definedName name="Cerradura__No_hay_sugerencias__baño_A_40S">#REF!</definedName>
    <definedName name="CRUZ4X3_1_2">#REF!</definedName>
    <definedName name="SHARED_FORMULA_1061">#REF!</definedName>
    <definedName name="_TNL24">#REF!</definedName>
    <definedName name="_19_EQP14_1">#REF!</definedName>
    <definedName name="s">#REF!</definedName>
    <definedName name="CGTR036">#REF!</definedName>
    <definedName name="data57">#REF!</definedName>
    <definedName name="_MAT31_1_1">#REF!</definedName>
    <definedName name="Descripción">#REF!</definedName>
    <definedName name="___pr28">#REF!</definedName>
    <definedName name="departamentos">#REF!</definedName>
    <definedName name="SHARED_FORMULA_1539">#REF!</definedName>
    <definedName name="SHARED_FORMULA_97">#REF!</definedName>
    <definedName name="CAM_CAIDA">#REF!</definedName>
    <definedName name="ES6_30">#REF!</definedName>
    <definedName name="Titulo">#REF!</definedName>
    <definedName name="DATO1">#REF!</definedName>
    <definedName name="CapitalStructure">#REF!</definedName>
    <definedName name="SHARED_FORMULA_1961">#REF!</definedName>
    <definedName name="Accesorios_de_3_4">#REF!</definedName>
    <definedName name="ES1_16">#REF!</definedName>
    <definedName name="_MO2_1_2">#REF!</definedName>
    <definedName name="CGTR038">#REF!</definedName>
    <definedName name="SHARED_FORMULA_2105">#REF!</definedName>
    <definedName name="_4211B">#REF!</definedName>
    <definedName name="APU_15.2.13">#REF!</definedName>
    <definedName name="_TZ225">#REF!</definedName>
    <definedName name="SHARED_FORMULA_289">#REF!</definedName>
    <definedName name="APU_7.5.6">#REF!</definedName>
    <definedName name="res_caquetá">#REF!</definedName>
    <definedName name="edd">#REF!</definedName>
    <definedName name="ES2_33">#REF!</definedName>
    <definedName name="COGA122">#REF!</definedName>
    <definedName name="TOTALITEM1.7">#REF!</definedName>
    <definedName name="SHARED_FORMULA_238">#REF!</definedName>
    <definedName name="ITEM5.86">#REF!</definedName>
    <definedName name="Granito_Blanco_Huila_No._1">#REF!</definedName>
    <definedName name="SHARED_FORMULA_1092">#REF!</definedName>
    <definedName name="ALCALDIA1">#REF!</definedName>
    <definedName name="_8__123Graph_AGráfico_4A">#REF!</definedName>
    <definedName name="MUEBLES_COC_VALOR">#REF!</definedName>
    <definedName name="__EXC1">#REF!</definedName>
    <definedName name="VPR1_1_29">#REF!</definedName>
    <definedName name="ES1_32">#REF!</definedName>
    <definedName name="ES3_26">#REF!</definedName>
    <definedName name="PAZ">#REF!</definedName>
    <definedName name="SHARED_FORMULA_584">#REF!</definedName>
    <definedName name="FORSHE">#REF!</definedName>
    <definedName name="IVA_1_1">#REF!</definedName>
    <definedName name="CANT1.2">#REF!</definedName>
    <definedName name="___pr31">#REF!</definedName>
    <definedName name="SHARED_FORMULA_1464">#REF!</definedName>
    <definedName name="_4__123Graph_DGRAFICO_1">#REF!</definedName>
    <definedName name="GIRON">#REF!</definedName>
    <definedName name="_310_UG8_1">#REF!</definedName>
    <definedName name="PPT">#REF!</definedName>
    <definedName name="_367CODO16X45_1">#REF!</definedName>
    <definedName name="SHARED_FORMULA_894">#REF!</definedName>
    <definedName name="CABAL">#REF!</definedName>
    <definedName name="FECHAS_C">#REF!</definedName>
    <definedName name="SHARED_FORMULA_987">#REF!</definedName>
    <definedName name="dflt4">#REF!</definedName>
    <definedName name="DEST_ART">#REF!</definedName>
    <definedName name="SHARED_FORMULA_750">#REF!</definedName>
    <definedName name="VIT1_1_3">#REF!</definedName>
    <definedName name="Pulidora">#REF!</definedName>
    <definedName name="ResMO">#REF!</definedName>
    <definedName name="CNT_M">#REF!</definedName>
    <definedName name="_______EST14">#REF!</definedName>
    <definedName name="Ue">#REF!</definedName>
    <definedName name="UR8UZ">#REF!</definedName>
    <definedName name="TNOV6">#REF!</definedName>
    <definedName name="SMMLV2012">#REF!</definedName>
    <definedName name="SGI_V_INDICES_CIRCUITO_CAUSA">#REF!</definedName>
    <definedName name="SHARED_FORMULA_1062">#REF!</definedName>
    <definedName name="___tab2">#REF!</definedName>
    <definedName name="Uf">#REF!</definedName>
    <definedName name="Reparaciones_en_PVC_A.LL._4">#REF!</definedName>
    <definedName name="Descripcion_1">#REF!</definedName>
    <definedName name="__________tg4">#REF!</definedName>
    <definedName name="______pr12">#REF!</definedName>
    <definedName name="Módulo3.anexo10">#REF!</definedName>
    <definedName name="MEJORA">#REF!</definedName>
    <definedName name="_Key11">#REF!</definedName>
    <definedName name="SHARED_FORMULA_1575">#REF!</definedName>
    <definedName name="DFF">#REF!</definedName>
    <definedName name="SHARED_FORMULA_738">#REF!</definedName>
    <definedName name="LCUNETAFLEXIBLE">#REF!</definedName>
    <definedName name="ITEM_2">#REF!</definedName>
    <definedName name="_121A">#REF!</definedName>
    <definedName name="HIDR160PE_S1">#REF!</definedName>
    <definedName name="SEÑALHORIZONTALRIGIDOURBANO">#REF!</definedName>
    <definedName name="APU_15.2.3">#REF!</definedName>
    <definedName name="G_C14">#REF!</definedName>
    <definedName name="CONTRATISTA">#REF!</definedName>
    <definedName name="Valla_Metálica_preventiva_de_zona_de_construcción_del_proyecto__dimensiones__1_0___1_2_m.">#REF!</definedName>
    <definedName name="____pr08">#REF!</definedName>
    <definedName name="DES_ITEM">#REF!</definedName>
    <definedName name="fsdfdsf">#REF!</definedName>
    <definedName name="_123A">#REF!</definedName>
    <definedName name="D62S">#REF!</definedName>
    <definedName name="_EST15">#REF!</definedName>
    <definedName name="_530REPACOMETIDA4_1_1">#REF!</definedName>
    <definedName name="____pr66">#REF!</definedName>
    <definedName name="Cable_Aluminio_Aislado_P.V.C._2_0_AWG">#REF!</definedName>
    <definedName name="_486novafort160_1_1_1">#REF!</definedName>
    <definedName name="SHARED_FORMULA_1021">#REF!</definedName>
    <definedName name="SHARED_FORMULA_906">#REF!</definedName>
    <definedName name="Cable_n_8">#REF!</definedName>
    <definedName name="CONTROL1">#REF!</definedName>
    <definedName name="DIRECTO89">#REF!</definedName>
    <definedName name="ARELC">#REF!</definedName>
    <definedName name="APU221.1">#REF!</definedName>
    <definedName name="APU_18.1.1">#REF!</definedName>
    <definedName name="TK_1">#REF!</definedName>
    <definedName name="COSTO_FRENTE">#REF!</definedName>
    <definedName name="mf">#REF!</definedName>
    <definedName name="SHARED_FORMULA_1350">#REF!</definedName>
    <definedName name="EQUIPOS1">#REF!</definedName>
    <definedName name="__ane8">#REF!</definedName>
    <definedName name="Valvulas_de_1_2">#REF!</definedName>
    <definedName name="Insumos_D18">#REF!</definedName>
    <definedName name="_460HORAS_1">#REF!</definedName>
    <definedName name="EX_1">#REF!</definedName>
    <definedName name="Domo_Acrilico_0_90_x_0_90">#REF!</definedName>
    <definedName name="CODO_P.V.C_90___1_2">#REF!</definedName>
    <definedName name="ES2_10">#REF!</definedName>
    <definedName name="adasd">#REF!</definedName>
    <definedName name="GMM_ON_DRIO">#REF!</definedName>
    <definedName name="DANODOF">#REF!</definedName>
    <definedName name="SHARED_FORMULA_895">#REF!</definedName>
    <definedName name="Estufas">#REF!</definedName>
    <definedName name="_UG3">#REF!</definedName>
    <definedName name="__APU221">#REF!</definedName>
    <definedName name="SHARED_FORMULA_1783">#REF!</definedName>
    <definedName name="SHEET8">#REF!</definedName>
    <definedName name="_316A_IMPRESIÓN_IM_1">#REF!</definedName>
    <definedName name="HOJAPUERTA2X0.7">#REF!</definedName>
    <definedName name="ES4_27">#REF!</definedName>
    <definedName name="Adaptador_pvc_1_2">#REF!</definedName>
    <definedName name="____________EXC7">#REF!</definedName>
    <definedName name="PEDIDO">#REF!</definedName>
    <definedName name="ENEROAC">#REF!</definedName>
    <definedName name="Ls">#REF!</definedName>
    <definedName name="_____________EST9">#REF!</definedName>
    <definedName name="SHARED_FORMULA_1837">#REF!</definedName>
    <definedName name="item212">#REF!</definedName>
    <definedName name="CRIT_DOL">#REF!</definedName>
    <definedName name="_4290A">#REF!</definedName>
    <definedName name="_ALM1">#REF!</definedName>
    <definedName name="RELLENO_1_1">#REF!</definedName>
    <definedName name="ACTA12">#REF!</definedName>
    <definedName name="FINISHER">#REF!</definedName>
    <definedName name="CGRF0331">#REF!</definedName>
    <definedName name="APU_10.1.6">#REF!</definedName>
    <definedName name="SHARED_FORMULA_1833">#REF!</definedName>
    <definedName name="tubogrp24">#REF!</definedName>
    <definedName name="CUEXC">#REF!</definedName>
    <definedName name="__TPE1331">#REF!</definedName>
    <definedName name="SHARED_FORMULA_1022">#REF!</definedName>
    <definedName name="nacionalizacion">#REF!</definedName>
    <definedName name="BuiltIn_Print_Titles">#REF!</definedName>
    <definedName name="_1___123Graph_AGráfico_4A">#REF!</definedName>
    <definedName name="cuadrillaa4">#REF!</definedName>
    <definedName name="CODO16X45_1_1">#REF!</definedName>
    <definedName name="TOTALITEM9.7">#REF!</definedName>
    <definedName name="____________med20">#REF!</definedName>
    <definedName name="_550T3UZ_1">#REF!</definedName>
    <definedName name="IMPER">#REF!</definedName>
    <definedName name="SHARED_FORMULA_594">#REF!</definedName>
    <definedName name="C.5">#REF!</definedName>
    <definedName name="DIRECTO82">#REF!</definedName>
    <definedName name="ACTA5">#REF!</definedName>
    <definedName name="Domos_acrílicos_1.10_x_1.10">#REF!</definedName>
    <definedName name="SHARED_FORMULA_70">#REF!</definedName>
    <definedName name="_4245B">#REF!</definedName>
    <definedName name="SHARED_FORMULA_2135">#REF!</definedName>
    <definedName name="CUADRI4">#REF!</definedName>
    <definedName name="_____________EST5">#REF!</definedName>
    <definedName name="DOM90X20_S3">#REF!</definedName>
    <definedName name="acc1media">#REF!</definedName>
    <definedName name="Caballete_asbt_cemt">#REF!</definedName>
    <definedName name="________EXC12">#REF!</definedName>
    <definedName name="_80_MAT13_1_1">#REF!</definedName>
    <definedName name="_HUM1">#REF!</definedName>
    <definedName name="_379CODO3X45_1">#REF!</definedName>
    <definedName name="COGA237">#REF!</definedName>
    <definedName name="Pinza_Voltiamperica">#REF!</definedName>
    <definedName name="Rm">#REF!</definedName>
    <definedName name="pre">#REF!</definedName>
    <definedName name="mangueraslav">#REF!</definedName>
    <definedName name="aaaaaaasas">#REF!</definedName>
    <definedName name="kkkkk">#REF!</definedName>
    <definedName name="CajDol12">#REF!</definedName>
    <definedName name="_______________EST13">#REF!</definedName>
    <definedName name="RESUEMN4">#REF!</definedName>
    <definedName name="_128_MAT28_1_1">#REF!</definedName>
    <definedName name="astrid">#REF!</definedName>
    <definedName name="PR">#REF!</definedName>
    <definedName name="Bisagra_3">#REF!</definedName>
    <definedName name="Puerta_marco_y_hoja">#REF!</definedName>
    <definedName name="SHARED_FORMULA_1928">#REF!</definedName>
    <definedName name="res_huila">#REF!</definedName>
    <definedName name="_396CODO8X22_1_1_1">#REF!</definedName>
    <definedName name="DIRECTO5.63">#REF!</definedName>
    <definedName name="_556T4UP_1">#REF!</definedName>
    <definedName name="Tubo_Presión___13_5_P.V.C._1">#REF!</definedName>
    <definedName name="Rw">#REF!</definedName>
    <definedName name="Lz">#REF!</definedName>
    <definedName name="SHARED_FORMULA_432">#REF!</definedName>
    <definedName name="TYUYIUYI">#REF!</definedName>
    <definedName name="TOP">#REF!</definedName>
    <definedName name="________med20">#REF!</definedName>
    <definedName name="ES2_20">#REF!</definedName>
    <definedName name="ELEC_MAT">#REF!</definedName>
    <definedName name="CONCRETOF_1">#REF!</definedName>
    <definedName name="mdo">#REF!</definedName>
    <definedName name="Tubo_P.V.C.___L_2">#REF!</definedName>
    <definedName name="M.O_D18C">#REF!</definedName>
    <definedName name="____EXC8">#REF!</definedName>
    <definedName name="res_córdoba">#REF!</definedName>
    <definedName name="CGTR023">#REF!</definedName>
    <definedName name="Ayudante_Acabados_albañilería">#REF!</definedName>
    <definedName name="DRL1_2">#REF!</definedName>
    <definedName localSheetId="3" name="Rango_Area">#REF!</definedName>
    <definedName name="ES3_8">#REF!</definedName>
    <definedName name="SHARED_FORMULA_345">#REF!</definedName>
    <definedName name="Salidas_de_Tomacorriente_Monofasicas_Normales_15_A__120_V__5_15R">#REF!</definedName>
    <definedName name="FOBO108US">#REF!</definedName>
    <definedName name="ES5_6">#REF!</definedName>
    <definedName name="TOTALITEM1.1.4">#REF!</definedName>
    <definedName name="jk">#REF!</definedName>
    <definedName name="SHARED_FORMULA_1256">#REF!</definedName>
    <definedName name="RENDIMIENTO____CARGA">#REF!</definedName>
    <definedName name="______pr69">#REF!</definedName>
    <definedName name="_407CONCRETOATRAQUE_1_1">#REF!</definedName>
    <definedName name="Cliente">#REF!</definedName>
    <definedName name="DOM90X20_S4">#REF!</definedName>
    <definedName name="Títulos_a_imprimir_IM">#REF!</definedName>
    <definedName name="SHARED_FORMULA_1544">#REF!</definedName>
    <definedName name="data36">#REF!</definedName>
    <definedName name="___pr21">#REF!</definedName>
    <definedName name="_600TEE8X4_1_1_1">#REF!</definedName>
    <definedName name="P_2___2.7x4.8___Plano_de_Detalle_No._A_170">#REF!</definedName>
    <definedName name="_A18">#REF!</definedName>
    <definedName name="SHARED_FORMULA_2143">#REF!</definedName>
    <definedName name="_INF2">#REF!</definedName>
    <definedName name="CONCRETO3000">#REF!</definedName>
    <definedName name="ACOMETIDA4_1_1">#REF!</definedName>
    <definedName name="SHARED_FORMULA_489">#REF!</definedName>
    <definedName name="TenorMinimoMC">#REF!</definedName>
    <definedName name="SHEET">#REF!</definedName>
    <definedName name="T33JH">#REF!</definedName>
    <definedName name="hp">#REF!</definedName>
    <definedName name="fv">#REF!</definedName>
    <definedName name="Ug">#REF!</definedName>
    <definedName name="BUJEPRES1X1.2">#REF!</definedName>
    <definedName name="COMP">#REF!</definedName>
    <definedName name="_PJ50">#REF!</definedName>
    <definedName name="SHARED_FORMULA_111">#REF!</definedName>
    <definedName name="_2___123Graph_BGráfico_4A">#REF!</definedName>
    <definedName name="_263A">#REF!</definedName>
    <definedName name="crrd">#REF!</definedName>
    <definedName name="Cr">#REF!</definedName>
    <definedName name="SHARED_FORMULA_38">#REF!</definedName>
    <definedName name="TORNILLO_3">#REF!</definedName>
    <definedName name="PINT_EXT_ITEM">#REF!</definedName>
    <definedName name="SHARED_FORMULA_972">#REF!</definedName>
    <definedName name="___xlnm._FilterDatabase_1">#REF!</definedName>
    <definedName name="Separacion.Dovelas">#REF!</definedName>
    <definedName name="CO90S3">#REF!</definedName>
    <definedName name="_EMP12">#REF!</definedName>
    <definedName name="_____pj51">#REF!</definedName>
    <definedName name="TUBSANIT2TOTAL">#REF!</definedName>
    <definedName name="ValorEjecutado">#REF!</definedName>
    <definedName name="APU_7.7.1.8">#REF!</definedName>
    <definedName name="IOU">#REF!</definedName>
    <definedName name="TOTSHE4">#REF!</definedName>
    <definedName name="CGEX01">#REF!</definedName>
    <definedName name="_Cal20">#REF!</definedName>
    <definedName name="SHARED_FORMULA_1987">#REF!</definedName>
    <definedName name="SHARED_FORMULA_141">#REF!</definedName>
    <definedName name="ES3_34">#REF!</definedName>
    <definedName name="Z_026CD6D7_F7CA_4BE8_B625_9A1778CFA739_.wvu.PrintArea">#REF!</definedName>
    <definedName name="Contratante">#REF!</definedName>
    <definedName name="si">#REF!</definedName>
    <definedName name="CRUCE90_CANAL_S2">#REF!</definedName>
    <definedName name="PINV">#REF!</definedName>
    <definedName name="TUB._ACC_3__Bx_B_SCH_40">#REF!</definedName>
    <definedName name="paralelo">#REF!</definedName>
    <definedName name="Ao">#REF!</definedName>
    <definedName name="REP1.5_0.5">#REF!</definedName>
    <definedName name="_484novafort160_1">#REF!</definedName>
    <definedName name="_309_UG6_1_1_1">#REF!</definedName>
    <definedName name="auxdotacion">#REF!</definedName>
    <definedName name="_C2254JH">#REF!</definedName>
    <definedName name="___TOP5">#REF!</definedName>
    <definedName name="ITEM2.10">#REF!</definedName>
    <definedName name="___TOP10">#REF!</definedName>
    <definedName name="MATERIAL">#REF!</definedName>
    <definedName name="_203A">#REF!</definedName>
    <definedName name="Excel_BuiltIn_Print_Titles">#REF!</definedName>
    <definedName name="SHARED_FORMULA_1831">#REF!</definedName>
    <definedName name="SHARED_FORMULA_2071">#REF!</definedName>
    <definedName name="SHARED_FORMULA_1618">#REF!</definedName>
    <definedName name="__TP1">#REF!</definedName>
    <definedName name="_28_EQP17_1">#REF!</definedName>
    <definedName localSheetId="3" name="juy">#REF!</definedName>
    <definedName name="SMMLV2006">#REF!</definedName>
    <definedName name="fijamix">#REF!</definedName>
    <definedName name="CCCCCC">#REF!</definedName>
    <definedName name="APU_2.2.2">#REF!</definedName>
    <definedName name="CRUCE12_B_S3">#REF!</definedName>
    <definedName name="_261_MV4_1_1_1">#REF!</definedName>
    <definedName name="_pr54">#REF!</definedName>
    <definedName name="_____DRL1">#REF!</definedName>
    <definedName name="SHARED_FORMULA_546">#REF!</definedName>
    <definedName name="SHARED_FORMULA_1199">#REF!</definedName>
    <definedName name="toma110">#REF!</definedName>
    <definedName name="DIRECTO9.1">#REF!</definedName>
    <definedName name="granitobeige">#REF!</definedName>
    <definedName name="granitofun">#REF!</definedName>
    <definedName name="TOTSHE17">#REF!</definedName>
    <definedName name="_MAT33_1">#REF!</definedName>
    <definedName name="VCHE1.5">#REF!</definedName>
    <definedName name="REP1.5_1">#REF!</definedName>
    <definedName name="SHARED_FORMULA_1861">#REF!</definedName>
    <definedName name="RESUMEN5_2">#REF!</definedName>
    <definedName name="_MO3_1_2">#REF!</definedName>
    <definedName name="alfalisto">#REF!</definedName>
    <definedName name="ES2_39">#REF!</definedName>
    <definedName name="_EMP6">#REF!</definedName>
    <definedName name="DRL">#REF!</definedName>
    <definedName name="_tab1">#REF!</definedName>
    <definedName name="COMIDA">#REF!</definedName>
    <definedName name="_692VALVULA4_1_1">#REF!</definedName>
    <definedName name="cd___0">#REF!</definedName>
    <definedName name="DCI">#REF!</definedName>
    <definedName name="CL">#REF!</definedName>
    <definedName name="SHARED_FORMULA_2083">#REF!</definedName>
    <definedName name="_217_MV1_1">#REF!</definedName>
    <definedName name="_ept1">#REF!</definedName>
    <definedName name="ConsecPre">#REF!</definedName>
    <definedName name="_____pr08">#REF!</definedName>
    <definedName name="_131_MAT29_1_1">#REF!</definedName>
    <definedName name="_TA6">#REF!</definedName>
    <definedName name="SHARED_FORMULA_239">#REF!</definedName>
    <definedName name="item310">#REF!</definedName>
    <definedName name="_476MM_1_1">#REF!</definedName>
    <definedName name="Concreto_1_3_5">#REF!</definedName>
    <definedName name="SHARED_FORMULA_1213">#REF!</definedName>
    <definedName name="viniloexterior">#REF!</definedName>
    <definedName name="Tubería_PVC_UM_8__RDE_26">#REF!</definedName>
    <definedName name="NOV">#REF!</definedName>
    <definedName name="HT75MH">#REF!</definedName>
    <definedName name="gnm">#REF!</definedName>
    <definedName name="SHARED_FORMULA_222">#REF!</definedName>
    <definedName name="data15">#REF!</definedName>
    <definedName name="COSTO27US">#REF!</definedName>
    <definedName name="Accsesorios_gabinete">#REF!</definedName>
    <definedName name="__CIA3">#REF!</definedName>
    <definedName name="titu2">#REF!</definedName>
    <definedName name="SHARED_FORMULA_1458">#REF!</definedName>
    <definedName name="Aq">#REF!</definedName>
    <definedName name="Cable_UTP_4_Pares_Cat._5E">#REF!</definedName>
    <definedName name="TotPrimaServicios">#REF!</definedName>
    <definedName name="SHARED_FORMULA_1485">#REF!</definedName>
    <definedName name="_129_MAT28_1_1_1">#REF!</definedName>
    <definedName name="_12_B_0__123Graph_XGráfico">#REF!</definedName>
    <definedName name="Persianas_Luxalon_Cortasol_84RLSL5">#REF!</definedName>
    <definedName name="ObraPre">#REF!</definedName>
    <definedName name="SHARED_FORMULA_1695">#REF!</definedName>
    <definedName name="_IMP1115">#REF!</definedName>
    <definedName name="MORTE12">#REF!</definedName>
    <definedName name="_MO2">#REF!</definedName>
    <definedName name="Flujodecaja">#REF!</definedName>
    <definedName name="T22SF19">#REF!</definedName>
    <definedName name="Tablero_Dist._T_NP1_5__T_NP1_7_Trifasico_CON_Espacio_Totalizador_35_Circ._5_Hilos_220V">#REF!</definedName>
    <definedName name="_TPE1706">#REF!</definedName>
    <definedName name="CODOPRES90.1.1.2">#REF!</definedName>
    <definedName name="FSFCDFSFSD">#REF!</definedName>
    <definedName name="_SBC3">#REF!</definedName>
    <definedName name="APU_5.1.9">#REF!</definedName>
    <definedName name="VentaAnsermaCartago">#REF!</definedName>
    <definedName name="_______________EST6">#REF!</definedName>
    <definedName name="IMPII4B">#REF!</definedName>
    <definedName name="item681">#REF!</definedName>
    <definedName name="mo_10">#REF!</definedName>
    <definedName name="SHARED_FORMULA_388">#REF!</definedName>
    <definedName name="_C65580">#REF!</definedName>
    <definedName name="Tarifam3km">#REF!</definedName>
    <definedName name="T.13">#REF!</definedName>
    <definedName name="in">#REF!</definedName>
    <definedName name="tbl_ProdInfo">#REF!</definedName>
    <definedName name="_123_MAT26_1_1_1">#REF!</definedName>
    <definedName name="T2RF15">#REF!</definedName>
    <definedName name="_MOR14">#REF!</definedName>
    <definedName name="_266B">#REF!</definedName>
    <definedName name="UNION3">#REF!</definedName>
    <definedName name="CODAPU">#REF!</definedName>
    <definedName name="SHARED_FORMULA_1537">#REF!</definedName>
    <definedName name="_______________EXC3">#REF!</definedName>
    <definedName name="APU_Magnolios">#REF!</definedName>
    <definedName name="Total_Kilometro_típico_aereo_11.4_kV">#REF!</definedName>
    <definedName name="_CON2200">#REF!</definedName>
    <definedName name="CodActEco">#REF!</definedName>
    <definedName name="MALO55CN01">#REF!</definedName>
    <definedName name="SHARED_FORMULA_1047">#REF!</definedName>
    <definedName name="Manguera_Hidr._1_2">#REF!</definedName>
    <definedName name="Selector_voltimetro_7_posiciones">#REF!</definedName>
    <definedName name="fb">#REF!</definedName>
    <definedName name="_221B">#REF!</definedName>
    <definedName name="LEVANTE10">#REF!</definedName>
    <definedName name="DIRECTO2.9">#REF!</definedName>
    <definedName name="APU_21.2.4">#REF!</definedName>
    <definedName localSheetId="0" name="v">#REF!</definedName>
    <definedName name="_213B">#REF!</definedName>
    <definedName name="Marmolina">#REF!</definedName>
    <definedName name="SHARED_FORMULA_1379">#REF!</definedName>
    <definedName name="C.9">#REF!</definedName>
    <definedName name="TUBPRES1.1.4">#REF!</definedName>
    <definedName name="EXITO">#REF!</definedName>
    <definedName name="_334anillo_1">#REF!</definedName>
    <definedName name="_COM18">#REF!</definedName>
    <definedName name="TRP">#REF!</definedName>
    <definedName name="dhp">#REF!</definedName>
    <definedName name="Excel_BuiltIn_Print_Area_2_1">#REF!</definedName>
    <definedName name="APU_7.7.4.1">#REF!</definedName>
    <definedName name="U_Z">#REF!</definedName>
    <definedName name="SHARED_FORMULA_77">#REF!</definedName>
    <definedName name="SHARED_FORMULA_274">#REF!</definedName>
    <definedName name="ORIGEN">#REF!</definedName>
    <definedName name="CPDO8X11_1_1">#REF!</definedName>
    <definedName name="TCOP">#REF!</definedName>
    <definedName name="Cerradura_safe_de_seguridad">#REF!</definedName>
    <definedName name="_IPC2002">#REF!</definedName>
    <definedName name="SHARED_FORMULA_2034">#REF!</definedName>
    <definedName name="___TOP7">#REF!</definedName>
    <definedName name="_______rc">#REF!</definedName>
    <definedName name="_Sort">#REF!</definedName>
    <definedName name="__123Graph_E">#REF!</definedName>
    <definedName name="SHARED_FORMULA_601">#REF!</definedName>
    <definedName name="SHARED_FORMULA_665">#REF!</definedName>
    <definedName name="TRRETER">#REF!</definedName>
    <definedName name="FF">#REF!</definedName>
    <definedName name="CGTR039">#REF!</definedName>
    <definedName name="SHARED_FORMULA_1028">#REF!</definedName>
    <definedName name="DIRECTO9.5">#REF!</definedName>
    <definedName name="SHARED_FORMULA_1457">#REF!</definedName>
    <definedName name="TOTALHH">#REF!</definedName>
    <definedName name="An">#REF!</definedName>
    <definedName name="____EXC4">#REF!</definedName>
    <definedName name="SHARED_FORMULA_1946">#REF!</definedName>
    <definedName name="ESPESORMEJORPH">#REF!</definedName>
    <definedName name="Z_0A4C2D73_EA87_11DA_B6F6_00609720E0A1_.wvu.PrintArea">#REF!</definedName>
    <definedName name="_658UR3UP_1">#REF!</definedName>
    <definedName name="_265A">#REF!</definedName>
    <definedName name="SHARED_FORMULA_1281">#REF!</definedName>
    <definedName name="__DGO1">#REF!</definedName>
    <definedName name="APU_21.2.3">#REF!</definedName>
    <definedName name="SHARED_FORMULA_626">#REF!</definedName>
    <definedName name="____f">#REF!</definedName>
    <definedName name="TOTALITEM6.3">#REF!</definedName>
    <definedName name="__EST17">#REF!</definedName>
    <definedName name="BUENO55CN03">#REF!</definedName>
    <definedName name="APU_3.2.9">#REF!</definedName>
    <definedName name="U8UP_1_2">#REF!</definedName>
    <definedName name="SHARED_FORMULA_1954">#REF!</definedName>
    <definedName name="___EST16">#REF!</definedName>
    <definedName name="Viniltex">#REF!</definedName>
    <definedName name="cabletel">#REF!</definedName>
    <definedName name="APU_7.7.6.5">#REF!</definedName>
    <definedName name="CRUZ3">#REF!</definedName>
    <definedName name="SHARED_FORMULA_1707">#REF!</definedName>
    <definedName name="concre35">#REF!</definedName>
    <definedName name="Ayudante_Taller">#REF!</definedName>
    <definedName name="Bm">#REF!</definedName>
    <definedName name="Teja_de_fibrocemento">#REF!</definedName>
    <definedName name="SHARED_FORMULA_600">#REF!</definedName>
    <definedName name="SHARED_FORMULA_622">#REF!</definedName>
    <definedName name="dadocon">#REF!</definedName>
    <definedName name="______EST6">#REF!</definedName>
    <definedName name="SHARED_FORMULA_471">#REF!</definedName>
    <definedName name="SHARED_FORMULA_1322">#REF!</definedName>
    <definedName name="SHARED_FORMULA_384">#REF!</definedName>
    <definedName name="reparacion4">#REF!</definedName>
    <definedName name="USO_RADIO">#REF!</definedName>
    <definedName name="Print_Area">#REF!</definedName>
    <definedName name="COGA121">#REF!</definedName>
    <definedName name="AND">#REF!</definedName>
    <definedName name="DIRECTO25">#REF!</definedName>
    <definedName name="muro">#REF!</definedName>
    <definedName name="_TLL3">#REF!</definedName>
    <definedName name="_617U3UZ_1_1">#REF!</definedName>
    <definedName name="CAPITULO20">#REF!</definedName>
    <definedName name="SHARED_FORMULA_234">#REF!</definedName>
    <definedName name="BROCH">#REF!</definedName>
    <definedName name="Cemento_gris">#REF!</definedName>
    <definedName name="Cerradura_Ref._A40_S_Orbit_C_M_Schlage">#REF!</definedName>
    <definedName name="VAL250PE_S6">#REF!</definedName>
    <definedName name="SHARED_FORMULA_677">#REF!</definedName>
    <definedName name="vodijvoe">#REF!</definedName>
    <definedName name="SHARED_FORMULA_1418">#REF!</definedName>
    <definedName name="DIRECTO41">#REF!</definedName>
    <definedName name="Reeed">#REF!</definedName>
    <definedName name="SHARED_FORMULA_129">#REF!</definedName>
    <definedName name="SHARED_FORMULA_1872">#REF!</definedName>
    <definedName name="_TZ3256">#REF!</definedName>
    <definedName name="LUBRICANTE">#REF!</definedName>
    <definedName name="SHARED_FORMULA_1294">#REF!</definedName>
    <definedName name="COGA232">#REF!</definedName>
    <definedName name="_193_MO2_1">#REF!</definedName>
    <definedName name="SHARED_FORMULA_1709">#REF!</definedName>
    <definedName name="CARBUROTOT">#REF!</definedName>
    <definedName name="SHARED_FORMULA_2118">#REF!</definedName>
    <definedName name="TOTSHE24">#REF!</definedName>
    <definedName name="adaptablero">#REF!</definedName>
    <definedName name="GENERAL___0">#REF!</definedName>
    <definedName name="COYLL">#REF!</definedName>
    <definedName name="A_IMPRESIÓN_IM_1_2">#REF!</definedName>
    <definedName name="_TPE1790">#REF!</definedName>
    <definedName name="ESA">#REF!</definedName>
    <definedName name="__TZ225">#REF!</definedName>
    <definedName name="Ur">#REF!</definedName>
    <definedName name="Z_0A4C2D74_EA87_11DA_B6F6_00609720E0A1_.wvu.PrintTitles">#REF!</definedName>
    <definedName name="CGTR022">#REF!</definedName>
    <definedName name="tomainserto">#REF!</definedName>
    <definedName name="PLASTROCRETE_DM">#REF!</definedName>
    <definedName name="_200_MO4_1_1">#REF!</definedName>
    <definedName name="sdfsd">#REF!</definedName>
    <definedName name="Valla_Metálica_informativa_del_proyecto__dimensiones__2_4___1_4_m.">#REF!</definedName>
    <definedName name="PIAC">#REF!</definedName>
    <definedName name="SHARED_FORMULA_18">#REF!</definedName>
    <definedName name="U6UP_1_2">#REF!</definedName>
    <definedName name="blPerAdmiCantInf">#REF!</definedName>
    <definedName name="DIRECTO5.114">#REF!</definedName>
    <definedName name="C_grupo1">#REF!</definedName>
    <definedName name="OBRERO.2">#REF!</definedName>
    <definedName name="_COM3">#REF!</definedName>
    <definedName name="Aplique_Cilindrico_de_Techo_en_Acero_Galvanizado_de_2x26_W._120_V.">#REF!</definedName>
    <definedName name="T16US_1">#REF!</definedName>
    <definedName name="__EST8">#REF!</definedName>
    <definedName name="SHARED_FORMULA_200">#REF!</definedName>
    <definedName name="SHARED_FORMULA_1088">#REF!</definedName>
    <definedName name="EQUIPOTIT">#REF!</definedName>
    <definedName name="LAMPARATOT">#REF!</definedName>
    <definedName name="hjk">#REF!</definedName>
    <definedName name="VAL300PVC_S5">#REF!</definedName>
    <definedName name="act">#REF!</definedName>
    <definedName name="ESPR">#REF!</definedName>
    <definedName name="DCorriente">#REF!</definedName>
    <definedName name="___EXC8">#REF!</definedName>
    <definedName name="Descrip_cuadrillas">#REF!</definedName>
    <definedName name="design">#REF!</definedName>
    <definedName name="BEB">#REF!</definedName>
    <definedName name="OrigenConsultoria">#REF!</definedName>
    <definedName name="SHARED_FORMULA_1162">#REF!</definedName>
    <definedName name="_MAT37_1_1">#REF!</definedName>
    <definedName name="INV_11">#REF!</definedName>
    <definedName name="ANDENES">#REF!</definedName>
    <definedName name="DOM160X32_S4">#REF!</definedName>
    <definedName name="_167_MAT4_1_1">#REF!</definedName>
    <definedName name="CONCRETOATRAQUE_1">#REF!</definedName>
    <definedName name="SHARED_FORMULA_1882">#REF!</definedName>
    <definedName name="dolar_10">#REF!</definedName>
    <definedName name="Tabla_Burra_Cedro_Macho_28_cm.">#REF!</definedName>
    <definedName name="SHARED_FORMULA_1101">#REF!</definedName>
    <definedName name="UNIONPRES3">#REF!</definedName>
    <definedName name="SHARED_FORMULA_1000">#REF!</definedName>
    <definedName name="alquiler">#REF!</definedName>
    <definedName name="Varilla_cooperwell_24">#REF!</definedName>
    <definedName name="ES6_7">#REF!</definedName>
    <definedName name="SHARED_FORMULA_1327">#REF!</definedName>
    <definedName name="acta">#REF!</definedName>
    <definedName name="tapapozo_1_1">#REF!</definedName>
    <definedName name="P150X240">#REF!</definedName>
    <definedName name="Plancha">#REF!</definedName>
    <definedName name="SHARED_FORMULA_1498">#REF!</definedName>
    <definedName name="SIG_LG11_H357">#REF!</definedName>
    <definedName name="_oa55">#REF!</definedName>
    <definedName name="__CAC5">#REF!</definedName>
    <definedName name="Meta3">#REF!</definedName>
    <definedName name="TABLA1.2.2">#REF!</definedName>
    <definedName name="CVa">#REF!</definedName>
    <definedName name="_EQP19_1">#REF!</definedName>
    <definedName name="TEE8X6">#REF!</definedName>
    <definedName name="VTOTAL_1">#REF!</definedName>
    <definedName name="SHARED_FORMULA_1576">#REF!</definedName>
    <definedName name="CPDO8X11_1_2">#REF!</definedName>
    <definedName name="VALORACIÓN">#REF!</definedName>
    <definedName name="_191_MO10_1_1">#REF!</definedName>
    <definedName name="ACTA41">#REF!</definedName>
    <definedName name="Lf">#REF!</definedName>
    <definedName name="DIRECTO7.12">#REF!</definedName>
    <definedName name="DIRECTO101">#REF!</definedName>
    <definedName name="Bicicletero">#REF!</definedName>
    <definedName name="Ha">#REF!</definedName>
    <definedName name="Extract">#REF!</definedName>
    <definedName name="SUMIN">#REF!</definedName>
    <definedName name="SHARED_FORMULA_1269">#REF!</definedName>
    <definedName name="HGFHGF">#REF!</definedName>
    <definedName name="__ORO16">#REF!</definedName>
    <definedName name="Acido_oxálico">#REF!</definedName>
    <definedName name="_226_MV12_1">#REF!</definedName>
    <definedName name="SHEET2">#REF!</definedName>
    <definedName name="Interventor">#REF!</definedName>
    <definedName name="AIU_ADMON">#REF!</definedName>
    <definedName name="CGFI0335">#REF!</definedName>
    <definedName name="APU_7.7.6.4">#REF!</definedName>
    <definedName name="_Cod11">#REF!</definedName>
    <definedName name="FORMULARIO">#REF!</definedName>
    <definedName name="Ah">#REF!</definedName>
    <definedName name="SHARED_FORMULA_1192">#REF!</definedName>
    <definedName name="__PMT5820">#REF!</definedName>
    <definedName name="TREM">#REF!</definedName>
    <definedName name="COGA72">#REF!</definedName>
    <definedName name="CGFI023">#REF!</definedName>
    <definedName name="APU_1.1.2">#REF!</definedName>
    <definedName name="Adaptador_macho_rapido_de_20mm_x_1_2">#REF!</definedName>
    <definedName name="COSTO9US">#REF!</definedName>
    <definedName name="______EXC4">#REF!</definedName>
    <definedName name="SHARED_FORMULA_2117">#REF!</definedName>
    <definedName name="_4__123Graph_CGRAFICO_1">#REF!</definedName>
    <definedName name="APU_7.7.8.4.8">#REF!</definedName>
    <definedName name="os">#REF!</definedName>
    <definedName name="_MV8">#REF!</definedName>
    <definedName name="CO90S2">#REF!</definedName>
    <definedName name="ESTRAE">#REF!</definedName>
    <definedName name="Pintura_lumínica">#REF!</definedName>
    <definedName name="SHARED_FORMULA_2257">#REF!</definedName>
    <definedName name="VRP1_1_6">#REF!</definedName>
    <definedName name="___f">#REF!</definedName>
    <definedName name="FOBO8">#REF!</definedName>
    <definedName name="VIT1_1_1">#REF!</definedName>
    <definedName name="ACOMETIDA3_1">#REF!</definedName>
    <definedName name="SHARED_FORMULA_400">#REF!</definedName>
    <definedName name="Luminarias_Fluorescentes_Tubos_en__U__de_2x32_W__120_V__Tipo_T_8">#REF!</definedName>
    <definedName name="ES3_19">#REF!</definedName>
    <definedName name="_TEE6_1_1">#REF!</definedName>
    <definedName name="___DPI1">#REF!</definedName>
    <definedName name="SHARED_FORMULA_394">#REF!</definedName>
    <definedName name="___COM18">#REF!</definedName>
    <definedName name="Ganchos_galvanizados">#REF!</definedName>
    <definedName name="G_C18">#REF!</definedName>
    <definedName name="PUERTMADECERRAT">#REF!</definedName>
    <definedName name="SHARED_FORMULA_1631">#REF!</definedName>
    <definedName name="___EXC1">#REF!</definedName>
    <definedName name="TOTALITEM11.1">#REF!</definedName>
    <definedName name="puntilla3">#REF!</definedName>
    <definedName name="SHARED_FORMULA_1914">#REF!</definedName>
    <definedName name="DevAnd">#REF!</definedName>
    <definedName name="COSTO2US">#REF!</definedName>
    <definedName name="zc">#REF!</definedName>
    <definedName name="sk">#REF!</definedName>
    <definedName name="_MAT30">#REF!</definedName>
    <definedName name="Recorder1">#REF!</definedName>
    <definedName name="AparatoSanitarios">#REF!</definedName>
    <definedName name="____pr34">#REF!</definedName>
    <definedName name="INCR._PRODC.">#REF!</definedName>
    <definedName name="TITMATERIALES">#REF!</definedName>
    <definedName name="Acero_de_40_000_psi">#REF!</definedName>
    <definedName name="Valvula_de_Paso_Directo_125_PSIG_Vapor__200_PSIG_Agua_1_2">#REF!</definedName>
    <definedName name="TEE6X3">#REF!</definedName>
    <definedName name="SHARED_FORMULA_929">#REF!</definedName>
    <definedName name="_PRE12">#REF!</definedName>
    <definedName name="Equipo_para_Suministro_de_Agua_Potable_Según_Especificacion">#REF!</definedName>
    <definedName name="SHARED_FORMULA_1453">#REF!</definedName>
    <definedName name="_____ORO14">#REF!</definedName>
    <definedName name="____pr72">#REF!</definedName>
    <definedName name="_MAT28_1_2">#REF!</definedName>
    <definedName name="Sifón_sanitario_P.V.C._3">#REF!</definedName>
    <definedName name="data50">#REF!</definedName>
    <definedName name="IVASobreUtilidad">#REF!</definedName>
    <definedName name="TotIntercesantias">#REF!</definedName>
    <definedName name="Titulo2">#REF!</definedName>
    <definedName name="CANT8.1">#REF!</definedName>
    <definedName name="PIECR">#REF!</definedName>
    <definedName name="_268_MV7_1">#REF!</definedName>
    <definedName name="_TZ414">#REF!</definedName>
    <definedName name="SHARED_FORMULA_975">#REF!</definedName>
    <definedName name="_01.10_2">#REF!</definedName>
    <definedName name="Valvula_de_Paso_Directo_125_PSIG_Vapor__200_PSIG_Agua_1">#REF!</definedName>
    <definedName name="UR4UP_1_2">#REF!</definedName>
    <definedName name="_INF3">#REF!</definedName>
    <definedName name="BORSHE">#REF!</definedName>
    <definedName name="rana">#REF!</definedName>
    <definedName name="DIRECTO125">#REF!</definedName>
    <definedName name="GRUPO13">#REF!</definedName>
    <definedName name="TABLILLA">#REF!</definedName>
    <definedName name="Juego_de_incrustaciones_en_color_blanco">#REF!</definedName>
    <definedName name="imagenaltavoces1">#REF!</definedName>
    <definedName name="Z_B4899973_EBDC_11DA_B6F6_00609720E0A1_.wvu.PrintTitles">#REF!</definedName>
    <definedName name="_201_MO4_1_1_1">#REF!</definedName>
    <definedName name="SHARED_FORMULA_1535">#REF!</definedName>
    <definedName name="_pr58">#REF!</definedName>
    <definedName name="_308_UG6_1_1">#REF!</definedName>
    <definedName name="VCBB8">#REF!</definedName>
    <definedName name="Proy_27">#REF!</definedName>
    <definedName name="VRP1_1_12">#REF!</definedName>
    <definedName name="_EST8">#REF!</definedName>
    <definedName name="SHARED_FORMULA_1988">#REF!</definedName>
    <definedName name="SHARED_FORMULA_554">#REF!</definedName>
    <definedName name="Curvas_1_2">#REF!</definedName>
    <definedName name="scft">#REF!</definedName>
    <definedName name="_290B">#REF!</definedName>
    <definedName name="Z_B4899972_EBDC_11DA_B6F6_00609720E0A1_.wvu.PrintArea">#REF!</definedName>
    <definedName name="SHARED_FORMULA_1725">#REF!</definedName>
    <definedName name="Lavamanos_de_Sobreponer_Ref._07349">#REF!</definedName>
    <definedName name="APU_7.7.8.1.2">#REF!</definedName>
    <definedName name="_4270A">#REF!</definedName>
    <definedName name="SHARED_FORMULA_2137">#REF!</definedName>
    <definedName name="COGA52">#REF!</definedName>
    <definedName name="VIT1_4">#REF!</definedName>
    <definedName name="SHARED_FORMULA_1198">#REF!</definedName>
    <definedName name="CAPITULO4">#REF!</definedName>
    <definedName name="Wage0100">#REF!</definedName>
    <definedName name="DIRECTO94">#REF!</definedName>
    <definedName name="____pr27">#REF!</definedName>
    <definedName name="_EQP8_1">#REF!</definedName>
    <definedName name="SHARED_FORMULA_1885">#REF!</definedName>
    <definedName name="______EXC8">#REF!</definedName>
    <definedName name="SOR">#REF!</definedName>
    <definedName name="APU_19.1.5">#REF!</definedName>
    <definedName name="SHARED_FORMULA_261">#REF!</definedName>
    <definedName name="PLACA_1_1">#REF!</definedName>
    <definedName name="COLUSDEF">#REF!</definedName>
    <definedName name="Cant.SanVicente">#REF!</definedName>
    <definedName name="_PR1">#REF!</definedName>
    <definedName name="SHARED_FORMULA_1726">#REF!</definedName>
    <definedName name="cerradura4">#REF!</definedName>
    <definedName name="blHoraPerIntInf">#REF!</definedName>
    <definedName name="_704yee200x160_1_1">#REF!</definedName>
    <definedName name="ES6_42">#REF!</definedName>
    <definedName name="Conexión_Siamesa">#REF!</definedName>
    <definedName name="APU_7.3.16">#REF!</definedName>
    <definedName name="V_4___1.8x9___Plano_de_Detalle_No._A_160">#REF!</definedName>
    <definedName name="T2.PVC">#REF!</definedName>
    <definedName name="SHARED_FORMULA_1175">#REF!</definedName>
    <definedName name="TGF">#REF!</definedName>
    <definedName name="_cod91201">#REF!</definedName>
    <definedName name="ITEM3.23">#REF!</definedName>
    <definedName name="SHARED_FORMULA_243">#REF!</definedName>
    <definedName name="__TZ213">#REF!</definedName>
    <definedName name="DDProjects2">#REF!</definedName>
    <definedName name="DEPENDENCIA">#REF!</definedName>
    <definedName name="SHARED_FORMULA_1853">#REF!</definedName>
    <definedName name="_______APU465">#REF!</definedName>
    <definedName name="_137_MAT30_1_1">#REF!</definedName>
    <definedName localSheetId="0" name="GG">#REF!</definedName>
    <definedName name="__123">#REF!</definedName>
    <definedName name="CRUCE12__A_S4">#REF!</definedName>
    <definedName name="cable6">#REF!</definedName>
    <definedName name="CGPR032">#REF!</definedName>
    <definedName name="APU_20.2.3">#REF!</definedName>
    <definedName name="_109_MAT22_1">#REF!</definedName>
    <definedName name="Cajas_octogonales">#REF!</definedName>
    <definedName name="TEE_4____4____4____P.V.C_UM">#REF!</definedName>
    <definedName name="Z_DA4D5A8F_12FA_42F5_A8BB_526600E97433_.wvu.PrintArea">#REF!</definedName>
    <definedName name="_sub1">#REF!</definedName>
    <definedName name="CGDI05">#REF!</definedName>
    <definedName name="yhabi7">#REF!</definedName>
    <definedName name="TOTALITEM12.7">#REF!</definedName>
    <definedName localSheetId="3" name="bnh">#REF!</definedName>
    <definedName name="CGPR052">#REF!</definedName>
    <definedName name="SHARED_FORMULA_204">#REF!</definedName>
    <definedName name="___COM10">#REF!</definedName>
    <definedName name="_374CODO3_1_1">#REF!</definedName>
    <definedName name="Anticorrosivo_Rojo_Claro">#REF!</definedName>
    <definedName name="DIRECTO7.21">#REF!</definedName>
    <definedName name="SHARED_FORMULA_457">#REF!</definedName>
    <definedName name="Aplique_Cilindrico_de_Pared_en_Acero_Galvanizado_de_1x26_W._120_V.">#REF!</definedName>
    <definedName name="SHARED_FORMULA_542">#REF!</definedName>
    <definedName name="Ub">#REF!</definedName>
    <definedName name="APU_4.1.2">#REF!</definedName>
    <definedName name="Tubo_P.V.C._sanitario_3">#REF!</definedName>
    <definedName name="COGA44">#REF!</definedName>
    <definedName name="SHARED_FORMULA_1779">#REF!</definedName>
    <definedName name="SHARED_FORMULA_800">#REF!</definedName>
    <definedName name="repe">#REF!</definedName>
    <definedName name="calculo">#REF!</definedName>
    <definedName name="maderacedro">#REF!</definedName>
    <definedName name="CODOS">#REF!</definedName>
    <definedName name="ghf">#REF!</definedName>
    <definedName name="SHARED_FORMULA_2145">#REF!</definedName>
    <definedName name="CT">#REF!</definedName>
    <definedName name="SHARED_FORMULA_1602">#REF!</definedName>
    <definedName name="REDU6X4_1_1">#REF!</definedName>
    <definedName name="APU_6.1.6">#REF!</definedName>
    <definedName name="Estopa">#REF!</definedName>
    <definedName name="SHARED_FORMULA_866">#REF!</definedName>
    <definedName name="SHARED_FORMULA_1288">#REF!</definedName>
    <definedName name="_EQP8_1_2">#REF!</definedName>
    <definedName name="p.BS">#REF!</definedName>
    <definedName name="CGFI032">#REF!</definedName>
    <definedName name="Salida_de_Barrera_Fotoelectrica">#REF!</definedName>
    <definedName name="____OCI1">#REF!</definedName>
    <definedName name="VPNCCP">#REF!</definedName>
    <definedName name="_497placapozo_1_1">#REF!</definedName>
    <definedName name="APU_4.1.7">#REF!</definedName>
    <definedName name="APU_mortero_1.3_imp">#REF!</definedName>
    <definedName name="Mv">#REF!</definedName>
    <definedName name="Duitama">#REF!</definedName>
    <definedName name="yyyy">#REF!</definedName>
    <definedName name="APU_10.1.19">#REF!</definedName>
    <definedName name="SHARED_FORMULA_1686">#REF!</definedName>
    <definedName name="V_18___1.8x2___Plano_de_Detalle_No._A_162">#REF!</definedName>
    <definedName name="MORTERO_1_5">#REF!</definedName>
    <definedName name="ES1_27">#REF!</definedName>
    <definedName name="TUBSANIT4">#REF!</definedName>
    <definedName name="Lamina_galv._Cal_31">#REF!</definedName>
    <definedName name="_4234A">#REF!</definedName>
    <definedName name="murocontencion">#REF!</definedName>
    <definedName name="A1S">#REF!</definedName>
    <definedName name="TOTALITEM12.2">#REF!</definedName>
    <definedName name="isseps">#REF!</definedName>
    <definedName name="STANU">#REF!</definedName>
    <definedName name="Total_Kilometro_típico_aereo_rural_11.4kV">#REF!</definedName>
    <definedName name="Acumulado">#REF!</definedName>
    <definedName name="__TOP6">#REF!</definedName>
    <definedName name="Cant.SanIsidro">#REF!</definedName>
    <definedName name="Iss">#REF!</definedName>
    <definedName name="BUDGET">#REF!</definedName>
    <definedName name="EXCAVACION_1_2">#REF!</definedName>
    <definedName name="SHARED_FORMULA_320">#REF!</definedName>
    <definedName name="CON.LIM">#REF!</definedName>
    <definedName name="_MAT19_1_2">#REF!</definedName>
    <definedName name="Codos_PVC_3">#REF!</definedName>
    <definedName name="_TNL60">#REF!</definedName>
    <definedName name="_MO3">#REF!</definedName>
    <definedName name="VentaMediacanoaAnserma">#REF!</definedName>
    <definedName name="TiposPersonalTecnico">#REF!</definedName>
    <definedName name="fue">#REF!</definedName>
    <definedName name="APU_6.1.3">#REF!</definedName>
    <definedName name="____pr28">#REF!</definedName>
    <definedName name="SHARED_FORMULA_725">#REF!</definedName>
    <definedName name="Acero_pdr60">#REF!</definedName>
    <definedName name="__xlnm.Print_Area">#REF!</definedName>
    <definedName name="SHARED_FORMULA_1607">#REF!</definedName>
    <definedName name="ESP210.2.2">#REF!</definedName>
    <definedName name="_____DCI1">#REF!</definedName>
    <definedName name="_599TEE8X4_1_1">#REF!</definedName>
    <definedName name="Valla_2x2_mts_instalada">#REF!</definedName>
    <definedName name="VISAGRA2">#REF!</definedName>
    <definedName name="SHARED_FORMULA_1465">#REF!</definedName>
    <definedName name="TOPGENER1">#REF!</definedName>
    <definedName name="CASQ">#REF!</definedName>
    <definedName name="_183B">#REF!</definedName>
    <definedName name="Stub">#REF!</definedName>
    <definedName name="SHARED_FORMULA_981">#REF!</definedName>
    <definedName name="_8_B_0__123Graph_XGráfico">#REF!</definedName>
    <definedName name="___DDS1">#REF!</definedName>
    <definedName name="_Dist_Bin">#REF!</definedName>
    <definedName name="JGR">#REF!</definedName>
    <definedName name="variacion">#REF!</definedName>
    <definedName name="APU_3.1.11">#REF!</definedName>
    <definedName name="GPS">#REF!</definedName>
    <definedName name="ITEM5.99">#REF!</definedName>
    <definedName name="VIBRA">#REF!</definedName>
    <definedName name="excav">#REF!</definedName>
    <definedName name="Excel_BuiltIn_Print_Area_5_1">#REF!</definedName>
    <definedName name="____Lo1">#REF!</definedName>
    <definedName name="SHARED_FORMULA_846">#REF!</definedName>
    <definedName name="SHARED_FORMULA_562">#REF!</definedName>
    <definedName name="Luminarias_Fluorescentes_Tipo_Industrial_de_2x32_W__120_V__Tipo_T_8">#REF!</definedName>
    <definedName name="__DPI1">#REF!</definedName>
    <definedName name="TUBPRES2">#REF!</definedName>
    <definedName name="AW">#REF!</definedName>
    <definedName name="SHARED_FORMULA_999">#REF!</definedName>
    <definedName name="_400CODO8X90_1">#REF!</definedName>
    <definedName name="VR_UN_PPTO">#REF!</definedName>
    <definedName localSheetId="3" name="ZXC">#REF!</definedName>
    <definedName name="SHARED_FORMULA_1924">#REF!</definedName>
    <definedName name="CORTADORAPAV">#REF!</definedName>
    <definedName name="_519RELLENO_1_1_1">#REF!</definedName>
    <definedName name="___TOP3">#REF!</definedName>
    <definedName name="SHARED_FORMULA_739">#REF!</definedName>
    <definedName name="CUAER">#REF!</definedName>
    <definedName name="ES3_4">#REF!</definedName>
    <definedName name="ITEM_6.8">#REF!</definedName>
    <definedName name="CANT2.12">#REF!</definedName>
    <definedName name="_____pr61">#REF!</definedName>
    <definedName name="SHARED_FORMULA_1043">#REF!</definedName>
    <definedName name="BSpb">#REF!</definedName>
    <definedName name="ESTRUCT_ITEM">#REF!</definedName>
    <definedName name="MAMA">#REF!</definedName>
    <definedName name="_607TUBERIA6_1">#REF!</definedName>
    <definedName name="PREMATERIALES">#REF!</definedName>
    <definedName name="APU_Cauchos_Sabaneros">#REF!</definedName>
    <definedName name="_241_MV17_1">#REF!</definedName>
    <definedName name="CGFI0332">#REF!</definedName>
    <definedName name="orga">#REF!</definedName>
    <definedName name="VE">#REF!</definedName>
    <definedName name="Granito_N_2">#REF!</definedName>
    <definedName name="flq">#REF!</definedName>
    <definedName name="_pr34">#REF!</definedName>
    <definedName name="_227_MV12_1_1">#REF!</definedName>
    <definedName name="BUDGETNORTE">#REF!</definedName>
    <definedName name="_20_4____123Grap">#REF!</definedName>
    <definedName name="SHARED_FORMULA_919">#REF!</definedName>
    <definedName name="_MM2">#REF!</definedName>
    <definedName name="TAPAM">#REF!</definedName>
    <definedName name="VCELA4">#REF!</definedName>
    <definedName name="COGA135">#REF!</definedName>
    <definedName name="Ladrillo_tablon_natural_1_4___26___6_Tono_natural.">#REF!</definedName>
    <definedName name="____EXC10">#REF!</definedName>
    <definedName name="MALO40CN01">#REF!</definedName>
    <definedName name="TOTALITEM1.2.6">#REF!</definedName>
    <definedName name="Excel_BuiltIn_Print_Titles_2_1">#REF!</definedName>
    <definedName name="CGPR023">#REF!</definedName>
    <definedName name="BUJEPRES2X1.1.2">#REF!</definedName>
    <definedName name="Sika_flex_1a_sellador_elastico_poliuretano">#REF!</definedName>
    <definedName name="____OCD1">#REF!</definedName>
    <definedName name="__BGC5">#REF!</definedName>
    <definedName name="SHARED_FORMULA_1642">#REF!</definedName>
    <definedName name="__key2">#REF!</definedName>
    <definedName name="Valor.m3.concreto35MPa">#REF!</definedName>
    <definedName name="_10_EQP11_1">#REF!</definedName>
    <definedName name="SHARED_FORMULA_1474">#REF!</definedName>
    <definedName name="CAJAC">#REF!</definedName>
    <definedName name="caa">#REF!</definedName>
    <definedName localSheetId="3" name="ene">#REF!</definedName>
    <definedName name="_____pr65">#REF!</definedName>
    <definedName name="_TPE8016">#REF!</definedName>
    <definedName name="Proy_16">#REF!</definedName>
    <definedName name="SHARED_FORMULA_112">#REF!</definedName>
    <definedName name="Proy_50">#REF!</definedName>
    <definedName name="res_risaralda">#REF!</definedName>
    <definedName name="SHARED_FORMULA_1666">#REF!</definedName>
    <definedName name="APU_7.7.8.3.3">#REF!</definedName>
    <definedName name="_163B">#REF!</definedName>
    <definedName name="Rejilla_Piso_3">#REF!</definedName>
    <definedName name="CONCRETOF_1_2">#REF!</definedName>
    <definedName localSheetId="3" name="_r">#REF!</definedName>
    <definedName name="unionrapida8">#REF!</definedName>
    <definedName name="_____VIT1">#REF!</definedName>
    <definedName name="_282B">#REF!</definedName>
    <definedName name="THF6JH">#REF!</definedName>
    <definedName name="Chiel">#REF!</definedName>
    <definedName name="yee200x160_1">#REF!</definedName>
    <definedName name="SHARED_FORMULA_1236">#REF!</definedName>
    <definedName name="ITEM3.4">#REF!</definedName>
    <definedName name="ES6_1">#REF!</definedName>
    <definedName name="COGA222">#REF!</definedName>
    <definedName name="Proyección">#REF!</definedName>
    <definedName name="VRP1_1_4">#REF!</definedName>
    <definedName name="Z_0A4C2D74_EA87_11DA_B6F6_00609720E0A1_.wvu.PrintArea">#REF!</definedName>
    <definedName name="Tubería_Pres._1_2">#REF!</definedName>
    <definedName name="K9ALO">#REF!</definedName>
    <definedName name="ES6_28">#REF!</definedName>
    <definedName name="DIRECTO5.64">#REF!</definedName>
    <definedName name="SUP_VPR_GRM">#REF!</definedName>
    <definedName name="EXCAV_2">#REF!</definedName>
    <definedName name="SHARED_FORMULA_2162">#REF!</definedName>
    <definedName name="____BGC1">#REF!</definedName>
    <definedName name="TarifaPension">#REF!</definedName>
    <definedName name="bloquefin2">#REF!</definedName>
    <definedName name="CRUCE90_CANAL_S5">#REF!</definedName>
    <definedName name="V_22___2.05x2.05___Plano_de_Detalle_No._A_162">#REF!</definedName>
    <definedName name="CGSO063">#REF!</definedName>
    <definedName name="MOPRE">#REF!</definedName>
    <definedName name="data19">#REF!</definedName>
    <definedName name="DTS">#REF!</definedName>
    <definedName name="__________________INF1">#REF!</definedName>
    <definedName name="RIEL">#REF!</definedName>
    <definedName name="SHARED_FORMULA_1212">#REF!</definedName>
    <definedName name="Tubo_P.V.C._sanitario_2">#REF!</definedName>
    <definedName name="__PMT5805">#REF!</definedName>
    <definedName name="AYU">#REF!</definedName>
    <definedName name="SHARED_FORMULA_2008">#REF!</definedName>
    <definedName name="UR3UZ_1">#REF!</definedName>
    <definedName name="_IMP1113">#REF!</definedName>
    <definedName name="TABLETA">#REF!</definedName>
    <definedName name="_MAT13_1_2">#REF!</definedName>
    <definedName name="Relleno.Anden">#REF!</definedName>
    <definedName name="Z_C24E6469_C4CC_430B_8814_72DD019DF2C8_.wvu.PrintTitles">#REF!</definedName>
    <definedName name="COGA22">#REF!</definedName>
    <definedName name="SHEET6">#REF!</definedName>
    <definedName name="Hoja_Entamborada_en_Madera_2.25x90">#REF!</definedName>
    <definedName name="SHARED_FORMULA_1193">#REF!</definedName>
    <definedName name="___PMT5806">#REF!</definedName>
    <definedName name="Niple_Pasamuros_en_Tuberia_y_Lamina_de_Acero_1_1_2">#REF!</definedName>
    <definedName name="_366CODO16X11_1_1_1">#REF!</definedName>
    <definedName name="ESPECIFICACION">#REF!</definedName>
    <definedName name="ES3_22">#REF!</definedName>
    <definedName name="___pr63">#REF!</definedName>
    <definedName name="DOM90X32_S6">#REF!</definedName>
    <definedName name="keyber">#REF!</definedName>
    <definedName name="_TA2">#REF!</definedName>
    <definedName name="SHARED_FORMULA_703">#REF!</definedName>
    <definedName name="Cajillas_Medidores_1_1_2">#REF!</definedName>
    <definedName name="GTO_OPERA">#REF!</definedName>
    <definedName name="LIMPIO">#REF!</definedName>
    <definedName name="DESC1">#REF!</definedName>
    <definedName name="fsfs">#REF!</definedName>
    <definedName name="RECSUBBASE">#REF!</definedName>
    <definedName name="_240A">#REF!</definedName>
    <definedName name="Ae">#REF!</definedName>
    <definedName name="NM">#REF!</definedName>
    <definedName name="SHARED_FORMULA_434">#REF!</definedName>
    <definedName name="descapote">#REF!</definedName>
    <definedName name="COGA123">#REF!</definedName>
    <definedName name="_267_MV6_1_1_1">#REF!</definedName>
    <definedName name="MM_1">#REF!</definedName>
    <definedName name="SHARED_FORMULA_1426">#REF!</definedName>
    <definedName name="PLANT7">#REF!</definedName>
    <definedName name="Criteria_MI">#REF!</definedName>
    <definedName name="Ayudante_Instalaciones_sanitarias">#REF!</definedName>
    <definedName name="muroinsitu">#REF!</definedName>
    <definedName name="caspa">#REF!</definedName>
    <definedName name="DRI1_1_4">#REF!</definedName>
    <definedName name="SHARED_FORMULA_210">#REF!</definedName>
    <definedName name="VRTTLUNDS">#REF!</definedName>
    <definedName name="ESP2S">#REF!</definedName>
    <definedName name="_EQP1_1">#REF!</definedName>
    <definedName name="REDUCCION_3__x_2">#REF!</definedName>
    <definedName name="CONDI1">#REF!</definedName>
    <definedName name="_502PREST_1">#REF!</definedName>
    <definedName name="DIRECTO9.4">#REF!</definedName>
    <definedName name="__EMP6">#REF!</definedName>
    <definedName name="DIRECTO4.34">#REF!</definedName>
    <definedName name="ITEM4.23">#REF!</definedName>
    <definedName name="Proy_11">#REF!</definedName>
    <definedName name="___pr11">#REF!</definedName>
    <definedName name="SHARED_FORMULA_867">#REF!</definedName>
    <definedName name="_162B">#REF!</definedName>
    <definedName name="APU_7.7.8.1.1">#REF!</definedName>
    <definedName name="_______EXC8">#REF!</definedName>
    <definedName name="_____________________________________________________________________MTO98">#REF!</definedName>
    <definedName name="Q_Qo">#REF!</definedName>
    <definedName name="SHARED_FORMULA_2016">#REF!</definedName>
    <definedName name="I_1_1">#REF!</definedName>
    <definedName name="Calle.Excav">#REF!</definedName>
    <definedName name="SHARED_FORMULA_2158">#REF!</definedName>
    <definedName name="___________________f">#REF!</definedName>
    <definedName name="SHARED_FORMULA_651">#REF!</definedName>
    <definedName name="_187_MO1_1">#REF!</definedName>
    <definedName name="__pr22">#REF!</definedName>
    <definedName name="SHARED_FORMULA_1780">#REF!</definedName>
    <definedName name="PIR">#REF!</definedName>
    <definedName name="_32_EQP18_1_1">#REF!</definedName>
    <definedName name="av">#REF!</definedName>
    <definedName name="__key3">#REF!</definedName>
    <definedName name="inspector">#REF!</definedName>
    <definedName name="__COM5">#REF!</definedName>
    <definedName name="_______________EST19">#REF!</definedName>
    <definedName name="tuboum6rde325">#REF!</definedName>
    <definedName name="VENT100_S1">#REF!</definedName>
    <definedName name="AyudanteHR">#REF!</definedName>
    <definedName name="_">#REF!</definedName>
    <definedName name="VALOR_PARCIAL_OFICINA">#REF!</definedName>
    <definedName name="____pr05">#REF!</definedName>
    <definedName name="APU_7.7.8.4.5">#REF!</definedName>
    <definedName name="Mes_act">#REF!</definedName>
    <definedName name="topell">#REF!</definedName>
    <definedName name="_EXC10">#REF!</definedName>
    <definedName name="totalizador3x75">#REF!</definedName>
    <definedName name="PrOfic">#REF!</definedName>
    <definedName name="regional">#REF!</definedName>
    <definedName name="SHARED_FORMULA_349">#REF!</definedName>
    <definedName name="REGULAR40CNB">#REF!</definedName>
    <definedName name="TOTALITEM2.5">#REF!</definedName>
    <definedName name="MACROMEDIDOR_4__B_x_B">#REF!</definedName>
    <definedName name="Total_Kilometro_típico_subterraneo_11.4_kV">#REF!</definedName>
    <definedName name="DIRECTO77">#REF!</definedName>
    <definedName name="DANI">#REF!</definedName>
    <definedName name="COLLAR_DE_DERIVACION_2____1_2">#REF!</definedName>
    <definedName name="____EST11">#REF!</definedName>
    <definedName name="NACIONAL">#REF!</definedName>
    <definedName name="SHARED_FORMULA_1665">#REF!</definedName>
    <definedName name="DIC">#REF!</definedName>
    <definedName name="CANTIDADES">#REF!</definedName>
    <definedName name="SHARED_FORMULA_1721">#REF!</definedName>
    <definedName name="SHARED_FORMULA_1476">#REF!</definedName>
    <definedName name="___pr47">#REF!</definedName>
    <definedName name="Norte">#REF!</definedName>
    <definedName name="auxtransporte">#REF!</definedName>
    <definedName name="ST_BLDG">#REF!</definedName>
    <definedName name="COSTMONEOR">#REF!</definedName>
    <definedName name="SHARED_FORMULA_1444">#REF!</definedName>
    <definedName name="COGA261">#REF!</definedName>
    <definedName name="item600.1">#REF!</definedName>
    <definedName name="VAL250PE_S5">#REF!</definedName>
    <definedName name="SHARED_FORMULA_1105">#REF!</definedName>
    <definedName name="DINTELES">#REF!</definedName>
    <definedName name="SHARED_FORMULA_1875">#REF!</definedName>
    <definedName name="SHARED_FORMULA_2035">#REF!</definedName>
    <definedName name="item630.6">#REF!</definedName>
    <definedName name="C.2">#REF!</definedName>
    <definedName name="_495PLACA_1_1_1">#REF!</definedName>
    <definedName name="Union_Pres._1_2">#REF!</definedName>
    <definedName name="SHARED_FORMULA_1932">#REF!</definedName>
    <definedName name="Colombia">#REF!</definedName>
    <definedName name="SHARED_FORMULA_1125">#REF!</definedName>
    <definedName name="SC">#REF!</definedName>
    <definedName name="SHARED_FORMULA_464">#REF!</definedName>
    <definedName name="TenorMinimoMCm3">#REF!</definedName>
    <definedName name="SHARED_FORMULA_663">#REF!</definedName>
    <definedName name="SHARED_FORMULA_298">#REF!</definedName>
    <definedName name="APU_7.7.6.6">#REF!</definedName>
    <definedName name="Gw">#REF!</definedName>
    <definedName name="CEMENTBLAN.">#REF!</definedName>
    <definedName name="SDG">#REF!</definedName>
    <definedName name="V_10___1.8x6.9___Plano_de_Detalle_No._A_161">#REF!</definedName>
    <definedName name="SHARED_FORMULA_2093">#REF!</definedName>
    <definedName name="SHARED_FORMULA_1518">#REF!</definedName>
    <definedName name="ig">#REF!</definedName>
    <definedName name="_252_MV2_1_1_1">#REF!</definedName>
    <definedName name="SHARED_FORMULA_398">#REF!</definedName>
    <definedName name="______pr48">#REF!</definedName>
    <definedName name="SHARED_FORMULA_1036">#REF!</definedName>
    <definedName name="matgranular">#REF!</definedName>
    <definedName name="GR_13">#REF!</definedName>
    <definedName name="MALLAELECTR">#REF!</definedName>
    <definedName name="SALID1">#REF!</definedName>
    <definedName name="APU_12.1.5">#REF!</definedName>
    <definedName name="SHARED_FORMULA_1186">#REF!</definedName>
    <definedName name="LOCALIZACION_1_2">#REF!</definedName>
    <definedName name="Conexión_Siamesa_de_2_1_2__X_2_1_2__X_3">#REF!</definedName>
    <definedName name="SHARED_FORMULA_570">#REF!</definedName>
    <definedName name="GGG">#REF!</definedName>
    <definedName name="ES5_30">#REF!</definedName>
    <definedName name="__EST7">#REF!</definedName>
    <definedName name="IVA.ManoObra">#REF!</definedName>
    <definedName name="SHARED_FORMULA_139">#REF!</definedName>
    <definedName name="José">#REF!</definedName>
    <definedName name="ES5_23">#REF!</definedName>
    <definedName name="_496placapozo_1">#REF!</definedName>
    <definedName name="SHARED_FORMULA_472">#REF!</definedName>
    <definedName name="MONPERU">#REF!</definedName>
    <definedName name="FIN_4">#REF!</definedName>
    <definedName name="Excel_BuiltIn_Print_Titles_21">#REF!</definedName>
    <definedName name="Volqueta_Viaje_6_m3">#REF!</definedName>
    <definedName name="_R42JH">#REF!</definedName>
    <definedName name="_487novafort200_1">#REF!</definedName>
    <definedName name="DESCUNMI">#REF!</definedName>
    <definedName name="VALOR_PARCIAL_EQUIPOS">#REF!</definedName>
    <definedName name="Descrip_equipos">#REF!</definedName>
    <definedName name="ES1_5">#REF!</definedName>
    <definedName name="SHARED_FORMULA_848">#REF!</definedName>
    <definedName name="Alambre_de_cobre_N__14_AWG">#REF!</definedName>
    <definedName name="SHARED_FORMULA_1985">#REF!</definedName>
    <definedName name="_imp1110">#REF!</definedName>
    <definedName name="SF">#REF!</definedName>
    <definedName name="SHARED_FORMULA_609">#REF!</definedName>
    <definedName name="NombreDependencia">#REF!</definedName>
    <definedName name="_xlcn.WorksheetConnection_MacrosGenerales.xlsmTabla14">#REF!</definedName>
    <definedName name="TUBERIA6_1">#REF!</definedName>
    <definedName name="impresion2">#REF!</definedName>
    <definedName name="GRM_ON_DMARES">#REF!</definedName>
    <definedName name="APU_7.5.1">#REF!</definedName>
    <definedName name="Vidrio_5mm">#REF!</definedName>
    <definedName name="_320acero_1_1">#REF!</definedName>
    <definedName name="CAPITULO1">#REF!</definedName>
    <definedName name="FECHAS_F">#REF!</definedName>
    <definedName name="_________CAC3">#REF!</definedName>
    <definedName name="Lavaplatos">#REF!</definedName>
    <definedName name="SHARED_FORMULA_2225">#REF!</definedName>
    <definedName name="SHARED_FORMULA_1646">#REF!</definedName>
    <definedName name="SHARED_FORMULA_508">#REF!</definedName>
    <definedName name="_______EST1">#REF!</definedName>
    <definedName name="_____DSP1">#REF!</definedName>
    <definedName name="SHARED_FORMULA_1645">#REF!</definedName>
    <definedName name="LISTON2">#REF!</definedName>
    <definedName name="APU_7.7.8.3.4">#REF!</definedName>
    <definedName name="SHARED_FORMULA_1306">#REF!</definedName>
    <definedName name="INPU">#REF!</definedName>
    <definedName name="INCRNOVATOT">#REF!</definedName>
    <definedName name="_60_EQP8_1_1_1">#REF!</definedName>
    <definedName name="DIRECTO35">#REF!</definedName>
    <definedName name="APU_7.7.8.2.2">#REF!</definedName>
    <definedName name="Marco_para_Segueta">#REF!</definedName>
    <definedName name="Marco_en_Lamina_Cal._18_2.40x4.80__Corrediza__P_16">#REF!</definedName>
    <definedName name="____CAC1">#REF!</definedName>
    <definedName name="PIE4A6">#REF!</definedName>
    <definedName name="informe">#REF!</definedName>
    <definedName name="SHARED_FORMULA_1044">#REF!</definedName>
    <definedName name="grupo3">#REF!</definedName>
    <definedName name="COGA119">#REF!</definedName>
    <definedName name="TOTALITEM7.4">#REF!</definedName>
    <definedName name="___MA2">#REF!</definedName>
    <definedName name="LISTELO">#REF!</definedName>
    <definedName name="_TES66">#REF!</definedName>
    <definedName name="Breaker_Tipo_Enchufable_de_3x80A_25KA">#REF!</definedName>
    <definedName name="Alambre_N_12">#REF!</definedName>
    <definedName name="MEZCLA">#REF!</definedName>
    <definedName name="CÓDIGOS_EQUIPOS">#REF!</definedName>
    <definedName name="_4255B">#REF!</definedName>
    <definedName name="Seguridad">#REF!</definedName>
    <definedName name="titu">#REF!</definedName>
    <definedName name="SHARED_FORMULA_523">#REF!</definedName>
    <definedName name="_PAG4">#REF!</definedName>
    <definedName name="SHARED_FORMULA_485">#REF!</definedName>
    <definedName name="____COM9">#REF!</definedName>
    <definedName name="SepOct">#REF!</definedName>
    <definedName name="Compilado">#REF!</definedName>
    <definedName localSheetId="3" name="mut">#REF!</definedName>
    <definedName name="Z_9FE8FF3F_4486_44D6_9AFB_43CC5B824BF9_.wvu.PrintArea">#REF!</definedName>
    <definedName name="__TPE1704">#REF!</definedName>
    <definedName name="_EQP17_1_2">#REF!</definedName>
    <definedName name="___TOP6">#REF!</definedName>
    <definedName name="OTERO_2_10">#REF!</definedName>
    <definedName name="SHARED_FORMULA_441">#REF!</definedName>
    <definedName name="_225_MV11_1_1_1">#REF!</definedName>
    <definedName name="TOTALITEM4.6">#REF!</definedName>
    <definedName name="_202A">#REF!</definedName>
    <definedName name="SHARED_FORMULA_220">#REF!</definedName>
    <definedName name="Financialpb">#REF!</definedName>
    <definedName name="CUADRILLA_5__4_AYU">#REF!</definedName>
    <definedName name="Tubería_en_polietileno_de_20mm">#REF!</definedName>
    <definedName name="___ORO11">#REF!</definedName>
    <definedName name="tubpr2ymedia">#REF!</definedName>
    <definedName name="data52">#REF!</definedName>
    <definedName name="_10__123Graph_XGráfico_4A">#REF!</definedName>
    <definedName name="ES5_1">#REF!</definedName>
    <definedName name="FinequipoPrecios">#REF!</definedName>
    <definedName name="Equipo_para_Suministro_Agua_No_Potable_Según_Especificacion">#REF!</definedName>
    <definedName name="Key1.1">#REF!</definedName>
    <definedName name="_MAT32_1_1">#REF!</definedName>
    <definedName name="Piedra_rajon">#REF!</definedName>
    <definedName name="SHARED_FORMULA_458">#REF!</definedName>
    <definedName name="FOR">#REF!</definedName>
    <definedName name="GanSuministro">#REF!</definedName>
    <definedName name="_______APU221">#REF!</definedName>
    <definedName name="MDC_1">#REF!</definedName>
    <definedName name="TUBV3">#REF!</definedName>
    <definedName name="GRADA">#REF!</definedName>
    <definedName name="Pesoparafinada">#REF!</definedName>
    <definedName name="EXCAVACION_1_1">#REF!</definedName>
    <definedName name="APU_7.7.8.3.6">#REF!</definedName>
    <definedName name="Electricista">#REF!</definedName>
    <definedName name="Z_729969D8_DFDA_47B9_ADA2_E05CF62B3DEF_.wvu.PrintArea">#REF!</definedName>
    <definedName name="_695VALVULA6_1_1">#REF!</definedName>
    <definedName name="_16_B_0__123Graph_XGráfico">#REF!</definedName>
    <definedName name="CUADRILLA.TOPOGRAFIA">#REF!</definedName>
    <definedName name="_290A">#REF!</definedName>
    <definedName name="SENAL_DE_PARE___SIGA">#REF!</definedName>
    <definedName name="Finequipo">#REF!</definedName>
    <definedName name="K8F1">#REF!</definedName>
    <definedName name="SHARED_FORMULA_122">#REF!</definedName>
    <definedName name="data43">#REF!</definedName>
    <definedName localSheetId="3" name="TUBS2">#REF!</definedName>
    <definedName name="cio">#REF!</definedName>
    <definedName name="Se_toman_24_códigos_como_reserva_presupuestal__columna__J_2">#REF!</definedName>
    <definedName name="T1__2_FC1_5">#REF!</definedName>
    <definedName name="PRODUCTCARB">#REF!</definedName>
    <definedName name="COSTOT1">#REF!</definedName>
    <definedName name="Porcentaje_Arrendamiento_Terceros">#REF!</definedName>
    <definedName name="__COM21">#REF!</definedName>
    <definedName name="_MV20_1">#REF!</definedName>
    <definedName name="__cod91200">#REF!</definedName>
    <definedName name="ITEM5.88">#REF!</definedName>
    <definedName name="LISBASE1">#REF!</definedName>
    <definedName name="codo1">#REF!</definedName>
    <definedName name="SHARED_FORMULA_378">#REF!</definedName>
    <definedName name="_____________EST1">#REF!</definedName>
    <definedName name="MontoVigenciasA4">#REF!</definedName>
    <definedName name="_ESP4">#REF!</definedName>
    <definedName name="Ri">#REF!</definedName>
    <definedName name="ploter">#REF!</definedName>
    <definedName name="Salida_de_Sensor_de_Movimiento">#REF!</definedName>
    <definedName name="MC4CM">#REF!</definedName>
    <definedName name="APU_7.7.4.3">#REF!</definedName>
    <definedName name="DIRECTO5.112">#REF!</definedName>
    <definedName name="Flotador_Metálico_1_1_2__Bronce">#REF!</definedName>
    <definedName name="_TZ216">#REF!</definedName>
    <definedName name="ES3_14">#REF!</definedName>
    <definedName name="SHARED_FORMULA_1377">#REF!</definedName>
    <definedName name="Valvula_de_Paso_Directo_125_PSIG_Vapor__200_PSIG_Agua_1_1_4">#REF!</definedName>
    <definedName name="COGA127">#REF!</definedName>
    <definedName name="DescripPpto">#REF!</definedName>
    <definedName name="HOJA1">#REF!</definedName>
    <definedName name="SHARED_FORMULA_556">#REF!</definedName>
    <definedName name="__pr20">#REF!</definedName>
    <definedName name="Cera_para_pisos">#REF!</definedName>
    <definedName name="CGFI021">#REF!</definedName>
    <definedName name="_538SOBRANTES_1">#REF!</definedName>
    <definedName name="ssa">#REF!</definedName>
    <definedName name="_pr56">#REF!</definedName>
    <definedName name="U_1_1">#REF!</definedName>
    <definedName name="suiche24">#REF!</definedName>
    <definedName name="K5F1">#REF!</definedName>
    <definedName name="Hazards">#REF!</definedName>
    <definedName name="_TUB3">#REF!</definedName>
    <definedName name="Pluma_de_250_Kg.">#REF!</definedName>
    <definedName name="CGTR032">#REF!</definedName>
    <definedName name="TOTALITEM3.4.1">#REF!</definedName>
    <definedName name="Z_0A4C2D76_EA87_11DA_B6F6_00609720E0A1_.wvu.PrintTitles">#REF!</definedName>
    <definedName name="Excel_BuiltIn_Print_Titles_18">#REF!</definedName>
    <definedName name="SHARED_FORMULA_1407">#REF!</definedName>
    <definedName name="CRODILLO">#REF!</definedName>
    <definedName name="T1RF19">#REF!</definedName>
    <definedName name="SHARED_FORMULA_1979">#REF!</definedName>
    <definedName name="SHARED_FORMULA_1004">#REF!</definedName>
    <definedName name="Extractor_120v_de_10">#REF!</definedName>
    <definedName name="SHARED_FORMULA_2154">#REF!</definedName>
    <definedName name="cuaII4B">#REF!</definedName>
    <definedName name="Mínimo">#REF!</definedName>
    <definedName name="_568T8UZ_1">#REF!</definedName>
    <definedName name="DERFE">#REF!</definedName>
    <definedName name="Prefabricado_de_concreto._Culata">#REF!</definedName>
    <definedName name="_MAT13">#REF!</definedName>
    <definedName name="DestinoObra">#REF!</definedName>
    <definedName name="COGA136">#REF!</definedName>
    <definedName name="VPR1_1_13">#REF!</definedName>
    <definedName name="SHARED_FORMULA_770">#REF!</definedName>
    <definedName name="_362codo160x90_1_1">#REF!</definedName>
    <definedName name="MediacanoaAnserma">#REF!</definedName>
    <definedName name="FECHA_TERMINACION_CONTRATO">#REF!</definedName>
    <definedName name="SHARED_FORMULA_1793">#REF!</definedName>
    <definedName name="FIDUCIASOCTUBRE">#REF!</definedName>
    <definedName name="COGA1">#REF!</definedName>
    <definedName name="__pr31">#REF!</definedName>
    <definedName name="cajmenht">#REF!</definedName>
    <definedName name="DIRECTO4.25">#REF!</definedName>
    <definedName name="_TPE1331">#REF!</definedName>
    <definedName name="SHARED_FORMULA_46">#REF!</definedName>
    <definedName name="_CAP1">#REF!</definedName>
    <definedName name="CajDol8">#REF!</definedName>
    <definedName name="CARPINTERIA">#REF!</definedName>
    <definedName name="Escalera_metálica_en_caracol_Diametro_1_80">#REF!</definedName>
    <definedName name="SIG_LG11_H349">#REF!</definedName>
    <definedName name="_SAL1">#REF!</definedName>
    <definedName name="Codo_90_presión_P.V.C._1">#REF!</definedName>
    <definedName name="_COM8">#REF!</definedName>
    <definedName name="gfhju">#REF!</definedName>
    <definedName name="SHARED_FORMULA_966">#REF!</definedName>
    <definedName name="Z_6BA141F4_E104_11DA_B6F6_00609720E0A1_.wvu.PrintTitles">#REF!</definedName>
    <definedName name="_166_MAT4_1">#REF!</definedName>
    <definedName name="_419CRUZ4_1_1">#REF!</definedName>
    <definedName name="CODO_90_x_3__B_x_B">#REF!</definedName>
    <definedName name="CPDO8X11_1">#REF!</definedName>
    <definedName name="escalones">#REF!</definedName>
    <definedName name="PREST_1_2">#REF!</definedName>
    <definedName name="PROP">#REF!</definedName>
    <definedName name="SHARED_FORMULA_1413">#REF!</definedName>
    <definedName name="_26_EQP16_1_1">#REF!</definedName>
    <definedName name="dflt1">#REF!</definedName>
    <definedName name="__pr42">#REF!</definedName>
    <definedName name="TEMA2">#REF!</definedName>
    <definedName name="Puntilla_con_Cabeza_2">#REF!</definedName>
    <definedName name="SHARED_FORMULA_49">#REF!</definedName>
    <definedName name="SHARED_FORMULA_1765">#REF!</definedName>
    <definedName name="SHARED_FORMULA_2052">#REF!</definedName>
    <definedName name="_VPR2">#REF!</definedName>
    <definedName name="SHARED_FORMULA_325">#REF!</definedName>
    <definedName name="TOTALITEM13.1.1">#REF!</definedName>
    <definedName name="HHFG">#REF!</definedName>
    <definedName name="MALO40CNA">#REF!</definedName>
    <definedName name="______pr35">#REF!</definedName>
    <definedName name="DevSol">#REF!</definedName>
    <definedName name="mku">#REF!</definedName>
    <definedName name="UNIONREPARACION_1_1">#REF!</definedName>
    <definedName name="_EQP9_1_2">#REF!</definedName>
    <definedName name="SHARED_FORMULA_2221">#REF!</definedName>
    <definedName name="DESC521">#REF!</definedName>
    <definedName name="_FYB03">#REF!</definedName>
    <definedName name="_MV4">#REF!</definedName>
    <definedName name="__EXC8">#REF!</definedName>
    <definedName name="_1Excel_BuiltIn_Print_Area_1_1_1">#REF!</definedName>
    <definedName name="_____________________INF1">#REF!</definedName>
    <definedName name="SHARED_FORMULA_1943">#REF!</definedName>
    <definedName name="SHARED_FORMULA_94">#REF!</definedName>
    <definedName name="ITEM2">#REF!</definedName>
    <definedName name="item640.3">#REF!</definedName>
    <definedName name="Medidores__Domestico__2">#REF!</definedName>
    <definedName name="V_25___2.7x3.15___Plano_de_Detalle_No._A_165">#REF!</definedName>
    <definedName name="AIU_1">#REF!</definedName>
    <definedName name="_69_MAT1_1_1_1">#REF!</definedName>
    <definedName name="ES5_25">#REF!</definedName>
    <definedName name="T.12">#REF!</definedName>
    <definedName name="sdft">#REF!</definedName>
    <definedName name="CGRF0432">#REF!</definedName>
    <definedName name="Breaker_de_3x50_A">#REF!</definedName>
    <definedName name="TUBAGUALL4">#REF!</definedName>
    <definedName name="_TEE6">#REF!</definedName>
    <definedName name="SHARED_FORMULA_760">#REF!</definedName>
    <definedName name="Re">#REF!</definedName>
    <definedName name="_681UR8UZ_1_1_1">#REF!</definedName>
    <definedName name="_370CODO16X90_1">#REF!</definedName>
    <definedName name="_124_MAT27_1">#REF!</definedName>
    <definedName name="SHARED_FORMULA_705">#REF!</definedName>
    <definedName name="SHARED_FORMULA_2014">#REF!</definedName>
    <definedName name="VPR1_1_2">#REF!</definedName>
    <definedName name="COGA31">#REF!</definedName>
    <definedName name="_TZ268">#REF!</definedName>
    <definedName name="_EQP15">#REF!</definedName>
    <definedName name="CCT">#REF!</definedName>
    <definedName name="CARGA">#REF!</definedName>
    <definedName name="Proy_03">#REF!</definedName>
    <definedName name="anexo13">#REF!</definedName>
    <definedName name="AAAAAAA">#REF!</definedName>
    <definedName name="G_C2">#REF!</definedName>
    <definedName name="______________Rc">#REF!</definedName>
    <definedName name="SHARED_FORMULA_2130">#REF!</definedName>
    <definedName name="COSTOSUS">#REF!</definedName>
    <definedName name="TotPrimConvencional">#REF!</definedName>
    <definedName name="alambrenegro">#REF!</definedName>
    <definedName name="TACOR">#REF!</definedName>
    <definedName name="G_C3">#REF!</definedName>
    <definedName name="SHARED_FORMULA_1803">#REF!</definedName>
    <definedName name="SHARED_FORMULA_307">#REF!</definedName>
    <definedName name="LEVANTE20">#REF!</definedName>
    <definedName name="APU_3.2.8">#REF!</definedName>
    <definedName name="jjjjjjjjjjjjjjjjjjjjjjjjjjjjjjjjjjj">#REF!</definedName>
    <definedName name="_TNL42">#REF!</definedName>
    <definedName name="TUBS2">#REF!</definedName>
    <definedName name="TER1X0.5">#REF!</definedName>
    <definedName name="Medidores__Incendio__1_1_2">#REF!</definedName>
    <definedName name="_pr31">#REF!</definedName>
    <definedName name="Aseo_General___3_HS__Sal__Mínimo">#REF!</definedName>
    <definedName name="_tc2">#REF!</definedName>
    <definedName name="_194_MO2_1_1">#REF!</definedName>
    <definedName name="____EXC11">#REF!</definedName>
    <definedName name="CapActividad">#REF!</definedName>
    <definedName name="________Rc">#REF!</definedName>
    <definedName name="_MAT16_1_1">#REF!</definedName>
    <definedName name="ALNEGRO">#REF!</definedName>
    <definedName name="Se_toman_24_códigos_como_reserva_presupuestal__columna__J">#REF!</definedName>
    <definedName name="SHARED_FORMULA_175">#REF!</definedName>
    <definedName name="SHARED_FORMULA_1584">#REF!</definedName>
    <definedName name="_MAT10">#REF!</definedName>
    <definedName name="bimestre">#REF!</definedName>
    <definedName name="_271_MV8_1">#REF!</definedName>
    <definedName name="_96_MAT18_1_1_1">#REF!</definedName>
    <definedName name="SHARED_FORMULA_1912">#REF!</definedName>
    <definedName name="Valvulas_de_Pie_Bronce_1">#REF!</definedName>
    <definedName name="Teja_asbt_cemt_N__5_Inc._Acces.">#REF!</definedName>
    <definedName name="Caja_de_Paso_Metalicas_de_10x10_cm.">#REF!</definedName>
    <definedName name="Diametro">#REF!</definedName>
    <definedName name="____VRP1">#REF!</definedName>
    <definedName name="ITEM4.20">#REF!</definedName>
    <definedName name="Porta_candado_simple_3_.">#REF!</definedName>
    <definedName name="Z_086A872D_15DF_436A_8459_CE22F6819FF4_.wvu.Rows">#REF!</definedName>
    <definedName name="_EQP12">#REF!</definedName>
    <definedName name="SHARED_FORMULA_1854">#REF!</definedName>
    <definedName name="_125A">#REF!</definedName>
    <definedName name="_107_MAT21_1_1">#REF!</definedName>
    <definedName name="APU_7.7.6.1">#REF!</definedName>
    <definedName name="_R43JH">#REF!</definedName>
    <definedName name="BONO">#REF!</definedName>
    <definedName name="COGA108">#REF!</definedName>
    <definedName name="________tg4">#REF!</definedName>
    <definedName name="TAPON3_1">#REF!</definedName>
    <definedName name="wrn.PROYEC.">#REF!</definedName>
    <definedName name="Cajas_de_Inspeccion__N._CODENSA__CS_274">#REF!</definedName>
    <definedName name="_641UNION3PVC_1_1">#REF!</definedName>
    <definedName name="Puntilla_acerada_1.5">#REF!</definedName>
    <definedName name="_189_MO1_1_1_1">#REF!</definedName>
    <definedName name="_____pr25">#REF!</definedName>
    <definedName name="_TNL39">#REF!</definedName>
    <definedName name="SHARED_FORMULA_1395">#REF!</definedName>
    <definedName name="marco">#REF!</definedName>
    <definedName name="SHARED_FORMULA_1009">#REF!</definedName>
    <definedName name="ES3_15">#REF!</definedName>
    <definedName name="Largo.BC">#REF!</definedName>
    <definedName name="Cñ">#REF!</definedName>
    <definedName name="ADMINISTRADOR_VIAL__ARMANDO_SANCHEZ_SANCHEZ">#REF!</definedName>
    <definedName name="Teja_thermoacustica">#REF!</definedName>
    <definedName name="TABLA_3m_x_0_3m">#REF!</definedName>
    <definedName name="Cg">#REF!</definedName>
    <definedName name="CRUCE12__A_S2">#REF!</definedName>
    <definedName name="______EST16">#REF!</definedName>
    <definedName name="VPR1_1_23">#REF!</definedName>
    <definedName name="ES2_22">#REF!</definedName>
    <definedName name="_EST1">#REF!</definedName>
    <definedName name="hab___viv">#REF!</definedName>
    <definedName name="pozo">#REF!</definedName>
    <definedName name="DIRECTO17">#REF!</definedName>
    <definedName name="Yee_Sanit._2">#REF!</definedName>
    <definedName name="_266_MV6_1_1">#REF!</definedName>
    <definedName name="_num3">#REF!</definedName>
    <definedName name="Uv">#REF!</definedName>
    <definedName name="Ítems">#REF!</definedName>
    <definedName name="SHARED_FORMULA_1141">#REF!</definedName>
    <definedName name="DGP1_1">#REF!</definedName>
    <definedName name="_99_MAT19_1_1_1">#REF!</definedName>
    <definedName name="U8UP_1">#REF!</definedName>
    <definedName name="SHARED_FORMULA_748">#REF!</definedName>
    <definedName name="DIRECTO71">#REF!</definedName>
    <definedName name="HACER">#REF!</definedName>
    <definedName name="CGSO054">#REF!</definedName>
    <definedName name="GanOtros">#REF!</definedName>
    <definedName name="DIRECTO3.28">#REF!</definedName>
    <definedName name="___pr14">#REF!</definedName>
    <definedName name="SHARED_FORMULA_2201">#REF!</definedName>
    <definedName name="EQUIPO_DE_SOLDADURA">#REF!</definedName>
    <definedName name="SHARED_FORMULA_288">#REF!</definedName>
    <definedName name="APU_concreto.4000">#REF!</definedName>
    <definedName name="_150B">#REF!</definedName>
    <definedName name="_180_MAT7_1_1_1">#REF!</definedName>
    <definedName name="hrtfxtfhxg">#REF!</definedName>
    <definedName name="pyg">#REF!</definedName>
    <definedName name="FOBO6">#REF!</definedName>
    <definedName name="TITEQUIPO">#REF!</definedName>
    <definedName name="SHARED_FORMULA_328">#REF!</definedName>
    <definedName name="Cable_Aluminio_Aislado_P.V.C._1_0_AWG">#REF!</definedName>
    <definedName name="UREP2">#REF!</definedName>
    <definedName name="COGA45">#REF!</definedName>
    <definedName name="Cajas_de_Inspeccion__N._CODENSA__AP_280">#REF!</definedName>
    <definedName name="ADUA106">#REF!</definedName>
    <definedName name="APU_12.1.36">#REF!</definedName>
    <definedName name="CR22JH">#REF!</definedName>
    <definedName name="BuiltIn_Print_Area">#REF!</definedName>
    <definedName name="SHARED_FORMULA_1654">#REF!</definedName>
    <definedName name="SHARED_FORMULA_1345">#REF!</definedName>
    <definedName name="DURMIENTEORD">#REF!</definedName>
    <definedName name="tuboliv">#REF!</definedName>
    <definedName name="ITEM5.96">#REF!</definedName>
    <definedName name="ANCHOMEJORFLEXIBLE">#REF!</definedName>
    <definedName name="Graph_2">#REF!</definedName>
    <definedName name="_MAT18">#REF!</definedName>
    <definedName name="REPACOMETIDA3_1">#REF!</definedName>
    <definedName name="_192A">#REF!</definedName>
    <definedName name="____TOP2">#REF!</definedName>
    <definedName name="acces">#REF!</definedName>
    <definedName name="NIPLE_DE_3__B_x_EL_L__0.25_MTS">#REF!</definedName>
    <definedName name="GRAF3">#REF!</definedName>
    <definedName name="U6UZ_1">#REF!</definedName>
    <definedName name="G._Importación">#REF!</definedName>
    <definedName name="TUBLLUVIA1.5TOT">#REF!</definedName>
    <definedName name="xpotermofusion">#REF!</definedName>
    <definedName name="MENU5">#REF!</definedName>
    <definedName name="________EST7">#REF!</definedName>
    <definedName name="SHARED_FORMULA_495">#REF!</definedName>
    <definedName name="SHARED_FORMULA_989">#REF!</definedName>
    <definedName name="___xlnm._FilterDatabase">#REF!</definedName>
    <definedName name="TOTALITEM1.2.4">#REF!</definedName>
    <definedName name="OBRERO">#REF!</definedName>
    <definedName name="_220B">#REF!</definedName>
    <definedName name="_MAT8_1_1">#REF!</definedName>
    <definedName name="____tab3">#REF!</definedName>
    <definedName name="Excel_BuiltIn__FilterDatabase_5_1_10">#REF!</definedName>
    <definedName name="DEMOLALCFLEXIBLE">#REF!</definedName>
    <definedName name="BUJE3X2">#REF!</definedName>
    <definedName name="SHARED_FORMULA_411">#REF!</definedName>
    <definedName name="APU_15.2.10">#REF!</definedName>
    <definedName name="__________ORO18">#REF!</definedName>
    <definedName name="______CAC1">#REF!</definedName>
    <definedName name="AUTOMOTOR1">#REF!</definedName>
    <definedName name="_4231A">#REF!</definedName>
    <definedName name="MALLAGAVION">#REF!</definedName>
    <definedName name="SHARED_FORMULA_19">#REF!</definedName>
    <definedName name="CUADRILLA_1__1_OFC___2_AYU">#REF!</definedName>
    <definedName name="______pr38">#REF!</definedName>
    <definedName name="ñ">#REF!</definedName>
    <definedName name="Gb">#REF!</definedName>
    <definedName name="TOTALPAV55CNO3">#REF!</definedName>
    <definedName name="_433DEMOLICIONCONCRETO_1">#REF!</definedName>
    <definedName name="Excel_BuiltIn_Print_Area_3">#REF!</definedName>
    <definedName name="_451FECHA_1">#REF!</definedName>
    <definedName name="REW">#REF!</definedName>
    <definedName name="XXXXXXXXXXXXXXXX">#REF!</definedName>
    <definedName name="Varilla_de_couperwell">#REF!</definedName>
    <definedName name="SHARED_FORMULA_840">#REF!</definedName>
    <definedName name="AYUDR">#REF!</definedName>
    <definedName name="IsSecureSenior6">#REF!</definedName>
    <definedName name="MDC_1_2">#REF!</definedName>
    <definedName name="GEA1_1_9">#REF!</definedName>
    <definedName name="SHARED_FORMULA_616">#REF!</definedName>
    <definedName name="_74_MAT11_1_1">#REF!</definedName>
    <definedName name="TOTSHE14">#REF!</definedName>
    <definedName name="__EXC11">#REF!</definedName>
    <definedName name="Tambores">#REF!</definedName>
    <definedName name="SHARED_FORMULA_1051">#REF!</definedName>
    <definedName name="_647UNION8_1_1">#REF!</definedName>
    <definedName name="Ladrillo_Jamba_Doble_Coral_Moore">#REF!</definedName>
    <definedName name="ES3_43">#REF!</definedName>
    <definedName name="BuiltIn_Print_Area___0___0___0">#REF!</definedName>
    <definedName name="DIRECTO4.23">#REF!</definedName>
    <definedName name="APU_7.7.5.1">#REF!</definedName>
    <definedName name="CANT1.9">#REF!</definedName>
    <definedName name="SHARED_FORMULA_1180">#REF!</definedName>
    <definedName name="SHARED_FORMULA_1018">#REF!</definedName>
    <definedName name="Yee_Sanit._6_X4">#REF!</definedName>
    <definedName name="Acido_Muriatico">#REF!</definedName>
    <definedName name="SHARED_FORMULA_1164">#REF!</definedName>
    <definedName name="reparaciones">#REF!</definedName>
    <definedName name="APU_7.7.2.2">#REF!</definedName>
    <definedName name="APU_7.1.9">#REF!</definedName>
    <definedName name="______pr08">#REF!</definedName>
    <definedName name="_____pr39">#REF!</definedName>
    <definedName name="procelec">#REF!</definedName>
    <definedName name="_133_MAT3_1">#REF!</definedName>
    <definedName name="ITEM_1.8">#REF!</definedName>
    <definedName name="____pr64">#REF!</definedName>
    <definedName name="_167A">#REF!</definedName>
    <definedName localSheetId="3" name="Porcentaje_Arrendamiento_Terceros">#REF!</definedName>
    <definedName name="_MAT20_1_1">#REF!</definedName>
    <definedName name="Triplex_Andes_Pizano_14_mm">#REF!</definedName>
    <definedName name="SHARED_FORMULA_454">#REF!</definedName>
    <definedName name="ES5_20">#REF!</definedName>
    <definedName name="_num10">#REF!</definedName>
    <definedName name="T1_FC_1.5__.2">#REF!</definedName>
    <definedName name="_DSP1">#REF!</definedName>
    <definedName name="APU_7.8.1.4">#REF!</definedName>
    <definedName name="FECHAS_HH">#REF!</definedName>
    <definedName name="T22JH">#REF!</definedName>
    <definedName name="SHARED_FORMULA_468">#REF!</definedName>
    <definedName name="Cocineta_estufa_a_gas_dos_puestos">#REF!</definedName>
    <definedName name="_imp117">#REF!</definedName>
    <definedName name="_64_Fill_1">#REF!</definedName>
    <definedName name="Y44JH">#REF!</definedName>
    <definedName name="ABCD">#REF!</definedName>
    <definedName name="SHARED_FORMULA_1271">#REF!</definedName>
    <definedName name="HORAS_1_2">#REF!</definedName>
    <definedName name="REP.PAV">#REF!</definedName>
    <definedName name="DDProjects">#REF!</definedName>
    <definedName name="_____pr18">#REF!</definedName>
    <definedName name="TASP1">#REF!</definedName>
    <definedName name="TOTSHE2">#REF!</definedName>
    <definedName name="____COM19">#REF!</definedName>
    <definedName name="programainv">#REF!</definedName>
    <definedName name="ItemCodos">#REF!</definedName>
    <definedName name="tuboum12">#REF!</definedName>
    <definedName name="SHARED_FORMULA_694">#REF!</definedName>
    <definedName name="DIAS_DEL_MES">#REF!</definedName>
    <definedName name="__COM3">#REF!</definedName>
    <definedName name="____COM3">#REF!</definedName>
    <definedName name="ENSAYOS_ESTUDIOS_Y_RENDERS">#REF!</definedName>
    <definedName name="SHARED_FORMULA_419">#REF!</definedName>
    <definedName name="Piscinas">#REF!</definedName>
    <definedName name="CGPR0632">#REF!</definedName>
    <definedName name="APU_6.1.4">#REF!</definedName>
    <definedName name="__COM6">#REF!</definedName>
    <definedName name="_COM16">#REF!</definedName>
    <definedName name="Excel_BuiltIn_Print_Area_1_1_3_2">#REF!</definedName>
    <definedName name="_24B_0__123Graph_XGráfico">#REF!</definedName>
    <definedName name="DOMESP90X63_S6">#REF!</definedName>
    <definedName name="JulAgo_C">#REF!</definedName>
    <definedName name="COMPR">#REF!</definedName>
    <definedName name="TUBS4">#REF!</definedName>
    <definedName name="_360CAMAARENA_1_1_1">#REF!</definedName>
    <definedName name="_MO6_1_2">#REF!</definedName>
    <definedName name="_MAT40">#REF!</definedName>
    <definedName name="DBASE2">#REF!</definedName>
    <definedName name="CGRF02">#REF!</definedName>
    <definedName name="DIRECTO104">#REF!</definedName>
    <definedName name="CENEFAMALLA">#REF!</definedName>
    <definedName name="______pr54">#REF!</definedName>
    <definedName name="DIA">#REF!</definedName>
    <definedName name="SHARED_FORMULA_1729">#REF!</definedName>
    <definedName name="FechaPre">#REF!</definedName>
    <definedName name="_MAT7">#REF!</definedName>
    <definedName name="IMPIII1A">#REF!</definedName>
    <definedName name="SHARED_FORMULA_541">#REF!</definedName>
    <definedName name="SHARED_FORMULA_1184">#REF!</definedName>
    <definedName name="CGSO053">#REF!</definedName>
    <definedName name="DOM160X20_S6">#REF!</definedName>
    <definedName name="cir">#REF!</definedName>
    <definedName name="TELEP">#REF!</definedName>
    <definedName name="CO908JH">#REF!</definedName>
    <definedName name="ANCHOMEJORPH">#REF!</definedName>
    <definedName name="FGDGGAGA">#REF!</definedName>
    <definedName name="DOM160X32_S3">#REF!</definedName>
    <definedName name="LONG">#REF!</definedName>
    <definedName name="VSM1_1_5">#REF!</definedName>
    <definedName name="_68_MAT1_1_1">#REF!</definedName>
    <definedName name="SHARED_FORMULA_676">#REF!</definedName>
    <definedName name="data9">#REF!</definedName>
    <definedName name="SHARED_FORMULA_1493">#REF!</definedName>
    <definedName name="_262A">#REF!</definedName>
    <definedName name="VentaAiu">#REF!</definedName>
    <definedName name="SHARED_FORMULA_1006">#REF!</definedName>
    <definedName name="FP_PROFESIONALES">#REF!</definedName>
    <definedName name="ES4_8">#REF!</definedName>
    <definedName name="UR6UP_1_1">#REF!</definedName>
    <definedName name="Lq">#REF!</definedName>
    <definedName name="margen_2">#REF!</definedName>
    <definedName name="SHARED_FORMULA_1703">#REF!</definedName>
    <definedName name="_MAT4_1">#REF!</definedName>
    <definedName name="curvac1.2">#REF!</definedName>
    <definedName name="TRANSP_MATERIAL">#REF!</definedName>
    <definedName name="unidades_reales">#REF!</definedName>
    <definedName name="TOTALITEM2.3">#REF!</definedName>
    <definedName name="SHARED_FORMULA_1292">#REF!</definedName>
    <definedName name="ITEM_VENTO">#REF!</definedName>
    <definedName name="ITEM_9_1">#REF!</definedName>
    <definedName name="_661UR3UZ_1">#REF!</definedName>
    <definedName name="SHARED_FORMULA_1754">#REF!</definedName>
    <definedName name="_pr72">#REF!</definedName>
    <definedName name="Graph_1">#REF!</definedName>
    <definedName name="SHARED_FORMULA_269">#REF!</definedName>
    <definedName name="SHARED_FORMULA_1823">#REF!</definedName>
    <definedName name="CODO16X11_1_1">#REF!</definedName>
    <definedName name="___pr65">#REF!</definedName>
    <definedName name="G_C1">#REF!</definedName>
    <definedName name="_____________ORO16">#REF!</definedName>
    <definedName name="Celador">#REF!</definedName>
    <definedName name="h.EXC">#REF!</definedName>
    <definedName name="TOTALITEM5.1">#REF!</definedName>
    <definedName name="NORTERO">#REF!</definedName>
    <definedName name="SALARIOS_SDIS">#REF!</definedName>
    <definedName name="_284_POR3_1_1">#REF!</definedName>
    <definedName name="_MAT3">#REF!</definedName>
    <definedName name="ddddd">#REF!</definedName>
    <definedName name="APU_16.1.9">#REF!</definedName>
    <definedName name="____LEY80">#REF!</definedName>
    <definedName name="Freg">#REF!</definedName>
    <definedName name="TUBPRES1.2">#REF!</definedName>
    <definedName name="PRODUCTOCARBON">#REF!</definedName>
    <definedName name="CGRF0341">#REF!</definedName>
    <definedName name="ES2_7">#REF!</definedName>
    <definedName name="RECSUBBASE_1_2">#REF!</definedName>
    <definedName name="Union_Sanit._4">#REF!</definedName>
    <definedName name="Desc_F">#REF!</definedName>
    <definedName name="EMULSION">#REF!</definedName>
    <definedName name="tubo4">#REF!</definedName>
    <definedName name="adoq">#REF!</definedName>
    <definedName name="SHARED_FORMULA_2090">#REF!</definedName>
    <definedName name="ACT_COMP">#REF!</definedName>
    <definedName name="SUP_VPR_NA">#REF!</definedName>
    <definedName name="ES5_34">#REF!</definedName>
    <definedName name="ITEM7.23">#REF!</definedName>
    <definedName name="_____VRP1">#REF!</definedName>
    <definedName name="data13">#REF!</definedName>
    <definedName name="SHARED_FORMULA_1777">#REF!</definedName>
    <definedName name="pelo">#REF!</definedName>
    <definedName name="AREA__M2_1_1">#REF!</definedName>
    <definedName name="XMesProfesionales">#REF!</definedName>
    <definedName name="TotalNoFacturable">#REF!</definedName>
    <definedName name="_EQP18">#REF!</definedName>
    <definedName name="OLG">#REF!</definedName>
    <definedName name="rsadf">#REF!</definedName>
    <definedName name="_482NORTERO_1_1">#REF!</definedName>
    <definedName name="SHARED_FORMULA_385">#REF!</definedName>
    <definedName name="SAOG7">#REF!</definedName>
    <definedName name="Calibre1">#REF!</definedName>
    <definedName name="CO903JH">#REF!</definedName>
    <definedName name="PEGANTE_P.V.C">#REF!</definedName>
    <definedName name="_281B">#REF!</definedName>
    <definedName name="res_chocó">#REF!</definedName>
    <definedName name="RTYUIO">#REF!</definedName>
    <definedName name="TEE_3____3____3____P.V.C">#REF!</definedName>
    <definedName name="Reparaciones_en_PVC_A.LL._3">#REF!</definedName>
    <definedName name="_4298B">#REF!</definedName>
    <definedName name="GR_21">#REF!</definedName>
    <definedName name="Cant.MiradorPrim">#REF!</definedName>
    <definedName name="_535SBG_1">#REF!</definedName>
    <definedName name="ICP1_2">#REF!</definedName>
    <definedName name="ITEM7.30">#REF!</definedName>
    <definedName name="INSUMOS_MATERIALES">#REF!</definedName>
    <definedName name="dolar_2_10">#REF!</definedName>
    <definedName name="TOTALITEM12.4">#REF!</definedName>
    <definedName name="item204">#REF!</definedName>
    <definedName name="Extras">#REF!</definedName>
    <definedName name="_136_MAT30_1">#REF!</definedName>
    <definedName name="G.Eo">#REF!</definedName>
    <definedName name="SHARED_FORMULA_961">#REF!</definedName>
    <definedName name="NOTAS">#REF!</definedName>
    <definedName name="Tablero_Dist._T_REG_1_Trifasico_CON_Espacio_Totalizador_12_Circ._5_Hilos_220V">#REF!</definedName>
    <definedName name="PREACTA">#REF!</definedName>
    <definedName name="SHARED_FORMULA_1925">#REF!</definedName>
    <definedName name="data28">#REF!</definedName>
    <definedName name="SHARED_FORMULA_68">#REF!</definedName>
    <definedName name="SHARED_FORMULA_2064">#REF!</definedName>
    <definedName name="BLPH6">#REF!</definedName>
    <definedName name="___TOP9">#REF!</definedName>
    <definedName name="_105_MAT20_1_1_1">#REF!</definedName>
    <definedName name="hl">#REF!</definedName>
    <definedName name="______MA2">#REF!</definedName>
    <definedName name="_412CPDO8X11_1">#REF!</definedName>
    <definedName name="LAVANOVATOT">#REF!</definedName>
    <definedName name="COSTES">#REF!</definedName>
    <definedName name="APU_3.3.3">#REF!</definedName>
    <definedName name="ES3_39">#REF!</definedName>
    <definedName name="VRP1_4">#REF!</definedName>
    <definedName name="_503PREST_1_1">#REF!</definedName>
    <definedName name="Gh">#REF!</definedName>
    <definedName name="ASB">#REF!</definedName>
    <definedName name="___EST9">#REF!</definedName>
    <definedName name="___pr48">#REF!</definedName>
    <definedName name="_EQP10_1_1">#REF!</definedName>
    <definedName name="__pr47">#REF!</definedName>
    <definedName name="SHARED_FORMULA_1916">#REF!</definedName>
    <definedName name="DRI1_4">#REF!</definedName>
    <definedName name="DIRECTO12">#REF!</definedName>
    <definedName name="test">#REF!</definedName>
    <definedName name="SHARED_FORMULA_742">#REF!</definedName>
    <definedName name="RESUMEN1">#REF!</definedName>
    <definedName name="asfalto">#REF!</definedName>
    <definedName localSheetId="3" name="SIG_CONTROLE">#REF!</definedName>
    <definedName name="Tubería_Pres._1">#REF!</definedName>
    <definedName name="VIT1_1_14">#REF!</definedName>
    <definedName name="CRUCE_200_CANAL_S2">#REF!</definedName>
    <definedName name="MRLART">#REF!</definedName>
    <definedName name="HMHF3">#REF!</definedName>
    <definedName name="_MV20">#REF!</definedName>
    <definedName name="_304_UG4_1">#REF!</definedName>
    <definedName name="_____________EST7">#REF!</definedName>
    <definedName name="TRAMO">#REF!</definedName>
    <definedName name="___TLL3">#REF!</definedName>
    <definedName name="SHARED_FORMULA_1405">#REF!</definedName>
    <definedName name="ESP640.1.2">#REF!</definedName>
    <definedName name="_378CODO3X11_1_1_1">#REF!</definedName>
    <definedName name="BOTADEROU">#REF!</definedName>
    <definedName name="ADAPTMACH1.2">#REF!</definedName>
    <definedName name="_515REDU8X6_1_1">#REF!</definedName>
    <definedName name="PEGCO">#REF!</definedName>
    <definedName name="APU_4.1.4">#REF!</definedName>
    <definedName name="SHARED_FORMULA_1131">#REF!</definedName>
    <definedName name="__EMP3">#REF!</definedName>
    <definedName name="_EQP13_1_2">#REF!</definedName>
    <definedName name="CRUCE90_S2">#REF!</definedName>
    <definedName name="_MAT28_1_1">#REF!</definedName>
    <definedName name="_452FECHA_1_1">#REF!</definedName>
    <definedName name="OKIS">#REF!</definedName>
    <definedName name="_TAP2">#REF!</definedName>
    <definedName name="SHARED_FORMULA_491">#REF!</definedName>
    <definedName name="SHARED_FORMULA_179">#REF!</definedName>
    <definedName name="_EST3">#REF!</definedName>
    <definedName name="DIAS">#REF!</definedName>
    <definedName name="Z_6BA141F2_E104_11DA_B6F6_00609720E0A1_.wvu.PrintArea">#REF!</definedName>
    <definedName name="_UG3_1_2">#REF!</definedName>
    <definedName name="TOTALITEM2.1">#REF!</definedName>
    <definedName name="______pr63">#REF!</definedName>
    <definedName name="APU_3.2.2">#REF!</definedName>
    <definedName name="def">#REF!</definedName>
    <definedName name="_EXC1">#REF!</definedName>
    <definedName name="UR4UP_1_1">#REF!</definedName>
    <definedName name="SHARED_FORMULA_1491">#REF!</definedName>
    <definedName name="BOLIVBC">#REF!</definedName>
    <definedName name="_SY186">#REF!</definedName>
    <definedName name="SUP_VPR_GRN">#REF!</definedName>
    <definedName name="SHARED_FORMULA_1355">#REF!</definedName>
    <definedName name="BUENOAFIR5607">#REF!</definedName>
    <definedName name="DDTipology">#REF!</definedName>
    <definedName name="ITEM_SIFON">#REF!</definedName>
    <definedName name="BaseDatos_Ore1">#REF!</definedName>
    <definedName name="___pr04">#REF!</definedName>
    <definedName name="TablaElDorado">#REF!</definedName>
    <definedName name="SHARED_FORMULA_634">#REF!</definedName>
    <definedName name="ITEM3.15">#REF!</definedName>
    <definedName name="SHARED_FORMULA_1767">#REF!</definedName>
    <definedName name="Vibrador_a_Gasolina">#REF!</definedName>
    <definedName name="SHARED_FORMULA_1669">#REF!</definedName>
    <definedName name="SHARED_FORMULA_1313">#REF!</definedName>
    <definedName name="ITEM6.1">#REF!</definedName>
    <definedName name="data66">#REF!</definedName>
    <definedName name="COMPRESOR">#REF!</definedName>
    <definedName name="Tubo_Presión___9_P.V.C._1_2">#REF!</definedName>
    <definedName name="Ingeniero">#REF!</definedName>
    <definedName name="_4221B">#REF!</definedName>
    <definedName name="Endurecedor">#REF!</definedName>
    <definedName name="ESPESORSUBBASEFLEXIBLE">#REF!</definedName>
    <definedName name="TRANSPORTE_DE_MATERIALES_EN_VEHICULO_EJE_TANDEN_DE_ESTACA">#REF!</definedName>
    <definedName name="rrrr">#REF!</definedName>
    <definedName name="FACT_PRESTACION">#REF!</definedName>
    <definedName name="Tuberia_de_3_4">#REF!</definedName>
    <definedName name="TOTALITEM8.3">#REF!</definedName>
    <definedName name="BREAKERS">#REF!</definedName>
    <definedName name="Suministro__Transporte_e_Instalacion_de_Postes_de_Concreto_12_m_Tipo_AP">#REF!</definedName>
    <definedName name="REPACOMETIDA3">#REF!</definedName>
    <definedName name="PREST">#REF!</definedName>
    <definedName name="SHARED_FORMULA_917">#REF!</definedName>
    <definedName name="_111_MAT22_1_1_1">#REF!</definedName>
    <definedName name="VFA1_1_5">#REF!</definedName>
    <definedName name="APU_12.1.2">#REF!</definedName>
    <definedName name="Pesimista">#REF!</definedName>
    <definedName name="zx">#REF!</definedName>
    <definedName name="KO">#REF!</definedName>
    <definedName name="ACOMETIDA3">#REF!</definedName>
    <definedName name="___ORO18">#REF!</definedName>
    <definedName name="ITEM5.71">#REF!</definedName>
    <definedName name="Tax">#REF!</definedName>
    <definedName name="_MAT13_1">#REF!</definedName>
    <definedName name="ACTA25">#REF!</definedName>
    <definedName name="____________INF1">#REF!</definedName>
    <definedName name="Hoja_Entamborada_en_Madera_2.10x90">#REF!</definedName>
    <definedName name="CALENDARIO">#REF!</definedName>
    <definedName name="_MV14_1_1">#REF!</definedName>
    <definedName name="DIA_LABOR_XMES">#REF!</definedName>
    <definedName name="SHARED_FORMULA_1431">#REF!</definedName>
    <definedName name="jklj">#REF!</definedName>
    <definedName name="O_PAGO">#REF!</definedName>
    <definedName name="DPY1_1">#REF!</definedName>
    <definedName name="____pr44">#REF!</definedName>
    <definedName name="Z_026CD6D7_F7CA_4BE8_B625_9A1778CFA739_.wvu.PrintTitles">#REF!</definedName>
    <definedName name="aaaaa">#REF!</definedName>
    <definedName name="imagenreproductores">#REF!</definedName>
    <definedName name="DIJ1_1_3">#REF!</definedName>
    <definedName name="DOM160X32_S5">#REF!</definedName>
    <definedName name="____________Rc">#REF!</definedName>
    <definedName name="Tableta_de_Pare___Siga">#REF!</definedName>
    <definedName name="item111">#REF!</definedName>
    <definedName name="WSERWEER">#REF!</definedName>
    <definedName name="gasolina">#REF!</definedName>
    <definedName name="_____OCD1">#REF!</definedName>
    <definedName name="__ESP3">#REF!</definedName>
    <definedName name="COSTO37US">#REF!</definedName>
    <definedName name="SHARED_FORMULA_119">#REF!</definedName>
    <definedName name="PFAC">#REF!</definedName>
    <definedName name="SHARED_FORMULA_1370">#REF!</definedName>
    <definedName name="_TEP44">#REF!</definedName>
    <definedName name="SHARED_FORMULA_1714">#REF!</definedName>
    <definedName name="__ane7">#REF!</definedName>
    <definedName name="__pr23">#REF!</definedName>
    <definedName name="COGA252">#REF!</definedName>
    <definedName name="_Po2">#REF!</definedName>
    <definedName name="ESP632.4P">#REF!</definedName>
    <definedName name="SHARED_FORMULA_1969">#REF!</definedName>
    <definedName name="_171A">#REF!</definedName>
    <definedName name="SHARED_FORMULA_1778">#REF!</definedName>
    <definedName name="_395CODO8X22_1_1">#REF!</definedName>
    <definedName name="____EST19">#REF!</definedName>
    <definedName name="KJFJH">#REF!</definedName>
    <definedName name="ESP700.1">#REF!</definedName>
    <definedName name="T66JH">#REF!</definedName>
    <definedName name="_________BGC3">#REF!</definedName>
    <definedName name="TOTALITEM12.8">#REF!</definedName>
    <definedName name="SHARED_FORMULA_321">#REF!</definedName>
    <definedName name="SHARED_FORMULA_140">#REF!</definedName>
    <definedName name="margen_4_10">#REF!</definedName>
    <definedName name="LARGUE">#REF!</definedName>
    <definedName name="___pr66">#REF!</definedName>
    <definedName name="SHARED_FORMULA_257">#REF!</definedName>
    <definedName name="APU_7.7.8.3.1">#REF!</definedName>
    <definedName name="_95_MAT18_1_1">#REF!</definedName>
    <definedName name="Seccionador_de_Maniobras_de_17.5_KV_630_A">#REF!</definedName>
    <definedName name="____key3">#REF!</definedName>
    <definedName name="APU_16.1.1">#REF!</definedName>
    <definedName name="_160A">#REF!</definedName>
    <definedName name="TEE6A3_1_1">#REF!</definedName>
    <definedName name="lista5">#REF!</definedName>
    <definedName name="COGA21">#REF!</definedName>
    <definedName name="___DGP1">#REF!</definedName>
    <definedName name="_4209B">#REF!</definedName>
    <definedName name="mar">#REF!</definedName>
    <definedName name="V_11___2x1.9___Plano_de_Detalle_No._A_161">#REF!</definedName>
    <definedName name="POSICION_PRESUP">#REF!</definedName>
    <definedName name="COGA146">#REF!</definedName>
    <definedName name="Tubo_Gas_Galvanizado_1_2">#REF!</definedName>
    <definedName name="CUADRO17">#REF!</definedName>
    <definedName name="Long.Barras">#REF!</definedName>
    <definedName name="SHARED_FORMULA_1470">#REF!</definedName>
    <definedName name="______EST7">#REF!</definedName>
    <definedName name="____DGP1">#REF!</definedName>
    <definedName name="APU_18.2.1">#REF!</definedName>
    <definedName name="_TZ263">#REF!</definedName>
    <definedName name="MONEDA">#REF!</definedName>
    <definedName name="__OCI1">#REF!</definedName>
    <definedName name="SHARED_FORMULA_1966">#REF!</definedName>
    <definedName name="ENCHAPTABLETA">#REF!</definedName>
    <definedName name="res_guaviare">#REF!</definedName>
    <definedName name="_MO8_1">#REF!</definedName>
    <definedName name="_409CONCRETOF_1">#REF!</definedName>
    <definedName name="VRP1_1_23">#REF!</definedName>
    <definedName name="EXTRA">#REF!</definedName>
    <definedName name="Aseguracalidad">#REF!</definedName>
    <definedName name="_EXC3">#REF!</definedName>
    <definedName name="conten">#REF!</definedName>
    <definedName name="LUBRICANTE_TUB_PVC_500GR_500GRS">#REF!</definedName>
    <definedName name="_________xlnm.Print_Area_3">#REF!</definedName>
    <definedName name="SHARED_FORMULA_683">#REF!</definedName>
    <definedName name="GanFletes">#REF!</definedName>
    <definedName name="Scheduled_Extra_Payments">#REF!</definedName>
    <definedName name="_____pr07">#REF!</definedName>
    <definedName name="_388CODO6X22_1">#REF!</definedName>
    <definedName name="Tablero_Dist._T_REG_3__T_NP1_10__T_NP2_5__T_NP1_9__T_NP_1_8T_NP1_4__T_NP2_4__T_NP2_2_Trifasico_CON_Espacio_Totalizador_24_Circ._5_Hilos_220V">#REF!</definedName>
    <definedName name="De_6">#REF!</definedName>
    <definedName name="SHARED_FORMULA_89">#REF!</definedName>
    <definedName name="RELLENO_1_2">#REF!</definedName>
    <definedName name="ESP673.2">#REF!</definedName>
    <definedName name="ITEM5.112">#REF!</definedName>
    <definedName name="_PMT5806">#REF!</definedName>
    <definedName name="Area_GLA">#REF!</definedName>
    <definedName name="_____________EXC4">#REF!</definedName>
    <definedName name="_135_MAT3_1_1_1">#REF!</definedName>
    <definedName name="_140_MAT31_1_1">#REF!</definedName>
    <definedName name="_TZ324">#REF!</definedName>
    <definedName name="M.D.O._Cargue_Volqueta">#REF!</definedName>
    <definedName name="APU_11.1.4">#REF!</definedName>
    <definedName name="APU_6.1.10">#REF!</definedName>
    <definedName name="_EQP6_1_1">#REF!</definedName>
    <definedName name="APU_2.3.1">#REF!</definedName>
    <definedName name="Adaptador_Pres._1_2">#REF!</definedName>
    <definedName name="DFGH">#REF!</definedName>
    <definedName name="_MAT22_1_1">#REF!</definedName>
    <definedName name="______pr55">#REF!</definedName>
    <definedName name="GR_1">#REF!</definedName>
    <definedName name="RES">#REF!</definedName>
    <definedName name="SEÑALVERTICALFLEXIBLE">#REF!</definedName>
    <definedName name="LineaPresup">#REF!</definedName>
    <definedName name="REDU4X3_1">#REF!</definedName>
    <definedName name="Langue">#REF!</definedName>
    <definedName name="___________________Rc">#REF!</definedName>
    <definedName name="SHARED_FORMULA_492">#REF!</definedName>
    <definedName name="carol1">#REF!</definedName>
    <definedName name="TipoPro">#REF!</definedName>
    <definedName name="ES1_9">#REF!</definedName>
    <definedName name="_BGC3">#REF!</definedName>
    <definedName name="SHARED_FORMULA_417">#REF!</definedName>
    <definedName name="ITEM_1.3.1">#REF!</definedName>
    <definedName name="Tubería_PVC_UM_3__RDE_26">#REF!</definedName>
    <definedName name="_____pr62">#REF!</definedName>
    <definedName name="ITEM5.73">#REF!</definedName>
    <definedName name="URAP3">#REF!</definedName>
    <definedName name="t4rde26_1_1">#REF!</definedName>
    <definedName name="Valvula_de_Vastago_Ascendente_Cuerpo_en_Hierro_1">#REF!</definedName>
    <definedName name="SHARED_FORMULA_1183">#REF!</definedName>
    <definedName name="APU_3.1.5">#REF!</definedName>
    <definedName name="SHARED_FORMULA_312">#REF!</definedName>
    <definedName name="Buitin_print_Area1.1">#REF!</definedName>
    <definedName name="CIDCA2">#REF!</definedName>
    <definedName name="Director">#REF!</definedName>
    <definedName name="YEE4X2">#REF!</definedName>
    <definedName name="ESP220.1">#REF!</definedName>
    <definedName name="USxCOL">#REF!</definedName>
    <definedName name="ITEM_1.2.1">#REF!</definedName>
    <definedName name="Rv">#REF!</definedName>
    <definedName name="_MV19">#REF!</definedName>
    <definedName name="_____________EXC5">#REF!</definedName>
    <definedName name="FONDO2_2">#REF!</definedName>
    <definedName name="_pr70">#REF!</definedName>
    <definedName name="___pr09">#REF!</definedName>
    <definedName name="blCantidades">#REF!</definedName>
    <definedName name="Rb">#REF!</definedName>
    <definedName name="DsctoFondo">#REF!</definedName>
    <definedName name="asa">#REF!</definedName>
    <definedName name="coll2">#REF!</definedName>
    <definedName name="T2_FC_1.9__.3_.2">#REF!</definedName>
    <definedName name="SHARED_FORMULA_95">#REF!</definedName>
    <definedName name="OÑ">#REF!</definedName>
    <definedName name="_MV7_1_1">#REF!</definedName>
    <definedName name="dl">#REF!</definedName>
    <definedName name="lista2">#REF!</definedName>
    <definedName name="_683Valor_1_1">#REF!</definedName>
    <definedName name="ITEM5.67">#REF!</definedName>
    <definedName name="SHARED_FORMULA_1673">#REF!</definedName>
    <definedName name="_MAT27_1">#REF!</definedName>
    <definedName name="SEÑALVERTICALRIGIDO">#REF!</definedName>
    <definedName name="ACPM">#REF!</definedName>
    <definedName name="PARAME">#REF!</definedName>
    <definedName name="TOTALITEM4.1.4">#REF!</definedName>
    <definedName name="_APU221">#REF!</definedName>
    <definedName name="ResMateriales">#REF!</definedName>
    <definedName name="APU_16.1.14">#REF!</definedName>
    <definedName name="FRE">#REF!</definedName>
    <definedName name="excavacionmaquina_1_2">#REF!</definedName>
    <definedName name="Proy_02">#REF!</definedName>
    <definedName name="_____EXC8">#REF!</definedName>
    <definedName name="_439DIAS_1">#REF!</definedName>
    <definedName name="_217A">#REF!</definedName>
    <definedName name="Tuberia_1_2_pvc">#REF!</definedName>
    <definedName name="_____EXC4">#REF!</definedName>
    <definedName name="__EMP12">#REF!</definedName>
    <definedName name="SHARED_FORMULA_1897">#REF!</definedName>
    <definedName name="___pr19">#REF!</definedName>
    <definedName name="ESTRU">#REF!</definedName>
    <definedName name="SHARED_FORMULA_1378">#REF!</definedName>
    <definedName name="_264A">#REF!</definedName>
    <definedName name="GCP">#REF!</definedName>
    <definedName name="SHARED_FORMULA_1551">#REF!</definedName>
    <definedName name="RETROLL">#REF!</definedName>
    <definedName name="SHARED_FORMULA_550">#REF!</definedName>
    <definedName name="Luminaria_Artistica_Riel_2.43_m__6_Proyectores_Incand._de_100_W._120_V.">#REF!</definedName>
    <definedName name="ADAPTHX2">#REF!</definedName>
    <definedName name="DIRECTO49">#REF!</definedName>
    <definedName name="ES3_20">#REF!</definedName>
    <definedName name="_____pr66">#REF!</definedName>
    <definedName name="_540SOBRANTES_1_1_1">#REF!</definedName>
    <definedName name="SHEET17">#REF!</definedName>
    <definedName name="KMATERIAL">#REF!</definedName>
    <definedName name="ES5_43">#REF!</definedName>
    <definedName name="TRANSP_EQUIPOS">#REF!</definedName>
    <definedName name="ACT_COMP2">#REF!</definedName>
    <definedName name="IZQ">#REF!</definedName>
    <definedName name="_TPN1606">#REF!</definedName>
    <definedName name="SHARED_FORMULA_1817">#REF!</definedName>
    <definedName name="DIRECTO7.25">#REF!</definedName>
    <definedName name="SHARED_FORMULA_1255">#REF!</definedName>
    <definedName name="_186_MAT9_1_1_1">#REF!</definedName>
    <definedName name="Proy_40">#REF!</definedName>
    <definedName name="dem.pav">#REF!</definedName>
    <definedName name="Regla_vibratoria_de_4mts">#REF!</definedName>
    <definedName name="__________ORO14">#REF!</definedName>
    <definedName name="CRUZ4_1_1">#REF!</definedName>
    <definedName name="Gastosviaje">#REF!</definedName>
    <definedName name="ES6_10">#REF!</definedName>
    <definedName name="GPR">#REF!</definedName>
    <definedName name="SHARED_FORMULA_1734">#REF!</definedName>
    <definedName name="_______________EST15">#REF!</definedName>
    <definedName name="CRUZ4">#REF!</definedName>
    <definedName name="ICP1_1">#REF!</definedName>
    <definedName name="EspesorBasePR">#REF!</definedName>
    <definedName name="tipo.de.carga">#REF!</definedName>
    <definedName name="SHARED_FORMULA_201">#REF!</definedName>
    <definedName name="C_">#REF!</definedName>
    <definedName name="SHARED_FORMULA_2054">#REF!</definedName>
    <definedName name="den_1a">#REF!</definedName>
    <definedName name="ITEM4.44">#REF!</definedName>
    <definedName name="DIRECTO66">#REF!</definedName>
    <definedName name="TOTALITEM2.7">#REF!</definedName>
    <definedName name="ES6_17">#REF!</definedName>
    <definedName name="Mtz_Avance">#REF!</definedName>
    <definedName localSheetId="3" name="ASD">#REF!</definedName>
    <definedName name="DETAIL">#REF!</definedName>
    <definedName name="U3UP_1_1">#REF!</definedName>
    <definedName name="CO910JH">#REF!</definedName>
    <definedName name="D8R">#REF!</definedName>
    <definedName name="fgh">#REF!</definedName>
    <definedName name="Toma_Trifásica">#REF!</definedName>
    <definedName name="DIRECTO5.59">#REF!</definedName>
    <definedName name="concreto25">#REF!</definedName>
    <definedName name="SHARED_FORMULA_1715">#REF!</definedName>
    <definedName name="_pr38">#REF!</definedName>
    <definedName name="T82JH">#REF!</definedName>
    <definedName name="VCEL6">#REF!</definedName>
    <definedName name="SHARED_FORMULA_160">#REF!</definedName>
    <definedName name="STAMPA">#REF!</definedName>
    <definedName name="ES3_12">#REF!</definedName>
    <definedName name="M.O">#REF!</definedName>
    <definedName name="APU_7.7.3.1">#REF!</definedName>
    <definedName name="SHARED_FORMULA_1442">#REF!</definedName>
    <definedName name="TOTALITEM2.6">#REF!</definedName>
    <definedName name="CEBLANCO">#REF!</definedName>
    <definedName name="VENT100_S4">#REF!</definedName>
    <definedName name="ES4_4">#REF!</definedName>
    <definedName name="lampara2x48">#REF!</definedName>
    <definedName name="SEPT_25_09">#REF!</definedName>
    <definedName name="SHARED_FORMULA_822">#REF!</definedName>
    <definedName name="______pr56">#REF!</definedName>
    <definedName name="dfgnl">#REF!</definedName>
    <definedName name="_EXC2">#REF!</definedName>
    <definedName name="Excel_BuiltIn__FilterDatabase_5_1_2">#REF!</definedName>
    <definedName name="_562T6UP_1">#REF!</definedName>
    <definedName name="SUP_VPR_GMM">#REF!</definedName>
    <definedName name="_314A_1_1">#REF!</definedName>
    <definedName name="_MO2_1">#REF!</definedName>
    <definedName name="_166B">#REF!</definedName>
    <definedName name="_667UR4UZ_1">#REF!</definedName>
    <definedName name="____pr07">#REF!</definedName>
    <definedName name="_TNL48">#REF!</definedName>
    <definedName name="APU_7.8.1.1">#REF!</definedName>
    <definedName name="REDU6X4_1">#REF!</definedName>
    <definedName name="________________________f">#REF!</definedName>
    <definedName name="CGPR0331">#REF!</definedName>
    <definedName name="Concreto_a_granel_con_silo_puesto_en_obra__cemento_1A__3000_P.S.I.">#REF!</definedName>
    <definedName name="SHARED_FORMULA_1789">#REF!</definedName>
    <definedName name="_648UNION8_1_1_1">#REF!</definedName>
    <definedName name="_pr30">#REF!</definedName>
    <definedName name="ITEM5.64">#REF!</definedName>
    <definedName name="_num9">#REF!</definedName>
    <definedName name="_TOP2">#REF!</definedName>
    <definedName name="APU_12.1.6">#REF!</definedName>
    <definedName name="_____pr24">#REF!</definedName>
    <definedName name="grupo5">#REF!</definedName>
    <definedName name="SHARED_FORMULA_2044">#REF!</definedName>
    <definedName name="TUBS6">#REF!</definedName>
    <definedName name="_____CAC1">#REF!</definedName>
    <definedName name="__TOP5">#REF!</definedName>
    <definedName name="_108_MAT21_1_1_1">#REF!</definedName>
    <definedName name="COGA205">#REF!</definedName>
    <definedName name="Instalacion">#REF!</definedName>
    <definedName name="mhy">#REF!</definedName>
    <definedName name="_____DRI1">#REF!</definedName>
    <definedName name="APU_7.1.1">#REF!</definedName>
    <definedName name="SHARED_FORMULA_36">#REF!</definedName>
    <definedName name="Otrosi">#REF!</definedName>
    <definedName name="_____SBC3">#REF!</definedName>
    <definedName name="CR44JH">#REF!</definedName>
    <definedName name="APU_3.4.1.1">#REF!</definedName>
    <definedName name="SHARED_FORMULA_671">#REF!</definedName>
    <definedName name="Excel_BuiltIn_Print_Area_3_5">#REF!</definedName>
    <definedName name="smlv2001">#REF!</definedName>
    <definedName name="item17a">#REF!</definedName>
    <definedName name="_____BGC5">#REF!</definedName>
    <definedName name="COGA111">#REF!</definedName>
    <definedName name="_498placapozo_1_1_1">#REF!</definedName>
    <definedName name="_204B">#REF!</definedName>
    <definedName name="hed">#REF!</definedName>
    <definedName name="Lj">#REF!</definedName>
    <definedName name="Excel_BuiltIn_Print_Titles_2_1_10">#REF!</definedName>
    <definedName name="_5___123Graph_XGráfico_4A">#REF!</definedName>
    <definedName name="_6_EQP1_1_1_1">#REF!</definedName>
    <definedName name="__num4">#REF!</definedName>
    <definedName name="SHARED_FORMULA_1323">#REF!</definedName>
    <definedName name="TotalInd">#REF!</definedName>
    <definedName name="SHARED_FORMULA_563">#REF!</definedName>
    <definedName name="_pr28">#REF!</definedName>
    <definedName name="Módulo3.anexo5">#REF!</definedName>
    <definedName name="TEJA6">#REF!</definedName>
    <definedName name="_MAT21_1">#REF!</definedName>
    <definedName name="Bajo_L">#REF!</definedName>
    <definedName name="conduit1.2">#REF!</definedName>
    <definedName name="ITEM5.98">#REF!</definedName>
    <definedName name="__TPE1702">#REF!</definedName>
    <definedName name="WAGE_RATE">#REF!</definedName>
    <definedName name="_pc1">#REF!</definedName>
    <definedName name="SHARED_FORMULA_92">#REF!</definedName>
    <definedName name="SHARED_FORMULA_162">#REF!</definedName>
    <definedName name="MODIF1_2">#REF!</definedName>
    <definedName name="TCOB_0.5">#REF!</definedName>
    <definedName name="___pr20">#REF!</definedName>
    <definedName name="MDC">#REF!</definedName>
    <definedName name="ES2_35">#REF!</definedName>
    <definedName name="ALTERNATIVA2">#REF!</definedName>
    <definedName name="APU_12.1.8">#REF!</definedName>
    <definedName name="_tax4">#REF!</definedName>
    <definedName name="_da3">#REF!</definedName>
    <definedName name="Ay">#REF!</definedName>
    <definedName name="__pr08">#REF!</definedName>
    <definedName name="_205B">#REF!</definedName>
    <definedName name="_con3500">#REF!</definedName>
    <definedName name="SHARED_FORMULA_245">#REF!</definedName>
    <definedName name="_MV16">#REF!</definedName>
    <definedName name="Durmiente_Ordinario_4m">#REF!</definedName>
    <definedName name="SHARED_FORMULA_1197">#REF!</definedName>
    <definedName name="__DIJ1">#REF!</definedName>
    <definedName name="DevFS">#REF!</definedName>
    <definedName name="APU_7.5.8">#REF!</definedName>
    <definedName name="NOMBRE_1_1">#REF!</definedName>
    <definedName name="_pr27">#REF!</definedName>
    <definedName name="Rejilla_sifón_S_4.5_x_3.5">#REF!</definedName>
    <definedName name="SHARED_FORMULA_813">#REF!</definedName>
    <definedName name="UNION3_1_1">#REF!</definedName>
    <definedName name="TOTALITEM16">#REF!</definedName>
    <definedName name="Hidrosanitarios">#REF!</definedName>
    <definedName name="UR8UP_1">#REF!</definedName>
    <definedName name="SHARED_FORMULA_2107">#REF!</definedName>
    <definedName name="pisos">#REF!</definedName>
    <definedName name="APU_1.3.2">#REF!</definedName>
    <definedName name="DIRECTO6">#REF!</definedName>
    <definedName name="Tj">#REF!</definedName>
    <definedName name="Poblacion">#REF!</definedName>
    <definedName name="SHARED_FORMULA_1469">#REF!</definedName>
    <definedName name="_72_MAT10_1_1_1">#REF!</definedName>
    <definedName name="SHARED_FORMULA_397">#REF!</definedName>
    <definedName name="SHARED_FORMULA_128">#REF!</definedName>
    <definedName name="ITEM5.54">#REF!</definedName>
    <definedName name="Product">#REF!</definedName>
    <definedName name="PV_4___2.7x6.6___Plano_de_Detalle_No._A_168">#REF!</definedName>
    <definedName name="__Vol1">#REF!</definedName>
    <definedName name="Poceta_en_acero_inoxidable_tipo_SOCODA">#REF!</definedName>
    <definedName name="Proy_22">#REF!</definedName>
    <definedName name="unionrapida10">#REF!</definedName>
    <definedName name="Gancho_teja_eternit_55_MM">#REF!</definedName>
    <definedName name="CODOSANT45X2">#REF!</definedName>
    <definedName name="ES5_37">#REF!</definedName>
    <definedName name="APU_6.1.2">#REF!</definedName>
    <definedName name="SHARED_FORMULA_938">#REF!</definedName>
    <definedName name="ITEM_1.5">#REF!</definedName>
    <definedName name="A60FI">#REF!</definedName>
    <definedName name="ES5_4">#REF!</definedName>
    <definedName name="SHARED_FORMULA_1007">#REF!</definedName>
    <definedName name="_494PLACA_1_1">#REF!</definedName>
    <definedName name="Lavamanos_de_empotrar">#REF!</definedName>
    <definedName name="_med20">#REF!</definedName>
    <definedName name="TUBSANIT2">#REF!</definedName>
    <definedName name="SHARED_FORMULA_1887">#REF!</definedName>
    <definedName name="anex7">#REF!</definedName>
    <definedName name="SHARED_FORMULA_1050">#REF!</definedName>
    <definedName name="SHARED_FORMULA_1940">#REF!</definedName>
    <definedName name="___EXC7">#REF!</definedName>
    <definedName name="DIRECTO4.37">#REF!</definedName>
    <definedName name="Añ">#REF!</definedName>
    <definedName name="COGA37">#REF!</definedName>
    <definedName name="SHARED_FORMULA_1878">#REF!</definedName>
    <definedName name="WEFWE">#REF!</definedName>
    <definedName name="Bombilla_100w">#REF!</definedName>
    <definedName name="MYCIELOS_DRYWALLVALOR">#REF!</definedName>
    <definedName name="SHARED_FORMULA_1684">#REF!</definedName>
    <definedName name="ACTA7">#REF!</definedName>
    <definedName name="VAL300PVC_S3">#REF!</definedName>
    <definedName name="_pr24">#REF!</definedName>
    <definedName name="CODO8X45_1_1">#REF!</definedName>
    <definedName name="_42C">#REF!</definedName>
    <definedName name="SHARED_FORMULA_820">#REF!</definedName>
    <definedName name="VENEZ">#REF!</definedName>
    <definedName name="SHARED_FORMULA_896">#REF!</definedName>
    <definedName name="grupo9">#REF!</definedName>
    <definedName name="_688VALVULA3_1">#REF!</definedName>
    <definedName name="PUERTA2">#REF!</definedName>
    <definedName name="CODO3X45_1_1">#REF!</definedName>
    <definedName name="RETROEXCAVADORA_DE_LLANTAS">#REF!</definedName>
    <definedName name="_Vol1">#REF!</definedName>
    <definedName name="EREE">#REF!</definedName>
    <definedName name="SHARED_FORMULA_1065">#REF!</definedName>
    <definedName name="_U92017">#REF!</definedName>
    <definedName name="Celosía_en_aluminio">#REF!</definedName>
    <definedName name="DIRECTO93">#REF!</definedName>
    <definedName name="SHARED_FORMULA_244">#REF!</definedName>
    <definedName name="novafort160">#REF!</definedName>
    <definedName name="DIRECTO4.51">#REF!</definedName>
    <definedName name="Incomepb">#REF!</definedName>
    <definedName name="residente">#REF!</definedName>
    <definedName name="SOLPVC">#REF!</definedName>
    <definedName name="ACERO_DE_REFUERZO_60000">#REF!</definedName>
    <definedName name="Excel_BuiltIn_Print_Titles_1_1_1_1">#REF!</definedName>
    <definedName name="SHARED_FORMULA_475">#REF!</definedName>
    <definedName name="SHARED_FORMULA_444">#REF!</definedName>
    <definedName name="SHARED_FORMULA_156">#REF!</definedName>
    <definedName name="DOMESP90X63_S5">#REF!</definedName>
    <definedName name="SIG_DERNIERECOLONNE">#REF!</definedName>
    <definedName name="ES5_40">#REF!</definedName>
    <definedName name="_299_TEE6_1_1">#REF!</definedName>
    <definedName name="item710.2">#REF!</definedName>
    <definedName name="APU_12.1.14">#REF!</definedName>
    <definedName name="SHARED_FORMULA_287">#REF!</definedName>
    <definedName name="DOSMIL">#REF!</definedName>
    <definedName name="CGSO043">#REF!</definedName>
    <definedName name="CO90P4">#REF!</definedName>
    <definedName name="SHARED_FORMULA_2188">#REF!</definedName>
    <definedName name="Caja_de_Paso_en_Mamposteria_de_40x40_cm.">#REF!</definedName>
    <definedName name="COGA229">#REF!</definedName>
    <definedName name="SHARED_FORMULA_135">#REF!</definedName>
    <definedName name="Ventanería_en_aluminio">#REF!</definedName>
    <definedName name="CGPR0333">#REF!</definedName>
    <definedName name="OSCAR">#REF!</definedName>
    <definedName name="SHARED_FORMULA_1279">#REF!</definedName>
    <definedName name="_MAT26_1_1">#REF!</definedName>
    <definedName name="SHARED_FORMULA_1742">#REF!</definedName>
    <definedName name="_MO1_1_1">#REF!</definedName>
    <definedName name="T21SF15">#REF!</definedName>
    <definedName name="SHARED_FORMULA_1638">#REF!</definedName>
    <definedName name="Alambre_de_cobre_N__12_AWG">#REF!</definedName>
    <definedName name="__________ORO16">#REF!</definedName>
    <definedName name="__TPE1706">#REF!</definedName>
    <definedName name="SOSO">#REF!</definedName>
    <definedName name="CuadroIntermedio">#REF!</definedName>
    <definedName name="SHARED_FORMULA_1032">#REF!</definedName>
    <definedName name="__COM2">#REF!</definedName>
    <definedName name="__123Graph_F">#REF!</definedName>
    <definedName name="Z_75EDDC88_CA8C_4671_911D_25D74F37EC47_.wvu.PrintArea">#REF!</definedName>
    <definedName name="h.POZ">#REF!</definedName>
    <definedName name="_MV16_1">#REF!</definedName>
    <definedName name="cableutp">#REF!</definedName>
    <definedName name="_____pr41">#REF!</definedName>
    <definedName name="SHARED_FORMULA_933">#REF!</definedName>
    <definedName name="EQUIPOS">#REF!</definedName>
    <definedName name="lanos">#REF!</definedName>
    <definedName name="Codo_90_cobre_tipo_CxC">#REF!</definedName>
    <definedName name="_EQP10_1">#REF!</definedName>
    <definedName name="ABRIL">#REF!</definedName>
    <definedName name="_AIU1">#REF!</definedName>
    <definedName name="_TEE2">#REF!</definedName>
    <definedName name="LISTON_2_x2x3m.">#REF!</definedName>
    <definedName name="DISPONIBILIDAD">#REF!</definedName>
    <definedName name="SHARED_FORMULA_803">#REF!</definedName>
    <definedName name="data65">#REF!</definedName>
    <definedName name="________BGC1">#REF!</definedName>
    <definedName name="SHARED_FORMULA_1373">#REF!</definedName>
    <definedName name="PERS">#REF!</definedName>
    <definedName name="SHARED_FORMULA_1467">#REF!</definedName>
    <definedName name="COGA202">#REF!</definedName>
    <definedName name="DIRECTO5.87">#REF!</definedName>
    <definedName name="Formaleta_madera">#REF!</definedName>
    <definedName name="GRAV3">#REF!</definedName>
    <definedName name="inflacion">#REF!</definedName>
    <definedName name="item330.1">#REF!</definedName>
    <definedName name="_215B">#REF!</definedName>
    <definedName name="TRITM">#REF!</definedName>
    <definedName name="tapapozo_1_2">#REF!</definedName>
    <definedName name="SHARED_FORMULA_878">#REF!</definedName>
    <definedName name="COMPAR">#REF!</definedName>
    <definedName name="CABALLETETOTAL">#REF!</definedName>
    <definedName name="_____________EST16">#REF!</definedName>
    <definedName name="___COM16">#REF!</definedName>
    <definedName name="SANITNOVATOT">#REF!</definedName>
    <definedName name="VTOTAL_1_1">#REF!</definedName>
    <definedName name="BLPH3">#REF!</definedName>
    <definedName name="____________________________________f">#REF!</definedName>
    <definedName localSheetId="3" name="Objetivo_dias">#REF!</definedName>
    <definedName name="_175B">#REF!</definedName>
    <definedName name="_184B">#REF!</definedName>
    <definedName name="Proy_14">#REF!</definedName>
    <definedName name="______pr36">#REF!</definedName>
    <definedName name="SHARED_FORMULA_1557">#REF!</definedName>
    <definedName name="SHARED_FORMULA_2089">#REF!</definedName>
    <definedName name="SHARED_FORMULA_1577">#REF!</definedName>
    <definedName name="ES5_38">#REF!</definedName>
    <definedName name="TEE8X4_1_1">#REF!</definedName>
    <definedName name="SHARED_FORMULA_130">#REF!</definedName>
    <definedName name="APU_10.1.16">#REF!</definedName>
    <definedName name="SHARED_FORMULA_242">#REF!</definedName>
    <definedName name="SHARED_FORMULA_1625">#REF!</definedName>
    <definedName name="HIDR160PE_S3">#REF!</definedName>
    <definedName name="ResOtros">#REF!</definedName>
    <definedName name="_MAT14_1_2">#REF!</definedName>
    <definedName name="Tablero_trifásico_12_circuitos">#REF!</definedName>
    <definedName name="SHARED_FORMULA_674">#REF!</definedName>
    <definedName name="Gastosbancarios">#REF!</definedName>
    <definedName name="_pr35">#REF!</definedName>
    <definedName name="REGLA">#REF!</definedName>
    <definedName name="SHARED_FORMULA_678">#REF!</definedName>
    <definedName name="ES6_19">#REF!</definedName>
    <definedName name="MARITZA">#REF!</definedName>
    <definedName name="_TZ2110">#REF!</definedName>
    <definedName name="SHARED_FORMULA_1755">#REF!</definedName>
    <definedName name="_______AFC1">#REF!</definedName>
    <definedName name="ES6_38">#REF!</definedName>
    <definedName name="Beg_Bal">#REF!</definedName>
    <definedName name="Año_Actual">#REF!</definedName>
    <definedName name="_pr02">#REF!</definedName>
    <definedName name="iuh">#REF!</definedName>
    <definedName name="ñpo">#REF!</definedName>
    <definedName name="Comisión_topográfica">#REF!</definedName>
    <definedName name="_key3">#REF!</definedName>
    <definedName name="_284B">#REF!</definedName>
    <definedName name="____________________f">#REF!</definedName>
    <definedName name="_MAT17_1_2">#REF!</definedName>
    <definedName name="CORSUE">#REF!</definedName>
    <definedName name="SSLink0">#REF!</definedName>
    <definedName name="_COM13">#REF!</definedName>
    <definedName name="IMPIV1C">#REF!</definedName>
    <definedName name="UR8UP">#REF!</definedName>
    <definedName name="CT070KG">#REF!</definedName>
    <definedName name="SHARED_FORMULA_1025">#REF!</definedName>
    <definedName name="Aumento_">#REF!</definedName>
    <definedName name="MLFB">#REF!</definedName>
    <definedName name="SHARED_FORMULA_2173">#REF!</definedName>
    <definedName name="CAPITULO8">#REF!</definedName>
    <definedName name="Tablero_Control_Alumbrado_7_contactores_Trifasicos_20A__8_interruptores_de_codillo_15A">#REF!</definedName>
    <definedName name="___VSM1">#REF!</definedName>
    <definedName name="_TNL36">#REF!</definedName>
    <definedName name="ghghy">#REF!</definedName>
    <definedName name="ME">#REF!</definedName>
    <definedName name="___pr01">#REF!</definedName>
    <definedName name="____COM10">#REF!</definedName>
    <definedName name="RR">#REF!</definedName>
    <definedName name="APU_7.8.2.3">#REF!</definedName>
    <definedName name="fi">#REF!</definedName>
    <definedName name="CRUCE90_CANAL_S4">#REF!</definedName>
    <definedName name="Pegacor">#REF!</definedName>
    <definedName name="Valvulas_de_Pie_Bronce_3">#REF!</definedName>
    <definedName name="APU_16.1.4">#REF!</definedName>
    <definedName name="V_12___1.2x1.5___Plano_de_Detalle_No._A_161">#REF!</definedName>
    <definedName name="GRUPO2">#REF!</definedName>
    <definedName name="TRIPLEX">#REF!</definedName>
    <definedName name="SIG_LG11_IsControlOK">#REF!</definedName>
    <definedName name="sopordeck">#REF!</definedName>
    <definedName name="SHARED_FORMULA_2032">#REF!</definedName>
    <definedName name="Tablero_Control_Alumbrado_6_contactores_Trifasicos_20A__7_interruptores_de_codillo_15A">#REF!</definedName>
    <definedName name="NUNI">#REF!</definedName>
    <definedName name="Sprinkler_PENDENT_57_y_68_grados">#REF!</definedName>
    <definedName name="Valvula_de_Paso_Directo_125_PSIG_Vapor__200_PSIG_Agua_3">#REF!</definedName>
    <definedName name="SHARED_FORMULA_696">#REF!</definedName>
    <definedName name="Codo_Galvanizado_3">#REF!</definedName>
    <definedName name="SHARED_FORMULA_1073">#REF!</definedName>
    <definedName name="APU_14.1.1">#REF!</definedName>
    <definedName name="res_putumayo">#REF!</definedName>
    <definedName name="_185A">#REF!</definedName>
    <definedName name="APU_12.1.15">#REF!</definedName>
    <definedName name="ITEM5.93">#REF!</definedName>
    <definedName name="DIRECTO129">#REF!</definedName>
    <definedName name="SHARED_FORMULA_203">#REF!</definedName>
    <definedName name="BSW">#REF!</definedName>
    <definedName name="MANOO">#REF!</definedName>
    <definedName name="RETRORUGA">#REF!</definedName>
    <definedName name="jvv">#REF!</definedName>
    <definedName name="APU_12.1.9">#REF!</definedName>
    <definedName name="_ORO11">#REF!</definedName>
    <definedName name="_183_MAT8_1_1_1">#REF!</definedName>
    <definedName name="____EST9">#REF!</definedName>
    <definedName name="Z_9C7B0D6D_4DDE_4C72_B23F_2E183F63ECB1_.wvu.PrintTitles">#REF!</definedName>
    <definedName name="data54">#REF!</definedName>
    <definedName name="SHARED_FORMULA_849">#REF!</definedName>
    <definedName name="Concreto_a_granel_con_silo_puesto_en_obra__cemento_1A__4000_P.S.I.">#REF!</definedName>
    <definedName name="FactorMultFinal">#REF!</definedName>
    <definedName name="viscosidad">#REF!</definedName>
    <definedName name="V_17___2.7x0.525___Plano_de_Detalle_No._A_162">#REF!</definedName>
    <definedName name="_UNL30">#REF!</definedName>
    <definedName name="_325ACOMETIDA4_1">#REF!</definedName>
    <definedName name="HAROLD">#REF!</definedName>
    <definedName name="___VEX1">#REF!</definedName>
    <definedName name="_6__123Graph_LBL_BKW_H">#REF!</definedName>
    <definedName name="DetallePre">#REF!</definedName>
    <definedName name="anexo12">#REF!</definedName>
    <definedName name="_EQP20_1">#REF!</definedName>
    <definedName name="___EST13">#REF!</definedName>
    <definedName name="SHARED_FORMULA_76">#REF!</definedName>
    <definedName name="SHARED_FORMULA_2189">#REF!</definedName>
    <definedName name="SHARED_FORMULA_1247">#REF!</definedName>
    <definedName name="_632U8UP_1_1">#REF!</definedName>
    <definedName name="__pr26">#REF!</definedName>
    <definedName name="SHARED_FORMULA_511">#REF!</definedName>
    <definedName name="____EST16">#REF!</definedName>
    <definedName name="CO458JH">#REF!</definedName>
    <definedName name="APU_7.3.10">#REF!</definedName>
    <definedName name="COGA235">#REF!</definedName>
    <definedName name="SHARED_FORMULA_1699">#REF!</definedName>
    <definedName name="APU_13.1.3">#REF!</definedName>
    <definedName name="_211B">#REF!</definedName>
    <definedName name="SHARED_FORMULA_1034">#REF!</definedName>
    <definedName name="Z_18C710ED_70CF_48D0_92F5_038A88335068_.wvu.PrintTitles">#REF!</definedName>
    <definedName name="Ventas_Mt2">#REF!</definedName>
    <definedName name="SHARED_FORMULA_1389">#REF!</definedName>
    <definedName name="__VFA1">#REF!</definedName>
    <definedName name="Ne">#REF!</definedName>
    <definedName name="Tuibo_cobre_tipo_L_1_2">#REF!</definedName>
    <definedName name="PUTUMAYO">#REF!</definedName>
    <definedName name="Io">#REF!</definedName>
    <definedName name="km">#REF!</definedName>
    <definedName name="Ancho.Anden">#REF!</definedName>
    <definedName name="__EXC6">#REF!</definedName>
    <definedName name="_274B">#REF!</definedName>
    <definedName name="PAÑETE">#REF!</definedName>
    <definedName name="VRTTL">#REF!</definedName>
    <definedName name="dfdaf">#REF!</definedName>
    <definedName name="CostoIndiLE">#REF!</definedName>
    <definedName name="_596TEE8X3_1_1">#REF!</definedName>
    <definedName name="TOTALPAV40CNB">#REF!</definedName>
    <definedName name="Final">#REF!</definedName>
    <definedName name="A_ANT">#REF!</definedName>
    <definedName name="SHARED_FORMULA_2163">#REF!</definedName>
    <definedName name="VIT1_1_8">#REF!</definedName>
    <definedName name="SHARED_FORMULA_2136">#REF!</definedName>
    <definedName name="VAL80PE_S4">#REF!</definedName>
    <definedName name="CO45S3">#REF!</definedName>
    <definedName name="aaaaaaaaaaaaaaaaaaaaaaaaaaaaa">#REF!</definedName>
    <definedName name="CRIT_CHICHI1">#REF!</definedName>
    <definedName name="APU_4.5.2">#REF!</definedName>
    <definedName name="MRPAV40">#REF!</definedName>
    <definedName name="_______PJ50">#REF!</definedName>
    <definedName name="Honorarios">#REF!</definedName>
    <definedName name="CGEX031">#REF!</definedName>
    <definedName name="Excel_BuiltIn_Print_Area_1_1_1_1_1">#REF!</definedName>
    <definedName name="TAPON_2__P.V.C">#REF!</definedName>
    <definedName name="_446EXCAVACION_1_1">#REF!</definedName>
    <definedName name="SHARED_FORMULA_1204">#REF!</definedName>
    <definedName name="_471LOCALIZACION_1_1_1">#REF!</definedName>
    <definedName name="RGERTRETERTGERGTERG">#REF!</definedName>
    <definedName name="IsSecureRevolver">#REF!</definedName>
    <definedName name="SHARED_FORMULA_2197">#REF!</definedName>
    <definedName name="_375CODO3_1_1_1">#REF!</definedName>
    <definedName name="Gv">#REF!</definedName>
    <definedName name="CGSO034">#REF!</definedName>
    <definedName name="Z_05670E35_1347_49D9_AD91_AA9A31A4EF61_.wvu.PrintTitles">#REF!</definedName>
    <definedName name="SHARED_FORMULA_2182">#REF!</definedName>
    <definedName name="Uc">#REF!</definedName>
    <definedName name="SHEET10">#REF!</definedName>
    <definedName name="MALLA">#REF!</definedName>
    <definedName name="____EXC5">#REF!</definedName>
    <definedName name="CT245KG">#REF!</definedName>
    <definedName name="BLPH1">#REF!</definedName>
    <definedName name="APU_2.2.1">#REF!</definedName>
    <definedName name="SHARED_FORMULA_885">#REF!</definedName>
    <definedName name="____COM13">#REF!</definedName>
    <definedName name="VALVULA6">#REF!</definedName>
    <definedName name="SHARED_FORMULA_2055">#REF!</definedName>
    <definedName name="DIVISION">#REF!</definedName>
    <definedName name="CGRF0441">#REF!</definedName>
    <definedName name="DIRECTO7.24">#REF!</definedName>
    <definedName name="_578TAPON3_1_1">#REF!</definedName>
    <definedName name="SHARED_FORMULA_1958">#REF!</definedName>
    <definedName name="ES4_18">#REF!</definedName>
    <definedName name="IMPIV2">#REF!</definedName>
    <definedName name="HORALL">#REF!</definedName>
    <definedName name="SHARED_FORMULA_642">#REF!</definedName>
    <definedName name="APU_20.1.1">#REF!</definedName>
    <definedName name="_9_EQP10_1_1_1">#REF!</definedName>
    <definedName name="SHARED_FORMULA_571">#REF!</definedName>
    <definedName name="QS">#REF!</definedName>
    <definedName name="_TPE1735">#REF!</definedName>
    <definedName name="PlazoAIU">#REF!</definedName>
    <definedName name="SHARED_FORMULA_1102">#REF!</definedName>
    <definedName name="_EST10">#REF!</definedName>
    <definedName name="lista_recursos">#REF!</definedName>
    <definedName name="SHARED_FORMULA_615">#REF!</definedName>
    <definedName name="Bh">#REF!</definedName>
    <definedName name="_____DDS1">#REF!</definedName>
    <definedName name="cajainspeccion_1">#REF!</definedName>
    <definedName name="ALCPH">#REF!</definedName>
    <definedName name="APU_12.1.26">#REF!</definedName>
    <definedName name="CO902JH">#REF!</definedName>
    <definedName name="__ref4">#REF!</definedName>
    <definedName name="_212_MO8_1_1">#REF!</definedName>
    <definedName name="B">#REF!</definedName>
    <definedName name="SHARED_FORMULA_342">#REF!</definedName>
    <definedName name="tyuyutyut">#REF!</definedName>
    <definedName name="______ug1">#REF!</definedName>
    <definedName name="cd">#REF!</definedName>
    <definedName name="_A30000">#REF!</definedName>
    <definedName name="AnchoBasePR">#REF!</definedName>
    <definedName localSheetId="3" name="l">#REF!</definedName>
    <definedName name="ninguno">#REF!</definedName>
    <definedName name="SHARED_FORMULA_208">#REF!</definedName>
    <definedName name="CdadProfesional">#REF!</definedName>
    <definedName name="ESTADO">#REF!</definedName>
    <definedName name="Retenido30">#REF!</definedName>
    <definedName name="APU_2.1.3">#REF!</definedName>
    <definedName name="APU_17.1.1">#REF!</definedName>
    <definedName name="pintyura">#REF!</definedName>
    <definedName name="T2_.3">#REF!</definedName>
    <definedName name="SHARED_FORMULA_1594">#REF!</definedName>
    <definedName name="SHARED_FORMULA_1705">#REF!</definedName>
    <definedName name="www">#REF!</definedName>
    <definedName name="APU_7.9.2.3">#REF!</definedName>
    <definedName name="Rh">#REF!</definedName>
    <definedName name="blPDT">#REF!</definedName>
    <definedName name="SHARED_FORMULA_947">#REF!</definedName>
    <definedName name="______EST3">#REF!</definedName>
    <definedName name="___CAC1">#REF!</definedName>
    <definedName name="liston1.2.15">#REF!</definedName>
    <definedName name="ValorTot_1_1">#REF!</definedName>
    <definedName name="_12as">#REF!</definedName>
    <definedName name="SHARED_FORMULA_1402">#REF!</definedName>
    <definedName name="_____EXC5">#REF!</definedName>
    <definedName name="Varios2">#REF!</definedName>
    <definedName name="CODO16X90_1_2">#REF!</definedName>
    <definedName name="ABSCF">#REF!</definedName>
    <definedName name="Intercambiadores">#REF!</definedName>
    <definedName name="_MV17_1">#REF!</definedName>
    <definedName name="ES3_6">#REF!</definedName>
    <definedName name="tee6x6jr">#REF!</definedName>
    <definedName name="SHARED_FORMULA_1628">#REF!</definedName>
    <definedName name="TOTSHE5">#REF!</definedName>
    <definedName name="ITEM5.104">#REF!</definedName>
    <definedName name="VR_TOT_PROY">#REF!</definedName>
    <definedName name="_338ANTI_1_1">#REF!</definedName>
    <definedName name="APU_12.1.7">#REF!</definedName>
    <definedName name="ETERNIT6">#REF!</definedName>
    <definedName name="caquetá">#REF!</definedName>
    <definedName name="ES6_16">#REF!</definedName>
    <definedName name="xb">#REF!</definedName>
    <definedName name="ACELERANTE_SIKA">#REF!</definedName>
    <definedName name="LUBRI">#REF!</definedName>
    <definedName name="TotalIva">#REF!</definedName>
    <definedName name="Palas">#REF!</definedName>
    <definedName name="SHARED_FORMULA_1112">#REF!</definedName>
    <definedName name="Nafta2">#REF!</definedName>
    <definedName name="Tuberia">#REF!</definedName>
    <definedName name="COGA110">#REF!</definedName>
    <definedName name="Makro1">#REF!</definedName>
    <definedName name="SHARED_FORMULA_50">#REF!</definedName>
    <definedName name="_182B">#REF!</definedName>
    <definedName name="_tc1">#REF!</definedName>
    <definedName name="SHARED_FORMULA_1181">#REF!</definedName>
    <definedName name="_436Descripcion_1">#REF!</definedName>
    <definedName name="ANTISOL_ROJO">#REF!</definedName>
    <definedName name="cerradura2">#REF!</definedName>
    <definedName name="APU_12.1.66">#REF!</definedName>
    <definedName name="Parametro_Peso">#REF!</definedName>
    <definedName name="_tax3">#REF!</definedName>
    <definedName name="DIRECTO5.111">#REF!</definedName>
    <definedName name="Accesorios_de_1_2">#REF!</definedName>
    <definedName name="_MAT23_1_2">#REF!</definedName>
    <definedName name="mhg">#REF!</definedName>
    <definedName name="_Table1_Out">#REF!</definedName>
    <definedName name="alam">#REF!</definedName>
    <definedName name="_MAT12_1_2">#REF!</definedName>
    <definedName name="T6UP_1_2">#REF!</definedName>
    <definedName name="CodigoProyecto">#REF!</definedName>
    <definedName name="SHARED_FORMULA_1788">#REF!</definedName>
    <definedName name="SHARED_FORMULA_1587">#REF!</definedName>
    <definedName name="ANTRA">#REF!</definedName>
    <definedName name="_174B">#REF!</definedName>
    <definedName name="SHARED_FORMULA_2001">#REF!</definedName>
    <definedName name="unionrapida6">#REF!</definedName>
    <definedName name="jqm">#REF!</definedName>
    <definedName name="APU_12.1.41">#REF!</definedName>
    <definedName name="SHARED_FORMULA_1774">#REF!</definedName>
    <definedName name="__pr53">#REF!</definedName>
    <definedName name="repello">#REF!</definedName>
    <definedName name="TOTALITEM1.2.5">#REF!</definedName>
    <definedName name="APU_12.1.10">#REF!</definedName>
    <definedName name="T4UP">#REF!</definedName>
    <definedName name="CMMO">#REF!</definedName>
    <definedName name="Hoja_Entamborada_en_Madera_2.40x4.80_4_Hojas_Plegable">#REF!</definedName>
    <definedName name="_DDS1">#REF!</definedName>
    <definedName name="DIRECTO127">#REF!</definedName>
    <definedName name="CRUCE12__A_S5">#REF!</definedName>
    <definedName name="RELACION_Q">#REF!</definedName>
    <definedName name="___pr46">#REF!</definedName>
    <definedName name="TOTAL_SALARIOS_BÁSICOS">#REF!</definedName>
    <definedName name="ES2_23">#REF!</definedName>
    <definedName name="ARENC">#REF!</definedName>
    <definedName name="llam">#REF!</definedName>
    <definedName name="____DIJ1">#REF!</definedName>
    <definedName name="_TEE4_1_1">#REF!</definedName>
    <definedName name="________key2">#REF!</definedName>
    <definedName name="_84_MAT14_1_1_1">#REF!</definedName>
    <definedName name="APU_13.1.1">#REF!</definedName>
    <definedName name="CODO_90_x_3__B_x_EL">#REF!</definedName>
    <definedName name="LOPE">#REF!</definedName>
    <definedName name="item1a">#REF!</definedName>
    <definedName name="ES4_17">#REF!</definedName>
    <definedName name="Z_4BBC24C4_A093_4EC9_8AFF_49C6F602CC39_.wvu.PrintArea">#REF!</definedName>
    <definedName name="PLAZO">#REF!</definedName>
    <definedName name="N61.">#REF!</definedName>
    <definedName name="MAQUINAR">#REF!</definedName>
    <definedName name="Pintura_exteriores">#REF!</definedName>
    <definedName name="IMPII3B">#REF!</definedName>
    <definedName name="Tube1">#REF!</definedName>
    <definedName name="anexo6">#REF!</definedName>
    <definedName name="_291A">#REF!</definedName>
    <definedName name="_572tapafondo_1_1">#REF!</definedName>
    <definedName name="XMesTecnicos">#REF!</definedName>
    <definedName name="Uh">#REF!</definedName>
    <definedName name="ColTap">#REF!</definedName>
    <definedName name="SHARED_FORMULA_1846">#REF!</definedName>
    <definedName name="iva_2">#REF!</definedName>
    <definedName name="_133A">#REF!</definedName>
    <definedName name="SHARED_FORMULA_518">#REF!</definedName>
    <definedName name="grl">#REF!</definedName>
    <definedName name="SHARED_FORMULA_1003">#REF!</definedName>
    <definedName name="CO45S4">#REF!</definedName>
    <definedName name="Bombas_de_Suministro_Pre_Ensambladas">#REF!</definedName>
    <definedName name="______pr65">#REF!</definedName>
    <definedName name="SHARED_FORMULA_470">#REF!</definedName>
    <definedName name="CRUCE90_S3">#REF!</definedName>
    <definedName name="VTOTAL">#REF!</definedName>
    <definedName name="res_antioquia">#REF!</definedName>
    <definedName name="cajainspeccion_1_1">#REF!</definedName>
    <definedName name="SHARED_FORMULA_1201">#REF!</definedName>
    <definedName name="_MAT3_1_2">#REF!</definedName>
    <definedName name="MORTERO4">#REF!</definedName>
    <definedName name="ITEM5.90">#REF!</definedName>
    <definedName name="SHARED_FORMULA_1700">#REF!</definedName>
    <definedName name="listaaguas">#REF!</definedName>
    <definedName name="UTIL">#REF!</definedName>
    <definedName name="LOCA">#REF!</definedName>
    <definedName name="PAVIMENTO">#REF!</definedName>
    <definedName name="DRI1_1_1">#REF!</definedName>
    <definedName name="BDLICITACION">#REF!</definedName>
    <definedName localSheetId="3" name="Loan_Amount">#REF!</definedName>
    <definedName name="TOTALITEM8.2">#REF!</definedName>
    <definedName name="_____EST3">#REF!</definedName>
    <definedName name="TOPMENU">#REF!</definedName>
    <definedName name="pasamanos">#REF!</definedName>
    <definedName name="_pr68">#REF!</definedName>
    <definedName name="ES6_37">#REF!</definedName>
    <definedName name="XMesNoFacturables">#REF!</definedName>
    <definedName name="_______EST8">#REF!</definedName>
    <definedName name="SHARED_FORMULA_1903">#REF!</definedName>
    <definedName name="SHARED_FORMULA_2039">#REF!</definedName>
    <definedName name="_4270B">#REF!</definedName>
    <definedName name="RAJON">#REF!</definedName>
    <definedName name="SHARED_FORMULA_2156">#REF!</definedName>
    <definedName name="_ST126">#REF!</definedName>
    <definedName name="SHARED_FORMULA_1650">#REF!</definedName>
    <definedName name="CRUCE_200_CANAL_S1">#REF!</definedName>
    <definedName name="dias_semana">#REF!</definedName>
    <definedName name="SHARED_FORMULA_2255">#REF!</definedName>
    <definedName name="_________________f">#REF!</definedName>
    <definedName name="SHARED_FORMULA_2231">#REF!</definedName>
    <definedName name="item37">#REF!</definedName>
    <definedName name="ITEM_4_13">#REF!</definedName>
    <definedName name="ITEM_TEE_3_2">#REF!</definedName>
    <definedName name="ADMC_0.5">#REF!</definedName>
    <definedName name="SHARED_FORMULA_1749">#REF!</definedName>
    <definedName name="FS">#REF!</definedName>
    <definedName name="ACTA35">#REF!</definedName>
    <definedName name="Toma_Ambia_para_muro">#REF!</definedName>
    <definedName name="_pl1">#REF!</definedName>
    <definedName name="APU_7.3.15">#REF!</definedName>
    <definedName name="IntVal">#REF!</definedName>
    <definedName name="SHARED_FORMULA_1786">#REF!</definedName>
    <definedName name="_SY64">#REF!</definedName>
    <definedName name="ES1_30">#REF!</definedName>
    <definedName name="FFSDFSDFSDFSADFSDFS">#REF!</definedName>
    <definedName name="_MAT33_1_1">#REF!</definedName>
    <definedName name="CANAL">#REF!</definedName>
    <definedName name="_____pr44">#REF!</definedName>
    <definedName name="Bg">#REF!</definedName>
    <definedName name="SHARED_FORMULA_1845">#REF!</definedName>
    <definedName name="______pr02">#REF!</definedName>
    <definedName name="phen">#REF!</definedName>
    <definedName name="_25_EQP16_1">#REF!</definedName>
    <definedName name="it.">#REF!</definedName>
    <definedName name="Lamina_galv._Cal_24">#REF!</definedName>
    <definedName name="CUADRI1">#REF!</definedName>
    <definedName name="Tf">#REF!</definedName>
    <definedName name="CONCRETOATRAQUE">#REF!</definedName>
    <definedName name="REJILLACUPULA4">#REF!</definedName>
    <definedName name="MOV">#REF!</definedName>
    <definedName name="VIt1_1_17">#REF!</definedName>
    <definedName name="SHARED_FORMULA_1425">#REF!</definedName>
    <definedName name="item203">#REF!</definedName>
    <definedName name="zz">#REF!</definedName>
    <definedName name="__ORO11">#REF!</definedName>
    <definedName name="SHARED_FORMULA_1392">#REF!</definedName>
    <definedName name="________SBC1">#REF!</definedName>
    <definedName name="dfgdf">#REF!</definedName>
    <definedName name="TUBV4">#REF!</definedName>
    <definedName name="SHARED_FORMULA_427">#REF!</definedName>
    <definedName name="COGA102">#REF!</definedName>
    <definedName name="DGO1_1_1">#REF!</definedName>
    <definedName name="SHARED_FORMULA_2043">#REF!</definedName>
    <definedName name="filtro2">#REF!</definedName>
    <definedName name="SAOG7OCTUBRE">#REF!</definedName>
    <definedName name="__DSP1">#REF!</definedName>
    <definedName name="_TEE4">#REF!</definedName>
    <definedName name="cintapvc">#REF!</definedName>
    <definedName name="_533RETIROESCOMBROS_1_1">#REF!</definedName>
    <definedName name="Mantenyreparacion">#REF!</definedName>
    <definedName name="_8__123Graph_BGráfico_4A">#REF!</definedName>
    <definedName name="ES3_28">#REF!</definedName>
    <definedName name="APU_10.1.2">#REF!</definedName>
    <definedName name="MUEBLES_MADERA_FIJ_ITEM">#REF!</definedName>
    <definedName name="VFA1_1_3">#REF!</definedName>
    <definedName name="CRUCE_8__A_S3">#REF!</definedName>
    <definedName name="_213A">#REF!</definedName>
    <definedName name="gfhg">#REF!</definedName>
    <definedName name="_01">#REF!</definedName>
    <definedName name="_imp111">#REF!</definedName>
    <definedName name="NH">#REF!</definedName>
    <definedName name="Cerradura_safe">#REF!</definedName>
    <definedName name="UNION6PVC_1_2">#REF!</definedName>
    <definedName name="_208_MO7_1">#REF!</definedName>
    <definedName name="SHARED_FORMULA_544">#REF!</definedName>
    <definedName name="_pr43">#REF!</definedName>
    <definedName name="SHARED_FORMULA_852">#REF!</definedName>
    <definedName name="_MAT25">#REF!</definedName>
    <definedName name="Uz">#REF!</definedName>
    <definedName name="PARTIDAS">#REF!</definedName>
    <definedName name="Departamento">#REF!</definedName>
    <definedName name="_595TEE8X3_1">#REF!</definedName>
    <definedName name="G_C17">#REF!</definedName>
    <definedName name="APU_20.2.2">#REF!</definedName>
    <definedName name="SHARED_FORMULA_133">#REF!</definedName>
    <definedName name="CORTE">#REF!</definedName>
    <definedName name="Cerámica_Alfa_Lisa_20x20">#REF!</definedName>
    <definedName name="SHARED_FORMULA_31">#REF!</definedName>
    <definedName name="CAPIT">#REF!</definedName>
    <definedName name="SHARED_FORMULA_407">#REF!</definedName>
    <definedName name="_______EXC11">#REF!</definedName>
    <definedName name="__pr38">#REF!</definedName>
    <definedName name="_440DIAS_1_1">#REF!</definedName>
    <definedName name="Sangregado_2.00_m">#REF!</definedName>
    <definedName name="blObservacionesInf">#REF!</definedName>
    <definedName name="p.Depreciation">#REF!</definedName>
    <definedName name="TAPON4">#REF!</definedName>
    <definedName name="SHARED_FORMULA_2152">#REF!</definedName>
    <definedName name="TEEPRESX1.2">#REF!</definedName>
    <definedName name="SHARED_FORMULA_1581">#REF!</definedName>
    <definedName name="_SBC1">#REF!</definedName>
    <definedName name="ES4_32">#REF!</definedName>
    <definedName name="PER_PAV">#REF!</definedName>
    <definedName name="SHARED_FORMULA_1054">#REF!</definedName>
    <definedName name="DIRECTO56">#REF!</definedName>
    <definedName name="______pr25">#REF!</definedName>
    <definedName name="ytrytr">#REF!</definedName>
    <definedName name="ddjf">#REF!</definedName>
    <definedName name="T2RF19">#REF!</definedName>
    <definedName name="SHARED_FORMULA_1093">#REF!</definedName>
    <definedName name="__EST1">#REF!</definedName>
    <definedName name="Excel_BuiltIn_Print_Area_5_1_4">#REF!</definedName>
    <definedName name="TotalVia">#REF!</definedName>
    <definedName name="_MO9">#REF!</definedName>
    <definedName name="_______________Rc">#REF!</definedName>
    <definedName name="FDGASDFASD">#REF!</definedName>
    <definedName name="SHARED_FORMULA_1260">#REF!</definedName>
    <definedName name="SHARED_FORMULA_1310">#REF!</definedName>
    <definedName name="DIRECTO7">#REF!</definedName>
    <definedName name="DESCRP1">#REF!</definedName>
    <definedName name="K11ALO">#REF!</definedName>
    <definedName name="VENTANATOT">#REF!</definedName>
    <definedName name="DS">#REF!</definedName>
    <definedName name="_342AREA__M2_1_1_1">#REF!</definedName>
    <definedName name="SHARED_FORMULA_889">#REF!</definedName>
    <definedName name="_275A">#REF!</definedName>
    <definedName name="___pr38">#REF!</definedName>
    <definedName name="SHARED_FORMULA_1886">#REF!</definedName>
    <definedName name="APB">#REF!</definedName>
    <definedName name="SHARED_FORMULA_1957">#REF!</definedName>
    <definedName name="_169_MAT40_1">#REF!</definedName>
    <definedName name="FRANCIA">#REF!</definedName>
    <definedName name="APU_3.1.13">#REF!</definedName>
    <definedName name="CODOPRES3">#REF!</definedName>
    <definedName name="DEP_VPR_GTP">#REF!</definedName>
    <definedName name="reflectiva">#REF!</definedName>
    <definedName name="VSM">#REF!</definedName>
    <definedName name="FOBO106US">#REF!</definedName>
    <definedName name="CODO3X11_1_1">#REF!</definedName>
    <definedName name="SHARED_FORMULA_355">#REF!</definedName>
    <definedName name="_488novafort200_1_1">#REF!</definedName>
    <definedName name="APU_12.1.34">#REF!</definedName>
    <definedName name="_______________EXC11">#REF!</definedName>
    <definedName name="T1_FC1_9">#REF!</definedName>
    <definedName name="fdwssf">#REF!</definedName>
    <definedName name="ITEM1">#REF!</definedName>
    <definedName name="SHARED_FORMULA_851">#REF!</definedName>
    <definedName name="SHARED_FORMULA_535">#REF!</definedName>
    <definedName name="___________f">#REF!</definedName>
    <definedName name="blEqTiemiInf1">#REF!</definedName>
    <definedName name="item13">#REF!</definedName>
    <definedName name="COGA41">#REF!</definedName>
    <definedName name="SHARED_FORMULA_910">#REF!</definedName>
    <definedName name="__DPY1">#REF!</definedName>
    <definedName name="SHARED_FORMULA_2234">#REF!</definedName>
    <definedName name="_499pozo_1">#REF!</definedName>
    <definedName name="SHARED_FORMULA_1439">#REF!</definedName>
    <definedName name="Retroexcavadora_pc_40">#REF!</definedName>
    <definedName name="Oficial">#REF!</definedName>
    <definedName localSheetId="3" name="ENEROAN">#REF!</definedName>
    <definedName name="APU_7.7.7.2">#REF!</definedName>
    <definedName name="hnt">#REF!</definedName>
    <definedName name="SHARED_FORMULA_1478">#REF!</definedName>
    <definedName name="SHARED_FORMULA_1040">#REF!</definedName>
    <definedName name="Tubo_P.V.C._sanitario_6">#REF!</definedName>
    <definedName name="ARL">#REF!</definedName>
    <definedName name="DIRECTO5.86">#REF!</definedName>
    <definedName name="_______________EST5">#REF!</definedName>
    <definedName name="VIAJES">#REF!</definedName>
    <definedName name="SHARED_FORMULA_1841">#REF!</definedName>
    <definedName name="Excel_BuiltIn_Print_Area_7">#REF!</definedName>
    <definedName name="SHARED_FORMULA_292">#REF!</definedName>
    <definedName name="______pr20">#REF!</definedName>
    <definedName name="APU_mortero_1.3_4000">#REF!</definedName>
    <definedName name="Com">#REF!</definedName>
    <definedName name="retirocorte">#REF!</definedName>
    <definedName name="filtro">#REF!</definedName>
    <definedName name="Valor_1_2">#REF!</definedName>
    <definedName name="COGA9">#REF!</definedName>
    <definedName name="VPR_ON">#REF!</definedName>
    <definedName name="blEjecutadoPorcen">#REF!</definedName>
    <definedName name="SHARED_FORMULA_1674">#REF!</definedName>
    <definedName name="Basica_Reserva_2001">#REF!</definedName>
    <definedName name="_ADH12">#REF!</definedName>
    <definedName name="blEqTiemiInf2">#REF!</definedName>
    <definedName name="___pr35">#REF!</definedName>
    <definedName name="ANTIC">#REF!</definedName>
    <definedName name="SHARED_FORMULA_2040">#REF!</definedName>
    <definedName name="SHARED_FORMULA_1899">#REF!</definedName>
    <definedName name="DIRECTO5.72">#REF!</definedName>
    <definedName name="OPERADOR_DE_CORTADORA_DE_PAVIMENTO">#REF!</definedName>
    <definedName name="______pr60">#REF!</definedName>
    <definedName name="SSLink0_4_10">#REF!</definedName>
    <definedName name="SHARED_FORMULA_1524">#REF!</definedName>
    <definedName name="item210.3">#REF!</definedName>
    <definedName name="dflt2">#REF!</definedName>
    <definedName name="SHARED_FORMULA_1268">#REF!</definedName>
    <definedName name="_5__123Graph_BGráfico_4A">#REF!</definedName>
    <definedName name="Mano_de_Obra_DD">#REF!</definedName>
    <definedName name="ES3_29">#REF!</definedName>
    <definedName name="_664UR4UP_1">#REF!</definedName>
    <definedName name="FORMOLT">#REF!</definedName>
    <definedName name="CANT2.3">#REF!</definedName>
    <definedName name="TOTSHE21">#REF!</definedName>
    <definedName name="_____AFC1">#REF!</definedName>
    <definedName name="APU_12.1.54">#REF!</definedName>
    <definedName name="_357cajainspeccion_1_1_1">#REF!</definedName>
    <definedName name="SUELLEN">#REF!</definedName>
    <definedName name="U4UP_1">#REF!</definedName>
    <definedName name="_MAT35_1_1">#REF!</definedName>
    <definedName name="SHARED_FORMULA_467">#REF!</definedName>
    <definedName name="GAJ">#REF!</definedName>
    <definedName name="________EST13">#REF!</definedName>
    <definedName name="________EST4">#REF!</definedName>
    <definedName name="_TEE6_1">#REF!</definedName>
    <definedName name="DIRECTO7.32">#REF!</definedName>
    <definedName name="________EXC1">#REF!</definedName>
    <definedName name="Tubo_P.V.C._sanitario_4">#REF!</definedName>
    <definedName name="SHARED_FORMULA_248">#REF!</definedName>
    <definedName name="T16US">#REF!</definedName>
    <definedName name="DESTCOD">#REF!</definedName>
    <definedName name="SHARED_FORMULA_753">#REF!</definedName>
    <definedName name="AuxAlim">#REF!</definedName>
    <definedName name="COL_O_PPTO">#REF!</definedName>
    <definedName name="K6F2">#REF!</definedName>
    <definedName name="Z_75EDDC88_CA8C_4671_911D_25D74F37EC47_.wvu.PrintTitles">#REF!</definedName>
    <definedName name="___EST11">#REF!</definedName>
    <definedName name="__SBC3">#REF!</definedName>
    <definedName name="DOM90X32_S3">#REF!</definedName>
    <definedName name="VAL300PVC_S4">#REF!</definedName>
    <definedName name="_620U4UP_1_1">#REF!</definedName>
    <definedName name="P_1___2.7x4.55___Plano_de_Detalle_No._A_170">#REF!</definedName>
    <definedName name="SHARED_FORMULA_12">#REF!</definedName>
    <definedName name="ESTRUCTURAS">#REF!</definedName>
    <definedName name="SEMANA_C3">#REF!</definedName>
    <definedName name="__EXC10">#REF!</definedName>
    <definedName name="SHEET11">#REF!</definedName>
    <definedName name="APU_7.7.1.2">#REF!</definedName>
    <definedName name="SHARED_FORMULA_1020">#REF!</definedName>
    <definedName name="__COM9">#REF!</definedName>
    <definedName name="CAPITULO7">#REF!</definedName>
    <definedName name="_MO1_1_2">#REF!</definedName>
    <definedName name="________CAC3">#REF!</definedName>
    <definedName name="_________key2">#REF!</definedName>
    <definedName name="APU_Lavamanos_Colgar">#REF!</definedName>
    <definedName name="_TPE1710">#REF!</definedName>
    <definedName localSheetId="3" name="RCArea">#REF!</definedName>
    <definedName name="_355cajainspeccion_1">#REF!</definedName>
    <definedName name="_EQP14_1_2">#REF!</definedName>
    <definedName name="BALDOSIN">#REF!</definedName>
    <definedName name="APU_7.9.4.3">#REF!</definedName>
    <definedName name="SHARED_FORMULA_1930">#REF!</definedName>
    <definedName name="SHARED_FORMULA_969">#REF!</definedName>
    <definedName name="ENEROAN">#REF!</definedName>
    <definedName name="_AFC1">#REF!</definedName>
    <definedName name="MONPAIS1">#REF!</definedName>
    <definedName name="SHARED_FORMULA_326">#REF!</definedName>
    <definedName name="APU_3.1.7">#REF!</definedName>
    <definedName name="CT170KG">#REF!</definedName>
    <definedName name="APU_7.4.2">#REF!</definedName>
    <definedName name="ITEM7.1">#REF!</definedName>
    <definedName name="SHARED_FORMULA_735">#REF!</definedName>
    <definedName name="EF">#REF!</definedName>
    <definedName name="CYLL2">#REF!</definedName>
    <definedName name="prueba1">#REF!</definedName>
    <definedName name="PTA">#REF!</definedName>
    <definedName name="DISOLVENTETHINER">#REF!</definedName>
    <definedName name="mac">#REF!</definedName>
    <definedName name="DIRECTO16">#REF!</definedName>
    <definedName name="__pr66">#REF!</definedName>
    <definedName name="Tee_Pres.3_4">#REF!</definedName>
    <definedName name="POCETAASEO">#REF!</definedName>
    <definedName name="Luminaria_Tipo_Wall_Pack_de_70_W._220_V.">#REF!</definedName>
    <definedName name="_area_s">#REF!</definedName>
    <definedName name="SHARED_FORMULA_450">#REF!</definedName>
    <definedName name="_TPN1206">#REF!</definedName>
    <definedName name="_22_EQP15_1">#REF!</definedName>
    <definedName name="__________TAB4">#REF!</definedName>
    <definedName name="IMPII5B">#REF!</definedName>
    <definedName name="TOTALITEM2.12.1">#REF!</definedName>
    <definedName name="_512REDU6X4_1_1">#REF!</definedName>
    <definedName name="Summary">#REF!</definedName>
    <definedName name="SubtPresu">#REF!</definedName>
    <definedName name="TTTTTTTT">#REF!</definedName>
    <definedName name="Z_381FCF61_DF95_4756_B103_A1118DFFDE02_.wvu.PrintTitles">#REF!</definedName>
    <definedName name="U6UP_1">#REF!</definedName>
    <definedName name="wj">#REF!</definedName>
    <definedName name="Generación_de_análisis_de_precios_Unitarios.">#REF!</definedName>
    <definedName name="PAVIMENTO_1_2">#REF!</definedName>
    <definedName name="SHARED_FORMULA_569">#REF!</definedName>
    <definedName name="_____EST1">#REF!</definedName>
    <definedName name="SHARED_FORMULA_1798">#REF!</definedName>
    <definedName name="_288_POR4_1_1_1">#REF!</definedName>
    <definedName name="Pay_Num">#REF!</definedName>
    <definedName name="Azimut">#REF!</definedName>
    <definedName name="FinEVW">#REF!</definedName>
    <definedName name="ACTV">#REF!</definedName>
    <definedName localSheetId="3" name="aaaa">#REF!</definedName>
    <definedName name="todo">#REF!</definedName>
    <definedName name="_272_MV8_1_1">#REF!</definedName>
    <definedName name="CGPR01">#REF!</definedName>
    <definedName name="Nada">#REF!</definedName>
    <definedName name="TOTALITEM5.3">#REF!</definedName>
    <definedName name="__EST15">#REF!</definedName>
    <definedName name="SHARED_FORMULA_538">#REF!</definedName>
    <definedName name="CRUCE90_S6">#REF!</definedName>
    <definedName name="SOBRANTES_1_1">#REF!</definedName>
    <definedName name="CRUCE_8__A_S5">#REF!</definedName>
    <definedName name="DIRECTO4.30">#REF!</definedName>
    <definedName name="Mi_Salida">#REF!</definedName>
    <definedName name="NombreProyecto">#REF!</definedName>
    <definedName name="SHARED_FORMULA_324">#REF!</definedName>
    <definedName name="SHARED_FORMULA_526">#REF!</definedName>
    <definedName name="resumen_final">#REF!</definedName>
    <definedName name="______EST8">#REF!</definedName>
    <definedName name="VENTANAS_ITEM">#REF!</definedName>
    <definedName name="Salidas_de_Tomacorriente_Trifasica_30_A__220_V">#REF!</definedName>
    <definedName name="ES5_15">#REF!</definedName>
    <definedName name="CONDUCTOR">#REF!</definedName>
    <definedName name="OLI">#REF!</definedName>
    <definedName name="Niqui">#REF!</definedName>
    <definedName name="HMUND">#REF!</definedName>
    <definedName name="_________AFC1">#REF!</definedName>
    <definedName name="data12">#REF!</definedName>
    <definedName name="__Pa3">#REF!</definedName>
    <definedName name="COGA35">#REF!</definedName>
    <definedName name="__ORO19">#REF!</definedName>
    <definedName name="Z_9C8B6436_249F_426A_96DC_EEE5E7CB7D1B_.wvu.PrintArea">#REF!</definedName>
    <definedName name="____TAB4">#REF!</definedName>
    <definedName name="POSTE">#REF!</definedName>
    <definedName name="__TUZ22">#REF!</definedName>
    <definedName name="OTERO_10">#REF!</definedName>
    <definedName name="_tc3">#REF!</definedName>
    <definedName name="Lamina_galv._Cal_20">#REF!</definedName>
    <definedName name="ES6_40">#REF!</definedName>
    <definedName name="puntilla21">#REF!</definedName>
    <definedName name="PrintStart">#REF!</definedName>
    <definedName name="clcl">#REF!</definedName>
    <definedName name="Z_6BA141F3_E104_11DA_B6F6_00609720E0A1_.wvu.PrintTitles">#REF!</definedName>
    <definedName name="SHARED_FORMULA_1174">#REF!</definedName>
    <definedName name="ITEM5.69">#REF!</definedName>
    <definedName name="SHARED_FORMULA_568">#REF!</definedName>
    <definedName name="ES5_9">#REF!</definedName>
    <definedName name="____EST15">#REF!</definedName>
    <definedName name="Mano_de_Obra_CC">#REF!</definedName>
    <definedName name="Sanitario_de_fluxometro_blanco_Corona.">#REF!</definedName>
    <definedName name="SHARED_FORMULA_1572">#REF!</definedName>
    <definedName name="PISOTABLON">#REF!</definedName>
    <definedName name="SbtPpto">#REF!</definedName>
    <definedName name="CGSO055">#REF!</definedName>
    <definedName name="______pr07">#REF!</definedName>
    <definedName name="SHARED_FORMULA_668">#REF!</definedName>
    <definedName name="filll3">#REF!</definedName>
    <definedName name="Y22EL">#REF!</definedName>
    <definedName name="SHARED_FORMULA_1352">#REF!</definedName>
    <definedName name="CO45S6">#REF!</definedName>
    <definedName name="GEA1_1_1">#REF!</definedName>
    <definedName name="DIRECTO24">#REF!</definedName>
    <definedName name="_88_MAT16_1">#REF!</definedName>
    <definedName name="ALAMBRENEGROCLAB18">#REF!</definedName>
    <definedName name="SHARED_FORMULA_83">#REF!</definedName>
    <definedName name="ITEM7.8">#REF!</definedName>
    <definedName name="____Vol1">#REF!</definedName>
    <definedName name="_173A">#REF!</definedName>
    <definedName name="tee6x3jr">#REF!</definedName>
    <definedName name="_319acero_1">#REF!</definedName>
    <definedName name="Meson_acero_inox.con_bandeja">#REF!</definedName>
    <definedName name="ES6_26">#REF!</definedName>
    <definedName name="ESTADO_ACUEDUCTO">#REF!</definedName>
    <definedName name="_pr22">#REF!</definedName>
    <definedName name="marcolegal">#REF!</definedName>
    <definedName name="ghhji">#REF!</definedName>
    <definedName name="este">#REF!</definedName>
    <definedName name="V_29___2.7x1.8___Plano_de_Detalle_No._A_166">#REF!</definedName>
    <definedName name="SHARED_FORMULA_942">#REF!</definedName>
    <definedName name="OUT">#REF!</definedName>
    <definedName name="PÁGINA_DOS">#REF!</definedName>
    <definedName name="SHARED_FORMULA_47">#REF!</definedName>
    <definedName name="_703yee200x160_1">#REF!</definedName>
    <definedName name="___COM6">#REF!</definedName>
    <definedName name="_MV12_1_2">#REF!</definedName>
    <definedName name="Monthly_Payment">#REF!</definedName>
    <definedName name="Division_acrilica_para_ducha">#REF!</definedName>
    <definedName name="APU_12.1.40">#REF!</definedName>
    <definedName name="Stub_Header2">#REF!</definedName>
    <definedName name="Am">#REF!</definedName>
    <definedName name="_4201A">#REF!</definedName>
    <definedName name="_MAT36_1_1">#REF!</definedName>
    <definedName name="___pr27">#REF!</definedName>
    <definedName name="Fijamix_Alfa">#REF!</definedName>
    <definedName name="MALO4006">#REF!</definedName>
    <definedName name="VRP1_1_5">#REF!</definedName>
    <definedName name="SHARED_FORMULA_680">#REF!</definedName>
    <definedName name="SHARED_FORMULA_87">#REF!</definedName>
    <definedName name="SHARED_FORMULA_1527">#REF!</definedName>
    <definedName name="SHARED_FORMULA_350">#REF!</definedName>
    <definedName name="DRL1_3">#REF!</definedName>
    <definedName name="BLPH10">#REF!</definedName>
    <definedName name="partidasCR">#REF!</definedName>
    <definedName name="APU_19.1.4">#REF!</definedName>
    <definedName name="ARENAARCILLA">#REF!</definedName>
    <definedName name="a">#REF!</definedName>
    <definedName name="EXCAVACION">#REF!</definedName>
    <definedName name="APU_12.1.61">#REF!</definedName>
    <definedName name="otros">#REF!</definedName>
    <definedName name="BENEF.UNIT.">#REF!</definedName>
    <definedName name="TOTALITEM4.1.2">#REF!</definedName>
    <definedName name="TtlCDCronog">#REF!</definedName>
    <definedName name="item2425">#REF!</definedName>
    <definedName name="IvaSUtl">#REF!</definedName>
    <definedName name="VIT1_1_9">#REF!</definedName>
    <definedName name="___________tab1">#REF!</definedName>
    <definedName name="_ESP1">#REF!</definedName>
    <definedName name="FP_PROMEDIO">#REF!</definedName>
    <definedName name="ACER">#REF!</definedName>
    <definedName name="DANODOFT">#REF!</definedName>
    <definedName name="cerramientoprovisional">#REF!</definedName>
    <definedName name="SHARED_FORMULA_943">#REF!</definedName>
    <definedName name="SHARED_FORMULA_1692">#REF!</definedName>
    <definedName name="Salida_de_Toma_Telefonica_Plug_Americano_Doble_RJ45_4_Hilos">#REF!</definedName>
    <definedName name="PricesArmstrong">#REF!</definedName>
    <definedName name="data34">#REF!</definedName>
    <definedName name="TUBPRES3.4">#REF!</definedName>
    <definedName name="SHARED_FORMULA_1834">#REF!</definedName>
    <definedName name="ELEMENVERT">#REF!</definedName>
    <definedName name="ES6_32">#REF!</definedName>
    <definedName name="SHARED_FORMULA_886">#REF!</definedName>
    <definedName name="DZ.Main">#REF!</definedName>
    <definedName name="COGA11">#REF!</definedName>
    <definedName name="_EQP7_1">#REF!</definedName>
    <definedName name="COGA39">#REF!</definedName>
    <definedName name="TOTALITEM1.6">#REF!</definedName>
    <definedName name="SHARED_FORMULA_1297">#REF!</definedName>
    <definedName name="UNION6PVC_1_1">#REF!</definedName>
    <definedName name="subras">#REF!</definedName>
    <definedName name="VALVULA4_1_1">#REF!</definedName>
    <definedName name="VEX1_1_4">#REF!</definedName>
    <definedName name="__pr49">#REF!</definedName>
    <definedName name="_685ValorTot_1">#REF!</definedName>
    <definedName name="item205y206">#REF!</definedName>
    <definedName name="APU_3.1.4">#REF!</definedName>
    <definedName name="_MAT33_1_2">#REF!</definedName>
    <definedName name="_PMT5820">#REF!</definedName>
    <definedName name="COGA132">#REF!</definedName>
    <definedName name="_TZ4110">#REF!</definedName>
    <definedName name="AuxHab">#REF!</definedName>
    <definedName name="SHARED_FORMULA_280">#REF!</definedName>
    <definedName name="_MAT39_1">#REF!</definedName>
    <definedName name="REPLANTEO">#REF!</definedName>
    <definedName name="_PAG1">#REF!</definedName>
    <definedName name="______pr47">#REF!</definedName>
    <definedName name="_______________EXC5">#REF!</definedName>
    <definedName name="VALVULA4_1">#REF!</definedName>
    <definedName name="Porcelanato_Gris_Dolphin_Ref.">#REF!</definedName>
    <definedName name="_MV5_1_2">#REF!</definedName>
    <definedName name="Bombas_sum_seg_espec">#REF!</definedName>
    <definedName name="CRUCE12_B_S1">#REF!</definedName>
    <definedName name="SHARED_FORMULA_1879">#REF!</definedName>
    <definedName name="_307_UG6_1">#REF!</definedName>
    <definedName name="COMPAR_2">#REF!</definedName>
    <definedName name="Manguera_para_Agua_1_2">#REF!</definedName>
    <definedName name="_680UR8UZ_1_1">#REF!</definedName>
    <definedName name="SHARED_FORMULA_890">#REF!</definedName>
    <definedName name="DEP_VPR_GRM">#REF!</definedName>
    <definedName name="Módulo3.anexo3">#REF!</definedName>
    <definedName name="CGPR0541">#REF!</definedName>
    <definedName name="_527REPACOMETIDA3_1_1">#REF!</definedName>
    <definedName name="_TPN1603">#REF!</definedName>
    <definedName name="TOTALREPOS">#REF!</definedName>
    <definedName name="_RES64">#REF!</definedName>
    <definedName name="SHARED_FORMULA_392">#REF!</definedName>
    <definedName name="SHARED_FORMULA_1286">#REF!</definedName>
    <definedName name="Acometida_en_Conductor_de_Cobre_3___2_0_AWG_XLEP_15_Kv">#REF!</definedName>
    <definedName name="THP">#REF!</definedName>
    <definedName name="_SY166">#REF!</definedName>
    <definedName name="_TPN1203">#REF!</definedName>
    <definedName name="_EQP3_1_1">#REF!</definedName>
    <definedName name="SHARED_FORMULA_564">#REF!</definedName>
    <definedName name="T6UP_1">#REF!</definedName>
    <definedName name="MUEST">#REF!</definedName>
    <definedName name="SHARED_FORMULA_1448">#REF!</definedName>
    <definedName name="TOMA_Y_ROTURA_DE_CILINDROS_EN_LABORATORIO">#REF!</definedName>
    <definedName name="PrestacionesSeguridadOtros">#REF!</definedName>
    <definedName name="SS_AVG_SIZE">#REF!</definedName>
    <definedName name="APU_7.5.3">#REF!</definedName>
    <definedName name="_____ORO15">#REF!</definedName>
    <definedName name="Excel_BuiltIn_Print_Titles_8">#REF!</definedName>
    <definedName name="VEX1_1_1">#REF!</definedName>
    <definedName name="_207_MO6_1_1_1">#REF!</definedName>
    <definedName name="VAL300HD_S3">#REF!</definedName>
    <definedName name="SHARED_FORMULA_496">#REF!</definedName>
    <definedName name="APU_7.9.1.4">#REF!</definedName>
    <definedName name="CODO3X90">#REF!</definedName>
    <definedName name="ITEM_6.5">#REF!</definedName>
    <definedName name="DIRECTO4.52">#REF!</definedName>
    <definedName name="SHARED_FORMULA_1752">#REF!</definedName>
    <definedName name="trag4">#REF!</definedName>
    <definedName name="_158_MAT37_1_1">#REF!</definedName>
    <definedName name="_249_MV19_1_1_1">#REF!</definedName>
    <definedName name="GENERAL1">#REF!</definedName>
    <definedName name="Equipo_de_acabado_superficial">#REF!</definedName>
    <definedName name="VIGAT45X30">#REF!</definedName>
    <definedName name="GRN_ON_DIREC">#REF!</definedName>
    <definedName name="absc">#REF!</definedName>
    <definedName name="C._C.">#REF!</definedName>
    <definedName name="COSTO_EQUIPO">#REF!</definedName>
    <definedName name="NJ">#REF!</definedName>
    <definedName name="_EQP16_1_2">#REF!</definedName>
    <definedName name="ES4_11">#REF!</definedName>
    <definedName name="puer">#REF!</definedName>
    <definedName name="__tab1">#REF!</definedName>
    <definedName name="____pr38">#REF!</definedName>
    <definedName name="OCD1_1">#REF!</definedName>
    <definedName name="SHARED_FORMULA_4">#REF!</definedName>
    <definedName name="Zorra_Metalica__Ruedas_de_Caucho">#REF!</definedName>
    <definedName name="_EQP5_1">#REF!</definedName>
    <definedName name="T88EL">#REF!</definedName>
    <definedName name="_pr66">#REF!</definedName>
    <definedName name="_cal24">#REF!</definedName>
    <definedName name="______rc">#REF!</definedName>
    <definedName name="TÉCNICOS">#REF!</definedName>
    <definedName name="TOTALITEM6.2">#REF!</definedName>
    <definedName name="SHARED_FORMULA_1967">#REF!</definedName>
    <definedName name="UN_PRI">#REF!</definedName>
    <definedName name="_264B">#REF!</definedName>
    <definedName name="______pr21">#REF!</definedName>
    <definedName name="CUARTON">#REF!</definedName>
    <definedName name="data70">#REF!</definedName>
    <definedName name="____pr01">#REF!</definedName>
    <definedName name="apu">#REF!</definedName>
    <definedName name="APU_12.1.20">#REF!</definedName>
    <definedName name="___EXC4">#REF!</definedName>
    <definedName name="SHARED_FORMULA_1456">#REF!</definedName>
    <definedName name="flotador">#REF!</definedName>
    <definedName name="DIRECTO5.56">#REF!</definedName>
    <definedName name="paelnque">#REF!</definedName>
    <definedName name="PoMede">#REF!</definedName>
    <definedName name="SHARED_FORMULA_422">#REF!</definedName>
    <definedName name="POCETAS">#REF!</definedName>
    <definedName name="SHARED_FORMULA_1893">#REF!</definedName>
    <definedName name="Sika_Chapdur">#REF!</definedName>
    <definedName name="VRP1_3">#REF!</definedName>
    <definedName name="Guarda_camilla_en_acero_inox.h_0_9">#REF!</definedName>
    <definedName name="DIRECTO5.113">#REF!</definedName>
    <definedName name="DOM200X32_S6">#REF!</definedName>
    <definedName name="_478NOMBRE_1">#REF!</definedName>
    <definedName name="p.FactSheet">#REF!</definedName>
    <definedName name="APU_12.1.24">#REF!</definedName>
    <definedName name="SHARED_FORMULA_998">#REF!</definedName>
    <definedName name="Retenido100">#REF!</definedName>
    <definedName name="__ECP1">#REF!</definedName>
    <definedName name="__ug1">#REF!</definedName>
    <definedName name="Ventilador_de_muro">#REF!</definedName>
    <definedName name="ws">#REF!</definedName>
    <definedName name="SHARED_FORMULA_334">#REF!</definedName>
    <definedName name="res_arauca">#REF!</definedName>
    <definedName name="Codo_galvanizado_2">#REF!</definedName>
    <definedName name="JUK">#REF!</definedName>
    <definedName name="_MV9">#REF!</definedName>
    <definedName name="FFEECFFDAFF">#REF!</definedName>
    <definedName name="SHARED_FORMULA_2185">#REF!</definedName>
    <definedName name="ertdrty">#REF!</definedName>
    <definedName name="VRP1_1_3">#REF!</definedName>
    <definedName name="_58_EQP8_1">#REF!</definedName>
    <definedName name="SHARED_FORMULA_157">#REF!</definedName>
    <definedName name="ENTIB">#REF!</definedName>
    <definedName name="ITEM2.11">#REF!</definedName>
    <definedName name="_pr12">#REF!</definedName>
    <definedName name="_4255A">#REF!</definedName>
    <definedName name="MEDIDA">#REF!</definedName>
    <definedName name="_ug1">#REF!</definedName>
    <definedName name="_POR1_1_2">#REF!</definedName>
    <definedName name="TEE8A6_1_1">#REF!</definedName>
    <definedName name="SHARED_FORMULA_1980">#REF!</definedName>
    <definedName name="APU_6.1.5">#REF!</definedName>
    <definedName name="Payment_Date">#REF!</definedName>
    <definedName name="data6">#REF!</definedName>
    <definedName name="______CAC5">#REF!</definedName>
    <definedName name="SHARED_FORMULA_440">#REF!</definedName>
    <definedName name="CGFI0331">#REF!</definedName>
    <definedName name="SHARED_FORMULA_1017">#REF!</definedName>
    <definedName name="_EQP19_1_1">#REF!</definedName>
    <definedName name="APU_1.3.1">#REF!</definedName>
    <definedName name="NARIÑO2">#REF!</definedName>
    <definedName name="total">#REF!</definedName>
    <definedName name="UNO___0">#REF!</definedName>
    <definedName name="T.1">#REF!</definedName>
    <definedName name="COGA234">#REF!</definedName>
    <definedName name="SHARED_FORMULA_293">#REF!</definedName>
    <definedName name="MttoUBTransportes">#REF!</definedName>
    <definedName name="_1_1__APU">#REF!</definedName>
    <definedName name="JAPF">#REF!</definedName>
    <definedName name="Pant_NC">#REF!</definedName>
    <definedName name="Gc">#REF!</definedName>
    <definedName name="SHARED_FORMULA_236">#REF!</definedName>
    <definedName name="_MAT11_1_2">#REF!</definedName>
    <definedName localSheetId="0" name="ERT">#REF!</definedName>
    <definedName name="Z_9FE8FF3F_4486_44D6_9AFB_43CC5B824BF9_.wvu.PrintTitles">#REF!</definedName>
    <definedName name="_201A">#REF!</definedName>
    <definedName name="VPVC2">#REF!</definedName>
    <definedName name="FIN_20">#REF!</definedName>
    <definedName name="perfileriaaluminio">#REF!</definedName>
    <definedName name="Espatula">#REF!</definedName>
    <definedName name="__EXC7">#REF!</definedName>
    <definedName name="Proy_48">#REF!</definedName>
    <definedName name="MP">#REF!</definedName>
    <definedName name="TEE4X3">#REF!</definedName>
    <definedName name="SHARED_FORMULA_2119">#REF!</definedName>
    <definedName name="OCI1_1_1">#REF!</definedName>
    <definedName name="COLLAR_DE_DERIVACION_DE_HF_DE_3____1_2__PARA_INSTALACION_DE_VENTOSA_EN_TUBERIA_DE_P.V.C">#REF!</definedName>
    <definedName name="SHARED_FORMULA_1251">#REF!</definedName>
    <definedName name="_TEE4_1_2">#REF!</definedName>
    <definedName name="_12__123Graph_LBL_BKW_H">#REF!</definedName>
    <definedName name="Z_B4899975_EBDC_11DA_B6F6_00609720E0A1_.wvu.PrintArea">#REF!</definedName>
    <definedName name="ES3_9">#REF!</definedName>
    <definedName name="CANT8.5">#REF!</definedName>
    <definedName name="T8UZ_1_2">#REF!</definedName>
    <definedName name="_491PAVIMENTO_1_1">#REF!</definedName>
    <definedName name="SHARED_FORMULA_180">#REF!</definedName>
    <definedName name="________EXC10">#REF!</definedName>
    <definedName name="SHARED_FORMULA_150">#REF!</definedName>
    <definedName name="p.TaxCalculation">#REF!</definedName>
    <definedName name="_pr62">#REF!</definedName>
    <definedName name="_EQP9_1">#REF!</definedName>
    <definedName name="Proy_41">#REF!</definedName>
    <definedName name="Costo">#REF!</definedName>
    <definedName name="Cant.Huertas">#REF!</definedName>
    <definedName name="SHARED_FORMULA_1063">#REF!</definedName>
    <definedName name="SHARED_FORMULA_954">#REF!</definedName>
    <definedName name="Factor_1.55">#REF!</definedName>
    <definedName name="SIG_LG11_TITLELINE">#REF!</definedName>
    <definedName name="_____________EST4">#REF!</definedName>
    <definedName name="HM_1">#REF!</definedName>
    <definedName name="SHARED_FORMULA_330">#REF!</definedName>
    <definedName name="Rmm">#REF!</definedName>
    <definedName name="AHER">#REF!</definedName>
    <definedName name="SUBBASE_1">#REF!</definedName>
    <definedName name="__TOP7">#REF!</definedName>
    <definedName name="DIRECTO84">#REF!</definedName>
    <definedName name="FORMALETAM2">#REF!</definedName>
    <definedName name="SHARED_FORMULA_1578">#REF!</definedName>
    <definedName name="_MAT17_1">#REF!</definedName>
    <definedName name="COGA224">#REF!</definedName>
    <definedName name="Cuadrilla_Albañilería_OF_Ayudante">#REF!</definedName>
    <definedName name="VIT1_1_10">#REF!</definedName>
    <definedName name="SHARED_FORMULA_1100">#REF!</definedName>
    <definedName name="baldosa20x20">#REF!</definedName>
    <definedName name="ES5_35">#REF!</definedName>
    <definedName name="SHARED_FORMULA_2160">#REF!</definedName>
    <definedName name="item72">#REF!</definedName>
    <definedName name="____COM4">#REF!</definedName>
    <definedName name="ghu">#REF!</definedName>
    <definedName name="APU_12.1.27">#REF!</definedName>
    <definedName name="SHARED_FORMULA_927">#REF!</definedName>
    <definedName name="data45">#REF!</definedName>
    <definedName name="GEA1_1_6">#REF!</definedName>
    <definedName name="__TOP4">#REF!</definedName>
    <definedName name="CajDol5">#REF!</definedName>
    <definedName name="_276_MV9_1_1_1">#REF!</definedName>
    <definedName name="SHARED_FORMULA_254">#REF!</definedName>
    <definedName name="SHARED_FORMULA_926">#REF!</definedName>
    <definedName name="novafort">#REF!</definedName>
    <definedName name="_2__123Graph_BGRAFICO_1">#REF!</definedName>
    <definedName name="EXTRA7">#REF!</definedName>
    <definedName name="conductores">#REF!</definedName>
    <definedName name="SHARED_FORMULA_809">#REF!</definedName>
    <definedName name="_609TUBERIA6_1_1_1">#REF!</definedName>
    <definedName localSheetId="3" name="pyg">#REF!</definedName>
    <definedName name="_cal22">#REF!</definedName>
    <definedName name="M.D.O._Aseo_Durnate_la_Obra">#REF!</definedName>
    <definedName name="____pr43">#REF!</definedName>
    <definedName name="_261B">#REF!</definedName>
    <definedName name="UNO">#REF!</definedName>
    <definedName name="_MAT39_1_1">#REF!</definedName>
    <definedName name="__pr63">#REF!</definedName>
    <definedName name="SHARED_FORMULA_1337">#REF!</definedName>
    <definedName name="__TPE1132">#REF!</definedName>
    <definedName name="TCOB1">#REF!</definedName>
    <definedName name="_TNL51">#REF!</definedName>
    <definedName name="PB">#REF!</definedName>
    <definedName name="SHARED_FORMULA_2057">#REF!</definedName>
    <definedName name="SHARED_FORMULA_687">#REF!</definedName>
    <definedName name="DEFS">#REF!</definedName>
    <definedName name="TESA">#REF!</definedName>
    <definedName name="APU_7.7.8.4.3">#REF!</definedName>
    <definedName name="Z_80573755_2D8B_4158_BD3A_CC331B950748_.wvu.PrintTitles">#REF!</definedName>
    <definedName name="SHARED_FORMULA_1136">#REF!</definedName>
    <definedName name="MCLASIFICADO">#REF!</definedName>
    <definedName name="ES6_24">#REF!</definedName>
    <definedName name="AANDENES">#REF!</definedName>
    <definedName name="DIRECTO7.13">#REF!</definedName>
    <definedName name="ITEM3.2">#REF!</definedName>
    <definedName name="TPVCP1">#REF!</definedName>
    <definedName name="ATRAQUE">#REF!</definedName>
    <definedName name="_196B">#REF!</definedName>
    <definedName name="____SBC1">#REF!</definedName>
    <definedName name="codo160x90_1">#REF!</definedName>
    <definedName name="Lija">#REF!</definedName>
    <definedName name="SHEET14">#REF!</definedName>
    <definedName name="_450excavacionmaquina_1_1_1">#REF!</definedName>
    <definedName name="ddffsd">#REF!</definedName>
    <definedName name="SHARED_FORMULA_537">#REF!</definedName>
    <definedName name="TrainSpec">#REF!</definedName>
    <definedName name="CANTIDAD">#REF!</definedName>
    <definedName name="DIJ1_4">#REF!</definedName>
    <definedName name="_245_MV18_1_1">#REF!</definedName>
    <definedName name="SHARED_FORMULA_911">#REF!</definedName>
    <definedName name="VRTT">#REF!</definedName>
    <definedName name="________Lo1">#REF!</definedName>
    <definedName name="U3UP_1">#REF!</definedName>
    <definedName name="EMPAQUE">#REF!</definedName>
    <definedName name="APU_12.1.39">#REF!</definedName>
    <definedName name="PG">#REF!</definedName>
    <definedName name="CP904L">#REF!</definedName>
    <definedName name="SHARED_FORMULA_1114">#REF!</definedName>
    <definedName name="_Pa1">#REF!</definedName>
    <definedName name="_MOR16">#REF!</definedName>
    <definedName name="IsSecureSenior7">#REF!</definedName>
    <definedName name="CODOPRES90.3.4">#REF!</definedName>
    <definedName name="PV_2___2.15x2.1___Plano_de_Detalle_No._A_168">#REF!</definedName>
    <definedName name="G_C12">#REF!</definedName>
    <definedName name="HOREQ">#REF!</definedName>
    <definedName name="NHG">#REF!</definedName>
    <definedName name="_AND1">#REF!</definedName>
    <definedName name="Puerta_2_05x0_90m._alma_de_plomo">#REF!</definedName>
    <definedName name="SHARED_FORMULA_1696">#REF!</definedName>
    <definedName name="_calculo">#REF!</definedName>
    <definedName localSheetId="3" name="QWE">#REF!</definedName>
    <definedName name="deb">#REF!</definedName>
    <definedName name="FGV">#REF!</definedName>
    <definedName name="TasaCCP">#REF!</definedName>
    <definedName name="SHARED_FORMULA_602">#REF!</definedName>
    <definedName name="DIRECTO2.11">#REF!</definedName>
    <definedName name="F._RETIRO">#REF!</definedName>
    <definedName name="L.CIL">#REF!</definedName>
    <definedName name="rec">#REF!</definedName>
    <definedName name="DIRECTO3.26">#REF!</definedName>
    <definedName name="BUDGETSUR">#REF!</definedName>
    <definedName name="COGA103">#REF!</definedName>
    <definedName name="NUEVO">#REF!</definedName>
    <definedName name="GRAV2">#REF!</definedName>
    <definedName name="VPR1_3">#REF!</definedName>
    <definedName name="SHARED_FORMULA_952">#REF!</definedName>
    <definedName name="cuad3">#REF!</definedName>
    <definedName name="Cuadrilla_B">#REF!</definedName>
    <definedName name="_MO4_1_2">#REF!</definedName>
    <definedName name="APU_18.2.2">#REF!</definedName>
    <definedName name="Accesorios_inst_aparatos">#REF!</definedName>
    <definedName name="DISP">#REF!</definedName>
    <definedName name="Vibrocompactador_a_gasolina">#REF!</definedName>
    <definedName name="__EST14">#REF!</definedName>
    <definedName name="PASAMURO_B_x_EL_L_0.25_Z_0.125_M">#REF!</definedName>
    <definedName name="varilla1.2">#REF!</definedName>
    <definedName name="_____________Rc">#REF!</definedName>
    <definedName name="novafort200_1_1">#REF!</definedName>
    <definedName name="_____Lo1">#REF!</definedName>
    <definedName name="descentralizadas">#REF!</definedName>
    <definedName name="Tee_Sanit._6">#REF!</definedName>
    <definedName name="PESO14.2">#REF!</definedName>
    <definedName name="C.TERR">#REF!</definedName>
    <definedName name="HERRERO">#REF!</definedName>
    <definedName name="LOI">#REF!</definedName>
    <definedName name="____pr58">#REF!</definedName>
    <definedName name="__pr71">#REF!</definedName>
    <definedName name="_127_MAT28_1">#REF!</definedName>
    <definedName name="DIRECTO4.46">#REF!</definedName>
    <definedName name="COLLAR_DE_DERIVACION_3____1_2">#REF!</definedName>
    <definedName name="item18">#REF!</definedName>
    <definedName name="Llave_automatica_Ref._71100_000_000">#REF!</definedName>
    <definedName name="cuado">#REF!</definedName>
    <definedName name="Estructuras_LA228__LA223_Incluye_Poste_12m_750_kg">#REF!</definedName>
    <definedName name="__Pa1">#REF!</definedName>
    <definedName name="SHARED_FORMULA_976">#REF!</definedName>
    <definedName localSheetId="3" name="ww">#REF!</definedName>
    <definedName name="SHARED_FORMULA_1606">#REF!</definedName>
    <definedName name="_MAT22_1">#REF!</definedName>
    <definedName name="________EST14">#REF!</definedName>
    <definedName name="Z_4BBC24C4_A093_4EC9_8AFF_49C6F602CC39_.wvu.PrintTitles">#REF!</definedName>
    <definedName name="CLAVO">#REF!</definedName>
    <definedName name="ITEM_8">#REF!</definedName>
    <definedName name="FORMAV">#REF!</definedName>
    <definedName name="DIRECTO7.42">#REF!</definedName>
    <definedName name="DOMESP90X63_S3">#REF!</definedName>
    <definedName name="aVANCE___0">#REF!</definedName>
    <definedName name="_1Sin_nombre">#REF!</definedName>
    <definedName name="TABLERO_4_CIRCUITOS">#REF!</definedName>
    <definedName name="_TPN1204">#REF!</definedName>
    <definedName name="UNIONSANT4">#REF!</definedName>
    <definedName name="_____pr71">#REF!</definedName>
    <definedName name="SHARED_FORMULA_2205">#REF!</definedName>
    <definedName name="dintel">#REF!</definedName>
    <definedName name="_ST86">#REF!</definedName>
    <definedName name="ITEM_1.4.2">#REF!</definedName>
    <definedName name="red8x3jr">#REF!</definedName>
    <definedName name="ITEM4.28">#REF!</definedName>
    <definedName name="TOTALPAV5607">#REF!</definedName>
    <definedName name="VAL250PE_S4">#REF!</definedName>
    <definedName name="SHARED_FORMULA_1904">#REF!</definedName>
    <definedName name="_PTO97">#REF!</definedName>
    <definedName name="REMATE">#REF!</definedName>
    <definedName name="______pr11">#REF!</definedName>
    <definedName name="Cortadora_de_pavimento_con_operador">#REF!</definedName>
    <definedName name="ITEM_1.6.1">#REF!</definedName>
    <definedName name="dia24hr">#REF!</definedName>
    <definedName name="TotalEq">#REF!</definedName>
    <definedName name="_305_UG4_1_1">#REF!</definedName>
    <definedName name="_______________________________________f">#REF!</definedName>
    <definedName name="ESPESORMEJORRIGIDO">#REF!</definedName>
    <definedName name="Ctd">#REF!</definedName>
    <definedName name="SHARED_FORMULA_297">#REF!</definedName>
    <definedName name="Pintura_aceite_tipo_1">#REF!</definedName>
    <definedName name="MontoVigenciasA1">#REF!</definedName>
    <definedName name="__________ug1">#REF!</definedName>
    <definedName name="SHARED_FORMULA_955">#REF!</definedName>
    <definedName name="ITEM5.100">#REF!</definedName>
    <definedName name="DevLE">#REF!</definedName>
    <definedName name="_juan">#REF!</definedName>
    <definedName name="SHARED_FORMULA_1658">#REF!</definedName>
    <definedName name="_698VALVULA8_1_1">#REF!</definedName>
    <definedName name="PREST_1">#REF!</definedName>
    <definedName name="T3UP">#REF!</definedName>
    <definedName name="balasto">#REF!</definedName>
    <definedName name="_pr33">#REF!</definedName>
    <definedName name="item673.1">#REF!</definedName>
    <definedName name="_MAT26_1">#REF!</definedName>
    <definedName name="blEqClaseInf1">#REF!</definedName>
    <definedName name="Gabinete_lam._Galv._Pint._1_8x1_2x_6">#REF!</definedName>
    <definedName name="UIC">#REF!</definedName>
    <definedName name="SHARED_FORMULA_580">#REF!</definedName>
    <definedName name="SHARED_FORMULA_421">#REF!</definedName>
    <definedName name="CAPITULO13">#REF!</definedName>
    <definedName name="____DRI1">#REF!</definedName>
    <definedName name="Operador_de_equipo_mediano">#REF!</definedName>
    <definedName name="__ESP2">#REF!</definedName>
    <definedName name="LFILTRORIGIDOURBANO">#REF!</definedName>
    <definedName name="_CAC1">#REF!</definedName>
    <definedName name="CANT.MAT">#REF!</definedName>
    <definedName name="_CMU005">#REF!</definedName>
    <definedName name="GEA1_2">#REF!</definedName>
    <definedName name="SHARED_FORMULA_1159">#REF!</definedName>
    <definedName name="__pr51">#REF!</definedName>
    <definedName name="AUTOPISTA">#REF!</definedName>
    <definedName name="__EXC3">#REF!</definedName>
    <definedName name="_MAT20_1">#REF!</definedName>
    <definedName name="LGAVIONPH">#REF!</definedName>
    <definedName name="FIN_17">#REF!</definedName>
    <definedName name="TotalPro">#REF!</definedName>
    <definedName name="SHARED_FORMULA_1820">#REF!</definedName>
    <definedName name="Renoai">#REF!</definedName>
    <definedName name="_363codo160x90_1_1_1">#REF!</definedName>
    <definedName name="_MV12_1_1">#REF!</definedName>
    <definedName name="muestra">#REF!</definedName>
    <definedName name="SHARED_FORMULA_205">#REF!</definedName>
    <definedName name="___TP1">#REF!</definedName>
    <definedName name="SHARED_FORMULA_185">#REF!</definedName>
    <definedName name="SIG_LG11_firstLine">#REF!</definedName>
    <definedName name="PROC">#REF!</definedName>
    <definedName name="CANT">#REF!</definedName>
    <definedName name="_UG4_1_1">#REF!</definedName>
    <definedName name="tres">#REF!</definedName>
    <definedName name="SHARED_FORMULA_2169">#REF!</definedName>
    <definedName name="ES5_41">#REF!</definedName>
    <definedName name="zd">#REF!</definedName>
    <definedName localSheetId="3" name="MATPR">#REF!</definedName>
    <definedName name="REP1_0.5">#REF!</definedName>
    <definedName name="RASF">#REF!</definedName>
    <definedName localSheetId="0" name="ASDF">#REF!</definedName>
    <definedName name="SHARED_FORMULA_2088">#REF!</definedName>
    <definedName name="FareWellStmnt">#REF!</definedName>
    <definedName name="SHARED_FORMULA_1797">#REF!</definedName>
    <definedName name="SHARED_FORMULA_1801">#REF!</definedName>
    <definedName name="Z_6BA141F6_E104_11DA_B6F6_00609720E0A1_.wvu.PrintArea">#REF!</definedName>
    <definedName name="______EXC7">#REF!</definedName>
    <definedName name="mortniv">#REF!</definedName>
    <definedName name="demolicioncuneta">#REF!</definedName>
    <definedName name="SHEET5">#REF!</definedName>
    <definedName name="bases">#REF!</definedName>
    <definedName name="VAL300HD_S1">#REF!</definedName>
    <definedName name="dolartyco">#REF!</definedName>
    <definedName name="GRS_ON_ASO">#REF!</definedName>
    <definedName name="SHARED_FORMULA_184">#REF!</definedName>
    <definedName name="TEMA3">#REF!</definedName>
    <definedName name="HIDROSANITYGAS_ITEM">#REF!</definedName>
    <definedName name="SHARED_FORMULA_737">#REF!</definedName>
    <definedName name="CDI5.1">#REF!</definedName>
    <definedName name="COGA38">#REF!</definedName>
    <definedName name="GRT">#REF!</definedName>
    <definedName name="BLOQUECEMENTO10X20X40">#REF!</definedName>
    <definedName name="SHARED_FORMULA_730">#REF!</definedName>
    <definedName name="_UDD06">#REF!</definedName>
    <definedName name="SHARED_FORMULA_11">#REF!</definedName>
    <definedName name="Mortero_impermeabilizado_1_4">#REF!</definedName>
    <definedName name="SHARED_FORMULA_1118">#REF!</definedName>
    <definedName name="PeriodoRepago">#REF!</definedName>
    <definedName name="_____tg4">#REF!</definedName>
    <definedName name="VIT1_2">#REF!</definedName>
    <definedName name="__123Graph_BMAIN">#REF!</definedName>
    <definedName name="SHARED_FORMULA_608">#REF!</definedName>
    <definedName name="____CAC5">#REF!</definedName>
    <definedName name="TOTALITEM10.1">#REF!</definedName>
    <definedName name="YJ">#REF!</definedName>
    <definedName name="____COM15">#REF!</definedName>
    <definedName name="acero40">#REF!</definedName>
    <definedName name="SHARED_FORMULA_824">#REF!</definedName>
    <definedName name="_182_MAT8_1_1">#REF!</definedName>
    <definedName name="_UG4_1">#REF!</definedName>
    <definedName name="MesCotizacion">#REF!</definedName>
    <definedName name="Valvula_DN_80_Extremos_bridados">#REF!</definedName>
    <definedName name="HTAS1">#REF!</definedName>
    <definedName name="____pr46">#REF!</definedName>
    <definedName name="____pr26">#REF!</definedName>
    <definedName name="_TOP8">#REF!</definedName>
    <definedName name="PMP">#REF!</definedName>
    <definedName name="DESCRP2">#REF!</definedName>
    <definedName name="_7_EQP10_1">#REF!</definedName>
    <definedName name="Ladrillo_tolete_comun">#REF!</definedName>
    <definedName name="iccp">#REF!</definedName>
    <definedName name="SHARED_FORMULA_2101">#REF!</definedName>
    <definedName name="________xlnm.Print_Area_3">#REF!</definedName>
    <definedName name="MY">#REF!</definedName>
    <definedName name="SHARED_FORMULA_215">#REF!</definedName>
    <definedName name="_num5">#REF!</definedName>
    <definedName name="SHARED_FORMULA_794">#REF!</definedName>
    <definedName name="SGGGSV">#REF!</definedName>
    <definedName name="mantenimiento">#REF!</definedName>
    <definedName name="SHARED_FORMULA_689">#REF!</definedName>
    <definedName name="item">#REF!</definedName>
    <definedName name="ARENAARCILLA_1_2">#REF!</definedName>
    <definedName name="LISTADOMATERIALES">#REF!</definedName>
    <definedName name="VFA1_2">#REF!</definedName>
    <definedName name="_250_MV2_1">#REF!</definedName>
    <definedName name="HMML">#REF!</definedName>
    <definedName name="T88EB">#REF!</definedName>
    <definedName name="_122B">#REF!</definedName>
    <definedName name="Escalera_Metalica_tramo_5_50_ML">#REF!</definedName>
    <definedName name="SHARED_FORMULA_991">#REF!</definedName>
    <definedName name="R_c">#REF!</definedName>
    <definedName name="_382CODO3X90_1">#REF!</definedName>
    <definedName name="ESPESORBASEFLEXIBLE">#REF!</definedName>
    <definedName name="_3_1">#REF!</definedName>
    <definedName name="Marco_en_Lamina_Cal._18_2.10x90_P_7">#REF!</definedName>
    <definedName localSheetId="3" name="QWER">#REF!</definedName>
    <definedName name="ES6_27">#REF!</definedName>
    <definedName name="Cerradura_Ref._A50_WD_Orbit_C_M_Schlage">#REF!</definedName>
    <definedName name="DOR">#REF!</definedName>
    <definedName name="SHARED_FORMULA_2049">#REF!</definedName>
    <definedName name="LP">#REF!</definedName>
    <definedName name="DIRECTO28">#REF!</definedName>
    <definedName name="TPVCME">#REF!</definedName>
    <definedName name="Excel_BuiltIn_Print_Area_1_1_3">#REF!</definedName>
    <definedName name="CUPLOM">#REF!</definedName>
    <definedName name="SHARED_FORMULA_1196">#REF!</definedName>
    <definedName name="_______EST18">#REF!</definedName>
    <definedName name="CMIBLE">#REF!</definedName>
    <definedName name="__EST16">#REF!</definedName>
    <definedName name="columna">#REF!</definedName>
    <definedName name="___pr53">#REF!</definedName>
    <definedName name="MATERIALES_">#REF!</definedName>
    <definedName name="_____pr34">#REF!</definedName>
    <definedName name="COD_ACTIVIDADES">#REF!</definedName>
    <definedName name="SHARED_FORMULA_1416">#REF!</definedName>
    <definedName name="SHARED_FORMULA_2195">#REF!</definedName>
    <definedName name="_122A">#REF!</definedName>
    <definedName name="APU_5.1.8">#REF!</definedName>
    <definedName name="ACTA9">#REF!</definedName>
    <definedName name="ITEM4.34">#REF!</definedName>
    <definedName name="COGA238">#REF!</definedName>
    <definedName name="_EQP20_1_2">#REF!</definedName>
    <definedName name="Z_6BA141F3_E104_11DA_B6F6_00609720E0A1_.wvu.PrintArea">#REF!</definedName>
    <definedName name="gvgg">#REF!</definedName>
    <definedName name="TUBERIA3_1_1">#REF!</definedName>
    <definedName name="___COM20">#REF!</definedName>
    <definedName name="MAQ">#REF!</definedName>
    <definedName name="Numero.Cuñas.Totales">#REF!</definedName>
    <definedName name="_ADM3">#REF!</definedName>
    <definedName name="MuestNo">#REF!</definedName>
    <definedName name="APU_5.1.2">#REF!</definedName>
    <definedName name="MontoVigenciasA3">#REF!</definedName>
    <definedName name="SIG_CONTROLE">#REF!</definedName>
    <definedName name="SHARED_FORMULA_1911">#REF!</definedName>
    <definedName name="Inicio">#REF!</definedName>
    <definedName name="SHARED_FORMULA_1214">#REF!</definedName>
    <definedName name="HC">#REF!</definedName>
    <definedName name="_____ORO17">#REF!</definedName>
    <definedName name="ad">#REF!</definedName>
    <definedName name="____EST6">#REF!</definedName>
    <definedName name="Dcorriente1">#REF!</definedName>
    <definedName name="_____pr59">#REF!</definedName>
    <definedName name="MATERIAL_SELECCIONADO__BALASTO">#REF!</definedName>
    <definedName name="item27">#REF!</definedName>
    <definedName name="Y42JH">#REF!</definedName>
    <definedName name="UR8UP_1_2">#REF!</definedName>
    <definedName name="___SBC5">#REF!</definedName>
    <definedName name="CUADRILLA.INSTALACION.TUBERÍA.ACCESORIOS.PEAD">#REF!</definedName>
    <definedName name="SHARED_FORMULA_2030">#REF!</definedName>
    <definedName name="_UG6">#REF!</definedName>
    <definedName name="Angulo_en_aluminio_1_2__x_1_2__x_1_16">#REF!</definedName>
    <definedName name="____SBC3">#REF!</definedName>
    <definedName name="TASA_DE_CAMBIO">#REF!</definedName>
    <definedName name="_______________EST8">#REF!</definedName>
    <definedName name="GTP">#REF!</definedName>
    <definedName name="VPR1_1_9">#REF!</definedName>
    <definedName name="SHARED_FORMULA_116">#REF!</definedName>
    <definedName name="ks">#REF!</definedName>
    <definedName name="SHARED_FORMULA_436">#REF!</definedName>
    <definedName name="CGPR0543">#REF!</definedName>
    <definedName name="placapozo">#REF!</definedName>
    <definedName name="BUENO55CN01">#REF!</definedName>
    <definedName name="_445EXCAVACION_1">#REF!</definedName>
    <definedName name="cuad2">#REF!</definedName>
    <definedName name="_181B">#REF!</definedName>
    <definedName name="Buje_sanit__4_x2">#REF!</definedName>
    <definedName name="SHARED_FORMULA_2027">#REF!</definedName>
    <definedName name="Toxement_1_A_Impermeabilizante_Integral">#REF!</definedName>
    <definedName name="Guarda_camilla_en_madera_h__0_90_m">#REF!</definedName>
    <definedName name="_TES22">#REF!</definedName>
    <definedName name="preliminares">#REF!</definedName>
    <definedName name="__A17000">#REF!</definedName>
    <definedName name="SHARED_FORMULA_393">#REF!</definedName>
    <definedName name="CODO4X90_1_1">#REF!</definedName>
    <definedName name="APU_3.2.4">#REF!</definedName>
    <definedName name="____COM16">#REF!</definedName>
    <definedName name="CGPR0533">#REF!</definedName>
    <definedName name="SHARED_FORMULA_1756">#REF!</definedName>
    <definedName name="Tuberia_Novafort_8">#REF!</definedName>
    <definedName name="______INF1">#REF!</definedName>
    <definedName name="_243B">#REF!</definedName>
    <definedName name="Y33JH">#REF!</definedName>
    <definedName name="_191B">#REF!</definedName>
    <definedName name="hrn">#REF!</definedName>
    <definedName name="marcometalico">#REF!</definedName>
    <definedName name="SHARED_FORMULA_843">#REF!</definedName>
    <definedName name="_372CODO16X90_1_1_1">#REF!</definedName>
    <definedName name="Formato">#REF!</definedName>
    <definedName name="Reparaciones_en_PVC_P_3_4">#REF!</definedName>
    <definedName name="Sifón__PVC_3">#REF!</definedName>
    <definedName name="SHARED_FORMULA_1011">#REF!</definedName>
    <definedName name="_MO4_1">#REF!</definedName>
    <definedName name="SHARED_FORMULA_1361">#REF!</definedName>
    <definedName name="ES2_15">#REF!</definedName>
    <definedName name="SHARED_FORMULA_2175">#REF!</definedName>
    <definedName name="ADUA7">#REF!</definedName>
    <definedName name="LMURORIGIDOURBANO">#REF!</definedName>
    <definedName name="MONPAIS2">#REF!</definedName>
    <definedName name="SHARED_FORMULA_1443">#REF!</definedName>
    <definedName name="T.8">#REF!</definedName>
    <definedName name="R.11">#REF!</definedName>
    <definedName name="_517RELLENO_1">#REF!</definedName>
    <definedName name="data58">#REF!</definedName>
    <definedName name="_510REDU4X3_1_1_1">#REF!</definedName>
    <definedName name="presentacion">#REF!</definedName>
    <definedName name="data60">#REF!</definedName>
    <definedName name="_____pr40">#REF!</definedName>
    <definedName name="APU_10.1.18">#REF!</definedName>
    <definedName name="____pr11">#REF!</definedName>
    <definedName name="_UNL27">#REF!</definedName>
    <definedName name="SHARED_FORMULA_363">#REF!</definedName>
    <definedName name="APU_7.9.3.3">#REF!</definedName>
    <definedName name="Geotextil_tejido_ST_200">#REF!</definedName>
    <definedName name="____pr67">#REF!</definedName>
    <definedName name="SHARED_FORMULA_28">#REF!</definedName>
    <definedName name="___PMT5805">#REF!</definedName>
    <definedName name="Módulo3.anexo1">#REF!</definedName>
    <definedName name="Certificacion_por_Punto_Sencillo">#REF!</definedName>
    <definedName name="CGSO033">#REF!</definedName>
    <definedName name="Juego_de_incrustaciones_acuacer">#REF!</definedName>
    <definedName name="tubpr2">#REF!</definedName>
    <definedName name="UR8UP_1_1">#REF!</definedName>
    <definedName name="datos">#REF!</definedName>
    <definedName name="CANTIDAD_ADMINISTRATIVOS">#REF!</definedName>
    <definedName name="UR4UZ_1_2">#REF!</definedName>
    <definedName name="LMUROFLEX">#REF!</definedName>
    <definedName name="_330AIU_1_1_1">#REF!</definedName>
    <definedName name="instalacion_lavaplatos">#REF!</definedName>
    <definedName name="H_pump">#REF!</definedName>
    <definedName name="CGFI024">#REF!</definedName>
    <definedName name="Piso_olimpia_base_20___20">#REF!</definedName>
    <definedName name="APU_7.6.3">#REF!</definedName>
    <definedName name="TEMAS_PACC">#REF!</definedName>
    <definedName name="APU_7.1.7">#REF!</definedName>
    <definedName name="CLOSETTOT">#REF!</definedName>
    <definedName name="RETIROESCOMBROS_1">#REF!</definedName>
    <definedName name="CANTARRANA">#REF!</definedName>
    <definedName name="PeriodoPago">#REF!</definedName>
    <definedName name="___EXC6">#REF!</definedName>
    <definedName name="Tecnico">#REF!</definedName>
    <definedName name="Proy_18">#REF!</definedName>
    <definedName name="Esmalte_negro">#REF!</definedName>
    <definedName name="CO906JH">#REF!</definedName>
    <definedName name="___________________________________________________________________MTO2">#REF!</definedName>
    <definedName name="CT140KG">#REF!</definedName>
    <definedName name="Rp">#REF!</definedName>
    <definedName name="FILL">#REF!</definedName>
    <definedName name="SHARED_FORMULA_1095">#REF!</definedName>
    <definedName name="Marco_metal_puerta__0_80x2_20">#REF!</definedName>
    <definedName name="Torres">#REF!</definedName>
    <definedName name="SHARED_FORMULA_1813">#REF!</definedName>
    <definedName name="Rn">#REF!</definedName>
    <definedName name="_393codo6x45nova_1_1_1">#REF!</definedName>
    <definedName name="___ORO10">#REF!</definedName>
    <definedName name="Estabilidad2">#REF!</definedName>
    <definedName name="VAL150PE_S5">#REF!</definedName>
    <definedName name="htk">#REF!</definedName>
    <definedName name="___pr42">#REF!</definedName>
    <definedName name="VALOR_PARCIAL_ENSAYOS_Y_OTROS">#REF!</definedName>
    <definedName name="SHARED_FORMULA_2245">#REF!</definedName>
    <definedName name="CAMIONETAD300">#REF!</definedName>
    <definedName name="blCantidades1">#REF!</definedName>
    <definedName name="hmenores">#REF!</definedName>
    <definedName name="diferencial">#REF!</definedName>
    <definedName name="Cimentacion">#REF!</definedName>
    <definedName name="JOHNNY">#REF!</definedName>
    <definedName name="COGA221">#REF!</definedName>
    <definedName name="TablaIbague">#REF!</definedName>
    <definedName name="_155_MAT36_1_1">#REF!</definedName>
    <definedName name="cUCA">#REF!</definedName>
    <definedName name="r.Market">#REF!</definedName>
    <definedName name="SHARED_FORMULA_226">#REF!</definedName>
    <definedName name="A_impresión_IM_2">#REF!</definedName>
    <definedName name="data17">#REF!</definedName>
    <definedName name="SalConv">#REF!</definedName>
    <definedName name="SHARED_FORMULA_953">#REF!</definedName>
    <definedName name="D6.PVC">#REF!</definedName>
    <definedName name="data48">#REF!</definedName>
    <definedName name="_SY124">#REF!</definedName>
    <definedName name="ES4_39">#REF!</definedName>
    <definedName name="Tubo_mueble_cal_18_1">#REF!</definedName>
    <definedName name="_SUM1">#REF!</definedName>
    <definedName name="SMMLV2000">#REF!</definedName>
    <definedName name="SHARED_FORMULA_1374">#REF!</definedName>
    <definedName name="SHARED_FORMULA_721">#REF!</definedName>
    <definedName name="Presupuesto">#REF!</definedName>
    <definedName name="UNID">#REF!</definedName>
    <definedName name="KG">#REF!</definedName>
    <definedName name="_pr14">#REF!</definedName>
    <definedName name="_UNL24">#REF!</definedName>
    <definedName name="U3UZ">#REF!</definedName>
    <definedName name="V_30___1.8x1.95___Plano_de_Detalle_No._A_166">#REF!</definedName>
    <definedName name="Lavamanos_de_sobreponer_en_acero_inoxidable.">#REF!</definedName>
    <definedName name="__APU465">#REF!</definedName>
    <definedName name="DOMESP90X63_S1">#REF!</definedName>
    <definedName name="__OCD1">#REF!</definedName>
    <definedName name="APU_19.1.3">#REF!</definedName>
    <definedName name="SHARED_FORMULA_2108">#REF!</definedName>
    <definedName name="_____INF1">#REF!</definedName>
    <definedName name="_MV3_1_2">#REF!</definedName>
    <definedName name="DIJ1_3">#REF!</definedName>
    <definedName name="Tablon_0_3mx0_3mx3m">#REF!</definedName>
    <definedName name="CGRF0333">#REF!</definedName>
    <definedName name="tiempos">#REF!</definedName>
    <definedName name="T21SF19">#REF!</definedName>
    <definedName name="Salida_de_Datos_1XRJ45__Cat_5___Incluye_toma_cajas__Faceplate_y_Accesorios">#REF!</definedName>
    <definedName name="CRUCE12_B_S5">#REF!</definedName>
    <definedName name="YEESANTRED3X2">#REF!</definedName>
    <definedName name="Ayudante_Topografo">#REF!</definedName>
    <definedName name="_____ORO18">#REF!</definedName>
    <definedName name="SHARED_FORMULA_2051">#REF!</definedName>
    <definedName name="____TOP4">#REF!</definedName>
    <definedName name="APU_7.1.4">#REF!</definedName>
    <definedName name="Basica_Facturacion_2001">#REF!</definedName>
    <definedName name="COGA138">#REF!</definedName>
    <definedName name="SHARED_FORMULA_429">#REF!</definedName>
    <definedName name="Rejilla_con_sosco_3_x2">#REF!</definedName>
    <definedName name="kkjhkhkjh">#REF!</definedName>
    <definedName name="_TZ2612">#REF!</definedName>
    <definedName name="SHARED_FORMULA_80">#REF!</definedName>
    <definedName name="Tabla_de_1__x12__x10">#REF!</definedName>
    <definedName name="MENU3">#REF!</definedName>
    <definedName name="SHARED_FORMULA_1781">#REF!</definedName>
    <definedName name="SHARED_FORMULA_1002">#REF!</definedName>
    <definedName name="DIRECTO8">#REF!</definedName>
    <definedName name="DSP1_1">#REF!</definedName>
    <definedName name="_____________ORO19">#REF!</definedName>
    <definedName name="SHARED_FORMULA_844">#REF!</definedName>
    <definedName name="_EQP3_1_2">#REF!</definedName>
    <definedName name="Teja_eternit_No_6">#REF!</definedName>
    <definedName name="Excel_BuiltIn_Print_Area_3_X">#REF!</definedName>
    <definedName name="SHARED_FORMULA_1923">#REF!</definedName>
    <definedName name="CODO8X22_1_2">#REF!</definedName>
    <definedName name="GTRE">#REF!</definedName>
    <definedName name="TODAHOJA">#REF!</definedName>
    <definedName name="LLAVE3_4TOT">#REF!</definedName>
    <definedName name="_UG8_1_1">#REF!</definedName>
    <definedName name="hojametalica">#REF!</definedName>
    <definedName name="T63JH">#REF!</definedName>
    <definedName name="Cx">#REF!</definedName>
    <definedName name="REP.CONTRATANTE">#REF!</definedName>
    <definedName name="SHARED_FORMULA_1681">#REF!</definedName>
    <definedName name="SHARED_FORMULA_2111">#REF!</definedName>
    <definedName name="VCELA1.5">#REF!</definedName>
    <definedName name="Estabilidad">#REF!</definedName>
    <definedName name="interruptorlamp">#REF!</definedName>
    <definedName name="Swvu.TAB4.">#REF!</definedName>
    <definedName name="____pr18">#REF!</definedName>
    <definedName name="APU_5.1.1">#REF!</definedName>
    <definedName name="DIRECTO7.20">#REF!</definedName>
    <definedName name="SUJETADORES_PARA_CABLE_DE_3_8">#REF!</definedName>
    <definedName name="YA">#REF!</definedName>
    <definedName name="Tee_Pres._1">#REF!</definedName>
    <definedName name="ITEM4.41">#REF!</definedName>
    <definedName name="TOTALITEM5.2">#REF!</definedName>
    <definedName name="WILLI">#REF!</definedName>
    <definedName name="SHARED_FORMULA_780">#REF!</definedName>
    <definedName name="SHARED_FORMULA_69">#REF!</definedName>
    <definedName name="Luminarias_Fluorescentes_Sistema_Modular_de_2x32_W__120_V__Tipo_T_8">#REF!</definedName>
    <definedName name="_9_4____123Grap">#REF!</definedName>
    <definedName name="SHARED_FORMULA_1320">#REF!</definedName>
    <definedName name="_224_MV11_1_1">#REF!</definedName>
    <definedName name="servicio">#REF!</definedName>
    <definedName name="DIRECTO46">#REF!</definedName>
    <definedName name="_tee1">#REF!</definedName>
    <definedName name="SHARED_FORMULA_348">#REF!</definedName>
    <definedName name="Acometida_en_3___250_kcmil___1___2_0___1___2_T_AWG__THHN_en_1Ø_3">#REF!</definedName>
    <definedName name="SHARED_FORMULA_1076">#REF!</definedName>
    <definedName name="_FS01">#REF!</definedName>
    <definedName name="___SBC3">#REF!</definedName>
    <definedName name="_459HM_1_1_1">#REF!</definedName>
    <definedName name="inodoro">#REF!</definedName>
    <definedName name="_______AFC3">#REF!</definedName>
    <definedName name="SHARED_FORMULA_758">#REF!</definedName>
    <definedName name="_MAT6_1">#REF!</definedName>
    <definedName name="APU_10.1.7">#REF!</definedName>
    <definedName name="SHARED_FORMULA_1154">#REF!</definedName>
    <definedName name="SHARED_FORMULA_1427">#REF!</definedName>
    <definedName name="VFA1_1_2">#REF!</definedName>
    <definedName name="_EQP20">#REF!</definedName>
    <definedName name="SHEET21">#REF!</definedName>
    <definedName name="SHARED_FORMULA_1873">#REF!</definedName>
    <definedName name="sellador">#REF!</definedName>
    <definedName name="SHARED_FORMULA_899">#REF!</definedName>
    <definedName name="GR_4">#REF!</definedName>
    <definedName name="Tz">#REF!</definedName>
    <definedName name="_31B_0__123Graph_XGráfico">#REF!</definedName>
    <definedName name="MORTE16">#REF!</definedName>
    <definedName localSheetId="3" name="Interruptor">#REF!</definedName>
    <definedName name="VIT">#REF!</definedName>
    <definedName name="_EQP1_1_2">#REF!</definedName>
    <definedName name="APU_7.7.1.4">#REF!</definedName>
    <definedName name="_____pr49">#REF!</definedName>
    <definedName name="vidri">#REF!</definedName>
    <definedName name="ADFE">#REF!</definedName>
    <definedName name="_ADN3">#REF!</definedName>
    <definedName name="PROF">#REF!</definedName>
    <definedName name="VRP1_1_8">#REF!</definedName>
    <definedName name="Long.Puntales.Rieles">#REF!</definedName>
    <definedName name="SHARED_FORMULA_1583">#REF!</definedName>
    <definedName name="_TZ2114">#REF!</definedName>
    <definedName name="Listón_2x2x3m_10">#REF!</definedName>
    <definedName name="NORTERO_1">#REF!</definedName>
    <definedName name="SHARED_FORMULA_1739">#REF!</definedName>
    <definedName name="FO">#REF!</definedName>
    <definedName name="bloque15">#REF!</definedName>
    <definedName name="SHARED_FORMULA_1414">#REF!</definedName>
    <definedName name="VPR1_1_19">#REF!</definedName>
    <definedName name="SHARED_FORMULA_1130">#REF!</definedName>
    <definedName name="_4265B">#REF!</definedName>
    <definedName name="fg">#REF!</definedName>
    <definedName name="cerradura1">#REF!</definedName>
    <definedName name="______pr16">#REF!</definedName>
    <definedName name="___OCD1">#REF!</definedName>
    <definedName name="ITEM5.78">#REF!</definedName>
    <definedName name="item207">#REF!</definedName>
    <definedName name="SHARED_FORMULA_2150">#REF!</definedName>
    <definedName name="SHARED_FORMULA_466">#REF!</definedName>
    <definedName name="Totalgastosvarios">#REF!</definedName>
    <definedName name="SHARED_FORMULA_1144">#REF!</definedName>
    <definedName name="DIRECTO40">#REF!</definedName>
    <definedName name="ADICION">#REF!</definedName>
    <definedName name="marco2x0.9">#REF!</definedName>
    <definedName name="COGA29">#REF!</definedName>
    <definedName name="TASR4">#REF!</definedName>
    <definedName name="TEJAB">#REF!</definedName>
    <definedName name="COSTO3US">#REF!</definedName>
    <definedName name="SHARED_FORMULA_303">#REF!</definedName>
    <definedName name="_522RELLENOEXCAVACION_1_1_1">#REF!</definedName>
    <definedName name="List_cuadrillas">#REF!</definedName>
    <definedName name="Gf">#REF!</definedName>
    <definedName name="_569T8UZ_1_1">#REF!</definedName>
    <definedName name="DIRECTO3">#REF!</definedName>
    <definedName name="ERGERGERGERG">#REF!</definedName>
    <definedName name="UNIONPRES1">#REF!</definedName>
    <definedName name="APU_4.1.3">#REF!</definedName>
    <definedName name="__pr59">#REF!</definedName>
    <definedName name="SHARED_FORMULA_372">#REF!</definedName>
    <definedName name="Z_6CDBE1A2_8642_11D4_8E16_005004999978_.wvu.PrintTitles">#REF!</definedName>
    <definedName name="APU_16.1.15">#REF!</definedName>
    <definedName name="_MAT15_1">#REF!</definedName>
    <definedName name="novafort160_1_1">#REF!</definedName>
    <definedName name="ic">#REF!</definedName>
    <definedName name="_4262A">#REF!</definedName>
    <definedName name="SHARED_FORMULA_1403">#REF!</definedName>
    <definedName name="PRUEBA2">#REF!</definedName>
    <definedName name="_911A">#REF!</definedName>
    <definedName name="SHEET12">#REF!</definedName>
    <definedName name="_278_POR1_1_1">#REF!</definedName>
    <definedName name="APU_16.1.13">#REF!</definedName>
    <definedName name="CUADRO20">#REF!</definedName>
    <definedName name="apubox">#REF!</definedName>
    <definedName name="SHARED_FORMULA_833">#REF!</definedName>
    <definedName name="SHARED_FORMULA_1356">#REF!</definedName>
    <definedName name="RELACION_C">#REF!</definedName>
    <definedName name="_240_MV16_1_1_1">#REF!</definedName>
    <definedName name="rack">#REF!</definedName>
    <definedName name="Breaker_de_1x30_A">#REF!</definedName>
    <definedName name="COLL">#REF!</definedName>
    <definedName name="APU_15.2.4">#REF!</definedName>
    <definedName name="Tuberia_Acero_Galvanizado_Schedule_40_2">#REF!</definedName>
    <definedName name="ESP201.15">#REF!</definedName>
    <definedName name="_559T4UZ_1">#REF!</definedName>
    <definedName name="_MM3">#REF!</definedName>
    <definedName name="DIRECTO3.15">#REF!</definedName>
    <definedName name="Marquesinas_en_lamina_puntos_fijos">#REF!</definedName>
    <definedName name="APU_Pradizacion">#REF!</definedName>
    <definedName name="SHARED_FORMULA_2046">#REF!</definedName>
    <definedName name="Campanas">#REF!</definedName>
    <definedName name="TAREAS_INICIALES">#REF!</definedName>
    <definedName name="catarata">#REF!</definedName>
    <definedName name="_OCD1">#REF!</definedName>
    <definedName name="TGALV">#REF!</definedName>
    <definedName name="SHARED_FORMULA_1384">#REF!</definedName>
    <definedName name="TEMA8">#REF!</definedName>
    <definedName name="ITEM5.70">#REF!</definedName>
    <definedName name="tabla2">#REF!</definedName>
    <definedName name="____pr32">#REF!</definedName>
    <definedName name="CGTR037">#REF!</definedName>
    <definedName name="CGTR011">#REF!</definedName>
    <definedName name="DIRECTO5.61">#REF!</definedName>
    <definedName name="SHARED_FORMULA_2038">#REF!</definedName>
    <definedName name="SHARED_FORMULA_2202">#REF!</definedName>
    <definedName name="TUBLLUVIA4TOTAL">#REF!</definedName>
    <definedName name="Uo">#REF!</definedName>
    <definedName name="Proy_21">#REF!</definedName>
    <definedName name="RELLENOEXCAVACION_1_1">#REF!</definedName>
    <definedName name="TotalTram">#REF!</definedName>
    <definedName name="_MAT19_1">#REF!</definedName>
    <definedName name="SIG_LG11_H354">#REF!</definedName>
    <definedName name="SHARED_FORMULA_1864">#REF!</definedName>
    <definedName name="ES1_43">#REF!</definedName>
    <definedName name="adap6acpvc">#REF!</definedName>
    <definedName name="crt">#REF!</definedName>
    <definedName name="Var_Inflación">#REF!</definedName>
    <definedName name="SHARED_FORMULA_1010">#REF!</definedName>
    <definedName name="dj">#REF!</definedName>
    <definedName name="SOPPER2">#REF!</definedName>
    <definedName name="Compresor_2_Martillos_185_PCM">#REF!</definedName>
    <definedName name="SHARED_FORMULA_237">#REF!</definedName>
    <definedName name="____EXC2">#REF!</definedName>
    <definedName name="APU_7.8.2.1">#REF!</definedName>
    <definedName name="_665UR4UP_1_1">#REF!</definedName>
    <definedName name="APU_concreto.imp.3000">#REF!</definedName>
    <definedName name="Numero.BC">#REF!</definedName>
    <definedName name="T11SF15">#REF!</definedName>
    <definedName name="BASE">#REF!</definedName>
    <definedName name="SHARED_FORMULA_195">#REF!</definedName>
    <definedName name="SHARED_FORMULA_354">#REF!</definedName>
    <definedName name="_321acero_1_1_1">#REF!</definedName>
    <definedName name="_455FOR_1_1">#REF!</definedName>
    <definedName name="_586TEE6A3_1">#REF!</definedName>
    <definedName name="SHARED_FORMULA_697">#REF!</definedName>
    <definedName name="US">#REF!</definedName>
    <definedName name="DIRECTO5.80">#REF!</definedName>
    <definedName name="SHARED_FORMULA_218">#REF!</definedName>
    <definedName name="SHARED_FORMULA_1614">#REF!</definedName>
    <definedName name="ES2_16">#REF!</definedName>
    <definedName name="CHP">#REF!</definedName>
    <definedName name="tubpr1ymedia">#REF!</definedName>
    <definedName name="_181A">#REF!</definedName>
    <definedName name="ELECTRICO_ITEM_ESTIMADO">#REF!</definedName>
    <definedName name="SHARED_FORMULA_1505">#REF!</definedName>
    <definedName name="DIRECTO5.85">#REF!</definedName>
    <definedName name="CUATOP">#REF!</definedName>
    <definedName name="__INF1">#REF!</definedName>
    <definedName name="Salidas_de_Alumbrado_en_Tuberia_PVC">#REF!</definedName>
    <definedName name="fsfso">#REF!</definedName>
    <definedName name="VAL200PE_S2">#REF!</definedName>
    <definedName name="Listón_4_x2x3m.">#REF!</definedName>
    <definedName name="_MAT20_1_2">#REF!</definedName>
    <definedName name="VALVULA_DE_COMPUERTA_4__SELLO_ELASTICO_Y_VNA_CON_CUADRANTE">#REF!</definedName>
    <definedName name="CosteoConsultoria">#REF!</definedName>
    <definedName name="_4232B">#REF!</definedName>
    <definedName name="_164_MAT39_1_1">#REF!</definedName>
    <definedName name="___pj51">#REF!</definedName>
    <definedName name="SHARED_FORMULA_1394">#REF!</definedName>
    <definedName name="cementoblanco">#REF!</definedName>
    <definedName name="_349BaseDatos_1">#REF!</definedName>
    <definedName name="_UG6_1">#REF!</definedName>
    <definedName name="Tuberia_Novafort_14">#REF!</definedName>
    <definedName name="B_impresión_IM">#REF!</definedName>
    <definedName name="Codo_90o_Presión_P.V.C._1_1_2">#REF!</definedName>
    <definedName name="Lavaplatos_Bar_Redondo_Ref._0556_999">#REF!</definedName>
    <definedName name="SHARED_FORMULA_605">#REF!</definedName>
    <definedName name="SHARED_FORMULA_2141">#REF!</definedName>
    <definedName name="SHARED_FORMULA_1962">#REF!</definedName>
    <definedName name="UNIONREPARACION6_1_1">#REF!</definedName>
    <definedName name="LLAVE1_2">#REF!</definedName>
    <definedName name="COSTO38US">#REF!</definedName>
    <definedName name="PESETA">#REF!</definedName>
    <definedName name="SHARED_FORMULA_1248">#REF!</definedName>
    <definedName name="_POR4_1">#REF!</definedName>
    <definedName name="MATRIZ_DE_DATOS">#REF!</definedName>
    <definedName name="CRUCE_200_CANAL_S5">#REF!</definedName>
    <definedName name="SHARED_FORMULA_1097">#REF!</definedName>
    <definedName name="__BGC1">#REF!</definedName>
    <definedName name="_668UR4UZ_1_1">#REF!</definedName>
    <definedName name="_619U4UP_1">#REF!</definedName>
    <definedName name="SHARED_FORMULA_949">#REF!</definedName>
    <definedName name="fk">#REF!</definedName>
    <definedName name="_MAT16">#REF!</definedName>
    <definedName name="Equipo_de_termofusión_para_tubería_de_PE">#REF!</definedName>
    <definedName name="__COM15">#REF!</definedName>
    <definedName name="Caolin">#REF!</definedName>
    <definedName name="_MV10_1_1">#REF!</definedName>
    <definedName name="SHARED_FORMULA_1428">#REF!</definedName>
    <definedName name="mono">#REF!</definedName>
    <definedName name="NJH">#REF!</definedName>
    <definedName name="ResEquipo">#REF!</definedName>
    <definedName name="TEMPLL">#REF!</definedName>
    <definedName name="FIN_6">#REF!</definedName>
    <definedName name="ELEC_EQU">#REF!</definedName>
    <definedName name="EQUIPO_1">#REF!</definedName>
    <definedName name="instalacion_lavamanos">#REF!</definedName>
    <definedName name="_MAT8_1_2">#REF!</definedName>
    <definedName name="ITEM4.21">#REF!</definedName>
    <definedName name="VSM1_1_2">#REF!</definedName>
    <definedName name="PRIMERO">#REF!</definedName>
    <definedName name="Nafta_2">#REF!</definedName>
    <definedName name="TotAuxCom">#REF!</definedName>
    <definedName name="SHARED_FORMULA_1629">#REF!</definedName>
    <definedName name="SHARED_FORMULA_660">#REF!</definedName>
    <definedName name="DescripcionVenta">#REF!</definedName>
    <definedName name="EQUIPO1">#REF!</definedName>
    <definedName name="Pesoenagua">#REF!</definedName>
    <definedName name="_EQP1">#REF!</definedName>
    <definedName name="APU_7.9.3.4">#REF!</definedName>
    <definedName name="HOJACALCULO">#REF!</definedName>
    <definedName name="_srn001">#REF!</definedName>
    <definedName name="tota">#REF!</definedName>
    <definedName name="_34_EQP19_1">#REF!</definedName>
    <definedName name="APU_15.2.14">#REF!</definedName>
    <definedName name="tubogrp28">#REF!</definedName>
    <definedName name="__EST13">#REF!</definedName>
    <definedName name="FactorMultiplicaCalculadoFMMin">#REF!</definedName>
    <definedName name="NIPLE_DE_4__B_x_EL_L__0.25_MTS">#REF!</definedName>
    <definedName name="____VEX1">#REF!</definedName>
    <definedName name="DOLLAR">#REF!</definedName>
    <definedName name="materiales1">#REF!</definedName>
    <definedName name="CGSO041">#REF!</definedName>
    <definedName name="Regulador_Trifasico_de_1_KVA">#REF!</definedName>
    <definedName name="_MAT34_1">#REF!</definedName>
    <definedName name="SHARED_FORMULA_1501">#REF!</definedName>
    <definedName name="VAL250PE_S3">#REF!</definedName>
    <definedName name="Puerta_entamborada_2_05x1_4">#REF!</definedName>
    <definedName name="ES5_13">#REF!</definedName>
    <definedName name="CUADRILLAF">#REF!</definedName>
    <definedName name="__PR1">#REF!</definedName>
    <definedName name="___BGC3">#REF!</definedName>
    <definedName name="_____pr70">#REF!</definedName>
    <definedName name="SHARED_FORMULA_1613">#REF!</definedName>
    <definedName name="BQ">#REF!</definedName>
    <definedName name="Registro_Toya_3_4">#REF!</definedName>
    <definedName name="_tax1">#REF!</definedName>
    <definedName name="DES_CUADRILLA">#REF!</definedName>
    <definedName name="SHARED_FORMULA_617">#REF!</definedName>
    <definedName name="_SOR2">#REF!</definedName>
    <definedName name="Tubo_P.V.C.___L_3">#REF!</definedName>
    <definedName name="_EQP5_1_2">#REF!</definedName>
    <definedName name="SHARED_FORMULA_1941">#REF!</definedName>
    <definedName name="SUPERCEL">#REF!</definedName>
    <definedName name="SHARED_FORMULA_2227">#REF!</definedName>
    <definedName name="Cinta_de_Señalización">#REF!</definedName>
    <definedName name="INTERMEDIA_I">#REF!</definedName>
    <definedName name="liston4x4">#REF!</definedName>
    <definedName name="ES3_30">#REF!</definedName>
    <definedName name="SHARED_FORMULA_294">#REF!</definedName>
    <definedName name="DATOS_DIARIO">#REF!</definedName>
    <definedName name="V_19___4.95x14.352___Plano_de_Detalle_No._A_163">#REF!</definedName>
    <definedName name="ES1_28">#REF!</definedName>
    <definedName name="SHARED_FORMULA_818">#REF!</definedName>
    <definedName name="ACTAEXTRA4">#REF!</definedName>
    <definedName name="DepreciationPB">#REF!</definedName>
    <definedName name="SHARED_FORMULA_191">#REF!</definedName>
    <definedName name="_____________EXC9">#REF!</definedName>
    <definedName name="dolar_4">#REF!</definedName>
    <definedName name="SHARED_FORMULA_918">#REF!</definedName>
    <definedName name="SHARED_FORMULA_286">#REF!</definedName>
    <definedName name="ZXC">#REF!</definedName>
    <definedName name="_361codo160x90_1">#REF!</definedName>
    <definedName name="SHARED_FORMULA_1659">#REF!</definedName>
    <definedName name="TRM1.">#REF!</definedName>
    <definedName name="__pr55">#REF!</definedName>
    <definedName name="auto1">#REF!</definedName>
    <definedName name="_EST16">#REF!</definedName>
    <definedName name="ITEM4.31">#REF!</definedName>
    <definedName name="SalMinimo">#REF!</definedName>
    <definedName name="R_2">#REF!</definedName>
    <definedName name="_______EXC1">#REF!</definedName>
    <definedName name="VRP1_1_2">#REF!</definedName>
    <definedName name="ggggg">#REF!</definedName>
    <definedName name="CUADRILLA_3__2_OFC___6_AYU">#REF!</definedName>
    <definedName name="CON.TUB">#REF!</definedName>
    <definedName name="____pr55">#REF!</definedName>
    <definedName name="SHARED_FORMULA_1400">#REF!</definedName>
    <definedName name="TANQUEELEVATOT">#REF!</definedName>
    <definedName localSheetId="3" name="Peru">#REF!</definedName>
    <definedName name="SHARED_FORMULA_1643">#REF!</definedName>
    <definedName name="TotalCalidad">#REF!</definedName>
    <definedName name="Excel_BuiltIn_Print_Area_1_1_1_1">#REF!</definedName>
    <definedName name="TACU_0.5">#REF!</definedName>
    <definedName name="_649UNION8PVC_1">#REF!</definedName>
    <definedName name="DEMOLICIONASFALTO_1_1">#REF!</definedName>
    <definedName name="refBusquedaCodINSUMOS">#REF!</definedName>
    <definedName name="imagenaltavoces2">#REF!</definedName>
    <definedName name="Proy_35">#REF!</definedName>
    <definedName name="_EXC9">#REF!</definedName>
    <definedName name="APU_3.4.5.1">#REF!</definedName>
    <definedName name="CUTOP">#REF!</definedName>
    <definedName name="_TPE1701">#REF!</definedName>
    <definedName name="tabletagres">#REF!</definedName>
    <definedName name="_280_POR2_1">#REF!</definedName>
    <definedName name="GEC_ON_GER">#REF!</definedName>
    <definedName name="PesoAire2">#REF!</definedName>
    <definedName name="SHARED_FORMULA_754">#REF!</definedName>
    <definedName name="DIRECTO7.16">#REF!</definedName>
    <definedName name="_598TEE8X4_1">#REF!</definedName>
    <definedName name="blImagen1">#REF!</definedName>
    <definedName name="_TPE8025">#REF!</definedName>
    <definedName name="Cant.SantaInes">#REF!</definedName>
    <definedName name="A._PRODUCCION">#REF!</definedName>
    <definedName localSheetId="3" name="BREAKER">#REF!</definedName>
    <definedName name="SHARED_FORMULA_2082">#REF!</definedName>
    <definedName name="tornillos">#REF!</definedName>
    <definedName name="JORNALB">#REF!</definedName>
    <definedName name="ITEM5.55">#REF!</definedName>
    <definedName name="SHARED_FORMULA_1341">#REF!</definedName>
    <definedName name="K7F1">#REF!</definedName>
    <definedName name="CAJAVAL">#REF!</definedName>
    <definedName name="ESP330.2">#REF!</definedName>
    <definedName name="ITEM7.29">#REF!</definedName>
    <definedName name="Factor1.55">#REF!</definedName>
    <definedName name="FRENTES">#REF!</definedName>
    <definedName name="tapafondo_1_2">#REF!</definedName>
    <definedName name="IMPII1B">#REF!</definedName>
    <definedName name="WQEWER">#REF!</definedName>
    <definedName name="caja4x2">#REF!</definedName>
    <definedName name="SHARED_FORMULA_1800">#REF!</definedName>
    <definedName name="ES1_2">#REF!</definedName>
    <definedName name="mcb">#REF!</definedName>
    <definedName name="_429DEMOLICION_1_1_1">#REF!</definedName>
    <definedName name="SHARED_FORMULA_2180">#REF!</definedName>
    <definedName name="noooo">#REF!</definedName>
    <definedName name="Valvula_de_Vastago_Ascendente_Cuerpo_en_Hierro_3">#REF!</definedName>
    <definedName name="DPI">#REF!</definedName>
    <definedName name="__pr27">#REF!</definedName>
    <definedName name="producto">#REF!</definedName>
    <definedName name="tys">#REF!</definedName>
    <definedName name="VALVULA_DE_COMPUERTA_2__SELLO_ELASTICO_Y_VNA_CON_CUADRANTE">#REF!</definedName>
    <definedName name="____ane8">#REF!</definedName>
    <definedName name="CUBIERTATOTAL">#REF!</definedName>
    <definedName name="_______________EXC8">#REF!</definedName>
    <definedName name="Canaleta_Metalica_con_Division_de_15x4_cm.">#REF!</definedName>
    <definedName name="Maneral_de_Corte_de_Corte_1_2__para_polietileno">#REF!</definedName>
    <definedName name="PAIS1">#REF!</definedName>
    <definedName name="SHARED_FORMULA_2138">#REF!</definedName>
    <definedName name="TEE6X3_1_1">#REF!</definedName>
    <definedName name="SBG_1_1">#REF!</definedName>
    <definedName name="_TZ323">#REF!</definedName>
    <definedName name="Valor.m3.concreto17.5MPa">#REF!</definedName>
    <definedName name="SHARED_FORMULA_1037">#REF!</definedName>
    <definedName name="ANGULO">#REF!</definedName>
    <definedName name="STENU">#REF!</definedName>
    <definedName name="SHARED_FORMULA_1971">#REF!</definedName>
    <definedName name="REFERENCIA">#REF!</definedName>
    <definedName name="bloque10">#REF!</definedName>
    <definedName name="_pr41">#REF!</definedName>
    <definedName name="TOTALITEM9.2">#REF!</definedName>
    <definedName name="SHARED_FORMULA_1819">#REF!</definedName>
    <definedName name="SHARED_FORMULA_1727">#REF!</definedName>
    <definedName name="_TPN16012">#REF!</definedName>
    <definedName name="_4202B">#REF!</definedName>
    <definedName name="Z_0E0DE1F8_394A_4093_8E74_B2A631A3A88C_.wvu.PrintTitles">#REF!</definedName>
    <definedName name="_TEE3_1_2">#REF!</definedName>
    <definedName name="GRUPO1">#REF!</definedName>
    <definedName name="____COM11">#REF!</definedName>
    <definedName name="SHARED_FORMULA_1262">#REF!</definedName>
    <definedName name="COGA211">#REF!</definedName>
    <definedName name="Z_729969D8_DFDA_47B9_ADA2_E05CF62B3DEF_.wvu.PrintTitles">#REF!</definedName>
    <definedName name="VPR1_1_20">#REF!</definedName>
    <definedName name="SHARED_FORMULA_2206">#REF!</definedName>
    <definedName name="mobra">#REF!</definedName>
    <definedName name="_ORO13">#REF!</definedName>
    <definedName name="ACwvu.TAB4.">#REF!</definedName>
    <definedName name="_4__123Graph_AGráfico_4A">#REF!</definedName>
    <definedName name="baldosa20x30">#REF!</definedName>
    <definedName name="_MON1">#REF!</definedName>
    <definedName name="Taco_Termo_magnético_Unipolar_HQP_30A">#REF!</definedName>
    <definedName name="SHARED_FORMULA_1463">#REF!</definedName>
    <definedName name="CADENERO_2">#REF!</definedName>
    <definedName name="___pr25">#REF!</definedName>
    <definedName name="MICR">#REF!</definedName>
    <definedName name="rellenonat">#REF!</definedName>
    <definedName name="U3UZ_1_2">#REF!</definedName>
    <definedName name="UNION8_1_2">#REF!</definedName>
    <definedName name="SIG_PTHG_LG11">#REF!</definedName>
    <definedName name="ERRORE">#REF!</definedName>
    <definedName name="SHARED_FORMULA_1133">#REF!</definedName>
    <definedName name="SHARED_FORMULA_1693">#REF!</definedName>
    <definedName name="a.1">#REF!</definedName>
    <definedName localSheetId="3" name="JUK">#REF!</definedName>
    <definedName name="ES5_2">#REF!</definedName>
    <definedName name="MACO">#REF!</definedName>
    <definedName name="SHARED_FORMULA_965">#REF!</definedName>
    <definedName name="SHARED_FORMULA_15">#REF!</definedName>
    <definedName name="Mi_Salida1">#REF!</definedName>
    <definedName name="_____________EST14">#REF!</definedName>
    <definedName name="SHARED_FORMULA_1266">#REF!</definedName>
    <definedName name="MOTOB2">#REF!</definedName>
    <definedName name="_____EST9">#REF!</definedName>
    <definedName name="LUPVC">#REF!</definedName>
    <definedName name="SHARED_FORMULA_285">#REF!</definedName>
    <definedName name="res_vaupés">#REF!</definedName>
    <definedName name="SHARED_FORMULA_151">#REF!</definedName>
    <definedName name="infor">#REF!</definedName>
    <definedName name="SHARED_FORMULA_55">#REF!</definedName>
    <definedName name="_404Compilado_1_1">#REF!</definedName>
    <definedName name="Programado">#REF!</definedName>
    <definedName name="yee200x160_1_2">#REF!</definedName>
    <definedName name="CUADRI7">#REF!</definedName>
    <definedName name="incremento_125">#REF!</definedName>
    <definedName name="___COM19">#REF!</definedName>
    <definedName name="CÓDIGOS_TRANSPORTES">#REF!</definedName>
    <definedName name="TOTSHE20">#REF!</definedName>
    <definedName name="Canchas_múltiples.">#REF!</definedName>
    <definedName name="TotalEns">#REF!</definedName>
    <definedName name="SHARED_FORMULA_169">#REF!</definedName>
    <definedName name="ENCHAPLABOR">#REF!</definedName>
    <definedName name="sanitario_porcelana_blanco">#REF!</definedName>
    <definedName name="LORENa">#REF!</definedName>
    <definedName name="_EEF110">#REF!</definedName>
    <definedName name="ES4_41">#REF!</definedName>
    <definedName name="TEE4X3_1">#REF!</definedName>
    <definedName name="_TPE8020">#REF!</definedName>
    <definedName name="seccion1">#REF!</definedName>
    <definedName name="_584TEE4X3_1_1">#REF!</definedName>
    <definedName name="__pr33">#REF!</definedName>
    <definedName name="SHARED_FORMULA_409">#REF!</definedName>
    <definedName name="ES6_8">#REF!</definedName>
    <definedName name="pasamuro">#REF!</definedName>
    <definedName name="_______EXC10">#REF!</definedName>
    <definedName name="AGOSTO">#REF!</definedName>
    <definedName name="Z_3B3C0CA1_2A9C_45FD_9823_50B200F6C0D1_.wvu.PrintTitles">#REF!</definedName>
    <definedName name="SHARED_FORMULA_682">#REF!</definedName>
    <definedName name="_470LOCALIZACION_1_1">#REF!</definedName>
    <definedName name="blPersonalObraInf">#REF!</definedName>
    <definedName name="__123Graph_AMAIN">#REF!</definedName>
    <definedName name="Varios">#REF!</definedName>
    <definedName name="APU_12.1.33">#REF!</definedName>
    <definedName name="SHARED_FORMULA_246">#REF!</definedName>
    <definedName name="SHARED_FORMULA_1523">#REF!</definedName>
    <definedName name="Proy_38">#REF!</definedName>
    <definedName name="tee6x6el">#REF!</definedName>
    <definedName name="DIRECTO78">#REF!</definedName>
    <definedName name="ES2_25">#REF!</definedName>
    <definedName name="___AFC5">#REF!</definedName>
    <definedName name="SHARED_FORMULA_1563">#REF!</definedName>
    <definedName name="CHEQUE">#REF!</definedName>
    <definedName name="ESPESORMR40">#REF!</definedName>
    <definedName name="_547T3UP_1">#REF!</definedName>
    <definedName name="BLPH2">#REF!</definedName>
    <definedName name="SHARED_FORMULA_1589">#REF!</definedName>
    <definedName name="_____pr48">#REF!</definedName>
    <definedName name="_242_MV17_1_1">#REF!</definedName>
    <definedName name="Servicios">#REF!</definedName>
    <definedName name="SHARED_FORMULA_1447">#REF!</definedName>
    <definedName name="ES3_2">#REF!</definedName>
    <definedName name="XXXXXXXXXXXX">#REF!</definedName>
    <definedName name="SHARED_FORMULA_1513">#REF!</definedName>
    <definedName name="TopEncargado">#REF!</definedName>
    <definedName name="BUJE1.14X34">#REF!</definedName>
    <definedName name="YEESANT2">#REF!</definedName>
    <definedName name="Conos_reflectivos_de_1_m">#REF!</definedName>
    <definedName name="ACAT22">#REF!</definedName>
    <definedName name="_31GH">#REF!</definedName>
    <definedName name="RESUEMN4_2">#REF!</definedName>
    <definedName name="SHARED_FORMULA_1678">#REF!</definedName>
    <definedName name="contrah">#REF!</definedName>
    <definedName name="_163_MAT39_1">#REF!</definedName>
    <definedName name="Base_MO">#REF!</definedName>
    <definedName name="PorcentajeUtilidad">#REF!</definedName>
    <definedName name="V_20___4.4x4.82___Plano_de_Detalle_No._A_164">#REF!</definedName>
    <definedName name="_____tab2">#REF!</definedName>
    <definedName name="_________xlnm.Print_Area_1">#REF!</definedName>
    <definedName name="APU_7.9.1.2">#REF!</definedName>
    <definedName name="CRUZ4_1">#REF!</definedName>
    <definedName name="_DIJ1">#REF!</definedName>
    <definedName name="APU_12.1.45">#REF!</definedName>
    <definedName name="ES6_33">#REF!</definedName>
    <definedName name="Balde_Plastico_Negro">#REF!</definedName>
    <definedName name="item710.1">#REF!</definedName>
    <definedName name="Codo_Pres.._1">#REF!</definedName>
    <definedName name="_254A">#REF!</definedName>
    <definedName name="SHARED_FORMULA_1938">#REF!</definedName>
    <definedName name="Porcentaje_Aumento">#REF!</definedName>
    <definedName name="PERGOLA">#REF!</definedName>
    <definedName name="DIRECTO4.24">#REF!</definedName>
    <definedName name="LOP">#REF!</definedName>
    <definedName name="yee200x160">#REF!</definedName>
    <definedName name="COSTO_MATERIAL">#REF!</definedName>
    <definedName name="_206_MO6_1_1">#REF!</definedName>
    <definedName name="T62JH">#REF!</definedName>
    <definedName name="dólar">#REF!</definedName>
    <definedName name="PFAN">#REF!</definedName>
    <definedName name="SHARED_FORMULA_1790">#REF!</definedName>
    <definedName name="SHARED_FORMULA_2149">#REF!</definedName>
    <definedName name="__EST19">#REF!</definedName>
    <definedName name="lora">#REF!</definedName>
    <definedName name="A_IMPRESIÓN_IM">#REF!</definedName>
    <definedName name="DIRECTO5.106">#REF!</definedName>
    <definedName name="Ene_C">#REF!</definedName>
    <definedName name="_123B">#REF!</definedName>
    <definedName name="Caucho_Sabanero_1.50_m">#REF!</definedName>
    <definedName name="___PMT5671">#REF!</definedName>
    <definedName name="_____________ORO11">#REF!</definedName>
    <definedName name="anexo5">#REF!</definedName>
    <definedName name="OTERO_4">#REF!</definedName>
    <definedName name="Dv">#REF!</definedName>
    <definedName name="____EST14">#REF!</definedName>
    <definedName name="Grados">#REF!</definedName>
    <definedName name="APU_3.1.3">#REF!</definedName>
    <definedName name="ES3_24">#REF!</definedName>
    <definedName name="DIRECTO10">#REF!</definedName>
    <definedName name="SHARED_FORMULA_757">#REF!</definedName>
    <definedName name="_COM1">#REF!</definedName>
    <definedName localSheetId="3" name="horat">#REF!</definedName>
    <definedName name="_696VALVULA6_1_1_1">#REF!</definedName>
    <definedName name="_________PMT5820">#REF!</definedName>
    <definedName name="IMPII2B">#REF!</definedName>
    <definedName name="_154B">#REF!</definedName>
    <definedName name="SHARED_FORMULA_514">#REF!</definedName>
    <definedName name="SHARED_FORMULA_442">#REF!</definedName>
    <definedName name="______AFC5">#REF!</definedName>
    <definedName name="MOENC">#REF!</definedName>
    <definedName name="Ensayos">#REF!</definedName>
    <definedName name="Vibrocompactador_IngersollRandSD70D">#REF!</definedName>
    <definedName name="Regulador_Trifasico_de_20_KVA">#REF!</definedName>
    <definedName name="_513REDU6X4_1_1_1">#REF!</definedName>
    <definedName name="SHARED_FORMULA_524">#REF!</definedName>
    <definedName name="ES6_41">#REF!</definedName>
    <definedName name="SHARED_FORMULA_300">#REF!</definedName>
    <definedName name="DuracionMeses">#REF!</definedName>
    <definedName name="________EST3">#REF!</definedName>
    <definedName name="SHARED_FORMULA_265">#REF!</definedName>
    <definedName name="__AIU1">#REF!</definedName>
    <definedName name="TOTALREPOSICION">#REF!</definedName>
    <definedName name="_DPY1">#REF!</definedName>
    <definedName name="_145_MAT33_1">#REF!</definedName>
    <definedName name="VPR1_1_12">#REF!</definedName>
    <definedName name="A2S">#REF!</definedName>
    <definedName name="_673UR6UZ_1">#REF!</definedName>
    <definedName name="_1.2.1">#REF!</definedName>
    <definedName name="v">#REF!</definedName>
    <definedName localSheetId="3" name="Area_GLA">#REF!</definedName>
    <definedName name="TEE4X3_1_1">#REF!</definedName>
    <definedName name="_637UNION3_1">#REF!</definedName>
    <definedName name="PORCENTAJE1">#REF!</definedName>
    <definedName name="_______EST3">#REF!</definedName>
    <definedName name="ES5_11">#REF!</definedName>
    <definedName name="margentyco">#REF!</definedName>
    <definedName name="_________ug1">#REF!</definedName>
    <definedName name="jñ">#REF!</definedName>
    <definedName name="saltarin">#REF!</definedName>
    <definedName name="_4240B">#REF!</definedName>
    <definedName name="SHARED_FORMULA_1119">#REF!</definedName>
    <definedName name="Z_6BA141F4_E104_11DA_B6F6_00609720E0A1_.wvu.PrintArea">#REF!</definedName>
    <definedName name="Fin_rotacion">#REF!</definedName>
    <definedName name="_5">#REF!</definedName>
    <definedName name="TOTALITEM3.5.1">#REF!</definedName>
    <definedName name="TB_EVENTOS_OTS_ANUAL">#REF!</definedName>
    <definedName name="_MV11">#REF!</definedName>
    <definedName name="TEE8X6_1_2">#REF!</definedName>
    <definedName name="ITEM_1.4.1">#REF!</definedName>
    <definedName name="RESUMEN2">#REF!</definedName>
    <definedName name="SHARED_FORMULA_1438">#REF!</definedName>
    <definedName name="SHARED_FORMULA_1839">#REF!</definedName>
    <definedName name="SHARED_FORMULA_1548">#REF!</definedName>
    <definedName name="SHARED_FORMULA_653">#REF!</definedName>
    <definedName name="_TEP11">#REF!</definedName>
    <definedName name="SHARED_FORMULA_647">#REF!</definedName>
    <definedName name="_421CRUZ4X3_1">#REF!</definedName>
    <definedName name="Retenido200">#REF!</definedName>
    <definedName name="r.Summary">#REF!</definedName>
    <definedName name="iva_4_10">#REF!</definedName>
    <definedName name="seccion2">#REF!</definedName>
    <definedName name="ESTADOSAO">#REF!</definedName>
    <definedName name="ITEM7.4">#REF!</definedName>
    <definedName name="SHARED_FORMULA_115">#REF!</definedName>
    <definedName name="Rejillas_prefabricadas_baños_y_circulaciones_0_10___0_15">#REF!</definedName>
    <definedName name="TIEMPO">#REF!</definedName>
    <definedName name="_493PLACA_1">#REF!</definedName>
    <definedName name="TIR">#REF!</definedName>
    <definedName name="SHARED_FORMULA_921">#REF!</definedName>
    <definedName name="cuaII3B">#REF!</definedName>
    <definedName name="__________________f">#REF!</definedName>
    <definedName name="APU_7.3.8">#REF!</definedName>
    <definedName name="imagenreceivers">#REF!</definedName>
    <definedName name="DIRECTO83">#REF!</definedName>
    <definedName name="CUAEXC">#REF!</definedName>
    <definedName name="SHARED_FORMULA_1849">#REF!</definedName>
    <definedName name="__EST23">#REF!</definedName>
    <definedName name="________PJ50">#REF!</definedName>
    <definedName name="Interest">#REF!</definedName>
    <definedName name="CGRF0443">#REF!</definedName>
    <definedName name="DGP">#REF!</definedName>
    <definedName name="_474MDC_1_1_1">#REF!</definedName>
    <definedName name="SHARED_FORMULA_509">#REF!</definedName>
    <definedName name="__EMP4">#REF!</definedName>
    <definedName name="_76_MAT12_1">#REF!</definedName>
    <definedName name="____APU221">#REF!</definedName>
    <definedName name="Lamina_de_acero_inox.">#REF!</definedName>
    <definedName name="SHARED_FORMULA_2215">#REF!</definedName>
    <definedName name="Dispensador_Toallas_de_Papel_Ref._B_369">#REF!</definedName>
    <definedName name="GEA1_4">#REF!</definedName>
    <definedName name="blNombreArchivo">#REF!</definedName>
    <definedName name="Vb">#REF!</definedName>
    <definedName name="_106_MAT21_1">#REF!</definedName>
    <definedName name="_____pr03">#REF!</definedName>
    <definedName name="HIDR200PE_S2">#REF!</definedName>
    <definedName name="_____________ORO12">#REF!</definedName>
    <definedName name="SHARED_FORMULA_766">#REF!</definedName>
    <definedName name="SHARED_FORMULA_1624">#REF!</definedName>
    <definedName name="_354CAJA_1_1_1">#REF!</definedName>
    <definedName name="SHARED_FORMULA_1508">#REF!</definedName>
    <definedName name="_Table2_In1">#REF!</definedName>
    <definedName name="COGA32">#REF!</definedName>
    <definedName name="SHARED_FORMULA_260">#REF!</definedName>
    <definedName name="CUAPLO">#REF!</definedName>
    <definedName name="GRAV4">#REF!</definedName>
    <definedName name="______xlnm.Print_Area_3">#REF!</definedName>
    <definedName name="Electricos2">#REF!</definedName>
    <definedName name="SHARED_FORMULA_706">#REF!</definedName>
    <definedName name="SHARED_FORMULA_420">#REF!</definedName>
    <definedName name="APU_15.2.7">#REF!</definedName>
    <definedName name="QTIES">#REF!</definedName>
    <definedName name="DIRECTO4.49">#REF!</definedName>
    <definedName name="ITEM_8_10">#REF!</definedName>
    <definedName name="ESTINM">#REF!</definedName>
    <definedName name="_EST9">#REF!</definedName>
    <definedName name="SHARED_FORMULA_1545">#REF!</definedName>
    <definedName name="SHARED_FORMULA_230">#REF!</definedName>
    <definedName name="_ORO19">#REF!</definedName>
    <definedName name="SHARED_FORMULA_449">#REF!</definedName>
    <definedName name="tee12x10el">#REF!</definedName>
    <definedName name="SHARED_FORMULA_423">#REF!</definedName>
    <definedName name="______CAC3">#REF!</definedName>
    <definedName name="_624U4UZ_1_1_1">#REF!</definedName>
    <definedName name="COGA209">#REF!</definedName>
    <definedName name="SHARED_FORMULA_884">#REF!</definedName>
    <definedName name="SHARED_FORMULA_592">#REF!</definedName>
    <definedName name="SHARED_FORMULA_1652">#REF!</definedName>
    <definedName name="_UG8_1_2">#REF!</definedName>
    <definedName name="_MAT11">#REF!</definedName>
    <definedName name="_U92018">#REF!</definedName>
    <definedName name="FACT">#REF!</definedName>
    <definedName name="TOTALITEM8.8">#REF!</definedName>
    <definedName name="Co">#REF!</definedName>
    <definedName name="_85_MAT15_1">#REF!</definedName>
    <definedName name="SHARED_FORMULA_359">#REF!</definedName>
    <definedName name="_237_MV15_1_1_1">#REF!</definedName>
    <definedName name="Escobas">#REF!</definedName>
    <definedName name="_____VFA1">#REF!</definedName>
    <definedName name="VAL300PVC_S6">#REF!</definedName>
    <definedName name="APU_4.1.8">#REF!</definedName>
    <definedName name="_53_EQP6_1_1">#REF!</definedName>
    <definedName name="SHARED_FORMULA_1397">#REF!</definedName>
    <definedName name="SHARED_FORMULA_811">#REF!</definedName>
    <definedName name="_R64JH">#REF!</definedName>
    <definedName name="AAA">#REF!</definedName>
    <definedName name="DIRECTO5.57">#REF!</definedName>
    <definedName name="CORTE1">#REF!</definedName>
    <definedName name="SHARED_FORMULA_670">#REF!</definedName>
    <definedName name="SHARED_FORMULA_1894">#REF!</definedName>
    <definedName name="_214A">#REF!</definedName>
    <definedName name="_545T16US_1_1">#REF!</definedName>
    <definedName name="SHARED_FORMULA_2114">#REF!</definedName>
    <definedName name="so">#REF!</definedName>
    <definedName name="_______________EXC2">#REF!</definedName>
    <definedName name="TB">#REF!</definedName>
    <definedName name="_12_4_0__123Grap">#REF!</definedName>
    <definedName name="VENT100_S3">#REF!</definedName>
    <definedName name="SHARED_FORMULA_2256">#REF!</definedName>
    <definedName name="SHARED_FORMULA_1603">#REF!</definedName>
    <definedName name="DIRECTO44">#REF!</definedName>
    <definedName name="SHARED_FORMULA_2207">#REF!</definedName>
    <definedName name="Escotilla_de_Inspeccion_tanques_de_agua">#REF!</definedName>
    <definedName name="_FYB02">#REF!</definedName>
    <definedName name="ES3_40">#REF!</definedName>
    <definedName name="Cable_Telefonico_de_20_Pares">#REF!</definedName>
    <definedName name="C.RAS">#REF!</definedName>
    <definedName name="ZZZZZZZZZZZ">#REF!</definedName>
    <definedName name="_P">#REF!</definedName>
    <definedName name="Valvula_de_Paso_Directo_125_PSIG_Vapor__200_PSIG_Agua_2_1_2">#REF!</definedName>
    <definedName name="Proy_44">#REF!</definedName>
    <definedName name="AUFTRAG">#REF!</definedName>
    <definedName name="key1.2">#REF!</definedName>
    <definedName name="Proy_39">#REF!</definedName>
    <definedName name="resultadobusqueda">#REF!</definedName>
    <definedName name="Z_18C710ED_70CF_48D0_92F5_038A88335068_.wvu.PrintArea">#REF!</definedName>
    <definedName name="LLAVE_DE_PASO_1_2">#REF!</definedName>
    <definedName name="_MAT34">#REF!</definedName>
    <definedName name="ENTRADASP">#REF!</definedName>
    <definedName name="SHARED_FORMULA_870">#REF!</definedName>
    <definedName name="TUBALCANTARILL6">#REF!</definedName>
    <definedName name="Soporte_Colgante_Tipo_Clevis_de_2__a_4">#REF!</definedName>
    <definedName name="_EST13">#REF!</definedName>
    <definedName name="_MAT12_1_1">#REF!</definedName>
    <definedName name="MM_1_2">#REF!</definedName>
    <definedName name="STSUMM">#REF!</definedName>
    <definedName name="_405Compilado_1_1_1">#REF!</definedName>
    <definedName name="_____pr64">#REF!</definedName>
    <definedName name="RESU">#REF!</definedName>
    <definedName name="_410CONCRETOF_1_1">#REF!</definedName>
    <definedName name="item83">#REF!</definedName>
    <definedName name="CONC">#REF!</definedName>
    <definedName name="TotVac">#REF!</definedName>
    <definedName name="ValorRecursosComprometidos">#REF!</definedName>
    <definedName name="CONCRETOF_1_1">#REF!</definedName>
    <definedName name="SUBSUELO">#REF!</definedName>
    <definedName name="_IMP1114">#REF!</definedName>
    <definedName name="pozo_1">#REF!</definedName>
    <definedName name="SHARED_FORMULA_1901">#REF!</definedName>
    <definedName name="ES2_30">#REF!</definedName>
    <definedName name="liston2x4">#REF!</definedName>
    <definedName name="compactacion">#REF!</definedName>
    <definedName name="Informe_semanal">#REF!</definedName>
    <definedName name="altavista">#REF!</definedName>
    <definedName name="DevYen">#REF!</definedName>
    <definedName name="DEMOLICION">#REF!</definedName>
    <definedName name="Z_0E0DE1F8_394A_4093_8E74_B2A631A3A88C_.wvu.PrintArea">#REF!</definedName>
    <definedName name="selalternativas">#REF!</definedName>
    <definedName name="_MAT17">#REF!</definedName>
    <definedName name="_521RELLENOEXCAVACION_1_1">#REF!</definedName>
    <definedName name="_631U8UP_1">#REF!</definedName>
    <definedName name="_501pozo_1_1_1">#REF!</definedName>
    <definedName name="HMOTO">#REF!</definedName>
    <definedName name="Excel_BuiltIn_Print_Area_5_1_2">#REF!</definedName>
    <definedName name="BLPH11">#REF!</definedName>
    <definedName name="CRUZ4X3_1_1">#REF!</definedName>
    <definedName name="Pararayos_Ionizante__Incluye_Bajante_y_Pozo_de_Tierra">#REF!</definedName>
    <definedName name="ASFSOLIDO">#REF!</definedName>
    <definedName name="SHARED_FORMULA_113">#REF!</definedName>
    <definedName name="TNOV10">#REF!</definedName>
    <definedName name="_____pr27">#REF!</definedName>
    <definedName name="K2F2">#REF!</definedName>
    <definedName name="DEMOLICIONCONCRETO">#REF!</definedName>
    <definedName name="Servicio_de_Volqueta">#REF!</definedName>
    <definedName name="DAFT">#REF!</definedName>
    <definedName name="SHARED_FORMULA_1825">#REF!</definedName>
    <definedName name="APU_18.4.2">#REF!</definedName>
    <definedName name="FormLinPresup">#REF!</definedName>
    <definedName name="_TA8">#REF!</definedName>
    <definedName name="juy">#REF!</definedName>
    <definedName name="_174A">#REF!</definedName>
    <definedName name="Tabla_Burra_Ordinario_25">#REF!</definedName>
    <definedName name="SHARED_FORMULA_1869">#REF!</definedName>
    <definedName name="GRN">#REF!</definedName>
    <definedName name="SHARED_FORMULA_212">#REF!</definedName>
    <definedName name="_24_EQP15_1_1_1">#REF!</definedName>
    <definedName name="COGA27">#REF!</definedName>
    <definedName name="DIAS_1">#REF!</definedName>
    <definedName name="GEA">#REF!</definedName>
    <definedName name="SHARED_FORMULA_1481">#REF!</definedName>
  </definedNames>
  <calcPr/>
  <extLst>
    <ext uri="GoogleSheetsCustomDataVersion2">
      <go:sheetsCustomData xmlns:go="http://customooxmlschemas.google.com/" r:id="rId18" roundtripDataChecksum="LqZUPlA2DkIf1F9qXsXD/vNBjpkO4wf5TaLitaWm4jk="/>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G829">
      <text>
        <t xml:space="preserve">======
ID#AAAB3iHRm0U
CAMILO LARGO    (2026-03-16 20:42:43)
Formulado sale de la Hoja de indirectos no modificar</t>
      </text>
    </comment>
    <comment authorId="0" ref="G828">
      <text>
        <t xml:space="preserve">======
ID#AAAB3iHRm0M
CAMILO LARGO    (2026-03-16 20:42:43)
Formulado no modificar sale de hoja de administracion.</t>
      </text>
    </comment>
  </commentList>
  <extLst>
    <ext uri="GoogleSheetsCustomDataVersion2">
      <go:sheetsCustomData xmlns:go="http://customooxmlschemas.google.com/" r:id="rId1" roundtripDataSignature="AMtx7minxYOtjplreDPgWzkV2jG2dKdwSA=="/>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F9">
      <text>
        <t xml:space="preserve">======
ID#AAAB3iHRm0Q
CAMILO LARGO    (2026-03-16 20:42:43)
SUMATORIA DE  GASTOS GENERALES , SE REFLEJA EN PRESUPUESTO NO MODIFICAR</t>
      </text>
    </comment>
  </commentList>
  <extLst>
    <ext uri="GoogleSheetsCustomDataVersion2">
      <go:sheetsCustomData xmlns:go="http://customooxmlschemas.google.com/" r:id="rId1" roundtripDataSignature="AMtx7miZudn/NBNsVK6zlMmGkEIq/Q1GyA=="/>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C6">
      <text>
        <t xml:space="preserve">======
ID#AAAB3iHRm0Y
Arq CAMILO LARGO    (2026-03-16 20:42:43)
Valor automatico dado por el presupuesto no modificar.</t>
      </text>
    </comment>
  </commentList>
  <extLst>
    <ext uri="GoogleSheetsCustomDataVersion2">
      <go:sheetsCustomData xmlns:go="http://customooxmlschemas.google.com/" r:id="rId1" roundtripDataSignature="AMtx7mhPYGQZV8HrAyshXKDlcfAygZ1iCA=="/>
    </ext>
  </extLst>
</comments>
</file>

<file path=xl/sharedStrings.xml><?xml version="1.0" encoding="utf-8"?>
<sst xmlns="http://schemas.openxmlformats.org/spreadsheetml/2006/main" count="4517" uniqueCount="2052">
  <si>
    <r>
      <rPr>
        <rFont val="Century Gothic"/>
        <b/>
        <color rgb="FF000000"/>
        <sz val="13.0"/>
      </rPr>
      <t>Ficha guia de presupuesto  de obra</t>
    </r>
    <r>
      <rPr>
        <rFont val="Century Gothic"/>
        <b/>
        <color rgb="FF000000"/>
        <sz val="12.0"/>
      </rPr>
      <t xml:space="preserve"> 
NUEVA SEDE CENTRO DE COMERCIO, INDUSTRIA Y TURISMO UBICADA EN EL MUNICIPIO DE CIÉNAGA DE ORO – CÓRDOBA
</t>
    </r>
    <r>
      <rPr>
        <rFont val="Century Gothic"/>
        <b val="0"/>
        <color rgb="FF000000"/>
        <sz val="12.0"/>
      </rPr>
      <t>F-188-P V:0
16-06-2025</t>
    </r>
  </si>
  <si>
    <t>ITEM</t>
  </si>
  <si>
    <t>DESCRIPCIÓN</t>
  </si>
  <si>
    <t>UND</t>
  </si>
  <si>
    <t xml:space="preserve">VR UNITARIO </t>
  </si>
  <si>
    <t>CANT.</t>
  </si>
  <si>
    <t>VR. TOTAL</t>
  </si>
  <si>
    <t>INCIDENCIA %</t>
  </si>
  <si>
    <t>INSTALACIONES HIDROSANITARIAS</t>
  </si>
  <si>
    <t>8.1</t>
  </si>
  <si>
    <t>SUMINSTRO</t>
  </si>
  <si>
    <t>8.1.1</t>
  </si>
  <si>
    <t>SUMINISTRO E INSTALACIÓN TUBERÍA PVC-PRESIÓN Ø1/2" DESCOLGADA</t>
  </si>
  <si>
    <t>ML</t>
  </si>
  <si>
    <t>8.1.2</t>
  </si>
  <si>
    <t>SUMINISTRO E INSTALACIÓN TUBERÍA PVC-PRESIÓN Ø3/4"  DESCOLGADA</t>
  </si>
  <si>
    <t>8.1.3</t>
  </si>
  <si>
    <t>SUMINISTRO E INSTALACIÓN TUBERÍA PVC-PRESIÓN Ø1"  DESCOLGADA</t>
  </si>
  <si>
    <t>8.1.4</t>
  </si>
  <si>
    <t>SUMINISTRO E INSTALACIÓN TUBERÍA PVC-PRESIÓN Ø1 1/4"  DESCOLGADA</t>
  </si>
  <si>
    <t>8.1.5</t>
  </si>
  <si>
    <t>SUMINISTRO E INSTALACIÓN TUBERÍA PVC-PRESIÓN Ø1 1/2"  DESCOLGADA</t>
  </si>
  <si>
    <t>8.1.6</t>
  </si>
  <si>
    <t>SUMINISTRO E INSTALACIÓN TUBERÍA PVC-PRESIÓN Ø2"  DESCOLGADA</t>
  </si>
  <si>
    <t>8.1.7</t>
  </si>
  <si>
    <t>SUMINISTRO E INSTALACIÓN TUBERÍA PVC-PRESIÓN Ø2 1/2"  DESCOLGADA</t>
  </si>
  <si>
    <t>8.1.8</t>
  </si>
  <si>
    <t>SUMINISTRO E INSTALACIÓN TUBERÍA PVC-PRESIÓN Ø1/2" RDE 9,  ENTERRADA H=60 CMS,  INCLUYE EXCAVACION, ARENA, RELLENO</t>
  </si>
  <si>
    <t>8.1.9</t>
  </si>
  <si>
    <t>SUMINISTRO E INSTALACIÓN TUBERÍA PVC-PRESIÓN Ø3/4" RDE 11,  ENTERRADA H=60 CMS,  INCLUYE  EXCAVACION, ARENA, RELLENO</t>
  </si>
  <si>
    <t>8.1.10</t>
  </si>
  <si>
    <t>SUMINISTRO E INSTALACIÓN TUBERÍA PVC-PRESIÓN Ø1" RDE 13.5,  ENTERRADA H=60 CMS,  INCLUYE  EXCAVACION, ARENA, RELLENO</t>
  </si>
  <si>
    <t>8.1.11</t>
  </si>
  <si>
    <t>SUMINISTRO E INSTALACIÓN TUBERÍA PVC-PRESIÓN Ø1 1/4" RDE 21,  ENTERRADA H=60 CMS,  INCLUYE EXCAVACION, ARENA, RELLENO</t>
  </si>
  <si>
    <t>8.1.12</t>
  </si>
  <si>
    <t>SUMINISTRO E INSTALACIÓN TUBERÍA PVC-PRESIÓN Ø1 1/2" RDE 21,  ENTERRADA H=60 CMS,  INCLUYE EXCAVACION, ARENA, RELLENO</t>
  </si>
  <si>
    <t>8.1.13</t>
  </si>
  <si>
    <t>SUMINISTRO E INSTALACIÓN TUBERÍA PVC-PRESIÓN Ø2" RDE 21,  ENTERRADA H=60 CMS,  INCLUYE  EXCAVACION, ARENA, RELLENO</t>
  </si>
  <si>
    <t>8.1.14</t>
  </si>
  <si>
    <t>SUMINISTRO E INSTALACIÓN TUBERÍA PVC-PRESIÓN Ø2 1/2" RDE 21,  ENTERRADA H=60 CMS,  INCLUYE EXCAVACION, ARENA, RELLENO</t>
  </si>
  <si>
    <t>8.1.15</t>
  </si>
  <si>
    <t>SUMINISTRO E INSTALACIÓN TUBERÍA PVC-PRESIÓN Ø3" RDE 21,  ENTERRADA H=60 CMS,  INCLUYE EXCAVACION, ARENA, RELLENO</t>
  </si>
  <si>
    <t>8.1.16</t>
  </si>
  <si>
    <t>SUMINISTRO E INSTALACIÓN ACCESORIO PVC-PRESIÓN Ø1/2"</t>
  </si>
  <si>
    <t>UN</t>
  </si>
  <si>
    <t>8.1.17</t>
  </si>
  <si>
    <t xml:space="preserve">SUMINISTRO E INSTALACIÓN ACCESORIO PVC-PRESIÓN Ø3/4" </t>
  </si>
  <si>
    <t>8.1.18</t>
  </si>
  <si>
    <t xml:space="preserve">SUMINISTRO E INSTALACIÓN ACCESORIO PVC-PRESIÓN Ø1" </t>
  </si>
  <si>
    <t>8.1.19</t>
  </si>
  <si>
    <t xml:space="preserve">SUMINISTRO E INSTALACIÓN ACCESORIO PVC-PRESIÓN Ø1 1/4" </t>
  </si>
  <si>
    <t>8.1.20</t>
  </si>
  <si>
    <t xml:space="preserve">SUMINISTRO E INSTALACIÓN ACCESORIO PVC-PRESIÓN Ø1 1/2" </t>
  </si>
  <si>
    <t>8.1.21</t>
  </si>
  <si>
    <t xml:space="preserve">SUMINISTRO E INSTALACIÓN ACCESORIO PVC-PRESIÓN Ø2" </t>
  </si>
  <si>
    <t>8.1.22</t>
  </si>
  <si>
    <t xml:space="preserve">SUMINISTRO E INSTALACIÓN ACCESORIO PVC-PRESIÓN Ø2 1/2" </t>
  </si>
  <si>
    <t>8.1.23</t>
  </si>
  <si>
    <t xml:space="preserve">SUMINISTRO E INSTALACIÓN ACCESORIO PVC-PRESIÓN Ø3" </t>
  </si>
  <si>
    <t>8.1.24</t>
  </si>
  <si>
    <t>RETIRO DE SOBRANTES DE LA EXCAVACION</t>
  </si>
  <si>
    <t>M3</t>
  </si>
  <si>
    <t>8.2</t>
  </si>
  <si>
    <t>PUNTOS HIDRAULICOS</t>
  </si>
  <si>
    <t>8.2.1</t>
  </si>
  <si>
    <t>SUMINISTRO E INSTALACIÓN PUNTO HIDRÁULICO Ø1/2"</t>
  </si>
  <si>
    <t>8.2.2</t>
  </si>
  <si>
    <t>SUMINISTRO E INSTALACIÓN PUNTO HIDRÁULICO Ø3/4"</t>
  </si>
  <si>
    <t>8.2.3</t>
  </si>
  <si>
    <t>SUMINISTRO E INSTALACIÓN PUNTO HIDRÁULICO Ø1 1/4"</t>
  </si>
  <si>
    <t>8.2.4</t>
  </si>
  <si>
    <t>SUMINISTRO E INSTALACIÓN PUNTO HIDRÁULICO Ø1 1/2"</t>
  </si>
  <si>
    <t>8.3</t>
  </si>
  <si>
    <t>REGISTROS Y VALVULAS</t>
  </si>
  <si>
    <t>8.3.1</t>
  </si>
  <si>
    <t>SUMINISTRO E INSTALACIÓN REGISTRO DE CIERRE RAPIDO  Ø1/2" PESADO</t>
  </si>
  <si>
    <t>8.3.2</t>
  </si>
  <si>
    <t>SUMINISTRO E INSTALACIÓN REGISTRO DE CIERRE RAPIDO  Ø3/4" PESADO</t>
  </si>
  <si>
    <t>8.3.3</t>
  </si>
  <si>
    <t>SUMINISTRO E INSTALACIÓN REGISTRO DE CIERRE RAPIDO  Ø1" PESADO</t>
  </si>
  <si>
    <t>8.3.4</t>
  </si>
  <si>
    <t>SUMINISTRO E INSTALACIÓN REGISTRO DE CIERRE RAPIDO  Ø1 1/4" PESADO</t>
  </si>
  <si>
    <t>8.3.5</t>
  </si>
  <si>
    <t>SUMINISTRO E INSTALACIÓN REGISTRO DE CIERRE RAPIDO  Ø1 1/2" PESADO</t>
  </si>
  <si>
    <t>8.3.6</t>
  </si>
  <si>
    <t>SUMINISTRO E INSTALACIÓN REGISTRO DE CIERRE RAPIDO  Ø2" PESADO</t>
  </si>
  <si>
    <t>8.3.7</t>
  </si>
  <si>
    <t>SUMINISTRO E INSTALACIÓN REGISTRO DE CIERRE RAPIDO  Ø3" PESADO</t>
  </si>
  <si>
    <t>8.3.8</t>
  </si>
  <si>
    <t>SUMINISTRO E INSTALACIÓN VÁLVULA FLOTADOR Ø1/2"</t>
  </si>
  <si>
    <t>8.3.9</t>
  </si>
  <si>
    <t>SUMINISTRO E INSTALACIÓN VÁLVULA FLOTADOR Ø1"</t>
  </si>
  <si>
    <t>8.3.10</t>
  </si>
  <si>
    <t>SUMINISTRO E INSTALACIÓN MEDIDOR Ø1" INCLUYE CAJILLA Y REGISTROS PISO</t>
  </si>
  <si>
    <t>8.3.11</t>
  </si>
  <si>
    <t>SUMINISTRO E INSTALACIÓN MEDIDOR Ø3/4" INCLUYE CAJILLA Y REGISTROS PISO</t>
  </si>
  <si>
    <t>8.3.12</t>
  </si>
  <si>
    <t>SUMINISTRO E INSTALACIÓN VÁLVULA CHEQUE Ø3"</t>
  </si>
  <si>
    <t>8.3.13</t>
  </si>
  <si>
    <t>PRUEBAS HIDROSTATICAS</t>
  </si>
  <si>
    <t>8.3.14</t>
  </si>
  <si>
    <t xml:space="preserve">SUMINISTRO E INSTALACIÓN VÁLVULA EXPULSORA DE AIRE Ø3/4" </t>
  </si>
  <si>
    <t>8.4</t>
  </si>
  <si>
    <t>SISTEMA DE AGUAS RESIDUALES</t>
  </si>
  <si>
    <t>8.4.1</t>
  </si>
  <si>
    <t>SUMINISTRO E INSTALACIÓN TUBERÍA PVC-PESADA Ø2",  DESCOLGADA</t>
  </si>
  <si>
    <t>8.4.2</t>
  </si>
  <si>
    <t>SUMINISTRO E INSTALACIÓN TUBERÍA PVC-PESADA Ø3",  DESCOLGADA</t>
  </si>
  <si>
    <t>8.4.3</t>
  </si>
  <si>
    <t>SUMINISTRO E INSTALACIÓN TUBERÍA PVC-PESADA Ø4",  DESCOLGADA</t>
  </si>
  <si>
    <t>8.4.4</t>
  </si>
  <si>
    <t>SUMINISTRO E INSTALACIÓN TUBERÍA PVC-PESADA Ø2",  ENTERRADA</t>
  </si>
  <si>
    <t>8.4.5</t>
  </si>
  <si>
    <t>SUMINISTRO E INSTALACIÓN TUBERÍA PVC-PESADA Ø3",  ENTERRADA</t>
  </si>
  <si>
    <t>8.4.6</t>
  </si>
  <si>
    <t>SUMINISTRO E INSTALACIÓN TUBERÍA PVC-PESADA Ø4",  ENTERRADA</t>
  </si>
  <si>
    <t>8.4.7</t>
  </si>
  <si>
    <t>SUMINISTRO E INSTALACIÓN TUBERÍA PVC-PESADA Ø6",  ENTERRADA</t>
  </si>
  <si>
    <t>8.4.8</t>
  </si>
  <si>
    <t>SUMINISTRO E INSTALACIÓN TUBERÍA PVC-PESADA Ø8",  ENTERRADA</t>
  </si>
  <si>
    <t>8.4.9</t>
  </si>
  <si>
    <t>SUMINISTRO E INSTALACIÓN TUBERÍA PVC-PRESIÓN Ø2"  POZOS EYECTORES</t>
  </si>
  <si>
    <t>8.4.10</t>
  </si>
  <si>
    <t>SUMINISTRO E INSTALACIÓN ACCESORIO PVC-SANITARIA Ø2"</t>
  </si>
  <si>
    <t>8.4.11</t>
  </si>
  <si>
    <t>SUMINISTRO E INSTALACIÓN ACCESORIO PVC-SANITARIA Ø3"</t>
  </si>
  <si>
    <t>8.4.12</t>
  </si>
  <si>
    <t>SUMINISTRO E INSTALACIÓN ACCESORIO PVC-SANITARIA Ø4"</t>
  </si>
  <si>
    <t>8.4.13</t>
  </si>
  <si>
    <t>SUMINISTRO E INSTALACIÓN ACCESORIO PVC-SANITARIA Ø6"</t>
  </si>
  <si>
    <t>8.4.14</t>
  </si>
  <si>
    <t>SUMINISTRO E INSTALACIÓN PUNTO SANITARIO Ø2"</t>
  </si>
  <si>
    <t>8.4.15</t>
  </si>
  <si>
    <t>SUMINISTRO E INSTALACIÓN PUNTO SANITARIO Ø4"</t>
  </si>
  <si>
    <t>8.4.16</t>
  </si>
  <si>
    <t>SUMINISTRO E INSTALACIÓN PUNTO SIFON Ø2</t>
  </si>
  <si>
    <t>8.4.17</t>
  </si>
  <si>
    <t>SUMINISTRO E INSTALACIÓN PUNTO SIFON Ø4</t>
  </si>
  <si>
    <t>8.4.18</t>
  </si>
  <si>
    <t>SUMINISTRO E INSTALACIÓN ACCESORIO PVC-PRESIÓN Ø2" AR</t>
  </si>
  <si>
    <t>8.4.19</t>
  </si>
  <si>
    <t>SUMINISTRO E INSTALACIÓN REGISTRO DE CIERRE Ø2"</t>
  </si>
  <si>
    <t>8.4.20</t>
  </si>
  <si>
    <t>SUMINISTRO E INSTALACIÓN VÁLVULA CHEQUE Ø2"</t>
  </si>
  <si>
    <t>8.4.21</t>
  </si>
  <si>
    <t>CAJAS DE INSPECCIÓN 0.80X0.80  EN MAMPOSTERIA</t>
  </si>
  <si>
    <t>8.4.22</t>
  </si>
  <si>
    <t>SUMINISTRO E INSTALACIÓN REJILLA ANTICUCARACHA 3" x 2" PARA SIFÓN DE PISO</t>
  </si>
  <si>
    <t>8.4.23</t>
  </si>
  <si>
    <t>POZO DE INSPECCIÓN H PROMEDIO=1.80 Ø INTERNO 1.20 EN MAMPOSTERIA</t>
  </si>
  <si>
    <t>8.4.24</t>
  </si>
  <si>
    <t>CONEXIÓN POZO EXISTENTE</t>
  </si>
  <si>
    <t>8.4.25</t>
  </si>
  <si>
    <t>VÁLVULA DE AIREACIÓN TIPO MINIVENT Ø2</t>
  </si>
  <si>
    <t>8.4.26</t>
  </si>
  <si>
    <t>VÁLVULA DE AIREACIÓN TIPO MAXIVENT Ø4</t>
  </si>
  <si>
    <t>8.4.27</t>
  </si>
  <si>
    <t>CAJA DE TOMA DE MUESTRAS Y AFORO EN MAMPOSTERIA  SEGÚN DETALLE</t>
  </si>
  <si>
    <t>8.4.28</t>
  </si>
  <si>
    <t>POZO EYECTOR AGUAS RESIDUALES PARA PTAR 2.0*2.0*2.5 M EN MAMPOSTERIA SEGÚN DETALLE</t>
  </si>
  <si>
    <t>8.5</t>
  </si>
  <si>
    <t>SISTEMA DE AGUAS LLUVIAS</t>
  </si>
  <si>
    <t>8.5.1</t>
  </si>
  <si>
    <t>SUMINISTRO E INSTALACIÓN TUBERÍA PVC-PESADA Ø4",  DESCOLGADA ALL</t>
  </si>
  <si>
    <t>8.5.2</t>
  </si>
  <si>
    <t>SUMINISTRO E INSTALACIÓN TUBERÍA PVC-PESADA Ø4",  ENTERRADA ALL</t>
  </si>
  <si>
    <t>8.5.3</t>
  </si>
  <si>
    <t>SUMINISTRO E INSTALACIÓN TUBERÍA PVC-PESADA Ø6",  ENTERRADA ALL</t>
  </si>
  <si>
    <t>8.5.4</t>
  </si>
  <si>
    <t>SUMINISTRO E INSTALACIÓN TUBERÍA PVC-PESADA Ø8",  ENTERRADA ALL</t>
  </si>
  <si>
    <t>8.5.5</t>
  </si>
  <si>
    <t>SUMINISTRO E INSTALACIÓN ACCESORIO PVC-SANITARIA Ø4" ALL</t>
  </si>
  <si>
    <t>8.5.6</t>
  </si>
  <si>
    <t>SUMINISTRO E INSTALACIÓN ACCESORIO PVC-SANITARIA Ø6" ALL</t>
  </si>
  <si>
    <t>8.5.7</t>
  </si>
  <si>
    <t>SUMINISTRO E INSTALACIÓN ACCESORIO PVC-SANITARIA Ø8"</t>
  </si>
  <si>
    <t>8.5.8</t>
  </si>
  <si>
    <t xml:space="preserve">SUMINISTRO E INSTALACIÓN  TUBERÍA PVC-CORRUGADA Ø250mm </t>
  </si>
  <si>
    <t>8.5.9</t>
  </si>
  <si>
    <t xml:space="preserve">SUMINISTRO E INSTALACIÓN  TUBERÍA PVC-CORRUGADA Ø315mm </t>
  </si>
  <si>
    <t>8.5.10</t>
  </si>
  <si>
    <t xml:space="preserve">SUMINISTRO E INSTALACIÓN  TUBERÍA PVC-CORRUGADA Ø355mm </t>
  </si>
  <si>
    <t>8.5.11</t>
  </si>
  <si>
    <t>PUNTO AGUAS LLUVIAS Ø3" (SIFON)</t>
  </si>
  <si>
    <t>8.5.12</t>
  </si>
  <si>
    <t>PUNTO AGUAS LLUVIAS Ø4" (SIFON)</t>
  </si>
  <si>
    <t>8.5.13</t>
  </si>
  <si>
    <t xml:space="preserve">SUMINISTRO E INSTALACIÓN  REJILLA CÚPULA 4" x 4" </t>
  </si>
  <si>
    <t>8.5.14</t>
  </si>
  <si>
    <t>CAJAS DE INSPECCIÓN 0.60X0.60  EN MAMPOSTERIA</t>
  </si>
  <si>
    <t>8.5.15</t>
  </si>
  <si>
    <t>CAJAS DE INSPECCIÓN 0.80X0.80  EN MAMPOSTERIA ALL</t>
  </si>
  <si>
    <t>8.5.16</t>
  </si>
  <si>
    <t>FILTRO FRANCÉS. TUBERÍA DE DREJAJE Ø4" H=0.6m GRAVA Ø3/4"-1" A=0.40m</t>
  </si>
  <si>
    <t>M</t>
  </si>
  <si>
    <t>8.5.17</t>
  </si>
  <si>
    <t>FILTRO TIPO GEODREN Ø4" H=4.70m GRAVA Ø3/4"-1" A=0.40m</t>
  </si>
  <si>
    <t>8.5.18</t>
  </si>
  <si>
    <t>POZO DE INSPECCIÓN H PROMEDIO=1.80 Ø INTERNO 1.20 EN MAMPOSTERIA ALL</t>
  </si>
  <si>
    <t>8.5.19</t>
  </si>
  <si>
    <t>CARCAMO EN CONCRETO 0.40M DE ANCHO Y MÁXIMO 0.70 M DE ALTO CON REJILLA PLASTICA</t>
  </si>
  <si>
    <t>8.5.20</t>
  </si>
  <si>
    <t>CABEZAL DE ENTREGA EN CONCRETO REFORZADO PARA TUBERÍA DE 8" A 14"</t>
  </si>
  <si>
    <t>8.6</t>
  </si>
  <si>
    <t>MONTAJE APARATOS SANITARIOS</t>
  </si>
  <si>
    <t>8.6.1</t>
  </si>
  <si>
    <t>MONTAJE SANITARIOS DE PUSH Y DE TANQUE</t>
  </si>
  <si>
    <t>8.6.2</t>
  </si>
  <si>
    <t>INSTALACION GRIFERIA LAVAMANOS</t>
  </si>
  <si>
    <t>8.6.3</t>
  </si>
  <si>
    <t>MONTAJE DE LAVAMANOS</t>
  </si>
  <si>
    <t>8.6.4</t>
  </si>
  <si>
    <t>MONTAJE DUCHA ANTIVANDALICA</t>
  </si>
  <si>
    <t>8.6.5</t>
  </si>
  <si>
    <t>MONTAJE COLUMNA DUCHA</t>
  </si>
  <si>
    <t>8.6.6</t>
  </si>
  <si>
    <t>MONTAJE LLAVE MANGUERA</t>
  </si>
  <si>
    <t>8.6.7</t>
  </si>
  <si>
    <t>MONTAJE CALENTADOR ELECTRICO</t>
  </si>
  <si>
    <t>8.6.8</t>
  </si>
  <si>
    <t>INSTALACION LAVAOJOS</t>
  </si>
  <si>
    <t>8.6.9</t>
  </si>
  <si>
    <t>INSTALACION ORINAL</t>
  </si>
  <si>
    <t>8.6.10</t>
  </si>
  <si>
    <t>MONTAJE DE ORINAL</t>
  </si>
  <si>
    <t>8.7</t>
  </si>
  <si>
    <t>EQUIPOS</t>
  </si>
  <si>
    <t>8.7.1</t>
  </si>
  <si>
    <t xml:space="preserve">S-I SISTEMA DE BOMBEO COMPUESTO DE TRES BOMBAS. DOS DE USO SIMULTANEO Y UNA ALTERNO.  ESPECIFICACIONES CADA BOMBA: 7,5 LPS @PRESIÓN: 80 PSI, POTENCIA TEÓRICA: 10 HP. TANQUE HIDROACUMULADOR 500 LITROS VARIADOR DE VELOCIDAD. INCLUYE TABLEROS </t>
  </si>
  <si>
    <t>8.7.2</t>
  </si>
  <si>
    <t xml:space="preserve">S-I SISTEMA DE BOMBEO COMPUESTO DE DOS BOMBAS. DOS DE USO SIMULTANEO Y UNA ALTERNO.  ESPECIFICACIONES CADA BOMBA: 1,0 LPS @PRESIÓN: 50 PSI, POTENCIA TEÓRICA: 1,5 HP. TANQUE HIDROACUMULADOR 100 LITROS VARIADOR DE VELOCIDAD. INCLUYE TABLEROS </t>
  </si>
  <si>
    <t>8.7.3</t>
  </si>
  <si>
    <t>SISTEMA DE BOMBEO EYECTOR CUARTO DE BOMBAS. CADA UNA CAUDAL: 100 GPM, PRESIÓN: 7.14 PSI POTENCIA: 1.0 HP CADA UNA</t>
  </si>
  <si>
    <t>8.7.4</t>
  </si>
  <si>
    <t>SISTEMA DE BOMBEO EYECTOR PARA PTAR. CADA UNA CAUDAL: 150 GPM, PRESIÓN: 9.5 PSI POTENCIA: 2.0 HP CADA UNA</t>
  </si>
  <si>
    <t>8.7.5</t>
  </si>
  <si>
    <t>NIPLE PASA MURO PARA TANQUES DE 2" A 4"</t>
  </si>
  <si>
    <t>RED CONTRA INCENDIOS R.C.I</t>
  </si>
  <si>
    <t>9.2</t>
  </si>
  <si>
    <t>SISTEMA DE PROTECCIÓN CONTRA INCENDIO</t>
  </si>
  <si>
    <t>9.2.1</t>
  </si>
  <si>
    <t>SUMINISTRO E INSTALACIÓN  EXTINTOR TIPO ABC 10 LIBRAS</t>
  </si>
  <si>
    <t>9.2.2</t>
  </si>
  <si>
    <r>
      <rPr>
        <rFont val="Century Gothic"/>
        <color rgb="FF000000"/>
        <sz val="10.0"/>
      </rPr>
      <t>SUMINISTRO E INSTALACIÓN  EXTINTOR TIPO CO</t>
    </r>
    <r>
      <rPr>
        <rFont val="Century Gothic"/>
        <color rgb="FF000000"/>
        <sz val="10.0"/>
      </rPr>
      <t>2</t>
    </r>
    <r>
      <rPr>
        <rFont val="Century Gothic"/>
        <color rgb="FF000000"/>
        <sz val="10.0"/>
      </rPr>
      <t xml:space="preserve"> 10 LIBRAS</t>
    </r>
  </si>
  <si>
    <t>9.2.3</t>
  </si>
  <si>
    <t>SUMINISTRO E INSTALACIÓN  EXTINTOR TIPO K 10 LIBRAS</t>
  </si>
  <si>
    <t>9.2.4</t>
  </si>
  <si>
    <t>SUMINISTRO E INSTALACIÓN TUBERÍA ACERO NEGRO SCH 40 1 1/2"</t>
  </si>
  <si>
    <t>9.2.5</t>
  </si>
  <si>
    <t>SUMINISTRO E INSTALACIÓN TUBERÍA ACERO NEGRO SCH 40 2 1/2"</t>
  </si>
  <si>
    <t>9.2.6</t>
  </si>
  <si>
    <t>SUMINISTRO E INSTALACIÓN TUBERÍA ACERO NEGRO SCH 40 4"</t>
  </si>
  <si>
    <t>9.2.7</t>
  </si>
  <si>
    <t>SUMINISTRO E INSTALACIÓN DE ACCESORIO ACERO NEGRO 1 1/2"  RANURADO 300 PSI</t>
  </si>
  <si>
    <t>9.2.8</t>
  </si>
  <si>
    <t>SUMINISTRO E INSTALACIÓN DE ACCESORIO ACERO NEGRO 2 1/2"  RANURADO 300 PSI</t>
  </si>
  <si>
    <t>9.2.9</t>
  </si>
  <si>
    <t>SUMINISTRO E INSTALACIÓN DE ACCESORIO ACERO NEGRO 4"  RANURADO 300 PSI</t>
  </si>
  <si>
    <t>9.2.10</t>
  </si>
  <si>
    <t>SUMINISTRO E INSTALACIÓN DE SOPORTE TIPO PERA 1 1/2"</t>
  </si>
  <si>
    <t>9.2.11</t>
  </si>
  <si>
    <t>SUMINISTRO E INSTALACIÓN DE SOPORTE TIPO PERA 2 1/2"</t>
  </si>
  <si>
    <t>9.2.12</t>
  </si>
  <si>
    <t>SUMINISTRO E INSTALACIÓN DE SOPORTE TIPO PERA 4"</t>
  </si>
  <si>
    <t>9.2.13</t>
  </si>
  <si>
    <t>SUMINISTRO E INSTALACIÓN DE SOPORTE SÍSMICO TRANSVERSAL AC SCH 40 4"</t>
  </si>
  <si>
    <t>9.2.14</t>
  </si>
  <si>
    <t>SUMINISTRO E INSTALACIÓN DE SOPORTE SÍSMICO LONGITUDINAL AC SCH 40 4"</t>
  </si>
  <si>
    <t>9.2.15</t>
  </si>
  <si>
    <t>SUMINISTRO E INSTALACIÓN DE SOPORTE SÍSMICO 4 VÍAS 4"</t>
  </si>
  <si>
    <t>9.2.16</t>
  </si>
  <si>
    <t>SUMINISTRO E INSTALACIÓN VÁLVULA TOMA Y DESCARGA DE AIRE INCENDIO 1"</t>
  </si>
  <si>
    <t>9.2.17</t>
  </si>
  <si>
    <t>SUMINISTRO E INSTALACIÓN DE SIAMESA DE INYECCIÓN PARA MANGUERAS Y ROCIADORES 2 1/2" X 4"  INCLUYE CHEQUE RANURADO 4"</t>
  </si>
  <si>
    <t>9.2.18</t>
  </si>
  <si>
    <t>SUMINISTRO E INSTALACIÓN DE TUBERÍA AWWA PVC C900 DR18 4"</t>
  </si>
  <si>
    <t>9.2.19</t>
  </si>
  <si>
    <t>SUMINISTRO E INSTALACIÓN DE ACCESORIO TEE PARA PVC C900 4" (INCLUYE 3 RESTRICTORES SERIE 1200 ACCESORIO - TUBO C900)</t>
  </si>
  <si>
    <t>9.2.20</t>
  </si>
  <si>
    <t>SUMINISTRO E INSTALACIÓN DE ELEVADOR CODO 90° TRANSICIÓN AC Ø4" Y PVC C900 Ø4" (INCLUYE 2 RESTRICTORES Y CODO HD)</t>
  </si>
  <si>
    <t>9.2.21</t>
  </si>
  <si>
    <t>SUMINISTRO E INSTALACIÓN GABINETE TIPO III</t>
  </si>
  <si>
    <t>9.2.22</t>
  </si>
  <si>
    <t>PRUEBAS DE HERMETICIDAD DE ACUERDO A LA NFPA 14 Y NFPA 13, DE OBLIGATORIO CUMPLIMIENTO PARA ELABORACIÓN DE CORTES PARCIALES DE EJECUCIÓN DE OBRA, ESTA ACTIVIDAD NO TIENE ITEM DE PAGO Y SUS COSTOS ASOCIADOS DEBEN INVOLUCRARSE EN EL RESTO DE ACTIVIDADES</t>
  </si>
  <si>
    <t>9.2.23</t>
  </si>
  <si>
    <t>PINTURA EN ESMALTE ROJO PARA TUBERIA</t>
  </si>
  <si>
    <t>9.2.24</t>
  </si>
  <si>
    <t>S-I SIST BOMBEO RCI. BOMBA ELÉCTRICA HORIZONTAL TIPO CARCAZA PARTIDA APROBADA, DEBE CUMPLIR NFPA, ESPECIALMENTE LA NFPA 20 100 GPM @ 120 PSI, BOMBA JOCKEY  5 GPM @ 130 PSI. INCLUYE TABLEROS CONTROL, CABEZAL DE PRUEBAS.</t>
  </si>
  <si>
    <t>10.</t>
  </si>
  <si>
    <t>RED GAS NATURAL</t>
  </si>
  <si>
    <t>10.1</t>
  </si>
  <si>
    <t>INSTALACIONES GAS NATURAL</t>
  </si>
  <si>
    <t>10.1.1</t>
  </si>
  <si>
    <t>SUMINISTRO E INSTALACIÓN TUBERÍA POLIETILENO PE 80 2"</t>
  </si>
  <si>
    <t>10.1.2</t>
  </si>
  <si>
    <t>SUMINISTRO E INSTALACIÓN TUBERÍA POLIETILENO PE 80 1 1/2"</t>
  </si>
  <si>
    <t>10.1.3</t>
  </si>
  <si>
    <t>SUMINISTRO E INSTALACIÓN TUBERÍA HG SCH 40 2"</t>
  </si>
  <si>
    <t>10.1.4</t>
  </si>
  <si>
    <t>SUMINISTRO E INSTALACIÓN TUBERÍA HG SCH 40 1"</t>
  </si>
  <si>
    <t>10.1.5</t>
  </si>
  <si>
    <t>SUMINISTRO E INSTALACIÓN TUBERÍA HG SCH 40 3/4"</t>
  </si>
  <si>
    <t>10.1.6</t>
  </si>
  <si>
    <t>SUMINISTRO E INSTALACIÓN TUBERÍA HG SCH 40 1/2"</t>
  </si>
  <si>
    <t>10.1.7</t>
  </si>
  <si>
    <t>SUMINISTRO E INSTALACIÓN ACCESORIO POLIETILENO PE 80 2"</t>
  </si>
  <si>
    <t>10.1.8</t>
  </si>
  <si>
    <t>SUMINISTRO E INSTALACIÓN ACCESORIO POLIETILENO PE 80 1 1/2"</t>
  </si>
  <si>
    <t>10.1.9</t>
  </si>
  <si>
    <t>SUMINISTRO E INSTALACIÓN ACCESORIO HG SCH 40 2"</t>
  </si>
  <si>
    <t>10.1.10</t>
  </si>
  <si>
    <t>SUMINISTRO E INSTALACIÓN ACCESORIO HG SCH 40 1"</t>
  </si>
  <si>
    <t>10.1.11</t>
  </si>
  <si>
    <t>SUMINISTRO E INSTALACIÓN ACCESORIO HG SCH 40 3/4"</t>
  </si>
  <si>
    <t>10.1.12</t>
  </si>
  <si>
    <t>SUMINISTRO E INSTALACIÓN ACCESORIO HG SCH 40 1/2"</t>
  </si>
  <si>
    <t>10.1.13</t>
  </si>
  <si>
    <t>VÁLVULA DE CORTE 2"</t>
  </si>
  <si>
    <t>10.1.14</t>
  </si>
  <si>
    <t>VÁLVULA DE CORTE 1"</t>
  </si>
  <si>
    <t>10.1.15</t>
  </si>
  <si>
    <t>VÁLVULA DE CORTE 3/4"</t>
  </si>
  <si>
    <t>10.1.16</t>
  </si>
  <si>
    <t>VÁLVULA DE CORTE 1/2"</t>
  </si>
  <si>
    <t>10.1.17</t>
  </si>
  <si>
    <t>PUNTO DE GAS 3/4"</t>
  </si>
  <si>
    <t>10.1.18</t>
  </si>
  <si>
    <t>PUNTO DE GAS 1/2"</t>
  </si>
  <si>
    <t>10.1.19</t>
  </si>
  <si>
    <t>REGULADOR ASCIADO SIN VENTEO Q=10 M3/H PS = 23 MBAR</t>
  </si>
  <si>
    <t>10.1.20</t>
  </si>
  <si>
    <t>REGULADOR DE PRIMERA ETAPA Q=30 M3/H PS = 345 MBAR</t>
  </si>
  <si>
    <t>10.1.21</t>
  </si>
  <si>
    <t>MEDIDOR DE GAS Q=30 M3/H</t>
  </si>
  <si>
    <t>COSTOS DIRECTOS</t>
  </si>
  <si>
    <t>Administración (% de los CD)</t>
  </si>
  <si>
    <t xml:space="preserve">Indirectos </t>
  </si>
  <si>
    <t>Imprevistos</t>
  </si>
  <si>
    <t>PARA SENA NO APLICA IMPREVISTOS DEBE SER 0</t>
  </si>
  <si>
    <t>Utilidad (%de los CD)</t>
  </si>
  <si>
    <t>SUBTOTAL ANTES DE IVA</t>
  </si>
  <si>
    <t>I.V.A. 19% SOBRE UTILIDAD</t>
  </si>
  <si>
    <t>COSTOS TOTAL</t>
  </si>
  <si>
    <t xml:space="preserve">NOTA IMPORTANTE </t>
  </si>
  <si>
    <t xml:space="preserve">si existen capitulos y/o actividades adicionales deben ser consiliados con la interventoría de manera previa </t>
  </si>
  <si>
    <t>INSTRUCTIVO PARA DILIGENCIAMIENTO DEL PRESUPUESTO</t>
  </si>
  <si>
    <t>Proyecto: SENA – Ciénaga de Oro</t>
  </si>
  <si>
    <t>El presente archivo contiene la estructura presupuestal del proyecto, la cual fue desarrollada a partir de un análisis técnico preliminar elaborado por firmas especializadas en estructuración de presupuestos, con acompañamiento de consultoría técnica externa.</t>
  </si>
  <si>
    <t>Para la correcta elaboración del presupuesto, el aliado o interesado deberá revisar previamente:</t>
  </si>
  <si>
    <t>- Planos técnicos del proyecto</t>
  </si>
  <si>
    <t>- Modelo BIM</t>
  </si>
  <si>
    <t>- Documentación técnica y anexos disponibles</t>
  </si>
  <si>
    <t>Lo anterior permitirá validar el alcance de las actividades y estructurar los Análisis de Precios Unitarios (APU) correspondientes.</t>
  </si>
  <si>
    <t>1. HOJA 2 – PRESUPUESTO</t>
  </si>
  <si>
    <t>La Hoja 2 contiene la tabla principal del presupuesto del proyecto.</t>
  </si>
  <si>
    <t>Instrucciones:</t>
  </si>
  <si>
    <t>- Registrar únicamente el valor unitario de cada ítem en las celdas correspondientes.</t>
  </si>
  <si>
    <t>- No modificar la estructura de la tabla.</t>
  </si>
  <si>
    <t>- No eliminar filas o columnas.</t>
  </si>
  <si>
    <t>- No alterar fórmulas.</t>
  </si>
  <si>
    <t>El sistema calculará automáticamente subtotales y totales.</t>
  </si>
  <si>
    <t>El valor total del presupuesto antes de AIU se reflejará automáticamente en la celda G827.</t>
  </si>
  <si>
    <t>En la parte superior del archivo se permite incluir:</t>
  </si>
  <si>
    <t>- logo de la empresa o aliado que presenta la cotización</t>
  </si>
  <si>
    <t>- información corporativa básica</t>
  </si>
  <si>
    <t>2. HOJA 3 – ADMINISTRACIÓN (ADMON)</t>
  </si>
  <si>
    <t>La tabla contenida en esta hoja corresponde a la estructura de costos administrativos definida por la consultoría del proyecto.</t>
  </si>
  <si>
    <t>Condiciones:</t>
  </si>
  <si>
    <t>- La tabla no debe ser modificada.</t>
  </si>
  <si>
    <t>- Los ítems establecidos no pueden ser eliminados ni alterados.</t>
  </si>
  <si>
    <t>- Únicamente deben diligenciarse valores económicos en la columna E.</t>
  </si>
  <si>
    <t>La sumatoria de estos valores se integrará automáticamente al presupuesto general.</t>
  </si>
  <si>
    <t>3. HOJA 4 – COSTOS INDIRECTOS</t>
  </si>
  <si>
    <t>Esta hoja contiene la estructura de costos indirectos, impuestos y variables financieras.</t>
  </si>
  <si>
    <t>Existen dos tipos de celdas:</t>
  </si>
  <si>
    <t>Celdas en color azul</t>
  </si>
  <si>
    <t>- Contienen fórmulas automáticas asociadas a variables normativas y fiscales.</t>
  </si>
  <si>
    <t>- No deben ser modificadas ni intervenidas.</t>
  </si>
  <si>
    <t>Celdas en color amarillo</t>
  </si>
  <si>
    <t>- Son las únicas celdas habilitadas para diligenciamiento.</t>
  </si>
  <si>
    <t>- Deben registrarse valores numéricos correspondientes a los costos indirectos aplicables.</t>
  </si>
  <si>
    <t>4. RESTRICCIÓN DE MODIFICACIÓN DEL ARCHIVO</t>
  </si>
  <si>
    <t>La estructura del archivo ha sido diseñada para garantizar uniformidad, trazabilidad y transparencia en la consolidación del presupuesto del proyecto.</t>
  </si>
  <si>
    <t>En consecuencia:</t>
  </si>
  <si>
    <t>La modificación, manipulación o alteración de tablas, celdas o fórmulas, salvo en los espacios expresamente habilitados, no está permitida.</t>
  </si>
  <si>
    <t>En caso de evidenciarse modificaciones no autorizadas:</t>
  </si>
  <si>
    <t>- se anulará el proceso con el interesado, y</t>
  </si>
  <si>
    <t>- la propuesta no será considerada dentro del análisis económico.</t>
  </si>
  <si>
    <t>Esto debido a que la manipulación del archivo puede generar errores en los cálculos o inducir a interpretaciones incorrectas, afectando la transparencia del proceso.</t>
  </si>
  <si>
    <t>5. RESPONSABILIDAD DEL INTERESADO</t>
  </si>
  <si>
    <t>El interesado será responsable de:</t>
  </si>
  <si>
    <t>- la correcta diligenciación del archivo,</t>
  </si>
  <si>
    <t>- la consistencia de los valores unitarios presentados,</t>
  </si>
  <si>
    <t>- la validación técnica de sus Análisis de Precios Unitarios (APU).</t>
  </si>
  <si>
    <t>6. EJEMPLO DE USO IMPORTANTE.</t>
  </si>
  <si>
    <t>Se recomienda al interezado para intuir el manejo de la tabla seguir los siguientes pasos de prueba para aplicar lo anteriormente dicho</t>
  </si>
  <si>
    <t>1- En el presupuesto ubicar el item 1.3.2 , A este insertar de manera manual el costo de unitario de ejemplo de ( vente mil millones ). $20.000.000.000</t>
  </si>
  <si>
    <t xml:space="preserve">2- Automaticamente se actualizaran valores en pestallas de indirectos </t>
  </si>
  <si>
    <t>3- Diligenciar con valores de ejemplo Admon , lo cual autormaticamente actualizara  en presupuesto casilla A828</t>
  </si>
  <si>
    <t>4- Diligenciar con valores de ejemplo Indirectos de color amarillo , los cuales tambien se veran reflejados en el presupuesto .</t>
  </si>
  <si>
    <t>5- De manera automatica se calculan impuestos y demas inherentes al proyecto .</t>
  </si>
  <si>
    <r>
      <rPr>
        <rFont val="Calibri"/>
        <i/>
        <color theme="1"/>
        <sz val="14.0"/>
      </rPr>
      <t xml:space="preserve">Nota . Por ello la importancia de </t>
    </r>
    <r>
      <rPr>
        <rFont val="Calibri"/>
        <b/>
        <i/>
        <color theme="1"/>
        <sz val="14.0"/>
      </rPr>
      <t xml:space="preserve">NO , </t>
    </r>
    <r>
      <rPr>
        <rFont val="Calibri"/>
        <i/>
        <color theme="1"/>
        <sz val="14.0"/>
      </rPr>
      <t xml:space="preserve">Manipular formulas y/o eliminar o editar contenido </t>
    </r>
  </si>
  <si>
    <r>
      <rPr>
        <rFont val="Century Gothic"/>
        <b/>
        <color rgb="FF000000"/>
        <sz val="13.0"/>
      </rPr>
      <t>Ficha guia de presupuesto  de obra</t>
    </r>
    <r>
      <rPr>
        <rFont val="Century Gothic"/>
        <b/>
        <color rgb="FF000000"/>
        <sz val="12.0"/>
      </rPr>
      <t xml:space="preserve"> 
NUEVA SEDE CENTRO DE COMERCIO, INDUSTRIA Y TURISMO UBICADA EN EL MUNICIPIO DE CIÉNAGA DE ORO – CÓRDOBA
</t>
    </r>
    <r>
      <rPr>
        <rFont val="Century Gothic"/>
        <b val="0"/>
        <color rgb="FF000000"/>
        <sz val="12.0"/>
      </rPr>
      <t>F-188-P V:0
16-06-2025</t>
    </r>
  </si>
  <si>
    <t>PRESUPUESTO DE OBRA</t>
  </si>
  <si>
    <t>%</t>
  </si>
  <si>
    <t>A</t>
  </si>
  <si>
    <t>EDIFICACIONES</t>
  </si>
  <si>
    <t>M2</t>
  </si>
  <si>
    <t xml:space="preserve">OBRAS PRELIMINARES  </t>
  </si>
  <si>
    <t>1.1</t>
  </si>
  <si>
    <t>PROVISIONALES</t>
  </si>
  <si>
    <t>1.1.1</t>
  </si>
  <si>
    <t>LOCALIZACION, TRAZADO Y REPLANTEO DE EDIFICACIONES Y URBANISMO. MEDIDO COMO AREA CONSTRUIDA. INCLUYE HILADEROS Y SEÑALIZACION NECESARIA.</t>
  </si>
  <si>
    <t>1.1.2</t>
  </si>
  <si>
    <t>DESCAPOTE MECÁNICO, INCLUYE TRASIEGO, CARGUE Y RETIRO DE MATERIAL e= 20 cm, EN BOTADERO OFICIAL.</t>
  </si>
  <si>
    <t>1.1.3</t>
  </si>
  <si>
    <r>
      <rPr>
        <rFont val="Century Gothic"/>
        <color rgb="FF000000"/>
        <sz val="10.0"/>
      </rPr>
      <t xml:space="preserve">CONEXIÓN DE POZOS SEPTICOS A LA PTAR EN TUBERIA PVC SANIT </t>
    </r>
    <r>
      <rPr>
        <rFont val="Aptos Narrow"/>
        <color rgb="FF000000"/>
        <sz val="10.0"/>
      </rPr>
      <t>ø</t>
    </r>
    <r>
      <rPr>
        <rFont val="Century Gothic"/>
        <color rgb="FF000000"/>
        <sz val="10.0"/>
      </rPr>
      <t xml:space="preserve"> 6", INCLUYE ACCESORIOS</t>
    </r>
  </si>
  <si>
    <t>1.1.4</t>
  </si>
  <si>
    <t>RED PROVISIONAL DE AGUA EN TUBO PRESIÓN EN PE DE 3/4" 25MM</t>
  </si>
  <si>
    <t>1.1.5</t>
  </si>
  <si>
    <t>RED PROVISIONAL ELÉCTRICA</t>
  </si>
  <si>
    <t>1.1.6</t>
  </si>
  <si>
    <t>RED PROVISIONAL SANITARIA EN TUBERÍA PVC Ø= 4"</t>
  </si>
  <si>
    <t>1.2</t>
  </si>
  <si>
    <t>PODAS / TALAS / TRANSPLANTES</t>
  </si>
  <si>
    <t>1.2.1</t>
  </si>
  <si>
    <t>TALA, CARGUE Y RETIRO DE ÁRBOLES BAJO CUALQUIER CONDICIÓN, ALTURA DE 15 MTS EN ADELANTE</t>
  </si>
  <si>
    <t>1.2.2</t>
  </si>
  <si>
    <t>ASTILLADO Y CHIPIADO DE RAICES Y TOCONES DE APROVECHAMIENTO FORESTAL, INCLUYE LIMPIEZA DE RAICES EXTRAIDAS, RETIRO DE PIEDRASY TIERRA CON DIAMETROS MAYORES A 80CMS</t>
  </si>
  <si>
    <t>1.3</t>
  </si>
  <si>
    <t>DEMOLICIONES / RETIROS</t>
  </si>
  <si>
    <t>1.3.1</t>
  </si>
  <si>
    <t>DEMOLICIONES MECANICA DE EDIFICACIONES EXISTENTES DE 1 A 2 PISOS DE ALTURA, MEDIDO EN PLANTA PARA CADA PISO, INCLUYE TODOS LOS ELEMENTOS ESTRUCTURALES, CERRAMIENTOS, MUROS, TECHOS, PISOS Y TODO TIPO DE INSTALACIONES. INLCUYE BOTADA ESCOMBROS</t>
  </si>
  <si>
    <t>1.3.2</t>
  </si>
  <si>
    <t>DESMONTE Y REUBICACION DE TANQUE EXISTENTE DE 20.000 LTS</t>
  </si>
  <si>
    <t>1.3.3</t>
  </si>
  <si>
    <t>DESMONTE REDES HIDROSANITARIAS</t>
  </si>
  <si>
    <t>MOVIMIENTOS DE TIERRA</t>
  </si>
  <si>
    <t>2.1</t>
  </si>
  <si>
    <t>EXCAVACIONES</t>
  </si>
  <si>
    <t>2.1.1</t>
  </si>
  <si>
    <t>EXCAVACIÓN MANUAL EN MATERIAL HETEROGÉNEO HASTA H=2m (INCLUYE EXCAVACIÓN, TRASIEGO, HERRAMIENTAS Y TODO LO NECESARIO PARA SU CORRECTA EJECUCIÓN. NO INCLUYE CARGUE, RETIRO Y DISPOSICIÓN DE ESCOMBROS A SITIO AUTORIZADO)</t>
  </si>
  <si>
    <t>2.1.2</t>
  </si>
  <si>
    <t>EXCAVACIÒN MECANICA DE 0 A 2 M. INCLUYE CARGUE Y RETIRO A BOTADERO</t>
  </si>
  <si>
    <t>2.2</t>
  </si>
  <si>
    <t>LLENOS / ADECUACIONES</t>
  </si>
  <si>
    <t>2.2.1</t>
  </si>
  <si>
    <t>RELLENO EN SUB BASE GRANULAR TIPO INIVIAS COMPACTADO AL 95% DEL PROCTOR (INCLUYE SUMINISTRO E INSTALACIÓN, ENSAYOS Y TODO LO REQUERIDO PARA SU CORRECTA EJECUCIÓN Y RECIBO A SATISFACCIÓN. )</t>
  </si>
  <si>
    <t>2.2.2</t>
  </si>
  <si>
    <t>RETIRO DE ESCOMBROS (INCLUYE CARGUE, RETIRO, TRANSPORTE Y DISPOSICIÓN FINAL DE ESCOMBROS A SITIO AUTORIZADO POR LA AUTORIDAD AMBIENTAL Y/O AUTORIDAD TERRITORIAL)</t>
  </si>
  <si>
    <t>2.2.3</t>
  </si>
  <si>
    <t>CONFORMACION Y COMPACTACION DE LA SUBRASANTE</t>
  </si>
  <si>
    <t>CIMENTACIÓN</t>
  </si>
  <si>
    <t>3.1</t>
  </si>
  <si>
    <t>SUB ESTRUCTURA</t>
  </si>
  <si>
    <t>3.1.1</t>
  </si>
  <si>
    <t>CONCRETO POBRE DE LIMPIEZA PARA SOLADOS 2000 PSI E=0.05m (INCLUYE SUMINISTRO Y TRANSPORTE DE CONCRETO 2000 PSI, INSTALACIÓN Y TODO LO REQUERIDO PARA LA CORRECTA EJECUCIÓN Y RECIBO A SATISFACCIÓN)</t>
  </si>
  <si>
    <t>3.1.2</t>
  </si>
  <si>
    <t>CONCRETO CICLÓPEO DE 21 MPA Y 60/40% DE PIEDRA CON UN DIÁMETRO ENTRE 4" Y 10". (INCLUYE CONCRETO, SUMINISTRO, TRANSPORTE, MANO DE OBRA, PROTECCIÓN, CURADO Y TODO LO DEMÁS NECESARIO PARA EL CORRECTO PROCESO CONSTRUCTIVO).</t>
  </si>
  <si>
    <t>3.1.3</t>
  </si>
  <si>
    <t>CONSTRUCCIÓN DE ZAPATAS EN CONCRETO DE 4000 PSI . INCLUYE SUMINISTRO, TRANSPORTE E INSTALACIÓN DEL CONCRETO, FORMALETA, TRANSPORTE, BOMBEO, VACIADO, VIBRADO, CURADO, ENSAYOS. NO INCLUYE REFUERZO). UE2</t>
  </si>
  <si>
    <t>3.1.4</t>
  </si>
  <si>
    <t>PEDESTALES EN CONCRETO 4000 PSI  (INCLUYE SUMINISTRO, TRANSPORTE, BOMBEO, VACIADO, FORMALETAS, VIBRADO, CURADO, ENSAYOS. NO INCLUYE REFUERZO) UE1, UE2, UE3</t>
  </si>
  <si>
    <t>3.1.5</t>
  </si>
  <si>
    <t>VIGAS DE CIMENTACIÓN EN CONCRETO 4000 PSI (INCLUYE SUMINISTRO Y TRANSPORTE DE CONCRETO, FORMALETA, TRANSPORTE, BOMBEO, VACIADO, VIBRADO, CURADO, ENSAYOS. NO INCLUYE REFUERZO) UE2</t>
  </si>
  <si>
    <t>3.2</t>
  </si>
  <si>
    <t>PLACAS</t>
  </si>
  <si>
    <t>3.2.1</t>
  </si>
  <si>
    <t>PLACA DE CONTRAPISO DE E=10 CM 4000 PSI (INCLUYE SUMINISTRO Y TRANSPORTE DE CONCRETO, BOMBEO, VACIADO, VIBRADO, CURADO, ENSAYOS. NO INCLUYE REFUERZO) UE2</t>
  </si>
  <si>
    <t>3.2.2</t>
  </si>
  <si>
    <t>DILATACIONES PLACA</t>
  </si>
  <si>
    <t>3.2.3</t>
  </si>
  <si>
    <t>PLASTICO DE 2 MM PARA AISLAMIENTO ENTRE RECEBO Y VIGAS DE CIMENTACION</t>
  </si>
  <si>
    <t>ESTRUCTURAS DE CONCRETO</t>
  </si>
  <si>
    <t>4.1</t>
  </si>
  <si>
    <t>SUPER ESTRUCTURA</t>
  </si>
  <si>
    <t>4.1.1</t>
  </si>
  <si>
    <t>PLACA EN LAMINA COLABORANTE EN CONCRETO PREMEZCLADO DE 4000 PSI E=12cm  (INCLUYE LAMINA COLABORANTE DE ACERO DE 2" CAL. 20,  SUMINISTRO CONCRETO, TRANSPORTE, BOMBEO, VACIADO, VIBRADO, CURADO, ENSAYOS . NO INCLUYE REFUERZO)</t>
  </si>
  <si>
    <t>4.1.2</t>
  </si>
  <si>
    <t>SUMINISTRO E INSTALACION DE CONECTORES DE CORTANTE NELSON STUD DE 5/8"</t>
  </si>
  <si>
    <t>4.1.3</t>
  </si>
  <si>
    <t>COLUMNAS EN CONCRETO 4000 PSI DE SECCIONES VARIABLES, ACABADO A LA VISTA (INCLUYE SUMINISTRO, TRANSPORTE, BOMBEO, VACIADO, FORMALETAS METÁLICA O TABLEMAC, VIBRADO, CURADO, ENSAYOS. NO INCLUYE REFUERZO) UE2</t>
  </si>
  <si>
    <t>4.1.4</t>
  </si>
  <si>
    <t>MUROS EN CONCRETO 4000 PSI PIGMENTADO, TONALIDAD REF. CLAY O SIMILAR, ACABADO A LA VISTA (INCLUYE SUMINISTRO, TRANSPORTE, BOMBEO, VACIADO, FORMALETAS METÁLICA O TABLEMAC, VIBRADO, CURADO, ENSAYOS. NO INCLUYE REFUERZO)</t>
  </si>
  <si>
    <t>4.1.5</t>
  </si>
  <si>
    <t xml:space="preserve">ESCALERAS CONCRETO 4000 PSI AEREA INCLUYE SUMINISTRO, TRANSPORTE, BOMBEO, VACIADO, FORMALETAS, VIBRADO, CURADO, ENSAYOS. NO INCLUYE REFUERZO) </t>
  </si>
  <si>
    <t>4.1.6</t>
  </si>
  <si>
    <t>LOSAS AEREAS EN CONCRETO 4000 PSI (INCLUYE SUMINISTRO, TRANSPORTE, BOMBEO, VACIADO,  FORMALETAS, VIBRADO, CURADO, ENSAYOS. NO INCLUYE REFUERZO) INCLUYE PLACAS MACIZAS DE 10CM CON VIGAS Y VIGUETAS DESCOLGADAS DE 60 CM DE ALTURA EN DOS DIRECCIONES.</t>
  </si>
  <si>
    <t>4.1.7</t>
  </si>
  <si>
    <t>LOSAS AEREAS MACIZA TIPO RAMPA EN CONCRETO 4000 PSI (INCLUYE SUMINISTRO, TRANSPORTE, BOMBEO, VACIADO,  FORMALETAS, VIBRADO, CURADO, ENSAYOS. NO INCLUYE REFUERZO)</t>
  </si>
  <si>
    <t>4.1.8</t>
  </si>
  <si>
    <t>VIGAS AÉREAS EN CONCRETO 4000 PSI (INCLUYE SUMINISTRO, TRANSPORTE, BOMBEO, VACIADO,  FORMALETAS, VIBRADO, CURADO, ENSAYOS. NO INCLUYE REFUERZO) UE2</t>
  </si>
  <si>
    <t>4.2</t>
  </si>
  <si>
    <t>TANQUES / JUNTAS / NIVELACION</t>
  </si>
  <si>
    <t>4.2.1</t>
  </si>
  <si>
    <t>PLACA DE PISO DE TANQUE SUBTERRANEO EN CONCRETO DE 4.000 PSI IMPERMEABILIZADO Y CON FIBRA NIKON,(INCLUYE SUMINISTRO, TRANSPORTE, BOMBEO, VACIADO,  VIBRADO, CURADO, ENSAYOS. NO INCLUYE REFUERZO). CUALQUIER ESPESOR</t>
  </si>
  <si>
    <t>4.2.2</t>
  </si>
  <si>
    <t xml:space="preserve">MURO PARA TANQUE SUBTERRANEO EN CONCRETO DE 4.000 PSI IMPERMEABILIZADO Y CON FIBRA NIKON,(INCLUYE SUMINISTRO, TRANSPORTE, BOMBEO, VACIADO,  FORMALETA, VIBRADO, CURADO, ENSAYOS. NO INCLUYE REFUERZO) </t>
  </si>
  <si>
    <t>4.2.3</t>
  </si>
  <si>
    <t>PLACA MACIZA SUPERIOR DE TANQUE SUBTERRANEO EN CONCRETO DE 4.000 PSI IMPERMEABILIZADO Y CON FIBRA NIKON,(INCLUYE SUMINISTRO, TRANSPORTE, BOMBEO, VACIADO,  VIBRADO, CURADO, ENSAYOS. NO INCLUYE REFUERZO)</t>
  </si>
  <si>
    <t>4.2.4</t>
  </si>
  <si>
    <t>SUMINISTRO, TRANSPORTE Y COLOCACIÓN DE CINTA PVC 0-15 PARA SELLAR JUNTAS DE CONSTRUCCIÓN Y DILATACIÓN, DEBE CUMPLIR LAS NORMAS: DIN 53’505 /ASTM D 2240. INCLUYE TODO LO NECESARIO PARA SU CORRECTA COLOCACIÓN.</t>
  </si>
  <si>
    <t>4.2.5</t>
  </si>
  <si>
    <t>SELLANTE ELASTICO TIPO SIKAFLEX-ICS2 O SIMILAR PARA JUNTAS TANQUES Y OTROS</t>
  </si>
  <si>
    <t>4.2.6</t>
  </si>
  <si>
    <t>SUMINISTRO E INSTALACION DE GROUTING MORTERO RELLENO DE PRECISION AUTONIVELANTE TIPO SIKAGROUT-200 O SIMILAR</t>
  </si>
  <si>
    <t>dm3</t>
  </si>
  <si>
    <t>4.2.7</t>
  </si>
  <si>
    <t>JUNTA EN SELLO ELASTICO TIPO VULKEN 116 O EQUIVALENTE + RELLENO EN ROLLO DE ESPUMA CONTINUO TIPO SIKA ROD 5/8" O EQUIVALENTE</t>
  </si>
  <si>
    <t>ACERO DE REFUERZO / ESTRUCTURAS METALICAS</t>
  </si>
  <si>
    <t>5.1</t>
  </si>
  <si>
    <t>ACERO DE REFUERZO CIMENTACION</t>
  </si>
  <si>
    <t>5.1.1</t>
  </si>
  <si>
    <t>ACERO DE REFUERZO FIGURADO FY= 420 MPA-60000 PSI, CORRUGADO. INCLUYE: SUMINISTRO, TRANSPORTE, DESCARGA, TRANSPORTE INTERNO, INSTALACIÓN, ALAMBRE DE AMARRE,  CERTIFICADOS, SEGÚN DISEÑO Y RECOMENDACIONES ESTRUCTURALES.</t>
  </si>
  <si>
    <t>KG</t>
  </si>
  <si>
    <t>5.1.2</t>
  </si>
  <si>
    <t>MALLA ELECTROSOLDADA (INCLUYE SUMINISTRO, TRANSPORTE, AMARRES, INSTALACIÓN)</t>
  </si>
  <si>
    <t>5.2</t>
  </si>
  <si>
    <t>ACERO DE REFUERZO SUPER ESTRUCTURA</t>
  </si>
  <si>
    <t>5.2.1</t>
  </si>
  <si>
    <t>5.2.2</t>
  </si>
  <si>
    <t>5.3</t>
  </si>
  <si>
    <t>ACERO DE REFUERZO E.N.E</t>
  </si>
  <si>
    <t>5.3.1</t>
  </si>
  <si>
    <t>5.3.3</t>
  </si>
  <si>
    <t>SUMINISTRO E INSTALACION DE GRAFIL DE 4MM A 8.5 MM</t>
  </si>
  <si>
    <t>5.4</t>
  </si>
  <si>
    <t xml:space="preserve">ESTRUCTURA METALICA </t>
  </si>
  <si>
    <t>5.4.1</t>
  </si>
  <si>
    <t>ESTRUCTURA METALICA. ASTM A500 - A572 - A36 A1011 - G50. INCLUYE FABRICACIÓN, TRANSPORTE, IZAJE Y ACABADO EN ANTICORROSIVO EPÓXICO DE 75 MICRONES DE ESPESOR Y ACABADO FINAL EN ESMALTE EPÓXICO DE 75 MICRONES DE ESPESOR</t>
  </si>
  <si>
    <t>5.4.2</t>
  </si>
  <si>
    <t>PINTURA INTUMESCENTE POR KG DE ESTRUCTURA</t>
  </si>
  <si>
    <t>5.4.3</t>
  </si>
  <si>
    <t>PINTURA INTUMESCENTE POR M2 PARA METAL DECK</t>
  </si>
  <si>
    <t>MAMPOSTERIA / DIVISIONES / E.N.E</t>
  </si>
  <si>
    <t>6.1</t>
  </si>
  <si>
    <t>MUROS / DIVISIONES</t>
  </si>
  <si>
    <t>6.1.1</t>
  </si>
  <si>
    <t>MURO BLOQUE TOLETE CONCRETO 40X15X10CM DE ALTO, DISTRIBUCIÓN: 80% IVORY PIGMENTADO 20% ARENA. INCLUYE SUMINISTRO Y TRANSPORTE DE MATERIALES, MORTERO DE PEGA 1:4 Y TODOS LOS ELEMENTOS NECESARIOS PARA SU CORRECTA EJECUCIÓN Y FUNCIONAMIENTO.</t>
  </si>
  <si>
    <t>6.1.2</t>
  </si>
  <si>
    <t>CONSTRUCCIÓN DE CHAPA EN BLOQUE CONCRETO TIPO TOLETE O SIMILAR (05X10X40CM). INCLUYE MALLA ELECTROSOLDADA XX-84, ANCLAJES, MORTERO DE PEGA 1:4 Y TODOS LOS ELEMENTOS NECESARIOS PARA SU CORRECTA EJECUCIÓN Y FUNCIONAMIENTO.</t>
  </si>
  <si>
    <t>6.1.3</t>
  </si>
  <si>
    <t>PANEL ENCHAPE DE FACHADA EN ETERBOARD LISTONES 7C CEDAR 12MM CR DE 244 CM X 122 CM O EQUIVALENTE. NO INCLUYE PINTURA</t>
  </si>
  <si>
    <t>6.1.4</t>
  </si>
  <si>
    <t>MUROS TIPO CALADO EN BLOQUE #4.  REF. TIFFOR DE INNOVACRON O SIMILAR, DE DIMENSIONES 40X10X11.5, COLOR ARENA, ESPECIFICACIONES TÉCNICAS SEGÚN PROVEEDOR.</t>
  </si>
  <si>
    <t>6.1.5</t>
  </si>
  <si>
    <t>MURO DOS CARAS EN SISTEMA LIVIANO TIPO DRYWAL CON RECUBRIMIENTO EN TABLILLA MACHIHEMBRADO EN MADERA CHOIBA SELLADO E IMPERMEABILIZADO. INCLUYE PINTURA INTUMESCENTE BASE DE AGUA</t>
  </si>
  <si>
    <t>6.2</t>
  </si>
  <si>
    <t>ELEMENTOS NO ESTRUCTURALES - E.N.E</t>
  </si>
  <si>
    <t>6.2.1</t>
  </si>
  <si>
    <t>CONSTRUCCION DE DINTELES CONCRETO 3000 PSI SECCION 20X20</t>
  </si>
  <si>
    <t>6.2.2</t>
  </si>
  <si>
    <t>GOTERO EN CONCRETO 3000 PSI MURO 012-015 (INCLUYE BOCEL Y MANO DE OBRA)</t>
  </si>
  <si>
    <t>6.2.3</t>
  </si>
  <si>
    <t>CONSTRUCCIÓN DE JUNTA DE DILATACIÓN ENTRE MAMPOSTERIA Y ELEMENTOS ESTRUCTURALES, INSTALACIÓN ESPUMA DE POLIETILENO TIPO SELLALÓN, MORTERO FLEXIBLE TIPO SISMOFLEX Ó EQUIVALENTE</t>
  </si>
  <si>
    <t>6.2.4</t>
  </si>
  <si>
    <t>COLOCACIÓN DE GROUTING EN CONCRETO DE 17.5 MPA., PARA RELLENO DE MURO NO ESTRUCTURAL (BLOQUE, TOLETE O CATALÁN). INCLUYE MANO DE OBRA, VIBRADO, PROTECCIÓN, CURADO Y TODOS DEMÁS ELEMENTOS NECESARIOS PARA SU CORRECTA CONSTRUCCIÓN.</t>
  </si>
  <si>
    <t>6.2.5</t>
  </si>
  <si>
    <t>SUMINISTRO E INSTALACIÓN DE ANCLAJES EPÓXICO PARA E.N.E;  INCLUYE PERFORACIÓN, LIMPIEZA, COLOCACIÓN DE ANCLAJE EPÓXICO. EL ACERO SE PAGA EN SU RESPECTIVO ITEM</t>
  </si>
  <si>
    <t xml:space="preserve">UN </t>
  </si>
  <si>
    <t>6.2.6</t>
  </si>
  <si>
    <t>MESA EN CONCRETO 3000 PSI E=0.10M (LAB ESP CONSTR)</t>
  </si>
  <si>
    <t>6.2.7</t>
  </si>
  <si>
    <t>TALON DE CONCRETO PIGMENTADO DE 3000PSI TIPO SILLAR. E:0.15M H:0.50M</t>
  </si>
  <si>
    <t>PAÑETES Y ENCHAPES</t>
  </si>
  <si>
    <t>7.1</t>
  </si>
  <si>
    <t>PAÑETES</t>
  </si>
  <si>
    <t>7.1.1</t>
  </si>
  <si>
    <t>PAÑETE LISO IMPERMEABILIZADO PIGMENTADO Y LLANEADO 1:4 E=0.03M (INCLUYE MORTERO EN CEMENTO IMPERMEABILIZADO 1:4, CON SIKA 1, INCLUYE DILATACIONES, RANURAS Y FILETES)</t>
  </si>
  <si>
    <t>7.1.2</t>
  </si>
  <si>
    <t>PAÑETE LISO IMPERMEABILIZADO PIGMENTADO Y LLANEADO 1:4 E=0.03M &lt; A 0,50 MTS (INCLUYE MORTERO EN CEMENTO IMPERMEABILIZADO 1:4, CON SIKA 1, INCLUYE DILATACIONES, RANURAS Y FILETES)</t>
  </si>
  <si>
    <t>7.1.3</t>
  </si>
  <si>
    <t>LECHADA ADHERENTE PARA ENCHAPE DE FACHADA, INCLUYE ABUJARDADO DE MURO EXISTENTE Y TODOS LOS ELEMENTOS NECESARIOS PARA SU CORRECTA INSTALACION Y FUNCIONAMIENTO</t>
  </si>
  <si>
    <t>7.2</t>
  </si>
  <si>
    <t>ENCHAPES</t>
  </si>
  <si>
    <t>7.2.1</t>
  </si>
  <si>
    <t>ENCHAPE DE MUROS EN PANEL TABLERO DURO (HARDBOARD) PERFORADO E=0.47CM + ESTRUCTURA DE SOPORTE  EN LISTONES DE 2X2CM CADA 0.40M</t>
  </si>
  <si>
    <t>CONEXIÓN ACUEDUCTO</t>
  </si>
  <si>
    <t>8.8.1</t>
  </si>
  <si>
    <t>SILLA EN TEE DE 18" A 6" PARA ACUEDUCTO</t>
  </si>
  <si>
    <t>8.8.2</t>
  </si>
  <si>
    <t>REDUCCIÓN DE 6" A 1"</t>
  </si>
  <si>
    <t>8.8.3</t>
  </si>
  <si>
    <t>TUBERÍA PVC PRESIÓN 6"</t>
  </si>
  <si>
    <t>8.8.4</t>
  </si>
  <si>
    <t>TUBERÍA PVC PRESIÓN 1"</t>
  </si>
  <si>
    <t>8.8.5</t>
  </si>
  <si>
    <t>8.8.6</t>
  </si>
  <si>
    <t>TUBERÍA PVC PRESIÓN 2" PARA CRUCE DE VÍA</t>
  </si>
  <si>
    <t>8.8.7</t>
  </si>
  <si>
    <t>PERFORACIÓN DIRIGIDA DE 3" PARA CRUCE DE VÍA</t>
  </si>
  <si>
    <t>CONEXIÓN ALCANTARILLADO</t>
  </si>
  <si>
    <t>8.9.1</t>
  </si>
  <si>
    <t>CAJA DE INSPECCIÓN 50X50X50 CM EN CONCRETO PARA TOMA DE MUESTRAS Y AFORO</t>
  </si>
  <si>
    <t>8.9.2</t>
  </si>
  <si>
    <t>LOSA INFERIOR MANHOLE Ø= 1.20 M, CONCRETO DE 27.6 MPA</t>
  </si>
  <si>
    <t>8.9.3</t>
  </si>
  <si>
    <t>CILINDRO MANHOLE Ø= 1.20 M, CONCRETO DE 27.6 MPA</t>
  </si>
  <si>
    <t>8.9.4</t>
  </si>
  <si>
    <t>CONO MANHOLE Ø= 1.20 M X 0.80 M, CONCRETO DE 27.6 MPA</t>
  </si>
  <si>
    <t>8.9.5</t>
  </si>
  <si>
    <t>CAÑUELA MANHOLE Ø= 1.20 M, CONCRETO DE 20.7 MPA</t>
  </si>
  <si>
    <t>8.9.6</t>
  </si>
  <si>
    <t>PELDAÑO PARA MANHOLE EN ACERO Ø= 5/8" L= 1.00 M</t>
  </si>
  <si>
    <t>8.9.7</t>
  </si>
  <si>
    <t>TAPA MANHOLE Ø= 0.60 M, EN CONCRETO REFORZADO</t>
  </si>
  <si>
    <t>8.9.8</t>
  </si>
  <si>
    <t>TUBERÍA PVC NOVAFORT Ø= 200 MM</t>
  </si>
  <si>
    <t>9.1</t>
  </si>
  <si>
    <t>DETECCIÓN Y ALARMA CONTRA INCENDIO</t>
  </si>
  <si>
    <t>9.1.1</t>
  </si>
  <si>
    <t xml:space="preserve">Suministro transporte e instalación y configuración  de Panel de control de alarmas de incendios Inteligente (FACP) incluye  Transponder y las baterías de acuerdo con las memorias de cálculo </t>
  </si>
  <si>
    <t>un</t>
  </si>
  <si>
    <t>9.1.2</t>
  </si>
  <si>
    <t>Suministro transporte e instalación de Bateria de 12 V- 50 Am</t>
  </si>
  <si>
    <t>9.1.3</t>
  </si>
  <si>
    <t>Suministro transporte e instalación de Bateria de 12 V -18 Am</t>
  </si>
  <si>
    <t>9.1.4</t>
  </si>
  <si>
    <t>Suministro transporte e instalación de Anunciador remoto</t>
  </si>
  <si>
    <t>9.1.5</t>
  </si>
  <si>
    <t>Suministro transporte e instalación de Detectores puntuales fotoelectricos direccionables con base</t>
  </si>
  <si>
    <t>9.1.6</t>
  </si>
  <si>
    <t>Suministro, Transporte e Instalacion de Detector Térmico direccionable incluye base</t>
  </si>
  <si>
    <t>9.1.7</t>
  </si>
  <si>
    <t xml:space="preserve">Suministro, Transporte e Instalacion de Detector Dual con base </t>
  </si>
  <si>
    <t>9.1.8</t>
  </si>
  <si>
    <t xml:space="preserve">Suministro transporte e instalación de Estaciones Manuales de Alarma direccionales doble accion con cubierta </t>
  </si>
  <si>
    <t>9.1.9</t>
  </si>
  <si>
    <t>Suministro, Transporte e Instalacion de Corneta Luz de Pared 15/115 Cd Roja 24 VDC</t>
  </si>
  <si>
    <t>9.1.10</t>
  </si>
  <si>
    <t xml:space="preserve">Suministro transporte e instalación de Módulos de Monitoreo direccionables Simple </t>
  </si>
  <si>
    <t>9.1.11</t>
  </si>
  <si>
    <t xml:space="preserve"> Suministro transporte e instalación de Detector de Monóxido de Carbono, Montaje en Muro</t>
  </si>
  <si>
    <t>9.1.12</t>
  </si>
  <si>
    <t xml:space="preserve">Suministro transporte e instalación de Tuberia EMT 3/4" incluye los elementos requeridos para su correcta instalación </t>
  </si>
  <si>
    <t>m</t>
  </si>
  <si>
    <t>9.1.13</t>
  </si>
  <si>
    <t xml:space="preserve">Suministro transporte e instalación de Tuberia EMT 1 1/2" incluye los elementos requeridos para su correcta instalación </t>
  </si>
  <si>
    <t>9.1.14</t>
  </si>
  <si>
    <t xml:space="preserve">Suministro transporte e instalación de Tuberia PVC 1" incluye los elementos requeridos para su correcta instalación </t>
  </si>
  <si>
    <t>9.1.15</t>
  </si>
  <si>
    <t xml:space="preserve">Suministro transporte e instalación de Tuberia IMC 1" incluye los elementos requeridos para su correcta instalación </t>
  </si>
  <si>
    <t>9.1.16</t>
  </si>
  <si>
    <t xml:space="preserve">Suministro, Transporte e Instalacion de Caja de paso 12 x 12 x 5 </t>
  </si>
  <si>
    <t>9.1.17</t>
  </si>
  <si>
    <t xml:space="preserve">Suministro, Transporte e Instalacion de Caja de paso 15 x 15 x10  </t>
  </si>
  <si>
    <t>9.1.18</t>
  </si>
  <si>
    <t xml:space="preserve">Suministro transporte e instalación de Cable FPLR 2*14 sin blindaje </t>
  </si>
  <si>
    <t>9.1.19</t>
  </si>
  <si>
    <t xml:space="preserve">Suministro transporte e instalación de Cable FPLR 2*16 sin blindaje </t>
  </si>
  <si>
    <t>9.1.20</t>
  </si>
  <si>
    <t xml:space="preserve">Suministro transporte e instalación de Cable FPLR 2*16 con blindaje </t>
  </si>
  <si>
    <t>9.1.21</t>
  </si>
  <si>
    <t xml:space="preserve">Suministro transporte e instalación de Coraza 3/4" con conectores </t>
  </si>
  <si>
    <r>
      <rPr>
        <rFont val="Century Gothic"/>
        <color rgb="FF000000"/>
        <sz val="10.0"/>
      </rPr>
      <t>SUMINISTRO E INSTALACIÓN  EXTINTOR TIPO CO</t>
    </r>
    <r>
      <rPr>
        <rFont val="Century Gothic"/>
        <color rgb="FF000000"/>
        <sz val="10.0"/>
      </rPr>
      <t>2</t>
    </r>
    <r>
      <rPr>
        <rFont val="Century Gothic"/>
        <color rgb="FF000000"/>
        <sz val="10.0"/>
      </rPr>
      <t xml:space="preserve"> 10 LIBRAS</t>
    </r>
  </si>
  <si>
    <t>SISTEMA DE VENTILACIÓN MECÁNICA</t>
  </si>
  <si>
    <t>11.1</t>
  </si>
  <si>
    <t>EQUIPOS DE VENTILACIÓN MECÁNICA</t>
  </si>
  <si>
    <t>VENTILADOR DE EXTRACCIÓN</t>
  </si>
  <si>
    <t>11.1.1</t>
  </si>
  <si>
    <t>[VE-101] Ventilador de extracción centrífugo tipo gabinete en línea con Soportes antivibratorios y acoples flexibles de 350.0 cfm @ 0.25 inwg (CSP-A410 Greenheck  o similar aprobado)</t>
  </si>
  <si>
    <t>11.1.2</t>
  </si>
  <si>
    <t>[VE-102] Ventilador de extracción helicoidal con Rejilla louver exterior, rejilla Damper, kit antivibratorio y acoples flexibles  de 636.0 cfm @ 0.00 inwg (HAE 300 S&amp;P  o similar aprobado)</t>
  </si>
  <si>
    <t>11.1.3</t>
  </si>
  <si>
    <t>[VE-103] Ventilador de extracción helicoidal con Rejilla louver exterior, rejilla Damper, kit antivibratorio y acoples flexibles  de 424.0 cfm @ 0.00 inwg (HAE 250 S&amp;P  o similar aprobado)</t>
  </si>
  <si>
    <t>11.1.4</t>
  </si>
  <si>
    <t>[VE-104] Ventilador de extracción helicoidal con Rejilla louver exterior, rejilla Damper, kit antivibratorio y acoples flexibles  de 286.0 cfm @ 0.00 inwg (HAE 200 S&amp;P  o similar aprobado)</t>
  </si>
  <si>
    <t>11.1.5</t>
  </si>
  <si>
    <t>[VE-105] Ventilador de extracción helicoidal con Rejilla louver exterior, rejilla Damper, kit antivibratorio y acoples flexibles  de 286.0 cfm @ 0.00 inwg (HAE 200 S&amp;P  o similar aprobado)</t>
  </si>
  <si>
    <t>11.1.6</t>
  </si>
  <si>
    <t>[VE-106] Ventilador de extracción helicoidal con Rejilla louver exterior, rejilla Damper, kit antivibratorio y acoples flexibles  de 286.0 cfm @ 0.00 inwg (HAE 200 S&amp;P  o similar aprobado)</t>
  </si>
  <si>
    <t>11.1.7</t>
  </si>
  <si>
    <t>[VE-108] Ventilador de extracción helicoidal con Rejilla louver exterior, rejilla Damper, kit antivibratorio y acoples flexibles  de 286.0 cfm @ 0.00 inwg (HAE 200 S&amp;P  o similar aprobado)</t>
  </si>
  <si>
    <t>11.1.8</t>
  </si>
  <si>
    <t>[VE-109] Ventilador de extracción helicoidal con Rejilla louver exterior, rejilla Damper, kit antivibratorio y acoples flexibles  de 286.0 cfm @ 0.00 inwg (HAE 200 S&amp;P  o similar aprobado)</t>
  </si>
  <si>
    <t>11.1.9</t>
  </si>
  <si>
    <t>[VE-110] Ventilador de extracción helicoidal con Rejilla louver exterior, rejilla Damper, kit antivibratorio y acoples flexibles  de 286.0 cfm @ 0.00 inwg (HAE 200 S&amp;P  o similar aprobado)</t>
  </si>
  <si>
    <t>11.1.10</t>
  </si>
  <si>
    <t>[VE-111] Ventilador de extracción helicoidal con Rejilla louver exterior, rejilla Damper, kit antivibratorio y acoples flexibles  de 286.0 cfm @ 0.00 inwg (HAE 200 S&amp;P  o similar aprobado)</t>
  </si>
  <si>
    <t>11.1.11</t>
  </si>
  <si>
    <t>[VE-112] Ventilador de extracción helicoidal con Rejilla louver exterior, rejilla Damper, kit antivibratorio y acoples flexibles  de 424.0 cfm @ 0.00 inwg (HAE 250 S&amp;P  o similar aprobado)</t>
  </si>
  <si>
    <t>11.1.12</t>
  </si>
  <si>
    <t>[VE-113] Ventilador de extracción helicoidal con Rejilla louver exterior, rejilla Damper, kit antivibratorio y acoples flexibles  de 424.0 cfm @ 0.00 inwg (HAE 250 S&amp;P  o similar aprobado)</t>
  </si>
  <si>
    <t>11.1.13</t>
  </si>
  <si>
    <t>[VE-114] Ventilador de extracción helicoidal con Rejilla louver exterior, rejilla Damper, kit antivibratorio y acoples flexibles  de 424.0 cfm @ 0.00 inwg (HAE 250 S&amp;P  o similar aprobado)</t>
  </si>
  <si>
    <t>11.1.14</t>
  </si>
  <si>
    <t>[VE-115] Ventilador de extracción centrífugo tipo falso plafón con Soportes antivibratorios y acoples flexibles de 50.0 cfm @ 0.20 inwg (SP-A70 Greenheck  o similar aprobado)</t>
  </si>
  <si>
    <t>11.1.15</t>
  </si>
  <si>
    <t>[VE-116] Ventilador de extracción helicoidal con Rejilla louver exterior, rejilla Damper, kit antivibratorio y acoples flexibles  de 424.0 cfm @ 0.00 inwg (HAE 250 S&amp;P  o similar aprobado)</t>
  </si>
  <si>
    <t>11.1.16</t>
  </si>
  <si>
    <t>[VE-201] Ventilador de extracción helicoidal con Rejilla louver exterior, rejilla Damper, kit antivibratorio y acoples flexibles  de 424.0 cfm @ 0.00 inwg (HAE 250 S&amp;P  o similar aprobado)</t>
  </si>
  <si>
    <t>11.1.17</t>
  </si>
  <si>
    <t>[VE-202] Ventilador de extracción helicoidal con Rejilla louver exterior, rejilla Damper, kit antivibratorio y acoples flexibles  de 636.0 cfm @ 0.00 inwg (HAE 300 S&amp;P  o similar aprobado)</t>
  </si>
  <si>
    <t>11.1.18</t>
  </si>
  <si>
    <t>[VE-203] Ventilador de extracción helicoidal con Rejilla louver exterior, rejilla Damper, kit antivibratorio y acoples flexibles  de 286.0 cfm @ 0.00 inwg (HAE 200 S&amp;P  o similar aprobado)</t>
  </si>
  <si>
    <t>11.1.19</t>
  </si>
  <si>
    <t>[VE-205] Ventilador de extracción helicoidal con Rejilla louver exterior, rejilla Damper, kit antivibratorio y acoples flexibles  de 286.0 cfm @ 0.00 inwg (HAE 200 S&amp;P  o similar aprobado)</t>
  </si>
  <si>
    <t>11.1.20</t>
  </si>
  <si>
    <t>[VE-206] Ventilador de extracción tipo centrífugo de simple aspiración con Acoples flexibles y soportes antivibratorios de 1329.0 cfm @ 0.20 inwg (USGF-140-4 Greenheck  o similar aprobado)</t>
  </si>
  <si>
    <t>11.1.21</t>
  </si>
  <si>
    <t>[VE-207] Ventilador de extracción helicoidal con Rejilla louver exterior, rejilla Damper, kit antivibratorio y acoples flexibles  de 636.0 cfm @ 0.00 inwg (HAE 300 S&amp;P  o similar aprobado)</t>
  </si>
  <si>
    <t>11.1.22</t>
  </si>
  <si>
    <t>[VE-208] Ventilador de extracción helicoidal con Rejilla louver exterior, rejilla Damper, kit antivibratorio y acoples flexibles  de 636.0 cfm @ 0.00 inwg (HAE 300 S&amp;P  o similar aprobado)</t>
  </si>
  <si>
    <t>11.1.23</t>
  </si>
  <si>
    <t>[VE-209] Ventilador de extracción helicoidal con Rejilla louver exterior, rejilla Damper, kit antivibratorio y acoples flexibles  de 636.0 cfm @ 0.00 inwg (HAE 300 S&amp;P  o similar aprobado)</t>
  </si>
  <si>
    <t>11.1.24</t>
  </si>
  <si>
    <t>[VE-210] Ventilador de extracción helicoidal con Rejilla louver exterior, rejilla Damper, kit antivibratorio y acoples flexibles  de 286.0 cfm @ 0.00 inwg (HAE 200 S&amp;P  o similar aprobado)</t>
  </si>
  <si>
    <t>11.1.25</t>
  </si>
  <si>
    <t>[VE-211] Ventilador de extracción centrífugo tipo falso plafón con Compuerta antiretorno de 50.0 cfm @ 0.20 inwg (SP-A70 Greenheck  o similar aprobado)</t>
  </si>
  <si>
    <t>11.1.26</t>
  </si>
  <si>
    <t>[VE-212] Ventilador de extracción centrífugo tipo falso plafón con Compuerta antiretorno de 50.0 cfm @ 0.20 inwg (SP-A70 Greenheck  o similar aprobado)</t>
  </si>
  <si>
    <t>11.1.27</t>
  </si>
  <si>
    <t>[VE-213] Ventilador de extracción helicoidal con Rejilla louver exterior, rejilla Damper, kit antivibratorio y acoples flexibles  de 286.0 cfm @ 0.00 inwg (HAE 200 S&amp;P  o similar aprobado)</t>
  </si>
  <si>
    <t>11.1.28</t>
  </si>
  <si>
    <t>[VE-214] Ventilador de extracción helicoidal con Rejilla louver exterior, rejilla Damper, kit antivibratorio y acoples flexibles  de 424.0 cfm @ 0.00 inwg (HAE 250 S&amp;P  o similar aprobado)</t>
  </si>
  <si>
    <t>11.1.29</t>
  </si>
  <si>
    <t>[VE-215] Ventilador de extracción helicoidal con Rejilla louver exterior, rejilla Damper, kit antivibratorio y acoples flexibles  de 286.0 cfm @ 0.00 inwg (HAE 200 S&amp;P  o similar aprobado)</t>
  </si>
  <si>
    <t>11.1.30</t>
  </si>
  <si>
    <t>[VE-216] Ventilador de extracción helicoidal con Rejilla louver exterior, rejilla Damper, kit antivibratorio y acoples flexibles  de 286.0 cfm @ 0.00 inwg (HAE 200 S&amp;P  o similar aprobado)</t>
  </si>
  <si>
    <t>11.1.31</t>
  </si>
  <si>
    <t>[VE-217] Ventilador de extracción helicoidal con Rejilla louver exterior, rejilla Damper, kit antivibratorio y acoples flexibles  de 286.0 cfm @ 0.00 inwg (HAE 200 S&amp;P  o similar aprobado)</t>
  </si>
  <si>
    <t>11.1.32</t>
  </si>
  <si>
    <t>[VE-218] Ventilador de extracción helicoidal con Rejilla louver exterior, rejilla Damper, kit antivibratorio y acoples flexibles  de 286.0 cfm @ 0.00 inwg (HAE 200 S&amp;P  o similar aprobado)</t>
  </si>
  <si>
    <t>CAMPANA DE EXTRACCIÓN</t>
  </si>
  <si>
    <t>11.1.33</t>
  </si>
  <si>
    <t>[CE-101] Campana de extracción tipo adosada a la pared listada con Viseras, paneles laterales, gabinete incendios, filtros "X-tractor" y sistema de iluminación  de 1,329.0 cfm @ 1.80 inwg (GXEW-70.86-S Greenheck  o similar aprobado)</t>
  </si>
  <si>
    <t>11.2</t>
  </si>
  <si>
    <t>EQUIPOS DE CLIMATIZACIÓN MECÁNICA</t>
  </si>
  <si>
    <t>SISTEMA DE ACONDICIONAMIENTO DE AIRE</t>
  </si>
  <si>
    <t>11.2.1</t>
  </si>
  <si>
    <t xml:space="preserve">Sistema de acondicionamiento de aire con unidades exteriores/interiores capacidad 600 MBH con Base de montaje y soportes antivibratorios y acabado anticorrosión </t>
  </si>
  <si>
    <t>11.3</t>
  </si>
  <si>
    <t>CONDUCTOS DE VENTILACIÓN</t>
  </si>
  <si>
    <t>CONDUCTOS METÁLICOS (INCLUYE INSTALACIÓN, ACCE., TORNILLOS, ETC.)  (Sacado de modelo Revit)</t>
  </si>
  <si>
    <t>11.3.1</t>
  </si>
  <si>
    <t>Lámina acero galvanizada calibre 24 (incluye instalación, tornillos, accesorios, soportes, etc.)</t>
  </si>
  <si>
    <t>11.3.2</t>
  </si>
  <si>
    <t>Lámina acero carbón negro calibre 16 para alta temperatura  (incluye instalación, tornillos, accesorios, soportes, etc.)</t>
  </si>
  <si>
    <t>11.4</t>
  </si>
  <si>
    <t>DIFUSORES, REJILLAS Y COMPUERTAS</t>
  </si>
  <si>
    <t>EXTRACCIÓN Y RETORNO (Sacado del modelo Revit)</t>
  </si>
  <si>
    <t>11.4.1</t>
  </si>
  <si>
    <t>[RED/RRD] Rejilla de extracción con dámper de balanceo 4"x4" WxH color aluminio (L-RA-OB Laminaire o similar aprobado)</t>
  </si>
  <si>
    <t>11.4.2</t>
  </si>
  <si>
    <t>[RED/RRD] Rejilla de extracción con dámper de balanceo 6"x6" WxH color aluminio (L-RA-OB Laminaire o similar aprobado)</t>
  </si>
  <si>
    <t>11.4.3</t>
  </si>
  <si>
    <t>[RED/RRD] Rejilla de extracción con dámper de balanceo 14"x14" WxH color aluminio (L-RA-OB Laminaire o similar aprobado)</t>
  </si>
  <si>
    <t>11.5</t>
  </si>
  <si>
    <t>SISTEMA DE CONTROL ELECTRÓNICO - SISTEMA DE CLIMATIZACIÓN Y VENTILACIÓN</t>
  </si>
  <si>
    <t>ELEMENTOS DE CONTROL</t>
  </si>
  <si>
    <t>11.5.1</t>
  </si>
  <si>
    <t>[CC] Control alámbrico central 100 unidades  pantalla touch 5" (similar aprobado)</t>
  </si>
  <si>
    <t>11.5.2</t>
  </si>
  <si>
    <t>[CAT] Control alámbrico de temperatura estándar negro LCD con cable 10.0m ( similar aprobado)</t>
  </si>
  <si>
    <t>LÍNEA DE COMUNICACIÓN/CONTROL</t>
  </si>
  <si>
    <t>11.5.3</t>
  </si>
  <si>
    <t xml:space="preserve">Línea de comunicación control alámbrico climatización: Cableado para instrumentación y control 3x18 AWG </t>
  </si>
  <si>
    <t>11.5.4</t>
  </si>
  <si>
    <t xml:space="preserve">Línea de comunicación unidades exteriores/unidades interiores aire acondicionado: Cableado para instrumentación y control 2x16 AWG </t>
  </si>
  <si>
    <t>11.5.5</t>
  </si>
  <si>
    <t>Tubería de conducción EMT diámetro 1/2" (Incluye accesorios, anclajes, soportes, cajas de paso, etc.)</t>
  </si>
  <si>
    <t>11.5.6</t>
  </si>
  <si>
    <t>Tubería de conducción EMT diámetro 1" (Incluye accesorios, anclajes, soportes, cajas de paso, etc.)</t>
  </si>
  <si>
    <t>11.6</t>
  </si>
  <si>
    <t>TABLEROS ELÉCTRICOS DE FUERZA Y CONTROL</t>
  </si>
  <si>
    <t>TABLEROS ELÉCTRICOS</t>
  </si>
  <si>
    <t>11.6.1</t>
  </si>
  <si>
    <r>
      <rPr>
        <rFont val="Century Gothic"/>
        <color theme="1"/>
        <sz val="10.0"/>
      </rPr>
      <t>[TE-001] Tablero de Fuerza y Control Sistema de Ventilación/Climatización (</t>
    </r>
    <r>
      <rPr>
        <rFont val="Century Gothic"/>
        <i/>
        <color rgb="FF000000"/>
        <sz val="10.0"/>
      </rPr>
      <t>Cal. 12 Nema 12 60x60x20cm</t>
    </r>
    <r>
      <rPr>
        <rFont val="Century Gothic"/>
        <color rgb="FF000000"/>
        <sz val="10.0"/>
      </rPr>
      <t>)</t>
    </r>
  </si>
  <si>
    <t>11.6.2</t>
  </si>
  <si>
    <r>
      <rPr>
        <rFont val="Century Gothic"/>
        <color theme="1"/>
        <sz val="10.0"/>
      </rPr>
      <t>[TE-002] Tablero de Fuerza y Control Sistema de Ventilación/Climatización (</t>
    </r>
    <r>
      <rPr>
        <rFont val="Century Gothic"/>
        <i/>
        <color rgb="FF000000"/>
        <sz val="10.0"/>
      </rPr>
      <t>Cal. 12 Nema 12 60x60x20cm</t>
    </r>
    <r>
      <rPr>
        <rFont val="Century Gothic"/>
        <color rgb="FF000000"/>
        <sz val="10.0"/>
      </rPr>
      <t>)</t>
    </r>
  </si>
  <si>
    <t>11.7</t>
  </si>
  <si>
    <t>MANTENIMIENTO Y OTROS</t>
  </si>
  <si>
    <t>MANTENIMIENTO PREVENTIVO</t>
  </si>
  <si>
    <t>11.7.1</t>
  </si>
  <si>
    <t>Mantenimiento preventivo de los equipos durante 12 meses</t>
  </si>
  <si>
    <t>INSTALACIONES ELÉCTRICAS</t>
  </si>
  <si>
    <t>12.1</t>
  </si>
  <si>
    <t>BANDEJA PORTACABLES,CANALETA  Y DUCTOS</t>
  </si>
  <si>
    <t>12.1.1</t>
  </si>
  <si>
    <t>Suministro, transporte e instalación de tubería PVC 3/4" por piso y/o muro Incluye obra civil,  excavación  y/o  demolición,  lleno  y/o  resane,  botada  de  escombros,  pega  pvc, curvas,   uniones,   adaptadores   y   demás   elementos   necesarios   para   su   correcta instalación</t>
  </si>
  <si>
    <t>ml</t>
  </si>
  <si>
    <t>12.1.2</t>
  </si>
  <si>
    <t>Suministro,   transporte   e   instalación   de   tubería   metálica   EMT   1-1/2"   Incluye adaptadores,   uniones,   curvas,   grapas   doble   ala,   marcación   y   demás   accesorios
necesarios para su correcta instalación</t>
  </si>
  <si>
    <t>12.1.3</t>
  </si>
  <si>
    <t>Suministro,  transporte  e  instalación  de  tubería  metálica  EMT 1"  Incluye adaptadores, uniones, curvas, grapas doble ala, marcación y demás accesorios necesarios para su correcta instalación</t>
  </si>
  <si>
    <t>12.1.4</t>
  </si>
  <si>
    <t>Suministro, transporte e instalación de tubería metálica EMT 3/4" Incluye adaptadores,
uniones, grapas doble ala, marcación y demás accesorios necesarios para su correcta instalación</t>
  </si>
  <si>
    <t>12.1.5</t>
  </si>
  <si>
    <t>Suministro, transporte e instalación de tubería metálica EMT 1/2" Incluye adaptadores,
uniones, grapas doble ala, marcación y demás accesorios necesarios para su correcta instalación</t>
  </si>
  <si>
    <t>12.1.6</t>
  </si>
  <si>
    <t>Suministro,    transporte    e    instalación    de    BANDEJA    PORTACABLE    enmallada galvanizada   de  30X5,4   cm  Incluye   soporte  peldaño   o  ménsula,   varilla  roscada, anclajes,  uniones,  curvas,  puesta  a  tierra  en  cable  desnudo  No  6AWG,  marcación  y
demás accesorios para su correcta instalación y funcionamiento</t>
  </si>
  <si>
    <t>12.1.7</t>
  </si>
  <si>
    <t>Suministro,    transporte    e    instalación    de    BANDEJA    PORTACABLE    enmallada galvanizada   de  20X5,4   cm  Incluye   soporte  peldaño   o  ménsula,   varilla  roscada, anclajes,  uniones,  curvas,  puesta  a  tierra  en  cable  desnudo  No  6AWG,  marcación  y
demás accesorios para su correcta instalación y funcionamiento</t>
  </si>
  <si>
    <t>12.1.8</t>
  </si>
  <si>
    <t>Suministro,    transporte    e    instalación    de    BANDEJA    PORTACABLE    enmallada galvanizada   de  10X5,4   cm  Incluye   soporte  peldaño   o  ménsula,   varilla  roscada, anclajes,  uniones,  curvas,  puesta  a  tierra  en  cable  desnudo  No  8AWG,  marcación  y
demás accesorios para su correcta instalación y funcionamiento</t>
  </si>
  <si>
    <t>12.1.9</t>
  </si>
  <si>
    <t>Suministro,  transporte  e  instalación  de  canaleta  metálica  pintada  con  división  de 12x5cm Incluye tapa atornillada, curvas, derivaciones, elementos de fijación y demás elementos necesarios para su correcta instalación</t>
  </si>
  <si>
    <t>12.1.10</t>
  </si>
  <si>
    <t>Suministro, transporte e instalación de tubería PVC 1 1/2" por piso y/o muro Incluye obra civil,  excavación  y/o  demolición,  lleno  y/o  resane,  botada  de  escombros,  pega  pvc, curvas,   uniones,   adaptadores   y   demás   elementos   necesarios   para   su   correcta
instalación</t>
  </si>
  <si>
    <t>12.1.11</t>
  </si>
  <si>
    <t>Suministro, transporte e instalación de tubería PVC de 1-1/4" por piso. Incluye obra civil con botada de material, excavación y/o demolición, lleno, pega pvc mas limpiador, curvas, adaptadores y demás elementos necesarios para su correcta instalación.</t>
  </si>
  <si>
    <t>12.1.12</t>
  </si>
  <si>
    <t>Suministro,   transporte   e   instalación   de   tubería   metálica   EMT   1-1/4"   Incluye adaptadores,   uniones,   curvas,   grapas   doble   ala,   marcación   y   demás   accesorios
necesarios para su correcta instalación</t>
  </si>
  <si>
    <t>12.1.13</t>
  </si>
  <si>
    <t>Suministro,  transporte  e  instalación  de  tubería  metálica  galvanizada  3"  en  poste  de concreto  para  bajante  telefónico  Incluye  cinta  bandit,  hebillas,  curva  pvc,  capacete, unión, marcación y demás elementos necesarios para su correcta instalación</t>
  </si>
  <si>
    <t>12.1.14</t>
  </si>
  <si>
    <t>Suministro,  transporte  e  instalación  de  canaleta  plastica 2x2cm Incluye tapa, elementos de fijación y demás elementos necesarios para su correcta instalación</t>
  </si>
  <si>
    <t>12.1.15</t>
  </si>
  <si>
    <t>Sti. de tubería PVC  tipo DB 1Ø4" en zona  verde , anden . Incluye accesorios, pega PVC, cinta plástica . No incluye (excavacion, base y sub base, rotura de pavimento y/o andén, reposicion de pavimento y/o andén).</t>
  </si>
  <si>
    <t>12.2</t>
  </si>
  <si>
    <t>CAJAS Y TABLEROS DE DISTRIBUCIÓN DE CIRCUITOS</t>
  </si>
  <si>
    <t>12.2.1</t>
  </si>
  <si>
    <t>Suministro,  transporte  e  instalación  de  caja  metálica  fondo  madera   40x40x15cm  con chapa,   calibre   22,   pintada,   empotrada   en   muro   Incluye   botada   de   escombros, accesorios   de  fijación,   resanes   y  demás   elementos   necesarios   para  su  correcta instalación</t>
  </si>
  <si>
    <t>12.2.2</t>
  </si>
  <si>
    <t>Suministro,  transporte  e  instalación  de  caja  metálica  fondo  madera  30x30x15cm  con chapa,   calibre   22,   pintada,   empotrada   en   muro   Incluye   botada   de   escombros, accesorios   de  fijación,   resanes   y  demás   elementos   necesarios   para  su  correcta
instalación</t>
  </si>
  <si>
    <t>12.2.3</t>
  </si>
  <si>
    <t>Suministro, transporte e instalación de caja metálica 12X12X5cm, de sobreponer, con tapa atornillada (tapa lisa/tapa toma/tapa suiche), calibre 20, pintura electrostática gris Incluye   accesorios   de   fijación   y   demás   elementos   necesarios   para   su   correcta instalación</t>
  </si>
  <si>
    <t>12.2.4</t>
  </si>
  <si>
    <t>Caja  de  inspección  de  conexión  eléctrica,  de  concreto,  sin  fondo,  registrable,  de 30x30x30cm  de medidas interiores, con paredes adecuadas para la entrada de tubos, capaz de soportar una carga de 400 kN Incluye herraje, tapa de concreto con gancho, excavación,   botada  de  escombros,   accesorios   de  fijación   y  todos   los   elementos necesarios para su correcta instalación</t>
  </si>
  <si>
    <t>12.2.5</t>
  </si>
  <si>
    <t>Suministro, transporte e instalación de tablero de 42 circuitos trifásico con espacio para totalizador tipo NTQ-442-TSQ 5H, 225 Amperios ,208/120 voltios, lamina de lamina cold rolled calibre 18, pintura en polvo de aplicación electrostática, tipo epoxipoliéster, barraje en cobre electrolítico 99% de pureza, barras de neutro y tierra, para interruptores tipo QUICK-LAG. Incluye puerta bisagrada, chapa con llave, tarjetero, obra civil, botada de escombros y demás accesorios necesarios para su correcta instalación. Certificación RETIE y UL 67.</t>
  </si>
  <si>
    <t>12.2.6</t>
  </si>
  <si>
    <t>Suministro, transporte e instalación de tablero de 36 circuitos Bifásico/Trifásico, 4H/5H, 120/240V con espacio para totalizador, para breaker enchufable, con puerta y chapa, de lamina cold rolled con aplicación de pintura electrostática: Blanco RAL 9003, barraje en cobre de 225A, barra de neutro y barra de tierra Incluye empotrada, resanes, botada de escombros,  marcación  y  demás  accesorios  necesarios  para  su  correcta  instalación
Debe cumplir certificación RETIE</t>
  </si>
  <si>
    <t>12.2.7</t>
  </si>
  <si>
    <t>Suministro, transporte e instalación de tablero de 30 circuitos trifásico con espacio para totalizador tipo NTQ-430-TSQ 5H, 225 Amperios, 208/120 voltios, lamina de lamina cold rolled calibre 18, pintura en polvo de aplicación electrostática, tipo epoxipoliéster, barraje en cobre electrolítico 99% de pureza, barras de neutro y tierra, para interruptores tipo QUICK-LAG. Incluye puerta bisagrada, chapa con llave, tarjetero, obra civil, botada de escombros y demás accesorios necesarios para su correcta instalación. Certificación RETIE y UL 67.</t>
  </si>
  <si>
    <t>12.2.8</t>
  </si>
  <si>
    <t>Suministro, transporte e instalación de tablero de 24 circuitos Bifásico/Trifásico, 4H/5H, 120/240V con espacio para totalizador, para breaker enchufable, con puerta y chapa, de lamina cold rolled con aplicación de pintura electrostática: Blanco RAL 9003, barraje en cobre de 225A, barra de neutro y barra de tierra Incluye empotrada, resanes, botada de escombros,  marcación  y  demás  accesorios  necesarios  para  su  correcta  instalación Debe cumplir certificación RETIE</t>
  </si>
  <si>
    <t>12.2.9</t>
  </si>
  <si>
    <t>Suministro, transporte e instalación de tablero de 18 circuitos Bifásico/Trifásico, 4H/5H, 120/240V con espacio para totalizador, para breaker enchufable THQL, con puerta y chapa, de lamina cold rolled con aplicación de pintura electrostática: Blanco RAL 9003, barraje en cobre de 225A, barra de neutro y barra de tierra Incluye empotrada, resanes, botada de escombros,  marcación  y  demás  accesorios  necesarios  para  su  correcta  instalación
Debe cumplir certificación RETIE</t>
  </si>
  <si>
    <t>12.2.10</t>
  </si>
  <si>
    <t>Suministro, transporte  e instalación  de tablero  de 12 circuitos trifásico con espacio para totalizador tipo NTQ-412-TSQ 5H, 225 Amperios, 208/120 voltios, lamina de lamina cold rolled calibre 18, pintura en polvo de aplicación electrostática, tipo epoxipoliéster, barraje en cobre electrolítico 99% de pureza, barras de neutro y tierra, para interruptores tipo QUICK-LAG. Incluye puerta bisagrada, chapa con llave, tarjetero, obra civil, botada de escombros y demás accesorios necesarios para su correcta  instalación. Certificación RETIE y UL 67.</t>
  </si>
  <si>
    <t>12.2.11</t>
  </si>
  <si>
    <t>Suministro, transporte  e instalación  de tablero  de 12 circuitos bifásico con espacio para totalizador 4H, 225 Amperios, 240/120 voltios, lamina de lamina cold rolled calibre 18, pintura en polvo de aplicación electrostática, tipo epoxipoliéster, barraje en cobre electrolítico 99% de pureza, barras de neutro y tierra, para interruptores tipo QUICK-LAG. Incluye puerta bisagrada, cerradura con llave, tarjetero, obra civil, botada de escombros y demás accesorios necesarios para su correcta instalación. Certificación RETIE y UL 67.</t>
  </si>
  <si>
    <t>12.2.12</t>
  </si>
  <si>
    <t xml:space="preserve">Suministro transporte e instalación de gabinete de baja tensión de fabricación especial tipo interior para instalación de protecciones, 220V, trifásico, 5 hilos, autosoportado tipo ML, fabricado en lámina calibre 16, pintura electrostática RAL 7035 IK 10 certificado RETIE. Con frente muerto en lámina cold rolled calibre 16, con bisagras tipo mariposa y chapas tipo pivote. Denomimanado ML TRANSF. Incluye: barras de cobre de 1740A, protecciones de caja moldeada Tmax XT7M 2 de 3x1600A con transferencia motorizada automática, analizador de red M4M20 en cada lado de la transferencia con puerto de comunicación Modbus TCP/IP incluido, elementos de fijación y todo los equipos relacionados en el unifilar adjunto. </t>
  </si>
  <si>
    <t>12.2.13</t>
  </si>
  <si>
    <t xml:space="preserve">Suministro transporte e instalación de gabinete de baja tensión de fabricación especial tipo interior para instalación de protecciones, 220V, trifásico, 5 hilos, autosoportado tipo ML, fabricado en lámina calibre 16, pintura electrostática RAL 7035 IK 10 certificado RETIE. Con frente muerto en lámina cold rolled calibre 16, con bisagras tipo mariposa y chapas tipo pivote. Denomimanado ML1. Incluye: barras de cobre de 1740A, interruptor totalizador caja moldeada Tmax XT touch Meassuring LSI con comunicación Modbus TCP/IP de 3x1600A, 24 espacios para protecciones (4 reservas), 2 protecciones caja moldeada regulable Tmax XT5 de 3x500A, 1 proteccion caja moldeada regulable Tmax XT5 de 3x400A, 2 protecciones caja moldeada regulable Tmax XT5 de 3x320A, 1 proteccion caja moldeada regulable Tmax XT2 de 3x125A, 1 proteccion caja moldeada regulable Tmax XT2 de 3x63A, 1 proteccion caja moldeada regulable Tmax XT2 de 3x63A, 1 proteccion caja moldeada regulable Tmax XT2 de 3x50A, 4 protecciones caja moldeada regulable Tmax XT2 de 3x40A, 7 protecciones caja moldeada regulable Tmax XT2 de 3x32A,  analizador de red M1M20 con puerto de comunicación Modbus TCP/IP incluido,DPS tipo 2 ABB OVR T2 3N 80-275s P QS con su protección, elementos de fijación y todo los equipos relacionados en el unifilar adjunto. </t>
  </si>
  <si>
    <t>12.2.14</t>
  </si>
  <si>
    <t xml:space="preserve">Suministro transporte e instalación de gabinete de baja tensión de fabricación especial tipo interior para instalación de protecciones, 220V, trifásico, 5 hilos, autosoportado tipo ML, fabricado en lámina calibre 16, pintura electrostática RAL 7035 IK 10 certificado RETIE. Con frente muerto en lámina cold rolled calibre 16, con bisagras tipo mariposa y chapas tipo pivote. Denomimanado ML2. Incluye: barras de cobre de 573A, totalizador industrial de 3x500A, 14 espacios para protecciones (2 reservas), 1 proteccion caja moldeada fija Sace Formula de 3x175A, 1 proteccion caja moldeada fija Sace Formula de 3x125A, 1 proteccion caja moldeada fija Sace Formula de 3x100A, 1 proteccion caja moldeada fija Sace Formula de 3x80A, 1 proteccion caja moldeada fija Sace Formula de 3x60A, 2 protecciones caja moldeada fija Sace Formula de 3x50A, 3 protecciones  caja moldeada fija Sace Formula de 3x40A, 2 protecciones caja moldeada fija Sace Formula de 3x30A,  analizador de red M1M20 con puerto de comunicación Modbus TCP/IP incluido,DPS tipo 2 ABB OVR T2 3N 80-275s P QS con su protección, elementos de fijación y todo los equipos relacionados en el unifilar adjunto. </t>
  </si>
  <si>
    <t>12.2.15</t>
  </si>
  <si>
    <t xml:space="preserve">Suministro transporte e instalación de gabinete de baja tensión de fabricación especial tipo interior para instalación de protecciones, 220V, trifásico, 5 hilos, autosoportado tipo ML, fabricado en lámina calibre 16, pintura electrostática RAL 7035 IK 10 certificado RETIE. Con frente muerto en lámina cold rolled calibre 16, con bisagras tipo mariposa y chapas tipo pivote. Denomimanado MLR1. Incluye: barras de cobre de 162A, totalizador industrial de 3x100A, 4 espacios para protecciones (1 reserva), 1 proteccion de 2x100A, 1 proteccion de 2x60A, 1 proteccion de 2x30A, elementos de fijación y todo los equipos relacionados en el unifilar adjunto. </t>
  </si>
  <si>
    <t>12.2.16</t>
  </si>
  <si>
    <t xml:space="preserve">Suministro transporte e instalación de gabinete de baja tensión de fabricación especial tipo interior para instalación de protecciones, 220V, trifásico, 5 hilos, autosoportado tipo ML, fabricado en lámina calibre 16, pintura electrostática RAL 7035 IK 10 certificado RETIE. Con frente muerto en lámina cold rolled calibre 16, con bisagras tipo mariposa y chapas tipo pivote. Denomimanado ML3. Incluye: barras de cobre de 162A, totalizador industrial de 3x50A, 4 espacios para protecciones (2 reservas),  2 protecciones caja moldeada fija Sace Formula de 3x50A,DPS tipo 2 ABB OVR T2 3N 80-275s P QS con su protección, elementos de fijación y todo los equipos relacionados en el unifilar adjunto. </t>
  </si>
  <si>
    <t>12.2.17</t>
  </si>
  <si>
    <t xml:space="preserve">Suministro transporte e instalación de gabinete de baja tensión de fabricación especial tipo interior para instalación de protecciones, 220V, trifásico, 5 hilos, autosoportado tipo ML, fabricado en lámina calibre 16, pintura electrostática RAL 7035 IK 10 certificado RETIE. Con frente muerto en lámina cold rolled calibre 16, con bisagras tipo mariposa y chapas tipo pivote. Denomimanado ML4. Incluye: barras de cobre de 162A, totalizador industrial de 3x100A, 4 espacios para protecciones (2 reservas),  2 protecciones caja moldeada fija Sace Formula de 3x100A, DPS tipo 2 ABB OVR T2 3N 80-275s P QS con su protección, elementos de fijación y todo los equipos relacionados en el unifilar adjunto. </t>
  </si>
  <si>
    <t>12.2.18</t>
  </si>
  <si>
    <t xml:space="preserve">Suministro transporte e instalación de gabinete de baja tensión de fabricación especial tipo interior para instalación de protecciones, 220V, trifásico, 5 hilos, autosoportado tipo ML, fabricado en lámina calibre 16, pintura electrostática RAL 7035 IK 10 certificado RETIE. Con frente muerto en lámina cold rolled calibre 16, con bisagras tipo mariposa y chapas tipo pivote. Denomimanado ML RESI. Incluye: barras de cobre de 427A, totalizador industrial de 3x320A, 8 espacios para protecciones (2 reservas), 4 protecciones de 3x70A, 2 protecciones de 3x40A,  analizador de red M1M20 con puerto de comunicación Modbus TCP/IP incluido, DPS tipo 2 ABB OVR T2 3N 80-275s P QS con su protección, elementos de fijación y todo los equipos relacionados en el unifilar adjunto. </t>
  </si>
  <si>
    <t>12.2.19</t>
  </si>
  <si>
    <t xml:space="preserve">Suministro transporte e instalación de gabinete de baja tensión de fabricación especial tipo interior para instalación de protecciones, 220V, trifásico, 5 hilos, autosoportado tipo ML, fabricado en lámina calibre 16, pintura electrostática RAL 7035 IK 10 certificado RETIE. Con frente muerto en lámina cold rolled calibre 16, con bisagras tipo mariposa y chapas tipo pivote. Denomimanado ML PALM. Incluye: barras de cobre de 427A, totalizador industrial de 3x400A, 8 espacios para protecciones (3 reservas), 1 proteccion de 3x100A, 3 protecciones de 3x90A, 1 proteccion de 3x50A,  analizador de red M1M20 con puerto de comunicación Modbus TCP/IP incluido,DPS tipo 2 ABB OVR T2 3N 80-275s P QS con su protección, elementos de fijación y todo los equipos relacionados en el unifilar adjunto. </t>
  </si>
  <si>
    <t>12.2.20</t>
  </si>
  <si>
    <t xml:space="preserve">Suministro transporte e instalación de gabinete de baja tensión de fabricación especial tipo interior para instalación de protecciones, 220V, trifásico, 5 hilos, autosoportado tipo ML, fabricado en lámina calibre 16, pintura electrostática RAL 7035 IK 10 certificado RETIE. Con frente muerto en lámina cold rolled calibre 16, con bisagras tipo mariposa y chapas tipo pivote. Denomimanado ML AIRES. Incluye: barras de cobre de 573A, totalizador industrial de 3x500A, 6 espacios para protecciones (2 reservas), 1 proteccion de 3x150A, 1 proteccion de 3x125A, 2 protecciones de 3x100A,  analizador de red M1M20 con puerto de comunicación Modbus TCP/IP incluido,DPS tipo 2 ABB OVR T2 3N 80-275s P QS con su protección, elementos de fijación y todo los equipos relacionados en el unifilar adjunto. </t>
  </si>
  <si>
    <t>12.2.21</t>
  </si>
  <si>
    <t xml:space="preserve">Suministro, transporte e Instalación de Pedestal tipo gabinete intemperie Denomimanado MLCARG para cargadores vehiculares de carga lenta con conectores  UL tipo 1 e IEC tipo 2. Incluye: Cargador de 5,7kW 16A, 3F, con plataforma de software para modificación d tensión del equipo Ref: TERRA ACW11-G5-R-0 y cable de 5m, Cargador de 7,7kW, 32A, 1F, cable de 25 pies, REF: TERRA ACW7-P8-R-C-0 de ABB, 1 interruptor de 3x60 A IND, interruptor de 3x20 A IND, 1 interruptor de 2x40 A IND, DPS tipo 2 ABB OVR T2 3N 80-275s P QS con su protección, y los demás accesorios necesarios para su correcta instalación y funcionamiento según normas de operador y RETIE. </t>
  </si>
  <si>
    <t>12.2.22</t>
  </si>
  <si>
    <t xml:space="preserve">Suministro transporte e instalación de gabinete de baja tensión de fabricación especial tipo interior para instalación de protecciones, 220V, trifásico, 5 hilos, autosoportado tipo ML, fabricado en lámina calibre 16, pintura electrostática RAL 7035 IK 10 certificado RETIE. Con frente muerto en lámina cold rolled calibre 16, con bisagras tipo mariposa y chapas tipo pivote. Denomimanado MLBOMBARCI. Incluye:  barras de cobre de 162A, 2 totalizadores industriales caja moldeada Tmax XT2 solo magnetica de 3x100A con transferencia motorizada automatica incluida, 4 espacios para protecciones (2 reservas), 1 proteccion de 3x63A solo magnetica, 1 proteccion de 3x32A, elementos de fijación y todo los equipos relacionados en el unifilar adjunto. </t>
  </si>
  <si>
    <t>12.2.23</t>
  </si>
  <si>
    <t xml:space="preserve">Suministro transporte e instalación de gabinete de baja tensión de fabricación especial tipo interior para instalación de banco de condensadores de 100kVAR según unifilar, con breakers 3x320 XT5400 TMA, relé corrector de factor de 8 pasos lovato, relevo de 8 pines con base, TCs, breaker de 3x40A XT1B 160TMD,  condensadore cilindricos de 10kVAR, 7,5Kvar, 5KVAR, 2,5KVAR, 15KVAR, 20KVAR, analizador de redes, ventilación forzada, interconexiones y demás elementos y accesorios para su correcto funcionamiento. </t>
  </si>
  <si>
    <t>12.2.24</t>
  </si>
  <si>
    <t>Suministro transporte e instalación de llave selectora By Pass para conmutación energía Normal-Regulada para tomas, de 30A.</t>
  </si>
  <si>
    <t>12.2.25</t>
  </si>
  <si>
    <t>Suministro transporte e instalación de conmutador de llave selectora By Pass para conmutación energía de 3 posiciones, 4 polos, de 63A, en caja termoplástica IP65. Incluye todos los accesorios necesarios para su correcta instalación.</t>
  </si>
  <si>
    <t>12.2.26</t>
  </si>
  <si>
    <t>Suministro transporte e instalación de Sistema Ininterrumpido de Potencia (UPS) American Power AP30KW trifásica, Online de 30kVA/30kW, incluye baterías de 5 minutos, eficiencia &gt;90%, THDi&lt; 3%, Pantalla táctil LCD, Puesta a Tierra, elementos de conexión, marcación y pruebas del equipo.</t>
  </si>
  <si>
    <t>12.2.27</t>
  </si>
  <si>
    <t>Suministro transporte e instalación de Sistema Ininterrumpido de Potencia (UPS) American Power AP20KW trifásica, Online de 20kVA/20kW, incluye baterías de 5 minutos, eficiencia &gt;90%, THDi&lt; 3%, Pantalla táctil LCD, Puesta a Tierra, elementos de conexión, marcación y pruebas del equipo.</t>
  </si>
  <si>
    <t>12.2.28</t>
  </si>
  <si>
    <t>Suministro transporte e instalación de Sistema Ininterrumpido de Potencia (UPS) American Power trifásica, Online de 3kVA/2.7kW, incluye baterías de 5 minutos, eficiencia &gt;90%, THDi&lt; 3%, Pantalla táctil LCD, Puesta a Tierra, elementos de conexión, marcación y pruebas del equipo.</t>
  </si>
  <si>
    <t>12.3</t>
  </si>
  <si>
    <t>SALIDAS DE ENERGÍA E ILUMINACIÓN</t>
  </si>
  <si>
    <t>12.3.1</t>
  </si>
  <si>
    <t>Suministro,  transporte  e  instalación  de   SALIDA  eléctrica  para  TOMACORRIENTE Grado comercial, doble con polo a tierra color blanco, 15A, 125V, en tubería EMT Incluye: 3m de cable de  cobre  1xNº12  AWG  Libre  de  halógenos   (HF)   y  Resistente  a  la  llama  (FR), marcación, caja metálica 12x12x5cm, aparato con tapa, conectores tipo resorte y  todos los  accesorios  necesarios  para  su  correcta  instalación  y  funcionamiento  No  incluyetubería</t>
  </si>
  <si>
    <t>12.3.2</t>
  </si>
  <si>
    <t>Suministro,  transporte  e  instalación  de   SALIDA  eléctrica  para  TOMACORRIENTE doble  con  polo  a  tierra  color  blanco,  15A,  125V,  en  tubería  EMT,  con  tapa  tipo intemperie  Incluye:  3m  de  cable  de  cobre  1xNº12  AWG  Libre  de  halógenos  (HF)  y Resistente a la llama (FR), marcación, caja metálica 12x12x5cm, aparato con tapa tipo intemperie, conectores tipo resorte y  todos los accesorios necesarios para su correcta instalación y funcionamiento No incluye tubería</t>
  </si>
  <si>
    <t>12.3.3</t>
  </si>
  <si>
    <t>Suministro,  transporte  e  instalación  de   SALIDA  eléctrica  para  TOMACORRIENTE doble con polo a tierra color blanco, 20A, 125V, en tubería EMT Incluye: 3m de cable de  cobre  1xNº12  AWG  THHN/THWN,  marcación,  caja  metálica  12x12x5cm,  aparato con  tapa,  conectores  tipo  resorte  y   todos  los  accesorios  necesarios  para  su correcta
instalación y funcionamiento No incluye tubería</t>
  </si>
  <si>
    <t>12.3.4</t>
  </si>
  <si>
    <t>Suministro,  transporte  e  instalación  de  Salida  eléctrica  para  tomacorriente  doble  con polo  a  tierra  color  blanco,  125V,  15A  en  canaleta  metálica  Incluye:  3m  de  cable  de cobre 1xNº12 AWG Libre de halógenos (HF) y Resistente a la llama (FR), marcación, tapa  troquelada  para  canaleta  12x5cm/11x5cm,  aparato  con  tapa,  conectores  tipo resorte y todos los accesorios necesarios para su correcta instalación y funcionamiento
NO Incluye canaleta</t>
  </si>
  <si>
    <t>12.3.5</t>
  </si>
  <si>
    <t>Suministro,  transporte  e  instalación  de  Salida  eléctrica  para  tomacorriente  doble  con polo a tierra color blanco, 125V, 15A en tubería PVC empotrada en muro Incluye: 3m de  cable  de  cobre  de  1xN°  12  AWG  LSHF,  marcación,  caja  PVC  4''x4'',  tapa flux  PVC  4''x4'',  aparato  con  tapa,  conectores  tipo  resorte,  obra  civil,  botada  de escombros,  resanes  y todos  los  accesorios  necesarios  para  su  correcta  instalación  y
funcionamiento  NO Incluye tubería</t>
  </si>
  <si>
    <t>12.3.6</t>
  </si>
  <si>
    <t>Suministro,  transporte  e  instalación  de  Salida  eléctrica  para  tomacorriente  doble  con tierra  aislada  color  naranja,  125V, 15A  en canaleta  metálica Incluye:  3m  de  cable de cobre 1xNº12 AWG Libre de halógenos (HF) y Resistente a la llama (FR), marcación, tapa  troquelada  para  canaleta  12x5cm/11x5cm,  aparato  con  tapa,  conectores  tipo resorte y todos los accesorios necesarios para su correcta instalación y funcionamiento
NO Incluye canaleta</t>
  </si>
  <si>
    <t>12.3.7</t>
  </si>
  <si>
    <t>Suministro,  transporte  e  instalación  de   SALIDA  eléctrica  para  TOMACORRIENTE doble GFCI, 15A, 125V, en tubería EMT Incluye: 3m de cable de cobre 1xNº12 AWG LSHF, marcación, caja metálica 12x12x5cm, aparato con tapa, conectores tipo resorte y todos los accesorios necesarios para su correcta instalación y funcionamiento
No incluye tubería</t>
  </si>
  <si>
    <t>12.3.8</t>
  </si>
  <si>
    <t>Suministro, transporte e instalación de Salida eléctrica para tomacorriente doble GFCI, 125V, 15A en tubería PVC empotrada en muro Incluye: 3m de cable de cobre de 1xN° 12 AWG LSHF, marcación, caja PVC 4''x4'', tapa flux PVC 4''x4'', aparato con tapa,  conectores  tipo  resorte,  obra  civil,  botada  de  escombros,  resanes  y  todos  los accesorios  necesarios  para  su  correcta  instalación  y  funcionamiento   NO  Incluye
tubería</t>
  </si>
  <si>
    <t>12.3.9</t>
  </si>
  <si>
    <t>Suministro,  transporte  e  instalación  de  salida  eléctrica  para  tomacorriente  trifilar  de 3x20A,  220V  en  tubería  PVC  empotrada  en  muro  Incluye:  3m  de  cable  de  cobre  1x N°12 AWG LSHF, marcación, caja PVC 4''x4'', tapa flux PVC 4''x4'', aparato con tapa,  conectores  tipo  resorte,  obra  civil,  botada  de  escombros,  resanes  y  todos  los accesorios necesarios para su correcta instalación y funcionamiento No incluye tubería</t>
  </si>
  <si>
    <t>12.3.10</t>
  </si>
  <si>
    <t>Suministro,  transporte  e  instalación  de  salida  eléctrica  para  tomacorriente  trifilar  de 3x20A,   220V   en   tubería   EMT   Incluye:   3m   de   cable   de   cobre   1xNº12   AWG LSHF, marcación, caja metálica 12x12x5cm, aparato con tapa, conectores tipo resorte    y     todos    los    accesorios    necesarios    para    su    correcta    instalación    y funcionamiento No incluye tubería</t>
  </si>
  <si>
    <t>12.3.11</t>
  </si>
  <si>
    <t>Suministro, transporte e instalación de salida eléctrica para iluminación 120V, en tubería EMT Incluye: 3m de cable de cobre 1xNº12 AWG Libre de halógenos (HF) y Resistente a la llama (FR), marcación, caja metálica 12x12x5cm, conectores tipo resorte y  todos los  accesorios  necesarios  para  su  correcta  instalación  y  funcionamiento  No  incluye tubería</t>
  </si>
  <si>
    <t>12.3.12</t>
  </si>
  <si>
    <t>Suministro, transporte e instalación de salida eléctrica para switch sencillo, 15A, 120V, en tubería EMT Incluye: 3m de cable de cobre 1xNº12 AWG Libre de halógenos (HF) y Resistente a la llama (FR), marcación, caja metálica 12x12x5cm, aparato, conectores tipo   resorte   y   todos   los   accesorios   necesarios   para   su   correcta   instalación   y funcionamiento No incluye tubería</t>
  </si>
  <si>
    <t>12.3.13</t>
  </si>
  <si>
    <t>Suministro, transporte e instalación de salida eléctrica para switch doble, 15A, 120V, en tubería PVC empotrada en muro Incluye: 4m de cable de cobre 1xNº12 AWG Libre de halógenos (HF) y Resistente a la llama (FR), aparato, marcación, caja PVC 4''x4'', tapa flux  PVC  4''x4'',  conectores  tipo  resorte,  obra  civil,  botada  de  escombros,  resanes  y todos  los  accesorios  necesarios  para  su  correcta  instalación  y  funcionamiento  No incluye tubería</t>
  </si>
  <si>
    <t>12.3.14</t>
  </si>
  <si>
    <t>Suministro, transporte e instalación de salida eléctrica para switch doble, 15A, 120V, en tubería EMT Incluye: 4m  de cable de cobre 1xNº12  AWG Libre  de halógenos  (HF)  y Resistente a la llama (FR), marcación, caja metálica 12x12x5cm, aparato, conectores tipo   resorte   y   todos   los   accesorios   necesarios   para   su   correcta   instalación   y funcionamiento No incluye tubería</t>
  </si>
  <si>
    <t>12.3.15</t>
  </si>
  <si>
    <t>Suministro, transporte e instalación de salida eléctrica para switch triple, 15A, 120V, en tubería PVC empotrada en muro Incluye: 5m de cable de cobre 1xNº12 AWG Libre de halógenos (HF) y Resistente a la llama (FR), aparato, marcación, caja PVC 4''x4'', tapa flux PVC 4''x4'', conectores tipo resorte, resanes y todos los accesorios necesarios para su correcta instalación y funcionamiento No incluye tubería</t>
  </si>
  <si>
    <t>12.3.16</t>
  </si>
  <si>
    <t>Suministro, transporte e instalación de salida eléctrica para switch triple, 15A, 120V, en tubería EMT Incluye: 5m  de cable de cobre 1xNº12  AWG Libre  de halógenos  (HF)  y Resistente a la llama (FR), marcación, caja metálica 12x12x5cm, aparato, conectores tipo   resorte   y   todos   los   accesorios   necesarios   para   su   correcta   instalación   y
funcionamiento No incluye tubería</t>
  </si>
  <si>
    <t>12.3.17</t>
  </si>
  <si>
    <t>Suministro, transporte e instalación de Salida eléctrica para tomacorriente pata trabada, 240V, 30A en tubería PVC empotrada en muro Incluye: 3m de cable de cobre de 1xN° 12 AWG Libre de halógenos (HF)  y Resistente a la llama (FR), marcación, caja PVC 4''x4'', tapa flux PVC 4''x4'', aparato con tapa,  conectores  tipo  resorte,  obra  civil,  botada  de  escombros,  resanes  y  todos  los accesorios  necesarios  para  su  correcta  instalación  y  funcionamiento   NO  Incluye tubería</t>
  </si>
  <si>
    <t>12.4</t>
  </si>
  <si>
    <t>PROTECCIONES ELÉCTRICAS Y CONTACTORES</t>
  </si>
  <si>
    <t>12.4.1</t>
  </si>
  <si>
    <t>Suministro  e  instalación  de  interruptor  (breaker)  termomagnético  enchufable  1x20A,
Icc=10kA, 120/240V, Certificado UL SWD</t>
  </si>
  <si>
    <t>12.4.2</t>
  </si>
  <si>
    <t>Suministro   e   instalación   de   interruptor   (breaker)   termomagnético   enchufable   de
1x30/40/50A, Icc=10kA, 120/240V, Certificado UL</t>
  </si>
  <si>
    <t>12.4.3</t>
  </si>
  <si>
    <t>Suministro e instalación de interruptor (breaker) termomagnético enchufable 2x20/30A,
Icc=10kA, 240V, Certificado UL</t>
  </si>
  <si>
    <t>12.4.4</t>
  </si>
  <si>
    <t>Suministro e instalación de interruptor (breaker) termomagnético enchufable 2x40/50A,
Icc=10kA, 240V, Certificado UL</t>
  </si>
  <si>
    <t>12.4.5</t>
  </si>
  <si>
    <t>Suministro,   transporte   e   instalación   de    Interruptor    Termomagnético   en   CAJA MOLDEADA    2x20/30/40/50/60/80/100A,    Icu=25KA,    240V,    Ics=50%Icu    Incluye accesorios  de  fijación  y  todos  los  demas  elementos  necesarios  para  su  correcta instalación y funcionamiento</t>
  </si>
  <si>
    <t>12.4.6</t>
  </si>
  <si>
    <t>Suministro,   transporte   e   instalación   de    Interruptor    Termomagnético   en   CAJA MOLDEADA    3x20/30/40/50/60/80/100A,    Icu=25KA,    240V,    Ics=50%Icu    Incluye accesorios  de  fijación  y  todos  los  demas  elementos  necesarios  para  su  correcta instalación y funcionamiento</t>
  </si>
  <si>
    <t>12.4.7</t>
  </si>
  <si>
    <t>Suministro,   transporte   e   instalación   de    Interruptor    Termomagnético    en   CAJA MOLDEADA 3x125/150/175A, Icu=50KA, 240V, Ics=50%Icu Incluye accesorios de fijación y todos los demas elementos necesarios para su correcta instalación y funcionamiento</t>
  </si>
  <si>
    <t>12.5</t>
  </si>
  <si>
    <t>CABLEADO ELÉCTRICO</t>
  </si>
  <si>
    <t>12.5.1</t>
  </si>
  <si>
    <t>Suministro,  transporte  e  instalación  de  alimentador  en  cable  de  cobre  3xNo12  AWG, Libre de halógenos  (HF), resistente a la llama (FR), 90°C Incluye accesorios para su correcta instalación y funcionamiento según RETIE</t>
  </si>
  <si>
    <t>12.5.2</t>
  </si>
  <si>
    <t>Suministro,  transporte  e  instalación  de  alimentador  en  cable  de  cobre  3xNo10  AWG,
Libre de halógenos  (HF), resistente a la llama (FR), 90°C Incluye accesorios para su correcta instalación y funcionamiento según RETIE</t>
  </si>
  <si>
    <t>12.5.3</t>
  </si>
  <si>
    <t>Suministro,  transporte  e  instalación  de  alimentador  en  cable  de  cobre  encauchetado 3xNo12 AWG PVC Retardante a la llama (FR)  Resistente a la intemperie (SR), 90ºC Incluye accesorios para su correcta instalación y funcionamiento según RETIE</t>
  </si>
  <si>
    <t>12.5.4</t>
  </si>
  <si>
    <t>Sumiistro, transporte e instalación de acometida en cable encauchetado 3X14 AWG, en cobre, HFFR-75ºC. Incluye  accesorios para su correcta instalación y funcionamiento según RETIE.</t>
  </si>
  <si>
    <t>12.5.5</t>
  </si>
  <si>
    <t>Suministro,  transporte  e  instalación  de  alimentador  Trifásico  en 12N°500+4N°350+4N°1/0 AL, AWG, LSZH  Incluye conectores, encintada y demás accesorios necesarios para su correcta instalación y funcionamiento según normas de operador y RETIE</t>
  </si>
  <si>
    <t>12.5.6</t>
  </si>
  <si>
    <t>Suministro,  transporte  e  instalación  de  alimentador  Trifásico  en 18N°500+6N°350+6N°350 AL, AWG, LSZH  Incluye conectores, encintada y demás accesorios necesarios para su correcta instalación y funcionamiento según normas de operador y RETIE</t>
  </si>
  <si>
    <t>12.5.7</t>
  </si>
  <si>
    <t>Suministro,  transporte  e  instalación  de  alimentador  Bifásico  en 2N°1/0+1N°2/0+1N°6 Cu, AWG, LSZH  Incluye conectores, encintada y demás accesorios necesarios para su correcta instalación y funcionamiento según normas de operador y RETIE</t>
  </si>
  <si>
    <t>12.5.8</t>
  </si>
  <si>
    <t>Suministro,  transporte  e  instalación  de  alimentador  Bifásico  en 2N°10+1N°10+1N°10 Cu, AWG, LSZH  Incluye conectores, encintada y demás accesorios necesarios para su correcta instalación y funcionamiento según normas de operador y RETIE</t>
  </si>
  <si>
    <t>12.5.9</t>
  </si>
  <si>
    <t>Suministro,  transporte  e  instalación  de  alimentador  Bifásico  en 2N°4+1N°2+1N°8 Cu, AWG, LSZH  Incluye conectores, encintada y demás accesorios necesarios para su correcta instalación y funcionamiento según normas de operador y RETIE</t>
  </si>
  <si>
    <t>12.5.10</t>
  </si>
  <si>
    <t>Suministro,  transporte  e  instalación  de  alimentador  Bifásico  en 2N°2+1N°1/0+1N°8 Cu, AWG, LSZH  Incluye conectores, encintada y demás accesorios necesarios para su correcta instalación y funcionamiento según normas de operador y RETIE</t>
  </si>
  <si>
    <t>12.5.11</t>
  </si>
  <si>
    <t>Suministro,  transporte  e  instalación  de  alimentador  Trifásico  en 3N°1/0+1N°2+1N°6 Cu, AWG, LSZH  Incluye conectores, encintada y demás accesorios necesarios para su correcta instalación y funcionamiento según normas de operador y RETIE</t>
  </si>
  <si>
    <t>12.5.12</t>
  </si>
  <si>
    <t>Suministro,  transporte  e  instalación  de  alimentador  Trifásico  en 3N°2+1N°4+1N°8 Cu, AWG, LSZH  Incluye conectores, encintada y demás accesorios necesarios para su correcta instalación y funcionamiento según normas de operador y RETIE</t>
  </si>
  <si>
    <t>12.5.13</t>
  </si>
  <si>
    <t>Suministro,  transporte  e  instalación  de  alimentador  Trifásico  en 3N°2+1N°1/0+1N°8 Cu, AWG, LSZH  Incluye conectores, encintada y demás accesorios necesarios para su correcta instalación y funcionamiento según normas de operador y RETIE</t>
  </si>
  <si>
    <t>12.5.14</t>
  </si>
  <si>
    <t>Suministro,  transporte  e  instalación  de  alimentador  Trifásico  en 3N°4/0+1N°2/0+1N°2 Cu, AWG, LSZH  Incluye conectores, encintada y demás accesorios necesarios para su correcta instalación y funcionamiento según normas de operador y RETIE</t>
  </si>
  <si>
    <t>12.5.15</t>
  </si>
  <si>
    <t>Suministro,  transporte  e  instalación  de  alimentador  Trifásico  en 3N°4+1N°6+1N°8 Cu, AWG, LSZH  Incluye conectores, encintada y demás accesorios necesarios para su correcta instalación y funcionamiento según normas de operador y RETIE</t>
  </si>
  <si>
    <t>12.5.16</t>
  </si>
  <si>
    <t>Suministro,  transporte  e  instalación  de  alimentador  Trifásico  en 3N°8+1N°10+1N°10 Cu, AWG, LSZH  Incluye conectores, encintada y demás accesorios necesarios para su correcta instalación y funcionamiento según normas de operador y RETIE</t>
  </si>
  <si>
    <t>12.5.17</t>
  </si>
  <si>
    <t>Suministro,  transporte  e  instalación  de  alimentador  Trifásico  en 6N°250+2N°4/0+1N°1/0 AL-AA8000, AWG, LSZH  Incluye conectores, encintada y demás accesorios necesarios para su correcta instalación y funcionamiento según normas de operador y RETIE</t>
  </si>
  <si>
    <t>12.5.18</t>
  </si>
  <si>
    <t>Suministro,  transporte  e  instalación  de  alimentador  Trifásico  en 6N°4/0+2N°2/0+1N°2 Cu, AWG, LSZH  Incluye conectores, encintada y demás accesorios necesarios para su correcta instalación y funcionamiento según normas de operador y RETIE</t>
  </si>
  <si>
    <t>12.5.19</t>
  </si>
  <si>
    <t>Suministro,  transporte  e  instalación  de  alimentador  Trifásico  en 9N°250+3N°4/0+1N°2 Cu, AWG, LSZH  Incluye conectores, encintada y demás accesorios necesarios para su correcta instalación y funcionamiento según normas de operador y RETIE</t>
  </si>
  <si>
    <t>12.5.20</t>
  </si>
  <si>
    <t>Suministro,  transporte  e  instalación  de  alimentador  Trifásico  en 9N°250+3N°4/0+2N°1/0 AL, AWG, LSZH  Incluye conectores, encintada y demás accesorios necesarios para su correcta instalación y funcionamiento según normas de operador y RETIE</t>
  </si>
  <si>
    <t>REDES DE SONIDO</t>
  </si>
  <si>
    <t>12.6.1</t>
  </si>
  <si>
    <t>Suministro  e  instalación  de  acometida  para  amplificación  en  cable  (2x18)  Incluye identificación de cables con anillos , encintada y demás  elementos necesarios para su
correcta instalación por tubería existente</t>
  </si>
  <si>
    <t>12.6.2</t>
  </si>
  <si>
    <t>Suministro  e  instalación  de  acometida  para  amplificación  en  cable  (2x16)  Incluye identificación de cables con anillos , encintada y demás  elementos necesarios para su
correcta instalación por tubería existente</t>
  </si>
  <si>
    <t>12.6.3</t>
  </si>
  <si>
    <t>Suministro  e  instalación  de  salida  para  toma  de  sonido,  en  tuberia EMT  Incluye caja metálica 12x12x5cm, aparato para salida audio y todos los accesorios para su correcta
instalación y funcionamiento No incluye tubería</t>
  </si>
  <si>
    <t>12.6.4</t>
  </si>
  <si>
    <t>Suministro  transporte  e  instalación  de  salida  para  sonido  Incluye  toma  sencillo  de  la línea Luminex KORA, caja metálica galvanizada/PVC 4"x4" con tapa suplemento, ducto pvc,  curva,  adaptadores,  pega  pvc   y  demás  accesorios  necesarios  para  su  correcta instalación,(Salida promedio de 7 metros)</t>
  </si>
  <si>
    <t>12.6.5</t>
  </si>
  <si>
    <t>Suministro Transporte e instalacion de  amplificador para red de sonido de 300W- 100V ZON   Referencia  AMP  -MAZ300T  o  similarIncluye  transformador  de  acople  de  300 Vatios  ,  marcación  de  cables  de  acceso  con  anillo  terminal  AR1,  correas  adhesivas como  amarre  de  los  cables  para  su  organización  ,  identificacion  del  amplificador  con placa en acrilico o elemento similar  , y demas elementos  necesarios para su correcta
instalación</t>
  </si>
  <si>
    <t>12.6.6</t>
  </si>
  <si>
    <t>Suministro  transporte e instalación de selector de sonido de 12 canales Referencia SEL SZ122 o similar  Incluye identificacióna cada canal  con anillos AR1 o similar ,conexion de  cables  a  cada  canal  con  terminales  y  /o  elementos   similares  ,  ademas  de  la identificación  de  cada  cable   ,   marcación  del  selector  con  placa  acrilico  o  elemento similar  y  demas  elementos  necesarios   necesarios  para  su  correcta  instalación  y
funcionamiento</t>
  </si>
  <si>
    <t>12.6.7</t>
  </si>
  <si>
    <t>Suministro  Transporte  e  instalacion  de   bafle  de  5"-  20W  en  linea   Referencia  BF- BS1040TNG o similar Incluye fijacion, identificacion del cable polarizado con anillo AR1 o   similar  ,  marcación  del  bafle  con  placa  de  acrilico  o  elemento  similar  y  demäs
elementos para su correcta instalacion y funcionamiento</t>
  </si>
  <si>
    <t>12.6.8</t>
  </si>
  <si>
    <t xml:space="preserve">Suministro,   transporte   e   instalación   de   microfono   inalambrico   UHF   monofonico Referencia MI-INTWM301 o similarIncluye conexión , prueba de operación y marcación
</t>
  </si>
  <si>
    <t>12.6.9</t>
  </si>
  <si>
    <t xml:space="preserve">Suministro  de  microfono  alambrico  monofonico  Referencia  MI-DNVPI2  o  similar  Incluye cables , terminales, conexión , prueba de operación y marcación  </t>
  </si>
  <si>
    <t>12.6.10</t>
  </si>
  <si>
    <t>Base   para   microfono   TRIPODE   C/BOOM   negro   Referencia   BM-TRRSM180BK   o
similar Incluye ecualizador y demas elementos necesarios para su correcta instalación; Incluye maracación e identificación</t>
  </si>
  <si>
    <t>12.6.11</t>
  </si>
  <si>
    <t>Suministro  Transporte  e  instalacion  de   consola   de 30  canales  para  red  de  sonido  de 240W-  RMS  -  100V    Incluye:  transformador  de acople de 300 Vatios , marcación de cables de acceso con anillo terminal AR1, correas adhesivas  como  amarre  de  los  cables  para  su  organización  ,  identificacion  de  la consola  con placa en acrilico o elemento similar , y demas elementos necesarios para su correcta instalación</t>
  </si>
  <si>
    <t>12.6.12</t>
  </si>
  <si>
    <t>12.6.13</t>
  </si>
  <si>
    <t>Suministro, transporte e instalación de cable HDMI Incluye cable y demás accesorios necesarios para su correcta instalación</t>
  </si>
  <si>
    <t>12.6.14</t>
  </si>
  <si>
    <t>Suministro, transporte e instalación salida hembra de HDMI para caja o canaleta. Incluye: terminal y demás accesorios necesarios para su correcta instalación. No incluye el cable</t>
  </si>
  <si>
    <t>APANTALLAMIENTO</t>
  </si>
  <si>
    <t>12.7.1</t>
  </si>
  <si>
    <t>Suministro e instalación de  tubería IMC para bajantes. Incluye elementos de fijación con cinta bandit o perfiles mecano y grapas perpendiculares según sea el caso.*</t>
  </si>
  <si>
    <t>12.7.2</t>
  </si>
  <si>
    <t>Suministro e instalación de cable de cobre 1/0 AWG desnudo para puesta a tierra enterrado a 50cm del suelo. Incluye excavación, llenado con tierra y triturado grueso (1") y 20cm de espesor y 30cm de ancho sobre el cable.</t>
  </si>
  <si>
    <t>12.7.3</t>
  </si>
  <si>
    <t>Suministro e instalación de alambron de Aluminio de 8mm. Incluye grapas plasticas con adhesivo epóxico y los accesorios necesarios para su correcta instalación.</t>
  </si>
  <si>
    <t>12.7.4</t>
  </si>
  <si>
    <t>Suministro e instalación de varilla de acero recubierta en cobre electrodepositado de 250 micras. 5/8"x2,4m. Incluye soldadura cable varilla y conector bimetalico AL/Cu</t>
  </si>
  <si>
    <t>12.7.5</t>
  </si>
  <si>
    <t>Suministro e Instalación de punta de captacion en aluminio solido de 30cm, 16mm de diámetro y base con adhesivo. Incluye accesorios.</t>
  </si>
  <si>
    <t>12.7.6</t>
  </si>
  <si>
    <t>Suministro e Instalación de punta de captacion en aluminio solido de 50cm, 16mm de diámetro y base con adhesivo. Incluye accesorios.</t>
  </si>
  <si>
    <t>12.7.7</t>
  </si>
  <si>
    <t>Suministro e Instalación de punta de captacion en aluminio solido de 60cm, 16mm de diámetro y base con adhesivo. Incluye accesorios.</t>
  </si>
  <si>
    <t>12.7.8</t>
  </si>
  <si>
    <t>Suministro e Instalación de punta de captacion en aluminio solido de 100cm, 16mm de diámetro y base con adhesivo. Incluye accesorios.</t>
  </si>
  <si>
    <t>12.7.9</t>
  </si>
  <si>
    <t>Suministro e instalación de  caja subterránea de inspección de 30x30cm internos. Incluye: obra civil para lograr acabado similar al del piso circundante.</t>
  </si>
  <si>
    <t>12.7.10</t>
  </si>
  <si>
    <t>Suministro e instalación de aviso de peligro, no tocar, bajante de apantallamiento.</t>
  </si>
  <si>
    <t>12.7.11</t>
  </si>
  <si>
    <t>Suministro e instalación de conector certificado para unión con acero estructural.</t>
  </si>
  <si>
    <t>12.7.12</t>
  </si>
  <si>
    <t>Suministro e instalación de conector a compresión para cables calibre 1/0.</t>
  </si>
  <si>
    <t>12.7.13</t>
  </si>
  <si>
    <t>Suministro e instalación ángulo de acero de 10x10cm con 3mm de espesor, con acabado en pintura anticorrosiva y color similar al de las columnas. Soldado a la columna y con perforación de 3/8".</t>
  </si>
  <si>
    <t>SUBESTACION Y PLANTA</t>
  </si>
  <si>
    <t>12.8.1</t>
  </si>
  <si>
    <t>Suministro, transporte e Instalación de Planta Eléctrica Diésel Cabinada  700KVA/560KW, 127/220V 3F, Marca SP POWER, incluye: manteni. Incluye: control automático digital, precalentadores, batería para encendido, exosto hasta el exterior del cuarto de modo que no afecte el edificio contiguo, cabina de insonorización, tanque integrado y los demás accesorios necesarios para su correcta instalación y funcionamiento. Se debe garantizar autonomía de 24 horas, si no se logra con la base tanque, debe incluir el tanque externo conectado con sus respectivos niveles. Incluye también: entrega con tanques llenos, capacitación al personal de mantenimiento y manuales detallados y personalizados de su operación.</t>
  </si>
  <si>
    <t>12.8.2</t>
  </si>
  <si>
    <t>Suministro e instalación de adecuación  Acometida en media tensión en conductor 3x185mm2 XLPE de 15 kV en aluminio, para conexión en media tensión. Incluye: 2 juegos trifásicos de terminales termoretráctiles en frío, conexionado, pruebas, tendido subterráneo y todos los elementos necesarios para su correcta instalación.</t>
  </si>
  <si>
    <t>12.8.3</t>
  </si>
  <si>
    <t xml:space="preserve">Suministro, transporte e Instalación de TRANSFORMADOR 500kVA TIPO SECO CLASE F. Incluye: transformador, celda para aloharlo con iluminación interna,  ventilación forzada  y los demás accesorios necesarios para su correcta instalación y funcionamiento según normas de operador y RETIE. </t>
  </si>
  <si>
    <t>12.8.4</t>
  </si>
  <si>
    <t xml:space="preserve">Suministro, transporte e Instalación de Barraje principal en cobre de 3F+N entre transformador y ML de transferencia. Incluye: aisladores, soportes y Lamina flexible para interconexión con el transformador. </t>
  </si>
  <si>
    <t>12.8.5</t>
  </si>
  <si>
    <t>Suministro, transporte e Instalación de CELDA DE PROTECCION CON SECCIONADOR DE OPERACIÓN MANUAL BAJO CARGA CON CUCHILLA DE PUESTA A TIERRA Y BASE
PORTA FUSIBLES TIPO HH NORMA DIN 43625, DETECTOR DE TENSIÓN CAPACITIVO CON INDICADORES LUMINOSOS, SEÑALIZACION MECANICA DE FUSION DE FUSIBLES, ESTADO DEL SECCIONADOR Y CUCHILLA DE PUESTA A TIERRA. PORTA CANDADO PARA BLOQUEO DE SEGURIDAD. VENTANA DE INSPECCION POSICION CUCHILLA. MEDIDOR DE PRESION DE GAS SF6 DEL SECCIONADOR. APERTURA Y DISPARO TRIPOLAR POR FUSION DE FUSIBLES. DIMENSIONES 1600x375x960mm (AltoxAnchoxProf). INCLUYE: PALANCA. 24KV. 630A. 20KA. IAC: A-FL. LSC2. IP3X, IEC62271-200 y celda de remonte.</t>
  </si>
  <si>
    <t>PUESTA A TIERRA</t>
  </si>
  <si>
    <t>12.9.1</t>
  </si>
  <si>
    <t>Malla de puesta a tierra para subestación interior (+SE1) en cable de cobre desnudo calibre 4/0 AWG 99,9% de pureza.
Incluye: Excavación, conductores, colas, varillas, tratamiento de suelo, soldadura exotérmica, pruebas y todos los elementos necesarios para su correcta instalación.</t>
  </si>
  <si>
    <t>12.9.2</t>
  </si>
  <si>
    <t>Barraje de puesta a tierra marca OBO o similar.Incluye: montaje, conexionado a puertas, gabinetes, y todos los elementos necesarios para su correcta instalación.</t>
  </si>
  <si>
    <t>CERTIFICACIONES</t>
  </si>
  <si>
    <t>12.10.1</t>
  </si>
  <si>
    <t>Gesitón, trámite y pago de certificación plena de RETIE y legalizacion ante el O.R</t>
  </si>
  <si>
    <t>12.10.2</t>
  </si>
  <si>
    <t xml:space="preserve">Gesitón, trámite y pago de certificación plena de RETILAP </t>
  </si>
  <si>
    <t>INSTALACIONES ILUMINACION</t>
  </si>
  <si>
    <t>LUMINARIAS, REFLECTORES Y LÁMPARAS</t>
  </si>
  <si>
    <t>13.1.1</t>
  </si>
  <si>
    <t>STI de Luminaria tipo CILINDRO STIL LED ,13W, 1538LM, 4000K,CRI de 80, óptica de 111°, IP40, DIMERIZACION 0-10V,  dimensiones Ø18 X H25 CM,  vida útil de 100.000 H ,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</si>
  <si>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13.1.2</t>
  </si>
  <si>
    <t>STI de Luminaria tipo DOWNLIGHT STIL LED BALA DE INCRUSTAR,8W, 878LM, 4000K,CRI de 80, óptica de 111°, IP65, DIMERIZACION FASE,  dimensiones Ø12 X H15 CM,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</si>
  <si>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13.1.3</t>
  </si>
  <si>
    <t>STI de Luminaria tipo DOWNLIGHT STIL LED,8W, 878LM, 4000K,CRI de 80, óptica de 111°, IP65, DIMERIZACION FASE,  dimensiones Ø12 X H15 CM,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</si>
  <si>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13.1.4</t>
  </si>
  <si>
    <t>STI de Luminaria tipo HERMETICA STIL LED,60W, 7112LM, 4000K,CRI de 80, óptica de 112°, IP65, DIMERIZACION 0-10V,  dimensiones 120 X 7,5 X 8,5CM,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</si>
  <si>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13.1.5</t>
  </si>
  <si>
    <t>STI de Luminaria tipo LINEAL STIL LED, 3 HS DIR/IND ,99W, 8100LM, 4000K,CRI de 80, óptica de DIRECTA/INDIRECTA, IP40, DIMERIZACION 0-10V,  dimensiones W 6,5 x H4,5 x L187,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</si>
  <si>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13.1.6</t>
  </si>
  <si>
    <t>STI de Luminaria tipo LINEAL STIL LED 3 S DIR/IND ,63W, 5100LM, 4000K,CRI de 80, óptica de DIRECTA/INDIRECTA, IP40, DIMERIZACION 0-10V,  dimensiones W 6,5 x H4,5 x L187,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</si>
  <si>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13.1.7</t>
  </si>
  <si>
    <t>STI de Luminaria tipo LINEAL STIL LED 4HS DIR/IND ,132W, 10800LM, 4000K,CRI de 80, óptica de DIRECTA/INDIRECTA, IP40, DIMERIZACION 0-10V,  dimensiones W 6,5 x H4,5 x L250,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</si>
  <si>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13.1.8</t>
  </si>
  <si>
    <t>STI de Luminaria tipo LINEAL STIL LED 4S DIR/IND ,84W, 6800LM, 4000K,CRI de 80, óptica de DIRECTA, IP40, DIMERIZACION 0-10V,  dimensiones W 6,5 x H4,5 x L250,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</si>
  <si>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13.1.9</t>
  </si>
  <si>
    <t>STI de Luminaria tipo MURANO Ø120  STIL LED ,140W, 11812LM , 4000K,CRI de 80, óptica de DIRECTA/INDIRECTA, IP40, DIMERIZACION 0-10V,  dimensiones Ø120 X 10CM,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</si>
  <si>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13.1.10</t>
  </si>
  <si>
    <t>STI de Luminaria tipo MURANO Ø90  STIL LED ,80W, 7164LM, 4000K,CRI de 80, óptica de DIRECTA/INDIRECTA, IP40, DIMERIZACION 0-10V,  dimensiones Ø90 X 10CM,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</si>
  <si>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13.1.11</t>
  </si>
  <si>
    <t>STI de Luminaria tipo MURANO Ø60  STIL LED ,40W, 3178LM, 4000K,CRI de 80, óptica de DIRECTA, IP40, DIMERIZACION 0-10V,  dimensiones Ø60 X 10CM,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</si>
  <si>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13.1.12</t>
  </si>
  <si>
    <t>STI de Luminaria tipo PANEL  STIL LED ,60W, 6504LM, 4000K,CRI de 80, óptica de 112°, IP40, DIMERIZACION 0-10V,  dimensiones 60 X 120CM,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</si>
  <si>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13.1.13</t>
  </si>
  <si>
    <t>STI de Luminaria tipo LINEAL STIL LED 6S DIR/IND ,63W, 5100LM, 4000K,CRI de 80, óptica de DIRECTA/INDIRECTA, IP40, DIMERIZACION 0-10V,  dimensiones W 6,5 x H4,5 x L187,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</si>
  <si>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13.1.14</t>
  </si>
  <si>
    <t>STI de Luminaria tipo LINEAL STIL LED 8S DIR/INDIR ,168W, 13600LM, 4000K,CRI de 80, óptica de DIRECTA/INDIRECTA, IP40, DIMERIZACION 0-10V,  dimensiones W 6,5 x H4,5 x L187,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</si>
  <si>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13.1.15</t>
  </si>
  <si>
    <t>STI de Luminaria tipo MURANO Ø30  STIL LED ,20W, 1610LM, 4000K,CRI de 80, óptica de DIRECTA, IP40, DIMERIZACION 0-10V,  dimensiones Ø30 X 10CM,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</si>
  <si>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13.1.16</t>
  </si>
  <si>
    <t>STI de Luminaria tipo PANEL  BACKLIGHT STIL LED ,40W, 4286LM, 4000K,CRI de 80, óptica de 112°, IP40, DIMERIZACION 0-10V,  dimensiones 60 X 60CM,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</si>
  <si>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13.1.17</t>
  </si>
  <si>
    <t>STI de Luminaria tipo WALL PACK STIL LED,40W, 7712LM / 8163LM / 7945LM|, 3000 / 4000K / 6500K,CRI de 80, óptica de 112°, IP40, DIMERIZACION 0-10V,  dimensiones 18 X 13.5 X 34 CM,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</si>
  <si>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13.1.18</t>
  </si>
  <si>
    <t>STI de Luminaria tipo LINEAL STIL LED 2HS,66W, 5100LM, 4000K,CRI de 80, óptica de DIRECTA/INDIRECTA, IP40, DIMERIZACION 0-10V,  dimensiones W 6,5 x H4,5 x L125,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</si>
  <si>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13.1.19</t>
  </si>
  <si>
    <t>STI de Luminaria tipo PANEL BACKLIGHT  STIL LED ,60W, 6504LM, 4000K,CRI de 80, óptica de 112°, IP40, DIMERIZACION 0-10V,  dimensiones 60 X 120CM,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</si>
  <si>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13.1.20</t>
  </si>
  <si>
    <t>STI de Luminaria tipo HIGH BAY STIL LED ,90W / 140W / 185W , 14600LM /21600LM / 26859LM , 4000K,CRI de 80, óptica de 112°, IP40, DIMERIZACION 0-10V,  dimensiones Ø32 X 11CM,  vida útil de 100.000 H L70 B10,  garantía de 7 AÑOS  marca STIL LED o equivalente.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</si>
  <si>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13.1.21</t>
  </si>
  <si>
    <t>Sti. de Luminaria de Emergencia LED BERGEN 2X1W, cuerpo en plástico de alta resistencia a los impactos, bateria niquel cadmio Ni-Cd, con recarga automática, libre de mantenimiento con auto diagnostico, autonomía 90 minutos. POSEE BOTÓN DE PRUEBA. Certificada RETILAP. Marca: CIGLA. 2 años de Garantía.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</si>
  <si>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Un</t>
  </si>
  <si>
    <t>13.1.22</t>
  </si>
  <si>
    <t>Sti. de Aviso Salida emergencia Autonomia 90 minutos 1,6W Señalizador de salida con tecnológia LED de alta luminosidad, cuerpo plástico inyectado en material ignifugo Sylvania o similar. certificada de conformidad RETILAP. Marca SYLVANIA. 1 año de Garantía. Incluye  Cable encauchetado 3x14 AWG(promedio de 100 cm), clavija con polo a tierra, prensaestopa, elementos de fijación según norma NRS-10 y demás accesorios para su correcta instalación. La luminaria completa debe cumplir las últimas disposiciones del  RETILAP y el RETIE se debe entregar curva fotométrica certificada del fabricante.</t>
  </si>
  <si>
    <t>13.1.23</t>
  </si>
  <si>
    <t>Sti. de salida de alumbrado de lámpara de emergencia, con TOMA DOBLE  polo a tierra ref 5320 por ducto PVC empotrado. Incluye  el toma, tapa, cajas 4"x4" con tapa suplemento, ducto pvc, adaptadores terminal, curvas, pega pvc, conductores de cobre 12 AWG-CU-PE HF FR LC CT-80ºC, conectores de conexión y empalme, tornillos, obra civil y demás accesorios y elementos necesarios para su correcta instalación y funcionamiento. (salida promedio 10 m).</t>
  </si>
  <si>
    <t>CONTROL DE ILUMINACION</t>
  </si>
  <si>
    <t>13.2.1</t>
  </si>
  <si>
    <t>Suministro, transporte e instalación de sensor de presencia multitecnologia (infrarrojo + ultrasónico) configurable a través de bluetooth, voltaje de operación 120-277V, 8Amps, control de 2 zonas de control 0-10 VDC, montaje en el techo, cobertura de185 m². Incluye fotocelda para aprovechamiento de luz natural. No requiere power pack o fuente de alimentación referencia Leviton ACY20-MDW (SMART SENSOR). Mínimo 4 años de garantía. Ref: ACY20-MDW de Leviton o equivalente. Incluye accesorios de instalación</t>
  </si>
  <si>
    <t>13.2.2</t>
  </si>
  <si>
    <t>Suministro, transporte e instalación de Botonera 4 botones para atenuar luminarias a través de sensor Smart ACY20-MDW Ref: PLVSW-4LW de Leviton o equivalente. Incluye accesorios de instalación</t>
  </si>
  <si>
    <t>13.2.3</t>
  </si>
  <si>
    <t>Suministro, transporte e instalación de Sensor de ocupación Multitecnología de largo alcance, montado en la pared, 24 V CC, consumo de energía de 25 mA, 110 metros cuadrados, 115 grados (movimiento mayor: PIR radio de 21 metros, movimiento menor: PIR de 18 metros x 9 metros, U/S de 10 metros x 10 metros) Ref: OSWLR-I0W de Leviton o equivalente. Incluye accesorios de instalación</t>
  </si>
  <si>
    <t>13.2.4</t>
  </si>
  <si>
    <t>Suministro, transporte e instalación de Sensor de ocupación, montado en el techo, 24 V CC, consumo de energía de 10 mA, 139 metros cuadrados, 360 grados (movimiento mayor: diámetro de 12 m, sin movimiento menor) Ref: OSC15-I0W de Leviton o equivalente. Incluye accesorios de instalación</t>
  </si>
  <si>
    <t>13.2.5</t>
  </si>
  <si>
    <t>Suministro, transporte e instalación de sensor de presencia Infrarrojo 360° de cobertura, montaje en techo, detección de movimiento hasta 4 metros radiales a una altura de instalación de 2.4 metros. Debe incluir unidad de alimentación y control, capacidad de potencia para luminarias LED de 500W, voltaje de operación de 110VAC. Ajuste de tiempo de apagado 20 segundos - 15 minutos. Ref: ODC0S-I1W de Leviton o equivalente. Incluye accesorios de instalación</t>
  </si>
  <si>
    <t>13.2.6</t>
  </si>
  <si>
    <t>Suministro, transporte e instalación de Sensor de ocupación, montado en el techo, multitecnología, 24 V CC, consumo de energía de 30 mA, 186 metros cuadrados, 360 grados (movimiento mayor: PIR: radio de 12 metros, U/S: 19 m de largo x 10 metros de ancho, movimiento menor: U/S: 14 metros de largo x 7 metros de ancho Ref: OSC20-M0W de Leviton o equivalente. Incluye accesorios de instalación</t>
  </si>
  <si>
    <t>13.2.7</t>
  </si>
  <si>
    <t>Suministro, transporte e instalación de Sensor de ocupación, montado en el techo, multitecnología, 24 V CC, consumo de energía de 30 mA, 180 grados Ref: 0SC05-M0W de Leviton o equivalente. Incluye accesorios de instalación</t>
  </si>
  <si>
    <t>13.2.8</t>
  </si>
  <si>
    <t>Suministro, transporte e instalación de Relevo power pack  de 20 A para sensores de ocupación, incluye la característica de ENCENDIDO automático, relé con mecanismo de enganche; entrada de tensión de la línea: 120/208/220/230/240/277 V, 50/60 Hz; bajo voltaje: entrada 24 V CC,  salida 24 V CC, 115 mA Ref: OSP20-RD0 de Leviton o equivalente. Incluye accesorios de instalación</t>
  </si>
  <si>
    <t>13.2.9</t>
  </si>
  <si>
    <t>Suministro, transporte e instalación de detector de ocupación/movimiento, sensor de caja de pared PIR de 180 grados,manual on/ auto off Ref: DOS02-1LZ+ 80301-SW de Leviton o equivalente. Incluye accesorios de instalación</t>
  </si>
  <si>
    <t>13.2.10</t>
  </si>
  <si>
    <t xml:space="preserve">Suministro, transporte e instalación de Tablero ensamblado para 8 relevos marca Leviton o equivalente, referencias: (1) R08TC-100 + (1) RPM16-316 + (1) R0800-000. </t>
  </si>
  <si>
    <t>13.2.11</t>
  </si>
  <si>
    <t>Suministro, transporte e instalación de relevo bipolar ref: RELAY 2CB de Leviton o equivalente. Incluye accesorios de instalación</t>
  </si>
  <si>
    <t>13.2.12</t>
  </si>
  <si>
    <t>Suministro, transporte e instalación de relevo monopolar dimerizable 0-10V ref: RELAY 1DS de Leviton o equivalente. Incluye accesorios de instalación</t>
  </si>
  <si>
    <t>13.2.13</t>
  </si>
  <si>
    <t>Suministro, transporte e instalación de Sensor infrarrojo de pared atenuable 0-10V programable via bluetooth Ref: ODD10-IDW +80301-SW de Leviton o equivalente. Incluye accesorios de instalación</t>
  </si>
  <si>
    <t>13.2.14</t>
  </si>
  <si>
    <t>Suministro, transporte e instalación de Fotocelda de bajo voltaje +24VDC, 70FC Ref: ODC0P-W de Leviton o equivalente. Incluye accesorios de instalación</t>
  </si>
  <si>
    <t>13.2.15</t>
  </si>
  <si>
    <t>Suministro, transporte e instalación de Botonera digital de 8 botones Luma CAN 3 para Green Max Ref: RDGSW-8CW de Leviton o equivalente. Incluye accesorios de instalación</t>
  </si>
  <si>
    <t>13.2.16</t>
  </si>
  <si>
    <t>Unidad de programación de referencia Referencia: RHDU-300</t>
  </si>
  <si>
    <t>13.2.17</t>
  </si>
  <si>
    <t>Programación por parte de un ingeniero calificado, certificado directamente por el fabricante de los tableros de control de iluminación y con experiencia en temas afines al solicitado del sistema de control de iluminación por zonas para apagado y encendido automático horario. Mínimo 3 visitas empleados para la programación de todas las cabinas de control de iluminación con los respectivos dispositivos como lo son Modulo de comando, panel de inserción, relevos. Realización de pruebas, capacitación de por lo menos un día al personal encargado del funcionamiento de los tableros de control de iluminación, entrega de informes de resultados y procedimiento ejecutado, incluye registro fotográfico. La capacitación deberá ser acompañada por un ingeniero directamente de la fabrica de los controles de iluminación como respaldo.</t>
  </si>
  <si>
    <t>13.2.18</t>
  </si>
  <si>
    <t>Suministro, transporte e instalación de cable 2x18AWG LSHF para control</t>
  </si>
  <si>
    <t>13.2.19</t>
  </si>
  <si>
    <t>Suministro, transporte e instalación de cable UTP cat 6 para botoneras Digitales Luma CAN.</t>
  </si>
  <si>
    <t>INSTALACIONES VOZ Y DATOS</t>
  </si>
  <si>
    <t>REDES DE VOZ Y DATOS</t>
  </si>
  <si>
    <t>14.1.1</t>
  </si>
  <si>
    <t>Suministro, transporte e instalación de salida sencilla de voz/datos RJ- 45 Cat. 6A en tubería EMT. Incluye caja metálica 12x12x5cm, jack de voz/datos, faceplate sencillo, marcación.</t>
  </si>
  <si>
    <t>14.1.2</t>
  </si>
  <si>
    <t>Suministro,  transporte  e  instalación  de  salida  sencilla  de  voz/datos RJ- 45 Cat. 6A, en canaleta metálica. Incluye tapa troquel en lámina  metálica,  jack  de  voz/datos,  faceplate  sencillo,  marcación,  y  todos  los  demás elementos necesarios para su correcta instalación y funcionamiento.</t>
  </si>
  <si>
    <t>14.1.3</t>
  </si>
  <si>
    <t>Suministro, transporte  e  instalación  de  patch  cord  Categoría  6A  UTP de 1,5m, color rojo/azul.</t>
  </si>
  <si>
    <t>14.1.4</t>
  </si>
  <si>
    <t>Suministro, transporte  e  instalación  de  patch  cord  Categoría  6A  UTP de 0,9m, color rojo/azul.</t>
  </si>
  <si>
    <t>14.1.5</t>
  </si>
  <si>
    <t>Suministro, transporte e instalación de Patch panel de 48 puertos RJ 45  categoría  6A,   preensamblado  en  fábrica.  incluye elementos de fijación y marcación de los puertos. INCLUYE JACKS</t>
  </si>
  <si>
    <t>14.1.6</t>
  </si>
  <si>
    <t xml:space="preserve">Suministro e instalación de Switch de red - 48 puertos 10/100/1000 Mbps, 2x SF, 2x SFP+ 10G Stacking, ARUBA JL685A 1930 48G 4SFP+ Instant On POE </t>
  </si>
  <si>
    <t>14.1.7</t>
  </si>
  <si>
    <t xml:space="preserve">Suministro e instalación de Access point 2.4 GHz, 5 GHz Incluye todos los elementos necesarios para el suministro e instalación  REF: U6 PRO UBIQUITI </t>
  </si>
  <si>
    <t>14.1.8</t>
  </si>
  <si>
    <t>Certificación  de  punto de  datos cat  6A  ,  aplicable  a  normas TIA 568A/TIA   568B,   y   que   cumplen   standares   industriales,   incluye archivo magnético.</t>
  </si>
  <si>
    <t>14.1.9</t>
  </si>
  <si>
    <t>Suministro e instalación de soporte metálico tipo Ménsula, incluye pernos de anclaje.</t>
  </si>
  <si>
    <t>14.1.10</t>
  </si>
  <si>
    <t>Organizador horizontal de 2ur. Incluye los 48 jack cat 6A.</t>
  </si>
  <si>
    <t>14.1.11</t>
  </si>
  <si>
    <t>Suministro, transporte e instalación de Patch panel de 48 puertos RJ - 45 categoría 6A,
preensamblado en fábrica ref 35060025 incluye  elementos de fijación y marcación de los puertos</t>
  </si>
  <si>
    <t>14.1.12</t>
  </si>
  <si>
    <t>Certificación de los puntos de datos cat 6A , aplicable  a normas  TIA 568A/TIA  568B, y que cumplen standares industriales, incluye archivo magnético</t>
  </si>
  <si>
    <t>14.1.13</t>
  </si>
  <si>
    <t>Suministro e instalacion  Patch cord con blindaje para aplicaciones PoE 3 PIES</t>
  </si>
  <si>
    <t>14.1.14</t>
  </si>
  <si>
    <t>Suministro e instalacion Patch Cord -fibra Optica- Multimodo -lc-st X2metros Om4</t>
  </si>
  <si>
    <t>14.1.15</t>
  </si>
  <si>
    <t>Suministro e instalación de cable F/UTP cat 6A marca Commscope Netconnet (AMP). Debe contar con garantía certificada de canal completo por parte del fabricante de al menos 25 años. y cumplir normas EIA/TIA568B. Incluye: Marcación y Ficho de Identificación y demás elementos necesarios para su correcta instalación.*</t>
  </si>
  <si>
    <t>14.1.16</t>
  </si>
  <si>
    <t>Suministro e Instalación Fibra Óptica Interior 6H.  Internal / External Office Distribution Cable ULSZH OM3 6Fiber Tight-Buffer Construction ; Incluye todos los accesorios para su correcta instalación.</t>
  </si>
  <si>
    <t>14.1.17</t>
  </si>
  <si>
    <t>Suministro, transporte e instalación de UPS trifásica 60kVA, 3x127V/220V, entrada 3F+N+T, salida 3F+N+T, tecnología On-line de doble conversión, Tecnología PWM de alta frecuencia con IGBT, control digial con monitoreo y diagnóstico, banco de batería para autonomía de al menos 5 minutos a plena carga, pantalla LCD, certificación RETIE, tarjeta de comunicación Modbus. incluye todos los accesorios necesarios para su correcta instalación.</t>
  </si>
  <si>
    <t>14.1.18</t>
  </si>
  <si>
    <t>Suministro e Instalación de clavija industrial de 63A, 4 polos. Incluye conectores y terminales</t>
  </si>
  <si>
    <t>14.1.19</t>
  </si>
  <si>
    <t>Construcción de red subterránea 2x3" en tubo PVC TDP, según norma Enel/Codensa. Incluye: excavación, materiales, disposición final de materiales y todos los demás elementos necesarios para su correcta construcción.</t>
  </si>
  <si>
    <t>14.1.20</t>
  </si>
  <si>
    <t>Construccion de caja con herraje para tapa de 60x80 cm NORMA TEL NIN-114. Incluye obra civil y todos los materiales.</t>
  </si>
  <si>
    <t>14.1.21</t>
  </si>
  <si>
    <t>Suministro e Instalación Rack de Piso de 42 RU x 60cm, formato 19'. Ventana de cristal de seguridad resistente a impactos. Laterales desmontables de seguridad para manipulación, modificación o instalación de equipos. Chapa de segurdad en puerta. La puerta es desmontable y se ; Incluye todos los accesorios para su correcta instalación.</t>
  </si>
  <si>
    <t>14.1.22</t>
  </si>
  <si>
    <t>Suministro e Instalación Rack de Pared de 11 RU x60cm,formato 19'. Gabinetes De Pared Puerta Con Chapa De Guantera Y 2 Llaves; Tapa Superior Punzonada Para Instalación De 1 Ventilador De 4". Calibre Del Cajón 20 Cold Rolled, 2 Parales Cal 18 Cold Rolled, Perforación En La Parte Posterior Para Anclar A Pared, Pintura Electrostática Color Negro Gofrado. ; Incluye todos los accesorios para su correcta instalación.</t>
  </si>
  <si>
    <t>INSTALACIONES ENERGIA SOLAR</t>
  </si>
  <si>
    <t>FOTOVOLTAICA</t>
  </si>
  <si>
    <t>15.1.1</t>
  </si>
  <si>
    <t>Suministro, transporte e instalación de SISTEMA FOTOVOLTAICO ONGRID 40 kW. Incluye: Paneles solares, dos inversores de 20kWp, Caja de breakers termoplastica, Cable solar en DC 6mm2, Terminales hembra simples MC4, Terminales macho simples MC4, Base regulable para soporte de rieles para paneles en aluminio, Riel montaje, Abrazaderas centrales y finales, kit de puesta a tierra, tablero de inversores, tablero de cargas y medidor electronico con gestión remota, licencia de software si aplica,  con todos los elementos necesarios, sensor de inyección 0, Alimentador 3N°1/0 + 1N°1/0 + 1N°2 LSHF con sus accesorios y terminales necesarios, Sitema de puesta a tierra, cable desnudo en #10, tuberia IMC de 2", Coraza de 2" con conectores, Cajas de paso 15x15 tipo hermeticas, tuberia PVC de 1" y todo lo necesario para su correcta instalación y funcionamiento según normas RETIE y CREG 038</t>
  </si>
  <si>
    <t>INSTALACIONES SEGURIDAD SISTEMATIZADA</t>
  </si>
  <si>
    <t xml:space="preserve">VIDEOVIGILANCIA CCTV IP </t>
  </si>
  <si>
    <t>16.1.1</t>
  </si>
  <si>
    <t>Suministro, transporte e instalación de Cámara ILL Flex4 5MP Outdoor Minidome</t>
  </si>
  <si>
    <t>16.1.2</t>
  </si>
  <si>
    <t>Suministro, transporte e instalación de Cámara  ILL Flex4 5MP Bullet</t>
  </si>
  <si>
    <t>16.1.3</t>
  </si>
  <si>
    <t>Suministro, transporte e instalación de Cámara ILL FG4 Dual Sensor 10MP IR</t>
  </si>
  <si>
    <t>16.1.4</t>
  </si>
  <si>
    <t>Suministro, transporte e instalación de Cámara PTZ  con soporte  de poste para domo PTZ,incluye fuente de alimentación  Hikvision</t>
  </si>
  <si>
    <t>16.1.5</t>
  </si>
  <si>
    <t xml:space="preserve">Suministro, transporte e instalación de EV 1IP NVR 48T X1U LNX PRO
</t>
  </si>
  <si>
    <t>16.1.6</t>
  </si>
  <si>
    <t>Suministro, transporte e instalación de 1 CH PRO IP EV VRT PCH ID LAT</t>
  </si>
  <si>
    <t>16.1.7</t>
  </si>
  <si>
    <t>Suministro, transporte e instalación de Dell XE5 Optiplex Small PC Client</t>
  </si>
  <si>
    <t>16.1.8</t>
  </si>
  <si>
    <t>Suministro, transporte e instalación de 24in LCD FHD 1080p, DP, VGA</t>
  </si>
  <si>
    <t>16.1.9</t>
  </si>
  <si>
    <t>Suministro, transporte e instalación de Monitor industrial QB65C,Tamaño: 65",Resolución 3840X2160 (16:9) 4K,Brillo 350nit, Contraste: 4000:1,Características: uso 16 horas/día, altavoces 10Wx2 , WiFi, 8GB almacenamiento, conectividad HDMI 2.0 (3), HDCP2.2 ,USB 2.0x2</t>
  </si>
  <si>
    <t>16.1.10</t>
  </si>
  <si>
    <t>Suministro, transporte e instalación de Switch Inteligente PoE Administrable en la Nube de 28 Puertos Gigabit, 24 Puertos PoE+, 2 Puertos RJ45</t>
  </si>
  <si>
    <t>16.1.11</t>
  </si>
  <si>
    <t>Suministro, transporte e instalación de Patchcord de 2 metro cat 6A</t>
  </si>
  <si>
    <t>16.1.12</t>
  </si>
  <si>
    <t>Suministro, transporte e instalación de Patchcord de 1 metro cat 6A</t>
  </si>
  <si>
    <t>16.1.13</t>
  </si>
  <si>
    <t>Suministro, transporte e instalación de UPS online doble conversión, que garantiza que la carga nunca reciba energía directa de la red, sino energía 100% filtrada y estabilizada; además, es microcontrolada con DSP (Digital Signal Processor),
de tamaño adecuado, potente y fácil de usar. Voltaje de salida 110V, Eficiencia superior al 95%, Opción ECO ahorro energía,  Capacidad 3kVA/3kW, Clasificación VFI-SS-III (Voltaje y frecuencia independientes, sinusoidal, redundancia III), ENTRADA 100/110/115/120/127VAC, Linea + Neutro + PE (tierra), Rango de Voltaje 55-150VAC + 4%</t>
  </si>
  <si>
    <t xml:space="preserve">CONTROL DE ACCESO E INTRUSIÓN </t>
  </si>
  <si>
    <t>16.2.1</t>
  </si>
  <si>
    <t>Suministro, transporte e instalación de Controladora iSTAR EDGE G2, 4 RDR, W/ENC</t>
  </si>
  <si>
    <t>16.2.2</t>
  </si>
  <si>
    <t>Suministro, transporte e instalación de Fuente  PSX 75W PWR W/ENCL</t>
  </si>
  <si>
    <t>16.2.3</t>
  </si>
  <si>
    <t>Suministro, transporte e instalación de bateria SEALED BATTERY CHRGD 12V 1/PKG</t>
  </si>
  <si>
    <t>16.2.4</t>
  </si>
  <si>
    <t>Suministro, transporte e instalación de Lector facial  BS3 Custom Reader</t>
  </si>
  <si>
    <t>16.2.5</t>
  </si>
  <si>
    <t>Suministro, transporte e instalación de 24VDC POWER ADAPTER FS2 ONLY</t>
  </si>
  <si>
    <t>16.2.6</t>
  </si>
  <si>
    <t>Suministro, transporte e instalación de CC9000 SITESVR 3, 16 RDRS</t>
  </si>
  <si>
    <t>16.2.7</t>
  </si>
  <si>
    <t>Suministro, transporte e instalación de Suprema Device License, per Device</t>
  </si>
  <si>
    <t>16.2.8</t>
  </si>
  <si>
    <t>Suministro, transporte e instalación de SUP, CCURE LIC, Bio2 Lic(Up to 100 RDR)</t>
  </si>
  <si>
    <t>16.2.9</t>
  </si>
  <si>
    <t>Suministro, transporte e instalación de USB Fingerprint Enrolment Device</t>
  </si>
  <si>
    <t>16.2.10</t>
  </si>
  <si>
    <t>Suministro, transporte e instalación de CC9000 INT W/SUPREMA</t>
  </si>
  <si>
    <t>16.2.11</t>
  </si>
  <si>
    <t>Suministro, transporte e instalación de CC9000 INT W/SIMPLEX 4100U</t>
  </si>
  <si>
    <t>16.2.12</t>
  </si>
  <si>
    <t>Suministro, transporte e instalación de LECTOR de Huella   BIOENTRY PLUS 2 (MULTICLASS)</t>
  </si>
  <si>
    <t>16.2.13</t>
  </si>
  <si>
    <t xml:space="preserve">Suministro, transporte e instalación de Botón IR No-Touch Request-To-Exit Sensor with Spanish message. Green illuminated ring turns red and 3A relay is triggered when hand is passed in front of the plate. "SALIDA SIN TOCAR" printed on plate. </t>
  </si>
  <si>
    <t>16.2.14</t>
  </si>
  <si>
    <t xml:space="preserve">Suministro, transporte e instalación de Electroiman con soporte en z </t>
  </si>
  <si>
    <t>16.2.15</t>
  </si>
  <si>
    <t>Suministro, transporte e instalación de CIERRAPUERTAS AEREO SERIE 3005COLOR PLATA. PARA PUERTASHASTA 150KGS, ( Se debe Validar compatibilidad con  el instalador de las puertas).</t>
  </si>
  <si>
    <t>16.2.16</t>
  </si>
  <si>
    <t xml:space="preserve">Suministro, transporte e instalación de Slim High flow, molinete tipo gabinete con brazo rígido , bidireccional ,alimentación 110/220 VAC, con dos pictogramas de operación y dos pictogramas de orientación </t>
  </si>
  <si>
    <t>16.2.17</t>
  </si>
  <si>
    <t xml:space="preserve"> Suministro e instalación de soporte fabricado en acero inoxidable, diseñado para integrar de forma segura y estética lectores biométricos, RFID o faciales en molinetes de control de acceso para ingreso y salida.
</t>
  </si>
  <si>
    <t>16.2.18</t>
  </si>
  <si>
    <t>Suministro, transporte e instalación de Barrera vehicular Ancho de Pista de 3,0m hasta 5,0m, Consumo de Energía 165W diseñado para aplicaciones de tráfico de alta intensidad. Su motorreductor realiza una transmisión suave, permitiendo un movimiento dinámico, sin vibraciones, oscilaciones o resbalones de la barra. Disponible en versiones con brazo recto o articulado.</t>
  </si>
  <si>
    <t>16.2.19</t>
  </si>
  <si>
    <t>16.2.20</t>
  </si>
  <si>
    <t>16.2.21</t>
  </si>
  <si>
    <t>INTRUSIÓN</t>
  </si>
  <si>
    <t>16.3.1</t>
  </si>
  <si>
    <t xml:space="preserve">Suministro, transporte e instalación de Panel HS2064 NA/NO KYPD/STD SPA MAN </t>
  </si>
  <si>
    <t>16.3.2</t>
  </si>
  <si>
    <t>Suministro, transporte e instalación de HSM2108 8 ZONE EXPAND MODULE</t>
  </si>
  <si>
    <t>16.3.3</t>
  </si>
  <si>
    <t>Suministro, transporte e instalación de Kit fuente de voltaje 5 amp(Gabinete. Fuente. Tranformador y bateria 7 amp)</t>
  </si>
  <si>
    <t>16.3.4</t>
  </si>
  <si>
    <t>Suministro, transporte e instalación de Keypad LCD.  (POWERSERIES PRO FULL MESSAGELCD HARDWIRED KEYPAD.COMPATIBLE WITH)</t>
  </si>
  <si>
    <t>16.3.5</t>
  </si>
  <si>
    <t>Suministro, transporte e instalación de Gabinete fondo de Madera 40*30*10</t>
  </si>
  <si>
    <t>16.3.6</t>
  </si>
  <si>
    <t>Suministro, transporte e instalación de Módulo de cómunicación remoto</t>
  </si>
  <si>
    <t>16.3.7</t>
  </si>
  <si>
    <t>Suministro, transporte e instalación de SINGLE PORT 10/100 DEVICE SERVER WITH INTERNATIONAL POWER SUPPLY AND ADAPTERS</t>
  </si>
  <si>
    <t>16.3.8</t>
  </si>
  <si>
    <t>Suministro, transporte e instalación de Boton Pánico</t>
  </si>
  <si>
    <t>16.3.9</t>
  </si>
  <si>
    <t xml:space="preserve">Suministro, transporte e instalación de  Sensores de movimiento </t>
  </si>
  <si>
    <t>16.3.10</t>
  </si>
  <si>
    <t xml:space="preserve">Suministro, transporte e instalación de Sirenas 30 watss </t>
  </si>
  <si>
    <t>16.3.11</t>
  </si>
  <si>
    <t>Suministro, transporte e instalación de kit de alarma perimetral de una zona con cable sensor IRONCLAD (hasta 305 m).</t>
  </si>
  <si>
    <t>CANALIZACIONES / CONDUCCIONES / CABLEADOS</t>
  </si>
  <si>
    <t>16.4.1</t>
  </si>
  <si>
    <t xml:space="preserve">Suministro, transporte e Instalación de Tubería PVC 1" incluye los elementos requeridos para su correcta instalación </t>
  </si>
  <si>
    <t>16.4.2</t>
  </si>
  <si>
    <t xml:space="preserve">Suministro, transporte e Instalación de Tubería PVC 2" incluye los elementos requeridos para su correcta instalación </t>
  </si>
  <si>
    <t>16.4.3</t>
  </si>
  <si>
    <t xml:space="preserve">Suministro, transporte e Instalación de Tubería EMT 3/4" incluye los elementos requeridos para su correcta instalación </t>
  </si>
  <si>
    <t>16.4.4</t>
  </si>
  <si>
    <t xml:space="preserve">Suministro, transporte e Instalación de Coraza de  3/4" incluye los elementos requeridos para su correcta instalación </t>
  </si>
  <si>
    <t>16.4.5</t>
  </si>
  <si>
    <t xml:space="preserve">Suministro, transporte e Instalación de Tubería IMC 1" incluye los elementos requeridos para su correcta instalación </t>
  </si>
  <si>
    <t>16.4.6</t>
  </si>
  <si>
    <t xml:space="preserve">Suministro, transporte e instalación de Caja tercol 12*12*5 con tapa incluye los elementos requeridos para su correcta instalación </t>
  </si>
  <si>
    <t>16.4.7</t>
  </si>
  <si>
    <t xml:space="preserve">Suministro, transporte e instalación de Caja tercol 15*15*10 incluye los elementos requeridos para su correcta instalación </t>
  </si>
  <si>
    <t>16.4.8</t>
  </si>
  <si>
    <t>Suministro, transporte e instalación de Cable 4 hilos intrusón 4*22 multifilar</t>
  </si>
  <si>
    <t>16.4.9</t>
  </si>
  <si>
    <t>Suministro, transporte e instalación de Cable encauchetado 2*14</t>
  </si>
  <si>
    <t>16.4.10</t>
  </si>
  <si>
    <t>Suministro, transporte e instalación de Cable UTP cat 6</t>
  </si>
  <si>
    <t>INGENIERIA</t>
  </si>
  <si>
    <t>16.5.1</t>
  </si>
  <si>
    <t>Ingenieria, programación, entrega de documentación y pruebas</t>
  </si>
  <si>
    <t>PISOS Y BASES</t>
  </si>
  <si>
    <t xml:space="preserve">PISOS </t>
  </si>
  <si>
    <t>17.1.1</t>
  </si>
  <si>
    <t>ALISTADOS DE PISOS MORTERO 1:3 E VARIABLE HASTA 0.05M (INCLUYE MORTERO EN CEMENTO 1:3, INCLUYE DILATACIONES, RANURAS Y FILETES, Y TODO LO REQUERIDO PARA LA CORRECTA EJECUCIÓN Y RECIBO A SATISFACCIÓN)</t>
  </si>
  <si>
    <t>17.1.2</t>
  </si>
  <si>
    <t>CONSTRUCCIÓN DE PISO EN CONCRETO PULIDO DE 21 MPA, ESPESOR DE 7cm, ENDURECEDOR NEUTRO TIPO SIKAFLOOR 3 QUARTZ SIKA O EQUIVALENTE. (INCLUYE SUMINISTRO Y TRANSPORTE, FORMALETAS, ACABADO CON ALLANADORA, MARCACIÓN DE DILATACIONES Y SELLADO)</t>
  </si>
  <si>
    <t>17.1.3</t>
  </si>
  <si>
    <t>CONSTRUCCIÓN DE PISO CONCRETO PULIDO PIGMENTADO 21 MPA, ESPESOR 7cm, ENDURECEDOR NEUTRO TIPO SIKAFLOOR 3 QUARTZ SIKA O EQUIVALENTE. (INCLUYE SUMINISTRO Y TRANSPORTE, FORMALETAS, ACABADO CON ALLANADORA, MARCACIÓN DE DILATACIONES Y SELLADO)</t>
  </si>
  <si>
    <t>17.1.4</t>
  </si>
  <si>
    <t>CONSTRUCCIÓN DE ACABADO PASOS ESCALERAS EN CONCRETO PULIDO DE 21 MPA, ESPESOR DE 4 A 5cm, ENDURECEDOR NEUTRO TIPO SIKAFLOOR 3 QUARTZ SIKA O EQUIVALENTE. (INCLUYE SUMINISTRO Y TRANSPORTE, FORMALETAS, ACABADO CON LLANA)</t>
  </si>
  <si>
    <t>17.1.5</t>
  </si>
  <si>
    <t>PINTURA PARA CANCHAS BASE, AGUA ANTIDESLIZANTE, INCLUYE RECUBRIMIENTO EPÓXICO, CON DOS MANOS DE PINTURA, Y DEMARCACIÓN DE LAS TRES DISCIPLINAS SEGÚN DISEÑO, (TIPO INTEMPERIE)</t>
  </si>
  <si>
    <t>17.1.6</t>
  </si>
  <si>
    <t>SISTEMA DE PISOS POLIURETANO-CEMENTICIO DE CUATRO COMPONENTES, APLICACIÓN SOBRE CONCRETO Y OTROS SUSTRATOS PARA PROTEGERLOS CONTRA AGENTES QUÍMICOS, IMPACTO, ABRASIÓN Y CHOQUE TÉRMICO. APLICADO CON LLANA, EN UN ESPESOR DE 6 A 9.5 MM</t>
  </si>
  <si>
    <t>17.1.7</t>
  </si>
  <si>
    <t>S.T.I DE PINTURA EPÓXICA EN PISOS BICOMPONENTE A BASE DE RESINAS EPOXÍDICAS Y PIGMENTOS ESPECIALES, CON ALTO PODER DE CUBRIMIENTO PARA EL REVESTIMIENTO ANTIÁCIDO DE SUPERFICIES DE HORMIGÓN</t>
  </si>
  <si>
    <t>17.1.8</t>
  </si>
  <si>
    <t>S.T.I PISO NATURAL MACIZO DOBLE DENSIDAD BAMBU EN LISTONES DE 13.5CM X 14MM, SOBRE DURMIENTES 4X4CM, PREPULIDO, BARNIZADO CON LACA OXIDO DE ALUMINIO BASE AGUA</t>
  </si>
  <si>
    <t>17.1.9</t>
  </si>
  <si>
    <t>PISO MODULAR EN POLIPROPILENO DE ALTO IMPACTO DE .305 x .305 COLORES A DEFINIR EN OBRA</t>
  </si>
  <si>
    <t>GUARDAESCOBAS, PIRLANES Y MEDIA CAÑA</t>
  </si>
  <si>
    <t>17.2.1</t>
  </si>
  <si>
    <t>GUARDAESCOBAS EN MADERA BAMBÚ DE 8CM X 15MM ESPESOR</t>
  </si>
  <si>
    <t>17.2.2</t>
  </si>
  <si>
    <t>GUARDAESCOBAS EN PAÑETES LISOS PARA MUROS 1:4 E=0.03M. H=0.10M</t>
  </si>
  <si>
    <t>17.2.3</t>
  </si>
  <si>
    <t>SUMINISTRO, TRASNPORTE E INSTALACION DE MEDIACAÑA EN MORTERO 1:4 CON ADITIVO TIPO SIKALATEX O EQUIVALENTE</t>
  </si>
  <si>
    <t>ESTUCOS Y PINTURAS</t>
  </si>
  <si>
    <t xml:space="preserve">ESTUCOS  </t>
  </si>
  <si>
    <t>18.1.1</t>
  </si>
  <si>
    <t>APLICACIÓN DE ESTUCO PLASTICO DE PRIMERA CALIDAD SOBRE MUROS REVOCADO, TRES MANOS O LAS NECESARIAS HASTA OBTENER UNA SUPERFICIE PAREJA Y HOMOGÉNEA. INCLUYE TODOS LOS ELEMENTOS NECESARIOS PARA SU CORRECTA CONSTRUCCIÓN.</t>
  </si>
  <si>
    <t>18.1.2</t>
  </si>
  <si>
    <t>APLICACIÓN DE ESTUCO PLASTICO DE PRIMERA CALIDAD SOBRE MUROS REVOCADO POR METRO LINEAL. INCLUYE TODOS LOS ELEMENTOS NECESARIOS PARA SU CORRECTA CONSTRUCCIÓN.</t>
  </si>
  <si>
    <t>PINTURAS</t>
  </si>
  <si>
    <t>18.2.1</t>
  </si>
  <si>
    <t>PINTURA EPOXICA PARA CUARTOS DE BASURA, PELUQUERIA Y ESTETICA /MUROS</t>
  </si>
  <si>
    <t>18.2.2</t>
  </si>
  <si>
    <t>PINTURA EPOXICA PARA CUARTOS DE BASURA, PELUQUERIA Y ESTETICA /CIELOS</t>
  </si>
  <si>
    <t>18.2.3</t>
  </si>
  <si>
    <t>PINTURA VINIL ACRÍLICA EN CIELOS TIPO 1 O EQUIVALENTE PARA INTERIORES. INCLUYE SUMINISTRO Y TRANSPORTE DE LOS MATERIALES, PREPARADA Y ADECUACIÓN DE LA SUPERFICIE</t>
  </si>
  <si>
    <t>CIELOS FALSOS / CUBIERTAS</t>
  </si>
  <si>
    <t xml:space="preserve">CIELOS FALSOS  </t>
  </si>
  <si>
    <t>19.1.1</t>
  </si>
  <si>
    <t>CIELO RASO EN PLACA DE FIBROCEMENTO E:0.10MM. NO INCLUYE PINTURA</t>
  </si>
  <si>
    <t>19.1.2</t>
  </si>
  <si>
    <t>SUMINISTRO, TRASNPORTE E INSTALACION DE CIELO RASO EN TABLILLA MACHIMBRADA DE CHOIBÁ, APOYADA EN ALFARDAS DE MADERA DE 2 1/2" X 5". SELLADO E IMPERMEABILIZADO. INCLUYE PINTURA INTUMESCENTE BASE DE AGUA</t>
  </si>
  <si>
    <t>19.1.3</t>
  </si>
  <si>
    <t>SUMINISTRO, TRASNPORTE E INSTALACION DE MEDIA CAÑA VERTICAL Y HORIZONTAL EN PVC PARA GENERAR SUPERFICIE CONTINUA ENTRE MUROS Y CIELOS Y TODO LO NECESARIO PARA SU CORRECTA INSTALACION Y FUNCIONAMIENTO.</t>
  </si>
  <si>
    <t xml:space="preserve">CUBIERTAS </t>
  </si>
  <si>
    <t>19.2.1</t>
  </si>
  <si>
    <t>PANEL METÁLICO BIP REF. MONODRY PARA CUBIERTA, TIPO SÁNDWICH, INYECTADO EN LÍNEA CONTINUA CON POLIURETANO (PUR) EXPANDIDO DE ALTA DENSIDAD (38KG/M3), CARA EXTERNA PREIMPERMEABILIZADA CON UNA MEMBRANA FLEXIBLE DE TPO/PVC Y CARA INTERNA EN LÁMINA CON ACABADO LISO DE ACERO GALVANIZADO PREPINTADO RAL 9010 CAL 24 O SIMILAR.</t>
  </si>
  <si>
    <t>19.2.2</t>
  </si>
  <si>
    <t>CUBIERTA TRASLUCIDA BICAPA PANEL TRASLUCIDO GIP FLATSTANDEX4C100X7 TERMOESTABLE CLASE7/7 SPFPLUSCLEAR/1UV T3/NEWCLEAR O EQUIVALENTE</t>
  </si>
  <si>
    <t>19.2.3</t>
  </si>
  <si>
    <t>REMATE CABALLETE DUROGLASS BLANCO CLASE 12 MULTIUSO 6,4 O EQUIVALENTE</t>
  </si>
  <si>
    <t>19.2.4</t>
  </si>
  <si>
    <t>CANAL DE RECOLECCIÓN DE AGUA LLUVIA EN PRFV AQUAGLASS K047 RECTANGULAR 400 X 501 TERMO-ESTABLE CLASE12 2UV/1UV COLOR MONODRY O EQUIVALENTE</t>
  </si>
  <si>
    <t>19.2.5</t>
  </si>
  <si>
    <t>SUMINISTRO, TRANSPORTE Y COLOCACIÓN DE CAJA TRAGANTE PARA EVACUACIÓN DE AGUAS CON DOBLE ESPIGO DE 4" EN LAMINA CAL 20, ACABADO Y SOLDADURA IGUALES A CANAL DEL ITEM ANTERIOR</t>
  </si>
  <si>
    <t>IMPERMEABILIZACIONES Y AISLAMIENTOS</t>
  </si>
  <si>
    <t>IMPERMEABILIZACIONES</t>
  </si>
  <si>
    <t>20.1.1</t>
  </si>
  <si>
    <t>IMPERMEABILIZACION CON RECUBRIMIENTO ELÁSTICO IMPERMEABLE, ELABORADO CON BASE EN RESINAS ACRÍLICAS DEL TIPO BRONCOELASTICO O SIMILAR O SUPERIOR PARA PISOS DE DUCHAS Y TODOS LOS ELEMENTOS NECESARIOS PARA SU CORRECTA APLICACION Y FUNCIONAMIENTO.</t>
  </si>
  <si>
    <t>20.1.2</t>
  </si>
  <si>
    <t>IMPERMEABILIZACIÓN DE MUROS Y PISOS DE TANQUE CON MEMBRANA A BASE DE PVC PLASTIFICADO, TIPO SIKAPLAN 12 NTR O SIMILAR O SUPERIOR.   INCLUYE TODO LO NECESARIO PARA SU CORRECTA INSTALACIÓN.</t>
  </si>
  <si>
    <t>20.1.3</t>
  </si>
  <si>
    <t>IMPERMEABILIZACION CON ADITIVO TIPO IGOL DENSO O SIMILAR O SUPERIOR, DOSIFICACION 250GR/M2, INCLUYE TODO LO NECESARIO PARA SU CORRECTA APLICACIÓN.</t>
  </si>
  <si>
    <t>AISLAMIENTOS</t>
  </si>
  <si>
    <t>20.2.1</t>
  </si>
  <si>
    <t>AISLAMIENTO CON LANA MINERAL DE ROCA. DENSIDAD: 100KG/M3. ESPESOR: 4"</t>
  </si>
  <si>
    <t>CARPINTERIA EN MADERA</t>
  </si>
  <si>
    <t>PUERTAS EN MADERA</t>
  </si>
  <si>
    <t>21.1.1</t>
  </si>
  <si>
    <t xml:space="preserve">PUERTAS FABRICADA EN MADERA Y FORRADA EN FONDO MADECOR , Y MARCO EN MADECOR </t>
  </si>
  <si>
    <t>CARPINTERIA METALICA / ALUMINIO / ACERO INOXIDABLE</t>
  </si>
  <si>
    <t>VENTANAS Y PUERTAS VIDRIERAS</t>
  </si>
  <si>
    <t>22.1.1</t>
  </si>
  <si>
    <t xml:space="preserve">SUMINISTRO, TRANSPORTE E INSTALACION DE ENRASE A CIELO, EN PERFILERÍA METÁLICA 4x8 cm CON ACABADO NEGRO EN PINTURA REF. PINTULUX O SIMILIAR, CON CERRAMIENTO EN VIDRIO 4+4 FIJO DE FORMATO 1.40 X 0.55 m. DIMENSIONES Y MODULACIÓN SEGÚN DETALLE ESPECÍFICO Y/O ESPECIFICACIONES GENERALES DE CONSTRUCCIÓN.  </t>
  </si>
  <si>
    <t>22.1.2</t>
  </si>
  <si>
    <t>VENTANA DE UN MÓDULOS CON MARCO METÁLICO Y CUERPOS EN VIDRÍO LAMINADO 4+4, UN CUERPO FIJO Y UN CUERPO CORREDIZO, PINTADO CON ANTICORROSIVO Y PINTURA ELECTROSTÁTICA COLOR ROJO. SEGÚN DISEÑO ESPECÍFICO.</t>
  </si>
  <si>
    <t>22.1.3</t>
  </si>
  <si>
    <t>VENTANA DE DOS MÓDULOSCON MARCO METÁLICO Y CUERPOS EN VIDRÍO LAMINADO 4+4, UN CUERPO FIJO Y UN CUERPO CORREDIZO, CON VENTANILLA SUPERIOR, PINTADO CON ANTICORROSIVO Y PINTURA ELECTROSTÁTICA. COLOR NEGRO. SEGÚN DISEÑO ESPECÍFICO.</t>
  </si>
  <si>
    <t>22.1.4</t>
  </si>
  <si>
    <t xml:space="preserve">VENTANA DE TRES MÓDULOS CON MARCO METÁLICO Y CUERPOS EN VIDRÍO LAMINADO 4+4, UN CUERPO FIJO Y DOS CUERPO CORREDIZO, CON VENTANILLA SUPERIOR,  PINTADO CON ANTICORROSIVO Y PINTURA ELECTROSTÁTICA. COLOR NEGRO. SEGÚN DISEÑO ESPECÍFICO. </t>
  </si>
  <si>
    <t>22.1.5</t>
  </si>
  <si>
    <t xml:space="preserve">VENTANA DE CUATRO MÓDULOS CON MARCO METÁLICO Y CUERPOS EN VIDRÍO LAMINADO 4+4, CON DOS CUERPO FIJO Y DOS CUERPOS CORREDIZOS, CON VENTANILLA SUPERIOR,  PINTADO CON ANTICORROSIVO Y PINTURA ELECTROSTÁTICA. COLOR NEGRO. DIMENSIONES, SEGÚN DISEÑO ESPECÍFICO. </t>
  </si>
  <si>
    <t>22.1.6</t>
  </si>
  <si>
    <t>REJILLA METÁLICA TIPO CELOSÍA, CON ACABADO EN TONALIDAD NEGRO, DIMENSIONES SEGÚN ESPECIFICACIÓN ARQUITECTÓNICA, ESPECIFICACIÓN TÉCNICA SEGÚN PROVEEDOR.</t>
  </si>
  <si>
    <t>22.1.7</t>
  </si>
  <si>
    <t xml:space="preserve">SUMINISTRO E INSTALACION DE PUERTA EN VIDRIO LAMINADO 4+4, DE 4 CUERPOS BATIENTE 2 ALAS, COLOR NATURAL MATE, NAVES EN PERFILERÍA PERIMETRAL DE 3" X 1 1/2 CON CHAPA DOBLE MANIJA </t>
  </si>
  <si>
    <t>22.1.8</t>
  </si>
  <si>
    <t>PUERTA PLEGABLE DE PANELES CORREDIZOS ACABADO CANTO FENÓLICO Y NÚCLEO EN POLIESTIRENO. RIELES SUPERIORES EN ACERO GALVANIZADO CON GIRO A 90° EN UNO DE LOS EXTREMOS PARA RECOGER PANELES LOS LATERALES O EN NICHO</t>
  </si>
  <si>
    <t>22.1.9</t>
  </si>
  <si>
    <t xml:space="preserve">SUMINISTRO E INSTALACION DE PUERTA BATIENTE 1 ALA + MONTANTE SUPERIOR EN PERSIANA, TODO EN LÁMINA DE ACERO COLD-ROLLED, . INCLUYE CERRADURA TIPO PALANCA, MARCO FIJO Y BISAGRAS. ACABADO EN PINTURA ELECTRO-ESTÁTICA </t>
  </si>
  <si>
    <t>22.1.10</t>
  </si>
  <si>
    <t xml:space="preserve">SUMINISTRO E INSTALACION DE PUERTA BATIENTE 2 ALAS + MONTANTE SUPERIOR EN PERSIANA, TODO EN LÁMINA DE ACERO COLD-ROLLED, . INCLUYE CERRADURA TIPO PALANCA, MARCO FIJO Y BISAGRAS. ACABADO EN PINTURA ELECTRO-ESTÁTICA </t>
  </si>
  <si>
    <t>22.1.11</t>
  </si>
  <si>
    <t xml:space="preserve">SUMINISTRO E INSTALACION DE PUERTA BATIENTE 1 ALA + MONTANTE SUPERIOR EN VIDRIO, TODO EN LÁMINA DE ACERO COLD-ROLLED, . INCLUYE CERRADURA TIPO PALANCA, MARCO FIJO Y BISAGRAS. ACABADO EN PINTURA ELECTRO-ESTÁTICA </t>
  </si>
  <si>
    <t>22.1.12</t>
  </si>
  <si>
    <t xml:space="preserve">SUMINISTRO E INSTALACION DE PUERTA BATIENTE 2 ALAS + MONTANTE SUPERIOR EN VIDRIO, TODO EN LÁMINA DE ACERO COLD-ROLLED, . INCLUYE CERRADURA TIPO PALANCA, MARCO FIJO Y BISAGRAS. ACABADO EN PINTURA ELECTRO-ESTÁTICA </t>
  </si>
  <si>
    <t>22.1.13</t>
  </si>
  <si>
    <t xml:space="preserve">PUERTA REJILLA DOBLE BATIENTE CON CERRADURA ANTIPÁNICO, CON MARCO Y HOJAS METÁLICAS. ACABADO CON ANTICORROSIVO Y PINTURA ELECTROSTÁTICA COLOR NEGRO. EQUIPADA CON SISTEMA DE BARRA ANTIPÁNICO CERTIFICADA, DE APERTURA RÁPIDA PARA EVACUACIÓN. </t>
  </si>
  <si>
    <t>22.1.14</t>
  </si>
  <si>
    <t>PUERTA CORREDIZA CIERRE HERMETICO EN PANEL DE ACERO GALVANIZADO PREPINTADO POR AMBAS CARAS, CON POLIURETANO INYECTADO TIPO SANDWICH, DE ALTA DENSIDAD D/38, C/28 EN 100MM, INCLUYE ACCESORIOS.</t>
  </si>
  <si>
    <t>22.1.15</t>
  </si>
  <si>
    <t>PUERTA DE INSPECCIÓN CON MARCO Y CUERPO METÁLICO DOBLE BATIENTE EN CELOSÍA , Y CON LÁMINA SUPERIOR, BAJO MUESTRA APROBADA POR EL ARQUITECTO DISEÑADOR, PINTADO CON ANTICORROSIVO Y PINTURA ELECTROSTÁTICA. COLOR NEGRO. SEGÚN DISEÑO</t>
  </si>
  <si>
    <t>BARANDAS / CERRAMIENTOS</t>
  </si>
  <si>
    <t>22.2.1</t>
  </si>
  <si>
    <t>BARANDA FIJA EN PERFILES TUBULARES RECTANGULARESDE 1" X 2" EN ACERO ASTM A1011 Y ASTM 554-13, h=1.10m. BALAUSTRES EN PLATINA DE 2", ANCLAJE CON PLATINA EN ACERO ASTM A36 EN LA PARTE INFERIOR. RECUBRIMIENTO DE ACEROS BAJOS AL CARBÓN CON DOS CAPAS DE PINTURA ANTICORROSIVA Y CUATRO CAPAS DE PINTURA EN ESMALTE RAL7038 SEMIMATE. PASAMANOS EN ACERO INOXIDABLE ASTM 534-13, Ø2", h=1.2m, CALIBRE 16, SOLDADOS A BALAUSTRES.</t>
  </si>
  <si>
    <t>22.2.2</t>
  </si>
  <si>
    <t>PASAMANOS FIJA EN PERFILES TUBULARES RECTANGULARESDE 1" X 2" EN ACERO ASTM A1011 Y ASTM 554-13, h=1.2m. ESPECIFICACIÓN TÉCNICA SEGÚN DISEÑO ARQUITECTÓNICO</t>
  </si>
  <si>
    <t>22.2.3</t>
  </si>
  <si>
    <t>CERRAMIENTO DE ACCESO EN ANGULO METÁLICO DE 2" L=3.00m INSTALADO DE MANERA INTERCALADA SOBRE BASAMENTO EN PIEDRA. ESPECIFICACIÓN TÉCNICA SEGÚN DISEÑO ARQUITECTÓNICO</t>
  </si>
  <si>
    <t>22.2.4</t>
  </si>
  <si>
    <t>CERRAMIENTO MALLA ESLABONADA, TUBO GALVANIZADO Ø= 2" Y ÁNGULO DE 2". H:2.60M</t>
  </si>
  <si>
    <t>MESAS Y MESONES EN ACERO INOXIDABLE</t>
  </si>
  <si>
    <t>22.3.1</t>
  </si>
  <si>
    <t>MESA FABRICADA EN ACERO INOXIDABLE CALIBRE 18 REF. 304, CON 4 PATAS TUBO REDONDO DE 1"1/2 EN CALIBRE 18 REF. 304 CON TAPONES DE CAUCHO, UN ENTREPAÑO EN ACERO CALIBRE 20 REF. 304, SALPICADERO DE 7CMS (OPCIONAL). MESA DE DIMENSIONES 2.00X90CMS</t>
  </si>
  <si>
    <t>22.3.2</t>
  </si>
  <si>
    <t>MESA FABRICADA EN ACERO INOXIDABLE CALIBRE 18 REF. 304, CON 4 PATAS TUBO REDONDO DE 1"1/2 EN CALIBRE 18 REF. 304 CON TAPONES DE CAUCHO, UN ENTREPAÑO EN ACERO CALIBRE 20 REF. 304, SALPICADERO DE 7CMS (OPCIONAL). MESA DE DIMENSIONES 3.00X1.40CMS</t>
  </si>
  <si>
    <t>ESCOTILLAS Y ESCALERAS</t>
  </si>
  <si>
    <t>22.4.1</t>
  </si>
  <si>
    <t>ESCOTILLA DE ACCESO DE ACERO INOXIDABLE 304, RESISTENTE A LA INTEMPERIE CON PESTILLO DE PUERTA, PUNTALES DE GAS, TAPA DE APERTURA DE ESCALERA 24”X24”</t>
  </si>
  <si>
    <t>22.4.2</t>
  </si>
  <si>
    <t>ESCALERA CERTIFICADA TIPO GATO INDUSTRIAL ESPECIAL EN ALUMINIO CHANNEL, ALTURA 2.50 METROS O 8’3” PIES, CON SALIDA FRONTAL Y BARANDAS A 1.0 METRO, ANCHÓ 0.50 METROS DEL PELDAÑO</t>
  </si>
  <si>
    <t>VIDRIOS Y ESPEJOS Y CERRADURAS</t>
  </si>
  <si>
    <t xml:space="preserve">ESPEJOS  </t>
  </si>
  <si>
    <t>23.1.1</t>
  </si>
  <si>
    <t>ESPEJO CRISTAL 4 MM. BORDE BISELADO DE SOBREPONER</t>
  </si>
  <si>
    <t>CERRADURAS</t>
  </si>
  <si>
    <t>23.2.1</t>
  </si>
  <si>
    <t>TOPES PUERTAS EN ACERO INOXIDABLE</t>
  </si>
  <si>
    <t>APARATOS SANITARIOS Y DIVISIONES EN ACERO INOXIDABLE</t>
  </si>
  <si>
    <t xml:space="preserve">APARATOS SANITARIOS  </t>
  </si>
  <si>
    <t>24.1.1</t>
  </si>
  <si>
    <t>SANITARIOS TAZA BÁLTICO COMPACTA ENTRADA POSTERIOR, VÁLVULA TIPO PUSH ANTIVANDÁLICA. TIPO CORONA O EQUIVALENTE. REF O13201001</t>
  </si>
  <si>
    <t>24.1.2</t>
  </si>
  <si>
    <t>SANITARIO TAZA ADRIÁTICA ADA ENTRADA POSTERIOR, VÁLVULA TIPO PUSH ANTIVANDÁLICA. TIPO CORONA O EQUIVALENTE. REF O13191001</t>
  </si>
  <si>
    <t>24.1.3</t>
  </si>
  <si>
    <t>SANITARIO MONTECARLO HET BLANCO. TIPO CORONA O EQUIVALENTE. REF O29161001</t>
  </si>
  <si>
    <t>24.1.4</t>
  </si>
  <si>
    <t>ORINAL MEDIANO INSTITUCIONAL CON VÁLVULA TIPO PUSH. TIPO CORONA O EQUIVALENTE. REF O43101001</t>
  </si>
  <si>
    <t>24.1.5</t>
  </si>
  <si>
    <t xml:space="preserve">LAVAMANOS DE COLGAR ACCESIBLE AQUAJET. TIPO CORONA O EQUIVALENTE. REF O12911001. </t>
  </si>
  <si>
    <t>24.1.6</t>
  </si>
  <si>
    <t>SUMINISTRO, TRANSPORTE E INSTALACION DE LAVAMANOS CORRIDO EN CONCRETO DE 21 MPA, ACABADO EN GRANO FIRENZE #1-2 PULIDO.</t>
  </si>
  <si>
    <t>24.1.7</t>
  </si>
  <si>
    <t>LAVAMANOS FABRICADA EN ACERO INOXIDABLE CALIBRE 18 REF. 304 MARCO, CON 4 PATAS TUBO REDONDO DE 1"1/2 EN CALIBRE 18 REF. 304 CON TAPONES DE CAUCHO, POCETA (50X30X16CMS DE FONDO APROXIMADAMENTE) EN ACERO CALIBRE 20 REF. 304, UN ENTREPAÑO EN ACERO CALIBRE 20 REF. 304, SALPICADERO DE 7CMS. MESA DE DIMENSIONES EXTERNAS 57X45X90CMS DE ALTO.</t>
  </si>
  <si>
    <t>GRIFERÍAS</t>
  </si>
  <si>
    <t>24.2.1</t>
  </si>
  <si>
    <t>DUCHA ANTIVANDÁLICA REGADERA TUBURAL. TIPO CORONA O EQUIVALENTE. REF 754000001</t>
  </si>
  <si>
    <t>24.2.2</t>
  </si>
  <si>
    <t>GRIFERÍA PARA LAVAMANOS  INSTITUCIONAL ANTIVANDÁLICA DE EMPOTRAR A PARED. TIPO CORONA O EQUIVALENTE.</t>
  </si>
  <si>
    <t>24.2.3</t>
  </si>
  <si>
    <t>GRIFERÍA PARA LAVAMANOS INSTITUCIONAL PUSH MESA MAX. REF MX1020001</t>
  </si>
  <si>
    <t>24.2.4</t>
  </si>
  <si>
    <t>GRIFERÍA LLAVE MANGUERA</t>
  </si>
  <si>
    <t>24.2.5</t>
  </si>
  <si>
    <t>DUCHA DE EMERGENCIA Y LAVAOJOS, ACERO INOXIDABLE, ESTÁNDAR</t>
  </si>
  <si>
    <t xml:space="preserve">CABINAS Y DIVISIONES </t>
  </si>
  <si>
    <t>24.3.1</t>
  </si>
  <si>
    <t>DIVISIONES CABINAS SANITARIA EN ACERO INOXIDABLE CAL 20 E:1". TIPO CANTILEVER EN ACERO INOXIDABLE TIPO FLOTANTES</t>
  </si>
  <si>
    <t>ACCESORIOS</t>
  </si>
  <si>
    <t>24.4.1</t>
  </si>
  <si>
    <t>PORTARROLLO ANTIVANDÁLICO METÁLICO. TIPO CORONA O EQUIVALENTE. REF 706670001</t>
  </si>
  <si>
    <t>24.4.2</t>
  </si>
  <si>
    <t>PAPELERA METÁLICA RECTANGULAR. TIPO CORONA O EQUIVALENTE. REF 706630001</t>
  </si>
  <si>
    <t>24.4.3</t>
  </si>
  <si>
    <t>DISPENSADOR DE JABÓN EXPUESTO EN ACERO  INOXIDABLE. TIPO CORONA O EQUIVALENTE. REF 706520001</t>
  </si>
  <si>
    <t>24.4.4</t>
  </si>
  <si>
    <t>SECADOR DE MANOS CON SENSOR AUTOMÁTICO POTENZA. TIPO CORRONA O EQUIVALENTE. REF 706650001</t>
  </si>
  <si>
    <t>24.4.5</t>
  </si>
  <si>
    <t>BARRA DE SEGURIDAD ABATIBLE EN BAÑO DE P.M.R EN ACERO INOXIDABLE DE 80 CM</t>
  </si>
  <si>
    <t>24.4.6</t>
  </si>
  <si>
    <t>BARRA HORIZONTAL EN ACERO INOXIDABLE L= 060M BAÑOS P.M.R</t>
  </si>
  <si>
    <t>24.4.7</t>
  </si>
  <si>
    <t>TAPA REGISTROS 20X20 EN ACERO INOX</t>
  </si>
  <si>
    <t>EQUIPOS ESPECIALES</t>
  </si>
  <si>
    <t>TALANQUERA</t>
  </si>
  <si>
    <t>25.1.1</t>
  </si>
  <si>
    <t xml:space="preserve">SUMINISTRO TRANSPORTE E INSTALACION DE BARRERA VEHICULAR DE ENTRADA CON MÁSTIL DE ALUMINIO DE 5 MTS. EN 220V. USO INTENSIVO. TARJETA RECEPTORA CON CAPACIDAD PARA CONTROLES REMOTOS. INCLUYE  LLAVE DE DESBLOQUEO Y CONTROL REMOTO </t>
  </si>
  <si>
    <t>PLANTA DE TRATAMIENTO DE AGUAS RESIDUALES</t>
  </si>
  <si>
    <t>25.2.1</t>
  </si>
  <si>
    <t>Localizacion y replanteo de cimentaciones</t>
  </si>
  <si>
    <t>m2</t>
  </si>
  <si>
    <t>25.2.2</t>
  </si>
  <si>
    <t>Descapote y limpieza del terreno de topografía con desniveles mínimos, con medios mecánicos. Comprende los trabajos necesarios para retirar de las zonas previstas para la edificación o urbanización: pequeñas plantas, maleza, broza, maderas caídas, escombros, basuras o cualquier otro material existente, hasta una profundidad no menor que el espesor de la capa de tierra vegetal, considerando como mínima 25 cm; y carga a camión. El precio no incluye la tala de árboles ni el transporte de los materiales retirados.</t>
  </si>
  <si>
    <t>25.2.3</t>
  </si>
  <si>
    <t>Relleno localizado con arena de 0 a 5 mm de diámetro, y compactación en tongadas sucesivas de 20 cm de espesor máximo con pisón vibrante de guiado manual.</t>
  </si>
  <si>
    <t>m3</t>
  </si>
  <si>
    <t>25.2.4</t>
  </si>
  <si>
    <t>Losa de cimentación de concreto armado, realizada con concreto f'c=280 kg/cm² (28 MPa), clase de exposición F0 S0 P0 C0, tamaño máximo del agregado 12,5 mm, manejabilidad blanda, preparado en obra, y fundido con medios manuales, y acero Grado 60 (fy=4200 kg/cm²), con una cuantía aproximada de 85 kg/m³; acabado superficial liso mediante regla vibrante. Incluso armaduras para formación de foso de ascensor, refuerzos, pliegues, encuentros, arranques y esperas en muros, escaleras y rampas, cambios de nivel, alambre de atar, y separadores. El precio incluye el figurado del acero (corte y doblez) y el armado en el lugar definitivo de su colocación en obra, pero no incluye el encofrado.</t>
  </si>
  <si>
    <t>25.2.5</t>
  </si>
  <si>
    <t xml:space="preserve">Construcción, instalacion y puesta en marcha de una planta de tratamiento de aguas residuales del tipo BT que se compone de reactores cilíndricos que son construidos en polipropileno de alta densidad, para 89.8 m3/día con un caudal máximo 1,04 l/seg. Conformada por tres (3) reactores biológicos BT 200 I y a su vez consta de 
1.	Estación de bombeo y pretratamiento mecánico 
2.	Reactor biológico 
3.	Zona anaerobia 
4.	Zona de desnitrificación o zona anoxica. 
5.	Zona de sedimentación 
6.	Tanque de agua limpia 
7.	Tanque de concentración de lodo 
8.	Zona de nitrificación o zona oxica. 
9.	Abastecimiento de aire 
10.	Regulación y parte eléctrica </t>
  </si>
  <si>
    <t>25.2.6</t>
  </si>
  <si>
    <t>Construcción de accesos y dos parqueaderos en losa de concreto de 21 MPA, de 20 cm de espesor, con cuantía de 80 kg/m3, sobre base de 30 cm de espesor debidamente compactada, con bordillos de concreto prefabricados de 30 cm de altura alrededor de todo el perímetro</t>
  </si>
  <si>
    <t>25.2.7</t>
  </si>
  <si>
    <t>Vallado de terreno formado por malla de simple torsión, de 40 mm de paso de malla y 1,8 mm de diámetro, acabado galvanizado y postes de acero galvanizado de 48 mm de diámetro y 1,3 m de altura, empotrados en dados de concreto. Incluso accesorios para la fijación de la malla de simple torsión a los postes metálicos</t>
  </si>
  <si>
    <t>25.2.8</t>
  </si>
  <si>
    <t>Rótulo con soporte de madera para señalización, de 85x85 mm, con las letras o números grabados en latón extra.</t>
  </si>
  <si>
    <t>25.2.9</t>
  </si>
  <si>
    <t>Grama por siembra de mezcla de semillas de lodium, agrostis, festuca y poa.</t>
  </si>
  <si>
    <t>25.2.10</t>
  </si>
  <si>
    <t>Plantación de árbol, especie a seleccionar, de 12 a 14 cm de perímetro de tronco a 1 m del suelo, en hoyo de 60x60x60 cm realizado con medios mecánicos; suministro en contenedor. Incluso tierra vegetal cribada y substratos vegetales fertilizados.</t>
  </si>
  <si>
    <t>25.2.11</t>
  </si>
  <si>
    <t>Transporte de tierras con camión de los productos procedentes de la excavación de cualquier tipo de terreno a vertedero específico, instalación de tratamiento de residuos de construcción y demolición externa a la obra o centro de valorización o eliminación de residuos, situado a una distancia máxima de 10 km</t>
  </si>
  <si>
    <t>25.2.12</t>
  </si>
  <si>
    <t>Transporte con camión de residuos inertes de ladrillos, tejas y materiales cerámicos, producidos en obras de construcción y/o demolición, a vertedero específico, instalación de tratamiento de residuos de construcción y demolición externa a la obra o centro de valorización o eliminación de residuos, situado a 10 km de distancia</t>
  </si>
  <si>
    <t>25.2.13</t>
  </si>
  <si>
    <t>Tubería colocada superficialmente y fijada a la losa de cimentación o enterrada, según sea el caso, formada por tubo de policloruro de vinilo no plastificado (PVC-U), de 110 mm de diámetro exterior, PN=16 atm y 6,6 mm de espesor, con extremo abocardado, para unión encolada. Incluso material auxiliar para montaje y sujeción a la obra, accesorios y piezas especiales</t>
  </si>
  <si>
    <t>25.2.14</t>
  </si>
  <si>
    <t>Sistemas de protección colectiva, señalización vertical, etc</t>
  </si>
  <si>
    <t>Gl</t>
  </si>
  <si>
    <t>CORTASOLES</t>
  </si>
  <si>
    <t>QUIEBRA SOLES</t>
  </si>
  <si>
    <t>26.1.1</t>
  </si>
  <si>
    <t>CORTASOL TIPO FINS O EQUIVALENTE EN ALUMINIO LISO, COLOR DEL SELECTOR HUNTERDOUGLAS, LONGITUD: 50X500 X4700MM.</t>
  </si>
  <si>
    <t>26.1.2</t>
  </si>
  <si>
    <t>CORTASOL TIPO PERSIANAS EN ALUMINIO ANODIZADO, ALETAS TODAS FIJAS CON DIVISORES CADA 1 M APROXIMADAMENTE</t>
  </si>
  <si>
    <t>26.1.3</t>
  </si>
  <si>
    <t>S.T.C SUB-ESTRUCTURA EN TUBULAR DE ALUMINIO DE 3 " X 1 1/2" COLOR NEGRO</t>
  </si>
  <si>
    <t xml:space="preserve">ASEO </t>
  </si>
  <si>
    <t>ASEO FINAL DE OBRA</t>
  </si>
  <si>
    <t>27.1.1</t>
  </si>
  <si>
    <t>ASEO ESPECIAL QUE INCLUYE LIMPIEZA Y LAVADO DE PISOS, ACABADOS, CARPINTERIAS, PUERTAS, VENTANAS, DIVISIONES, CIELOS RASOS. MEDIDO COMO AREA DE PLANTA CONSTRUIDA</t>
  </si>
  <si>
    <t>ASEO DE FACHADAS</t>
  </si>
  <si>
    <t>27.2.1</t>
  </si>
  <si>
    <t>LAVADA CON RINSE, SHAMPOO O EQUIVALENTE PARA MUROS, CON TODOS LOS ELEMENTOS NECESARIOS PARA SU CORRECTA APLICACION Y FUNCIONAMIENTO.</t>
  </si>
  <si>
    <t>27.2.2</t>
  </si>
  <si>
    <t>HIDROFUGADA, CON HIDROFUGO DEL TIPO SILICONITE O EQUIVALENTE (10 AÑOS) PARA MUROS, CON TODOS LOS ELEMENTOS NECESARIOS PARA SU CORRECTA APLICACION Y FUNCIONAMIENTO.</t>
  </si>
  <si>
    <t>B</t>
  </si>
  <si>
    <t>URBANISMO</t>
  </si>
  <si>
    <t>OBRAS DE URBANISMO</t>
  </si>
  <si>
    <t>MOVIMIENTOS DE TIERRA / LLENOS / REFORZAMIENTOS</t>
  </si>
  <si>
    <t>28.1.1</t>
  </si>
  <si>
    <t>28.1.2</t>
  </si>
  <si>
    <t>28.1.3</t>
  </si>
  <si>
    <t>RELLENO EN RECEBO COMPACTADO AL 95% DEL PROCTOR (INCLUYE SUMINISTRO E INSTALACIÓN, ENSAYOS Y TODO LO REQUERIDO PARA SU CORRECTA EJECUCIÓN Y RECIBO A SATISFACCIÓN. )</t>
  </si>
  <si>
    <t>28.1.4</t>
  </si>
  <si>
    <t>28.1.5</t>
  </si>
  <si>
    <t>RELLENO EN BASE GRANULAR TIPO INVIAS COMPACTADO AL 95% DEL PROCTOR (INCLUYE SUMINISTRO E INSTALACIÓN, ENSAYOS Y TODO LO REQUERIDO PARA SU CORRECTA EJECUCIÓN Y RECIBO A SATISFACCIÓN. )</t>
  </si>
  <si>
    <t>28.1.6</t>
  </si>
  <si>
    <t>SUMINISTRO, TRANSPORTE E INSTALACION DE GEOTEXTIL NO TEJIDO 2500</t>
  </si>
  <si>
    <t>28.1.7</t>
  </si>
  <si>
    <t>CONSTRUCCION DE ENTIBADO TEMPORAL EN MADERA (6 USOS). BAJO CUALQUIER ALTURA Y GRADO DE HUMEDAD.</t>
  </si>
  <si>
    <t>ACABADOS DE PISOS</t>
  </si>
  <si>
    <t>28.2.1</t>
  </si>
  <si>
    <t xml:space="preserve">ESCALERAS O GRADAS EN CONCRETO 4000 PSI SOBRE TERRENO INCLUYE SUMINISTRO, TRANSPORTE, BOMBEO, VACIADO, FORMALETAS, VIBRADO, CURADO, ENSAYOS. NO INCLUYE REFUERZO) </t>
  </si>
  <si>
    <t>28.2.2</t>
  </si>
  <si>
    <t>PISO EN LISTONES PREFABRICADOS DE CONCRETO 0.15X1.20X0.07 TIPO ADOQUINAR O EQUIVALENTE. MIXTURA DE COLORES  ROJO, NARANJA Y CAFÉ A PARTES IGUALES. SOBRE CAMA DE ARENA</t>
  </si>
  <si>
    <t>28.2.3</t>
  </si>
  <si>
    <t>CALZADA EN CONCRETO MR 42 E=0,15 MTS DILATACIONES CADA 2.50 X 2.50,    TRÁFICO VEHICULAR</t>
  </si>
  <si>
    <t>28.2.4</t>
  </si>
  <si>
    <t>SUMINISTRO, TRANSPORTE Y COLOCACION DE PISO EN GRAVA TONALIDAD GRIS e=10cm, CON GRANULOMETRÍA 3/4”.</t>
  </si>
  <si>
    <t>28.2.5</t>
  </si>
  <si>
    <t>CUNETA PREFABRICADA EN CONCRETO 50X15X80</t>
  </si>
  <si>
    <t>28.2.6</t>
  </si>
  <si>
    <t>BORDILLO PREFABRICADO U10 15X45X80</t>
  </si>
  <si>
    <t>28.2.7</t>
  </si>
  <si>
    <t>CORDON DE CONFINAMIENTO EN CONCRETO DE 3000P PSI. SECCION 0.10M ANCHO X 0.10M ALTO</t>
  </si>
  <si>
    <t>28.2.8</t>
  </si>
  <si>
    <t>LOSETA PREFABRICADA EN CONCRETO GUÍA TACTIL 20X20X6</t>
  </si>
  <si>
    <t>28.2.9</t>
  </si>
  <si>
    <t>LOSETA PREFABRICADA EN CONCRETO TOPEROL 20X20X6</t>
  </si>
  <si>
    <t>FILTROS</t>
  </si>
  <si>
    <t>28.3.1</t>
  </si>
  <si>
    <t>CONSTRUCCIÓN DE CAÑUELA EN CONCRETO DE 17,5 MPA, CON UN ANCHO DE 0,40M Y 0,10M DE ESPESOR, CANAL LONGITUDINAL CENTRAL SEMICIRCULAR DE 0,20M DE ANCHO. INCLUYE SUMINISTRO, TRANSPORTE Y COLOCACIÓN DEL CONCRETO</t>
  </si>
  <si>
    <t>28.3.2</t>
  </si>
  <si>
    <t>SUMINISTRO, TRANSPORTE E INSTALACION DE GEOTEXTIL NO TEJIDO 2500 / FILTROS</t>
  </si>
  <si>
    <t>28.3.3</t>
  </si>
  <si>
    <t>SUMINISTRO, TRANSPORTE E INSTALACION DE MATERIAL GRANULAR DE Ø 3/4" A 1" PARA FILTROS</t>
  </si>
  <si>
    <t>28.3.4</t>
  </si>
  <si>
    <t>SUMINISTRO, TRANSPORTE E INSTALACION DE TUBERÍA FLEXIBLE PERFORADA PARA FILTRO DE  100 MM</t>
  </si>
  <si>
    <t>EQUIPAMENTOS</t>
  </si>
  <si>
    <t>28.4.1</t>
  </si>
  <si>
    <t>TOPELLANTAS PREFABRICADO 60X27X10</t>
  </si>
  <si>
    <t>28.4.2</t>
  </si>
  <si>
    <t>BICICLETEROS PREFABRICADOS EN CONCRETO TIPO MC 60° O EQUIVALENTE.   INCLUYE   ELEMENTOS   DE CONEXION Y ANCLAJE</t>
  </si>
  <si>
    <t>28.4.3</t>
  </si>
  <si>
    <t>DEMARCACIÓN Y SEÑALIZACIÓN DE PARQUEADEROS A=10CM. 3 MANOS</t>
  </si>
  <si>
    <t>28.4.4</t>
  </si>
  <si>
    <t>BANCA VACIADA IN SITU EN CONCRETO DE 3000PSI SECCION H=0.05M*0.60M, FRENTE REDONDEADO, APOYADA DOS MUROS H=0.45M DE CONCRETO. ZOCALO RETRASADO EN BAJO RELIEVE</t>
  </si>
  <si>
    <t>28.4.5</t>
  </si>
  <si>
    <t>PAPELERA BASURERA PREFABRICADA EN CONCRETO TIPO AAERO O EQUIVALENTE</t>
  </si>
  <si>
    <t>28.4.6</t>
  </si>
  <si>
    <t>SILLA PREFABRICADA EN CONCRETO TIPO VASIJA O EQUIVALENTE</t>
  </si>
  <si>
    <t>REDES ELECTRICAS / ILUMINACION</t>
  </si>
  <si>
    <t>28.5.1</t>
  </si>
  <si>
    <t>Suministro, transporte e instalación de poste metálico, en tubería de 2", altura  de 6m, incluye todo lo necesario para su correcta instalación.</t>
  </si>
  <si>
    <t>28.5.2</t>
  </si>
  <si>
    <t>Suministro, transporte e instalación de luminaria LED de 40W TIPO TWIXX de SCHRÉDER,    Incluye : luminaria, brazo, fotocelda y accesorios para su correcta instalación y puesta en servicio</t>
  </si>
  <si>
    <t>28.5.3</t>
  </si>
  <si>
    <t>Suministro, transporte e instalación de luminaria BOLARDO CON ILUMINACIÓN BOKA. Incluye : luminaria, base en concreto y  accesorios para su correcta instalación y puesta en servicio</t>
  </si>
  <si>
    <t>28.5.4</t>
  </si>
  <si>
    <t>Suministro, transporte e instalación de luminaria LAP WR 20 TIPO INSERT. Incluye caja y salida. No incluye cable ni tubería.</t>
  </si>
  <si>
    <t>28.5.5</t>
  </si>
  <si>
    <t>Suministro, transporte e instalación  de Tubería canalizada atracada  PVC de 3" tipo DB 60. Incluye: pega PVC, limpiador, terminales campana, curvas y demás accesorios para su correcto funcionamiento. No incluye obra civil.</t>
  </si>
  <si>
    <t>28.5.6</t>
  </si>
  <si>
    <t>Suministro, transporte e instalación de Tubería PVC de 3" tipo DB 60. Incluye: pega PVC, limpiador, terminales campana, curvas y demás accesorios para su correcto funcionamiento. No incluye obra civil.</t>
  </si>
  <si>
    <t>28.5.7</t>
  </si>
  <si>
    <t>Suministro, transporte e instalación de Alimentador para luminarias de alumbrado público en cable de AL 2#2AWG para fases + 1#6AWG para la tierra con aislamiento THWN. Incluye: marcaciones, cintas, terminales, amarras y demas elementos requeridos para su correcta instalación.</t>
  </si>
  <si>
    <t>28.5.8</t>
  </si>
  <si>
    <t>Suministro, transporte e instalación de cable de cobre encauchetado 3x12AWG  para circuitos ramales, Incluye: marcación, conectores bimetalicos y demás elementos requeridos para su correcta instalación y operación.</t>
  </si>
  <si>
    <t>28.5.9</t>
  </si>
  <si>
    <t>Construcción de caja de alumbrado público en placas prefabricadas según norma RS3-001 con tapa antifraude RS4-001, incluye excavación, obra civil, herraje y demás elementos necesarios para su correcta construcción (No incluye botada de escombros)</t>
  </si>
  <si>
    <t>28.5.10</t>
  </si>
  <si>
    <t>Puesta a tierra para poste  según norma RA6-010 configuración 1. Incluye todo lo necesario para su correcta instalación y funcionamiento con soldadura exotérmica y soldadura en T para la instalación de la puesta de poste. La varilla debe ser de acero electrodepositada con recubrimiento en cobre ∅5/8" y 2,4m.</t>
  </si>
  <si>
    <t>28.5.11</t>
  </si>
  <si>
    <t>Suministro, transporte e instalación de poste en fibra de vidrio, de 12 metros de altura, 510 KGF,  incluye todo lo necesario para su correcta instalación.</t>
  </si>
  <si>
    <t>28.5.12</t>
  </si>
  <si>
    <t>Suministro, transporte e instalación de luminaria LED  de 120W TIPO SYLVEO reflector de SYLVANIA,    Incluye  luminaria y accesorios para su correcta instalación y puesta en servicio</t>
  </si>
  <si>
    <t>28.5.13</t>
  </si>
  <si>
    <t>Suministro, transporte e instalación de Alimentador para conexión a medidor en cable antifraude 3#8AWG Cu con aislamiento THWN. Incluye: marcaciones, cintas, terminales, amarras y demas elementos requeridos para su correcta instalación.</t>
  </si>
  <si>
    <t>ESTRUCTURAS</t>
  </si>
  <si>
    <t>28.6.1</t>
  </si>
  <si>
    <t>MUROS DE CONTENCION EN CONCRETO 4000, ACABADO A LA VISTA (INCLUYE SUMINISTRO, TRANSPORTE, BOMBEO, VACIADO, FORMALETAS METÁLICA O TABLEMAC, VIBRADO, CURADO, ENSAYOS. NO INCLUYE REFUERZO) UE2</t>
  </si>
  <si>
    <t>28.6.2</t>
  </si>
  <si>
    <t>MURO TIPO GAVION EN PIEDRA DE CANTERA SOBRE PUESTA. DIMENSIONES Y ACABADO SEGÚN DETALLE ESPECÍFICO + MALLA TRIPLE TORSION</t>
  </si>
  <si>
    <t>BOX CULVERT</t>
  </si>
  <si>
    <t>28.7.1</t>
  </si>
  <si>
    <t>CONCRETO POBRE DE LIMPIEZA PARA SOLADOS 2000 PSI E=0.08m (INCLUYE SUMINISTRO Y TRANSPORTE DE CONCRETO 2000 PSI, INSTALACIÓN Y TODO LO REQUERIDO PARA LA CORRECTA EJECUCIÓN Y RECIBO A SATISFACCIÓN)</t>
  </si>
  <si>
    <t>28.7.2</t>
  </si>
  <si>
    <t>LLAVE DE CIMENTACIÓN EN CONCRETO 4000 PSI (INCLUYE SUMINISTRO Y TRANSPORTE DE CONCRETO, FORMALETA, TRANSPORTE, BOMBEO, VACIADO, VIBRADO, CURADO, ENSAYOS. NO INCLUYE REFUERZO)</t>
  </si>
  <si>
    <t>28.7.3</t>
  </si>
  <si>
    <t>PLACA DE PISO DE EN CONCRETO DE 4.000 PSI CON FIBRA NIKON,(INCLUYE SUMINISTRO, TRANSPORTE, BOMBEO, VACIADO,  VIBRADO, CURADO, ENSAYOS. NO INCLUYE REFUERZO). CUALQUIER ESPESOR</t>
  </si>
  <si>
    <t>28.7.4</t>
  </si>
  <si>
    <t xml:space="preserve">MURO EN CONCRETO DE 4.000 PSI IMPERMEABILIZADO CON FIBRA NIKON,(INCLUYE SUMINISTRO, TRANSPORTE, BOMBEO, VACIADO,  FORMALETA, VIBRADO, CURADO, ENSAYOS. NO INCLUYE REFUERZO) </t>
  </si>
  <si>
    <t>28.7.5</t>
  </si>
  <si>
    <t>PLACA MACIZA SUPERIOR PARA ALCANTARILLA CAJÓN EN CONCRETO DE 4.000 PSI CON FIBRA NIKON,(INCLUYE SUMINISTRO, TRANSPORTE, BOMBEO, VACIADO,  VIBRADO, CURADO, ENSAYOS. NO INCLUYE REFUERZO)</t>
  </si>
  <si>
    <t>28.7.6</t>
  </si>
  <si>
    <t>SUMINISTRO, TRANSPORTE Y COLOCACIÓN DE CINTA PVC 0-22 PARA SELLAR JUNTAS DE CONSTRUCCIÓN Y DILATACIÓN, DEBE CUMPLIR LAS NORMAS: DIN 53’505 /ASTM D 2240. INCLUYE TODO LO NECESARIO PARA SU CORRECTA COLOCACIÓN.</t>
  </si>
  <si>
    <t>ACERO DE REFUERZO</t>
  </si>
  <si>
    <t>28.8.1</t>
  </si>
  <si>
    <t>RIEGO Y PAISAJISMO</t>
  </si>
  <si>
    <t>PAISAJISMO</t>
  </si>
  <si>
    <t>29.1.1</t>
  </si>
  <si>
    <t>JARDINES CONFORMADO POR MIXTURA DE ESPECIES MENORES: BIJAO (2UN), FESTUCA (2UN), VERBENA (2UN), MERMELADA (2UN), VENTUROSA (2UN) Y PENISETOS 2UN)</t>
  </si>
  <si>
    <t>29.1.2</t>
  </si>
  <si>
    <t>SUMINISTRO, TRANSPORTE E INSTALACIÓN DE GRAMA TIPO MACANA, PARA CONFORMACIÓN DE ZONAS VERDES. INCLUYE CONFORMACIÓN, NIVELACIÓN DE LA SUPERFICIE, REGADO Y TODO LO NECESARIO HASTA SU TOTAL PRENDIMIENTO.</t>
  </si>
  <si>
    <t>29.1.3</t>
  </si>
  <si>
    <t>SIEMBRA DE ESPECIES MAYORES CAMPANO H=1.20 MINIMO</t>
  </si>
  <si>
    <t>29.1.4</t>
  </si>
  <si>
    <t>SIEMBRA DE ESPECIES MAYORES ROBLE H=1.20 MINIMO</t>
  </si>
  <si>
    <t>29.1.5</t>
  </si>
  <si>
    <t>SIEMBRA DE ESPECIES MAYORES IGUÁ H=1.20 MINIMO</t>
  </si>
  <si>
    <t>29.1.6</t>
  </si>
  <si>
    <t>SIEMBRA DE ESPECIES MAYORES MADROÑO H=1.20 MINIMO</t>
  </si>
  <si>
    <t>29.1.7</t>
  </si>
  <si>
    <t>SIEMBRA DE ESPECIES MAYORES FLOR DE REINA H=1.20 MINIMO</t>
  </si>
  <si>
    <t>RIEGO</t>
  </si>
  <si>
    <t>29.2.1</t>
  </si>
  <si>
    <t>SISTEMA DE RIEGO</t>
  </si>
  <si>
    <t>C</t>
  </si>
  <si>
    <t>COSTOS DIRECTOS DEL PROYECTO (A+B)</t>
  </si>
  <si>
    <t>ADMINISTRACIÓN (% de los CD)</t>
  </si>
  <si>
    <t>Valor final cuadro admon</t>
  </si>
  <si>
    <t>INDIRECTOS</t>
  </si>
  <si>
    <t>Cuadro de indirectos</t>
  </si>
  <si>
    <t>IMPREVISTOS</t>
  </si>
  <si>
    <t>UTILIDAD (%de los CD)</t>
  </si>
  <si>
    <t>D</t>
  </si>
  <si>
    <t>VALOR TOTAL COSTOS DIRECTOS</t>
  </si>
  <si>
    <t>NOTA ACLARATORIA. PRECIOS MANO DE OBRA A ENERO DE 2026</t>
  </si>
  <si>
    <t>Costos directos del proyecto A+B+Indirectos aplicables a obra sin impuestos</t>
  </si>
  <si>
    <t>Administracion</t>
  </si>
  <si>
    <t>Utilidad</t>
  </si>
  <si>
    <t>I.V.A. 19% Sobre utilidad</t>
  </si>
  <si>
    <t xml:space="preserve">TOTAL 1 </t>
  </si>
  <si>
    <t>Impuestos de indirectos + impuesto fonsecon del 5%</t>
  </si>
  <si>
    <t>tener en cuenta que estos valores seran descontados en los pagos</t>
  </si>
  <si>
    <t>Valor Final pagado al aliado</t>
  </si>
  <si>
    <t>ELABORÓ</t>
  </si>
  <si>
    <t>Arq Camilo Largo Velasquez</t>
  </si>
  <si>
    <r>
      <rPr>
        <rFont val="Century Gothic"/>
        <b/>
        <color rgb="FF000000"/>
        <sz val="13.0"/>
      </rPr>
      <t xml:space="preserve">Ficha guia de presupuesto  de obra 
NUEVA SEDE CENTRO DE COMERCIO, INDUSTRIA Y TURISMO UBICADA EN EL MUNICIPIO DE CIÉNAGA DE ORO – CÓRDOBA
</t>
    </r>
    <r>
      <rPr>
        <rFont val="Century Gothic"/>
        <color rgb="FF000000"/>
        <sz val="12.0"/>
      </rPr>
      <t>F-188-P V:0
16-06-2025</t>
    </r>
  </si>
  <si>
    <t xml:space="preserve">ANALISIS DE ADMINISTRACIÓN </t>
  </si>
  <si>
    <t xml:space="preserve">CANTIDAD TOTAL </t>
  </si>
  <si>
    <t>VALOR UNITARIO</t>
  </si>
  <si>
    <t>VALOR PARCIAL</t>
  </si>
  <si>
    <t>ADMINISTRACIÓN</t>
  </si>
  <si>
    <t>MESES</t>
  </si>
  <si>
    <t>GASTOS GENERALES DE PERSONAL</t>
  </si>
  <si>
    <t xml:space="preserve">DIRECTOR DE OBRA </t>
  </si>
  <si>
    <t>MES</t>
  </si>
  <si>
    <t>NOTAS IMPORTANTES  :</t>
  </si>
  <si>
    <t>RESIDENTE DE ESTRUCTURA - URBANISMO</t>
  </si>
  <si>
    <t>Se deben ubicar valores manualmente</t>
  </si>
  <si>
    <t xml:space="preserve">RESIDENTE DE ACABADOS </t>
  </si>
  <si>
    <r>
      <rPr>
        <rFont val="Century Gothic"/>
        <color theme="1"/>
        <sz val="10.0"/>
      </rPr>
      <t xml:space="preserve">Valores establecidos por consultoria </t>
    </r>
    <r>
      <rPr>
        <rFont val="Century Gothic"/>
        <b/>
        <color theme="1"/>
        <sz val="10.0"/>
      </rPr>
      <t>NO</t>
    </r>
    <r>
      <rPr>
        <rFont val="Century Gothic"/>
        <color theme="1"/>
        <sz val="10.0"/>
      </rPr>
      <t xml:space="preserve"> modificar</t>
    </r>
  </si>
  <si>
    <t>RESIDENTE DE INSTALACIONES Y REDES</t>
  </si>
  <si>
    <t>Los valores en tiempos de duracion fueron establecidos por estudios de interventoria , no modificar , en caso de tener diferencias nombrarlo en otros .</t>
  </si>
  <si>
    <t xml:space="preserve">RESIDENTE COSTOS Y PROGRAMACIÓN </t>
  </si>
  <si>
    <t>ESPECIALISTA ASESOR BIM</t>
  </si>
  <si>
    <t>ESPECIALISTA ASESOR GEOTECNISTA</t>
  </si>
  <si>
    <t>ESPECIALISTA ASESOR ESTRUCTURAL</t>
  </si>
  <si>
    <t>ESPECIALISTA ASESOR ELECTRICISTA</t>
  </si>
  <si>
    <t>ESPECIALISTA ASESOR HIDROSANITARIO</t>
  </si>
  <si>
    <t>ESPECIALISTA ASESOR VENTILACION MECANICA</t>
  </si>
  <si>
    <t>RESIDENTE AMBIENTAL</t>
  </si>
  <si>
    <t>RESIDENTE ADMINISTRATIVO</t>
  </si>
  <si>
    <t>RESIDENTE SST (ESTRUCTURA/ACABADOS/URBANISMO) (3)</t>
  </si>
  <si>
    <t>MAESTROS DE OBRA (ESTRUCTURA/ACABADOS/URBANISMO) (3)</t>
  </si>
  <si>
    <t xml:space="preserve">OFICIALES </t>
  </si>
  <si>
    <t>SECRETARIA (AUXILIAR ADMINISTRATIVO) - SI APLICA</t>
  </si>
  <si>
    <t>ALMACENISTA</t>
  </si>
  <si>
    <t>PERSONAL POR ADMINISTRACIÓN (AUXILIAR TRAFICO - LLAVERO - ASEO - EJERO)</t>
  </si>
  <si>
    <t>TOPOGRAFO</t>
  </si>
  <si>
    <t>CADENERO 1</t>
  </si>
  <si>
    <t>OTROS</t>
  </si>
  <si>
    <r>
      <rPr>
        <rFont val="Century Gothic"/>
        <b/>
        <color theme="1"/>
        <sz val="10.0"/>
      </rPr>
      <t xml:space="preserve">NOTAS: </t>
    </r>
    <r>
      <rPr>
        <rFont val="Century Gothic"/>
        <color theme="1"/>
        <sz val="10.0"/>
      </rPr>
      <t xml:space="preserve">
únicamente se diligencian las casillas sombreadas en color amarillo
si se incluye más filas en "otros" debe verificar la suma de cada subcapítulo y detallar la descripción en cada subcapítulo </t>
    </r>
  </si>
  <si>
    <r>
      <rPr>
        <rFont val="Century Gothic"/>
        <b/>
        <color rgb="FF000000"/>
        <sz val="10.0"/>
      </rPr>
      <t xml:space="preserve">Ficha guia de presupuesto  de obra 
NUEVA SEDE CENTRO DE COMERCIO, INDUSTRIA Y TURISMO UBICADA EN EL MUNICIPIO DE CIÉNAGA DE ORO – CÓRDOBA
</t>
    </r>
    <r>
      <rPr>
        <rFont val="Century Gothic"/>
        <b val="0"/>
        <color rgb="FF000000"/>
        <sz val="10.0"/>
      </rPr>
      <t>F-188-P V:0
16-06-2025</t>
    </r>
  </si>
  <si>
    <t>ANALISIS DE INDIRECTOS</t>
  </si>
  <si>
    <t xml:space="preserve">DESCRIPCIÓN </t>
  </si>
  <si>
    <t>VALOR</t>
  </si>
  <si>
    <t>% CD</t>
  </si>
  <si>
    <t>Gastos Fijos</t>
  </si>
  <si>
    <t>Construccion campamento</t>
  </si>
  <si>
    <t>Gastos generales de la oficina central</t>
  </si>
  <si>
    <r>
      <rPr>
        <rFont val="Century Gothic"/>
        <color theme="1"/>
        <sz val="10.0"/>
      </rPr>
      <t>Valores Automaticos</t>
    </r>
    <r>
      <rPr>
        <rFont val="Century Gothic"/>
        <b/>
        <color theme="1"/>
        <sz val="10.0"/>
      </rPr>
      <t xml:space="preserve"> NO</t>
    </r>
    <r>
      <rPr>
        <rFont val="Century Gothic"/>
        <color theme="1"/>
        <sz val="10.0"/>
      </rPr>
      <t xml:space="preserve"> manipular</t>
    </r>
  </si>
  <si>
    <t>Papelería y copias</t>
  </si>
  <si>
    <t>Los valores automaticos son impuesto o similares que debe pagar el proyecto del valor de distintas variables no modificar son automaticos(formalados)</t>
  </si>
  <si>
    <t>Comunicaciones / Celular / radios</t>
  </si>
  <si>
    <t>Caja menor</t>
  </si>
  <si>
    <t>Servicios Publicos</t>
  </si>
  <si>
    <t>Celaduría</t>
  </si>
  <si>
    <t>Elementos de bioseguridad</t>
  </si>
  <si>
    <t>Ensayos de laboratorio</t>
  </si>
  <si>
    <t>Seguridad Industrial y Señalización HSEQ y Valla informativa</t>
  </si>
  <si>
    <t>Plan de Manejo Ambiental</t>
  </si>
  <si>
    <t>Plan de Manejo de Tránsito</t>
  </si>
  <si>
    <t>Pólizas (CUMPLIMIENTO - CALIDAD -TODO RIESGO - ANTICIPO - RCE)</t>
  </si>
  <si>
    <t>Estampilla Pro-Universidad</t>
  </si>
  <si>
    <t>Estampilla Pro-Cultura</t>
  </si>
  <si>
    <t>Estampilla Pro-Ancianos</t>
  </si>
  <si>
    <t>Tasa al Deporte</t>
  </si>
  <si>
    <t>Rete Fuente</t>
  </si>
  <si>
    <t>Retención de IVA</t>
  </si>
  <si>
    <t>Rete ICA 
Según la tarifa estipulada por el Municipio en donde sedesarrolle la prestación del servicio</t>
  </si>
  <si>
    <t>Retención de Estampillas</t>
  </si>
  <si>
    <t>Retención de Timbre
Contratos perfeccionados entre el 22 de febrero y el 31 de diciembre de 2025</t>
  </si>
  <si>
    <t>Gastos GMF Y bancarios Y 4x1000</t>
  </si>
  <si>
    <t>SUBTOTAL</t>
  </si>
  <si>
    <t>PRESUPUESTO REDES ELECTRICAS</t>
  </si>
  <si>
    <t xml:space="preserve">NUEVA SEDE CENTRO DE COMERCIO, INDUSTRIA Y TURISMO </t>
  </si>
  <si>
    <t>UBICADA EN EL MUNICIPIO DE CIÉNAGA DE ORO - CÓRDOBA</t>
  </si>
  <si>
    <t>FORMULARIO DE CANTIDADES Y PRESUPUESTO DE OBRA</t>
  </si>
  <si>
    <t>UNIDAD</t>
  </si>
  <si>
    <t>CANTIDAD</t>
  </si>
  <si>
    <t>VR UNITARIO</t>
  </si>
  <si>
    <t>VR PARCIAL</t>
  </si>
  <si>
    <t/>
  </si>
  <si>
    <t>REDES ELECTRICAS</t>
  </si>
  <si>
    <t>CCTV</t>
  </si>
  <si>
    <t>Suministro, transporte e instalación de Cámara minidom IP 4 MP LENTE 2 8 MM 30 MTS IR EXIR ACUSENSE IP67 IK10 H 265. Referencia DS-2CD2143G0-I de Hikvisión  o equivalente.</t>
  </si>
  <si>
    <t>Suministro, transporte e instalación de Cámara Fija Exterior BALA IP 4 MP   LENT  MOTORIZADO 2 8 - 12MM   H 265    RANURA SD 256 GB   EXTERIOR. Referencia DS2CD1643G0IZ de Hikvisión  o equivalente.</t>
  </si>
  <si>
    <t>Suministro, transporte e instalación de Cámara ptz . Referencia  de  o equivalente.</t>
  </si>
  <si>
    <t>Suministro, transporte e instalación de NVR 32ch 10TB ( 2 TB+ 8 TB) NVR 12 MP 32 CANALES IP H 265 SOP 4 HDD  NO INC ACUSENSE RECONOCIMIENTO FACIAL
. Referencia DS7732NXIK4 de Hikvisión  o equivalente.</t>
  </si>
  <si>
    <t>Suministro, transporte e instalación de Monitor Samsung FHD Plano de 24" Ultra delgado panel IPS, modo para cuidado ocular y eco saving plus Resolución 1920X1080 (16:9) plano Contraste tipico: 1000:1 a 250nit Tiempo de respuesta: 4ms (GTG) tasa de refresco 100 HZ AMD FreeSync Conectividad: VGA, HDMI (incluye CableHDMI) VESA. Referencia LS24D300GANXZA de  Samsung o equivalente.</t>
  </si>
  <si>
    <t>Suministro, transporte e instalación de Sw POE 24 puertos . Referencia RGES228GSP de Rujie o equivalente.</t>
  </si>
  <si>
    <t>Suministro, transporte e instalación de Patch panel de 24 puertos</t>
  </si>
  <si>
    <t xml:space="preserve">Suministro, transporte e instalación de Organizadores </t>
  </si>
  <si>
    <t xml:space="preserve">Suministro, transporte e instalación de Face place sencillo </t>
  </si>
  <si>
    <t>Suministro, transporte e instalación de JACK CATEGORIA CAT 6A BLINDADO AZUL</t>
  </si>
  <si>
    <t>Suministro, transporte e instalación de UPO11-2	"UPS 2KVA MONOFASICA ON LINE TIPO TORRE FACTOR DE POTENCIA:9 Capacidad:  2000VA/1800W /Entrada: 120Vca /Tiempo de carga: 4 hrs.para recuperar 90% de capacidad. /Tiempo de autonomia: Full carga 4 min (todos los conectores en uso) /media carga 11 min (1/2 de conectores) Incluye 4 baterias de 9ah  Software inteligente con apagado remoto automatico, tarjeta de moninoreo SNMP opcional Garantía 2 años  Las baterias estan Sujetas a buena manipulacion y temperatura max.25C</t>
  </si>
  <si>
    <t xml:space="preserve">Suministro, transporte e Instalación de Tubería EMT 1 1/2" incluye los elementos requeridos para su correcta instalación </t>
  </si>
  <si>
    <t>mts</t>
  </si>
  <si>
    <t xml:space="preserve">Suministro, transporte e Instalación de Tubería IMC  3/4" incluye los elementos requeridos para su correcta instalación </t>
  </si>
  <si>
    <t xml:space="preserve">Suministro, transporte e instalación de Caja tercol Caja de paso 15*15*10 incluye los elementos requeridos para su correcta instalación </t>
  </si>
  <si>
    <t xml:space="preserve">Suministro, transporte e instalación de Coraza de 3/4 inclye contecto recto </t>
  </si>
  <si>
    <t>MTS</t>
  </si>
  <si>
    <t>Suministro, transporte e instalación de Rack de piso de  180-61.5-64-5 NEGRO</t>
  </si>
  <si>
    <t>Suministro, transporte e instalación de Rack de pared 30-55-35 NEGRO</t>
  </si>
  <si>
    <t xml:space="preserve">Suministro, transporte e instalación de Multitoma para 4 salidas dobles para rack </t>
  </si>
  <si>
    <t>CONTROL DE ACCESO</t>
  </si>
  <si>
    <t>Suministro, transporte e instalación de Controlador KT-400 FOUR DOOR CONTROLLER,IP READY, ACCESSORY KIT,METAL CAB W/LOCKas). Referencia KT-400 (4 puertas) de Kantech  o equivalente.</t>
  </si>
  <si>
    <t>Suministro, transporte e instalación de Fuente KT-400 XFRM WIRE-IN 16.5V 75VA 110 VAC. Referencia TR1675 de JOHNSON CONTROLS o equivalente.</t>
  </si>
  <si>
    <t>Suministro, transporte e instalación de  UB1270 12V 7AH F1 AGM BATTERY. Referencia UB1270 de JOHNSON CONTROLS o equivalente.</t>
  </si>
  <si>
    <t>Suministro, transporte e instalación de Gabinetes metálicos 40*40*15 fondo de madera para las controladoras</t>
  </si>
  <si>
    <t>Suministro, transporte e instalación de A1XC0LT#ABM	HP Z2 SFF G9 HP Z2 SFF G9, Intel® Core™  i7-14700, 20Cores (8 Performance Cores at 2.1GHz/5.3GHz + 12 Efficient Cores at 1.5GHz/4.2GHz), 33MB Intel SmartCache, Intel® UHD Graphics 770, NVIDIA T1000 8 GB 4mDP, 16GB (1x16GB) DDR5-4800 Max. 128GB, HP 1TB PCIe-4x4 2280 Value M.2 Solid State Drive, ODD 9.5 DVDWR , Intel AX211 Wi-Fi 6 +Bluetooth 5.2, TPM 2.0, Windows 11 Pro 64, 3/3/3</t>
  </si>
  <si>
    <t>Suministro, transporte e instalación y configuración de  EntraPass Special Edition v8 license only. One year of updates included. Email delivery.. Referencia E-SPE-V8-LIC de JOHNSON
CONTROLS o equivalente.</t>
  </si>
  <si>
    <t>Suministro, transporte e instalación de Lectora SIGNO 20, STANDARD PROFILE,PIGTAIL CONN, BLACK W/ SILVER,DEFAULT CONFIG. Referencia 20NKS-00-000000 de HID GLOBAL o equivalente.</t>
  </si>
  <si>
    <t>Suministro, transporte e instalación de Botón IR No-Touch Request-To-Exit Sensor with Spanish message. Green illuminated ring turns red and 3A relay is triggered when hand is passed in front of the plate. "SALIDA SIN TOCAR" printed on plate. . Referencia SD-927PKC-NSQ de SECO-LARM o equivalente.</t>
  </si>
  <si>
    <t>Suministro, transporte e instalación de Electroiman con soporte en z . Referencia E-941SA-600PQ +E-941S-600/ZQ de SECO-LARM o equivalente.</t>
  </si>
  <si>
    <t>Suministro, transporte de tarjetas ICLASS 2K/2, PRGMD, F-GLOSS, B-GLOSS, MATCH #, NO SLOT. Referencia 2000PGGMN de HID GLOBAL o equivalente.</t>
  </si>
  <si>
    <t>Suministro, transporte e instalación de CIERRAPUERTAS AEREO SERIE 3005COLOR PLATA. PARA PUERTASHASTA 150KGS. Referencia 0007019 de ASSA ABLOY o equivalente.</t>
  </si>
  <si>
    <t>Suministro, transporte e instalación de Cable UTP cat 6A</t>
  </si>
  <si>
    <t>SISTEMA DE INTRUSIÓN</t>
  </si>
  <si>
    <t>Suministro, transporte e instalación de Panel HS2032 NA/NO KYPD/STD SPA MAN . Referencia HSM2108 de DSC o equivalente.</t>
  </si>
  <si>
    <t>Suministro, transporte e instalación de HSM2108 8 ZONE EXPAND MODULE. Referencia HSM2108 de DSC o equivalente.</t>
  </si>
  <si>
    <t>Suministro, transporte e instalación de Keypad LCD.  (REF. HS2LCDPRO). Referencia HS2LCDPRO de DSC o equivalente.</t>
  </si>
  <si>
    <t>Suministro, transporte e instalación de Módulo de cómunicación remoto. Referencia TL280LE-LAT de DSC o equivalente.</t>
  </si>
  <si>
    <t>Suministro, transporte e instalación de  Contacto Magnéticos.  (REF. SM-200Q/W). Referencia SM-200Q/W de SECOLARM  o equivalente.</t>
  </si>
  <si>
    <t>Suministro, transporte e instalación de  Sensores de movimiento . Referencia LC-100-PI de DSC o equivalente.</t>
  </si>
  <si>
    <t>Suministro, transporte e instalación de Sirenas 30 watss . Referencia SD-30W de DSC o equivalente.</t>
  </si>
  <si>
    <t>Suministro, transporte e instalación de Cable encauchetado 2*16</t>
  </si>
  <si>
    <t xml:space="preserve">Suministro, transporte e Instalación de Tubería EMT 1 " incluye los elementos requeridos para su correcta instalación </t>
  </si>
  <si>
    <t>Suministro, transporte e instalación de Clavija con polo tierra con Toma aereo</t>
  </si>
  <si>
    <t xml:space="preserve">Suministro, transporte e instalación de Canaleta ranurada 40*25 incluye los elementos requeridos para su correcta instalación </t>
  </si>
  <si>
    <t>Programación, entrega de documentación y pruebas de sistema de intrusión, cctv y control de acceso</t>
  </si>
  <si>
    <t>ILUMINACIÓN EXTERIOR</t>
  </si>
  <si>
    <t>TOTAL COSTOS DIRECTOS =</t>
  </si>
  <si>
    <t>VALOR TOTAL =</t>
  </si>
  <si>
    <t xml:space="preserve">PRESUPUESTO </t>
  </si>
  <si>
    <t>6566-A</t>
  </si>
  <si>
    <t xml:space="preserve">Fecha: </t>
  </si>
  <si>
    <t>Proyecto :</t>
  </si>
  <si>
    <t>Dirección:</t>
  </si>
  <si>
    <t>Oprema Ingeniería S.A.S.</t>
  </si>
  <si>
    <t xml:space="preserve">Teléfono: </t>
  </si>
  <si>
    <t>Nit: 901 813 821-8</t>
  </si>
  <si>
    <t xml:space="preserve">Contacto: </t>
  </si>
  <si>
    <t>Email:</t>
  </si>
  <si>
    <t>ITEMS</t>
  </si>
  <si>
    <t>CTD</t>
  </si>
  <si>
    <t xml:space="preserve">Valor Unitario Suministro, transporte e instalación </t>
  </si>
  <si>
    <t>Valor total Suministro, transporte y Mano de Obra</t>
  </si>
  <si>
    <t>SISTEMA DE SEGURIDAD ELECTRÓNICA</t>
  </si>
  <si>
    <t xml:space="preserve">SUMINISTRO Y MANO DE OBRA </t>
  </si>
  <si>
    <t>1.01</t>
  </si>
  <si>
    <t>1.02</t>
  </si>
  <si>
    <t>1.03</t>
  </si>
  <si>
    <t>1.04</t>
  </si>
  <si>
    <t>1.05</t>
  </si>
  <si>
    <t>1.06</t>
  </si>
  <si>
    <t>1.07</t>
  </si>
  <si>
    <t>1.08</t>
  </si>
  <si>
    <t>1.09</t>
  </si>
  <si>
    <t>1.10</t>
  </si>
  <si>
    <t>1.11</t>
  </si>
  <si>
    <t>1.12</t>
  </si>
  <si>
    <t>1.13</t>
  </si>
  <si>
    <t xml:space="preserve">Suministro, transporte e instalación de UPS online doble conversión, que garantiza que la carga nunca reciba energía directa de la red, sino energía 100% filtrada y estabilizada; además, es microcontrolada con DSP (Digital Signal Processor),
de tamaño adecuado, potente y fácil de usar. Voltaje de salida 110V, Eficiencia superior al 95%, Opción ECO ahorro energía,  Capacidad 3kVA/3kW, Clasificación VFI-SS-III (Voltaje y frecuencia independientes, sinusoidal, redundancia III), ENTRADA 100/110/115/120/127VAC, Linea + Neutro + PE (tierra), Rango de Voltaje 55-150VAC + 4%
</t>
  </si>
  <si>
    <t>2.01</t>
  </si>
  <si>
    <t>2.02</t>
  </si>
  <si>
    <t>2.03</t>
  </si>
  <si>
    <t>2.04</t>
  </si>
  <si>
    <t>2.05</t>
  </si>
  <si>
    <t>2.06</t>
  </si>
  <si>
    <t>2.07</t>
  </si>
  <si>
    <t>2.08</t>
  </si>
  <si>
    <t>2.09</t>
  </si>
  <si>
    <t>2.10</t>
  </si>
  <si>
    <t>2.11</t>
  </si>
  <si>
    <t>2.12</t>
  </si>
  <si>
    <t>2.13</t>
  </si>
  <si>
    <t>2.14</t>
  </si>
  <si>
    <t>2.16</t>
  </si>
  <si>
    <t>2.17</t>
  </si>
  <si>
    <t>2.18</t>
  </si>
  <si>
    <t>2.19</t>
  </si>
  <si>
    <t>2.20</t>
  </si>
  <si>
    <t>2.21</t>
  </si>
  <si>
    <t>2.22</t>
  </si>
  <si>
    <t>3.3</t>
  </si>
  <si>
    <t>3.4</t>
  </si>
  <si>
    <t>3.5</t>
  </si>
  <si>
    <t>3.6</t>
  </si>
  <si>
    <t>3.7</t>
  </si>
  <si>
    <t>3.8</t>
  </si>
  <si>
    <t>3.9</t>
  </si>
  <si>
    <t>3.10</t>
  </si>
  <si>
    <t>3.11</t>
  </si>
  <si>
    <t>4.3</t>
  </si>
  <si>
    <t>4.4</t>
  </si>
  <si>
    <t>4.5</t>
  </si>
  <si>
    <t>4.6</t>
  </si>
  <si>
    <t>4.7</t>
  </si>
  <si>
    <t>4.8</t>
  </si>
  <si>
    <t>4.9</t>
  </si>
  <si>
    <t>4.10</t>
  </si>
  <si>
    <t xml:space="preserve">SUBTOTAL PROYECTO </t>
  </si>
  <si>
    <t>OBSERVACIONES:</t>
  </si>
  <si>
    <t>*</t>
  </si>
  <si>
    <t xml:space="preserve">Atentamente, </t>
  </si>
  <si>
    <t xml:space="preserve">Luisa Fernanda Ramírez Tapias </t>
  </si>
  <si>
    <t xml:space="preserve">Gerente comercial </t>
  </si>
  <si>
    <t>ROW Tecnología</t>
  </si>
  <si>
    <t>Carrera 26A N°49-92 Int 103</t>
  </si>
  <si>
    <t>Móvil:313 740 89 45</t>
  </si>
  <si>
    <t>lramirez@rowtecnologia.com</t>
  </si>
  <si>
    <t>Medellín-Colombia</t>
  </si>
  <si>
    <t xml:space="preserve">Valor unitario suministro e instalación y transporte </t>
  </si>
  <si>
    <t xml:space="preserve">Valor Total Suministro e instalación y transporte </t>
  </si>
  <si>
    <t>SUMINISTRO E INSTALACIÓN</t>
  </si>
  <si>
    <t>SISTEMA DE DETECCIÓN Y ALARMA CONTRA INCENDIO</t>
  </si>
  <si>
    <t xml:space="preserve">Gerente Comercial </t>
  </si>
  <si>
    <t>Móvil: 3137408945</t>
  </si>
  <si>
    <t>presupuestos@rowtecnologia.com</t>
  </si>
  <si>
    <t>Unidad</t>
  </si>
  <si>
    <t>Cantidad</t>
  </si>
  <si>
    <t>Precio unitario (COP)</t>
  </si>
  <si>
    <t>Precio total (COP)</t>
  </si>
  <si>
    <t>Descapote y limpieza del terreno</t>
  </si>
  <si>
    <r>
      <rPr>
        <rFont val="Calibri"/>
        <color theme="1"/>
        <sz val="11.0"/>
      </rPr>
      <t>m</t>
    </r>
    <r>
      <rPr>
        <rFont val="Calibri"/>
        <color theme="1"/>
        <sz val="11.0"/>
        <vertAlign val="superscript"/>
      </rPr>
      <t>2</t>
    </r>
  </si>
  <si>
    <t>Lleno localizado</t>
  </si>
  <si>
    <r>
      <rPr>
        <rFont val="Calibri"/>
        <color theme="1"/>
        <sz val="11.0"/>
      </rPr>
      <t>m</t>
    </r>
    <r>
      <rPr>
        <rFont val="Calibri"/>
        <color theme="1"/>
        <sz val="11.0"/>
        <vertAlign val="superscript"/>
      </rPr>
      <t>3</t>
    </r>
  </si>
  <si>
    <t>LOSA DE CIMENTACIÓN</t>
  </si>
  <si>
    <r>
      <rPr>
        <rFont val="Calibri"/>
        <color theme="1"/>
        <sz val="11.0"/>
      </rPr>
      <t>m</t>
    </r>
    <r>
      <rPr>
        <rFont val="Calibri"/>
        <color theme="1"/>
        <sz val="11.0"/>
        <vertAlign val="superscript"/>
      </rPr>
      <t>3</t>
    </r>
  </si>
  <si>
    <t>PAISAJISMO Y SEÑALIZACIÓN</t>
  </si>
  <si>
    <t>Parqueaderos</t>
  </si>
  <si>
    <r>
      <rPr>
        <rFont val="Calibri"/>
        <color theme="1"/>
        <sz val="11.0"/>
      </rPr>
      <t>m</t>
    </r>
    <r>
      <rPr>
        <rFont val="Calibri"/>
        <color theme="1"/>
        <sz val="11.0"/>
        <vertAlign val="superscript"/>
      </rPr>
      <t>2</t>
    </r>
  </si>
  <si>
    <t>Cerramiento</t>
  </si>
  <si>
    <t>Señalización</t>
  </si>
  <si>
    <t>Ud</t>
  </si>
  <si>
    <t>Grama</t>
  </si>
  <si>
    <r>
      <rPr>
        <rFont val="Calibri"/>
        <color theme="1"/>
        <sz val="11.0"/>
      </rPr>
      <t>m</t>
    </r>
    <r>
      <rPr>
        <rFont val="Calibri"/>
        <color theme="1"/>
        <sz val="11.0"/>
        <vertAlign val="superscript"/>
      </rPr>
      <t>2</t>
    </r>
  </si>
  <si>
    <t>Plantación de árboles</t>
  </si>
  <si>
    <t>VARIOS</t>
  </si>
  <si>
    <t>Transporte de tierras con camión</t>
  </si>
  <si>
    <r>
      <rPr>
        <rFont val="Calibri"/>
        <color theme="1"/>
        <sz val="11.0"/>
      </rPr>
      <t>m</t>
    </r>
    <r>
      <rPr>
        <rFont val="Calibri"/>
        <color theme="1"/>
        <sz val="11.0"/>
        <vertAlign val="superscript"/>
      </rPr>
      <t>3</t>
    </r>
  </si>
  <si>
    <t>Transporte de residuos inertes con camión</t>
  </si>
  <si>
    <r>
      <rPr>
        <rFont val="Calibri"/>
        <color theme="1"/>
        <sz val="11.0"/>
      </rPr>
      <t>m</t>
    </r>
    <r>
      <rPr>
        <rFont val="Calibri"/>
        <color theme="1"/>
        <sz val="11.0"/>
        <vertAlign val="superscript"/>
      </rPr>
      <t>3</t>
    </r>
  </si>
  <si>
    <t>Seguridad y salud</t>
  </si>
  <si>
    <t>Tubería de PVC - U</t>
  </si>
  <si>
    <t>Acometida eléctrica</t>
  </si>
  <si>
    <t>PRESUPUESTO DE EJECUCIÓN MATERIAL</t>
  </si>
  <si>
    <t>(PEM)</t>
  </si>
  <si>
    <t>(A)</t>
  </si>
  <si>
    <t>(I)</t>
  </si>
  <si>
    <t>UTILIDADES</t>
  </si>
  <si>
    <t>(U)</t>
  </si>
  <si>
    <t>PRESUPUESTO DE EJECUCIÓN POR CONTRATA</t>
  </si>
  <si>
    <t>PEC = PEM + A + B + C</t>
  </si>
  <si>
    <t>IVA (Sobre la utilidad)</t>
  </si>
  <si>
    <t>PRESUPUESTO TOTAL</t>
  </si>
  <si>
    <t>PT = PEC +IVA</t>
  </si>
  <si>
    <t>ID</t>
  </si>
  <si>
    <t>ÁREA (m²)</t>
  </si>
  <si>
    <t>VOLÚMEN (m³)</t>
  </si>
  <si>
    <t>Descapote de material común para conformación de estructuras PTAR</t>
  </si>
  <si>
    <t>Relleno compactado con material (Grama)</t>
  </si>
  <si>
    <t>#</t>
  </si>
  <si>
    <t>DISTRIBUCIÓN</t>
  </si>
  <si>
    <t>LONGITUD UNIDAD</t>
  </si>
  <si>
    <t>LONGITUD TOTAL #</t>
  </si>
  <si>
    <t>460A</t>
  </si>
  <si>
    <t>460B</t>
  </si>
  <si>
    <t>LONGITUD TOTAL (m)</t>
  </si>
  <si>
    <t>ACERO TOTAL (kg)</t>
  </si>
  <si>
    <t>fy=4200kg/cm²</t>
  </si>
  <si>
    <t>CONCRETO TOTAL (m³)</t>
  </si>
  <si>
    <t>f'c=140kg/cm²</t>
  </si>
  <si>
    <t>f'c=280kg/cm²</t>
  </si>
  <si>
    <t>CUADRO DE VENTANAS</t>
  </si>
  <si>
    <t>DIMENSIONES</t>
  </si>
  <si>
    <t>Columna3</t>
  </si>
  <si>
    <t>Columna4</t>
  </si>
  <si>
    <t>Columna5</t>
  </si>
  <si>
    <t>Columna6</t>
  </si>
  <si>
    <t>Columna7</t>
  </si>
  <si>
    <t>Columna8</t>
  </si>
  <si>
    <t>Columna9</t>
  </si>
  <si>
    <t>TIPO DE VENTANA</t>
  </si>
  <si>
    <t>BATIENTES</t>
  </si>
  <si>
    <t>LOCALIZACIÓN</t>
  </si>
  <si>
    <t>ESPECIFICACIÓN</t>
  </si>
  <si>
    <t>ANCHO</t>
  </si>
  <si>
    <t>ALTO</t>
  </si>
  <si>
    <t>SILLAR</t>
  </si>
  <si>
    <t>DINTEL TOTAL</t>
  </si>
  <si>
    <t>AREA X UND</t>
  </si>
  <si>
    <t>AREA TOTAL</t>
  </si>
  <si>
    <t>&lt;varía&gt;</t>
  </si>
  <si>
    <t>REJILLA BAÑOS+ASEO</t>
  </si>
  <si>
    <t>MEMORIAS DE CÁLCULO - CANTIDADES DE OBRA VALORIZADAS</t>
  </si>
  <si>
    <r>
      <rPr>
        <rFont val="Century Gothic"/>
        <b/>
        <color rgb="FF000000"/>
        <sz val="10.0"/>
      </rPr>
      <t xml:space="preserve">Proyecto:         </t>
    </r>
    <r>
      <rPr>
        <rFont val="Century Gothic"/>
        <b val="0"/>
        <color rgb="FF000000"/>
        <sz val="10.0"/>
      </rPr>
      <t xml:space="preserve"> SENA CIENAGA DE ORO CONSORCIO MTCL (Educativo)</t>
    </r>
  </si>
  <si>
    <r>
      <rPr>
        <rFont val="Century Gothic"/>
        <b/>
        <color rgb="FF000000"/>
        <sz val="10.0"/>
      </rPr>
      <t xml:space="preserve">Servicio:             </t>
    </r>
    <r>
      <rPr>
        <rFont val="Century Gothic"/>
        <b val="0"/>
        <color rgb="FF000000"/>
        <sz val="10.0"/>
      </rPr>
      <t>Sistema de Ventilación y Climatización Mecánica</t>
    </r>
  </si>
  <si>
    <r>
      <rPr>
        <rFont val="Century Gothic"/>
        <b/>
        <color rgb="FF000000"/>
        <sz val="10.0"/>
      </rPr>
      <t xml:space="preserve">Referencia: </t>
    </r>
    <r>
      <rPr>
        <rFont val="Century Gothic"/>
        <b val="0"/>
        <color rgb="FF000000"/>
        <sz val="10.0"/>
      </rPr>
      <t xml:space="preserve">     SES-HVAC-1857-SENACIENAGA-CV-01-V1</t>
    </r>
  </si>
  <si>
    <t xml:space="preserve">ITEM </t>
  </si>
  <si>
    <t xml:space="preserve">DESCRIPCION </t>
  </si>
  <si>
    <t>UN.</t>
  </si>
  <si>
    <t>VR UNIT</t>
  </si>
  <si>
    <t>VR TOTAL</t>
  </si>
  <si>
    <t>1.0</t>
  </si>
  <si>
    <t>Subtotal:</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</si>
  <si>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</si>
  <si>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</si>
  <si>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</si>
  <si>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</si>
  <si>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</si>
  <si>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</si>
  <si>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</si>
  <si>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</si>
  <si>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</si>
  <si>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</si>
  <si>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</si>
  <si>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</si>
  <si>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</si>
  <si>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</si>
  <si>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</si>
  <si>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</si>
  <si>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</si>
  <si>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</si>
  <si>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</si>
  <si>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</si>
  <si>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</si>
  <si>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</si>
  <si>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</si>
  <si>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</si>
  <si>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</si>
  <si>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</si>
  <si>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2.0</t>
  </si>
  <si>
    <t>3.0</t>
  </si>
  <si>
    <t>4.0</t>
  </si>
  <si>
    <t>5.0</t>
  </si>
  <si>
    <t>5.1.3</t>
  </si>
  <si>
    <t>5.2.3</t>
  </si>
  <si>
    <t>5.2.4</t>
  </si>
  <si>
    <t>6.0</t>
  </si>
  <si>
    <r>
      <rPr>
        <rFont val="Century Gothic"/>
        <color theme="1"/>
        <sz val="10.0"/>
      </rPr>
      <t>[TE-001] Tablero de Fuerza y Control Sistema de Ventilación/Climatización (</t>
    </r>
    <r>
      <rPr>
        <rFont val="Century Gothic"/>
        <i/>
        <color rgb="FF000000"/>
        <sz val="10.0"/>
      </rPr>
      <t>Cal. 12 Nema 12 60x60x20cm</t>
    </r>
    <r>
      <rPr>
        <rFont val="Century Gothic"/>
        <color rgb="FF000000"/>
        <sz val="10.0"/>
      </rPr>
      <t>)</t>
    </r>
  </si>
  <si>
    <r>
      <rPr>
        <rFont val="Century Gothic"/>
        <color theme="1"/>
        <sz val="10.0"/>
      </rPr>
      <t>[TE-002] Tablero de Fuerza y Control Sistema de Ventilación/Climatización (</t>
    </r>
    <r>
      <rPr>
        <rFont val="Century Gothic"/>
        <i/>
        <color rgb="FF000000"/>
        <sz val="10.0"/>
      </rPr>
      <t>Cal. 12 Nema 12 60x60x20cm</t>
    </r>
    <r>
      <rPr>
        <rFont val="Century Gothic"/>
        <color rgb="FF000000"/>
        <sz val="10.0"/>
      </rPr>
      <t>)</t>
    </r>
  </si>
  <si>
    <t>7.0</t>
  </si>
  <si>
    <t>SUBTOTAL COSTOS DIRECTOS</t>
  </si>
  <si>
    <t>8.0</t>
  </si>
  <si>
    <t>AIU (ADMINISTRACIÓN, IMPREVISTOS Y UTILIDAD)</t>
  </si>
  <si>
    <t>COSTOS INDIRECTOS</t>
  </si>
  <si>
    <t>Administración</t>
  </si>
  <si>
    <t>Imprevisto</t>
  </si>
  <si>
    <t>SUBTOTAL COSTOS INDIRECTOS</t>
  </si>
  <si>
    <t>IVA SOBRE UTILIDAD</t>
  </si>
  <si>
    <t>GRAN TOTAL</t>
  </si>
  <si>
    <t>TRM (2025.12.23):</t>
  </si>
  <si>
    <t>CIENEGA DE ORO - CORDOBA</t>
  </si>
  <si>
    <t>25.2</t>
  </si>
  <si>
    <r>
      <rPr>
        <rFont val="Calibri"/>
        <color rgb="FF000000"/>
        <sz val="11.0"/>
      </rPr>
      <t>m</t>
    </r>
    <r>
      <rPr>
        <rFont val="Calibri"/>
        <color rgb="FF000000"/>
        <sz val="11.0"/>
        <vertAlign val="superscript"/>
      </rPr>
      <t>2</t>
    </r>
  </si>
  <si>
    <t>Excavacion de tierra en material comun profundidad de 0-2 m</t>
  </si>
  <si>
    <r>
      <rPr>
        <rFont val="Calibri"/>
        <color rgb="FF000000"/>
        <sz val="11.0"/>
      </rPr>
      <t>m</t>
    </r>
    <r>
      <rPr>
        <rFont val="Calibri"/>
        <color rgb="FF000000"/>
        <sz val="11.0"/>
        <vertAlign val="superscript"/>
      </rPr>
      <t>3</t>
    </r>
  </si>
  <si>
    <t>Solado en concreto de 13.8 MPa</t>
  </si>
  <si>
    <r>
      <rPr>
        <rFont val="Calibri"/>
        <color rgb="FF000000"/>
        <sz val="11.0"/>
      </rPr>
      <t>m</t>
    </r>
    <r>
      <rPr>
        <rFont val="Calibri"/>
        <color rgb="FF000000"/>
        <sz val="11.0"/>
        <vertAlign val="superscript"/>
      </rPr>
      <t>3</t>
    </r>
  </si>
  <si>
    <t>Muro de concreto armado encofrado a dos caras, de hasta 3 m de altura, espesor 30 cm, superficie plana, realizado con concreto f'c=210 kg/cm² (21 MPa), clase de exposición F0 S0 P0 C0, tamaño máximo del agregado 12,5 mm, manejabilidad blanda, preparado en obra, y fundido con medios manuales, y acero Grado 60 (fy=4200 kg/cm²), con una cuantía aproximada de 50 kg/m³, ejecutado en condiciones complejas; montaje y desmontaje de sistema de encofrado con acabado para revestir, realizado con paneles metálicos modulares, amortizables en 150 usos. Incluso alambre de atar, separadores, pasamuros para paso de los tensores y líquido desencofrante, para evitar la adherencia del concreto al encofrado. El precio incluye el figurado del acero (corte y doblez) y el armado en el lugar definitivo de su colocación en obra.</t>
  </si>
  <si>
    <r>
      <rPr>
        <rFont val="Calibri"/>
        <color rgb="FF000000"/>
        <sz val="11.0"/>
      </rPr>
      <t>m</t>
    </r>
    <r>
      <rPr>
        <rFont val="Calibri"/>
        <color rgb="FF000000"/>
        <sz val="11.0"/>
        <vertAlign val="superscript"/>
      </rPr>
      <t>3</t>
    </r>
  </si>
  <si>
    <t>Canal cuadrado de acero galvanizado, de desarrollo 250 mm, para recogida de aguas, formado por piezas preformadas, fijadas con soportes galvanizados colocados cada 50 cm, con una pendiente mínima del 0,5%. Incluso soportes, esquinas, tapas, remates finales, piezas de conexión a bajantes y piezas especiales.</t>
  </si>
  <si>
    <t>Tubería colocada superficialmente y fijada al paramento formada por tubo de policloruro de vinilo no plastificado (PVC-U), de 110 mm de diámetro exterior, PN=16 atm y 6,6 mm de espesor, con extremo abocardado, para unión encolada. Incluso material auxiliar para montaje y sujeción a la obra, accesorios y piezas especiales</t>
  </si>
  <si>
    <t>Válvula de retención de doble clapeta, con cuerpo de hierro fundido y clapeta, eje y resorte de acero inoxidable, DN 32 mm, PN 16 atm.</t>
  </si>
  <si>
    <t>Válvula de esfera de latón niquelado para roscar de 3/8".</t>
  </si>
  <si>
    <t>Bomba sumergible, centrífuga, multietapa, autocebante para instalación vertical y horizontal en depósitos, etc.
La bomba tiene las siguientes características:
Longitud de la instalación según DIN 5440
Impulsores, cámaras intermedias y eje estriado de acero inoxidable y soporte del motor de GG 20
Cierre mecánico según EN 12756
Transmisión de energía mediante acoplamiento dividido de hierro fundido
El motor es un motor CA 3fásico.
Profundidad de inmersión:   140 mm</t>
  </si>
  <si>
    <t>Placas planas rectangulares, de PVC, de espesor 3 mm, de 1,5 m de longitud y 0,75 m de anchura, debidamente colocadas sobre soportes inclinados metálicos, incluso los soportes</t>
  </si>
  <si>
    <t>Compuerta metálica de aluminio: Dimensiones: 0.26m x 0.20m y espesor 5mm, Material: Aluminio 6061-T6, Asa y Tornillería: Inoxidable 304, Protección: Anodizado, Guías: Perfiles en U en Aluminio Sello: UHMW/HDPE</t>
  </si>
  <si>
    <t>25.2.15</t>
  </si>
  <si>
    <t>Rejilla de gruesos: Base de Reja: 0,20 m, Altura de Reja: 0,23 m, Ángulo de Barrotes: 45°, Cantidad de Barrotes: 5, Diámetro de Barrotes: Ø 1/4, Material de Barrotes: Hierro, debidamente instalada sobre rieles empotrados en los muros laterales de concreto mediante resina epóxica</t>
  </si>
  <si>
    <t>25.2.16</t>
  </si>
  <si>
    <t>Materiales para reactor anaerobio de lodos</t>
  </si>
  <si>
    <t>25.2.17</t>
  </si>
  <si>
    <t>Arenas para camas de arena</t>
  </si>
  <si>
    <t>25.2.18</t>
  </si>
  <si>
    <t>Plataformas con barandas de protección</t>
  </si>
  <si>
    <t>25.2.19</t>
  </si>
  <si>
    <t>Escalera vertical de seguridad de acceso a cubierta, de aluminio anodizado, de 3,00 m de altura de subida hasta el desembarco, carga máxima 150 kg, compuesta de: peldaños antideslizantes de 55 cm de anchura y de 30x30 mm de sección, jaula de protección con aros de 69x77 cm de dimensiones interiores, barandilla de desembarco de 115 cm de altura, rellano superior antideslizante y cierre inferior para evitar el acceso de personal no autorizado</t>
  </si>
  <si>
    <t>25.2.20</t>
  </si>
  <si>
    <r>
      <rPr>
        <rFont val="Calibri"/>
        <color rgb="FF000000"/>
        <sz val="11.0"/>
      </rPr>
      <t>m</t>
    </r>
    <r>
      <rPr>
        <rFont val="Calibri"/>
        <color rgb="FF000000"/>
        <sz val="11.0"/>
        <vertAlign val="superscript"/>
      </rPr>
      <t>2</t>
    </r>
  </si>
  <si>
    <t>25.2.21</t>
  </si>
  <si>
    <t>Marquesina metálica para cobertura de vehículos, en estacionamiento exterior, compuesta de: CIMENTACIÓN: formada por zapatas y correas de concreto armado sobre capa de solado de limpieza, realizadas con concreto f'c=210 kg/cm² (21 MPa), clase de exposición F0 S0 P0 C0, tamaño máximo del agregado 12,5 mm, manejabilidad blanda, preparado en obra, y fundido con medios manuales, y acero Grado 60 (fy=4200 kg/cm²); ESTRUCTURA: formada por columnas, vigas y correas de acero A 36, en perfiles laminados en caliente, mediante uniones soldadas, con imprimación anticorrosiva realizada en taller; fijada a la cimentación mediante placas de anclaje de acero A 36, en perfil plano, con taladro central biselado y pernos soldados de acero corrugado Grado 60 (fy=4200 kg/cm²); CUBIERTA: de lámina perfilada de acero galvanizado prelacado, de 0,6 mm de espesor, con nervios de entre 40 y 50 mm de altura de cresta, a una separación de entre 250 y 270 mm, colocada con un solape de la chapa superior de 200 mm y un solape lateral de un trapecio y fijada mecánicamente a correa estructural y borde lateral realizado con lámina plegada de acero galvanizado, de 0,8 mm de espesor, 30 cm de desarrollo y 3 pliegues. Incluso accesorios de fijación de las láminas y masilla de base neutra monocomponente, para sellado de juntas.</t>
  </si>
  <si>
    <r>
      <rPr>
        <rFont val="Calibri"/>
        <color rgb="FF000000"/>
        <sz val="11.0"/>
      </rPr>
      <t>m</t>
    </r>
    <r>
      <rPr>
        <rFont val="Calibri"/>
        <color rgb="FF000000"/>
        <sz val="11.0"/>
        <vertAlign val="superscript"/>
      </rPr>
      <t>2</t>
    </r>
  </si>
  <si>
    <t>25.2.22</t>
  </si>
  <si>
    <t>25.2.23</t>
  </si>
  <si>
    <t>25.2.24</t>
  </si>
  <si>
    <r>
      <rPr>
        <rFont val="Calibri"/>
        <color rgb="FF000000"/>
        <sz val="11.0"/>
      </rPr>
      <t>m</t>
    </r>
    <r>
      <rPr>
        <rFont val="Calibri"/>
        <color rgb="FF000000"/>
        <sz val="11.0"/>
        <vertAlign val="superscript"/>
      </rPr>
      <t>2</t>
    </r>
  </si>
  <si>
    <t>25.2.25</t>
  </si>
  <si>
    <t>25.2.26</t>
  </si>
  <si>
    <r>
      <rPr>
        <rFont val="Calibri"/>
        <color rgb="FF000000"/>
        <sz val="11.0"/>
      </rPr>
      <t>m</t>
    </r>
    <r>
      <rPr>
        <rFont val="Calibri"/>
        <color rgb="FF000000"/>
        <sz val="11.0"/>
        <vertAlign val="superscript"/>
      </rPr>
      <t>3</t>
    </r>
  </si>
  <si>
    <t>25.2.27</t>
  </si>
  <si>
    <r>
      <rPr>
        <rFont val="Calibri"/>
        <color rgb="FF000000"/>
        <sz val="11.0"/>
      </rPr>
      <t>m</t>
    </r>
    <r>
      <rPr>
        <rFont val="Calibri"/>
        <color rgb="FF000000"/>
        <sz val="11.0"/>
        <vertAlign val="superscript"/>
      </rPr>
      <t>3</t>
    </r>
  </si>
  <si>
    <t>25.2.28</t>
  </si>
</sst>
</file>

<file path=xl/styles.xml><?xml version="1.0" encoding="utf-8"?>
<styleSheet xmlns="http://schemas.openxmlformats.org/spreadsheetml/2006/main" xmlns:x14ac="http://schemas.microsoft.com/office/spreadsheetml/2009/9/ac" xmlns:mc="http://schemas.openxmlformats.org/markup-compatibility/2006">
  <numFmts count="27">
    <numFmt numFmtId="164" formatCode="_-&quot;$&quot;\ * #,##0.00_-;\-&quot;$&quot;\ * #,##0.00_-;_-&quot;$&quot;\ * &quot;-&quot;??_-;_-@"/>
    <numFmt numFmtId="165" formatCode="&quot;$&quot;\ #,##0.00"/>
    <numFmt numFmtId="166" formatCode="_-* #,##0_-;\-* #,##0_-;_-* &quot;-&quot;_-;_-@"/>
    <numFmt numFmtId="167" formatCode="0.00000000000000"/>
    <numFmt numFmtId="168" formatCode="#,##0.00_ ;\-#,##0.00\ "/>
    <numFmt numFmtId="169" formatCode="_-&quot;$&quot;\ * #,##0.0_-;\-&quot;$&quot;\ * #,##0.0_-;_-&quot;$&quot;\ * &quot;-&quot;??_-;_-@"/>
    <numFmt numFmtId="170" formatCode="0.000000000"/>
    <numFmt numFmtId="171" formatCode="_(&quot;$ &quot;* #,##0_);_(&quot;$ &quot;* \(#,##0\);_(&quot;$ &quot;* \-??_);_(@_)"/>
    <numFmt numFmtId="172" formatCode="_(* #,##0.00_);_(* \(#,##0.00\);_(* \-??_);_(@_)"/>
    <numFmt numFmtId="173" formatCode="yy\.m\.d"/>
    <numFmt numFmtId="174" formatCode="dd\.mm\.yy"/>
    <numFmt numFmtId="175" formatCode="#,##0.0"/>
    <numFmt numFmtId="176" formatCode="_-&quot;$&quot;\ * #,##0_-;\-&quot;$&quot;\ * #,##0_-;_-&quot;$&quot;\ * &quot;-&quot;??_-;_-@"/>
    <numFmt numFmtId="177" formatCode="0.0%"/>
    <numFmt numFmtId="178" formatCode="&quot;$&quot;\ #,##0;[Red]\-&quot;$&quot;\ #,##0"/>
    <numFmt numFmtId="179" formatCode="#,##0.00\ "/>
    <numFmt numFmtId="180" formatCode="&quot;$&quot;\ #,##0\ "/>
    <numFmt numFmtId="181" formatCode="#,##0_ ;[Red]\-#,##0\ "/>
    <numFmt numFmtId="182" formatCode="#,##0.00_ ;[Red]\-#,##0.00\ "/>
    <numFmt numFmtId="183" formatCode="#,##0.00_ ;[Red]\(#,##0.00\)"/>
    <numFmt numFmtId="184" formatCode="&quot;$&quot;\ #,##0;\-&quot;$&quot;\ #,##0"/>
    <numFmt numFmtId="185" formatCode="[$$-409]#,##0.00"/>
    <numFmt numFmtId="186" formatCode="D/M/YYYY"/>
    <numFmt numFmtId="187" formatCode="_-&quot;$&quot;* #,##0.00_-;\-&quot;$&quot;* #,##0.00_-;_-&quot;$&quot;* &quot;-&quot;??_-;_-@"/>
    <numFmt numFmtId="188" formatCode="_-&quot;$&quot;* #,##0_-;\-&quot;$&quot;* #,##0_-;_-&quot;$&quot;* &quot;-&quot;??_-;_-@"/>
    <numFmt numFmtId="189" formatCode="_-&quot;$ &quot;* #,##0_-;&quot;-$ &quot;* #,##0_-;_-&quot;$ &quot;* \-_-;_-@"/>
    <numFmt numFmtId="190" formatCode="_(&quot;$ &quot;* #,##0.00_);_(&quot;$ &quot;* \(#,##0.00\);_(&quot;$ &quot;* \-??_);_(@_)"/>
  </numFmts>
  <fonts count="44">
    <font>
      <sz val="11.0"/>
      <color theme="1"/>
      <name val="Calibri"/>
      <scheme val="minor"/>
    </font>
    <font>
      <sz val="10.0"/>
      <color theme="1"/>
      <name val="Century Gothic"/>
    </font>
    <font>
      <b/>
      <sz val="10.0"/>
      <color rgb="FF000000"/>
      <name val="Century Gothic"/>
    </font>
    <font/>
    <font>
      <sz val="10.0"/>
      <color theme="0"/>
      <name val="Century Gothic"/>
    </font>
    <font>
      <b/>
      <sz val="10.0"/>
      <color theme="1"/>
      <name val="Century Gothic"/>
    </font>
    <font>
      <i/>
      <sz val="10.0"/>
      <color theme="1"/>
      <name val="Century Gothic"/>
    </font>
    <font>
      <b/>
      <sz val="10.0"/>
      <color theme="0"/>
      <name val="Century Gothic"/>
    </font>
    <font>
      <sz val="10.0"/>
      <color rgb="FF000000"/>
      <name val="Century Gothic"/>
    </font>
    <font>
      <sz val="10.0"/>
      <color rgb="FFFF0000"/>
      <name val="Century Gothic"/>
    </font>
    <font>
      <b/>
      <sz val="4.0"/>
      <color theme="1"/>
      <name val="Century Gothic"/>
    </font>
    <font>
      <sz val="4.0"/>
      <color theme="1"/>
      <name val="Century Gothic"/>
    </font>
    <font>
      <b/>
      <sz val="4.0"/>
      <color theme="0"/>
      <name val="Century Gothic"/>
    </font>
    <font>
      <sz val="4.0"/>
      <color theme="0"/>
      <name val="Century Gothic"/>
    </font>
    <font>
      <b/>
      <sz val="10.0"/>
      <color rgb="FFC00000"/>
      <name val="Century Gothic"/>
    </font>
    <font>
      <b/>
      <sz val="14.0"/>
      <color theme="1"/>
      <name val="Calibri"/>
    </font>
    <font>
      <b/>
      <i/>
      <sz val="14.0"/>
      <color theme="1"/>
      <name val="Calibri"/>
    </font>
    <font>
      <sz val="14.0"/>
      <color theme="1"/>
      <name val="Calibri"/>
    </font>
    <font>
      <i/>
      <sz val="14.0"/>
      <color theme="1"/>
      <name val="Calibri"/>
    </font>
    <font>
      <b/>
      <sz val="3.0"/>
      <color theme="1"/>
      <name val="Century Gothic"/>
    </font>
    <font>
      <sz val="3.0"/>
      <color theme="1"/>
      <name val="Century Gothic"/>
    </font>
    <font>
      <i/>
      <sz val="3.0"/>
      <color theme="1"/>
      <name val="Century Gothic"/>
    </font>
    <font>
      <b/>
      <sz val="3.0"/>
      <color theme="0"/>
      <name val="Century Gothic"/>
    </font>
    <font>
      <b/>
      <sz val="14.0"/>
      <color theme="1"/>
      <name val="Century Gothic"/>
    </font>
    <font>
      <b/>
      <color theme="1"/>
      <name val="&quot;Century Gothic&quot;"/>
    </font>
    <font>
      <color theme="1"/>
      <name val="&quot;Century Gothic&quot;"/>
    </font>
    <font>
      <color rgb="FF000000"/>
      <name val="&quot;Century Gothic&quot;"/>
    </font>
    <font>
      <b/>
      <sz val="10.0"/>
      <color rgb="FFFF0000"/>
      <name val="Century Gothic"/>
    </font>
    <font>
      <sz val="10.0"/>
      <color rgb="FF7F7F7F"/>
      <name val="Century Gothic"/>
    </font>
    <font>
      <sz val="6.0"/>
      <color theme="1"/>
      <name val="Century Gothic"/>
    </font>
    <font>
      <sz val="11.0"/>
      <color theme="1"/>
      <name val="Calibri"/>
    </font>
    <font>
      <b/>
      <sz val="10.0"/>
      <color rgb="FF0000CC"/>
      <name val="Century Gothic"/>
    </font>
    <font>
      <b/>
      <sz val="10.0"/>
      <color rgb="FFFFFFFF"/>
      <name val="Century Gothic"/>
    </font>
    <font>
      <u/>
      <sz val="10.0"/>
      <color theme="10"/>
      <name val="Century Gothic"/>
    </font>
    <font>
      <u/>
      <sz val="10.0"/>
      <color theme="10"/>
      <name val="Century Gothic"/>
    </font>
    <font>
      <b/>
      <sz val="11.0"/>
      <color theme="1"/>
      <name val="Calibri"/>
    </font>
    <font>
      <sz val="9.0"/>
      <color rgb="FF000000"/>
      <name val="Calibri"/>
    </font>
    <font>
      <sz val="11.0"/>
      <color rgb="FF000000"/>
      <name val="Calibri"/>
    </font>
    <font>
      <sz val="11.0"/>
      <color theme="1"/>
      <name val="Arial Narrow"/>
    </font>
    <font>
      <b/>
      <sz val="11.0"/>
      <color theme="1"/>
      <name val="Arial Narrow"/>
    </font>
    <font>
      <color theme="1"/>
      <name val="Calibri"/>
      <scheme val="minor"/>
    </font>
    <font>
      <b/>
      <i/>
      <sz val="10.0"/>
      <color rgb="FF000000"/>
      <name val="Century Gothic"/>
    </font>
    <font>
      <b/>
      <sz val="11.0"/>
      <color theme="1"/>
      <name val="Consolas"/>
    </font>
    <font>
      <b/>
      <sz val="14.0"/>
      <color rgb="FFFFFFFF"/>
      <name val="Arial"/>
    </font>
  </fonts>
  <fills count="23">
    <fill>
      <patternFill patternType="none"/>
    </fill>
    <fill>
      <patternFill patternType="lightGray"/>
    </fill>
    <fill>
      <patternFill patternType="solid">
        <fgColor rgb="FFD9E2F3"/>
        <bgColor rgb="FFD9E2F3"/>
      </patternFill>
    </fill>
    <fill>
      <patternFill patternType="solid">
        <fgColor rgb="FFFFFF00"/>
        <bgColor rgb="FFFFFF00"/>
      </patternFill>
    </fill>
    <fill>
      <patternFill patternType="solid">
        <fgColor theme="4"/>
        <bgColor theme="4"/>
      </patternFill>
    </fill>
    <fill>
      <patternFill patternType="solid">
        <fgColor rgb="FF4472C4"/>
        <bgColor rgb="FF4472C4"/>
      </patternFill>
    </fill>
    <fill>
      <patternFill patternType="solid">
        <fgColor theme="0"/>
        <bgColor theme="0"/>
      </patternFill>
    </fill>
    <fill>
      <patternFill patternType="solid">
        <fgColor rgb="FFB4C6E7"/>
        <bgColor rgb="FFB4C6E7"/>
      </patternFill>
    </fill>
    <fill>
      <patternFill patternType="solid">
        <fgColor rgb="FFD8D8D8"/>
        <bgColor rgb="FFD8D8D8"/>
      </patternFill>
    </fill>
    <fill>
      <patternFill patternType="solid">
        <fgColor rgb="FFD9D9D9"/>
        <bgColor rgb="FFD9D9D9"/>
      </patternFill>
    </fill>
    <fill>
      <patternFill patternType="solid">
        <fgColor rgb="FFFAFAFA"/>
        <bgColor rgb="FFFAFAFA"/>
      </patternFill>
    </fill>
    <fill>
      <patternFill patternType="solid">
        <fgColor rgb="FF757070"/>
        <bgColor rgb="FF757070"/>
      </patternFill>
    </fill>
    <fill>
      <patternFill patternType="solid">
        <fgColor rgb="FFBFBFBF"/>
        <bgColor rgb="FFBFBFBF"/>
      </patternFill>
    </fill>
    <fill>
      <patternFill patternType="solid">
        <fgColor rgb="FF2F5496"/>
        <bgColor rgb="FF2F5496"/>
      </patternFill>
    </fill>
    <fill>
      <patternFill patternType="solid">
        <fgColor rgb="FF0071E1"/>
        <bgColor rgb="FF0071E1"/>
      </patternFill>
    </fill>
    <fill>
      <patternFill patternType="solid">
        <fgColor rgb="FFCAE4FF"/>
        <bgColor rgb="FFCAE4FF"/>
      </patternFill>
    </fill>
    <fill>
      <patternFill patternType="solid">
        <fgColor rgb="FFEBF4FA"/>
        <bgColor rgb="FFEBF4FA"/>
      </patternFill>
    </fill>
    <fill>
      <patternFill patternType="solid">
        <fgColor rgb="FFDEEAF6"/>
        <bgColor rgb="FFDEEAF6"/>
      </patternFill>
    </fill>
    <fill>
      <patternFill patternType="solid">
        <fgColor rgb="FFFFFDB9"/>
        <bgColor rgb="FFFFFDB9"/>
      </patternFill>
    </fill>
    <fill>
      <patternFill patternType="solid">
        <fgColor rgb="FFC40CB7"/>
        <bgColor rgb="FFC40CB7"/>
      </patternFill>
    </fill>
    <fill>
      <patternFill patternType="solid">
        <fgColor rgb="FF8EAADB"/>
        <bgColor rgb="FF8EAADB"/>
      </patternFill>
    </fill>
    <fill>
      <patternFill patternType="solid">
        <fgColor rgb="FFFFFFFF"/>
        <bgColor rgb="FFFFFFFF"/>
      </patternFill>
    </fill>
    <fill>
      <patternFill patternType="solid">
        <fgColor rgb="FFF2F2F2"/>
        <bgColor rgb="FFF2F2F2"/>
      </patternFill>
    </fill>
  </fills>
  <borders count="106">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right/>
      <top/>
      <bottom/>
    </border>
    <border>
      <left style="thin">
        <color rgb="FF000000"/>
      </left>
      <right style="thin">
        <color rgb="FF000000"/>
      </right>
      <top style="thin">
        <color rgb="FF000000"/>
      </top>
    </border>
    <border>
      <left style="thin">
        <color rgb="FF000000"/>
      </left>
      <right style="medium">
        <color rgb="FF000000"/>
      </right>
      <top style="thin">
        <color rgb="FF000000"/>
      </top>
    </border>
    <border>
      <left style="thin">
        <color rgb="FF000000"/>
      </left>
      <top style="medium">
        <color rgb="FF000000"/>
      </top>
      <bottom style="medium">
        <color rgb="FF000000"/>
      </bottom>
    </border>
    <border>
      <right style="thin">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bottom style="thin">
        <color rgb="FF000000"/>
      </bottom>
    </border>
    <border>
      <bottom style="thin">
        <color rgb="FF000000"/>
      </bottom>
    </border>
    <border>
      <right style="thin">
        <color rgb="FF000000"/>
      </right>
      <bottom style="thin">
        <color rgb="FF000000"/>
      </bottom>
    </border>
    <border>
      <left style="medium">
        <color rgb="FF000000"/>
      </left>
      <right style="thin">
        <color rgb="FF000000"/>
      </right>
      <bottom style="thin">
        <color rgb="FF000000"/>
      </bottom>
    </border>
    <border>
      <left style="thin">
        <color rgb="FF000000"/>
      </left>
      <right style="medium">
        <color rgb="FF000000"/>
      </right>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medium">
        <color rgb="FF000000"/>
      </left>
    </border>
    <border>
      <left style="medium">
        <color rgb="FF000000"/>
      </left>
      <right style="thin">
        <color rgb="FF000000"/>
      </right>
      <top style="thin">
        <color rgb="FF000000"/>
      </top>
    </border>
    <border>
      <left style="medium">
        <color rgb="FF000000"/>
      </left>
      <right style="medium">
        <color rgb="FF000000"/>
      </right>
      <top style="medium">
        <color rgb="FF000000"/>
      </top>
    </border>
    <border>
      <left style="medium">
        <color rgb="FF000000"/>
      </left>
      <right style="medium">
        <color rgb="FF000000"/>
      </right>
    </border>
    <border>
      <left style="medium">
        <color rgb="FF000000"/>
      </left>
      <right style="medium">
        <color rgb="FF000000"/>
      </right>
      <bottom style="medium">
        <color rgb="FF000000"/>
      </bottom>
    </border>
    <border>
      <left style="medium">
        <color rgb="FF000000"/>
      </left>
      <right style="thin">
        <color rgb="FF000000"/>
      </right>
      <top style="medium">
        <color rgb="FF000000"/>
      </top>
      <bottom/>
    </border>
    <border>
      <left style="thin">
        <color rgb="FF000000"/>
      </left>
      <right style="thin">
        <color rgb="FF000000"/>
      </right>
      <top style="medium">
        <color rgb="FF000000"/>
      </top>
      <bottom/>
    </border>
    <border>
      <left style="thin">
        <color rgb="FF000000"/>
      </left>
      <right style="thin">
        <color rgb="FF000000"/>
      </right>
    </border>
    <border>
      <left style="thin">
        <color rgb="FF000000"/>
      </left>
      <right style="medium">
        <color rgb="FF000000"/>
      </right>
      <top style="medium">
        <color rgb="FF000000"/>
      </top>
      <bottom/>
    </border>
    <border>
      <bottom style="thin">
        <color rgb="FFBFBFBF"/>
      </bottom>
    </border>
    <border>
      <right style="medium">
        <color rgb="FF000000"/>
      </right>
      <top style="thin">
        <color rgb="FF000000"/>
      </top>
      <bottom style="thin">
        <color rgb="FF000000"/>
      </bottom>
    </border>
    <border>
      <left style="medium">
        <color rgb="FF000000"/>
      </left>
      <right style="thin">
        <color rgb="FF000000"/>
      </right>
      <top/>
      <bottom style="medium">
        <color rgb="FF000000"/>
      </bottom>
    </border>
    <border>
      <left style="thin">
        <color rgb="FF000000"/>
      </left>
      <right style="thin">
        <color rgb="FF000000"/>
      </right>
      <top/>
      <bottom style="medium">
        <color rgb="FF000000"/>
      </bottom>
    </border>
    <border>
      <left style="thin">
        <color rgb="FF000000"/>
      </left>
      <right style="medium">
        <color rgb="FF000000"/>
      </right>
      <top/>
      <bottom style="medium">
        <color rgb="FF000000"/>
      </bottom>
    </border>
    <border>
      <left style="thin">
        <color rgb="FF000000"/>
      </left>
      <right style="medium">
        <color rgb="FF000000"/>
      </right>
    </border>
    <border>
      <left style="medium">
        <color rgb="FF000000"/>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style="medium">
        <color rgb="FF000000"/>
      </right>
      <top style="thin">
        <color rgb="FF000000"/>
      </top>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style="thin">
        <color rgb="FF000000"/>
      </right>
      <top style="medium">
        <color rgb="FF000000"/>
      </top>
    </border>
    <border>
      <left style="thin">
        <color rgb="FF000000"/>
      </left>
      <right style="thin">
        <color rgb="FF000000"/>
      </right>
      <top style="medium">
        <color rgb="FF000000"/>
      </top>
    </border>
    <border>
      <left style="thin">
        <color rgb="FF000000"/>
      </left>
      <right style="medium">
        <color rgb="FF000000"/>
      </right>
      <top style="medium">
        <color rgb="FF000000"/>
      </top>
    </border>
    <border>
      <left style="medium">
        <color rgb="FF000000"/>
      </left>
      <right style="thin">
        <color rgb="FF000000"/>
      </right>
    </border>
    <border>
      <left style="thin">
        <color rgb="FF000000"/>
      </left>
      <right style="thin">
        <color rgb="FF000000"/>
      </right>
      <bottom style="hair">
        <color rgb="FF000000"/>
      </bottom>
    </border>
    <border>
      <left style="thin">
        <color rgb="FF000000"/>
      </left>
      <right style="medium">
        <color rgb="FF000000"/>
      </right>
      <bottom style="hair">
        <color rgb="FF000000"/>
      </bottom>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right style="thin">
        <color rgb="FF000000"/>
      </right>
      <top style="hair">
        <color rgb="FF000000"/>
      </top>
      <bottom style="medium">
        <color rgb="FF000000"/>
      </bottom>
    </border>
    <border>
      <left style="thin">
        <color rgb="FF000000"/>
      </left>
      <right style="medium">
        <color rgb="FF000000"/>
      </right>
      <top style="hair">
        <color rgb="FF000000"/>
      </top>
      <bottom style="medium">
        <color rgb="FF000000"/>
      </bottom>
    </border>
    <border>
      <left style="medium">
        <color rgb="FF000000"/>
      </left>
      <right style="thin">
        <color rgb="FF000000"/>
      </right>
      <top style="medium">
        <color rgb="FF000000"/>
      </top>
      <bottom style="hair">
        <color rgb="FF000000"/>
      </bottom>
    </border>
    <border>
      <left style="thin">
        <color rgb="FF000000"/>
      </left>
      <right style="thin">
        <color rgb="FF000000"/>
      </right>
      <top style="medium">
        <color rgb="FF000000"/>
      </top>
      <bottom style="hair">
        <color rgb="FF000000"/>
      </bottom>
    </border>
    <border>
      <left style="thin">
        <color rgb="FF000000"/>
      </left>
      <right style="medium">
        <color rgb="FF000000"/>
      </right>
      <top style="medium">
        <color rgb="FF000000"/>
      </top>
      <bottom style="hair">
        <color rgb="FF000000"/>
      </bottom>
    </border>
    <border>
      <left style="medium">
        <color rgb="FF000000"/>
      </left>
      <right style="thin">
        <color rgb="FF000000"/>
      </right>
      <top style="hair">
        <color rgb="FF000000"/>
      </top>
      <bottom style="hair">
        <color rgb="FF000000"/>
      </bottom>
    </border>
    <border>
      <left style="thin">
        <color rgb="FF000000"/>
      </left>
      <right style="thin">
        <color rgb="FF000000"/>
      </right>
      <top style="hair">
        <color rgb="FF000000"/>
      </top>
      <bottom style="hair">
        <color rgb="FF000000"/>
      </bottom>
    </border>
    <border>
      <left style="thin">
        <color rgb="FF000000"/>
      </left>
      <right style="medium">
        <color rgb="FF000000"/>
      </right>
      <top style="hair">
        <color rgb="FF000000"/>
      </top>
      <bottom style="hair">
        <color rgb="FF000000"/>
      </bottom>
    </border>
    <border>
      <left style="medium">
        <color rgb="FF000000"/>
      </left>
      <right style="thin">
        <color rgb="FF000000"/>
      </right>
      <top style="hair">
        <color rgb="FF000000"/>
      </top>
      <bottom style="medium">
        <color rgb="FF000000"/>
      </bottom>
    </border>
    <border>
      <left style="medium">
        <color rgb="FF000000"/>
      </left>
      <right style="thin">
        <color rgb="FF000000"/>
      </right>
      <top/>
      <bottom style="hair">
        <color rgb="FF000000"/>
      </bottom>
    </border>
    <border>
      <left style="thin">
        <color rgb="FF000000"/>
      </left>
      <right style="thin">
        <color rgb="FF000000"/>
      </right>
      <top/>
      <bottom style="hair">
        <color rgb="FF000000"/>
      </bottom>
    </border>
    <border>
      <left style="medium">
        <color rgb="FF000000"/>
      </left>
      <top style="hair">
        <color rgb="FF000000"/>
      </top>
    </border>
    <border>
      <top style="hair">
        <color rgb="FF000000"/>
      </top>
    </border>
    <border>
      <right style="medium">
        <color rgb="FF000000"/>
      </right>
      <top style="hair">
        <color rgb="FF000000"/>
      </top>
    </border>
    <border>
      <left/>
      <right style="medium">
        <color rgb="FF000000"/>
      </right>
      <top style="medium">
        <color rgb="FF000000"/>
      </top>
    </border>
    <border>
      <left/>
      <right/>
      <top style="medium">
        <color rgb="FF000000"/>
      </top>
    </border>
    <border>
      <left/>
      <right style="medium">
        <color rgb="FF000000"/>
      </right>
    </border>
    <border>
      <left/>
      <right/>
    </border>
    <border>
      <left/>
      <right style="medium">
        <color rgb="FF000000"/>
      </right>
      <bottom/>
    </border>
    <border>
      <left style="medium">
        <color rgb="FF000000"/>
      </left>
      <right style="medium">
        <color rgb="FF000000"/>
      </right>
      <bottom/>
    </border>
    <border>
      <left/>
      <right/>
      <bottom/>
    </border>
    <border>
      <left/>
      <right style="medium">
        <color rgb="FF000000"/>
      </right>
      <top style="medium">
        <color rgb="FF000000"/>
      </top>
      <bottom/>
    </border>
    <border>
      <left style="medium">
        <color rgb="FF000000"/>
      </left>
      <right/>
      <top style="medium">
        <color rgb="FF000000"/>
      </top>
      <bottom/>
    </border>
    <border>
      <left/>
      <right/>
      <top style="medium">
        <color rgb="FF000000"/>
      </top>
      <bottom/>
    </border>
    <border>
      <left style="medium">
        <color rgb="FF000000"/>
      </left>
      <top/>
      <bottom style="medium">
        <color rgb="FF000000"/>
      </bottom>
    </border>
    <border>
      <top/>
      <bottom style="medium">
        <color rgb="FF000000"/>
      </bottom>
    </border>
    <border>
      <right/>
      <top/>
      <bottom style="medium">
        <color rgb="FF000000"/>
      </bottom>
    </border>
    <border>
      <left style="medium">
        <color rgb="FF000000"/>
      </left>
      <right style="medium">
        <color rgb="FF000000"/>
      </right>
      <top/>
      <bottom style="medium">
        <color rgb="FF000000"/>
      </bottom>
    </border>
    <border>
      <left style="medium">
        <color rgb="FF000000"/>
      </left>
      <right/>
      <top style="medium">
        <color rgb="FF000000"/>
      </top>
      <bottom style="medium">
        <color rgb="FF000000"/>
      </bottom>
    </border>
    <border>
      <left style="medium">
        <color rgb="FF000000"/>
      </left>
      <right/>
      <top/>
      <bottom/>
    </border>
    <border>
      <left/>
      <right style="medium">
        <color rgb="FF000000"/>
      </right>
      <top/>
      <bottom/>
    </border>
    <border>
      <left/>
      <right/>
      <top style="medium">
        <color rgb="FF000000"/>
      </top>
      <bottom style="medium">
        <color rgb="FF000000"/>
      </bottom>
    </border>
    <border>
      <left/>
      <top style="medium">
        <color rgb="FF000000"/>
      </top>
      <bottom/>
    </border>
    <border>
      <top style="medium">
        <color rgb="FF000000"/>
      </top>
      <bottom/>
    </border>
    <border>
      <right style="medium">
        <color rgb="FF000000"/>
      </right>
      <top style="medium">
        <color rgb="FF000000"/>
      </top>
      <bottom/>
    </border>
    <border>
      <right style="medium">
        <color rgb="FF000000"/>
      </right>
      <top/>
      <bottom style="medium">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left style="thin">
        <color theme="1"/>
      </left>
      <right style="thin">
        <color theme="1"/>
      </right>
      <top style="thin">
        <color theme="1"/>
      </top>
      <bottom style="thin">
        <color theme="1"/>
      </bottom>
    </border>
    <border>
      <left style="thin">
        <color rgb="FFBFBFBF"/>
      </left>
      <right style="thin">
        <color rgb="FFBFBFBF"/>
      </right>
      <top style="thin">
        <color rgb="FFBFBFBF"/>
      </top>
      <bottom/>
    </border>
    <border>
      <left style="thin">
        <color rgb="FFBFBFBF"/>
      </left>
      <right style="thin">
        <color rgb="FFBFBFBF"/>
      </right>
      <top/>
      <bottom/>
    </border>
    <border>
      <left style="thin">
        <color rgb="FFBFBFBF"/>
      </left>
      <right style="thin">
        <color rgb="FFBFBFBF"/>
      </right>
      <top/>
      <bottom style="thin">
        <color rgb="FFBFBFBF"/>
      </bottom>
    </border>
    <border>
      <left style="thin">
        <color rgb="FFBFBFBF"/>
      </left>
      <right/>
      <top style="thin">
        <color rgb="FFBFBFBF"/>
      </top>
      <bottom style="thin">
        <color rgb="FFBFBFBF"/>
      </bottom>
    </border>
    <border>
      <left/>
      <top style="thin">
        <color rgb="FFBFBFBF"/>
      </top>
      <bottom style="thin">
        <color rgb="FFBFBFBF"/>
      </bottom>
    </border>
    <border>
      <top style="thin">
        <color rgb="FFBFBFBF"/>
      </top>
      <bottom style="thin">
        <color rgb="FFBFBFBF"/>
      </bottom>
    </border>
    <border>
      <right/>
      <top style="thin">
        <color rgb="FFBFBFBF"/>
      </top>
      <bottom style="thin">
        <color rgb="FFBFBFBF"/>
      </bottom>
    </border>
    <border>
      <left/>
      <right style="thin">
        <color rgb="FFBFBFBF"/>
      </right>
      <top style="thin">
        <color rgb="FFBFBFBF"/>
      </top>
      <bottom style="thin">
        <color rgb="FFBFBFBF"/>
      </bottom>
    </border>
    <border>
      <left/>
      <top/>
      <bottom/>
    </border>
    <border>
      <top/>
      <bottom/>
    </border>
    <border>
      <right/>
      <top/>
      <bottom/>
    </border>
  </borders>
  <cellStyleXfs count="1">
    <xf borderId="0" fillId="0" fontId="0" numFmtId="0" applyAlignment="1" applyFont="1"/>
  </cellStyleXfs>
  <cellXfs count="639">
    <xf borderId="0" fillId="0" fontId="0" numFmtId="0" xfId="0" applyAlignment="1" applyFont="1">
      <alignment readingOrder="0" shrinkToFit="0" vertical="bottom" wrapText="0"/>
    </xf>
    <xf borderId="0" fillId="0" fontId="1" numFmtId="0" xfId="0" applyFont="1"/>
    <xf borderId="1" fillId="0" fontId="2" numFmtId="0" xfId="0" applyAlignment="1" applyBorder="1" applyFont="1">
      <alignment horizontal="center" shrinkToFit="0" vertical="center" wrapText="1"/>
    </xf>
    <xf borderId="2" fillId="0" fontId="3" numFmtId="0" xfId="0" applyBorder="1" applyFont="1"/>
    <xf borderId="3" fillId="0" fontId="3" numFmtId="0" xfId="0" applyBorder="1" applyFont="1"/>
    <xf borderId="0" fillId="0" fontId="1" numFmtId="164" xfId="0" applyAlignment="1" applyFont="1" applyNumberFormat="1">
      <alignment vertical="center"/>
    </xf>
    <xf borderId="0" fillId="0" fontId="1" numFmtId="0" xfId="0" applyAlignment="1" applyFont="1">
      <alignment vertical="center"/>
    </xf>
    <xf borderId="0" fillId="0" fontId="1" numFmtId="0" xfId="0" applyAlignment="1" applyFont="1">
      <alignment horizontal="center" vertical="center"/>
    </xf>
    <xf borderId="0" fillId="0" fontId="4" numFmtId="0" xfId="0" applyFont="1"/>
    <xf borderId="0" fillId="0" fontId="5" numFmtId="0" xfId="0" applyAlignment="1" applyFont="1">
      <alignment horizontal="center" shrinkToFit="0" vertical="center" wrapText="1"/>
    </xf>
    <xf borderId="0" fillId="0" fontId="5" numFmtId="0" xfId="0" applyAlignment="1" applyFont="1">
      <alignment horizontal="left" shrinkToFit="0" vertical="center" wrapText="1"/>
    </xf>
    <xf borderId="0" fillId="0" fontId="1" numFmtId="0" xfId="0" applyAlignment="1" applyFont="1">
      <alignment horizontal="center" shrinkToFit="0" vertical="center" wrapText="1"/>
    </xf>
    <xf borderId="0" fillId="0" fontId="5" numFmtId="0" xfId="0" applyAlignment="1" applyFont="1">
      <alignment shrinkToFit="0" vertical="center" wrapText="1"/>
    </xf>
    <xf borderId="0" fillId="0" fontId="6" numFmtId="0" xfId="0" applyAlignment="1" applyFont="1">
      <alignment horizontal="center" shrinkToFit="0" vertical="center" wrapText="1"/>
    </xf>
    <xf borderId="0" fillId="0" fontId="7" numFmtId="0" xfId="0" applyAlignment="1" applyFont="1">
      <alignment horizontal="center" shrinkToFit="0" vertical="center" wrapText="1"/>
    </xf>
    <xf borderId="0" fillId="0" fontId="5" numFmtId="0" xfId="0" applyAlignment="1" applyFont="1">
      <alignment shrinkToFit="0" wrapText="1"/>
    </xf>
    <xf borderId="4" fillId="0" fontId="5" numFmtId="0" xfId="0" applyAlignment="1" applyBorder="1" applyFont="1">
      <alignment horizontal="center" shrinkToFit="0" vertical="center" wrapText="1"/>
    </xf>
    <xf borderId="5" fillId="0" fontId="5" numFmtId="0" xfId="0" applyAlignment="1" applyBorder="1" applyFont="1">
      <alignment horizontal="left" shrinkToFit="0" vertical="center" wrapText="1"/>
    </xf>
    <xf borderId="5" fillId="0" fontId="5" numFmtId="0" xfId="0" applyAlignment="1" applyBorder="1" applyFont="1">
      <alignment horizontal="center" shrinkToFit="0" vertical="center" wrapText="1"/>
    </xf>
    <xf borderId="5" fillId="0" fontId="5" numFmtId="165" xfId="0" applyAlignment="1" applyBorder="1" applyFont="1" applyNumberFormat="1">
      <alignment horizontal="center" shrinkToFit="0" vertical="center" wrapText="1"/>
    </xf>
    <xf borderId="6" fillId="0" fontId="5" numFmtId="164" xfId="0" applyAlignment="1" applyBorder="1" applyFont="1" applyNumberFormat="1">
      <alignment shrinkToFit="0" vertical="center" wrapText="1"/>
    </xf>
    <xf borderId="6" fillId="0" fontId="5" numFmtId="164" xfId="0" applyAlignment="1" applyBorder="1" applyFont="1" applyNumberFormat="1">
      <alignment horizontal="center" shrinkToFit="0" vertical="center" wrapText="1"/>
    </xf>
    <xf borderId="0" fillId="0" fontId="5" numFmtId="164" xfId="0" applyAlignment="1" applyFont="1" applyNumberFormat="1">
      <alignment horizontal="center" shrinkToFit="0" vertical="center" wrapText="1"/>
    </xf>
    <xf borderId="0" fillId="0" fontId="7" numFmtId="0" xfId="0" applyAlignment="1" applyFont="1">
      <alignment shrinkToFit="0" wrapText="1"/>
    </xf>
    <xf borderId="7" fillId="2" fontId="5" numFmtId="0" xfId="0" applyAlignment="1" applyBorder="1" applyFill="1" applyFont="1">
      <alignment horizontal="center" shrinkToFit="0" vertical="center" wrapText="1"/>
    </xf>
    <xf borderId="8" fillId="2" fontId="5" numFmtId="2" xfId="0" applyAlignment="1" applyBorder="1" applyFont="1" applyNumberFormat="1">
      <alignment horizontal="left" shrinkToFit="0" vertical="center" wrapText="1"/>
    </xf>
    <xf borderId="8" fillId="2" fontId="5" numFmtId="0" xfId="0" applyAlignment="1" applyBorder="1" applyFont="1">
      <alignment horizontal="center" shrinkToFit="0" vertical="center" wrapText="1"/>
    </xf>
    <xf borderId="8" fillId="2" fontId="5" numFmtId="165" xfId="0" applyAlignment="1" applyBorder="1" applyFont="1" applyNumberFormat="1">
      <alignment horizontal="right" shrinkToFit="0" vertical="center" wrapText="1"/>
    </xf>
    <xf borderId="7" fillId="2" fontId="1" numFmtId="165" xfId="0" applyAlignment="1" applyBorder="1" applyFont="1" applyNumberFormat="1">
      <alignment horizontal="center" shrinkToFit="0" vertical="center" wrapText="1"/>
    </xf>
    <xf borderId="9" fillId="2" fontId="5" numFmtId="165" xfId="0" applyAlignment="1" applyBorder="1" applyFont="1" applyNumberFormat="1">
      <alignment horizontal="right" shrinkToFit="0" vertical="center" wrapText="1"/>
    </xf>
    <xf borderId="9" fillId="2" fontId="5" numFmtId="10" xfId="0" applyAlignment="1" applyBorder="1" applyFont="1" applyNumberFormat="1">
      <alignment horizontal="center" shrinkToFit="0" vertical="center" wrapText="1"/>
    </xf>
    <xf borderId="0" fillId="0" fontId="5" numFmtId="165" xfId="0" applyAlignment="1" applyFont="1" applyNumberFormat="1">
      <alignment horizontal="right" shrinkToFit="0" vertical="center" wrapText="1"/>
    </xf>
    <xf borderId="10" fillId="3" fontId="5" numFmtId="165" xfId="0" applyAlignment="1" applyBorder="1" applyFill="1" applyFont="1" applyNumberFormat="1">
      <alignment shrinkToFit="0" vertical="center" wrapText="1"/>
    </xf>
    <xf borderId="10" fillId="3" fontId="5" numFmtId="165" xfId="0" applyAlignment="1" applyBorder="1" applyFont="1" applyNumberFormat="1">
      <alignment horizontal="center" shrinkToFit="0" vertical="center" wrapText="1"/>
    </xf>
    <xf borderId="10" fillId="3" fontId="5" numFmtId="164" xfId="0" applyAlignment="1" applyBorder="1" applyFont="1" applyNumberFormat="1">
      <alignment shrinkToFit="0" vertical="center" wrapText="1"/>
    </xf>
    <xf borderId="10" fillId="3" fontId="5" numFmtId="0" xfId="0" applyAlignment="1" applyBorder="1" applyFont="1">
      <alignment shrinkToFit="0" wrapText="1"/>
    </xf>
    <xf borderId="10" fillId="3" fontId="5" numFmtId="0" xfId="0" applyAlignment="1" applyBorder="1" applyFont="1">
      <alignment shrinkToFit="0" vertical="center" wrapText="1"/>
    </xf>
    <xf borderId="10" fillId="3" fontId="7" numFmtId="0" xfId="0" applyAlignment="1" applyBorder="1" applyFont="1">
      <alignment shrinkToFit="0" wrapText="1"/>
    </xf>
    <xf borderId="10" fillId="3" fontId="5" numFmtId="4" xfId="0" applyAlignment="1" applyBorder="1" applyFont="1" applyNumberFormat="1">
      <alignment shrinkToFit="0" vertical="center" wrapText="1"/>
    </xf>
    <xf borderId="7" fillId="0" fontId="5" numFmtId="0" xfId="0" applyAlignment="1" applyBorder="1" applyFont="1">
      <alignment horizontal="center" shrinkToFit="0" vertical="center" wrapText="1"/>
    </xf>
    <xf borderId="8" fillId="0" fontId="5" numFmtId="2" xfId="0" applyAlignment="1" applyBorder="1" applyFont="1" applyNumberFormat="1">
      <alignment horizontal="left" shrinkToFit="0" vertical="center" wrapText="1"/>
    </xf>
    <xf borderId="8" fillId="0" fontId="5" numFmtId="0" xfId="0" applyAlignment="1" applyBorder="1" applyFont="1">
      <alignment horizontal="center" shrinkToFit="0" vertical="center" wrapText="1"/>
    </xf>
    <xf borderId="8" fillId="0" fontId="5" numFmtId="165" xfId="0" applyAlignment="1" applyBorder="1" applyFont="1" applyNumberFormat="1">
      <alignment horizontal="right" shrinkToFit="0" vertical="center" wrapText="1"/>
    </xf>
    <xf borderId="7" fillId="0" fontId="1" numFmtId="165" xfId="0" applyAlignment="1" applyBorder="1" applyFont="1" applyNumberFormat="1">
      <alignment horizontal="center" shrinkToFit="0" vertical="center" wrapText="1"/>
    </xf>
    <xf borderId="9" fillId="0" fontId="5" numFmtId="165" xfId="0" applyAlignment="1" applyBorder="1" applyFont="1" applyNumberFormat="1">
      <alignment shrinkToFit="0" vertical="center" wrapText="1"/>
    </xf>
    <xf borderId="9" fillId="0" fontId="5" numFmtId="165" xfId="0" applyAlignment="1" applyBorder="1" applyFont="1" applyNumberFormat="1">
      <alignment horizontal="center" shrinkToFit="0" vertical="center" wrapText="1"/>
    </xf>
    <xf borderId="0" fillId="0" fontId="5" numFmtId="165" xfId="0" applyAlignment="1" applyFont="1" applyNumberFormat="1">
      <alignment shrinkToFit="0" vertical="center" wrapText="1"/>
    </xf>
    <xf borderId="0" fillId="0" fontId="5" numFmtId="165" xfId="0" applyAlignment="1" applyFont="1" applyNumberFormat="1">
      <alignment horizontal="center" shrinkToFit="0" vertical="center" wrapText="1"/>
    </xf>
    <xf borderId="0" fillId="0" fontId="5" numFmtId="164" xfId="0" applyAlignment="1" applyFont="1" applyNumberFormat="1">
      <alignment shrinkToFit="0" vertical="center" wrapText="1"/>
    </xf>
    <xf borderId="0" fillId="0" fontId="5" numFmtId="4" xfId="0" applyAlignment="1" applyFont="1" applyNumberFormat="1">
      <alignment shrinkToFit="0" vertical="center" wrapText="1"/>
    </xf>
    <xf borderId="7" fillId="0" fontId="1" numFmtId="4" xfId="0" applyAlignment="1" applyBorder="1" applyFont="1" applyNumberFormat="1">
      <alignment horizontal="center" shrinkToFit="0" vertical="center" wrapText="1"/>
    </xf>
    <xf borderId="8" fillId="0" fontId="8" numFmtId="0" xfId="0" applyAlignment="1" applyBorder="1" applyFont="1">
      <alignment horizontal="left" shrinkToFit="0" vertical="center" wrapText="1"/>
    </xf>
    <xf borderId="8" fillId="0" fontId="1" numFmtId="4" xfId="0" applyAlignment="1" applyBorder="1" applyFont="1" applyNumberFormat="1">
      <alignment horizontal="center" shrinkToFit="0" vertical="center" wrapText="1"/>
    </xf>
    <xf borderId="8" fillId="0" fontId="1" numFmtId="165" xfId="0" applyAlignment="1" applyBorder="1" applyFont="1" applyNumberFormat="1">
      <alignment horizontal="right" shrinkToFit="0" vertical="center" wrapText="1"/>
    </xf>
    <xf borderId="7" fillId="0" fontId="1" numFmtId="4" xfId="0" applyAlignment="1" applyBorder="1" applyFont="1" applyNumberFormat="1">
      <alignment horizontal="center" vertical="center"/>
    </xf>
    <xf borderId="9" fillId="0" fontId="1" numFmtId="164" xfId="0" applyAlignment="1" applyBorder="1" applyFont="1" applyNumberFormat="1">
      <alignment shrinkToFit="0" vertical="center" wrapText="1"/>
    </xf>
    <xf borderId="9" fillId="0" fontId="1" numFmtId="10" xfId="0" applyAlignment="1" applyBorder="1" applyFont="1" applyNumberFormat="1">
      <alignment horizontal="center" shrinkToFit="0" vertical="center" wrapText="1"/>
    </xf>
    <xf borderId="0" fillId="0" fontId="1" numFmtId="164" xfId="0" applyAlignment="1" applyFont="1" applyNumberFormat="1">
      <alignment horizontal="right" shrinkToFit="0" vertical="center" wrapText="1"/>
    </xf>
    <xf borderId="8" fillId="0" fontId="1" numFmtId="4" xfId="0" applyAlignment="1" applyBorder="1" applyFont="1" applyNumberFormat="1">
      <alignment horizontal="left" shrinkToFit="0" vertical="center" wrapText="1"/>
    </xf>
    <xf borderId="7" fillId="0" fontId="5" numFmtId="4" xfId="0" applyAlignment="1" applyBorder="1" applyFont="1" applyNumberFormat="1">
      <alignment horizontal="center" shrinkToFit="0" vertical="center" wrapText="1"/>
    </xf>
    <xf borderId="8" fillId="0" fontId="5" numFmtId="4" xfId="0" applyAlignment="1" applyBorder="1" applyFont="1" applyNumberFormat="1">
      <alignment horizontal="left" shrinkToFit="0" vertical="center" wrapText="1"/>
    </xf>
    <xf borderId="8" fillId="0" fontId="5" numFmtId="4" xfId="0" applyAlignment="1" applyBorder="1" applyFont="1" applyNumberFormat="1">
      <alignment horizontal="center" shrinkToFit="0" vertical="center" wrapText="1"/>
    </xf>
    <xf borderId="11" fillId="0" fontId="1" numFmtId="4" xfId="0" applyAlignment="1" applyBorder="1" applyFont="1" applyNumberFormat="1">
      <alignment horizontal="center" shrinkToFit="0" vertical="center" wrapText="1"/>
    </xf>
    <xf borderId="8" fillId="0" fontId="1" numFmtId="0" xfId="0" applyAlignment="1" applyBorder="1" applyFont="1">
      <alignment horizontal="center" vertical="center"/>
    </xf>
    <xf borderId="0" fillId="0" fontId="9" numFmtId="164" xfId="0" applyAlignment="1" applyFont="1" applyNumberFormat="1">
      <alignment horizontal="right" shrinkToFit="0" vertical="center" wrapText="1"/>
    </xf>
    <xf borderId="11" fillId="0" fontId="1" numFmtId="0" xfId="0" applyAlignment="1" applyBorder="1" applyFont="1">
      <alignment horizontal="center" vertical="center"/>
    </xf>
    <xf borderId="8" fillId="0" fontId="1" numFmtId="0" xfId="0" applyAlignment="1" applyBorder="1" applyFont="1">
      <alignment horizontal="left" shrinkToFit="0" wrapText="1"/>
    </xf>
    <xf borderId="11" fillId="0" fontId="8" numFmtId="0" xfId="0" applyAlignment="1" applyBorder="1" applyFont="1">
      <alignment horizontal="left" shrinkToFit="0" vertical="center" wrapText="1"/>
    </xf>
    <xf borderId="11" fillId="0" fontId="1" numFmtId="0" xfId="0" applyAlignment="1" applyBorder="1" applyFont="1">
      <alignment horizontal="left" shrinkToFit="0" vertical="center" wrapText="1"/>
    </xf>
    <xf borderId="8" fillId="0" fontId="1" numFmtId="0" xfId="0" applyAlignment="1" applyBorder="1" applyFont="1">
      <alignment horizontal="center" shrinkToFit="0" vertical="center" wrapText="1"/>
    </xf>
    <xf borderId="8" fillId="0" fontId="1" numFmtId="0" xfId="0" applyAlignment="1" applyBorder="1" applyFont="1">
      <alignment horizontal="left" shrinkToFit="0" vertical="center" wrapText="1"/>
    </xf>
    <xf borderId="7" fillId="2" fontId="5" numFmtId="4" xfId="0" applyAlignment="1" applyBorder="1" applyFont="1" applyNumberFormat="1">
      <alignment horizontal="center" shrinkToFit="0" vertical="center" wrapText="1"/>
    </xf>
    <xf borderId="8" fillId="2" fontId="5" numFmtId="4" xfId="0" applyAlignment="1" applyBorder="1" applyFont="1" applyNumberFormat="1">
      <alignment horizontal="left" shrinkToFit="0" vertical="center" wrapText="1"/>
    </xf>
    <xf borderId="8" fillId="2" fontId="5" numFmtId="4" xfId="0" applyAlignment="1" applyBorder="1" applyFont="1" applyNumberFormat="1">
      <alignment horizontal="center" shrinkToFit="0" vertical="center" wrapText="1"/>
    </xf>
    <xf borderId="8" fillId="2" fontId="1" numFmtId="165" xfId="0" applyAlignment="1" applyBorder="1" applyFont="1" applyNumberFormat="1">
      <alignment horizontal="right" shrinkToFit="0" vertical="center" wrapText="1"/>
    </xf>
    <xf borderId="7" fillId="2" fontId="1" numFmtId="4" xfId="0" applyAlignment="1" applyBorder="1" applyFont="1" applyNumberFormat="1">
      <alignment horizontal="center" vertical="center"/>
    </xf>
    <xf borderId="11" fillId="0" fontId="1" numFmtId="4" xfId="0" applyAlignment="1" applyBorder="1" applyFont="1" applyNumberFormat="1">
      <alignment horizontal="left" shrinkToFit="0" vertical="center" wrapText="1"/>
    </xf>
    <xf borderId="11" fillId="0" fontId="1" numFmtId="165" xfId="0" applyAlignment="1" applyBorder="1" applyFont="1" applyNumberFormat="1">
      <alignment horizontal="right" shrinkToFit="0" vertical="center" wrapText="1"/>
    </xf>
    <xf borderId="12" fillId="0" fontId="1" numFmtId="10" xfId="0" applyAlignment="1" applyBorder="1" applyFont="1" applyNumberFormat="1">
      <alignment horizontal="center" shrinkToFit="0" vertical="center" wrapText="1"/>
    </xf>
    <xf borderId="0" fillId="0" fontId="10" numFmtId="0" xfId="0" applyAlignment="1" applyFont="1">
      <alignment shrinkToFit="0" wrapText="1"/>
    </xf>
    <xf borderId="7" fillId="0" fontId="11" numFmtId="4" xfId="0" applyAlignment="1" applyBorder="1" applyFont="1" applyNumberFormat="1">
      <alignment horizontal="center" shrinkToFit="0" vertical="center" wrapText="1"/>
    </xf>
    <xf borderId="11" fillId="0" fontId="11" numFmtId="4" xfId="0" applyAlignment="1" applyBorder="1" applyFont="1" applyNumberFormat="1">
      <alignment horizontal="left" shrinkToFit="0" vertical="center" wrapText="1"/>
    </xf>
    <xf borderId="11" fillId="0" fontId="11" numFmtId="4" xfId="0" applyAlignment="1" applyBorder="1" applyFont="1" applyNumberFormat="1">
      <alignment horizontal="center" shrinkToFit="0" vertical="center" wrapText="1"/>
    </xf>
    <xf borderId="11" fillId="0" fontId="11" numFmtId="165" xfId="0" applyAlignment="1" applyBorder="1" applyFont="1" applyNumberFormat="1">
      <alignment horizontal="right" shrinkToFit="0" vertical="center" wrapText="1"/>
    </xf>
    <xf borderId="7" fillId="0" fontId="11" numFmtId="4" xfId="0" applyAlignment="1" applyBorder="1" applyFont="1" applyNumberFormat="1">
      <alignment horizontal="center" vertical="center"/>
    </xf>
    <xf borderId="9" fillId="0" fontId="10" numFmtId="164" xfId="0" applyAlignment="1" applyBorder="1" applyFont="1" applyNumberFormat="1">
      <alignment shrinkToFit="0" vertical="center" wrapText="1"/>
    </xf>
    <xf borderId="12" fillId="0" fontId="10" numFmtId="164" xfId="0" applyAlignment="1" applyBorder="1" applyFont="1" applyNumberFormat="1">
      <alignment horizontal="center" shrinkToFit="0" vertical="center" wrapText="1"/>
    </xf>
    <xf borderId="0" fillId="0" fontId="10" numFmtId="164" xfId="0" applyAlignment="1" applyFont="1" applyNumberFormat="1">
      <alignment horizontal="right" shrinkToFit="0" vertical="center" wrapText="1"/>
    </xf>
    <xf borderId="0" fillId="0" fontId="10" numFmtId="0" xfId="0" applyAlignment="1" applyFont="1">
      <alignment shrinkToFit="0" vertical="center" wrapText="1"/>
    </xf>
    <xf borderId="0" fillId="0" fontId="10" numFmtId="0" xfId="0" applyAlignment="1" applyFont="1">
      <alignment horizontal="center" shrinkToFit="0" vertical="center" wrapText="1"/>
    </xf>
    <xf borderId="0" fillId="0" fontId="12" numFmtId="0" xfId="0" applyAlignment="1" applyFont="1">
      <alignment shrinkToFit="0" wrapText="1"/>
    </xf>
    <xf borderId="13" fillId="0" fontId="5" numFmtId="2" xfId="0" applyAlignment="1" applyBorder="1" applyFont="1" applyNumberFormat="1">
      <alignment horizontal="left" shrinkToFit="0" vertical="center" wrapText="1"/>
    </xf>
    <xf borderId="2" fillId="0" fontId="5" numFmtId="0" xfId="0" applyAlignment="1" applyBorder="1" applyFont="1">
      <alignment horizontal="center" shrinkToFit="0" vertical="center" wrapText="1"/>
    </xf>
    <xf borderId="14" fillId="0" fontId="5" numFmtId="165" xfId="0" applyAlignment="1" applyBorder="1" applyFont="1" applyNumberFormat="1">
      <alignment horizontal="right" shrinkToFit="0" vertical="center" wrapText="1"/>
    </xf>
    <xf borderId="4" fillId="0" fontId="5" numFmtId="164" xfId="0" applyAlignment="1" applyBorder="1" applyFont="1" applyNumberFormat="1">
      <alignment horizontal="right" shrinkToFit="0" vertical="center" wrapText="1"/>
    </xf>
    <xf borderId="15" fillId="0" fontId="5" numFmtId="10" xfId="0" applyAlignment="1" applyBorder="1" applyFont="1" applyNumberFormat="1">
      <alignment horizontal="center" shrinkToFit="0" vertical="center" wrapText="1"/>
    </xf>
    <xf borderId="0" fillId="0" fontId="5" numFmtId="164" xfId="0" applyAlignment="1" applyFont="1" applyNumberFormat="1">
      <alignment horizontal="right" shrinkToFit="0" vertical="center" wrapText="1"/>
    </xf>
    <xf borderId="0" fillId="0" fontId="1" numFmtId="164" xfId="0" applyAlignment="1" applyFont="1" applyNumberFormat="1">
      <alignment horizontal="center" vertical="center"/>
    </xf>
    <xf borderId="0" fillId="0" fontId="11" numFmtId="0" xfId="0" applyFont="1"/>
    <xf borderId="16" fillId="0" fontId="10" numFmtId="0" xfId="0" applyAlignment="1" applyBorder="1" applyFont="1">
      <alignment horizontal="center" shrinkToFit="0" vertical="center" wrapText="1"/>
    </xf>
    <xf borderId="17" fillId="0" fontId="10" numFmtId="2" xfId="0" applyAlignment="1" applyBorder="1" applyFont="1" applyNumberFormat="1">
      <alignment horizontal="left" shrinkToFit="0" vertical="center" wrapText="1"/>
    </xf>
    <xf borderId="17" fillId="0" fontId="10" numFmtId="0" xfId="0" applyAlignment="1" applyBorder="1" applyFont="1">
      <alignment horizontal="center" shrinkToFit="0" vertical="center" wrapText="1"/>
    </xf>
    <xf borderId="18" fillId="0" fontId="10" numFmtId="165" xfId="0" applyAlignment="1" applyBorder="1" applyFont="1" applyNumberFormat="1">
      <alignment horizontal="right" shrinkToFit="0" vertical="center" wrapText="1"/>
    </xf>
    <xf borderId="19" fillId="0" fontId="11" numFmtId="164" xfId="0" applyAlignment="1" applyBorder="1" applyFont="1" applyNumberFormat="1">
      <alignment horizontal="right" shrinkToFit="0" vertical="center" wrapText="1"/>
    </xf>
    <xf borderId="20" fillId="0" fontId="10" numFmtId="164" xfId="0" applyAlignment="1" applyBorder="1" applyFont="1" applyNumberFormat="1">
      <alignment shrinkToFit="0" vertical="center" wrapText="1"/>
    </xf>
    <xf borderId="0" fillId="0" fontId="10" numFmtId="164" xfId="0" applyAlignment="1" applyFont="1" applyNumberFormat="1">
      <alignment horizontal="center" shrinkToFit="0" vertical="center" wrapText="1"/>
    </xf>
    <xf borderId="0" fillId="0" fontId="11" numFmtId="0" xfId="0" applyAlignment="1" applyFont="1">
      <alignment vertical="center"/>
    </xf>
    <xf borderId="0" fillId="0" fontId="11" numFmtId="164" xfId="0" applyAlignment="1" applyFont="1" applyNumberFormat="1">
      <alignment horizontal="center" vertical="center"/>
    </xf>
    <xf borderId="0" fillId="0" fontId="13" numFmtId="0" xfId="0" applyFont="1"/>
    <xf borderId="7" fillId="0" fontId="1" numFmtId="0" xfId="0" applyAlignment="1" applyBorder="1" applyFont="1">
      <alignment vertical="center"/>
    </xf>
    <xf borderId="21" fillId="0" fontId="5" numFmtId="166" xfId="0" applyAlignment="1" applyBorder="1" applyFont="1" applyNumberFormat="1">
      <alignment horizontal="left" shrinkToFit="0" vertical="center" wrapText="1"/>
    </xf>
    <xf borderId="22" fillId="0" fontId="5" numFmtId="166" xfId="0" applyAlignment="1" applyBorder="1" applyFont="1" applyNumberFormat="1">
      <alignment shrinkToFit="0" vertical="center" wrapText="1"/>
    </xf>
    <xf borderId="23" fillId="0" fontId="5" numFmtId="165" xfId="0" applyAlignment="1" applyBorder="1" applyFont="1" applyNumberFormat="1">
      <alignment horizontal="right" shrinkToFit="0" vertical="center" wrapText="1"/>
    </xf>
    <xf borderId="7" fillId="0" fontId="5" numFmtId="10" xfId="0" applyAlignment="1" applyBorder="1" applyFont="1" applyNumberFormat="1">
      <alignment shrinkToFit="0" vertical="center" wrapText="1"/>
    </xf>
    <xf borderId="9" fillId="0" fontId="5" numFmtId="164" xfId="0" applyAlignment="1" applyBorder="1" applyFont="1" applyNumberFormat="1">
      <alignment shrinkToFit="0" vertical="center" wrapText="1"/>
    </xf>
    <xf borderId="0" fillId="0" fontId="2" numFmtId="164" xfId="0" applyAlignment="1" applyFont="1" applyNumberFormat="1">
      <alignment shrinkToFit="0" vertical="center" wrapText="1"/>
    </xf>
    <xf borderId="0" fillId="0" fontId="5" numFmtId="0" xfId="0" applyAlignment="1" applyFont="1">
      <alignment horizontal="left"/>
    </xf>
    <xf borderId="7" fillId="0" fontId="5" numFmtId="9" xfId="0" applyAlignment="1" applyBorder="1" applyFont="1" applyNumberFormat="1">
      <alignment shrinkToFit="0" vertical="center" wrapText="1"/>
    </xf>
    <xf borderId="22" fillId="0" fontId="5" numFmtId="165" xfId="0" applyAlignment="1" applyBorder="1" applyFont="1" applyNumberFormat="1">
      <alignment horizontal="right" shrinkToFit="0" vertical="center" wrapText="1"/>
    </xf>
    <xf borderId="0" fillId="0" fontId="1" numFmtId="4" xfId="0" applyAlignment="1" applyFont="1" applyNumberFormat="1">
      <alignment horizontal="center" vertical="center"/>
    </xf>
    <xf borderId="7" fillId="0" fontId="5" numFmtId="164" xfId="0" applyAlignment="1" applyBorder="1" applyFont="1" applyNumberFormat="1">
      <alignment shrinkToFit="0" vertical="center" wrapText="1"/>
    </xf>
    <xf borderId="0" fillId="0" fontId="1" numFmtId="167" xfId="0" applyAlignment="1" applyFont="1" applyNumberFormat="1">
      <alignment horizontal="center" vertical="center"/>
    </xf>
    <xf borderId="24" fillId="0" fontId="11" numFmtId="0" xfId="0" applyAlignment="1" applyBorder="1" applyFont="1">
      <alignment vertical="center"/>
    </xf>
    <xf borderId="0" fillId="0" fontId="11" numFmtId="0" xfId="0" applyAlignment="1" applyFont="1">
      <alignment horizontal="left" vertical="center"/>
    </xf>
    <xf borderId="0" fillId="0" fontId="11" numFmtId="0" xfId="0" applyAlignment="1" applyFont="1">
      <alignment horizontal="center" vertical="center"/>
    </xf>
    <xf borderId="0" fillId="0" fontId="11" numFmtId="165" xfId="0" applyAlignment="1" applyFont="1" applyNumberFormat="1">
      <alignment horizontal="right" vertical="center"/>
    </xf>
    <xf borderId="7" fillId="0" fontId="10" numFmtId="164" xfId="0" applyAlignment="1" applyBorder="1" applyFont="1" applyNumberFormat="1">
      <alignment vertical="center"/>
    </xf>
    <xf borderId="9" fillId="0" fontId="11" numFmtId="164" xfId="0" applyAlignment="1" applyBorder="1" applyFont="1" applyNumberFormat="1">
      <alignment vertical="center"/>
    </xf>
    <xf borderId="0" fillId="0" fontId="11" numFmtId="164" xfId="0" applyAlignment="1" applyFont="1" applyNumberFormat="1">
      <alignment vertical="center"/>
    </xf>
    <xf borderId="25" fillId="0" fontId="10" numFmtId="164" xfId="0" applyAlignment="1" applyBorder="1" applyFont="1" applyNumberFormat="1">
      <alignment vertical="center"/>
    </xf>
    <xf borderId="12" fillId="0" fontId="11" numFmtId="164" xfId="0" applyAlignment="1" applyBorder="1" applyFont="1" applyNumberFormat="1">
      <alignment vertical="center"/>
    </xf>
    <xf borderId="0" fillId="0" fontId="5" numFmtId="2" xfId="0" applyAlignment="1" applyFont="1" applyNumberFormat="1">
      <alignment horizontal="left" shrinkToFit="0" vertical="center" wrapText="1"/>
    </xf>
    <xf borderId="0" fillId="0" fontId="1" numFmtId="0" xfId="0" applyAlignment="1" applyFont="1">
      <alignment horizontal="left" vertical="center"/>
    </xf>
    <xf borderId="0" fillId="0" fontId="1" numFmtId="165" xfId="0" applyAlignment="1" applyFont="1" applyNumberFormat="1">
      <alignment horizontal="right" vertical="center"/>
    </xf>
    <xf borderId="0" fillId="0" fontId="14" numFmtId="0" xfId="0" applyAlignment="1" applyFont="1">
      <alignment horizontal="left" vertical="center"/>
    </xf>
    <xf borderId="0" fillId="0" fontId="15" numFmtId="0" xfId="0" applyAlignment="1" applyFont="1">
      <alignment horizontal="center" shrinkToFit="0" vertical="top" wrapText="1"/>
    </xf>
    <xf borderId="0" fillId="0" fontId="16" numFmtId="0" xfId="0" applyAlignment="1" applyFont="1">
      <alignment shrinkToFit="0" vertical="top" wrapText="1"/>
    </xf>
    <xf borderId="0" fillId="0" fontId="17" numFmtId="0" xfId="0" applyAlignment="1" applyFont="1">
      <alignment shrinkToFit="0" vertical="top" wrapText="1"/>
    </xf>
    <xf borderId="0" fillId="0" fontId="15" numFmtId="0" xfId="0" applyAlignment="1" applyFont="1">
      <alignment shrinkToFit="0" vertical="top" wrapText="1"/>
    </xf>
    <xf borderId="0" fillId="0" fontId="17" numFmtId="0" xfId="0" applyFont="1"/>
    <xf borderId="26" fillId="0" fontId="15" numFmtId="0" xfId="0" applyAlignment="1" applyBorder="1" applyFont="1">
      <alignment shrinkToFit="0" vertical="top" wrapText="1"/>
    </xf>
    <xf borderId="27" fillId="0" fontId="17" numFmtId="0" xfId="0" applyBorder="1" applyFont="1"/>
    <xf borderId="28" fillId="0" fontId="18" numFmtId="0" xfId="0" applyBorder="1" applyFont="1"/>
    <xf borderId="2" fillId="0" fontId="2" numFmtId="0" xfId="0" applyAlignment="1" applyBorder="1" applyFont="1">
      <alignment shrinkToFit="0" vertical="center" wrapText="1"/>
    </xf>
    <xf borderId="3" fillId="0" fontId="2" numFmtId="0" xfId="0" applyAlignment="1" applyBorder="1" applyFont="1">
      <alignment shrinkToFit="0" vertical="center" wrapText="1"/>
    </xf>
    <xf borderId="0" fillId="0" fontId="4" numFmtId="0" xfId="0" applyAlignment="1" applyFont="1">
      <alignment vertical="center"/>
    </xf>
    <xf borderId="0" fillId="0" fontId="19" numFmtId="0" xfId="0" applyAlignment="1" applyFont="1">
      <alignment horizontal="center" shrinkToFit="0" vertical="center" wrapText="1"/>
    </xf>
    <xf borderId="0" fillId="0" fontId="19" numFmtId="0" xfId="0" applyAlignment="1" applyFont="1">
      <alignment horizontal="left" shrinkToFit="0" vertical="center" wrapText="1"/>
    </xf>
    <xf borderId="0" fillId="0" fontId="20" numFmtId="0" xfId="0" applyAlignment="1" applyFont="1">
      <alignment horizontal="center" shrinkToFit="0" vertical="center" wrapText="1"/>
    </xf>
    <xf borderId="0" fillId="0" fontId="19" numFmtId="0" xfId="0" applyAlignment="1" applyFont="1">
      <alignment shrinkToFit="0" vertical="center" wrapText="1"/>
    </xf>
    <xf borderId="0" fillId="0" fontId="21" numFmtId="0" xfId="0" applyAlignment="1" applyFont="1">
      <alignment horizontal="center" shrinkToFit="0" vertical="center" wrapText="1"/>
    </xf>
    <xf borderId="0" fillId="0" fontId="22" numFmtId="0" xfId="0" applyAlignment="1" applyFont="1">
      <alignment horizontal="center" shrinkToFit="0" vertical="center" wrapText="1"/>
    </xf>
    <xf borderId="1" fillId="4" fontId="23" numFmtId="0" xfId="0" applyAlignment="1" applyBorder="1" applyFill="1" applyFont="1">
      <alignment horizontal="center" shrinkToFit="0" vertical="center" wrapText="1"/>
    </xf>
    <xf borderId="0" fillId="0" fontId="7" numFmtId="0" xfId="0" applyAlignment="1" applyFont="1">
      <alignment shrinkToFit="0" vertical="center" wrapText="1"/>
    </xf>
    <xf borderId="4" fillId="4" fontId="5" numFmtId="0" xfId="0" applyAlignment="1" applyBorder="1" applyFont="1">
      <alignment horizontal="center" shrinkToFit="0" vertical="center" wrapText="1"/>
    </xf>
    <xf borderId="5" fillId="4" fontId="5" numFmtId="0" xfId="0" applyAlignment="1" applyBorder="1" applyFont="1">
      <alignment horizontal="left" shrinkToFit="0" vertical="center" wrapText="1"/>
    </xf>
    <xf borderId="5" fillId="4" fontId="5" numFmtId="0" xfId="0" applyAlignment="1" applyBorder="1" applyFont="1">
      <alignment horizontal="center" shrinkToFit="0" vertical="center" wrapText="1"/>
    </xf>
    <xf borderId="8" fillId="5" fontId="24" numFmtId="0" xfId="0" applyAlignment="1" applyBorder="1" applyFill="1" applyFont="1">
      <alignment horizontal="center" readingOrder="0"/>
    </xf>
    <xf borderId="5" fillId="4" fontId="5" numFmtId="165" xfId="0" applyAlignment="1" applyBorder="1" applyFont="1" applyNumberFormat="1">
      <alignment horizontal="center" shrinkToFit="0" vertical="center" wrapText="1"/>
    </xf>
    <xf borderId="5" fillId="4" fontId="5" numFmtId="164" xfId="0" applyAlignment="1" applyBorder="1" applyFont="1" applyNumberFormat="1">
      <alignment horizontal="right" shrinkToFit="0" vertical="center" wrapText="1"/>
    </xf>
    <xf borderId="6" fillId="4" fontId="5" numFmtId="164" xfId="0" applyAlignment="1" applyBorder="1" applyFont="1" applyNumberFormat="1">
      <alignment horizontal="center" shrinkToFit="0" vertical="center" wrapText="1"/>
    </xf>
    <xf borderId="29" fillId="4" fontId="5" numFmtId="0" xfId="0" applyAlignment="1" applyBorder="1" applyFont="1">
      <alignment horizontal="center" shrinkToFit="0" vertical="center" wrapText="1"/>
    </xf>
    <xf borderId="30" fillId="4" fontId="5" numFmtId="0" xfId="0" applyAlignment="1" applyBorder="1" applyFont="1">
      <alignment horizontal="left" shrinkToFit="0" vertical="center" wrapText="1"/>
    </xf>
    <xf borderId="30" fillId="4" fontId="5" numFmtId="0" xfId="0" applyAlignment="1" applyBorder="1" applyFont="1">
      <alignment horizontal="center" shrinkToFit="0" vertical="center" wrapText="1"/>
    </xf>
    <xf borderId="31" fillId="5" fontId="24" numFmtId="4" xfId="0" applyAlignment="1" applyBorder="1" applyFont="1" applyNumberFormat="1">
      <alignment horizontal="center" readingOrder="0"/>
    </xf>
    <xf borderId="30" fillId="4" fontId="5" numFmtId="165" xfId="0" applyAlignment="1" applyBorder="1" applyFont="1" applyNumberFormat="1">
      <alignment horizontal="center" shrinkToFit="0" vertical="center" wrapText="1"/>
    </xf>
    <xf borderId="30" fillId="4" fontId="5" numFmtId="165" xfId="0" applyAlignment="1" applyBorder="1" applyFont="1" applyNumberFormat="1">
      <alignment horizontal="right" shrinkToFit="0" vertical="center" wrapText="1"/>
    </xf>
    <xf borderId="32" fillId="4" fontId="14" numFmtId="10" xfId="0" applyAlignment="1" applyBorder="1" applyFont="1" applyNumberFormat="1">
      <alignment horizontal="center" shrinkToFit="0" vertical="center" wrapText="1"/>
    </xf>
    <xf borderId="10" fillId="6" fontId="5" numFmtId="0" xfId="0" applyAlignment="1" applyBorder="1" applyFill="1" applyFont="1">
      <alignment shrinkToFit="0" vertical="center" wrapText="1"/>
    </xf>
    <xf borderId="7" fillId="7" fontId="5" numFmtId="0" xfId="0" applyAlignment="1" applyBorder="1" applyFill="1" applyFont="1">
      <alignment horizontal="center" shrinkToFit="0" vertical="center" wrapText="1"/>
    </xf>
    <xf borderId="8" fillId="7" fontId="5" numFmtId="2" xfId="0" applyAlignment="1" applyBorder="1" applyFont="1" applyNumberFormat="1">
      <alignment horizontal="left" shrinkToFit="0" vertical="center" wrapText="1"/>
    </xf>
    <xf borderId="8" fillId="7" fontId="5" numFmtId="0" xfId="0" applyAlignment="1" applyBorder="1" applyFont="1">
      <alignment horizontal="center" shrinkToFit="0" vertical="center" wrapText="1"/>
    </xf>
    <xf borderId="8" fillId="7" fontId="25" numFmtId="165" xfId="0" applyAlignment="1" applyBorder="1" applyFont="1" applyNumberFormat="1">
      <alignment horizontal="center"/>
    </xf>
    <xf borderId="8" fillId="7" fontId="5" numFmtId="165" xfId="0" applyAlignment="1" applyBorder="1" applyFont="1" applyNumberFormat="1">
      <alignment horizontal="center" shrinkToFit="0" vertical="center" wrapText="1"/>
    </xf>
    <xf borderId="8" fillId="7" fontId="5" numFmtId="165" xfId="0" applyAlignment="1" applyBorder="1" applyFont="1" applyNumberFormat="1">
      <alignment horizontal="right" shrinkToFit="0" vertical="center" wrapText="1"/>
    </xf>
    <xf borderId="9" fillId="7" fontId="14" numFmtId="10" xfId="0" applyAlignment="1" applyBorder="1" applyFont="1" applyNumberFormat="1">
      <alignment horizontal="center" shrinkToFit="0" vertical="center" wrapText="1"/>
    </xf>
    <xf borderId="7" fillId="8" fontId="5" numFmtId="0" xfId="0" applyAlignment="1" applyBorder="1" applyFill="1" applyFont="1">
      <alignment horizontal="center" shrinkToFit="0" vertical="center" wrapText="1"/>
    </xf>
    <xf borderId="8" fillId="8" fontId="5" numFmtId="2" xfId="0" applyAlignment="1" applyBorder="1" applyFont="1" applyNumberFormat="1">
      <alignment horizontal="left" shrinkToFit="0" vertical="center" wrapText="1"/>
    </xf>
    <xf borderId="8" fillId="8" fontId="5" numFmtId="0" xfId="0" applyAlignment="1" applyBorder="1" applyFont="1">
      <alignment horizontal="center" shrinkToFit="0" vertical="center" wrapText="1"/>
    </xf>
    <xf borderId="8" fillId="9" fontId="25" numFmtId="165" xfId="0" applyAlignment="1" applyBorder="1" applyFill="1" applyFont="1" applyNumberFormat="1">
      <alignment horizontal="center"/>
    </xf>
    <xf borderId="8" fillId="8" fontId="5" numFmtId="165" xfId="0" applyAlignment="1" applyBorder="1" applyFont="1" applyNumberFormat="1">
      <alignment horizontal="right" shrinkToFit="0" vertical="center" wrapText="1"/>
    </xf>
    <xf borderId="8" fillId="8" fontId="5" numFmtId="165" xfId="0" applyAlignment="1" applyBorder="1" applyFont="1" applyNumberFormat="1">
      <alignment shrinkToFit="0" vertical="center" wrapText="1"/>
    </xf>
    <xf borderId="9" fillId="8" fontId="5" numFmtId="10" xfId="0" applyAlignment="1" applyBorder="1" applyFont="1" applyNumberFormat="1">
      <alignment horizontal="center" shrinkToFit="0" vertical="center" wrapText="1"/>
    </xf>
    <xf borderId="8" fillId="0" fontId="25" numFmtId="4" xfId="0" applyAlignment="1" applyBorder="1" applyFont="1" applyNumberFormat="1">
      <alignment horizontal="center" readingOrder="0" shrinkToFit="0" wrapText="0"/>
    </xf>
    <xf borderId="8" fillId="0" fontId="1" numFmtId="164" xfId="0" applyAlignment="1" applyBorder="1" applyFont="1" applyNumberFormat="1">
      <alignment shrinkToFit="0" vertical="center" wrapText="1"/>
    </xf>
    <xf borderId="0" fillId="0" fontId="1" numFmtId="168" xfId="0" applyAlignment="1" applyFont="1" applyNumberFormat="1">
      <alignment horizontal="right" shrinkToFit="0" vertical="center" wrapText="1"/>
    </xf>
    <xf borderId="0" fillId="0" fontId="4" numFmtId="169" xfId="0" applyAlignment="1" applyFont="1" applyNumberFormat="1">
      <alignment vertical="center"/>
    </xf>
    <xf borderId="0" fillId="0" fontId="5" numFmtId="170" xfId="0" applyAlignment="1" applyFont="1" applyNumberFormat="1">
      <alignment shrinkToFit="0" vertical="center" wrapText="1"/>
    </xf>
    <xf borderId="0" fillId="0" fontId="5" numFmtId="4" xfId="0" applyAlignment="1" applyFont="1" applyNumberFormat="1">
      <alignment horizontal="center" shrinkToFit="0" vertical="center" wrapText="1"/>
    </xf>
    <xf borderId="8" fillId="0" fontId="8" numFmtId="0" xfId="0" applyAlignment="1" applyBorder="1" applyFont="1">
      <alignment shrinkToFit="0" vertical="center" wrapText="1"/>
    </xf>
    <xf borderId="10" fillId="3" fontId="7" numFmtId="0" xfId="0" applyAlignment="1" applyBorder="1" applyFont="1">
      <alignment shrinkToFit="0" vertical="center" wrapText="1"/>
    </xf>
    <xf borderId="7" fillId="0" fontId="1" numFmtId="0" xfId="0" applyAlignment="1" applyBorder="1" applyFont="1">
      <alignment horizontal="center" shrinkToFit="0" vertical="center" wrapText="1"/>
    </xf>
    <xf borderId="8" fillId="0" fontId="1" numFmtId="165" xfId="0" applyAlignment="1" applyBorder="1" applyFont="1" applyNumberFormat="1">
      <alignment vertical="center"/>
    </xf>
    <xf borderId="0" fillId="0" fontId="8" numFmtId="0" xfId="0" applyAlignment="1" applyFont="1">
      <alignment vertical="center"/>
    </xf>
    <xf borderId="0" fillId="0" fontId="8" numFmtId="3" xfId="0" applyAlignment="1" applyFont="1" applyNumberFormat="1">
      <alignment vertical="center"/>
    </xf>
    <xf borderId="8" fillId="10" fontId="5" numFmtId="0" xfId="0" applyAlignment="1" applyBorder="1" applyFill="1" applyFont="1">
      <alignment shrinkToFit="0" vertical="center" wrapText="1"/>
    </xf>
    <xf borderId="8" fillId="10" fontId="1" numFmtId="0" xfId="0" applyAlignment="1" applyBorder="1" applyFont="1">
      <alignment horizontal="center" vertical="center"/>
    </xf>
    <xf borderId="8" fillId="10" fontId="25" numFmtId="1" xfId="0" applyAlignment="1" applyBorder="1" applyFont="1" applyNumberFormat="1">
      <alignment horizontal="center" shrinkToFit="0" wrapText="0"/>
    </xf>
    <xf borderId="8" fillId="10" fontId="1" numFmtId="171" xfId="0" applyAlignment="1" applyBorder="1" applyFont="1" applyNumberFormat="1">
      <alignment horizontal="center" shrinkToFit="0" vertical="center" wrapText="1"/>
    </xf>
    <xf borderId="8" fillId="10" fontId="1" numFmtId="171" xfId="0" applyAlignment="1" applyBorder="1" applyFont="1" applyNumberFormat="1">
      <alignment horizontal="center" vertical="center"/>
    </xf>
    <xf borderId="8" fillId="0" fontId="1" numFmtId="172" xfId="0" applyAlignment="1" applyBorder="1" applyFont="1" applyNumberFormat="1">
      <alignment horizontal="left" shrinkToFit="0" vertical="center" wrapText="1"/>
    </xf>
    <xf borderId="8" fillId="0" fontId="25" numFmtId="4" xfId="0" applyAlignment="1" applyBorder="1" applyFont="1" applyNumberFormat="1">
      <alignment horizontal="center" shrinkToFit="0" wrapText="0"/>
    </xf>
    <xf borderId="8" fillId="10" fontId="2" numFmtId="0" xfId="0" applyAlignment="1" applyBorder="1" applyFont="1">
      <alignment shrinkToFit="0" vertical="center" wrapText="1"/>
    </xf>
    <xf borderId="8" fillId="10" fontId="8" numFmtId="0" xfId="0" applyAlignment="1" applyBorder="1" applyFont="1">
      <alignment horizontal="center" vertical="center"/>
    </xf>
    <xf borderId="8" fillId="10" fontId="26" numFmtId="1" xfId="0" applyAlignment="1" applyBorder="1" applyFont="1" applyNumberFormat="1">
      <alignment horizontal="center" shrinkToFit="0" wrapText="0"/>
    </xf>
    <xf borderId="8" fillId="10" fontId="8" numFmtId="171" xfId="0" applyAlignment="1" applyBorder="1" applyFont="1" applyNumberFormat="1">
      <alignment horizontal="center" shrinkToFit="0" vertical="center" wrapText="1"/>
    </xf>
    <xf borderId="8" fillId="10" fontId="8" numFmtId="171" xfId="0" applyAlignment="1" applyBorder="1" applyFont="1" applyNumberFormat="1">
      <alignment horizontal="center" vertical="center"/>
    </xf>
    <xf borderId="33" fillId="0" fontId="8" numFmtId="0" xfId="0" applyAlignment="1" applyBorder="1" applyFont="1">
      <alignment vertical="center"/>
    </xf>
    <xf borderId="8" fillId="0" fontId="8" numFmtId="0" xfId="0" applyAlignment="1" applyBorder="1" applyFont="1">
      <alignment horizontal="center" vertical="center"/>
    </xf>
    <xf borderId="0" fillId="0" fontId="1" numFmtId="9" xfId="0" applyAlignment="1" applyFont="1" applyNumberFormat="1">
      <alignment vertical="center"/>
    </xf>
    <xf borderId="8" fillId="6" fontId="1" numFmtId="0" xfId="0" applyAlignment="1" applyBorder="1" applyFont="1">
      <alignment horizontal="center" vertical="center"/>
    </xf>
    <xf borderId="8" fillId="0" fontId="2" numFmtId="0" xfId="0" applyAlignment="1" applyBorder="1" applyFont="1">
      <alignment shrinkToFit="0" vertical="center" wrapText="1"/>
    </xf>
    <xf borderId="8" fillId="0" fontId="26" numFmtId="1" xfId="0" applyAlignment="1" applyBorder="1" applyFont="1" applyNumberFormat="1">
      <alignment horizontal="center" shrinkToFit="0" wrapText="0"/>
    </xf>
    <xf borderId="8" fillId="0" fontId="8" numFmtId="171" xfId="0" applyAlignment="1" applyBorder="1" applyFont="1" applyNumberFormat="1">
      <alignment horizontal="center" shrinkToFit="0" vertical="center" wrapText="1"/>
    </xf>
    <xf borderId="0" fillId="0" fontId="1" numFmtId="4" xfId="0" applyAlignment="1" applyFont="1" applyNumberFormat="1">
      <alignment horizontal="center" shrinkToFit="0" vertical="center" wrapText="1"/>
    </xf>
    <xf borderId="7" fillId="0" fontId="1" numFmtId="173" xfId="0" applyAlignment="1" applyBorder="1" applyFont="1" applyNumberFormat="1">
      <alignment horizontal="center" shrinkToFit="1" vertical="center" wrapText="0"/>
    </xf>
    <xf borderId="8" fillId="0" fontId="26" numFmtId="4" xfId="0" applyAlignment="1" applyBorder="1" applyFont="1" applyNumberFormat="1">
      <alignment horizontal="center" readingOrder="0" shrinkToFit="0" wrapText="0"/>
    </xf>
    <xf borderId="8" fillId="0" fontId="1" numFmtId="165" xfId="0" applyAlignment="1" applyBorder="1" applyFont="1" applyNumberFormat="1">
      <alignment horizontal="right" vertical="center"/>
    </xf>
    <xf borderId="7" fillId="0" fontId="1" numFmtId="2" xfId="0" applyAlignment="1" applyBorder="1" applyFont="1" applyNumberFormat="1">
      <alignment horizontal="center" shrinkToFit="1" vertical="center" wrapText="0"/>
    </xf>
    <xf borderId="7" fillId="8" fontId="5" numFmtId="2" xfId="0" applyAlignment="1" applyBorder="1" applyFont="1" applyNumberFormat="1">
      <alignment horizontal="center" shrinkToFit="0" vertical="center" wrapText="1"/>
    </xf>
    <xf borderId="7" fillId="0" fontId="1" numFmtId="0" xfId="0" applyAlignment="1" applyBorder="1" applyFont="1">
      <alignment horizontal="center" vertical="center"/>
    </xf>
    <xf borderId="0" fillId="0" fontId="1" numFmtId="165" xfId="0" applyAlignment="1" applyFont="1" applyNumberFormat="1">
      <alignment vertical="center"/>
    </xf>
    <xf borderId="0" fillId="0" fontId="8" numFmtId="0" xfId="0" applyAlignment="1" applyFont="1">
      <alignment horizontal="left" vertical="center"/>
    </xf>
    <xf borderId="7" fillId="0" fontId="1" numFmtId="174" xfId="0" applyAlignment="1" applyBorder="1" applyFont="1" applyNumberFormat="1">
      <alignment horizontal="center" shrinkToFit="1" vertical="center" wrapText="0"/>
    </xf>
    <xf borderId="8" fillId="0" fontId="25" numFmtId="0" xfId="0" applyAlignment="1" applyBorder="1" applyFont="1">
      <alignment horizontal="center" readingOrder="0"/>
    </xf>
    <xf borderId="8" fillId="0" fontId="1" numFmtId="0" xfId="0" applyAlignment="1" applyBorder="1" applyFont="1">
      <alignment shrinkToFit="0" vertical="center" wrapText="1"/>
    </xf>
    <xf borderId="8" fillId="0" fontId="8" numFmtId="0" xfId="0" applyAlignment="1" applyBorder="1" applyFont="1">
      <alignment horizontal="center" shrinkToFit="0" vertical="center" wrapText="1"/>
    </xf>
    <xf borderId="8" fillId="6" fontId="1" numFmtId="0" xfId="0" applyAlignment="1" applyBorder="1" applyFont="1">
      <alignment shrinkToFit="0" vertical="center" wrapText="1"/>
    </xf>
    <xf borderId="8" fillId="6" fontId="8" numFmtId="0" xfId="0" applyAlignment="1" applyBorder="1" applyFont="1">
      <alignment shrinkToFit="0" vertical="center" wrapText="1"/>
    </xf>
    <xf borderId="8" fillId="6" fontId="8" numFmtId="0" xfId="0" applyAlignment="1" applyBorder="1" applyFont="1">
      <alignment horizontal="left" shrinkToFit="0" vertical="center" wrapText="1"/>
    </xf>
    <xf borderId="8" fillId="0" fontId="1" numFmtId="49" xfId="0" applyAlignment="1" applyBorder="1" applyFont="1" applyNumberFormat="1">
      <alignment horizontal="left" shrinkToFit="0" vertical="center" wrapText="1"/>
    </xf>
    <xf borderId="34" fillId="0" fontId="1" numFmtId="10" xfId="0" applyAlignment="1" applyBorder="1" applyFont="1" applyNumberFormat="1">
      <alignment horizontal="center" shrinkToFit="0" vertical="center" wrapText="1"/>
    </xf>
    <xf borderId="7" fillId="0" fontId="1" numFmtId="175" xfId="0" applyAlignment="1" applyBorder="1" applyFont="1" applyNumberFormat="1">
      <alignment horizontal="center" shrinkToFit="0" vertical="center" wrapText="1"/>
    </xf>
    <xf borderId="8" fillId="0" fontId="1" numFmtId="175" xfId="0" applyAlignment="1" applyBorder="1" applyFont="1" applyNumberFormat="1">
      <alignment horizontal="center" shrinkToFit="0" vertical="center" wrapText="1"/>
    </xf>
    <xf borderId="7" fillId="6" fontId="1" numFmtId="4" xfId="0" applyAlignment="1" applyBorder="1" applyFont="1" applyNumberFormat="1">
      <alignment horizontal="center" shrinkToFit="0" vertical="center" wrapText="1"/>
    </xf>
    <xf borderId="9" fillId="6" fontId="1" numFmtId="10" xfId="0" applyAlignment="1" applyBorder="1" applyFont="1" applyNumberFormat="1">
      <alignment horizontal="center" shrinkToFit="0" vertical="center" wrapText="1"/>
    </xf>
    <xf borderId="7" fillId="4" fontId="5" numFmtId="0" xfId="0" applyAlignment="1" applyBorder="1" applyFont="1">
      <alignment horizontal="center" shrinkToFit="0" vertical="center" wrapText="1"/>
    </xf>
    <xf borderId="8" fillId="4" fontId="5" numFmtId="0" xfId="0" applyAlignment="1" applyBorder="1" applyFont="1">
      <alignment horizontal="left" shrinkToFit="0" vertical="center" wrapText="1"/>
    </xf>
    <xf borderId="8" fillId="4" fontId="5" numFmtId="0" xfId="0" applyAlignment="1" applyBorder="1" applyFont="1">
      <alignment horizontal="center" shrinkToFit="0" vertical="center" wrapText="1"/>
    </xf>
    <xf borderId="8" fillId="5" fontId="24" numFmtId="4" xfId="0" applyAlignment="1" applyBorder="1" applyFont="1" applyNumberFormat="1">
      <alignment horizontal="center" readingOrder="0"/>
    </xf>
    <xf borderId="8" fillId="4" fontId="5" numFmtId="165" xfId="0" applyAlignment="1" applyBorder="1" applyFont="1" applyNumberFormat="1">
      <alignment horizontal="center" shrinkToFit="0" vertical="center" wrapText="1"/>
    </xf>
    <xf borderId="8" fillId="4" fontId="5" numFmtId="165" xfId="0" applyAlignment="1" applyBorder="1" applyFont="1" applyNumberFormat="1">
      <alignment horizontal="right" shrinkToFit="0" vertical="center" wrapText="1"/>
    </xf>
    <xf borderId="9" fillId="4" fontId="14" numFmtId="10" xfId="0" applyAlignment="1" applyBorder="1" applyFont="1" applyNumberFormat="1">
      <alignment horizontal="center" shrinkToFit="0" vertical="center" wrapText="1"/>
    </xf>
    <xf borderId="0" fillId="0" fontId="1" numFmtId="164" xfId="0" applyAlignment="1" applyFont="1" applyNumberFormat="1">
      <alignment horizontal="center" shrinkToFit="0" vertical="center" wrapText="1"/>
    </xf>
    <xf borderId="8" fillId="6" fontId="1" numFmtId="4" xfId="0" applyAlignment="1" applyBorder="1" applyFont="1" applyNumberFormat="1">
      <alignment horizontal="center" shrinkToFit="0" vertical="center" wrapText="1"/>
    </xf>
    <xf borderId="0" fillId="0" fontId="8" numFmtId="0" xfId="0" applyAlignment="1" applyFont="1">
      <alignment horizontal="left" vertical="top"/>
    </xf>
    <xf borderId="8" fillId="0" fontId="1" numFmtId="0" xfId="0" applyAlignment="1" applyBorder="1" applyFont="1">
      <alignment horizontal="left" shrinkToFit="0" vertical="top" wrapText="1"/>
    </xf>
    <xf borderId="8" fillId="0" fontId="1" numFmtId="176" xfId="0" applyAlignment="1" applyBorder="1" applyFont="1" applyNumberFormat="1">
      <alignment horizontal="center" shrinkToFit="0" vertical="center" wrapText="1"/>
    </xf>
    <xf borderId="8" fillId="0" fontId="1" numFmtId="164" xfId="0" applyAlignment="1" applyBorder="1" applyFont="1" applyNumberFormat="1">
      <alignment horizontal="right" vertical="center"/>
    </xf>
    <xf borderId="35" fillId="4" fontId="5" numFmtId="0" xfId="0" applyAlignment="1" applyBorder="1" applyFont="1">
      <alignment horizontal="center" shrinkToFit="0" vertical="center" wrapText="1"/>
    </xf>
    <xf borderId="36" fillId="4" fontId="5" numFmtId="0" xfId="0" applyAlignment="1" applyBorder="1" applyFont="1">
      <alignment horizontal="left" shrinkToFit="0" vertical="center" wrapText="1"/>
    </xf>
    <xf borderId="36" fillId="4" fontId="5" numFmtId="0" xfId="0" applyAlignment="1" applyBorder="1" applyFont="1">
      <alignment horizontal="center" shrinkToFit="0" vertical="center" wrapText="1"/>
    </xf>
    <xf borderId="36" fillId="4" fontId="5" numFmtId="4" xfId="0" applyAlignment="1" applyBorder="1" applyFont="1" applyNumberFormat="1">
      <alignment horizontal="center" shrinkToFit="0" vertical="center" wrapText="1"/>
    </xf>
    <xf borderId="36" fillId="4" fontId="5" numFmtId="165" xfId="0" applyAlignment="1" applyBorder="1" applyFont="1" applyNumberFormat="1">
      <alignment horizontal="center" shrinkToFit="0" vertical="center" wrapText="1"/>
    </xf>
    <xf borderId="36" fillId="4" fontId="5" numFmtId="165" xfId="0" applyAlignment="1" applyBorder="1" applyFont="1" applyNumberFormat="1">
      <alignment horizontal="right" shrinkToFit="0" vertical="center" wrapText="1"/>
    </xf>
    <xf borderId="37" fillId="4" fontId="14" numFmtId="10" xfId="0" applyAlignment="1" applyBorder="1" applyFont="1" applyNumberFormat="1">
      <alignment horizontal="center" shrinkToFit="0" vertical="center" wrapText="1"/>
    </xf>
    <xf borderId="7" fillId="2" fontId="1" numFmtId="0" xfId="0" applyAlignment="1" applyBorder="1" applyFont="1">
      <alignment vertical="center"/>
    </xf>
    <xf borderId="8" fillId="2" fontId="1" numFmtId="166" xfId="0" applyAlignment="1" applyBorder="1" applyFont="1" applyNumberFormat="1">
      <alignment horizontal="left" shrinkToFit="0" vertical="center" wrapText="1"/>
    </xf>
    <xf borderId="8" fillId="2" fontId="27" numFmtId="9" xfId="0" applyAlignment="1" applyBorder="1" applyFont="1" applyNumberFormat="1">
      <alignment horizontal="center" shrinkToFit="0" vertical="center" wrapText="1"/>
    </xf>
    <xf borderId="8" fillId="2" fontId="1" numFmtId="10" xfId="0" applyAlignment="1" applyBorder="1" applyFont="1" applyNumberFormat="1">
      <alignment horizontal="center" shrinkToFit="0" vertical="center" wrapText="1"/>
    </xf>
    <xf borderId="8" fillId="2" fontId="1" numFmtId="164" xfId="0" applyAlignment="1" applyBorder="1" applyFont="1" applyNumberFormat="1">
      <alignment shrinkToFit="0" vertical="center" wrapText="1"/>
    </xf>
    <xf borderId="12" fillId="2" fontId="1" numFmtId="10" xfId="0" applyAlignment="1" applyBorder="1" applyFont="1" applyNumberFormat="1">
      <alignment horizontal="center" shrinkToFit="0" vertical="center" wrapText="1"/>
    </xf>
    <xf borderId="8" fillId="0" fontId="1" numFmtId="0" xfId="0" applyAlignment="1" applyBorder="1" applyFont="1">
      <alignment vertical="center"/>
    </xf>
    <xf borderId="8" fillId="2" fontId="9" numFmtId="166" xfId="0" applyAlignment="1" applyBorder="1" applyFont="1" applyNumberFormat="1">
      <alignment shrinkToFit="0" vertical="center" wrapText="1"/>
    </xf>
    <xf borderId="38" fillId="0" fontId="3" numFmtId="0" xfId="0" applyBorder="1" applyFont="1"/>
    <xf borderId="8" fillId="2" fontId="1" numFmtId="9" xfId="0" applyAlignment="1" applyBorder="1" applyFont="1" applyNumberFormat="1">
      <alignment horizontal="center" shrinkToFit="0" vertical="center" wrapText="1"/>
    </xf>
    <xf borderId="8" fillId="2" fontId="5" numFmtId="10" xfId="0" applyAlignment="1" applyBorder="1" applyFont="1" applyNumberFormat="1">
      <alignment horizontal="right" shrinkToFit="0" vertical="center" wrapText="1"/>
    </xf>
    <xf borderId="8" fillId="2" fontId="1" numFmtId="166" xfId="0" applyAlignment="1" applyBorder="1" applyFont="1" applyNumberFormat="1">
      <alignment shrinkToFit="0" vertical="center" wrapText="1"/>
    </xf>
    <xf borderId="8" fillId="2" fontId="1" numFmtId="177" xfId="0" applyAlignment="1" applyBorder="1" applyFont="1" applyNumberFormat="1">
      <alignment horizontal="center" shrinkToFit="0" vertical="center" wrapText="1"/>
    </xf>
    <xf borderId="20" fillId="0" fontId="3" numFmtId="0" xfId="0" applyBorder="1" applyFont="1"/>
    <xf borderId="8" fillId="2" fontId="5" numFmtId="166" xfId="0" applyAlignment="1" applyBorder="1" applyFont="1" applyNumberFormat="1">
      <alignment horizontal="left" shrinkToFit="0" vertical="center" wrapText="1"/>
    </xf>
    <xf borderId="8" fillId="2" fontId="5" numFmtId="166" xfId="0" applyAlignment="1" applyBorder="1" applyFont="1" applyNumberFormat="1">
      <alignment shrinkToFit="0" vertical="center" wrapText="1"/>
    </xf>
    <xf borderId="8" fillId="2" fontId="5" numFmtId="164" xfId="0" applyAlignment="1" applyBorder="1" applyFont="1" applyNumberFormat="1">
      <alignment horizontal="center" shrinkToFit="0" vertical="center" wrapText="1"/>
    </xf>
    <xf borderId="8" fillId="2" fontId="5" numFmtId="164" xfId="0" applyAlignment="1" applyBorder="1" applyFont="1" applyNumberFormat="1">
      <alignment shrinkToFit="0" vertical="center" wrapText="1"/>
    </xf>
    <xf borderId="9" fillId="2" fontId="5" numFmtId="164" xfId="0" applyAlignment="1" applyBorder="1" applyFont="1" applyNumberFormat="1">
      <alignment horizontal="center" shrinkToFit="0" vertical="center" wrapText="1"/>
    </xf>
    <xf borderId="0" fillId="0" fontId="5" numFmtId="10" xfId="0" applyAlignment="1" applyFont="1" applyNumberFormat="1">
      <alignment shrinkToFit="0" vertical="center" wrapText="1"/>
    </xf>
    <xf borderId="39" fillId="2" fontId="1" numFmtId="0" xfId="0" applyAlignment="1" applyBorder="1" applyFont="1">
      <alignment vertical="center"/>
    </xf>
    <xf borderId="40" fillId="2" fontId="1" numFmtId="166" xfId="0" applyAlignment="1" applyBorder="1" applyFont="1" applyNumberFormat="1">
      <alignment horizontal="left" shrinkToFit="0" vertical="center" wrapText="1"/>
    </xf>
    <xf borderId="40" fillId="2" fontId="1" numFmtId="166" xfId="0" applyAlignment="1" applyBorder="1" applyFont="1" applyNumberFormat="1">
      <alignment shrinkToFit="0" vertical="center" wrapText="1"/>
    </xf>
    <xf borderId="40" fillId="2" fontId="1" numFmtId="9" xfId="0" applyAlignment="1" applyBorder="1" applyFont="1" applyNumberFormat="1">
      <alignment horizontal="center" shrinkToFit="0" vertical="center" wrapText="1"/>
    </xf>
    <xf borderId="40" fillId="2" fontId="5" numFmtId="165" xfId="0" applyAlignment="1" applyBorder="1" applyFont="1" applyNumberFormat="1">
      <alignment horizontal="right" shrinkToFit="0" vertical="center" wrapText="1"/>
    </xf>
    <xf borderId="40" fillId="2" fontId="1" numFmtId="164" xfId="0" applyAlignment="1" applyBorder="1" applyFont="1" applyNumberFormat="1">
      <alignment shrinkToFit="0" vertical="center" wrapText="1"/>
    </xf>
    <xf borderId="41" fillId="2" fontId="5" numFmtId="164" xfId="0" applyAlignment="1" applyBorder="1" applyFont="1" applyNumberFormat="1">
      <alignment horizontal="center" shrinkToFit="0" vertical="center" wrapText="1"/>
    </xf>
    <xf borderId="5" fillId="4" fontId="5" numFmtId="2" xfId="0" applyAlignment="1" applyBorder="1" applyFont="1" applyNumberFormat="1">
      <alignment horizontal="left" shrinkToFit="0" vertical="center" wrapText="1"/>
    </xf>
    <xf borderId="5" fillId="4" fontId="5" numFmtId="164" xfId="0" applyAlignment="1" applyBorder="1" applyFont="1" applyNumberFormat="1">
      <alignment horizontal="center" shrinkToFit="0" vertical="center" wrapText="1"/>
    </xf>
    <xf borderId="5" fillId="4" fontId="5" numFmtId="165" xfId="0" applyAlignment="1" applyBorder="1" applyFont="1" applyNumberFormat="1">
      <alignment horizontal="right" shrinkToFit="0" vertical="center" wrapText="1"/>
    </xf>
    <xf borderId="5" fillId="4" fontId="5" numFmtId="164" xfId="0" applyAlignment="1" applyBorder="1" applyFont="1" applyNumberFormat="1">
      <alignment shrinkToFit="0" vertical="center" wrapText="1"/>
    </xf>
    <xf borderId="0" fillId="0" fontId="10" numFmtId="2" xfId="0" applyAlignment="1" applyFont="1" applyNumberFormat="1">
      <alignment horizontal="left" shrinkToFit="0" vertical="center" wrapText="1"/>
    </xf>
    <xf borderId="0" fillId="0" fontId="11" numFmtId="164" xfId="0" applyAlignment="1" applyFont="1" applyNumberFormat="1">
      <alignment horizontal="center" shrinkToFit="0" vertical="center" wrapText="1"/>
    </xf>
    <xf borderId="0" fillId="0" fontId="10" numFmtId="165" xfId="0" applyAlignment="1" applyFont="1" applyNumberFormat="1">
      <alignment horizontal="right" shrinkToFit="0" vertical="center" wrapText="1"/>
    </xf>
    <xf borderId="0" fillId="0" fontId="10" numFmtId="164" xfId="0" applyAlignment="1" applyFont="1" applyNumberFormat="1">
      <alignment shrinkToFit="0" vertical="center" wrapText="1"/>
    </xf>
    <xf borderId="0" fillId="0" fontId="13" numFmtId="0" xfId="0" applyAlignment="1" applyFont="1">
      <alignment vertical="center"/>
    </xf>
    <xf borderId="10" fillId="3" fontId="27" numFmtId="0" xfId="0" applyAlignment="1" applyBorder="1" applyFont="1">
      <alignment horizontal="left" vertical="center"/>
    </xf>
    <xf borderId="0" fillId="0" fontId="5" numFmtId="164" xfId="0" applyAlignment="1" applyFont="1" applyNumberFormat="1">
      <alignment vertical="center"/>
    </xf>
    <xf borderId="0" fillId="0" fontId="27" numFmtId="0" xfId="0" applyAlignment="1" applyFont="1">
      <alignment horizontal="left" vertical="center"/>
    </xf>
    <xf borderId="0" fillId="0" fontId="28" numFmtId="164" xfId="0" applyAlignment="1" applyFont="1" applyNumberFormat="1">
      <alignment vertical="center"/>
    </xf>
    <xf borderId="21" fillId="2" fontId="5" numFmtId="165" xfId="0" applyAlignment="1" applyBorder="1" applyFont="1" applyNumberFormat="1">
      <alignment horizontal="center" shrinkToFit="0" vertical="center" wrapText="1"/>
    </xf>
    <xf borderId="23" fillId="0" fontId="3" numFmtId="0" xfId="0" applyBorder="1" applyFont="1"/>
    <xf borderId="8" fillId="0" fontId="1" numFmtId="10" xfId="0" applyAlignment="1" applyBorder="1" applyFont="1" applyNumberFormat="1">
      <alignment horizontal="center" vertical="center"/>
    </xf>
    <xf borderId="21" fillId="2" fontId="1" numFmtId="164" xfId="0" applyAlignment="1" applyBorder="1" applyFont="1" applyNumberFormat="1">
      <alignment horizontal="center" shrinkToFit="0" vertical="center" wrapText="1"/>
    </xf>
    <xf borderId="8" fillId="0" fontId="1" numFmtId="9" xfId="0" applyAlignment="1" applyBorder="1" applyFont="1" applyNumberFormat="1">
      <alignment horizontal="center" vertical="center"/>
    </xf>
    <xf borderId="8" fillId="0" fontId="1" numFmtId="177" xfId="0" applyAlignment="1" applyBorder="1" applyFont="1" applyNumberFormat="1">
      <alignment horizontal="center" vertical="center"/>
    </xf>
    <xf borderId="8" fillId="11" fontId="5" numFmtId="166" xfId="0" applyAlignment="1" applyBorder="1" applyFill="1" applyFont="1" applyNumberFormat="1">
      <alignment horizontal="left" shrinkToFit="0" vertical="center" wrapText="1"/>
    </xf>
    <xf borderId="8" fillId="11" fontId="1" numFmtId="9" xfId="0" applyAlignment="1" applyBorder="1" applyFont="1" applyNumberFormat="1">
      <alignment horizontal="center" vertical="center"/>
    </xf>
    <xf borderId="42" fillId="11" fontId="1" numFmtId="164" xfId="0" applyAlignment="1" applyBorder="1" applyFont="1" applyNumberFormat="1">
      <alignment horizontal="center" shrinkToFit="0" vertical="center" wrapText="1"/>
    </xf>
    <xf borderId="43" fillId="11" fontId="1" numFmtId="164" xfId="0" applyAlignment="1" applyBorder="1" applyFont="1" applyNumberFormat="1">
      <alignment horizontal="center" shrinkToFit="0" vertical="center" wrapText="1"/>
    </xf>
    <xf borderId="21" fillId="2" fontId="5" numFmtId="164" xfId="0" applyAlignment="1" applyBorder="1" applyFont="1" applyNumberFormat="1">
      <alignment horizontal="center" shrinkToFit="0" vertical="center" wrapText="1"/>
    </xf>
    <xf borderId="8" fillId="2" fontId="23" numFmtId="166" xfId="0" applyAlignment="1" applyBorder="1" applyFont="1" applyNumberFormat="1">
      <alignment horizontal="left" shrinkToFit="0" vertical="center" wrapText="1"/>
    </xf>
    <xf borderId="42" fillId="2" fontId="1" numFmtId="164" xfId="0" applyAlignment="1" applyBorder="1" applyFont="1" applyNumberFormat="1">
      <alignment horizontal="center" shrinkToFit="0" vertical="center" wrapText="1"/>
    </xf>
    <xf borderId="43" fillId="2" fontId="1" numFmtId="164" xfId="0" applyAlignment="1" applyBorder="1" applyFont="1" applyNumberFormat="1">
      <alignment horizontal="center" shrinkToFit="0" vertical="center" wrapText="1"/>
    </xf>
    <xf borderId="0" fillId="0" fontId="5" numFmtId="0" xfId="0" applyAlignment="1" applyFont="1">
      <alignment horizontal="left" vertical="center"/>
    </xf>
    <xf borderId="10" fillId="6" fontId="29" numFmtId="0" xfId="0" applyBorder="1" applyFont="1"/>
    <xf borderId="0" fillId="0" fontId="29" numFmtId="0" xfId="0" applyFont="1"/>
    <xf borderId="10" fillId="6" fontId="29" numFmtId="178" xfId="0" applyBorder="1" applyFont="1" applyNumberFormat="1"/>
    <xf borderId="10" fillId="6" fontId="1" numFmtId="0" xfId="0" applyBorder="1" applyFont="1"/>
    <xf borderId="1" fillId="6" fontId="8" numFmtId="0" xfId="0" applyAlignment="1" applyBorder="1" applyFont="1">
      <alignment horizontal="center" shrinkToFit="0" vertical="center" wrapText="1"/>
    </xf>
    <xf borderId="44" fillId="0" fontId="3" numFmtId="0" xfId="0" applyBorder="1" applyFont="1"/>
    <xf borderId="2" fillId="0" fontId="30" numFmtId="0" xfId="0" applyBorder="1" applyFont="1"/>
    <xf borderId="45" fillId="6" fontId="1" numFmtId="0" xfId="0" applyAlignment="1" applyBorder="1" applyFont="1">
      <alignment shrinkToFit="0" vertical="center" wrapText="1"/>
    </xf>
    <xf borderId="10" fillId="6" fontId="1" numFmtId="178" xfId="0" applyBorder="1" applyFont="1" applyNumberFormat="1"/>
    <xf borderId="10" fillId="6" fontId="1" numFmtId="0" xfId="0" applyAlignment="1" applyBorder="1" applyFont="1">
      <alignment horizontal="center" shrinkToFit="0" vertical="center" wrapText="1"/>
    </xf>
    <xf borderId="1" fillId="12" fontId="23" numFmtId="0" xfId="0" applyAlignment="1" applyBorder="1" applyFill="1" applyFont="1">
      <alignment horizontal="center" shrinkToFit="0" vertical="center" wrapText="1"/>
    </xf>
    <xf borderId="10" fillId="6" fontId="9" numFmtId="0" xfId="0" applyAlignment="1" applyBorder="1" applyFont="1">
      <alignment vertical="center"/>
    </xf>
    <xf borderId="46" fillId="8" fontId="5" numFmtId="49" xfId="0" applyAlignment="1" applyBorder="1" applyFont="1" applyNumberFormat="1">
      <alignment horizontal="center" vertical="center"/>
    </xf>
    <xf borderId="47" fillId="8" fontId="5" numFmtId="49" xfId="0" applyAlignment="1" applyBorder="1" applyFont="1" applyNumberFormat="1">
      <alignment horizontal="center" vertical="center"/>
    </xf>
    <xf borderId="47" fillId="8" fontId="5" numFmtId="179" xfId="0" applyAlignment="1" applyBorder="1" applyFont="1" applyNumberFormat="1">
      <alignment horizontal="center" shrinkToFit="0" vertical="center" wrapText="1"/>
    </xf>
    <xf borderId="47" fillId="8" fontId="5" numFmtId="180" xfId="0" applyAlignment="1" applyBorder="1" applyFont="1" applyNumberFormat="1">
      <alignment horizontal="center" shrinkToFit="0" vertical="center" wrapText="1"/>
    </xf>
    <xf borderId="48" fillId="8" fontId="5" numFmtId="180" xfId="0" applyAlignment="1" applyBorder="1" applyFont="1" applyNumberFormat="1">
      <alignment horizontal="center" vertical="center"/>
    </xf>
    <xf borderId="10" fillId="6" fontId="5" numFmtId="0" xfId="0" applyAlignment="1" applyBorder="1" applyFont="1">
      <alignment horizontal="center" vertical="center"/>
    </xf>
    <xf borderId="10" fillId="6" fontId="5" numFmtId="181" xfId="0" applyAlignment="1" applyBorder="1" applyFont="1" applyNumberFormat="1">
      <alignment horizontal="center" vertical="center"/>
    </xf>
    <xf borderId="10" fillId="6" fontId="9" numFmtId="178" xfId="0" applyAlignment="1" applyBorder="1" applyFont="1" applyNumberFormat="1">
      <alignment vertical="center"/>
    </xf>
    <xf borderId="49" fillId="0" fontId="3" numFmtId="0" xfId="0" applyBorder="1" applyFont="1"/>
    <xf borderId="31" fillId="0" fontId="3" numFmtId="0" xfId="0" applyBorder="1" applyFont="1"/>
    <xf borderId="50" fillId="0" fontId="3" numFmtId="0" xfId="0" applyBorder="1" applyFont="1"/>
    <xf borderId="51" fillId="0" fontId="3" numFmtId="0" xfId="0" applyBorder="1" applyFont="1"/>
    <xf borderId="52" fillId="0" fontId="3" numFmtId="0" xfId="0" applyBorder="1" applyFont="1"/>
    <xf borderId="53" fillId="0" fontId="3" numFmtId="0" xfId="0" applyBorder="1" applyFont="1"/>
    <xf borderId="54" fillId="8" fontId="5" numFmtId="182" xfId="0" applyAlignment="1" applyBorder="1" applyFont="1" applyNumberFormat="1">
      <alignment horizontal="center" vertical="center"/>
    </xf>
    <xf borderId="55" fillId="8" fontId="5" numFmtId="180" xfId="0" applyAlignment="1" applyBorder="1" applyFont="1" applyNumberFormat="1">
      <alignment horizontal="center" vertical="center"/>
    </xf>
    <xf borderId="10" fillId="6" fontId="27" numFmtId="0" xfId="0" applyAlignment="1" applyBorder="1" applyFont="1">
      <alignment vertical="center"/>
    </xf>
    <xf borderId="49" fillId="0" fontId="1" numFmtId="49" xfId="0" applyAlignment="1" applyBorder="1" applyFont="1" applyNumberFormat="1">
      <alignment vertical="center"/>
    </xf>
    <xf borderId="31" fillId="0" fontId="1" numFmtId="49" xfId="0" applyAlignment="1" applyBorder="1" applyFont="1" applyNumberFormat="1">
      <alignment horizontal="center" vertical="center"/>
    </xf>
    <xf borderId="31" fillId="0" fontId="1" numFmtId="179" xfId="0" applyAlignment="1" applyBorder="1" applyFont="1" applyNumberFormat="1">
      <alignment vertical="center"/>
    </xf>
    <xf borderId="31" fillId="0" fontId="1" numFmtId="180" xfId="0" applyAlignment="1" applyBorder="1" applyFont="1" applyNumberFormat="1">
      <alignment vertical="center"/>
    </xf>
    <xf borderId="38" fillId="0" fontId="1" numFmtId="180" xfId="0" applyAlignment="1" applyBorder="1" applyFont="1" applyNumberFormat="1">
      <alignment vertical="center"/>
    </xf>
    <xf borderId="4" fillId="8" fontId="5" numFmtId="49" xfId="0" applyAlignment="1" applyBorder="1" applyFont="1" applyNumberFormat="1">
      <alignment vertical="center"/>
    </xf>
    <xf borderId="5" fillId="8" fontId="5" numFmtId="49" xfId="0" applyAlignment="1" applyBorder="1" applyFont="1" applyNumberFormat="1">
      <alignment horizontal="center" vertical="center"/>
    </xf>
    <xf borderId="5" fillId="8" fontId="5" numFmtId="183" xfId="0" applyAlignment="1" applyBorder="1" applyFont="1" applyNumberFormat="1">
      <alignment vertical="center"/>
    </xf>
    <xf borderId="5" fillId="8" fontId="5" numFmtId="183" xfId="0" applyAlignment="1" applyBorder="1" applyFont="1" applyNumberFormat="1">
      <alignment horizontal="center" vertical="center"/>
    </xf>
    <xf borderId="6" fillId="8" fontId="5" numFmtId="183" xfId="0" applyAlignment="1" applyBorder="1" applyFont="1" applyNumberFormat="1">
      <alignment vertical="center"/>
    </xf>
    <xf borderId="10" fillId="6" fontId="31" numFmtId="0" xfId="0" applyAlignment="1" applyBorder="1" applyFont="1">
      <alignment vertical="center"/>
    </xf>
    <xf borderId="49" fillId="0" fontId="5" numFmtId="49" xfId="0" applyAlignment="1" applyBorder="1" applyFont="1" applyNumberFormat="1">
      <alignment vertical="center"/>
    </xf>
    <xf borderId="31" fillId="0" fontId="5" numFmtId="49" xfId="0" applyAlignment="1" applyBorder="1" applyFont="1" applyNumberFormat="1">
      <alignment horizontal="center" vertical="center"/>
    </xf>
    <xf borderId="31" fillId="0" fontId="5" numFmtId="183" xfId="0" applyAlignment="1" applyBorder="1" applyFont="1" applyNumberFormat="1">
      <alignment vertical="center"/>
    </xf>
    <xf borderId="38" fillId="0" fontId="5" numFmtId="183" xfId="0" applyAlignment="1" applyBorder="1" applyFont="1" applyNumberFormat="1">
      <alignment vertical="center"/>
    </xf>
    <xf borderId="56" fillId="0" fontId="5" numFmtId="49" xfId="0" applyAlignment="1" applyBorder="1" applyFont="1" applyNumberFormat="1">
      <alignment vertical="center"/>
    </xf>
    <xf borderId="57" fillId="0" fontId="5" numFmtId="49" xfId="0" applyAlignment="1" applyBorder="1" applyFont="1" applyNumberFormat="1">
      <alignment horizontal="center" vertical="center"/>
    </xf>
    <xf borderId="10" fillId="13" fontId="1" numFmtId="0" xfId="0" applyAlignment="1" applyBorder="1" applyFill="1" applyFont="1">
      <alignment horizontal="center" vertical="center"/>
    </xf>
    <xf borderId="57" fillId="3" fontId="5" numFmtId="180" xfId="0" applyAlignment="1" applyBorder="1" applyFont="1" applyNumberFormat="1">
      <alignment vertical="center"/>
    </xf>
    <xf borderId="58" fillId="0" fontId="5" numFmtId="180" xfId="0" applyAlignment="1" applyBorder="1" applyFont="1" applyNumberFormat="1">
      <alignment vertical="center"/>
    </xf>
    <xf borderId="10" fillId="6" fontId="5" numFmtId="0" xfId="0" applyAlignment="1" applyBorder="1" applyFont="1">
      <alignment vertical="center"/>
    </xf>
    <xf borderId="59" fillId="6" fontId="1" numFmtId="49" xfId="0" applyAlignment="1" applyBorder="1" applyFont="1" applyNumberFormat="1">
      <alignment vertical="center"/>
    </xf>
    <xf borderId="60" fillId="6" fontId="1" numFmtId="49" xfId="0" applyAlignment="1" applyBorder="1" applyFont="1" applyNumberFormat="1">
      <alignment horizontal="center" vertical="center"/>
    </xf>
    <xf borderId="10" fillId="13" fontId="1" numFmtId="183" xfId="0" applyAlignment="1" applyBorder="1" applyFont="1" applyNumberFormat="1">
      <alignment horizontal="center" vertical="center"/>
    </xf>
    <xf borderId="60" fillId="3" fontId="1" numFmtId="180" xfId="0" applyAlignment="1" applyBorder="1" applyFont="1" applyNumberFormat="1">
      <alignment vertical="center"/>
    </xf>
    <xf borderId="61" fillId="6" fontId="1" numFmtId="180" xfId="0" applyAlignment="1" applyBorder="1" applyFont="1" applyNumberFormat="1">
      <alignment vertical="center"/>
    </xf>
    <xf borderId="0" fillId="0" fontId="5" numFmtId="0" xfId="0" applyAlignment="1" applyFont="1">
      <alignment vertical="center"/>
    </xf>
    <xf borderId="10" fillId="3" fontId="1" numFmtId="0" xfId="0" applyAlignment="1" applyBorder="1" applyFont="1">
      <alignment vertical="center"/>
    </xf>
    <xf borderId="10" fillId="13" fontId="1" numFmtId="0" xfId="0" applyAlignment="1" applyBorder="1" applyFont="1">
      <alignment vertical="center"/>
    </xf>
    <xf borderId="0" fillId="0" fontId="1" numFmtId="0" xfId="0" applyAlignment="1" applyFont="1">
      <alignment horizontal="left" shrinkToFit="0" vertical="center" wrapText="1"/>
    </xf>
    <xf borderId="59" fillId="0" fontId="1" numFmtId="49" xfId="0" applyAlignment="1" applyBorder="1" applyFont="1" applyNumberFormat="1">
      <alignment vertical="center"/>
    </xf>
    <xf borderId="59" fillId="6" fontId="1" numFmtId="49" xfId="0" applyAlignment="1" applyBorder="1" applyFont="1" applyNumberFormat="1">
      <alignment shrinkToFit="0" vertical="center" wrapText="1"/>
    </xf>
    <xf borderId="62" fillId="6" fontId="1" numFmtId="49" xfId="0" applyAlignment="1" applyBorder="1" applyFont="1" applyNumberFormat="1">
      <alignment vertical="center"/>
    </xf>
    <xf borderId="54" fillId="6" fontId="1" numFmtId="49" xfId="0" applyAlignment="1" applyBorder="1" applyFont="1" applyNumberFormat="1">
      <alignment horizontal="center" vertical="center"/>
    </xf>
    <xf borderId="0" fillId="0" fontId="29" numFmtId="0" xfId="0" applyAlignment="1" applyFont="1">
      <alignment vertical="center"/>
    </xf>
    <xf borderId="0" fillId="0" fontId="29" numFmtId="0" xfId="0" applyAlignment="1" applyFont="1">
      <alignment horizontal="center" vertical="center"/>
    </xf>
    <xf borderId="2" fillId="0" fontId="5" numFmtId="0" xfId="0" applyAlignment="1" applyBorder="1" applyFont="1">
      <alignment vertical="center"/>
    </xf>
    <xf borderId="3" fillId="0" fontId="5" numFmtId="0" xfId="0" applyAlignment="1" applyBorder="1" applyFont="1">
      <alignment vertical="center"/>
    </xf>
    <xf borderId="0" fillId="0" fontId="5" numFmtId="0" xfId="0" applyAlignment="1" applyFont="1">
      <alignment horizontal="center" vertical="center"/>
    </xf>
    <xf borderId="1" fillId="12" fontId="23" numFmtId="0" xfId="0" applyAlignment="1" applyBorder="1" applyFont="1">
      <alignment horizontal="center" vertical="center"/>
    </xf>
    <xf borderId="4" fillId="8" fontId="5" numFmtId="0" xfId="0" applyAlignment="1" applyBorder="1" applyFont="1">
      <alignment horizontal="center" shrinkToFit="0" vertical="center" wrapText="1"/>
    </xf>
    <xf borderId="5" fillId="8" fontId="5" numFmtId="0" xfId="0" applyAlignment="1" applyBorder="1" applyFont="1">
      <alignment horizontal="center" vertical="center"/>
    </xf>
    <xf borderId="6" fillId="8" fontId="5" numFmtId="0" xfId="0" applyAlignment="1" applyBorder="1" applyFont="1">
      <alignment horizontal="center" vertical="center"/>
    </xf>
    <xf borderId="49" fillId="0" fontId="5" numFmtId="2" xfId="0" applyAlignment="1" applyBorder="1" applyFont="1" applyNumberFormat="1">
      <alignment horizontal="center" shrinkToFit="0" vertical="center" wrapText="1"/>
    </xf>
    <xf borderId="31" fillId="0" fontId="1" numFmtId="176" xfId="0" applyAlignment="1" applyBorder="1" applyFont="1" applyNumberFormat="1">
      <alignment vertical="center"/>
    </xf>
    <xf borderId="38" fillId="0" fontId="1" numFmtId="10" xfId="0" applyAlignment="1" applyBorder="1" applyFont="1" applyNumberFormat="1">
      <alignment horizontal="center" vertical="center"/>
    </xf>
    <xf borderId="0" fillId="0" fontId="1" numFmtId="184" xfId="0" applyAlignment="1" applyFont="1" applyNumberFormat="1">
      <alignment vertical="center"/>
    </xf>
    <xf borderId="4" fillId="8" fontId="5" numFmtId="0" xfId="0" applyAlignment="1" applyBorder="1" applyFont="1">
      <alignment horizontal="left" shrinkToFit="0" vertical="center" wrapText="1"/>
    </xf>
    <xf borderId="13" fillId="8" fontId="1" numFmtId="169" xfId="0" applyAlignment="1" applyBorder="1" applyFont="1" applyNumberFormat="1">
      <alignment horizontal="center" vertical="center"/>
    </xf>
    <xf borderId="63" fillId="6" fontId="1" numFmtId="0" xfId="0" applyAlignment="1" applyBorder="1" applyFont="1">
      <alignment horizontal="left" shrinkToFit="0" vertical="center" wrapText="1"/>
    </xf>
    <xf borderId="64" fillId="3" fontId="1" numFmtId="176" xfId="0" applyAlignment="1" applyBorder="1" applyFont="1" applyNumberFormat="1">
      <alignment vertical="center"/>
    </xf>
    <xf borderId="51" fillId="0" fontId="1" numFmtId="10" xfId="0" applyAlignment="1" applyBorder="1" applyFont="1" applyNumberFormat="1">
      <alignment horizontal="center" vertical="center"/>
    </xf>
    <xf borderId="59" fillId="6" fontId="1" numFmtId="0" xfId="0" applyAlignment="1" applyBorder="1" applyFont="1">
      <alignment horizontal="left" shrinkToFit="0" vertical="center" wrapText="1"/>
    </xf>
    <xf borderId="61" fillId="0" fontId="1" numFmtId="10" xfId="0" applyAlignment="1" applyBorder="1" applyFont="1" applyNumberFormat="1">
      <alignment horizontal="center" vertical="center"/>
    </xf>
    <xf borderId="60" fillId="13" fontId="1" numFmtId="176" xfId="0" applyAlignment="1" applyBorder="1" applyFont="1" applyNumberFormat="1">
      <alignment vertical="center"/>
    </xf>
    <xf borderId="59" fillId="0" fontId="1" numFmtId="0" xfId="0" applyAlignment="1" applyBorder="1" applyFont="1">
      <alignment horizontal="left" shrinkToFit="0" vertical="center" wrapText="1"/>
    </xf>
    <xf borderId="0" fillId="0" fontId="1" numFmtId="176" xfId="0" applyAlignment="1" applyFont="1" applyNumberFormat="1">
      <alignment horizontal="center" vertical="center"/>
    </xf>
    <xf borderId="0" fillId="0" fontId="1" numFmtId="3" xfId="0" applyAlignment="1" applyFont="1" applyNumberFormat="1">
      <alignment horizontal="center" vertical="center"/>
    </xf>
    <xf borderId="65" fillId="0" fontId="5" numFmtId="0" xfId="0" applyAlignment="1" applyBorder="1" applyFont="1">
      <alignment horizontal="center" vertical="center"/>
    </xf>
    <xf borderId="66" fillId="0" fontId="3" numFmtId="0" xfId="0" applyBorder="1" applyFont="1"/>
    <xf borderId="67" fillId="0" fontId="3" numFmtId="0" xfId="0" applyBorder="1" applyFont="1"/>
    <xf borderId="4" fillId="0" fontId="5" numFmtId="0" xfId="0" applyAlignment="1" applyBorder="1" applyFont="1">
      <alignment horizontal="center" vertical="center"/>
    </xf>
    <xf borderId="5" fillId="0" fontId="5" numFmtId="176" xfId="0" applyAlignment="1" applyBorder="1" applyFont="1" applyNumberFormat="1">
      <alignment horizontal="center" vertical="center"/>
    </xf>
    <xf borderId="6" fillId="0" fontId="5" numFmtId="10" xfId="0" applyAlignment="1" applyBorder="1" applyFont="1" applyNumberFormat="1">
      <alignment horizontal="center" vertical="center"/>
    </xf>
    <xf borderId="0" fillId="0" fontId="1" numFmtId="176" xfId="0" applyAlignment="1" applyFont="1" applyNumberFormat="1">
      <alignment vertical="center"/>
    </xf>
    <xf borderId="0" fillId="0" fontId="1" numFmtId="49" xfId="0" applyAlignment="1" applyFont="1" applyNumberFormat="1">
      <alignment horizontal="center" vertical="center"/>
    </xf>
    <xf borderId="0" fillId="0" fontId="1" numFmtId="49" xfId="0" applyAlignment="1" applyFont="1" applyNumberFormat="1">
      <alignment horizontal="left" shrinkToFit="0" vertical="center" wrapText="1"/>
    </xf>
    <xf borderId="0" fillId="0" fontId="1" numFmtId="4" xfId="0" applyAlignment="1" applyFont="1" applyNumberFormat="1">
      <alignment vertical="center"/>
    </xf>
    <xf borderId="21" fillId="14" fontId="32" numFmtId="0" xfId="0" applyAlignment="1" applyBorder="1" applyFill="1" applyFont="1">
      <alignment horizontal="center" vertical="center"/>
    </xf>
    <xf borderId="22" fillId="0" fontId="3" numFmtId="0" xfId="0" applyBorder="1" applyFont="1"/>
    <xf borderId="8" fillId="15" fontId="1" numFmtId="49" xfId="0" applyAlignment="1" applyBorder="1" applyFill="1" applyFont="1" applyNumberFormat="1">
      <alignment horizontal="center" vertical="center"/>
    </xf>
    <xf borderId="8" fillId="15" fontId="1" numFmtId="49" xfId="0" applyAlignment="1" applyBorder="1" applyFont="1" applyNumberFormat="1">
      <alignment horizontal="center" shrinkToFit="0" vertical="center" wrapText="1"/>
    </xf>
    <xf borderId="8" fillId="15" fontId="1" numFmtId="0" xfId="0" applyAlignment="1" applyBorder="1" applyFont="1">
      <alignment horizontal="center" vertical="center"/>
    </xf>
    <xf borderId="8" fillId="15" fontId="1" numFmtId="4" xfId="0" applyAlignment="1" applyBorder="1" applyFont="1" applyNumberFormat="1">
      <alignment horizontal="center" vertical="center"/>
    </xf>
    <xf borderId="8" fillId="15" fontId="1" numFmtId="165" xfId="0" applyAlignment="1" applyBorder="1" applyFont="1" applyNumberFormat="1">
      <alignment horizontal="center" vertical="center"/>
    </xf>
    <xf borderId="8" fillId="16" fontId="5" numFmtId="49" xfId="0" applyAlignment="1" applyBorder="1" applyFill="1" applyFont="1" applyNumberFormat="1">
      <alignment horizontal="center" vertical="center"/>
    </xf>
    <xf borderId="8" fillId="17" fontId="5" numFmtId="49" xfId="0" applyAlignment="1" applyBorder="1" applyFill="1" applyFont="1" applyNumberFormat="1">
      <alignment horizontal="left" shrinkToFit="0" vertical="center" wrapText="1"/>
    </xf>
    <xf borderId="8" fillId="16" fontId="5" numFmtId="0" xfId="0" applyAlignment="1" applyBorder="1" applyFont="1">
      <alignment horizontal="center" vertical="center"/>
    </xf>
    <xf borderId="8" fillId="16" fontId="5" numFmtId="4" xfId="0" applyAlignment="1" applyBorder="1" applyFont="1" applyNumberFormat="1">
      <alignment vertical="center"/>
    </xf>
    <xf borderId="8" fillId="16" fontId="5" numFmtId="165" xfId="0" applyAlignment="1" applyBorder="1" applyFont="1" applyNumberFormat="1">
      <alignment horizontal="right" vertical="center"/>
    </xf>
    <xf borderId="8" fillId="16" fontId="5" numFmtId="165" xfId="0" applyAlignment="1" applyBorder="1" applyFont="1" applyNumberFormat="1">
      <alignment vertical="center"/>
    </xf>
    <xf borderId="8" fillId="0" fontId="1" numFmtId="49" xfId="0" applyAlignment="1" applyBorder="1" applyFont="1" applyNumberFormat="1">
      <alignment horizontal="center" vertical="center"/>
    </xf>
    <xf borderId="8" fillId="0" fontId="1" numFmtId="4" xfId="0" applyAlignment="1" applyBorder="1" applyFont="1" applyNumberFormat="1">
      <alignment vertical="center"/>
    </xf>
    <xf borderId="8" fillId="0" fontId="5" numFmtId="49" xfId="0" applyAlignment="1" applyBorder="1" applyFont="1" applyNumberFormat="1">
      <alignment horizontal="center" vertical="center"/>
    </xf>
    <xf borderId="8" fillId="0" fontId="5" numFmtId="49" xfId="0" applyAlignment="1" applyBorder="1" applyFont="1" applyNumberFormat="1">
      <alignment horizontal="right" shrinkToFit="0" vertical="center" wrapText="1"/>
    </xf>
    <xf borderId="8" fillId="0" fontId="5" numFmtId="0" xfId="0" applyAlignment="1" applyBorder="1" applyFont="1">
      <alignment horizontal="center" vertical="center"/>
    </xf>
    <xf borderId="8" fillId="0" fontId="5" numFmtId="4" xfId="0" applyAlignment="1" applyBorder="1" applyFont="1" applyNumberFormat="1">
      <alignment vertical="center"/>
    </xf>
    <xf borderId="8" fillId="0" fontId="5" numFmtId="165" xfId="0" applyAlignment="1" applyBorder="1" applyFont="1" applyNumberFormat="1">
      <alignment horizontal="right" vertical="center"/>
    </xf>
    <xf borderId="8" fillId="0" fontId="5" numFmtId="165" xfId="0" applyAlignment="1" applyBorder="1" applyFont="1" applyNumberFormat="1">
      <alignment vertical="center"/>
    </xf>
    <xf borderId="8" fillId="18" fontId="5" numFmtId="49" xfId="0" applyAlignment="1" applyBorder="1" applyFill="1" applyFont="1" applyNumberFormat="1">
      <alignment horizontal="center" vertical="center"/>
    </xf>
    <xf borderId="8" fillId="18" fontId="5" numFmtId="49" xfId="0" applyAlignment="1" applyBorder="1" applyFont="1" applyNumberFormat="1">
      <alignment horizontal="right" shrinkToFit="0" vertical="center" wrapText="1"/>
    </xf>
    <xf borderId="8" fillId="18" fontId="5" numFmtId="0" xfId="0" applyAlignment="1" applyBorder="1" applyFont="1">
      <alignment horizontal="center" vertical="center"/>
    </xf>
    <xf borderId="8" fillId="18" fontId="5" numFmtId="4" xfId="0" applyAlignment="1" applyBorder="1" applyFont="1" applyNumberFormat="1">
      <alignment vertical="center"/>
    </xf>
    <xf borderId="8" fillId="18" fontId="5" numFmtId="165" xfId="0" applyAlignment="1" applyBorder="1" applyFont="1" applyNumberFormat="1">
      <alignment horizontal="right" vertical="center"/>
    </xf>
    <xf borderId="8" fillId="18" fontId="5" numFmtId="165" xfId="0" applyAlignment="1" applyBorder="1" applyFont="1" applyNumberFormat="1">
      <alignment vertical="center"/>
    </xf>
    <xf borderId="0" fillId="0" fontId="1" numFmtId="185" xfId="0" applyAlignment="1" applyFont="1" applyNumberFormat="1">
      <alignment shrinkToFit="0" vertical="center" wrapText="1"/>
    </xf>
    <xf borderId="0" fillId="0" fontId="1" numFmtId="186" xfId="0" applyAlignment="1" applyFont="1" applyNumberFormat="1">
      <alignment horizontal="left" shrinkToFit="0" vertical="center" wrapText="1"/>
    </xf>
    <xf borderId="0" fillId="0" fontId="1" numFmtId="185" xfId="0" applyAlignment="1" applyFont="1" applyNumberFormat="1">
      <alignment horizontal="left" shrinkToFit="0" vertical="center" wrapText="1"/>
    </xf>
    <xf borderId="0" fillId="0" fontId="1" numFmtId="185" xfId="0" applyAlignment="1" applyFont="1" applyNumberFormat="1">
      <alignment vertical="center"/>
    </xf>
    <xf borderId="0" fillId="0" fontId="1" numFmtId="185" xfId="0" applyAlignment="1" applyFont="1" applyNumberFormat="1">
      <alignment horizontal="left" vertical="center"/>
    </xf>
    <xf borderId="0" fillId="0" fontId="1" numFmtId="187" xfId="0" applyAlignment="1" applyFont="1" applyNumberFormat="1">
      <alignment vertical="center"/>
    </xf>
    <xf borderId="0" fillId="0" fontId="8" numFmtId="186" xfId="0" applyAlignment="1" applyFont="1" applyNumberFormat="1">
      <alignment horizontal="left" vertical="center"/>
    </xf>
    <xf borderId="0" fillId="0" fontId="8" numFmtId="49" xfId="0" applyAlignment="1" applyFont="1" applyNumberFormat="1">
      <alignment horizontal="left" vertical="center"/>
    </xf>
    <xf borderId="0" fillId="0" fontId="33" numFmtId="0" xfId="0" applyAlignment="1" applyFont="1">
      <alignment horizontal="left" shrinkToFit="0" vertical="center" wrapText="1"/>
    </xf>
    <xf borderId="45" fillId="8" fontId="5" numFmtId="0" xfId="0" applyAlignment="1" applyBorder="1" applyFont="1">
      <alignment horizontal="center" shrinkToFit="0" vertical="center" wrapText="1"/>
    </xf>
    <xf borderId="26" fillId="0" fontId="5" numFmtId="188" xfId="0" applyAlignment="1" applyBorder="1" applyFont="1" applyNumberFormat="1">
      <alignment horizontal="center" vertical="center"/>
    </xf>
    <xf borderId="68" fillId="8" fontId="5" numFmtId="0" xfId="0" applyAlignment="1" applyBorder="1" applyFont="1">
      <alignment horizontal="center" shrinkToFit="0" vertical="center" wrapText="1"/>
    </xf>
    <xf borderId="15" fillId="8" fontId="5" numFmtId="0" xfId="0" applyAlignment="1" applyBorder="1" applyFont="1">
      <alignment horizontal="center" shrinkToFit="0" vertical="center" wrapText="1"/>
    </xf>
    <xf borderId="26" fillId="8" fontId="5" numFmtId="0" xfId="0" applyAlignment="1" applyBorder="1" applyFont="1">
      <alignment horizontal="center" shrinkToFit="0" vertical="center" wrapText="1"/>
    </xf>
    <xf borderId="69" fillId="8" fontId="5" numFmtId="3" xfId="0" applyAlignment="1" applyBorder="1" applyFont="1" applyNumberFormat="1">
      <alignment horizontal="center" shrinkToFit="0" vertical="center" wrapText="1"/>
    </xf>
    <xf borderId="26" fillId="8" fontId="5" numFmtId="3" xfId="0" applyAlignment="1" applyBorder="1" applyFont="1" applyNumberFormat="1">
      <alignment horizontal="center" shrinkToFit="0" vertical="center" wrapText="1"/>
    </xf>
    <xf borderId="70" fillId="0" fontId="3" numFmtId="0" xfId="0" applyBorder="1" applyFont="1"/>
    <xf borderId="27" fillId="0" fontId="3" numFmtId="0" xfId="0" applyBorder="1" applyFont="1"/>
    <xf borderId="71" fillId="0" fontId="3" numFmtId="0" xfId="0" applyBorder="1" applyFont="1"/>
    <xf borderId="72" fillId="0" fontId="3" numFmtId="0" xfId="0" applyBorder="1" applyFont="1"/>
    <xf borderId="73" fillId="0" fontId="3" numFmtId="0" xfId="0" applyBorder="1" applyFont="1"/>
    <xf borderId="74" fillId="0" fontId="3" numFmtId="0" xfId="0" applyBorder="1" applyFont="1"/>
    <xf borderId="75" fillId="8" fontId="5" numFmtId="0" xfId="0" applyAlignment="1" applyBorder="1" applyFont="1">
      <alignment horizontal="center" shrinkToFit="0" vertical="center" wrapText="1"/>
    </xf>
    <xf borderId="76" fillId="8" fontId="5" numFmtId="0" xfId="0" applyAlignment="1" applyBorder="1" applyFont="1">
      <alignment shrinkToFit="0" vertical="center" wrapText="1"/>
    </xf>
    <xf borderId="77" fillId="8" fontId="5" numFmtId="0" xfId="0" applyAlignment="1" applyBorder="1" applyFont="1">
      <alignment shrinkToFit="0" vertical="center" wrapText="1"/>
    </xf>
    <xf borderId="75" fillId="8" fontId="5" numFmtId="0" xfId="0" applyAlignment="1" applyBorder="1" applyFont="1">
      <alignment shrinkToFit="0" vertical="center" wrapText="1"/>
    </xf>
    <xf borderId="23" fillId="0" fontId="1" numFmtId="0" xfId="0" applyAlignment="1" applyBorder="1" applyFont="1">
      <alignment horizontal="center" shrinkToFit="0" vertical="center" wrapText="1"/>
    </xf>
    <xf borderId="8" fillId="0" fontId="1" numFmtId="188" xfId="0" applyAlignment="1" applyBorder="1" applyFont="1" applyNumberFormat="1">
      <alignment horizontal="center" vertical="center"/>
    </xf>
    <xf borderId="8" fillId="6" fontId="1" numFmtId="0" xfId="0" applyAlignment="1" applyBorder="1" applyFont="1">
      <alignment horizontal="center" shrinkToFit="0" vertical="center" wrapText="1"/>
    </xf>
    <xf borderId="43" fillId="8" fontId="5" numFmtId="0" xfId="0" applyAlignment="1" applyBorder="1" applyFont="1">
      <alignment horizontal="center" shrinkToFit="0" vertical="center" wrapText="1"/>
    </xf>
    <xf borderId="8" fillId="8" fontId="5" numFmtId="0" xfId="0" applyAlignment="1" applyBorder="1" applyFont="1">
      <alignment shrinkToFit="0" vertical="center" wrapText="1"/>
    </xf>
    <xf borderId="8" fillId="6" fontId="1" numFmtId="0" xfId="0" applyAlignment="1" applyBorder="1" applyFont="1">
      <alignment horizontal="left" shrinkToFit="0" vertical="center" wrapText="1"/>
    </xf>
    <xf borderId="8" fillId="0" fontId="1" numFmtId="1" xfId="0" applyAlignment="1" applyBorder="1" applyFont="1" applyNumberFormat="1">
      <alignment horizontal="center" shrinkToFit="0" vertical="center" wrapText="1"/>
    </xf>
    <xf borderId="43" fillId="8" fontId="5" numFmtId="0" xfId="0" applyAlignment="1" applyBorder="1" applyFont="1">
      <alignment horizontal="center" vertical="center"/>
    </xf>
    <xf quotePrefix="1" borderId="78" fillId="8" fontId="5" numFmtId="0" xfId="0" applyAlignment="1" applyBorder="1" applyFont="1">
      <alignment horizontal="right" vertical="center"/>
    </xf>
    <xf borderId="79" fillId="0" fontId="3" numFmtId="0" xfId="0" applyBorder="1" applyFont="1"/>
    <xf borderId="80" fillId="0" fontId="3" numFmtId="0" xfId="0" applyBorder="1" applyFont="1"/>
    <xf borderId="81" fillId="8" fontId="5" numFmtId="188" xfId="0" applyAlignment="1" applyBorder="1" applyFont="1" applyNumberFormat="1">
      <alignment vertical="center"/>
    </xf>
    <xf borderId="0" fillId="0" fontId="2" numFmtId="0" xfId="0" applyAlignment="1" applyFont="1">
      <alignment horizontal="right" vertical="center"/>
    </xf>
    <xf borderId="0" fillId="0" fontId="5" numFmtId="188" xfId="0" applyAlignment="1" applyFont="1" applyNumberFormat="1">
      <alignment vertical="center"/>
    </xf>
    <xf borderId="0" fillId="0" fontId="6" numFmtId="0" xfId="0" applyAlignment="1" applyFont="1">
      <alignment horizontal="left" shrinkToFit="0" vertical="center" wrapText="1"/>
    </xf>
    <xf borderId="0" fillId="0" fontId="1" numFmtId="188" xfId="0" applyAlignment="1" applyFont="1" applyNumberFormat="1">
      <alignment vertical="center"/>
    </xf>
    <xf borderId="0" fillId="0" fontId="34" numFmtId="0" xfId="0" applyAlignment="1" applyFont="1">
      <alignment horizontal="left" vertical="center"/>
    </xf>
    <xf borderId="82" fillId="8" fontId="5" numFmtId="0" xfId="0" applyAlignment="1" applyBorder="1" applyFont="1">
      <alignment horizontal="center" shrinkToFit="0" vertical="center" wrapText="1"/>
    </xf>
    <xf borderId="28" fillId="0" fontId="3" numFmtId="0" xfId="0" applyBorder="1" applyFont="1"/>
    <xf borderId="83" fillId="8" fontId="5" numFmtId="0" xfId="0" applyAlignment="1" applyBorder="1" applyFont="1">
      <alignment horizontal="center" shrinkToFit="0" vertical="center" wrapText="1"/>
    </xf>
    <xf borderId="10" fillId="8" fontId="5" numFmtId="0" xfId="0" applyAlignment="1" applyBorder="1" applyFont="1">
      <alignment horizontal="center" shrinkToFit="0" vertical="center" wrapText="1"/>
    </xf>
    <xf borderId="10" fillId="8" fontId="5" numFmtId="3" xfId="0" applyAlignment="1" applyBorder="1" applyFont="1" applyNumberFormat="1">
      <alignment horizontal="center" shrinkToFit="0" vertical="center" wrapText="1"/>
    </xf>
    <xf borderId="84" fillId="8" fontId="5" numFmtId="3" xfId="0" applyAlignment="1" applyBorder="1" applyFont="1" applyNumberFormat="1">
      <alignment horizontal="center" shrinkToFit="0" vertical="center" wrapText="1"/>
    </xf>
    <xf borderId="85" fillId="8" fontId="5" numFmtId="0" xfId="0" applyAlignment="1" applyBorder="1" applyFont="1">
      <alignment horizontal="center" vertical="center"/>
    </xf>
    <xf borderId="85" fillId="8" fontId="5" numFmtId="0" xfId="0" applyAlignment="1" applyBorder="1" applyFont="1">
      <alignment horizontal="center" shrinkToFit="0" vertical="center" wrapText="1"/>
    </xf>
    <xf borderId="85" fillId="8" fontId="5" numFmtId="3" xfId="0" applyAlignment="1" applyBorder="1" applyFont="1" applyNumberFormat="1">
      <alignment horizontal="center" shrinkToFit="0" vertical="center" wrapText="1"/>
    </xf>
    <xf borderId="45" fillId="8" fontId="5" numFmtId="3" xfId="0" applyAlignment="1" applyBorder="1" applyFont="1" applyNumberFormat="1">
      <alignment horizontal="center" shrinkToFit="0" vertical="center" wrapText="1"/>
    </xf>
    <xf borderId="76" fillId="8" fontId="5" numFmtId="0" xfId="0" applyAlignment="1" applyBorder="1" applyFont="1">
      <alignment horizontal="center" shrinkToFit="0" vertical="center" wrapText="1"/>
    </xf>
    <xf borderId="86" fillId="8" fontId="5" numFmtId="0" xfId="0" applyAlignment="1" applyBorder="1" applyFont="1">
      <alignment horizontal="center" vertical="center"/>
    </xf>
    <xf borderId="87" fillId="0" fontId="3" numFmtId="0" xfId="0" applyBorder="1" applyFont="1"/>
    <xf borderId="88" fillId="0" fontId="3" numFmtId="0" xfId="0" applyBorder="1" applyFont="1"/>
    <xf borderId="8" fillId="0" fontId="8" numFmtId="188" xfId="0" applyAlignment="1" applyBorder="1" applyFont="1" applyNumberFormat="1">
      <alignment horizontal="center" vertical="center"/>
    </xf>
    <xf borderId="78" fillId="8" fontId="2" numFmtId="0" xfId="0" applyAlignment="1" applyBorder="1" applyFont="1">
      <alignment horizontal="right" vertical="center"/>
    </xf>
    <xf borderId="89" fillId="0" fontId="3" numFmtId="0" xfId="0" applyBorder="1" applyFont="1"/>
    <xf borderId="81" fillId="8" fontId="5" numFmtId="188" xfId="0" applyAlignment="1" applyBorder="1" applyFont="1" applyNumberFormat="1">
      <alignment horizontal="center" vertical="center"/>
    </xf>
    <xf borderId="17" fillId="0" fontId="35" numFmtId="0" xfId="0" applyAlignment="1" applyBorder="1" applyFont="1">
      <alignment horizontal="center" vertical="center"/>
    </xf>
    <xf borderId="17" fillId="0" fontId="35" numFmtId="0" xfId="0" applyAlignment="1" applyBorder="1" applyFont="1">
      <alignment horizontal="left" vertical="center"/>
    </xf>
    <xf borderId="17" fillId="0" fontId="35" numFmtId="0" xfId="0" applyAlignment="1" applyBorder="1" applyFont="1">
      <alignment horizontal="center" shrinkToFit="0" vertical="center" wrapText="1"/>
    </xf>
    <xf borderId="0" fillId="0" fontId="30" numFmtId="0" xfId="0" applyAlignment="1" applyFont="1">
      <alignment horizontal="center" vertical="center"/>
    </xf>
    <xf borderId="0" fillId="0" fontId="35" numFmtId="0" xfId="0" applyAlignment="1" applyFont="1">
      <alignment horizontal="center" vertical="center"/>
    </xf>
    <xf borderId="0" fillId="0" fontId="35" numFmtId="0" xfId="0" applyAlignment="1" applyFont="1">
      <alignment horizontal="left" vertical="center"/>
    </xf>
    <xf borderId="0" fillId="0" fontId="35" numFmtId="0" xfId="0" applyAlignment="1" applyFont="1">
      <alignment horizontal="center" shrinkToFit="0" vertical="center" wrapText="1"/>
    </xf>
    <xf borderId="0" fillId="0" fontId="30" numFmtId="0" xfId="0" applyAlignment="1" applyFont="1">
      <alignment horizontal="left" vertical="center"/>
    </xf>
    <xf borderId="0" fillId="0" fontId="36" numFmtId="0" xfId="0" applyAlignment="1" applyFont="1">
      <alignment shrinkToFit="0" vertical="center" wrapText="1"/>
    </xf>
    <xf borderId="0" fillId="0" fontId="30" numFmtId="2" xfId="0" applyAlignment="1" applyFont="1" applyNumberFormat="1">
      <alignment horizontal="center" vertical="center"/>
    </xf>
    <xf borderId="0" fillId="0" fontId="37" numFmtId="4" xfId="0" applyAlignment="1" applyFont="1" applyNumberFormat="1">
      <alignment horizontal="center" vertical="center"/>
    </xf>
    <xf borderId="0" fillId="0" fontId="30" numFmtId="4" xfId="0" applyAlignment="1" applyFont="1" applyNumberFormat="1">
      <alignment horizontal="center" vertical="center"/>
    </xf>
    <xf borderId="0" fillId="0" fontId="35" numFmtId="4" xfId="0" applyAlignment="1" applyFont="1" applyNumberFormat="1">
      <alignment horizontal="center" vertical="center"/>
    </xf>
    <xf borderId="17" fillId="0" fontId="30" numFmtId="0" xfId="0" applyAlignment="1" applyBorder="1" applyFont="1">
      <alignment horizontal="center" vertical="center"/>
    </xf>
    <xf borderId="17" fillId="0" fontId="36" numFmtId="0" xfId="0" applyAlignment="1" applyBorder="1" applyFont="1">
      <alignment shrinkToFit="0" vertical="center" wrapText="1"/>
    </xf>
    <xf borderId="17" fillId="0" fontId="30" numFmtId="4" xfId="0" applyAlignment="1" applyBorder="1" applyFont="1" applyNumberFormat="1">
      <alignment horizontal="center" vertical="center"/>
    </xf>
    <xf borderId="0" fillId="0" fontId="35" numFmtId="9" xfId="0" applyAlignment="1" applyFont="1" applyNumberFormat="1">
      <alignment horizontal="center" vertical="center"/>
    </xf>
    <xf borderId="17" fillId="0" fontId="30" numFmtId="0" xfId="0" applyAlignment="1" applyBorder="1" applyFont="1">
      <alignment horizontal="left" vertical="center"/>
    </xf>
    <xf borderId="0" fillId="0" fontId="38" numFmtId="0" xfId="0" applyFont="1"/>
    <xf borderId="0" fillId="0" fontId="38" numFmtId="0" xfId="0" applyAlignment="1" applyFont="1">
      <alignment shrinkToFit="0" wrapText="1"/>
    </xf>
    <xf borderId="8" fillId="0" fontId="39" numFmtId="49" xfId="0" applyAlignment="1" applyBorder="1" applyFont="1" applyNumberFormat="1">
      <alignment horizontal="center" vertical="center"/>
    </xf>
    <xf borderId="8" fillId="0" fontId="39" numFmtId="49" xfId="0" applyAlignment="1" applyBorder="1" applyFont="1" applyNumberFormat="1">
      <alignment horizontal="center" shrinkToFit="0" vertical="center" wrapText="1"/>
    </xf>
    <xf borderId="8" fillId="0" fontId="38" numFmtId="0" xfId="0" applyAlignment="1" applyBorder="1" applyFont="1">
      <alignment horizontal="center" vertical="center"/>
    </xf>
    <xf borderId="8" fillId="0" fontId="38" numFmtId="0" xfId="0" applyAlignment="1" applyBorder="1" applyFont="1">
      <alignment horizontal="center" shrinkToFit="0" vertical="center" wrapText="1"/>
    </xf>
    <xf borderId="8" fillId="0" fontId="38" numFmtId="2" xfId="0" applyAlignment="1" applyBorder="1" applyFont="1" applyNumberFormat="1">
      <alignment horizontal="center" vertical="center"/>
    </xf>
    <xf borderId="21" fillId="0" fontId="39" numFmtId="0" xfId="0" applyAlignment="1" applyBorder="1" applyFont="1">
      <alignment horizontal="center" vertical="center"/>
    </xf>
    <xf borderId="90" fillId="0" fontId="39" numFmtId="0" xfId="0" applyAlignment="1" applyBorder="1" applyFont="1">
      <alignment horizontal="center" vertical="center"/>
    </xf>
    <xf borderId="91" fillId="0" fontId="3" numFmtId="0" xfId="0" applyBorder="1" applyFont="1"/>
    <xf borderId="92" fillId="0" fontId="3" numFmtId="0" xfId="0" applyBorder="1" applyFont="1"/>
    <xf borderId="93" fillId="0" fontId="3" numFmtId="0" xfId="0" applyBorder="1" applyFont="1"/>
    <xf borderId="17" fillId="0" fontId="3" numFmtId="0" xfId="0" applyBorder="1" applyFont="1"/>
    <xf borderId="18" fillId="0" fontId="3" numFmtId="0" xfId="0" applyBorder="1" applyFont="1"/>
    <xf borderId="0" fillId="0" fontId="30" numFmtId="0" xfId="0" applyAlignment="1" applyFont="1">
      <alignment horizontal="center"/>
    </xf>
    <xf borderId="0" fillId="0" fontId="40" numFmtId="0" xfId="0" applyFont="1"/>
    <xf borderId="0" fillId="0" fontId="35" numFmtId="0" xfId="0" applyAlignment="1" applyFont="1">
      <alignment horizontal="center"/>
    </xf>
    <xf borderId="10" fillId="19" fontId="35" numFmtId="0" xfId="0" applyAlignment="1" applyBorder="1" applyFill="1" applyFont="1">
      <alignment horizontal="center"/>
    </xf>
    <xf borderId="0" fillId="0" fontId="35" numFmtId="0" xfId="0" applyFont="1"/>
    <xf borderId="0" fillId="0" fontId="35" numFmtId="0" xfId="0" applyFont="1"/>
    <xf borderId="0" fillId="0" fontId="30" numFmtId="2" xfId="0" applyAlignment="1" applyFont="1" applyNumberFormat="1">
      <alignment horizontal="center"/>
    </xf>
    <xf borderId="10" fillId="20" fontId="35" numFmtId="0" xfId="0" applyAlignment="1" applyBorder="1" applyFill="1" applyFont="1">
      <alignment horizontal="center"/>
    </xf>
    <xf borderId="0" fillId="0" fontId="30" numFmtId="0" xfId="0" applyAlignment="1" applyFont="1">
      <alignment horizontal="center"/>
    </xf>
    <xf borderId="94" fillId="8" fontId="30" numFmtId="0" xfId="0" applyAlignment="1" applyBorder="1" applyFont="1">
      <alignment horizontal="center"/>
    </xf>
    <xf borderId="94" fillId="8" fontId="30" numFmtId="2" xfId="0" applyAlignment="1" applyBorder="1" applyFont="1" applyNumberFormat="1">
      <alignment horizontal="center"/>
    </xf>
    <xf borderId="94" fillId="8" fontId="30" numFmtId="0" xfId="0" applyBorder="1" applyFont="1"/>
    <xf borderId="0" fillId="0" fontId="8" numFmtId="0" xfId="0" applyAlignment="1" applyFont="1">
      <alignment horizontal="center" vertical="center"/>
    </xf>
    <xf borderId="95" fillId="10" fontId="2" numFmtId="0" xfId="0" applyAlignment="1" applyBorder="1" applyFont="1">
      <alignment shrinkToFit="0" vertical="center" wrapText="1"/>
    </xf>
    <xf borderId="96" fillId="21" fontId="2" numFmtId="0" xfId="0" applyAlignment="1" applyBorder="1" applyFill="1" applyFont="1">
      <alignment shrinkToFit="0" vertical="center" wrapText="1"/>
    </xf>
    <xf borderId="97" fillId="21" fontId="2" numFmtId="0" xfId="0" applyAlignment="1" applyBorder="1" applyFont="1">
      <alignment shrinkToFit="0" vertical="center" wrapText="1"/>
    </xf>
    <xf borderId="0" fillId="0" fontId="2" numFmtId="0" xfId="0" applyAlignment="1" applyFont="1">
      <alignment horizontal="center" vertical="center"/>
    </xf>
    <xf borderId="10" fillId="21" fontId="2" numFmtId="0" xfId="0" applyAlignment="1" applyBorder="1" applyFont="1">
      <alignment horizontal="center" vertical="center"/>
    </xf>
    <xf borderId="10" fillId="21" fontId="8" numFmtId="0" xfId="0" applyAlignment="1" applyBorder="1" applyFont="1">
      <alignment horizontal="center" vertical="center"/>
    </xf>
    <xf borderId="8" fillId="22" fontId="2" numFmtId="0" xfId="0" applyAlignment="1" applyBorder="1" applyFill="1" applyFont="1">
      <alignment horizontal="center" shrinkToFit="0" vertical="center" wrapText="1"/>
    </xf>
    <xf borderId="8" fillId="10" fontId="8" numFmtId="1" xfId="0" applyAlignment="1" applyBorder="1" applyFont="1" applyNumberFormat="1">
      <alignment horizontal="center" vertical="center"/>
    </xf>
    <xf borderId="8" fillId="10" fontId="8" numFmtId="0" xfId="0" applyAlignment="1" applyBorder="1" applyFont="1">
      <alignment shrinkToFit="0" vertical="center" wrapText="1"/>
    </xf>
    <xf borderId="8" fillId="10" fontId="8" numFmtId="3" xfId="0" applyAlignment="1" applyBorder="1" applyFont="1" applyNumberFormat="1">
      <alignment horizontal="center" vertical="center"/>
    </xf>
    <xf borderId="8" fillId="22" fontId="2" numFmtId="49" xfId="0" applyAlignment="1" applyBorder="1" applyFont="1" applyNumberFormat="1">
      <alignment horizontal="center" vertical="center"/>
    </xf>
    <xf borderId="8" fillId="22" fontId="2" numFmtId="0" xfId="0" applyAlignment="1" applyBorder="1" applyFont="1">
      <alignment vertical="center"/>
    </xf>
    <xf borderId="8" fillId="22" fontId="2" numFmtId="0" xfId="0" applyAlignment="1" applyBorder="1" applyFont="1">
      <alignment horizontal="center" vertical="center"/>
    </xf>
    <xf borderId="8" fillId="22" fontId="2" numFmtId="0" xfId="0" applyAlignment="1" applyBorder="1" applyFont="1">
      <alignment horizontal="right" vertical="center"/>
    </xf>
    <xf borderId="8" fillId="22" fontId="2" numFmtId="171" xfId="0" applyAlignment="1" applyBorder="1" applyFont="1" applyNumberFormat="1">
      <alignment horizontal="center" vertical="center"/>
    </xf>
    <xf borderId="8" fillId="10" fontId="5" numFmtId="49" xfId="0" applyAlignment="1" applyBorder="1" applyFont="1" applyNumberFormat="1">
      <alignment horizontal="center" vertical="center"/>
    </xf>
    <xf borderId="8" fillId="10" fontId="1" numFmtId="1" xfId="0" applyAlignment="1" applyBorder="1" applyFont="1" applyNumberFormat="1">
      <alignment horizontal="center" vertical="center"/>
    </xf>
    <xf borderId="8" fillId="0" fontId="1" numFmtId="1" xfId="0" applyAlignment="1" applyBorder="1" applyFont="1" applyNumberFormat="1">
      <alignment horizontal="center" vertical="center"/>
    </xf>
    <xf borderId="8" fillId="0" fontId="1" numFmtId="171" xfId="0" applyAlignment="1" applyBorder="1" applyFont="1" applyNumberFormat="1">
      <alignment horizontal="center" shrinkToFit="0" vertical="center" wrapText="1"/>
    </xf>
    <xf borderId="8" fillId="0" fontId="1" numFmtId="171" xfId="0" applyAlignment="1" applyBorder="1" applyFont="1" applyNumberFormat="1">
      <alignment horizontal="center" vertical="center"/>
    </xf>
    <xf borderId="8" fillId="10" fontId="1" numFmtId="49" xfId="0" applyAlignment="1" applyBorder="1" applyFont="1" applyNumberFormat="1">
      <alignment horizontal="center" vertical="center"/>
    </xf>
    <xf borderId="8" fillId="10" fontId="2" numFmtId="49" xfId="0" applyAlignment="1" applyBorder="1" applyFont="1" applyNumberFormat="1">
      <alignment horizontal="center" vertical="center"/>
    </xf>
    <xf borderId="8" fillId="0" fontId="1" numFmtId="189" xfId="0" applyAlignment="1" applyBorder="1" applyFont="1" applyNumberFormat="1">
      <alignment horizontal="center" vertical="center"/>
    </xf>
    <xf borderId="8" fillId="10" fontId="8" numFmtId="49" xfId="0" applyAlignment="1" applyBorder="1" applyFont="1" applyNumberFormat="1">
      <alignment horizontal="center" vertical="center"/>
    </xf>
    <xf borderId="8" fillId="0" fontId="8" numFmtId="1" xfId="0" applyAlignment="1" applyBorder="1" applyFont="1" applyNumberFormat="1">
      <alignment horizontal="center" vertical="center"/>
    </xf>
    <xf borderId="8" fillId="0" fontId="8" numFmtId="189" xfId="0" applyAlignment="1" applyBorder="1" applyFont="1" applyNumberFormat="1">
      <alignment horizontal="center" vertical="center"/>
    </xf>
    <xf borderId="8" fillId="22" fontId="5" numFmtId="49" xfId="0" applyAlignment="1" applyBorder="1" applyFont="1" applyNumberFormat="1">
      <alignment horizontal="center" vertical="center"/>
    </xf>
    <xf borderId="8" fillId="22" fontId="5" numFmtId="0" xfId="0" applyAlignment="1" applyBorder="1" applyFont="1">
      <alignment vertical="center"/>
    </xf>
    <xf borderId="8" fillId="22" fontId="5" numFmtId="0" xfId="0" applyAlignment="1" applyBorder="1" applyFont="1">
      <alignment horizontal="center" vertical="center"/>
    </xf>
    <xf borderId="8" fillId="22" fontId="5" numFmtId="0" xfId="0" applyAlignment="1" applyBorder="1" applyFont="1">
      <alignment horizontal="right" vertical="center"/>
    </xf>
    <xf borderId="8" fillId="22" fontId="5" numFmtId="171" xfId="0" applyAlignment="1" applyBorder="1" applyFont="1" applyNumberFormat="1">
      <alignment horizontal="center" vertical="center"/>
    </xf>
    <xf borderId="8" fillId="10" fontId="5" numFmtId="0" xfId="0" applyAlignment="1" applyBorder="1" applyFont="1">
      <alignment horizontal="center" vertical="center"/>
    </xf>
    <xf borderId="8" fillId="22" fontId="2" numFmtId="189" xfId="0" applyAlignment="1" applyBorder="1" applyFont="1" applyNumberFormat="1">
      <alignment horizontal="center" vertical="center"/>
    </xf>
    <xf borderId="8" fillId="0" fontId="8" numFmtId="171" xfId="0" applyAlignment="1" applyBorder="1" applyFont="1" applyNumberFormat="1">
      <alignment horizontal="center" vertical="center"/>
    </xf>
    <xf borderId="8" fillId="9" fontId="2" numFmtId="0" xfId="0" applyAlignment="1" applyBorder="1" applyFont="1">
      <alignment horizontal="center" vertical="center"/>
    </xf>
    <xf borderId="8" fillId="9" fontId="2" numFmtId="0" xfId="0" applyAlignment="1" applyBorder="1" applyFont="1">
      <alignment vertical="center"/>
    </xf>
    <xf borderId="8" fillId="9" fontId="2" numFmtId="189" xfId="0" applyAlignment="1" applyBorder="1" applyFont="1" applyNumberFormat="1">
      <alignment horizontal="center" vertical="center"/>
    </xf>
    <xf borderId="0" fillId="0" fontId="8" numFmtId="9" xfId="0" applyAlignment="1" applyFont="1" applyNumberFormat="1">
      <alignment vertical="center"/>
    </xf>
    <xf borderId="8" fillId="10" fontId="2" numFmtId="0" xfId="0" applyAlignment="1" applyBorder="1" applyFont="1">
      <alignment vertical="center"/>
    </xf>
    <xf borderId="8" fillId="10" fontId="2" numFmtId="0" xfId="0" applyAlignment="1" applyBorder="1" applyFont="1">
      <alignment horizontal="center" vertical="center"/>
    </xf>
    <xf borderId="8" fillId="21" fontId="8" numFmtId="0" xfId="0" applyAlignment="1" applyBorder="1" applyFont="1">
      <alignment horizontal="left" shrinkToFit="0" vertical="center" wrapText="1"/>
    </xf>
    <xf borderId="8" fillId="21" fontId="8" numFmtId="9" xfId="0" applyAlignment="1" applyBorder="1" applyFont="1" applyNumberFormat="1">
      <alignment horizontal="center" vertical="center"/>
    </xf>
    <xf borderId="8" fillId="0" fontId="8" numFmtId="0" xfId="0" applyAlignment="1" applyBorder="1" applyFont="1">
      <alignment vertical="center"/>
    </xf>
    <xf borderId="8" fillId="0" fontId="8" numFmtId="3" xfId="0" applyAlignment="1" applyBorder="1" applyFont="1" applyNumberFormat="1">
      <alignment horizontal="center" vertical="center"/>
    </xf>
    <xf borderId="8" fillId="9" fontId="2" numFmtId="9" xfId="0" applyAlignment="1" applyBorder="1" applyFont="1" applyNumberFormat="1">
      <alignment horizontal="center" vertical="center"/>
    </xf>
    <xf borderId="0" fillId="0" fontId="8" numFmtId="3" xfId="0" applyAlignment="1" applyFont="1" applyNumberFormat="1">
      <alignment horizontal="center" vertical="center"/>
    </xf>
    <xf borderId="98" fillId="22" fontId="2" numFmtId="0" xfId="0" applyAlignment="1" applyBorder="1" applyFont="1">
      <alignment horizontal="center" vertical="center"/>
    </xf>
    <xf borderId="99" fillId="22" fontId="41" numFmtId="0" xfId="0" applyAlignment="1" applyBorder="1" applyFont="1">
      <alignment horizontal="right" vertical="center"/>
    </xf>
    <xf borderId="100" fillId="0" fontId="3" numFmtId="0" xfId="0" applyBorder="1" applyFont="1"/>
    <xf borderId="101" fillId="0" fontId="3" numFmtId="0" xfId="0" applyBorder="1" applyFont="1"/>
    <xf borderId="102" fillId="22" fontId="8" numFmtId="190" xfId="0" applyAlignment="1" applyBorder="1" applyFont="1" applyNumberFormat="1">
      <alignment vertical="center"/>
    </xf>
    <xf borderId="0" fillId="0" fontId="2" numFmtId="0" xfId="0" applyAlignment="1" applyFont="1">
      <alignment vertical="center"/>
    </xf>
    <xf borderId="0" fillId="0" fontId="42" numFmtId="0" xfId="0" applyAlignment="1" applyFont="1">
      <alignment horizontal="left" vertical="center"/>
    </xf>
    <xf borderId="0" fillId="0" fontId="30" numFmtId="0" xfId="0" applyAlignment="1" applyFont="1">
      <alignment vertical="center"/>
    </xf>
    <xf borderId="0" fillId="0" fontId="30" numFmtId="49" xfId="0" applyAlignment="1" applyFont="1" applyNumberFormat="1">
      <alignment horizontal="center" vertical="center"/>
    </xf>
    <xf borderId="0" fillId="0" fontId="30" numFmtId="49" xfId="0" applyAlignment="1" applyFont="1" applyNumberFormat="1">
      <alignment horizontal="left" shrinkToFit="0" vertical="center" wrapText="1"/>
    </xf>
    <xf borderId="0" fillId="0" fontId="30" numFmtId="4" xfId="0" applyAlignment="1" applyFont="1" applyNumberFormat="1">
      <alignment vertical="center"/>
    </xf>
    <xf borderId="0" fillId="0" fontId="30" numFmtId="165" xfId="0" applyAlignment="1" applyFont="1" applyNumberFormat="1">
      <alignment horizontal="right" vertical="center"/>
    </xf>
    <xf borderId="0" fillId="0" fontId="30" numFmtId="165" xfId="0" applyAlignment="1" applyFont="1" applyNumberFormat="1">
      <alignment vertical="center"/>
    </xf>
    <xf borderId="103" fillId="14" fontId="43" numFmtId="0" xfId="0" applyAlignment="1" applyBorder="1" applyFont="1">
      <alignment horizontal="center" vertical="center"/>
    </xf>
    <xf borderId="104" fillId="0" fontId="3" numFmtId="0" xfId="0" applyBorder="1" applyFont="1"/>
    <xf borderId="105" fillId="0" fontId="3" numFmtId="0" xfId="0" applyBorder="1" applyFont="1"/>
    <xf borderId="10" fillId="15" fontId="30" numFmtId="49" xfId="0" applyAlignment="1" applyBorder="1" applyFont="1" applyNumberFormat="1">
      <alignment horizontal="center" vertical="center"/>
    </xf>
    <xf borderId="10" fillId="15" fontId="30" numFmtId="49" xfId="0" applyAlignment="1" applyBorder="1" applyFont="1" applyNumberFormat="1">
      <alignment horizontal="center" shrinkToFit="0" vertical="center" wrapText="1"/>
    </xf>
    <xf borderId="10" fillId="15" fontId="30" numFmtId="0" xfId="0" applyAlignment="1" applyBorder="1" applyFont="1">
      <alignment horizontal="center" vertical="center"/>
    </xf>
    <xf borderId="10" fillId="15" fontId="30" numFmtId="4" xfId="0" applyAlignment="1" applyBorder="1" applyFont="1" applyNumberFormat="1">
      <alignment horizontal="center" vertical="center"/>
    </xf>
    <xf borderId="10" fillId="15" fontId="30" numFmtId="165" xfId="0" applyAlignment="1" applyBorder="1" applyFont="1" applyNumberFormat="1">
      <alignment horizontal="center" vertical="center"/>
    </xf>
    <xf borderId="8" fillId="16" fontId="35" numFmtId="49" xfId="0" applyAlignment="1" applyBorder="1" applyFont="1" applyNumberFormat="1">
      <alignment horizontal="center" vertical="center"/>
    </xf>
    <xf borderId="8" fillId="16" fontId="35" numFmtId="49" xfId="0" applyAlignment="1" applyBorder="1" applyFont="1" applyNumberFormat="1">
      <alignment horizontal="left" shrinkToFit="0" vertical="center" wrapText="1"/>
    </xf>
    <xf borderId="8" fillId="16" fontId="35" numFmtId="0" xfId="0" applyAlignment="1" applyBorder="1" applyFont="1">
      <alignment horizontal="center" vertical="center"/>
    </xf>
    <xf borderId="8" fillId="16" fontId="35" numFmtId="4" xfId="0" applyAlignment="1" applyBorder="1" applyFont="1" applyNumberFormat="1">
      <alignment vertical="center"/>
    </xf>
    <xf borderId="8" fillId="16" fontId="35" numFmtId="165" xfId="0" applyAlignment="1" applyBorder="1" applyFont="1" applyNumberFormat="1">
      <alignment horizontal="right" vertical="center"/>
    </xf>
    <xf borderId="8" fillId="16" fontId="35" numFmtId="165" xfId="0" applyAlignment="1" applyBorder="1" applyFont="1" applyNumberFormat="1">
      <alignment vertical="center"/>
    </xf>
    <xf borderId="8" fillId="0" fontId="30" numFmtId="49" xfId="0" applyAlignment="1" applyBorder="1" applyFont="1" applyNumberFormat="1">
      <alignment horizontal="center" vertical="center"/>
    </xf>
    <xf borderId="8" fillId="0" fontId="36" numFmtId="0" xfId="0" applyAlignment="1" applyBorder="1" applyFont="1">
      <alignment shrinkToFit="0" vertical="center" wrapText="1"/>
    </xf>
    <xf borderId="8" fillId="0" fontId="37" numFmtId="0" xfId="0" applyAlignment="1" applyBorder="1" applyFont="1">
      <alignment horizontal="center" vertical="center"/>
    </xf>
    <xf borderId="8" fillId="0" fontId="30" numFmtId="0" xfId="0" applyAlignment="1" applyBorder="1" applyFont="1">
      <alignment horizontal="center" vertical="center"/>
    </xf>
    <xf borderId="8" fillId="0" fontId="30" numFmtId="165" xfId="0" applyAlignment="1" applyBorder="1" applyFont="1" applyNumberFormat="1">
      <alignment horizontal="right" vertical="center"/>
    </xf>
    <xf borderId="8" fillId="0" fontId="30" numFmtId="165" xfId="0" applyAlignment="1" applyBorder="1" applyFont="1" applyNumberFormat="1">
      <alignment vertical="center"/>
    </xf>
    <xf borderId="0" fillId="0" fontId="15" numFmtId="49" xfId="0" applyAlignment="1" applyFont="1" applyNumberFormat="1">
      <alignment horizontal="center" vertical="center"/>
    </xf>
    <xf borderId="0" fillId="0" fontId="15" numFmtId="49" xfId="0" applyAlignment="1" applyFont="1" applyNumberFormat="1">
      <alignment horizontal="right" shrinkToFit="0" vertical="center" wrapText="1"/>
    </xf>
    <xf borderId="0" fillId="0" fontId="15" numFmtId="0" xfId="0" applyAlignment="1" applyFont="1">
      <alignment horizontal="center" vertical="center"/>
    </xf>
    <xf borderId="0" fillId="0" fontId="15" numFmtId="4" xfId="0" applyAlignment="1" applyFont="1" applyNumberFormat="1">
      <alignment vertical="center"/>
    </xf>
    <xf borderId="0" fillId="0" fontId="15" numFmtId="165" xfId="0" applyAlignment="1" applyFont="1" applyNumberFormat="1">
      <alignment horizontal="right" vertical="center"/>
    </xf>
    <xf borderId="0" fillId="0" fontId="15" numFmtId="165" xfId="0" applyAlignment="1" applyFont="1" applyNumberFormat="1">
      <alignment vertical="center"/>
    </xf>
    <xf borderId="0" fillId="0" fontId="17" numFmtId="0" xfId="0" applyAlignment="1" applyFont="1">
      <alignment vertical="center"/>
    </xf>
    <xf borderId="0" fillId="0" fontId="17" numFmtId="49" xfId="0" applyAlignment="1" applyFont="1" applyNumberFormat="1">
      <alignment horizontal="center" vertical="center"/>
    </xf>
    <xf borderId="0" fillId="0" fontId="17" numFmtId="49" xfId="0" applyAlignment="1" applyFont="1" applyNumberFormat="1">
      <alignment horizontal="left" shrinkToFit="0" vertical="center" wrapText="1"/>
    </xf>
    <xf borderId="0" fillId="0" fontId="17" numFmtId="0" xfId="0" applyAlignment="1" applyFont="1">
      <alignment horizontal="center" vertical="center"/>
    </xf>
    <xf borderId="0" fillId="0" fontId="17" numFmtId="4" xfId="0" applyAlignment="1" applyFont="1" applyNumberFormat="1">
      <alignment vertical="center"/>
    </xf>
    <xf borderId="0" fillId="0" fontId="17" numFmtId="165" xfId="0" applyAlignment="1" applyFont="1" applyNumberFormat="1">
      <alignment horizontal="right" vertical="center"/>
    </xf>
    <xf borderId="0" fillId="0" fontId="17" numFmtId="165" xfId="0" applyAlignment="1" applyFont="1" applyNumberFormat="1">
      <alignment vertical="center"/>
    </xf>
    <xf borderId="10" fillId="18" fontId="15" numFmtId="49" xfId="0" applyAlignment="1" applyBorder="1" applyFont="1" applyNumberFormat="1">
      <alignment horizontal="center" vertical="center"/>
    </xf>
    <xf borderId="10" fillId="18" fontId="15" numFmtId="49" xfId="0" applyAlignment="1" applyBorder="1" applyFont="1" applyNumberFormat="1">
      <alignment horizontal="right" shrinkToFit="0" vertical="center" wrapText="1"/>
    </xf>
    <xf borderId="10" fillId="18" fontId="15" numFmtId="0" xfId="0" applyAlignment="1" applyBorder="1" applyFont="1">
      <alignment horizontal="center" vertical="center"/>
    </xf>
    <xf borderId="10" fillId="18" fontId="15" numFmtId="4" xfId="0" applyAlignment="1" applyBorder="1" applyFont="1" applyNumberFormat="1">
      <alignment vertical="center"/>
    </xf>
    <xf borderId="10" fillId="18" fontId="15" numFmtId="165" xfId="0" applyAlignment="1" applyBorder="1" applyFont="1" applyNumberFormat="1">
      <alignment horizontal="right" vertical="center"/>
    </xf>
    <xf borderId="10" fillId="18" fontId="15" numFmtId="165" xfId="0" applyAlignment="1" applyBorder="1" applyFont="1" applyNumberFormat="1">
      <alignment vertical="center"/>
    </xf>
  </cellXfs>
  <cellStyles count="1">
    <cellStyle xfId="0" name="Normal" builtinId="0"/>
  </cellStyles>
  <dxfs count="3">
    <dxf>
      <font/>
      <fill>
        <patternFill patternType="none"/>
      </fill>
      <border/>
    </dxf>
    <dxf>
      <font/>
      <fill>
        <patternFill patternType="solid">
          <fgColor rgb="FFD8D8D8"/>
          <bgColor rgb="FFD8D8D8"/>
        </patternFill>
      </fill>
      <border/>
    </dxf>
    <dxf>
      <font/>
      <fill>
        <patternFill patternType="solid">
          <fgColor rgb="FFA5A5A5"/>
          <bgColor rgb="FFA5A5A5"/>
        </patternFill>
      </fill>
      <border/>
    </dxf>
  </dxfs>
  <tableStyles count="1">
    <tableStyle count="3" pivot="0" name="CUADRO DE VENTANAS-style">
      <tableStyleElement dxfId="1" type="headerRow"/>
      <tableStyleElement dxfId="2" type="firstRowStripe"/>
      <tableStyleElement dxfId="1"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externalLink" Target="externalLinks/externalLink1.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18" Type="http://customschemas.google.com/relationships/workbookmetadata" Target="metadata"/><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42</xdr:row>
      <xdr:rowOff>180975</xdr:rowOff>
    </xdr:from>
    <xdr:ext cx="7391400" cy="4133850"/>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5133975</xdr:colOff>
      <xdr:row>0</xdr:row>
      <xdr:rowOff>552450</xdr:rowOff>
    </xdr:from>
    <xdr:ext cx="1076325" cy="7620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0</xdr:colOff>
      <xdr:row>0</xdr:row>
      <xdr:rowOff>76200</xdr:rowOff>
    </xdr:from>
    <xdr:ext cx="1076325" cy="7620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838200</xdr:colOff>
      <xdr:row>1</xdr:row>
      <xdr:rowOff>438150</xdr:rowOff>
    </xdr:from>
    <xdr:ext cx="1076325" cy="7620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266700</xdr:colOff>
      <xdr:row>1</xdr:row>
      <xdr:rowOff>238125</xdr:rowOff>
    </xdr:from>
    <xdr:ext cx="1076325" cy="7620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8572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8572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142875</xdr:colOff>
      <xdr:row>0</xdr:row>
      <xdr:rowOff>333375</xdr:rowOff>
    </xdr:from>
    <xdr:ext cx="1600200" cy="857250"/>
    <xdr:pic>
      <xdr:nvPicPr>
        <xdr:cNvPr descr="C:\Users\Yerlany Benitez\Desktop\logo.PNG"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8667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8667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8667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8667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8667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8667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8667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8667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8572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8572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7239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8667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8667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75</xdr:row>
      <xdr:rowOff>0</xdr:rowOff>
    </xdr:from>
    <xdr:ext cx="0" cy="7334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6572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6572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6572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6572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6572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6572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6572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6572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6572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6572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6572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6572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6572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6572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6572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6572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77</xdr:row>
      <xdr:rowOff>0</xdr:rowOff>
    </xdr:from>
    <xdr:ext cx="0" cy="5334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78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78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78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78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78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78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78</xdr:row>
      <xdr:rowOff>0</xdr:rowOff>
    </xdr:from>
    <xdr:ext cx="0" cy="6000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78</xdr:row>
      <xdr:rowOff>0</xdr:rowOff>
    </xdr:from>
    <xdr:ext cx="0" cy="6000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78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78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78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78</xdr:row>
      <xdr:rowOff>0</xdr:rowOff>
    </xdr:from>
    <xdr:ext cx="0" cy="5048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78</xdr:row>
      <xdr:rowOff>0</xdr:rowOff>
    </xdr:from>
    <xdr:ext cx="0" cy="5048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858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858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0</xdr:colOff>
      <xdr:row>0</xdr:row>
      <xdr:rowOff>161925</xdr:rowOff>
    </xdr:from>
    <xdr:ext cx="1971675" cy="1009650"/>
    <xdr:pic>
      <xdr:nvPicPr>
        <xdr:cNvPr descr="C:\Users\Yerlany Benitez\Desktop\logo.PNG"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858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858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858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858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858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858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5619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5619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5619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5619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5619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5619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6858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6858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5619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5619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858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8580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429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5619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5619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5619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5619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5619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5619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6667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666750"/>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542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542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6953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36</xdr:row>
      <xdr:rowOff>0</xdr:rowOff>
    </xdr:from>
    <xdr:ext cx="0" cy="75247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0" cy="161925"/>
    <xdr:pic>
      <xdr:nvPicPr>
        <xdr:cNvPr descr="http://www.geneabloggers.com/wp-content/uploads/2009/07/new_red.png"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DISE&#209;OS%20DETALLE/15_PRESUPUESTO%20%20%20PROGRAMACI&#211;N%20CANTIDADES%20DE%20OBRA/03_DOC/03_PRESUPUESTO/F-188-P%20V0%20Ppto%20SENA%20Cienaga%20de%20Oro%2020260203-V17.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RESUPUESTO H-S-G"/>
      <sheetName val="PRESUPUESTO"/>
      <sheetName val="APU CAP 1-7 17-29 OBRA CIVIL"/>
      <sheetName val="APU CONEX ACUEDUCTO CAP 8.HS"/>
      <sheetName val="APU CONEX ALCANT CAP 8.HS"/>
      <sheetName val="APUS CAP  8.HS  9.RCI  10.GAS"/>
      <sheetName val="APU CAP 11.HVAC"/>
      <sheetName val="APU CAP 12-16 ELECTR Y AFIN"/>
      <sheetName val="APU PTAR ANEXO CAP 25. EQ ESP"/>
      <sheetName val="ADMÓN"/>
      <sheetName val="INDIRECTOS"/>
      <sheetName val="INTERV"/>
      <sheetName val="CANT CIVIL"/>
      <sheetName val="LIST INSUMOS OBRA CIVIL"/>
      <sheetName val="LIST INSUMOS H-S-G"/>
      <sheetName val="SALARIOS"/>
      <sheetName val="PGIO"/>
      <sheetName val="Ppto Electrico"/>
      <sheetName val="Subanalisis Elect"/>
      <sheetName val="Insumos Elect"/>
      <sheetName val="PPTO SSEE"/>
      <sheetName val="PPTO SDAI"/>
      <sheetName val="RESUMEN PTAR"/>
      <sheetName val="CANTI MOV-TIERRA+PLACA PTAR"/>
      <sheetName val="Cuadrillas HVAC"/>
      <sheetName val="Cantidades Est Bloque 1"/>
      <sheetName val="Cantidades Est Bloque 2"/>
      <sheetName val="Cantidades Est Cancha"/>
      <sheetName val="SUBANALISIS PTAR"/>
      <sheetName val="Insumos PTAR"/>
      <sheetName val="CUADRO DE VENTANAS"/>
      <sheetName val="FM Interventoría"/>
      <sheetName val="Sub Analisis Cctos y Morteros"/>
      <sheetName val="Sub Analisis Formaletas"/>
      <sheetName val="Malla Electrosoldada"/>
      <sheetName val="PPTO HVAC"/>
      <sheetName val="PPTO PTAR"/>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ables/table1.xml><?xml version="1.0" encoding="utf-8"?>
<table xmlns="http://schemas.openxmlformats.org/spreadsheetml/2006/main" ref="A1:I8" displayName="Table_1" name="Table_1" id="1">
  <tableColumns count="9">
    <tableColumn name="CUADRO DE VENTANAS" id="1"/>
    <tableColumn name="DIMENSIONES" id="2"/>
    <tableColumn name="Columna3" id="3"/>
    <tableColumn name="Columna4" id="4"/>
    <tableColumn name="Columna5" id="5"/>
    <tableColumn name="Columna6" id="6"/>
    <tableColumn name="Columna7" id="7"/>
    <tableColumn name="Columna8" id="8"/>
    <tableColumn name="Columna9" id="9"/>
  </tableColumns>
  <tableStyleInfo name="CUADRO DE VENTANAS-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3.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4.xml"/><Relationship Id="rId3"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mailto:lramirez@rowtecnologia.com" TargetMode="Externa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mailto:presupuestos@rowtecnologia.com" TargetMode="Externa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66FF"/>
    <outlinePr summaryBelow="0"/>
    <pageSetUpPr/>
  </sheetPr>
  <sheetViews>
    <sheetView showGridLines="0" workbookViewId="0"/>
  </sheetViews>
  <sheetFormatPr customHeight="1" defaultColWidth="14.43" defaultRowHeight="15.0" outlineLevelRow="2"/>
  <cols>
    <col customWidth="1" min="1" max="1" width="2.43"/>
    <col customWidth="1" min="2" max="2" width="8.43"/>
    <col customWidth="1" min="3" max="3" width="107.43"/>
    <col customWidth="1" min="4" max="4" width="5.57"/>
    <col customWidth="1" min="5" max="5" width="15.14"/>
    <col customWidth="1" min="6" max="6" width="8.57"/>
    <col customWidth="1" min="7" max="7" width="19.14"/>
    <col customWidth="1" min="8" max="8" width="15.0"/>
    <col customWidth="1" min="9" max="9" width="1.43"/>
    <col customWidth="1" min="10" max="10" width="14.57"/>
    <col customWidth="1" min="11" max="11" width="8.14"/>
    <col customWidth="1" min="12" max="12" width="21.43"/>
    <col customWidth="1" min="13" max="13" width="20.14"/>
    <col customWidth="1" hidden="1" min="14" max="14" width="4.57"/>
    <col customWidth="1" min="15" max="15" width="6.57"/>
    <col customWidth="1" hidden="1" min="16" max="16" width="10.57"/>
    <col customWidth="1" min="17" max="17" width="15.57"/>
    <col customWidth="1" hidden="1" min="18" max="18" width="22.0"/>
    <col customWidth="1" min="19" max="19" width="6.86"/>
    <col customWidth="1" min="20" max="20" width="15.14"/>
    <col customWidth="1" min="21" max="29" width="4.57"/>
  </cols>
  <sheetData>
    <row r="1" ht="71.25" customHeight="1">
      <c r="A1" s="1"/>
      <c r="B1" s="2" t="s">
        <v>0</v>
      </c>
      <c r="C1" s="3"/>
      <c r="D1" s="3"/>
      <c r="E1" s="3"/>
      <c r="F1" s="3"/>
      <c r="G1" s="3"/>
      <c r="H1" s="4"/>
      <c r="I1" s="5"/>
      <c r="J1" s="5"/>
      <c r="K1" s="6"/>
      <c r="L1" s="7"/>
      <c r="M1" s="6"/>
      <c r="N1" s="1"/>
      <c r="O1" s="1"/>
      <c r="P1" s="6"/>
      <c r="Q1" s="8"/>
      <c r="R1" s="1"/>
      <c r="S1" s="1"/>
      <c r="T1" s="6"/>
      <c r="U1" s="1"/>
      <c r="V1" s="1"/>
      <c r="W1" s="1"/>
      <c r="X1" s="1"/>
      <c r="Y1" s="1"/>
      <c r="Z1" s="1"/>
      <c r="AA1" s="1"/>
      <c r="AB1" s="1"/>
      <c r="AC1" s="1"/>
    </row>
    <row r="2" ht="3.75" customHeight="1">
      <c r="A2" s="9"/>
      <c r="B2" s="9"/>
      <c r="C2" s="10"/>
      <c r="D2" s="9"/>
      <c r="E2" s="9"/>
      <c r="F2" s="11"/>
      <c r="G2" s="12"/>
      <c r="H2" s="13"/>
      <c r="I2" s="13"/>
      <c r="J2" s="13"/>
      <c r="K2" s="9"/>
      <c r="L2" s="9"/>
      <c r="M2" s="9"/>
      <c r="N2" s="9"/>
      <c r="O2" s="9"/>
      <c r="P2" s="9"/>
      <c r="Q2" s="14"/>
      <c r="R2" s="9"/>
      <c r="S2" s="9"/>
      <c r="T2" s="9"/>
      <c r="U2" s="9"/>
      <c r="V2" s="9"/>
      <c r="W2" s="9"/>
      <c r="X2" s="9"/>
      <c r="Y2" s="9"/>
      <c r="Z2" s="9"/>
      <c r="AA2" s="9"/>
      <c r="AB2" s="9"/>
      <c r="AC2" s="9"/>
    </row>
    <row r="3" ht="12.0" customHeight="1">
      <c r="A3" s="15"/>
      <c r="B3" s="16" t="s">
        <v>1</v>
      </c>
      <c r="C3" s="17" t="s">
        <v>2</v>
      </c>
      <c r="D3" s="18" t="s">
        <v>3</v>
      </c>
      <c r="E3" s="19" t="s">
        <v>4</v>
      </c>
      <c r="F3" s="16" t="s">
        <v>5</v>
      </c>
      <c r="G3" s="20" t="s">
        <v>6</v>
      </c>
      <c r="H3" s="21" t="s">
        <v>7</v>
      </c>
      <c r="I3" s="22"/>
      <c r="J3" s="22"/>
      <c r="K3" s="12"/>
      <c r="L3" s="9"/>
      <c r="M3" s="12"/>
      <c r="N3" s="15"/>
      <c r="O3" s="15"/>
      <c r="P3" s="12"/>
      <c r="Q3" s="23"/>
      <c r="R3" s="15"/>
      <c r="S3" s="15"/>
      <c r="T3" s="12"/>
      <c r="U3" s="15"/>
      <c r="V3" s="15"/>
      <c r="W3" s="15"/>
      <c r="X3" s="15"/>
      <c r="Y3" s="15"/>
      <c r="Z3" s="15"/>
      <c r="AA3" s="15"/>
      <c r="AB3" s="15"/>
      <c r="AC3" s="15"/>
    </row>
    <row r="4" ht="12.0" customHeight="1">
      <c r="A4" s="15"/>
      <c r="B4" s="24">
        <v>8.0</v>
      </c>
      <c r="C4" s="25" t="s">
        <v>8</v>
      </c>
      <c r="D4" s="26"/>
      <c r="E4" s="27"/>
      <c r="F4" s="28"/>
      <c r="G4" s="29">
        <f>SUM(G5:G116)</f>
        <v>0</v>
      </c>
      <c r="H4" s="30">
        <f>IFERROR(G4/$G$169,0)</f>
        <v>0</v>
      </c>
      <c r="I4" s="31"/>
      <c r="J4" s="31"/>
      <c r="K4" s="32"/>
      <c r="L4" s="33"/>
      <c r="M4" s="34"/>
      <c r="N4" s="35"/>
      <c r="O4" s="35"/>
      <c r="P4" s="36"/>
      <c r="Q4" s="37"/>
      <c r="R4" s="35"/>
      <c r="S4" s="38"/>
      <c r="T4" s="36"/>
      <c r="U4" s="35"/>
      <c r="V4" s="35"/>
      <c r="W4" s="35"/>
      <c r="X4" s="35"/>
      <c r="Y4" s="35"/>
      <c r="Z4" s="35"/>
      <c r="AA4" s="35"/>
      <c r="AB4" s="35"/>
      <c r="AC4" s="35"/>
    </row>
    <row r="5" ht="12.0" customHeight="1" outlineLevel="1">
      <c r="A5" s="15"/>
      <c r="B5" s="39" t="s">
        <v>9</v>
      </c>
      <c r="C5" s="40" t="s">
        <v>10</v>
      </c>
      <c r="D5" s="41"/>
      <c r="E5" s="42"/>
      <c r="F5" s="43"/>
      <c r="G5" s="44"/>
      <c r="H5" s="45"/>
      <c r="I5" s="31"/>
      <c r="J5" s="31"/>
      <c r="K5" s="46"/>
      <c r="L5" s="47"/>
      <c r="M5" s="48"/>
      <c r="N5" s="15"/>
      <c r="O5" s="15"/>
      <c r="P5" s="12"/>
      <c r="Q5" s="23"/>
      <c r="R5" s="15"/>
      <c r="S5" s="49"/>
      <c r="T5" s="12"/>
      <c r="U5" s="15"/>
      <c r="V5" s="15"/>
      <c r="W5" s="15"/>
      <c r="X5" s="15"/>
      <c r="Y5" s="15"/>
      <c r="Z5" s="15"/>
      <c r="AA5" s="15"/>
      <c r="AB5" s="15"/>
      <c r="AC5" s="15"/>
    </row>
    <row r="6" ht="12.0" customHeight="1" outlineLevel="2">
      <c r="A6" s="12"/>
      <c r="B6" s="50" t="s">
        <v>11</v>
      </c>
      <c r="C6" s="51" t="s">
        <v>12</v>
      </c>
      <c r="D6" s="52" t="s">
        <v>13</v>
      </c>
      <c r="E6" s="53">
        <f t="shared" ref="E6:E29" si="1">IFERROR(VLOOKUP(B6,#REF!,8,0),0)</f>
        <v>0</v>
      </c>
      <c r="F6" s="54">
        <v>85.0</v>
      </c>
      <c r="G6" s="55">
        <f t="shared" ref="G6:G29" si="2">ROUND(F6*E6,0)</f>
        <v>0</v>
      </c>
      <c r="H6" s="56">
        <f t="shared" ref="H6:H29" si="3">IFERROR(G6/$G$169,0)</f>
        <v>0</v>
      </c>
      <c r="I6" s="57"/>
      <c r="J6" s="57"/>
      <c r="K6" s="46"/>
      <c r="L6" s="47"/>
      <c r="M6" s="48"/>
      <c r="N6" s="15"/>
      <c r="O6" s="15"/>
      <c r="P6" s="12"/>
      <c r="Q6" s="23"/>
      <c r="R6" s="15"/>
      <c r="S6" s="49"/>
      <c r="T6" s="12"/>
      <c r="U6" s="15"/>
      <c r="V6" s="15"/>
      <c r="W6" s="15"/>
      <c r="X6" s="15"/>
      <c r="Y6" s="15"/>
      <c r="Z6" s="15"/>
      <c r="AA6" s="15"/>
      <c r="AB6" s="15"/>
      <c r="AC6" s="15"/>
    </row>
    <row r="7" ht="12.0" customHeight="1" outlineLevel="2">
      <c r="A7" s="12"/>
      <c r="B7" s="50" t="s">
        <v>14</v>
      </c>
      <c r="C7" s="51" t="s">
        <v>15</v>
      </c>
      <c r="D7" s="52" t="s">
        <v>13</v>
      </c>
      <c r="E7" s="53">
        <f t="shared" si="1"/>
        <v>0</v>
      </c>
      <c r="F7" s="54">
        <v>35.0</v>
      </c>
      <c r="G7" s="55">
        <f t="shared" si="2"/>
        <v>0</v>
      </c>
      <c r="H7" s="56">
        <f t="shared" si="3"/>
        <v>0</v>
      </c>
      <c r="I7" s="57"/>
      <c r="J7" s="57"/>
      <c r="K7" s="46"/>
      <c r="L7" s="47"/>
      <c r="M7" s="48"/>
      <c r="N7" s="15"/>
      <c r="O7" s="15"/>
      <c r="P7" s="12"/>
      <c r="Q7" s="23"/>
      <c r="R7" s="15"/>
      <c r="S7" s="49"/>
      <c r="T7" s="12"/>
      <c r="U7" s="15"/>
      <c r="V7" s="15"/>
      <c r="W7" s="15"/>
      <c r="X7" s="15"/>
      <c r="Y7" s="15"/>
      <c r="Z7" s="15"/>
      <c r="AA7" s="15"/>
      <c r="AB7" s="15"/>
      <c r="AC7" s="15"/>
    </row>
    <row r="8" ht="12.0" customHeight="1" outlineLevel="2">
      <c r="A8" s="12"/>
      <c r="B8" s="50" t="s">
        <v>16</v>
      </c>
      <c r="C8" s="51" t="s">
        <v>17</v>
      </c>
      <c r="D8" s="52" t="s">
        <v>13</v>
      </c>
      <c r="E8" s="53">
        <f t="shared" si="1"/>
        <v>0</v>
      </c>
      <c r="F8" s="54">
        <v>45.0</v>
      </c>
      <c r="G8" s="55">
        <f t="shared" si="2"/>
        <v>0</v>
      </c>
      <c r="H8" s="56">
        <f t="shared" si="3"/>
        <v>0</v>
      </c>
      <c r="I8" s="57"/>
      <c r="J8" s="57"/>
      <c r="K8" s="46"/>
      <c r="L8" s="47"/>
      <c r="M8" s="48"/>
      <c r="N8" s="15"/>
      <c r="O8" s="15"/>
      <c r="P8" s="12"/>
      <c r="Q8" s="23"/>
      <c r="R8" s="15"/>
      <c r="S8" s="49"/>
      <c r="T8" s="12"/>
      <c r="U8" s="15"/>
      <c r="V8" s="15"/>
      <c r="W8" s="15"/>
      <c r="X8" s="15"/>
      <c r="Y8" s="15"/>
      <c r="Z8" s="15"/>
      <c r="AA8" s="15"/>
      <c r="AB8" s="15"/>
      <c r="AC8" s="15"/>
    </row>
    <row r="9" ht="12.0" customHeight="1" outlineLevel="2">
      <c r="A9" s="12"/>
      <c r="B9" s="50" t="s">
        <v>18</v>
      </c>
      <c r="C9" s="51" t="s">
        <v>19</v>
      </c>
      <c r="D9" s="52" t="s">
        <v>13</v>
      </c>
      <c r="E9" s="53">
        <f t="shared" si="1"/>
        <v>0</v>
      </c>
      <c r="F9" s="54">
        <v>6.0</v>
      </c>
      <c r="G9" s="55">
        <f t="shared" si="2"/>
        <v>0</v>
      </c>
      <c r="H9" s="56">
        <f t="shared" si="3"/>
        <v>0</v>
      </c>
      <c r="I9" s="57"/>
      <c r="J9" s="57"/>
      <c r="K9" s="46"/>
      <c r="L9" s="47"/>
      <c r="M9" s="48"/>
      <c r="N9" s="15"/>
      <c r="O9" s="15"/>
      <c r="P9" s="12"/>
      <c r="Q9" s="23"/>
      <c r="R9" s="15"/>
      <c r="S9" s="49"/>
      <c r="T9" s="12"/>
      <c r="U9" s="15"/>
      <c r="V9" s="15"/>
      <c r="W9" s="15"/>
      <c r="X9" s="15"/>
      <c r="Y9" s="15"/>
      <c r="Z9" s="15"/>
      <c r="AA9" s="15"/>
      <c r="AB9" s="15"/>
      <c r="AC9" s="15"/>
    </row>
    <row r="10" ht="12.0" customHeight="1" outlineLevel="2">
      <c r="A10" s="12"/>
      <c r="B10" s="50" t="s">
        <v>20</v>
      </c>
      <c r="C10" s="51" t="s">
        <v>21</v>
      </c>
      <c r="D10" s="52" t="s">
        <v>13</v>
      </c>
      <c r="E10" s="53">
        <f t="shared" si="1"/>
        <v>0</v>
      </c>
      <c r="F10" s="54">
        <v>85.0</v>
      </c>
      <c r="G10" s="55">
        <f t="shared" si="2"/>
        <v>0</v>
      </c>
      <c r="H10" s="56">
        <f t="shared" si="3"/>
        <v>0</v>
      </c>
      <c r="I10" s="57"/>
      <c r="J10" s="57"/>
      <c r="K10" s="46"/>
      <c r="L10" s="47"/>
      <c r="M10" s="48"/>
      <c r="N10" s="15"/>
      <c r="O10" s="15"/>
      <c r="P10" s="12"/>
      <c r="Q10" s="23"/>
      <c r="R10" s="15"/>
      <c r="S10" s="49"/>
      <c r="T10" s="12"/>
      <c r="U10" s="15"/>
      <c r="V10" s="15"/>
      <c r="W10" s="15"/>
      <c r="X10" s="15"/>
      <c r="Y10" s="15"/>
      <c r="Z10" s="15"/>
      <c r="AA10" s="15"/>
      <c r="AB10" s="15"/>
      <c r="AC10" s="15"/>
    </row>
    <row r="11" ht="12.0" customHeight="1" outlineLevel="2">
      <c r="A11" s="12"/>
      <c r="B11" s="50" t="s">
        <v>22</v>
      </c>
      <c r="C11" s="51" t="s">
        <v>23</v>
      </c>
      <c r="D11" s="52" t="s">
        <v>13</v>
      </c>
      <c r="E11" s="53">
        <f t="shared" si="1"/>
        <v>0</v>
      </c>
      <c r="F11" s="54">
        <v>25.0</v>
      </c>
      <c r="G11" s="55">
        <f t="shared" si="2"/>
        <v>0</v>
      </c>
      <c r="H11" s="56">
        <f t="shared" si="3"/>
        <v>0</v>
      </c>
      <c r="I11" s="57"/>
      <c r="J11" s="57"/>
      <c r="K11" s="46"/>
      <c r="L11" s="47"/>
      <c r="M11" s="48"/>
      <c r="N11" s="15"/>
      <c r="O11" s="15"/>
      <c r="P11" s="12"/>
      <c r="Q11" s="23"/>
      <c r="R11" s="15"/>
      <c r="S11" s="49"/>
      <c r="T11" s="12"/>
      <c r="U11" s="15"/>
      <c r="V11" s="15"/>
      <c r="W11" s="15"/>
      <c r="X11" s="15"/>
      <c r="Y11" s="15"/>
      <c r="Z11" s="15"/>
      <c r="AA11" s="15"/>
      <c r="AB11" s="15"/>
      <c r="AC11" s="15"/>
    </row>
    <row r="12" ht="12.0" customHeight="1" outlineLevel="2">
      <c r="A12" s="12"/>
      <c r="B12" s="50" t="s">
        <v>24</v>
      </c>
      <c r="C12" s="51" t="s">
        <v>25</v>
      </c>
      <c r="D12" s="52" t="s">
        <v>13</v>
      </c>
      <c r="E12" s="53">
        <f t="shared" si="1"/>
        <v>0</v>
      </c>
      <c r="F12" s="54">
        <v>15.0</v>
      </c>
      <c r="G12" s="55">
        <f t="shared" si="2"/>
        <v>0</v>
      </c>
      <c r="H12" s="56">
        <f t="shared" si="3"/>
        <v>0</v>
      </c>
      <c r="I12" s="57"/>
      <c r="J12" s="57"/>
      <c r="K12" s="46"/>
      <c r="L12" s="47"/>
      <c r="M12" s="48"/>
      <c r="N12" s="15"/>
      <c r="O12" s="15"/>
      <c r="P12" s="12"/>
      <c r="Q12" s="23"/>
      <c r="R12" s="15"/>
      <c r="S12" s="49"/>
      <c r="T12" s="12"/>
      <c r="U12" s="15"/>
      <c r="V12" s="15"/>
      <c r="W12" s="15"/>
      <c r="X12" s="15"/>
      <c r="Y12" s="15"/>
      <c r="Z12" s="15"/>
      <c r="AA12" s="15"/>
      <c r="AB12" s="15"/>
      <c r="AC12" s="15"/>
    </row>
    <row r="13" ht="12.0" customHeight="1" outlineLevel="2">
      <c r="A13" s="12"/>
      <c r="B13" s="50" t="s">
        <v>26</v>
      </c>
      <c r="C13" s="58" t="s">
        <v>27</v>
      </c>
      <c r="D13" s="52" t="s">
        <v>13</v>
      </c>
      <c r="E13" s="53">
        <f t="shared" si="1"/>
        <v>0</v>
      </c>
      <c r="F13" s="54">
        <v>235.0</v>
      </c>
      <c r="G13" s="55">
        <f t="shared" si="2"/>
        <v>0</v>
      </c>
      <c r="H13" s="56">
        <f t="shared" si="3"/>
        <v>0</v>
      </c>
      <c r="I13" s="57"/>
      <c r="J13" s="57"/>
      <c r="K13" s="46"/>
      <c r="L13" s="47"/>
      <c r="M13" s="48"/>
      <c r="N13" s="15"/>
      <c r="O13" s="15"/>
      <c r="P13" s="12"/>
      <c r="Q13" s="23"/>
      <c r="R13" s="15"/>
      <c r="S13" s="49"/>
      <c r="T13" s="12"/>
      <c r="U13" s="15"/>
      <c r="V13" s="15"/>
      <c r="W13" s="15"/>
      <c r="X13" s="15"/>
      <c r="Y13" s="15"/>
      <c r="Z13" s="15"/>
      <c r="AA13" s="15"/>
      <c r="AB13" s="15"/>
      <c r="AC13" s="15"/>
    </row>
    <row r="14" ht="12.0" customHeight="1" outlineLevel="2">
      <c r="A14" s="12"/>
      <c r="B14" s="50" t="s">
        <v>28</v>
      </c>
      <c r="C14" s="58" t="s">
        <v>29</v>
      </c>
      <c r="D14" s="52" t="s">
        <v>13</v>
      </c>
      <c r="E14" s="53">
        <f t="shared" si="1"/>
        <v>0</v>
      </c>
      <c r="F14" s="54">
        <v>94.0</v>
      </c>
      <c r="G14" s="55">
        <f t="shared" si="2"/>
        <v>0</v>
      </c>
      <c r="H14" s="56">
        <f t="shared" si="3"/>
        <v>0</v>
      </c>
      <c r="I14" s="57"/>
      <c r="J14" s="57"/>
      <c r="K14" s="46"/>
      <c r="L14" s="47"/>
      <c r="M14" s="48"/>
      <c r="N14" s="15"/>
      <c r="O14" s="15"/>
      <c r="P14" s="12"/>
      <c r="Q14" s="23"/>
      <c r="R14" s="15"/>
      <c r="S14" s="49"/>
      <c r="T14" s="12"/>
      <c r="U14" s="15"/>
      <c r="V14" s="15"/>
      <c r="W14" s="15"/>
      <c r="X14" s="15"/>
      <c r="Y14" s="15"/>
      <c r="Z14" s="15"/>
      <c r="AA14" s="15"/>
      <c r="AB14" s="15"/>
      <c r="AC14" s="15"/>
    </row>
    <row r="15" ht="12.0" customHeight="1" outlineLevel="2">
      <c r="A15" s="12"/>
      <c r="B15" s="50" t="s">
        <v>30</v>
      </c>
      <c r="C15" s="58" t="s">
        <v>31</v>
      </c>
      <c r="D15" s="52" t="s">
        <v>13</v>
      </c>
      <c r="E15" s="53">
        <f t="shared" si="1"/>
        <v>0</v>
      </c>
      <c r="F15" s="54">
        <v>298.0</v>
      </c>
      <c r="G15" s="55">
        <f t="shared" si="2"/>
        <v>0</v>
      </c>
      <c r="H15" s="56">
        <f t="shared" si="3"/>
        <v>0</v>
      </c>
      <c r="I15" s="57"/>
      <c r="J15" s="57"/>
      <c r="K15" s="46"/>
      <c r="L15" s="47"/>
      <c r="M15" s="48"/>
      <c r="N15" s="15"/>
      <c r="O15" s="15"/>
      <c r="P15" s="12"/>
      <c r="Q15" s="23"/>
      <c r="R15" s="15"/>
      <c r="S15" s="49"/>
      <c r="T15" s="12"/>
      <c r="U15" s="15"/>
      <c r="V15" s="15"/>
      <c r="W15" s="15"/>
      <c r="X15" s="15"/>
      <c r="Y15" s="15"/>
      <c r="Z15" s="15"/>
      <c r="AA15" s="15"/>
      <c r="AB15" s="15"/>
      <c r="AC15" s="15"/>
    </row>
    <row r="16" ht="12.0" customHeight="1" outlineLevel="2">
      <c r="A16" s="12"/>
      <c r="B16" s="50" t="s">
        <v>32</v>
      </c>
      <c r="C16" s="58" t="s">
        <v>33</v>
      </c>
      <c r="D16" s="52" t="s">
        <v>13</v>
      </c>
      <c r="E16" s="53">
        <f t="shared" si="1"/>
        <v>0</v>
      </c>
      <c r="F16" s="54">
        <v>25.0</v>
      </c>
      <c r="G16" s="55">
        <f t="shared" si="2"/>
        <v>0</v>
      </c>
      <c r="H16" s="56">
        <f t="shared" si="3"/>
        <v>0</v>
      </c>
      <c r="I16" s="57"/>
      <c r="J16" s="57"/>
      <c r="K16" s="46"/>
      <c r="L16" s="47"/>
      <c r="M16" s="48"/>
      <c r="N16" s="15"/>
      <c r="O16" s="15"/>
      <c r="P16" s="12"/>
      <c r="Q16" s="23"/>
      <c r="R16" s="15"/>
      <c r="S16" s="49"/>
      <c r="T16" s="12"/>
      <c r="U16" s="15"/>
      <c r="V16" s="15"/>
      <c r="W16" s="15"/>
      <c r="X16" s="15"/>
      <c r="Y16" s="15"/>
      <c r="Z16" s="15"/>
      <c r="AA16" s="15"/>
      <c r="AB16" s="15"/>
      <c r="AC16" s="15"/>
    </row>
    <row r="17" ht="12.0" customHeight="1" outlineLevel="2">
      <c r="A17" s="12"/>
      <c r="B17" s="50" t="s">
        <v>34</v>
      </c>
      <c r="C17" s="58" t="s">
        <v>35</v>
      </c>
      <c r="D17" s="52" t="s">
        <v>13</v>
      </c>
      <c r="E17" s="53">
        <f t="shared" si="1"/>
        <v>0</v>
      </c>
      <c r="F17" s="54">
        <v>263.0</v>
      </c>
      <c r="G17" s="55">
        <f t="shared" si="2"/>
        <v>0</v>
      </c>
      <c r="H17" s="56">
        <f t="shared" si="3"/>
        <v>0</v>
      </c>
      <c r="I17" s="57"/>
      <c r="J17" s="57"/>
      <c r="K17" s="46"/>
      <c r="L17" s="47"/>
      <c r="M17" s="48"/>
      <c r="N17" s="15"/>
      <c r="O17" s="15"/>
      <c r="P17" s="12"/>
      <c r="Q17" s="23"/>
      <c r="R17" s="15"/>
      <c r="S17" s="49"/>
      <c r="T17" s="12"/>
      <c r="U17" s="15"/>
      <c r="V17" s="15"/>
      <c r="W17" s="15"/>
      <c r="X17" s="15"/>
      <c r="Y17" s="15"/>
      <c r="Z17" s="15"/>
      <c r="AA17" s="15"/>
      <c r="AB17" s="15"/>
      <c r="AC17" s="15"/>
    </row>
    <row r="18" ht="12.0" customHeight="1" outlineLevel="2">
      <c r="A18" s="12"/>
      <c r="B18" s="50" t="s">
        <v>36</v>
      </c>
      <c r="C18" s="58" t="s">
        <v>37</v>
      </c>
      <c r="D18" s="52" t="s">
        <v>13</v>
      </c>
      <c r="E18" s="53">
        <f t="shared" si="1"/>
        <v>0</v>
      </c>
      <c r="F18" s="54">
        <v>45.0</v>
      </c>
      <c r="G18" s="55">
        <f t="shared" si="2"/>
        <v>0</v>
      </c>
      <c r="H18" s="56">
        <f t="shared" si="3"/>
        <v>0</v>
      </c>
      <c r="I18" s="57"/>
      <c r="J18" s="57"/>
      <c r="K18" s="46"/>
      <c r="L18" s="47"/>
      <c r="M18" s="48"/>
      <c r="N18" s="15"/>
      <c r="O18" s="15"/>
      <c r="P18" s="12"/>
      <c r="Q18" s="23"/>
      <c r="R18" s="15"/>
      <c r="S18" s="49"/>
      <c r="T18" s="12"/>
      <c r="U18" s="15"/>
      <c r="V18" s="15"/>
      <c r="W18" s="15"/>
      <c r="X18" s="15"/>
      <c r="Y18" s="15"/>
      <c r="Z18" s="15"/>
      <c r="AA18" s="15"/>
      <c r="AB18" s="15"/>
      <c r="AC18" s="15"/>
    </row>
    <row r="19" ht="12.0" customHeight="1" outlineLevel="2">
      <c r="A19" s="12"/>
      <c r="B19" s="50" t="s">
        <v>38</v>
      </c>
      <c r="C19" s="58" t="s">
        <v>39</v>
      </c>
      <c r="D19" s="52" t="s">
        <v>13</v>
      </c>
      <c r="E19" s="53">
        <f t="shared" si="1"/>
        <v>0</v>
      </c>
      <c r="F19" s="54">
        <v>165.0</v>
      </c>
      <c r="G19" s="55">
        <f t="shared" si="2"/>
        <v>0</v>
      </c>
      <c r="H19" s="56">
        <f t="shared" si="3"/>
        <v>0</v>
      </c>
      <c r="I19" s="57"/>
      <c r="J19" s="57"/>
      <c r="K19" s="46"/>
      <c r="L19" s="47"/>
      <c r="M19" s="48"/>
      <c r="N19" s="15"/>
      <c r="O19" s="15"/>
      <c r="P19" s="12"/>
      <c r="Q19" s="23"/>
      <c r="R19" s="15"/>
      <c r="S19" s="49"/>
      <c r="T19" s="12"/>
      <c r="U19" s="15"/>
      <c r="V19" s="15"/>
      <c r="W19" s="15"/>
      <c r="X19" s="15"/>
      <c r="Y19" s="15"/>
      <c r="Z19" s="15"/>
      <c r="AA19" s="15"/>
      <c r="AB19" s="15"/>
      <c r="AC19" s="15"/>
    </row>
    <row r="20" ht="12.0" customHeight="1" outlineLevel="2">
      <c r="A20" s="12"/>
      <c r="B20" s="50" t="s">
        <v>40</v>
      </c>
      <c r="C20" s="58" t="s">
        <v>41</v>
      </c>
      <c r="D20" s="52" t="s">
        <v>13</v>
      </c>
      <c r="E20" s="53">
        <f t="shared" si="1"/>
        <v>0</v>
      </c>
      <c r="F20" s="54">
        <v>10.0</v>
      </c>
      <c r="G20" s="55">
        <f t="shared" si="2"/>
        <v>0</v>
      </c>
      <c r="H20" s="56">
        <f t="shared" si="3"/>
        <v>0</v>
      </c>
      <c r="I20" s="57"/>
      <c r="J20" s="57"/>
      <c r="K20" s="46"/>
      <c r="L20" s="47"/>
      <c r="M20" s="48"/>
      <c r="N20" s="15"/>
      <c r="O20" s="15"/>
      <c r="P20" s="12"/>
      <c r="Q20" s="23"/>
      <c r="R20" s="15"/>
      <c r="S20" s="49"/>
      <c r="T20" s="12"/>
      <c r="U20" s="15"/>
      <c r="V20" s="15"/>
      <c r="W20" s="15"/>
      <c r="X20" s="15"/>
      <c r="Y20" s="15"/>
      <c r="Z20" s="15"/>
      <c r="AA20" s="15"/>
      <c r="AB20" s="15"/>
      <c r="AC20" s="15"/>
    </row>
    <row r="21" ht="12.0" customHeight="1" outlineLevel="2">
      <c r="A21" s="9"/>
      <c r="B21" s="50" t="s">
        <v>42</v>
      </c>
      <c r="C21" s="51" t="s">
        <v>43</v>
      </c>
      <c r="D21" s="52" t="s">
        <v>44</v>
      </c>
      <c r="E21" s="53">
        <f t="shared" si="1"/>
        <v>0</v>
      </c>
      <c r="F21" s="54">
        <v>478.0</v>
      </c>
      <c r="G21" s="55">
        <f t="shared" si="2"/>
        <v>0</v>
      </c>
      <c r="H21" s="56">
        <f t="shared" si="3"/>
        <v>0</v>
      </c>
      <c r="I21" s="57"/>
      <c r="J21" s="57"/>
      <c r="K21" s="46"/>
      <c r="L21" s="47"/>
      <c r="M21" s="48"/>
      <c r="N21" s="15"/>
      <c r="O21" s="15"/>
      <c r="P21" s="12"/>
      <c r="Q21" s="23"/>
      <c r="R21" s="15"/>
      <c r="S21" s="49"/>
      <c r="T21" s="12"/>
      <c r="U21" s="15"/>
      <c r="V21" s="15"/>
      <c r="W21" s="15"/>
      <c r="X21" s="15"/>
      <c r="Y21" s="15"/>
      <c r="Z21" s="15"/>
      <c r="AA21" s="15"/>
      <c r="AB21" s="15"/>
      <c r="AC21" s="15"/>
    </row>
    <row r="22" ht="12.0" customHeight="1" outlineLevel="2">
      <c r="A22" s="9"/>
      <c r="B22" s="50" t="s">
        <v>45</v>
      </c>
      <c r="C22" s="51" t="s">
        <v>46</v>
      </c>
      <c r="D22" s="52" t="s">
        <v>44</v>
      </c>
      <c r="E22" s="53">
        <f t="shared" si="1"/>
        <v>0</v>
      </c>
      <c r="F22" s="54">
        <v>144.0</v>
      </c>
      <c r="G22" s="55">
        <f t="shared" si="2"/>
        <v>0</v>
      </c>
      <c r="H22" s="56">
        <f t="shared" si="3"/>
        <v>0</v>
      </c>
      <c r="I22" s="57"/>
      <c r="J22" s="57"/>
      <c r="K22" s="46"/>
      <c r="L22" s="47"/>
      <c r="M22" s="48"/>
      <c r="N22" s="15"/>
      <c r="O22" s="15"/>
      <c r="P22" s="12"/>
      <c r="Q22" s="23"/>
      <c r="R22" s="15"/>
      <c r="S22" s="49"/>
      <c r="T22" s="12"/>
      <c r="U22" s="15"/>
      <c r="V22" s="15"/>
      <c r="W22" s="15"/>
      <c r="X22" s="15"/>
      <c r="Y22" s="15"/>
      <c r="Z22" s="15"/>
      <c r="AA22" s="15"/>
      <c r="AB22" s="15"/>
      <c r="AC22" s="15"/>
    </row>
    <row r="23" ht="12.0" customHeight="1" outlineLevel="2">
      <c r="A23" s="9"/>
      <c r="B23" s="50" t="s">
        <v>47</v>
      </c>
      <c r="C23" s="51" t="s">
        <v>48</v>
      </c>
      <c r="D23" s="52" t="s">
        <v>44</v>
      </c>
      <c r="E23" s="53">
        <f t="shared" si="1"/>
        <v>0</v>
      </c>
      <c r="F23" s="54">
        <v>31.0</v>
      </c>
      <c r="G23" s="55">
        <f t="shared" si="2"/>
        <v>0</v>
      </c>
      <c r="H23" s="56">
        <f t="shared" si="3"/>
        <v>0</v>
      </c>
      <c r="I23" s="57"/>
      <c r="J23" s="57"/>
      <c r="K23" s="46"/>
      <c r="L23" s="47"/>
      <c r="M23" s="48"/>
      <c r="N23" s="15"/>
      <c r="O23" s="15"/>
      <c r="P23" s="12"/>
      <c r="Q23" s="23"/>
      <c r="R23" s="15"/>
      <c r="S23" s="49"/>
      <c r="T23" s="12"/>
      <c r="U23" s="15"/>
      <c r="V23" s="15"/>
      <c r="W23" s="15"/>
      <c r="X23" s="15"/>
      <c r="Y23" s="15"/>
      <c r="Z23" s="15"/>
      <c r="AA23" s="15"/>
      <c r="AB23" s="15"/>
      <c r="AC23" s="15"/>
    </row>
    <row r="24" ht="12.0" customHeight="1" outlineLevel="2">
      <c r="A24" s="9"/>
      <c r="B24" s="50" t="s">
        <v>49</v>
      </c>
      <c r="C24" s="51" t="s">
        <v>50</v>
      </c>
      <c r="D24" s="52" t="s">
        <v>44</v>
      </c>
      <c r="E24" s="53">
        <f t="shared" si="1"/>
        <v>0</v>
      </c>
      <c r="F24" s="54">
        <v>15.0</v>
      </c>
      <c r="G24" s="55">
        <f t="shared" si="2"/>
        <v>0</v>
      </c>
      <c r="H24" s="56">
        <f t="shared" si="3"/>
        <v>0</v>
      </c>
      <c r="I24" s="57"/>
      <c r="J24" s="57"/>
      <c r="K24" s="46"/>
      <c r="L24" s="47"/>
      <c r="M24" s="48"/>
      <c r="N24" s="15"/>
      <c r="O24" s="15"/>
      <c r="P24" s="12"/>
      <c r="Q24" s="23"/>
      <c r="R24" s="15"/>
      <c r="S24" s="49"/>
      <c r="T24" s="12"/>
      <c r="U24" s="15"/>
      <c r="V24" s="15"/>
      <c r="W24" s="15"/>
      <c r="X24" s="15"/>
      <c r="Y24" s="15"/>
      <c r="Z24" s="15"/>
      <c r="AA24" s="15"/>
      <c r="AB24" s="15"/>
      <c r="AC24" s="15"/>
    </row>
    <row r="25" ht="12.0" customHeight="1" outlineLevel="2">
      <c r="A25" s="9"/>
      <c r="B25" s="50" t="s">
        <v>51</v>
      </c>
      <c r="C25" s="51" t="s">
        <v>52</v>
      </c>
      <c r="D25" s="52" t="s">
        <v>44</v>
      </c>
      <c r="E25" s="53">
        <f t="shared" si="1"/>
        <v>0</v>
      </c>
      <c r="F25" s="54">
        <v>370.0</v>
      </c>
      <c r="G25" s="55">
        <f t="shared" si="2"/>
        <v>0</v>
      </c>
      <c r="H25" s="56">
        <f t="shared" si="3"/>
        <v>0</v>
      </c>
      <c r="I25" s="57"/>
      <c r="J25" s="57"/>
      <c r="K25" s="46"/>
      <c r="L25" s="47"/>
      <c r="M25" s="48"/>
      <c r="N25" s="15"/>
      <c r="O25" s="15"/>
      <c r="P25" s="12"/>
      <c r="Q25" s="23"/>
      <c r="R25" s="15"/>
      <c r="S25" s="49"/>
      <c r="T25" s="12"/>
      <c r="U25" s="15"/>
      <c r="V25" s="15"/>
      <c r="W25" s="15"/>
      <c r="X25" s="15"/>
      <c r="Y25" s="15"/>
      <c r="Z25" s="15"/>
      <c r="AA25" s="15"/>
      <c r="AB25" s="15"/>
      <c r="AC25" s="15"/>
    </row>
    <row r="26" ht="12.0" customHeight="1" outlineLevel="2">
      <c r="A26" s="9"/>
      <c r="B26" s="50" t="s">
        <v>53</v>
      </c>
      <c r="C26" s="51" t="s">
        <v>54</v>
      </c>
      <c r="D26" s="52" t="s">
        <v>44</v>
      </c>
      <c r="E26" s="53">
        <f t="shared" si="1"/>
        <v>0</v>
      </c>
      <c r="F26" s="54">
        <v>32.0</v>
      </c>
      <c r="G26" s="55">
        <f t="shared" si="2"/>
        <v>0</v>
      </c>
      <c r="H26" s="56">
        <f t="shared" si="3"/>
        <v>0</v>
      </c>
      <c r="I26" s="57"/>
      <c r="J26" s="57"/>
      <c r="K26" s="46"/>
      <c r="L26" s="47"/>
      <c r="M26" s="48"/>
      <c r="N26" s="15"/>
      <c r="O26" s="15"/>
      <c r="P26" s="12"/>
      <c r="Q26" s="23"/>
      <c r="R26" s="15"/>
      <c r="S26" s="49"/>
      <c r="T26" s="12"/>
      <c r="U26" s="15"/>
      <c r="V26" s="15"/>
      <c r="W26" s="15"/>
      <c r="X26" s="15"/>
      <c r="Y26" s="15"/>
      <c r="Z26" s="15"/>
      <c r="AA26" s="15"/>
      <c r="AB26" s="15"/>
      <c r="AC26" s="15"/>
    </row>
    <row r="27" ht="12.0" customHeight="1" outlineLevel="2">
      <c r="A27" s="9"/>
      <c r="B27" s="50" t="s">
        <v>55</v>
      </c>
      <c r="C27" s="51" t="s">
        <v>56</v>
      </c>
      <c r="D27" s="52" t="s">
        <v>44</v>
      </c>
      <c r="E27" s="53">
        <f t="shared" si="1"/>
        <v>0</v>
      </c>
      <c r="F27" s="54">
        <v>75.0</v>
      </c>
      <c r="G27" s="55">
        <f t="shared" si="2"/>
        <v>0</v>
      </c>
      <c r="H27" s="56">
        <f t="shared" si="3"/>
        <v>0</v>
      </c>
      <c r="I27" s="57"/>
      <c r="J27" s="57"/>
      <c r="K27" s="46"/>
      <c r="L27" s="47"/>
      <c r="M27" s="48"/>
      <c r="N27" s="15"/>
      <c r="O27" s="15"/>
      <c r="P27" s="12"/>
      <c r="Q27" s="23"/>
      <c r="R27" s="15"/>
      <c r="S27" s="49"/>
      <c r="T27" s="12"/>
      <c r="U27" s="15"/>
      <c r="V27" s="15"/>
      <c r="W27" s="15"/>
      <c r="X27" s="15"/>
      <c r="Y27" s="15"/>
      <c r="Z27" s="15"/>
      <c r="AA27" s="15"/>
      <c r="AB27" s="15"/>
      <c r="AC27" s="15"/>
    </row>
    <row r="28" ht="12.0" customHeight="1" outlineLevel="2">
      <c r="A28" s="9"/>
      <c r="B28" s="50" t="s">
        <v>57</v>
      </c>
      <c r="C28" s="51" t="s">
        <v>58</v>
      </c>
      <c r="D28" s="52" t="s">
        <v>44</v>
      </c>
      <c r="E28" s="53">
        <f t="shared" si="1"/>
        <v>0</v>
      </c>
      <c r="F28" s="54">
        <v>6.0</v>
      </c>
      <c r="G28" s="55">
        <f t="shared" si="2"/>
        <v>0</v>
      </c>
      <c r="H28" s="56">
        <f t="shared" si="3"/>
        <v>0</v>
      </c>
      <c r="I28" s="57"/>
      <c r="J28" s="57"/>
      <c r="K28" s="46"/>
      <c r="L28" s="47"/>
      <c r="M28" s="48"/>
      <c r="N28" s="15"/>
      <c r="O28" s="15"/>
      <c r="P28" s="12"/>
      <c r="Q28" s="23"/>
      <c r="R28" s="15"/>
      <c r="S28" s="49"/>
      <c r="T28" s="12"/>
      <c r="U28" s="15"/>
      <c r="V28" s="15"/>
      <c r="W28" s="15"/>
      <c r="X28" s="15"/>
      <c r="Y28" s="15"/>
      <c r="Z28" s="15"/>
      <c r="AA28" s="15"/>
      <c r="AB28" s="15"/>
      <c r="AC28" s="15"/>
    </row>
    <row r="29" ht="12.0" customHeight="1" outlineLevel="2">
      <c r="A29" s="15"/>
      <c r="B29" s="50" t="s">
        <v>59</v>
      </c>
      <c r="C29" s="58" t="s">
        <v>60</v>
      </c>
      <c r="D29" s="52" t="s">
        <v>61</v>
      </c>
      <c r="E29" s="53">
        <f t="shared" si="1"/>
        <v>0</v>
      </c>
      <c r="F29" s="54">
        <v>15.0</v>
      </c>
      <c r="G29" s="55">
        <f t="shared" si="2"/>
        <v>0</v>
      </c>
      <c r="H29" s="56">
        <f t="shared" si="3"/>
        <v>0</v>
      </c>
      <c r="I29" s="57"/>
      <c r="J29" s="57"/>
      <c r="K29" s="46"/>
      <c r="L29" s="47"/>
      <c r="M29" s="48"/>
      <c r="N29" s="15"/>
      <c r="O29" s="15"/>
      <c r="P29" s="12"/>
      <c r="Q29" s="23"/>
      <c r="R29" s="15"/>
      <c r="S29" s="49"/>
      <c r="T29" s="12"/>
      <c r="U29" s="15"/>
      <c r="V29" s="15"/>
      <c r="W29" s="15"/>
      <c r="X29" s="15"/>
      <c r="Y29" s="15"/>
      <c r="Z29" s="15"/>
      <c r="AA29" s="15"/>
      <c r="AB29" s="15"/>
      <c r="AC29" s="15"/>
    </row>
    <row r="30" ht="12.0" customHeight="1" outlineLevel="1">
      <c r="A30" s="15"/>
      <c r="B30" s="59" t="s">
        <v>62</v>
      </c>
      <c r="C30" s="60" t="s">
        <v>63</v>
      </c>
      <c r="D30" s="61"/>
      <c r="E30" s="53"/>
      <c r="F30" s="54"/>
      <c r="G30" s="44"/>
      <c r="H30" s="56"/>
      <c r="I30" s="31"/>
      <c r="J30" s="31"/>
      <c r="K30" s="46"/>
      <c r="L30" s="47"/>
      <c r="M30" s="48"/>
      <c r="N30" s="15"/>
      <c r="O30" s="15"/>
      <c r="P30" s="12"/>
      <c r="Q30" s="23"/>
      <c r="R30" s="15"/>
      <c r="S30" s="49"/>
      <c r="T30" s="12"/>
      <c r="U30" s="15"/>
      <c r="V30" s="15"/>
      <c r="W30" s="15"/>
      <c r="X30" s="15"/>
      <c r="Y30" s="15"/>
      <c r="Z30" s="15"/>
      <c r="AA30" s="15"/>
      <c r="AB30" s="15"/>
      <c r="AC30" s="15"/>
    </row>
    <row r="31" ht="12.0" customHeight="1" outlineLevel="2">
      <c r="A31" s="15"/>
      <c r="B31" s="50" t="s">
        <v>64</v>
      </c>
      <c r="C31" s="58" t="s">
        <v>65</v>
      </c>
      <c r="D31" s="52" t="s">
        <v>44</v>
      </c>
      <c r="E31" s="53">
        <f t="shared" ref="E31:E34" si="4">IFERROR(VLOOKUP(B31,#REF!,8,0),0)</f>
        <v>0</v>
      </c>
      <c r="F31" s="54">
        <v>83.0</v>
      </c>
      <c r="G31" s="55">
        <f t="shared" ref="G31:G34" si="5">ROUND(F31*E31,0)</f>
        <v>0</v>
      </c>
      <c r="H31" s="56">
        <f t="shared" ref="H31:H34" si="6">IFERROR(G31/$G$169,0)</f>
        <v>0</v>
      </c>
      <c r="I31" s="57"/>
      <c r="J31" s="57"/>
      <c r="K31" s="46"/>
      <c r="L31" s="47"/>
      <c r="M31" s="48"/>
      <c r="N31" s="15"/>
      <c r="O31" s="15"/>
      <c r="P31" s="12"/>
      <c r="Q31" s="23"/>
      <c r="R31" s="15"/>
      <c r="S31" s="49"/>
      <c r="T31" s="12"/>
      <c r="U31" s="15"/>
      <c r="V31" s="15"/>
      <c r="W31" s="15"/>
      <c r="X31" s="15"/>
      <c r="Y31" s="15"/>
      <c r="Z31" s="15"/>
      <c r="AA31" s="15"/>
      <c r="AB31" s="15"/>
      <c r="AC31" s="15"/>
    </row>
    <row r="32" ht="12.0" customHeight="1" outlineLevel="2">
      <c r="A32" s="15"/>
      <c r="B32" s="50" t="s">
        <v>66</v>
      </c>
      <c r="C32" s="58" t="s">
        <v>67</v>
      </c>
      <c r="D32" s="52" t="s">
        <v>44</v>
      </c>
      <c r="E32" s="53">
        <f t="shared" si="4"/>
        <v>0</v>
      </c>
      <c r="F32" s="54">
        <v>12.0</v>
      </c>
      <c r="G32" s="55">
        <f t="shared" si="5"/>
        <v>0</v>
      </c>
      <c r="H32" s="56">
        <f t="shared" si="6"/>
        <v>0</v>
      </c>
      <c r="I32" s="57"/>
      <c r="J32" s="57"/>
      <c r="K32" s="46"/>
      <c r="L32" s="47"/>
      <c r="M32" s="48"/>
      <c r="N32" s="15"/>
      <c r="O32" s="15"/>
      <c r="P32" s="12"/>
      <c r="Q32" s="23"/>
      <c r="R32" s="15"/>
      <c r="S32" s="49"/>
      <c r="T32" s="12"/>
      <c r="U32" s="15"/>
      <c r="V32" s="15"/>
      <c r="W32" s="15"/>
      <c r="X32" s="15"/>
      <c r="Y32" s="15"/>
      <c r="Z32" s="15"/>
      <c r="AA32" s="15"/>
      <c r="AB32" s="15"/>
      <c r="AC32" s="15"/>
    </row>
    <row r="33" ht="12.0" customHeight="1" outlineLevel="2">
      <c r="A33" s="15"/>
      <c r="B33" s="50" t="s">
        <v>68</v>
      </c>
      <c r="C33" s="58" t="s">
        <v>69</v>
      </c>
      <c r="D33" s="52" t="s">
        <v>44</v>
      </c>
      <c r="E33" s="53">
        <f t="shared" si="4"/>
        <v>0</v>
      </c>
      <c r="F33" s="54">
        <v>2.0</v>
      </c>
      <c r="G33" s="55">
        <f t="shared" si="5"/>
        <v>0</v>
      </c>
      <c r="H33" s="56">
        <f t="shared" si="6"/>
        <v>0</v>
      </c>
      <c r="I33" s="57"/>
      <c r="J33" s="57"/>
      <c r="K33" s="46"/>
      <c r="L33" s="47"/>
      <c r="M33" s="48"/>
      <c r="N33" s="15"/>
      <c r="O33" s="15"/>
      <c r="P33" s="12"/>
      <c r="Q33" s="23"/>
      <c r="R33" s="15"/>
      <c r="S33" s="49"/>
      <c r="T33" s="12"/>
      <c r="U33" s="15"/>
      <c r="V33" s="15"/>
      <c r="W33" s="15"/>
      <c r="X33" s="15"/>
      <c r="Y33" s="15"/>
      <c r="Z33" s="15"/>
      <c r="AA33" s="15"/>
      <c r="AB33" s="15"/>
      <c r="AC33" s="15"/>
    </row>
    <row r="34" ht="12.0" customHeight="1" outlineLevel="2">
      <c r="A34" s="15"/>
      <c r="B34" s="50" t="s">
        <v>70</v>
      </c>
      <c r="C34" s="58" t="s">
        <v>71</v>
      </c>
      <c r="D34" s="52" t="s">
        <v>44</v>
      </c>
      <c r="E34" s="53">
        <f t="shared" si="4"/>
        <v>0</v>
      </c>
      <c r="F34" s="54">
        <v>40.0</v>
      </c>
      <c r="G34" s="55">
        <f t="shared" si="5"/>
        <v>0</v>
      </c>
      <c r="H34" s="56">
        <f t="shared" si="6"/>
        <v>0</v>
      </c>
      <c r="I34" s="57"/>
      <c r="J34" s="57"/>
      <c r="K34" s="46"/>
      <c r="L34" s="47"/>
      <c r="M34" s="48"/>
      <c r="N34" s="15"/>
      <c r="O34" s="15"/>
      <c r="P34" s="12"/>
      <c r="Q34" s="23"/>
      <c r="R34" s="15"/>
      <c r="S34" s="49"/>
      <c r="T34" s="12"/>
      <c r="U34" s="15"/>
      <c r="V34" s="15"/>
      <c r="W34" s="15"/>
      <c r="X34" s="15"/>
      <c r="Y34" s="15"/>
      <c r="Z34" s="15"/>
      <c r="AA34" s="15"/>
      <c r="AB34" s="15"/>
      <c r="AC34" s="15"/>
    </row>
    <row r="35" ht="12.0" customHeight="1" outlineLevel="1">
      <c r="A35" s="15"/>
      <c r="B35" s="59" t="s">
        <v>72</v>
      </c>
      <c r="C35" s="60" t="s">
        <v>73</v>
      </c>
      <c r="D35" s="61"/>
      <c r="E35" s="53"/>
      <c r="F35" s="54"/>
      <c r="G35" s="44"/>
      <c r="H35" s="56"/>
      <c r="I35" s="31"/>
      <c r="J35" s="31"/>
      <c r="K35" s="46"/>
      <c r="L35" s="47"/>
      <c r="M35" s="48"/>
      <c r="N35" s="15"/>
      <c r="O35" s="15"/>
      <c r="P35" s="12"/>
      <c r="Q35" s="23"/>
      <c r="R35" s="15"/>
      <c r="S35" s="49"/>
      <c r="T35" s="12"/>
      <c r="U35" s="15"/>
      <c r="V35" s="15"/>
      <c r="W35" s="15"/>
      <c r="X35" s="15"/>
      <c r="Y35" s="15"/>
      <c r="Z35" s="15"/>
      <c r="AA35" s="15"/>
      <c r="AB35" s="15"/>
      <c r="AC35" s="15"/>
    </row>
    <row r="36" ht="12.0" customHeight="1" outlineLevel="2">
      <c r="A36" s="15"/>
      <c r="B36" s="50" t="s">
        <v>74</v>
      </c>
      <c r="C36" s="58" t="s">
        <v>75</v>
      </c>
      <c r="D36" s="52" t="s">
        <v>44</v>
      </c>
      <c r="E36" s="53">
        <f t="shared" ref="E36:E49" si="7">IFERROR(VLOOKUP(B36,#REF!,8,0),0)</f>
        <v>0</v>
      </c>
      <c r="F36" s="54">
        <v>34.0</v>
      </c>
      <c r="G36" s="55">
        <f t="shared" ref="G36:G49" si="8">ROUND(F36*E36,0)</f>
        <v>0</v>
      </c>
      <c r="H36" s="56">
        <f t="shared" ref="H36:H49" si="9">IFERROR(G36/$G$169,0)</f>
        <v>0</v>
      </c>
      <c r="I36" s="57"/>
      <c r="J36" s="57"/>
      <c r="K36" s="46"/>
      <c r="L36" s="47"/>
      <c r="M36" s="48"/>
      <c r="N36" s="15"/>
      <c r="O36" s="15"/>
      <c r="P36" s="12"/>
      <c r="Q36" s="23"/>
      <c r="R36" s="15"/>
      <c r="S36" s="49"/>
      <c r="T36" s="12"/>
      <c r="U36" s="15"/>
      <c r="V36" s="15"/>
      <c r="W36" s="15"/>
      <c r="X36" s="15"/>
      <c r="Y36" s="15"/>
      <c r="Z36" s="15"/>
      <c r="AA36" s="15"/>
      <c r="AB36" s="15"/>
      <c r="AC36" s="15"/>
    </row>
    <row r="37" ht="12.0" customHeight="1" outlineLevel="2">
      <c r="A37" s="15"/>
      <c r="B37" s="50" t="s">
        <v>76</v>
      </c>
      <c r="C37" s="58" t="s">
        <v>77</v>
      </c>
      <c r="D37" s="52" t="s">
        <v>44</v>
      </c>
      <c r="E37" s="53">
        <f t="shared" si="7"/>
        <v>0</v>
      </c>
      <c r="F37" s="54">
        <v>19.0</v>
      </c>
      <c r="G37" s="55">
        <f t="shared" si="8"/>
        <v>0</v>
      </c>
      <c r="H37" s="56">
        <f t="shared" si="9"/>
        <v>0</v>
      </c>
      <c r="I37" s="57"/>
      <c r="J37" s="57"/>
      <c r="K37" s="46"/>
      <c r="L37" s="47"/>
      <c r="M37" s="48"/>
      <c r="N37" s="15"/>
      <c r="O37" s="15"/>
      <c r="P37" s="12"/>
      <c r="Q37" s="23"/>
      <c r="R37" s="15"/>
      <c r="S37" s="49"/>
      <c r="T37" s="12"/>
      <c r="U37" s="15"/>
      <c r="V37" s="15"/>
      <c r="W37" s="15"/>
      <c r="X37" s="15"/>
      <c r="Y37" s="15"/>
      <c r="Z37" s="15"/>
      <c r="AA37" s="15"/>
      <c r="AB37" s="15"/>
      <c r="AC37" s="15"/>
    </row>
    <row r="38" ht="12.0" customHeight="1" outlineLevel="2">
      <c r="A38" s="15"/>
      <c r="B38" s="50" t="s">
        <v>78</v>
      </c>
      <c r="C38" s="58" t="s">
        <v>79</v>
      </c>
      <c r="D38" s="52" t="s">
        <v>44</v>
      </c>
      <c r="E38" s="53">
        <f t="shared" si="7"/>
        <v>0</v>
      </c>
      <c r="F38" s="54">
        <v>4.0</v>
      </c>
      <c r="G38" s="55">
        <f t="shared" si="8"/>
        <v>0</v>
      </c>
      <c r="H38" s="56">
        <f t="shared" si="9"/>
        <v>0</v>
      </c>
      <c r="I38" s="57"/>
      <c r="J38" s="57"/>
      <c r="K38" s="46"/>
      <c r="L38" s="47"/>
      <c r="M38" s="48"/>
      <c r="N38" s="15"/>
      <c r="O38" s="15"/>
      <c r="P38" s="12"/>
      <c r="Q38" s="23"/>
      <c r="R38" s="15"/>
      <c r="S38" s="49"/>
      <c r="T38" s="12"/>
      <c r="U38" s="15"/>
      <c r="V38" s="15"/>
      <c r="W38" s="15"/>
      <c r="X38" s="15"/>
      <c r="Y38" s="15"/>
      <c r="Z38" s="15"/>
      <c r="AA38" s="15"/>
      <c r="AB38" s="15"/>
      <c r="AC38" s="15"/>
    </row>
    <row r="39" ht="12.0" customHeight="1" outlineLevel="2">
      <c r="A39" s="15"/>
      <c r="B39" s="50" t="s">
        <v>80</v>
      </c>
      <c r="C39" s="58" t="s">
        <v>81</v>
      </c>
      <c r="D39" s="52" t="s">
        <v>44</v>
      </c>
      <c r="E39" s="53">
        <f t="shared" si="7"/>
        <v>0</v>
      </c>
      <c r="F39" s="54">
        <v>0.0</v>
      </c>
      <c r="G39" s="55">
        <f t="shared" si="8"/>
        <v>0</v>
      </c>
      <c r="H39" s="56">
        <f t="shared" si="9"/>
        <v>0</v>
      </c>
      <c r="I39" s="57"/>
      <c r="J39" s="57"/>
      <c r="K39" s="46"/>
      <c r="L39" s="47"/>
      <c r="M39" s="48"/>
      <c r="N39" s="15"/>
      <c r="O39" s="15"/>
      <c r="P39" s="12"/>
      <c r="Q39" s="23"/>
      <c r="R39" s="15"/>
      <c r="S39" s="49"/>
      <c r="T39" s="12"/>
      <c r="U39" s="15"/>
      <c r="V39" s="15"/>
      <c r="W39" s="15"/>
      <c r="X39" s="15"/>
      <c r="Y39" s="15"/>
      <c r="Z39" s="15"/>
      <c r="AA39" s="15"/>
      <c r="AB39" s="15"/>
      <c r="AC39" s="15"/>
    </row>
    <row r="40" ht="12.0" customHeight="1" outlineLevel="2">
      <c r="A40" s="15"/>
      <c r="B40" s="50" t="s">
        <v>82</v>
      </c>
      <c r="C40" s="58" t="s">
        <v>83</v>
      </c>
      <c r="D40" s="52" t="s">
        <v>44</v>
      </c>
      <c r="E40" s="53">
        <f t="shared" si="7"/>
        <v>0</v>
      </c>
      <c r="F40" s="54">
        <v>3.0</v>
      </c>
      <c r="G40" s="55">
        <f t="shared" si="8"/>
        <v>0</v>
      </c>
      <c r="H40" s="56">
        <f t="shared" si="9"/>
        <v>0</v>
      </c>
      <c r="I40" s="57"/>
      <c r="J40" s="57"/>
      <c r="K40" s="46"/>
      <c r="L40" s="47"/>
      <c r="M40" s="48"/>
      <c r="N40" s="15"/>
      <c r="O40" s="15"/>
      <c r="P40" s="12"/>
      <c r="Q40" s="23"/>
      <c r="R40" s="15"/>
      <c r="S40" s="49"/>
      <c r="T40" s="12"/>
      <c r="U40" s="15"/>
      <c r="V40" s="15"/>
      <c r="W40" s="15"/>
      <c r="X40" s="15"/>
      <c r="Y40" s="15"/>
      <c r="Z40" s="15"/>
      <c r="AA40" s="15"/>
      <c r="AB40" s="15"/>
      <c r="AC40" s="15"/>
    </row>
    <row r="41" ht="12.0" customHeight="1" outlineLevel="2">
      <c r="A41" s="15"/>
      <c r="B41" s="50" t="s">
        <v>84</v>
      </c>
      <c r="C41" s="58" t="s">
        <v>85</v>
      </c>
      <c r="D41" s="52" t="s">
        <v>44</v>
      </c>
      <c r="E41" s="53">
        <f t="shared" si="7"/>
        <v>0</v>
      </c>
      <c r="F41" s="54">
        <v>9.0</v>
      </c>
      <c r="G41" s="55">
        <f t="shared" si="8"/>
        <v>0</v>
      </c>
      <c r="H41" s="56">
        <f t="shared" si="9"/>
        <v>0</v>
      </c>
      <c r="I41" s="57"/>
      <c r="J41" s="57"/>
      <c r="K41" s="46"/>
      <c r="L41" s="47"/>
      <c r="M41" s="48"/>
      <c r="N41" s="15"/>
      <c r="O41" s="15"/>
      <c r="P41" s="12"/>
      <c r="Q41" s="23"/>
      <c r="R41" s="15"/>
      <c r="S41" s="49"/>
      <c r="T41" s="12"/>
      <c r="U41" s="15"/>
      <c r="V41" s="15"/>
      <c r="W41" s="15"/>
      <c r="X41" s="15"/>
      <c r="Y41" s="15"/>
      <c r="Z41" s="15"/>
      <c r="AA41" s="15"/>
      <c r="AB41" s="15"/>
      <c r="AC41" s="15"/>
    </row>
    <row r="42" ht="12.0" customHeight="1" outlineLevel="2">
      <c r="A42" s="15"/>
      <c r="B42" s="50" t="s">
        <v>86</v>
      </c>
      <c r="C42" s="58" t="s">
        <v>87</v>
      </c>
      <c r="D42" s="52" t="s">
        <v>44</v>
      </c>
      <c r="E42" s="53">
        <f t="shared" si="7"/>
        <v>0</v>
      </c>
      <c r="F42" s="54">
        <v>2.0</v>
      </c>
      <c r="G42" s="55">
        <f t="shared" si="8"/>
        <v>0</v>
      </c>
      <c r="H42" s="56">
        <f t="shared" si="9"/>
        <v>0</v>
      </c>
      <c r="I42" s="57"/>
      <c r="J42" s="57"/>
      <c r="K42" s="46"/>
      <c r="L42" s="47"/>
      <c r="M42" s="48"/>
      <c r="N42" s="15"/>
      <c r="O42" s="15"/>
      <c r="P42" s="12"/>
      <c r="Q42" s="23"/>
      <c r="R42" s="15"/>
      <c r="S42" s="49"/>
      <c r="T42" s="12"/>
      <c r="U42" s="15"/>
      <c r="V42" s="15"/>
      <c r="W42" s="15"/>
      <c r="X42" s="15"/>
      <c r="Y42" s="15"/>
      <c r="Z42" s="15"/>
      <c r="AA42" s="15"/>
      <c r="AB42" s="15"/>
      <c r="AC42" s="15"/>
    </row>
    <row r="43" ht="12.0" customHeight="1" outlineLevel="2">
      <c r="A43" s="15"/>
      <c r="B43" s="50" t="s">
        <v>88</v>
      </c>
      <c r="C43" s="58" t="s">
        <v>89</v>
      </c>
      <c r="D43" s="52" t="s">
        <v>44</v>
      </c>
      <c r="E43" s="53">
        <f t="shared" si="7"/>
        <v>0</v>
      </c>
      <c r="F43" s="54">
        <v>1.0</v>
      </c>
      <c r="G43" s="55">
        <f t="shared" si="8"/>
        <v>0</v>
      </c>
      <c r="H43" s="56">
        <f t="shared" si="9"/>
        <v>0</v>
      </c>
      <c r="I43" s="57"/>
      <c r="J43" s="57"/>
      <c r="K43" s="46"/>
      <c r="L43" s="47"/>
      <c r="M43" s="48"/>
      <c r="N43" s="15"/>
      <c r="O43" s="15"/>
      <c r="P43" s="12"/>
      <c r="Q43" s="23"/>
      <c r="R43" s="15"/>
      <c r="S43" s="49"/>
      <c r="T43" s="12"/>
      <c r="U43" s="15"/>
      <c r="V43" s="15"/>
      <c r="W43" s="15"/>
      <c r="X43" s="15"/>
      <c r="Y43" s="15"/>
      <c r="Z43" s="15"/>
      <c r="AA43" s="15"/>
      <c r="AB43" s="15"/>
      <c r="AC43" s="15"/>
    </row>
    <row r="44" ht="12.0" customHeight="1" outlineLevel="2">
      <c r="A44" s="15"/>
      <c r="B44" s="50" t="s">
        <v>90</v>
      </c>
      <c r="C44" s="58" t="s">
        <v>91</v>
      </c>
      <c r="D44" s="52" t="s">
        <v>44</v>
      </c>
      <c r="E44" s="53">
        <f t="shared" si="7"/>
        <v>0</v>
      </c>
      <c r="F44" s="54">
        <v>2.0</v>
      </c>
      <c r="G44" s="55">
        <f t="shared" si="8"/>
        <v>0</v>
      </c>
      <c r="H44" s="56">
        <f t="shared" si="9"/>
        <v>0</v>
      </c>
      <c r="I44" s="57"/>
      <c r="J44" s="57"/>
      <c r="K44" s="46"/>
      <c r="L44" s="47"/>
      <c r="M44" s="48"/>
      <c r="N44" s="15"/>
      <c r="O44" s="15"/>
      <c r="P44" s="12"/>
      <c r="Q44" s="23"/>
      <c r="R44" s="15"/>
      <c r="S44" s="49"/>
      <c r="T44" s="12"/>
      <c r="U44" s="15"/>
      <c r="V44" s="15"/>
      <c r="W44" s="15"/>
      <c r="X44" s="15"/>
      <c r="Y44" s="15"/>
      <c r="Z44" s="15"/>
      <c r="AA44" s="15"/>
      <c r="AB44" s="15"/>
      <c r="AC44" s="15"/>
    </row>
    <row r="45" ht="12.0" customHeight="1" outlineLevel="2">
      <c r="A45" s="15"/>
      <c r="B45" s="50" t="s">
        <v>92</v>
      </c>
      <c r="C45" s="51" t="s">
        <v>93</v>
      </c>
      <c r="D45" s="52" t="s">
        <v>44</v>
      </c>
      <c r="E45" s="53">
        <f t="shared" si="7"/>
        <v>0</v>
      </c>
      <c r="F45" s="54">
        <v>1.0</v>
      </c>
      <c r="G45" s="55">
        <f t="shared" si="8"/>
        <v>0</v>
      </c>
      <c r="H45" s="56">
        <f t="shared" si="9"/>
        <v>0</v>
      </c>
      <c r="I45" s="57"/>
      <c r="J45" s="57"/>
      <c r="K45" s="46"/>
      <c r="L45" s="47"/>
      <c r="M45" s="48"/>
      <c r="N45" s="15"/>
      <c r="O45" s="15"/>
      <c r="P45" s="12"/>
      <c r="Q45" s="23"/>
      <c r="R45" s="15"/>
      <c r="S45" s="49"/>
      <c r="T45" s="12"/>
      <c r="U45" s="15"/>
      <c r="V45" s="15"/>
      <c r="W45" s="15"/>
      <c r="X45" s="15"/>
      <c r="Y45" s="15"/>
      <c r="Z45" s="15"/>
      <c r="AA45" s="15"/>
      <c r="AB45" s="15"/>
      <c r="AC45" s="15"/>
    </row>
    <row r="46" ht="12.0" customHeight="1" outlineLevel="2">
      <c r="A46" s="15"/>
      <c r="B46" s="50" t="s">
        <v>94</v>
      </c>
      <c r="C46" s="51" t="s">
        <v>95</v>
      </c>
      <c r="D46" s="52" t="s">
        <v>44</v>
      </c>
      <c r="E46" s="53">
        <f t="shared" si="7"/>
        <v>0</v>
      </c>
      <c r="F46" s="54">
        <v>3.0</v>
      </c>
      <c r="G46" s="55">
        <f t="shared" si="8"/>
        <v>0</v>
      </c>
      <c r="H46" s="56">
        <f t="shared" si="9"/>
        <v>0</v>
      </c>
      <c r="I46" s="57"/>
      <c r="J46" s="57"/>
      <c r="K46" s="46"/>
      <c r="L46" s="47"/>
      <c r="M46" s="48"/>
      <c r="N46" s="15"/>
      <c r="O46" s="15"/>
      <c r="P46" s="12"/>
      <c r="Q46" s="23"/>
      <c r="R46" s="15"/>
      <c r="S46" s="49"/>
      <c r="T46" s="12"/>
      <c r="U46" s="15"/>
      <c r="V46" s="15"/>
      <c r="W46" s="15"/>
      <c r="X46" s="15"/>
      <c r="Y46" s="15"/>
      <c r="Z46" s="15"/>
      <c r="AA46" s="15"/>
      <c r="AB46" s="15"/>
      <c r="AC46" s="15"/>
    </row>
    <row r="47" ht="12.0" customHeight="1" outlineLevel="2">
      <c r="A47" s="15"/>
      <c r="B47" s="50" t="s">
        <v>96</v>
      </c>
      <c r="C47" s="58" t="s">
        <v>97</v>
      </c>
      <c r="D47" s="52" t="s">
        <v>44</v>
      </c>
      <c r="E47" s="53">
        <f t="shared" si="7"/>
        <v>0</v>
      </c>
      <c r="F47" s="54">
        <v>1.0</v>
      </c>
      <c r="G47" s="55">
        <f t="shared" si="8"/>
        <v>0</v>
      </c>
      <c r="H47" s="56">
        <f t="shared" si="9"/>
        <v>0</v>
      </c>
      <c r="I47" s="57"/>
      <c r="J47" s="57"/>
      <c r="K47" s="46"/>
      <c r="L47" s="47"/>
      <c r="M47" s="48"/>
      <c r="N47" s="15"/>
      <c r="O47" s="15"/>
      <c r="P47" s="12"/>
      <c r="Q47" s="23"/>
      <c r="R47" s="15"/>
      <c r="S47" s="49"/>
      <c r="T47" s="12"/>
      <c r="U47" s="15"/>
      <c r="V47" s="15"/>
      <c r="W47" s="15"/>
      <c r="X47" s="15"/>
      <c r="Y47" s="15"/>
      <c r="Z47" s="15"/>
      <c r="AA47" s="15"/>
      <c r="AB47" s="15"/>
      <c r="AC47" s="15"/>
    </row>
    <row r="48" ht="12.0" customHeight="1" outlineLevel="2">
      <c r="A48" s="15"/>
      <c r="B48" s="50" t="s">
        <v>98</v>
      </c>
      <c r="C48" s="58" t="s">
        <v>99</v>
      </c>
      <c r="D48" s="52" t="s">
        <v>44</v>
      </c>
      <c r="E48" s="53">
        <f t="shared" si="7"/>
        <v>0</v>
      </c>
      <c r="F48" s="54">
        <v>1.0</v>
      </c>
      <c r="G48" s="55">
        <f t="shared" si="8"/>
        <v>0</v>
      </c>
      <c r="H48" s="56">
        <f t="shared" si="9"/>
        <v>0</v>
      </c>
      <c r="I48" s="57"/>
      <c r="J48" s="57"/>
      <c r="K48" s="46"/>
      <c r="L48" s="47"/>
      <c r="M48" s="48"/>
      <c r="N48" s="15"/>
      <c r="O48" s="15"/>
      <c r="P48" s="12"/>
      <c r="Q48" s="23"/>
      <c r="R48" s="15"/>
      <c r="S48" s="49"/>
      <c r="T48" s="12"/>
      <c r="U48" s="15"/>
      <c r="V48" s="15"/>
      <c r="W48" s="15"/>
      <c r="X48" s="15"/>
      <c r="Y48" s="15"/>
      <c r="Z48" s="15"/>
      <c r="AA48" s="15"/>
      <c r="AB48" s="15"/>
      <c r="AC48" s="15"/>
    </row>
    <row r="49" ht="12.0" customHeight="1" outlineLevel="2">
      <c r="A49" s="15"/>
      <c r="B49" s="50" t="s">
        <v>100</v>
      </c>
      <c r="C49" s="58" t="s">
        <v>101</v>
      </c>
      <c r="D49" s="52" t="s">
        <v>44</v>
      </c>
      <c r="E49" s="53">
        <f t="shared" si="7"/>
        <v>0</v>
      </c>
      <c r="F49" s="54">
        <v>5.0</v>
      </c>
      <c r="G49" s="55">
        <f t="shared" si="8"/>
        <v>0</v>
      </c>
      <c r="H49" s="56">
        <f t="shared" si="9"/>
        <v>0</v>
      </c>
      <c r="I49" s="57"/>
      <c r="J49" s="57"/>
      <c r="K49" s="46"/>
      <c r="L49" s="47"/>
      <c r="M49" s="48"/>
      <c r="N49" s="15"/>
      <c r="O49" s="15"/>
      <c r="P49" s="12"/>
      <c r="Q49" s="23"/>
      <c r="R49" s="15"/>
      <c r="S49" s="49"/>
      <c r="T49" s="12"/>
      <c r="U49" s="15"/>
      <c r="V49" s="15"/>
      <c r="W49" s="15"/>
      <c r="X49" s="15"/>
      <c r="Y49" s="15"/>
      <c r="Z49" s="15"/>
      <c r="AA49" s="15"/>
      <c r="AB49" s="15"/>
      <c r="AC49" s="15"/>
    </row>
    <row r="50" ht="12.0" customHeight="1" outlineLevel="1">
      <c r="A50" s="15"/>
      <c r="B50" s="59" t="s">
        <v>102</v>
      </c>
      <c r="C50" s="60" t="s">
        <v>103</v>
      </c>
      <c r="D50" s="61"/>
      <c r="E50" s="53"/>
      <c r="F50" s="54"/>
      <c r="G50" s="44"/>
      <c r="H50" s="56"/>
      <c r="I50" s="31"/>
      <c r="J50" s="31"/>
      <c r="K50" s="46"/>
      <c r="L50" s="47"/>
      <c r="M50" s="48"/>
      <c r="N50" s="15"/>
      <c r="O50" s="15"/>
      <c r="P50" s="12"/>
      <c r="Q50" s="23"/>
      <c r="R50" s="15"/>
      <c r="S50" s="49"/>
      <c r="T50" s="12"/>
      <c r="U50" s="15"/>
      <c r="V50" s="15"/>
      <c r="W50" s="15"/>
      <c r="X50" s="15"/>
      <c r="Y50" s="15"/>
      <c r="Z50" s="15"/>
      <c r="AA50" s="15"/>
      <c r="AB50" s="15"/>
      <c r="AC50" s="15"/>
    </row>
    <row r="51" ht="12.0" customHeight="1" outlineLevel="2">
      <c r="A51" s="12"/>
      <c r="B51" s="50" t="s">
        <v>104</v>
      </c>
      <c r="C51" s="58" t="s">
        <v>105</v>
      </c>
      <c r="D51" s="52" t="s">
        <v>13</v>
      </c>
      <c r="E51" s="53">
        <f t="shared" ref="E51:E78" si="10">IFERROR(VLOOKUP(B51,#REF!,8,0),0)</f>
        <v>0</v>
      </c>
      <c r="F51" s="54">
        <v>285.0</v>
      </c>
      <c r="G51" s="55">
        <f t="shared" ref="G51:G78" si="11">ROUND(F51*E51,0)</f>
        <v>0</v>
      </c>
      <c r="H51" s="56">
        <f t="shared" ref="H51:H78" si="12">IFERROR(G51/$G$169,0)</f>
        <v>0</v>
      </c>
      <c r="I51" s="57"/>
      <c r="J51" s="57"/>
      <c r="K51" s="46"/>
      <c r="L51" s="47"/>
      <c r="M51" s="48"/>
      <c r="N51" s="15"/>
      <c r="O51" s="15"/>
      <c r="P51" s="12"/>
      <c r="Q51" s="23"/>
      <c r="R51" s="15"/>
      <c r="S51" s="49"/>
      <c r="T51" s="12"/>
      <c r="U51" s="15"/>
      <c r="V51" s="15"/>
      <c r="W51" s="15"/>
      <c r="X51" s="15"/>
      <c r="Y51" s="15"/>
      <c r="Z51" s="15"/>
      <c r="AA51" s="15"/>
      <c r="AB51" s="15"/>
      <c r="AC51" s="15"/>
    </row>
    <row r="52" ht="12.0" customHeight="1" outlineLevel="2">
      <c r="A52" s="12"/>
      <c r="B52" s="50" t="s">
        <v>106</v>
      </c>
      <c r="C52" s="58" t="s">
        <v>107</v>
      </c>
      <c r="D52" s="52" t="s">
        <v>13</v>
      </c>
      <c r="E52" s="53">
        <f t="shared" si="10"/>
        <v>0</v>
      </c>
      <c r="F52" s="54">
        <v>45.0</v>
      </c>
      <c r="G52" s="55">
        <f t="shared" si="11"/>
        <v>0</v>
      </c>
      <c r="H52" s="56">
        <f t="shared" si="12"/>
        <v>0</v>
      </c>
      <c r="I52" s="57"/>
      <c r="J52" s="57"/>
      <c r="K52" s="46"/>
      <c r="L52" s="47"/>
      <c r="M52" s="48"/>
      <c r="N52" s="15"/>
      <c r="O52" s="15"/>
      <c r="P52" s="12"/>
      <c r="Q52" s="23"/>
      <c r="R52" s="15"/>
      <c r="S52" s="49"/>
      <c r="T52" s="12"/>
      <c r="U52" s="15"/>
      <c r="V52" s="15"/>
      <c r="W52" s="15"/>
      <c r="X52" s="15"/>
      <c r="Y52" s="15"/>
      <c r="Z52" s="15"/>
      <c r="AA52" s="15"/>
      <c r="AB52" s="15"/>
      <c r="AC52" s="15"/>
    </row>
    <row r="53" ht="12.0" customHeight="1" outlineLevel="2">
      <c r="A53" s="12"/>
      <c r="B53" s="50" t="s">
        <v>108</v>
      </c>
      <c r="C53" s="58" t="s">
        <v>109</v>
      </c>
      <c r="D53" s="52" t="s">
        <v>13</v>
      </c>
      <c r="E53" s="53">
        <f t="shared" si="10"/>
        <v>0</v>
      </c>
      <c r="F53" s="54">
        <v>265.0</v>
      </c>
      <c r="G53" s="55">
        <f t="shared" si="11"/>
        <v>0</v>
      </c>
      <c r="H53" s="56">
        <f t="shared" si="12"/>
        <v>0</v>
      </c>
      <c r="I53" s="57"/>
      <c r="J53" s="57"/>
      <c r="K53" s="46"/>
      <c r="L53" s="47"/>
      <c r="M53" s="48"/>
      <c r="N53" s="15"/>
      <c r="O53" s="15"/>
      <c r="P53" s="12"/>
      <c r="Q53" s="23"/>
      <c r="R53" s="15"/>
      <c r="S53" s="49"/>
      <c r="T53" s="12"/>
      <c r="U53" s="15"/>
      <c r="V53" s="15"/>
      <c r="W53" s="15"/>
      <c r="X53" s="15"/>
      <c r="Y53" s="15"/>
      <c r="Z53" s="15"/>
      <c r="AA53" s="15"/>
      <c r="AB53" s="15"/>
      <c r="AC53" s="15"/>
    </row>
    <row r="54" ht="12.0" customHeight="1" outlineLevel="2">
      <c r="A54" s="12"/>
      <c r="B54" s="50" t="s">
        <v>110</v>
      </c>
      <c r="C54" s="58" t="s">
        <v>111</v>
      </c>
      <c r="D54" s="52" t="s">
        <v>13</v>
      </c>
      <c r="E54" s="53">
        <f t="shared" si="10"/>
        <v>0</v>
      </c>
      <c r="F54" s="54">
        <v>75.0</v>
      </c>
      <c r="G54" s="55">
        <f t="shared" si="11"/>
        <v>0</v>
      </c>
      <c r="H54" s="56">
        <f t="shared" si="12"/>
        <v>0</v>
      </c>
      <c r="I54" s="57"/>
      <c r="J54" s="57"/>
      <c r="K54" s="46"/>
      <c r="L54" s="47"/>
      <c r="M54" s="48"/>
      <c r="N54" s="15"/>
      <c r="O54" s="15"/>
      <c r="P54" s="12"/>
      <c r="Q54" s="23"/>
      <c r="R54" s="15"/>
      <c r="S54" s="49"/>
      <c r="T54" s="12"/>
      <c r="U54" s="15"/>
      <c r="V54" s="15"/>
      <c r="W54" s="15"/>
      <c r="X54" s="15"/>
      <c r="Y54" s="15"/>
      <c r="Z54" s="15"/>
      <c r="AA54" s="15"/>
      <c r="AB54" s="15"/>
      <c r="AC54" s="15"/>
    </row>
    <row r="55" ht="12.0" customHeight="1" outlineLevel="2">
      <c r="A55" s="12"/>
      <c r="B55" s="50" t="s">
        <v>112</v>
      </c>
      <c r="C55" s="58" t="s">
        <v>113</v>
      </c>
      <c r="D55" s="52" t="s">
        <v>13</v>
      </c>
      <c r="E55" s="53">
        <f t="shared" si="10"/>
        <v>0</v>
      </c>
      <c r="F55" s="54">
        <v>2.0</v>
      </c>
      <c r="G55" s="55">
        <f t="shared" si="11"/>
        <v>0</v>
      </c>
      <c r="H55" s="56">
        <f t="shared" si="12"/>
        <v>0</v>
      </c>
      <c r="I55" s="57"/>
      <c r="J55" s="57"/>
      <c r="K55" s="46"/>
      <c r="L55" s="47"/>
      <c r="M55" s="48"/>
      <c r="N55" s="15"/>
      <c r="O55" s="15"/>
      <c r="P55" s="12"/>
      <c r="Q55" s="23"/>
      <c r="R55" s="15"/>
      <c r="S55" s="49"/>
      <c r="T55" s="12"/>
      <c r="U55" s="15"/>
      <c r="V55" s="15"/>
      <c r="W55" s="15"/>
      <c r="X55" s="15"/>
      <c r="Y55" s="15"/>
      <c r="Z55" s="15"/>
      <c r="AA55" s="15"/>
      <c r="AB55" s="15"/>
      <c r="AC55" s="15"/>
    </row>
    <row r="56" ht="12.0" customHeight="1" outlineLevel="2">
      <c r="A56" s="12"/>
      <c r="B56" s="50" t="s">
        <v>114</v>
      </c>
      <c r="C56" s="58" t="s">
        <v>115</v>
      </c>
      <c r="D56" s="52" t="s">
        <v>13</v>
      </c>
      <c r="E56" s="53">
        <f t="shared" si="10"/>
        <v>0</v>
      </c>
      <c r="F56" s="54">
        <v>190.0</v>
      </c>
      <c r="G56" s="55">
        <f t="shared" si="11"/>
        <v>0</v>
      </c>
      <c r="H56" s="56">
        <f t="shared" si="12"/>
        <v>0</v>
      </c>
      <c r="I56" s="57"/>
      <c r="J56" s="57"/>
      <c r="K56" s="46"/>
      <c r="L56" s="47"/>
      <c r="M56" s="48"/>
      <c r="N56" s="15"/>
      <c r="O56" s="15"/>
      <c r="P56" s="12"/>
      <c r="Q56" s="23"/>
      <c r="R56" s="15"/>
      <c r="S56" s="49"/>
      <c r="T56" s="12"/>
      <c r="U56" s="15"/>
      <c r="V56" s="15"/>
      <c r="W56" s="15"/>
      <c r="X56" s="15"/>
      <c r="Y56" s="15"/>
      <c r="Z56" s="15"/>
      <c r="AA56" s="15"/>
      <c r="AB56" s="15"/>
      <c r="AC56" s="15"/>
    </row>
    <row r="57" ht="12.0" customHeight="1" outlineLevel="2">
      <c r="A57" s="15"/>
      <c r="B57" s="50" t="s">
        <v>116</v>
      </c>
      <c r="C57" s="58" t="s">
        <v>117</v>
      </c>
      <c r="D57" s="52" t="s">
        <v>13</v>
      </c>
      <c r="E57" s="53">
        <f t="shared" si="10"/>
        <v>0</v>
      </c>
      <c r="F57" s="54">
        <v>55.0</v>
      </c>
      <c r="G57" s="55">
        <f t="shared" si="11"/>
        <v>0</v>
      </c>
      <c r="H57" s="56">
        <f t="shared" si="12"/>
        <v>0</v>
      </c>
      <c r="I57" s="57"/>
      <c r="J57" s="57"/>
      <c r="K57" s="46"/>
      <c r="L57" s="47"/>
      <c r="M57" s="48"/>
      <c r="N57" s="15"/>
      <c r="O57" s="15"/>
      <c r="P57" s="12"/>
      <c r="Q57" s="23"/>
      <c r="R57" s="15"/>
      <c r="S57" s="49"/>
      <c r="T57" s="12"/>
      <c r="U57" s="15"/>
      <c r="V57" s="15"/>
      <c r="W57" s="15"/>
      <c r="X57" s="15"/>
      <c r="Y57" s="15"/>
      <c r="Z57" s="15"/>
      <c r="AA57" s="15"/>
      <c r="AB57" s="15"/>
      <c r="AC57" s="15"/>
    </row>
    <row r="58" ht="12.0" customHeight="1" outlineLevel="2">
      <c r="A58" s="15"/>
      <c r="B58" s="50" t="s">
        <v>118</v>
      </c>
      <c r="C58" s="58" t="s">
        <v>119</v>
      </c>
      <c r="D58" s="52" t="s">
        <v>13</v>
      </c>
      <c r="E58" s="53">
        <f t="shared" si="10"/>
        <v>0</v>
      </c>
      <c r="F58" s="54">
        <v>151.0</v>
      </c>
      <c r="G58" s="55">
        <f t="shared" si="11"/>
        <v>0</v>
      </c>
      <c r="H58" s="56">
        <f t="shared" si="12"/>
        <v>0</v>
      </c>
      <c r="I58" s="57"/>
      <c r="J58" s="57"/>
      <c r="K58" s="46"/>
      <c r="L58" s="47"/>
      <c r="M58" s="48"/>
      <c r="N58" s="15"/>
      <c r="O58" s="15"/>
      <c r="P58" s="12"/>
      <c r="Q58" s="23"/>
      <c r="R58" s="15"/>
      <c r="S58" s="49"/>
      <c r="T58" s="12"/>
      <c r="U58" s="15"/>
      <c r="V58" s="15"/>
      <c r="W58" s="15"/>
      <c r="X58" s="15"/>
      <c r="Y58" s="15"/>
      <c r="Z58" s="15"/>
      <c r="AA58" s="15"/>
      <c r="AB58" s="15"/>
      <c r="AC58" s="15"/>
    </row>
    <row r="59" ht="12.0" customHeight="1" outlineLevel="2">
      <c r="A59" s="15"/>
      <c r="B59" s="50" t="s">
        <v>120</v>
      </c>
      <c r="C59" s="58" t="s">
        <v>121</v>
      </c>
      <c r="D59" s="52" t="s">
        <v>13</v>
      </c>
      <c r="E59" s="53">
        <f t="shared" si="10"/>
        <v>0</v>
      </c>
      <c r="F59" s="54">
        <v>15.0</v>
      </c>
      <c r="G59" s="55">
        <f t="shared" si="11"/>
        <v>0</v>
      </c>
      <c r="H59" s="56">
        <f t="shared" si="12"/>
        <v>0</v>
      </c>
      <c r="I59" s="57"/>
      <c r="J59" s="57"/>
      <c r="K59" s="46"/>
      <c r="L59" s="47"/>
      <c r="M59" s="48"/>
      <c r="N59" s="15"/>
      <c r="O59" s="15"/>
      <c r="P59" s="12"/>
      <c r="Q59" s="23"/>
      <c r="R59" s="15"/>
      <c r="S59" s="49"/>
      <c r="T59" s="12"/>
      <c r="U59" s="15"/>
      <c r="V59" s="15"/>
      <c r="W59" s="15"/>
      <c r="X59" s="15"/>
      <c r="Y59" s="15"/>
      <c r="Z59" s="15"/>
      <c r="AA59" s="15"/>
      <c r="AB59" s="15"/>
      <c r="AC59" s="15"/>
    </row>
    <row r="60" ht="12.0" customHeight="1" outlineLevel="2">
      <c r="A60" s="15"/>
      <c r="B60" s="50" t="s">
        <v>122</v>
      </c>
      <c r="C60" s="58" t="s">
        <v>123</v>
      </c>
      <c r="D60" s="52" t="s">
        <v>44</v>
      </c>
      <c r="E60" s="53">
        <f t="shared" si="10"/>
        <v>0</v>
      </c>
      <c r="F60" s="54">
        <v>540.0</v>
      </c>
      <c r="G60" s="55">
        <f t="shared" si="11"/>
        <v>0</v>
      </c>
      <c r="H60" s="56">
        <f t="shared" si="12"/>
        <v>0</v>
      </c>
      <c r="I60" s="57"/>
      <c r="J60" s="57"/>
      <c r="K60" s="46"/>
      <c r="L60" s="47"/>
      <c r="M60" s="48"/>
      <c r="N60" s="15"/>
      <c r="O60" s="15"/>
      <c r="P60" s="12"/>
      <c r="Q60" s="23"/>
      <c r="R60" s="15"/>
      <c r="S60" s="49"/>
      <c r="T60" s="12"/>
      <c r="U60" s="15"/>
      <c r="V60" s="15"/>
      <c r="W60" s="15"/>
      <c r="X60" s="15"/>
      <c r="Y60" s="15"/>
      <c r="Z60" s="15"/>
      <c r="AA60" s="15"/>
      <c r="AB60" s="15"/>
      <c r="AC60" s="15"/>
    </row>
    <row r="61" ht="12.0" customHeight="1" outlineLevel="2">
      <c r="A61" s="15"/>
      <c r="B61" s="50" t="s">
        <v>124</v>
      </c>
      <c r="C61" s="58" t="s">
        <v>125</v>
      </c>
      <c r="D61" s="52" t="s">
        <v>44</v>
      </c>
      <c r="E61" s="53">
        <f t="shared" si="10"/>
        <v>0</v>
      </c>
      <c r="F61" s="54">
        <v>12.0</v>
      </c>
      <c r="G61" s="55">
        <f t="shared" si="11"/>
        <v>0</v>
      </c>
      <c r="H61" s="56">
        <f t="shared" si="12"/>
        <v>0</v>
      </c>
      <c r="I61" s="57"/>
      <c r="J61" s="57"/>
      <c r="K61" s="46"/>
      <c r="L61" s="47"/>
      <c r="M61" s="48"/>
      <c r="N61" s="15"/>
      <c r="O61" s="15"/>
      <c r="P61" s="12"/>
      <c r="Q61" s="23"/>
      <c r="R61" s="15"/>
      <c r="S61" s="49"/>
      <c r="T61" s="12"/>
      <c r="U61" s="15"/>
      <c r="V61" s="15"/>
      <c r="W61" s="15"/>
      <c r="X61" s="15"/>
      <c r="Y61" s="15"/>
      <c r="Z61" s="15"/>
      <c r="AA61" s="15"/>
      <c r="AB61" s="15"/>
      <c r="AC61" s="15"/>
    </row>
    <row r="62" ht="12.0" customHeight="1" outlineLevel="2">
      <c r="A62" s="15"/>
      <c r="B62" s="50" t="s">
        <v>126</v>
      </c>
      <c r="C62" s="58" t="s">
        <v>127</v>
      </c>
      <c r="D62" s="52" t="s">
        <v>44</v>
      </c>
      <c r="E62" s="53">
        <f t="shared" si="10"/>
        <v>0</v>
      </c>
      <c r="F62" s="54">
        <v>298.0</v>
      </c>
      <c r="G62" s="55">
        <f t="shared" si="11"/>
        <v>0</v>
      </c>
      <c r="H62" s="56">
        <f t="shared" si="12"/>
        <v>0</v>
      </c>
      <c r="I62" s="57"/>
      <c r="J62" s="57"/>
      <c r="K62" s="46"/>
      <c r="L62" s="47"/>
      <c r="M62" s="48"/>
      <c r="N62" s="15"/>
      <c r="O62" s="15"/>
      <c r="P62" s="12"/>
      <c r="Q62" s="23"/>
      <c r="R62" s="15"/>
      <c r="S62" s="49"/>
      <c r="T62" s="12"/>
      <c r="U62" s="15"/>
      <c r="V62" s="15"/>
      <c r="W62" s="15"/>
      <c r="X62" s="15"/>
      <c r="Y62" s="15"/>
      <c r="Z62" s="15"/>
      <c r="AA62" s="15"/>
      <c r="AB62" s="15"/>
      <c r="AC62" s="15"/>
    </row>
    <row r="63" ht="12.0" customHeight="1" outlineLevel="2">
      <c r="A63" s="15"/>
      <c r="B63" s="50" t="s">
        <v>128</v>
      </c>
      <c r="C63" s="58" t="s">
        <v>129</v>
      </c>
      <c r="D63" s="52" t="s">
        <v>44</v>
      </c>
      <c r="E63" s="53">
        <f t="shared" si="10"/>
        <v>0</v>
      </c>
      <c r="F63" s="54">
        <v>5.0</v>
      </c>
      <c r="G63" s="55">
        <f t="shared" si="11"/>
        <v>0</v>
      </c>
      <c r="H63" s="56">
        <f t="shared" si="12"/>
        <v>0</v>
      </c>
      <c r="I63" s="57"/>
      <c r="J63" s="57"/>
      <c r="K63" s="46"/>
      <c r="L63" s="47"/>
      <c r="M63" s="48"/>
      <c r="N63" s="15"/>
      <c r="O63" s="15"/>
      <c r="P63" s="12"/>
      <c r="Q63" s="23"/>
      <c r="R63" s="15"/>
      <c r="S63" s="49"/>
      <c r="T63" s="12"/>
      <c r="U63" s="15"/>
      <c r="V63" s="15"/>
      <c r="W63" s="15"/>
      <c r="X63" s="15"/>
      <c r="Y63" s="15"/>
      <c r="Z63" s="15"/>
      <c r="AA63" s="15"/>
      <c r="AB63" s="15"/>
      <c r="AC63" s="15"/>
    </row>
    <row r="64" ht="12.0" customHeight="1" outlineLevel="2">
      <c r="A64" s="15"/>
      <c r="B64" s="50" t="s">
        <v>130</v>
      </c>
      <c r="C64" s="58" t="s">
        <v>131</v>
      </c>
      <c r="D64" s="52" t="s">
        <v>44</v>
      </c>
      <c r="E64" s="53">
        <f t="shared" si="10"/>
        <v>0</v>
      </c>
      <c r="F64" s="54">
        <v>71.0</v>
      </c>
      <c r="G64" s="55">
        <f t="shared" si="11"/>
        <v>0</v>
      </c>
      <c r="H64" s="56">
        <f t="shared" si="12"/>
        <v>0</v>
      </c>
      <c r="I64" s="57"/>
      <c r="J64" s="57"/>
      <c r="K64" s="46"/>
      <c r="L64" s="47"/>
      <c r="M64" s="48"/>
      <c r="N64" s="15"/>
      <c r="O64" s="15"/>
      <c r="P64" s="12"/>
      <c r="Q64" s="23"/>
      <c r="R64" s="15"/>
      <c r="S64" s="49"/>
      <c r="T64" s="12"/>
      <c r="U64" s="15"/>
      <c r="V64" s="15"/>
      <c r="W64" s="15"/>
      <c r="X64" s="15"/>
      <c r="Y64" s="15"/>
      <c r="Z64" s="15"/>
      <c r="AA64" s="15"/>
      <c r="AB64" s="15"/>
      <c r="AC64" s="15"/>
    </row>
    <row r="65" ht="12.0" customHeight="1" outlineLevel="2">
      <c r="A65" s="15"/>
      <c r="B65" s="50" t="s">
        <v>132</v>
      </c>
      <c r="C65" s="58" t="s">
        <v>133</v>
      </c>
      <c r="D65" s="52" t="s">
        <v>44</v>
      </c>
      <c r="E65" s="53">
        <f t="shared" si="10"/>
        <v>0</v>
      </c>
      <c r="F65" s="54">
        <v>40.0</v>
      </c>
      <c r="G65" s="55">
        <f t="shared" si="11"/>
        <v>0</v>
      </c>
      <c r="H65" s="56">
        <f t="shared" si="12"/>
        <v>0</v>
      </c>
      <c r="I65" s="57"/>
      <c r="J65" s="57"/>
      <c r="K65" s="46"/>
      <c r="L65" s="47"/>
      <c r="M65" s="48"/>
      <c r="N65" s="15"/>
      <c r="O65" s="15"/>
      <c r="P65" s="12"/>
      <c r="Q65" s="23"/>
      <c r="R65" s="15"/>
      <c r="S65" s="49"/>
      <c r="T65" s="12"/>
      <c r="U65" s="15"/>
      <c r="V65" s="15"/>
      <c r="W65" s="15"/>
      <c r="X65" s="15"/>
      <c r="Y65" s="15"/>
      <c r="Z65" s="15"/>
      <c r="AA65" s="15"/>
      <c r="AB65" s="15"/>
      <c r="AC65" s="15"/>
    </row>
    <row r="66" ht="12.0" customHeight="1" outlineLevel="2">
      <c r="A66" s="15"/>
      <c r="B66" s="50" t="s">
        <v>134</v>
      </c>
      <c r="C66" s="58" t="s">
        <v>135</v>
      </c>
      <c r="D66" s="52" t="s">
        <v>44</v>
      </c>
      <c r="E66" s="53">
        <f t="shared" si="10"/>
        <v>0</v>
      </c>
      <c r="F66" s="54">
        <v>41.0</v>
      </c>
      <c r="G66" s="55">
        <f t="shared" si="11"/>
        <v>0</v>
      </c>
      <c r="H66" s="56">
        <f t="shared" si="12"/>
        <v>0</v>
      </c>
      <c r="I66" s="57"/>
      <c r="J66" s="57"/>
      <c r="K66" s="46"/>
      <c r="L66" s="47"/>
      <c r="M66" s="48"/>
      <c r="N66" s="15"/>
      <c r="O66" s="15"/>
      <c r="P66" s="12"/>
      <c r="Q66" s="23"/>
      <c r="R66" s="15"/>
      <c r="S66" s="49"/>
      <c r="T66" s="12"/>
      <c r="U66" s="15"/>
      <c r="V66" s="15"/>
      <c r="W66" s="15"/>
      <c r="X66" s="15"/>
      <c r="Y66" s="15"/>
      <c r="Z66" s="15"/>
      <c r="AA66" s="15"/>
      <c r="AB66" s="15"/>
      <c r="AC66" s="15"/>
    </row>
    <row r="67" ht="12.0" customHeight="1" outlineLevel="2">
      <c r="A67" s="15"/>
      <c r="B67" s="50" t="s">
        <v>136</v>
      </c>
      <c r="C67" s="58" t="s">
        <v>137</v>
      </c>
      <c r="D67" s="52" t="s">
        <v>44</v>
      </c>
      <c r="E67" s="53">
        <f t="shared" si="10"/>
        <v>0</v>
      </c>
      <c r="F67" s="54">
        <v>29.0</v>
      </c>
      <c r="G67" s="55">
        <f t="shared" si="11"/>
        <v>0</v>
      </c>
      <c r="H67" s="56">
        <f t="shared" si="12"/>
        <v>0</v>
      </c>
      <c r="I67" s="57"/>
      <c r="J67" s="57"/>
      <c r="K67" s="46"/>
      <c r="L67" s="47"/>
      <c r="M67" s="48"/>
      <c r="N67" s="15"/>
      <c r="O67" s="15"/>
      <c r="P67" s="12"/>
      <c r="Q67" s="23"/>
      <c r="R67" s="15"/>
      <c r="S67" s="49"/>
      <c r="T67" s="12"/>
      <c r="U67" s="15"/>
      <c r="V67" s="15"/>
      <c r="W67" s="15"/>
      <c r="X67" s="15"/>
      <c r="Y67" s="15"/>
      <c r="Z67" s="15"/>
      <c r="AA67" s="15"/>
      <c r="AB67" s="15"/>
      <c r="AC67" s="15"/>
    </row>
    <row r="68" ht="12.0" customHeight="1" outlineLevel="2">
      <c r="A68" s="15"/>
      <c r="B68" s="50" t="s">
        <v>138</v>
      </c>
      <c r="C68" s="58" t="s">
        <v>139</v>
      </c>
      <c r="D68" s="52" t="s">
        <v>44</v>
      </c>
      <c r="E68" s="53">
        <f t="shared" si="10"/>
        <v>0</v>
      </c>
      <c r="F68" s="54">
        <v>5.0</v>
      </c>
      <c r="G68" s="55">
        <f t="shared" si="11"/>
        <v>0</v>
      </c>
      <c r="H68" s="56">
        <f t="shared" si="12"/>
        <v>0</v>
      </c>
      <c r="I68" s="57"/>
      <c r="J68" s="57"/>
      <c r="K68" s="46"/>
      <c r="L68" s="47"/>
      <c r="M68" s="48"/>
      <c r="N68" s="15"/>
      <c r="O68" s="15"/>
      <c r="P68" s="12"/>
      <c r="Q68" s="23"/>
      <c r="R68" s="15"/>
      <c r="S68" s="49"/>
      <c r="T68" s="12"/>
      <c r="U68" s="15"/>
      <c r="V68" s="15"/>
      <c r="W68" s="15"/>
      <c r="X68" s="15"/>
      <c r="Y68" s="15"/>
      <c r="Z68" s="15"/>
      <c r="AA68" s="15"/>
      <c r="AB68" s="15"/>
      <c r="AC68" s="15"/>
    </row>
    <row r="69" ht="12.0" customHeight="1" outlineLevel="2">
      <c r="A69" s="15"/>
      <c r="B69" s="50" t="s">
        <v>140</v>
      </c>
      <c r="C69" s="58" t="s">
        <v>141</v>
      </c>
      <c r="D69" s="52" t="s">
        <v>44</v>
      </c>
      <c r="E69" s="53">
        <f t="shared" si="10"/>
        <v>0</v>
      </c>
      <c r="F69" s="54">
        <v>5.0</v>
      </c>
      <c r="G69" s="55">
        <f t="shared" si="11"/>
        <v>0</v>
      </c>
      <c r="H69" s="56">
        <f t="shared" si="12"/>
        <v>0</v>
      </c>
      <c r="I69" s="57"/>
      <c r="J69" s="57"/>
      <c r="K69" s="46"/>
      <c r="L69" s="47"/>
      <c r="M69" s="48"/>
      <c r="N69" s="15"/>
      <c r="O69" s="15"/>
      <c r="P69" s="12"/>
      <c r="Q69" s="23"/>
      <c r="R69" s="15"/>
      <c r="S69" s="49"/>
      <c r="T69" s="12"/>
      <c r="U69" s="15"/>
      <c r="V69" s="15"/>
      <c r="W69" s="15"/>
      <c r="X69" s="15"/>
      <c r="Y69" s="15"/>
      <c r="Z69" s="15"/>
      <c r="AA69" s="15"/>
      <c r="AB69" s="15"/>
      <c r="AC69" s="15"/>
    </row>
    <row r="70" ht="12.0" customHeight="1" outlineLevel="2">
      <c r="A70" s="15"/>
      <c r="B70" s="50" t="s">
        <v>142</v>
      </c>
      <c r="C70" s="58" t="s">
        <v>143</v>
      </c>
      <c r="D70" s="52" t="s">
        <v>44</v>
      </c>
      <c r="E70" s="53">
        <f t="shared" si="10"/>
        <v>0</v>
      </c>
      <c r="F70" s="54">
        <v>5.0</v>
      </c>
      <c r="G70" s="55">
        <f t="shared" si="11"/>
        <v>0</v>
      </c>
      <c r="H70" s="56">
        <f t="shared" si="12"/>
        <v>0</v>
      </c>
      <c r="I70" s="57"/>
      <c r="J70" s="57"/>
      <c r="K70" s="46"/>
      <c r="L70" s="47"/>
      <c r="M70" s="48"/>
      <c r="N70" s="15"/>
      <c r="O70" s="15"/>
      <c r="P70" s="12"/>
      <c r="Q70" s="23"/>
      <c r="R70" s="15"/>
      <c r="S70" s="49"/>
      <c r="T70" s="12"/>
      <c r="U70" s="15"/>
      <c r="V70" s="15"/>
      <c r="W70" s="15"/>
      <c r="X70" s="15"/>
      <c r="Y70" s="15"/>
      <c r="Z70" s="15"/>
      <c r="AA70" s="15"/>
      <c r="AB70" s="15"/>
      <c r="AC70" s="15"/>
    </row>
    <row r="71" ht="12.0" customHeight="1" outlineLevel="2">
      <c r="A71" s="15"/>
      <c r="B71" s="50" t="s">
        <v>144</v>
      </c>
      <c r="C71" s="58" t="s">
        <v>145</v>
      </c>
      <c r="D71" s="52" t="s">
        <v>44</v>
      </c>
      <c r="E71" s="53">
        <f t="shared" si="10"/>
        <v>0</v>
      </c>
      <c r="F71" s="54">
        <v>11.0</v>
      </c>
      <c r="G71" s="55">
        <f t="shared" si="11"/>
        <v>0</v>
      </c>
      <c r="H71" s="56">
        <f t="shared" si="12"/>
        <v>0</v>
      </c>
      <c r="I71" s="57"/>
      <c r="J71" s="57"/>
      <c r="K71" s="46"/>
      <c r="L71" s="47"/>
      <c r="M71" s="48"/>
      <c r="N71" s="15"/>
      <c r="O71" s="15"/>
      <c r="P71" s="12"/>
      <c r="Q71" s="23"/>
      <c r="R71" s="15"/>
      <c r="S71" s="49"/>
      <c r="T71" s="12"/>
      <c r="U71" s="15"/>
      <c r="V71" s="15"/>
      <c r="W71" s="15"/>
      <c r="X71" s="15"/>
      <c r="Y71" s="15"/>
      <c r="Z71" s="15"/>
      <c r="AA71" s="15"/>
      <c r="AB71" s="15"/>
      <c r="AC71" s="15"/>
    </row>
    <row r="72" ht="12.0" customHeight="1" outlineLevel="2">
      <c r="A72" s="15"/>
      <c r="B72" s="50" t="s">
        <v>146</v>
      </c>
      <c r="C72" s="58" t="s">
        <v>147</v>
      </c>
      <c r="D72" s="52" t="s">
        <v>44</v>
      </c>
      <c r="E72" s="53">
        <f t="shared" si="10"/>
        <v>0</v>
      </c>
      <c r="F72" s="54">
        <v>15.0</v>
      </c>
      <c r="G72" s="55">
        <f t="shared" si="11"/>
        <v>0</v>
      </c>
      <c r="H72" s="56">
        <f t="shared" si="12"/>
        <v>0</v>
      </c>
      <c r="I72" s="57"/>
      <c r="J72" s="57"/>
      <c r="K72" s="46"/>
      <c r="L72" s="47"/>
      <c r="M72" s="48"/>
      <c r="N72" s="15"/>
      <c r="O72" s="15"/>
      <c r="P72" s="12"/>
      <c r="Q72" s="23"/>
      <c r="R72" s="15"/>
      <c r="S72" s="49"/>
      <c r="T72" s="12"/>
      <c r="U72" s="15"/>
      <c r="V72" s="15"/>
      <c r="W72" s="15"/>
      <c r="X72" s="15"/>
      <c r="Y72" s="15"/>
      <c r="Z72" s="15"/>
      <c r="AA72" s="15"/>
      <c r="AB72" s="15"/>
      <c r="AC72" s="15"/>
    </row>
    <row r="73" ht="12.0" customHeight="1" outlineLevel="2">
      <c r="A73" s="15"/>
      <c r="B73" s="50" t="s">
        <v>148</v>
      </c>
      <c r="C73" s="58" t="s">
        <v>149</v>
      </c>
      <c r="D73" s="52" t="s">
        <v>44</v>
      </c>
      <c r="E73" s="53">
        <f t="shared" si="10"/>
        <v>0</v>
      </c>
      <c r="F73" s="54">
        <v>2.0</v>
      </c>
      <c r="G73" s="55">
        <f t="shared" si="11"/>
        <v>0</v>
      </c>
      <c r="H73" s="56">
        <f t="shared" si="12"/>
        <v>0</v>
      </c>
      <c r="I73" s="57"/>
      <c r="J73" s="57"/>
      <c r="K73" s="46"/>
      <c r="L73" s="47"/>
      <c r="M73" s="48"/>
      <c r="N73" s="15"/>
      <c r="O73" s="15"/>
      <c r="P73" s="12"/>
      <c r="Q73" s="23"/>
      <c r="R73" s="15"/>
      <c r="S73" s="49"/>
      <c r="T73" s="12"/>
      <c r="U73" s="15"/>
      <c r="V73" s="15"/>
      <c r="W73" s="15"/>
      <c r="X73" s="15"/>
      <c r="Y73" s="15"/>
      <c r="Z73" s="15"/>
      <c r="AA73" s="15"/>
      <c r="AB73" s="15"/>
      <c r="AC73" s="15"/>
    </row>
    <row r="74" ht="12.0" customHeight="1" outlineLevel="2">
      <c r="A74" s="15"/>
      <c r="B74" s="50" t="s">
        <v>150</v>
      </c>
      <c r="C74" s="58" t="s">
        <v>151</v>
      </c>
      <c r="D74" s="52" t="s">
        <v>44</v>
      </c>
      <c r="E74" s="53">
        <f t="shared" si="10"/>
        <v>0</v>
      </c>
      <c r="F74" s="54">
        <v>1.0</v>
      </c>
      <c r="G74" s="55">
        <f t="shared" si="11"/>
        <v>0</v>
      </c>
      <c r="H74" s="56">
        <f t="shared" si="12"/>
        <v>0</v>
      </c>
      <c r="I74" s="57"/>
      <c r="J74" s="57"/>
      <c r="K74" s="46"/>
      <c r="L74" s="47"/>
      <c r="M74" s="48"/>
      <c r="N74" s="15"/>
      <c r="O74" s="15"/>
      <c r="P74" s="12"/>
      <c r="Q74" s="23"/>
      <c r="R74" s="15"/>
      <c r="S74" s="49"/>
      <c r="T74" s="12"/>
      <c r="U74" s="15"/>
      <c r="V74" s="15"/>
      <c r="W74" s="15"/>
      <c r="X74" s="15"/>
      <c r="Y74" s="15"/>
      <c r="Z74" s="15"/>
      <c r="AA74" s="15"/>
      <c r="AB74" s="15"/>
      <c r="AC74" s="15"/>
    </row>
    <row r="75" ht="12.0" customHeight="1" outlineLevel="2">
      <c r="A75" s="15"/>
      <c r="B75" s="50" t="s">
        <v>152</v>
      </c>
      <c r="C75" s="58" t="s">
        <v>153</v>
      </c>
      <c r="D75" s="52" t="s">
        <v>44</v>
      </c>
      <c r="E75" s="53">
        <f t="shared" si="10"/>
        <v>0</v>
      </c>
      <c r="F75" s="54">
        <v>54.0</v>
      </c>
      <c r="G75" s="55">
        <f t="shared" si="11"/>
        <v>0</v>
      </c>
      <c r="H75" s="56">
        <f t="shared" si="12"/>
        <v>0</v>
      </c>
      <c r="I75" s="57"/>
      <c r="J75" s="57"/>
      <c r="K75" s="46"/>
      <c r="L75" s="47"/>
      <c r="M75" s="48"/>
      <c r="N75" s="15"/>
      <c r="O75" s="15"/>
      <c r="P75" s="12"/>
      <c r="Q75" s="23"/>
      <c r="R75" s="15"/>
      <c r="S75" s="49"/>
      <c r="T75" s="12"/>
      <c r="U75" s="15"/>
      <c r="V75" s="15"/>
      <c r="W75" s="15"/>
      <c r="X75" s="15"/>
      <c r="Y75" s="15"/>
      <c r="Z75" s="15"/>
      <c r="AA75" s="15"/>
      <c r="AB75" s="15"/>
      <c r="AC75" s="15"/>
    </row>
    <row r="76" ht="12.0" customHeight="1" outlineLevel="2">
      <c r="A76" s="15"/>
      <c r="B76" s="50" t="s">
        <v>154</v>
      </c>
      <c r="C76" s="58" t="s">
        <v>155</v>
      </c>
      <c r="D76" s="52" t="s">
        <v>44</v>
      </c>
      <c r="E76" s="53">
        <f t="shared" si="10"/>
        <v>0</v>
      </c>
      <c r="F76" s="54">
        <v>6.0</v>
      </c>
      <c r="G76" s="55">
        <f t="shared" si="11"/>
        <v>0</v>
      </c>
      <c r="H76" s="56">
        <f t="shared" si="12"/>
        <v>0</v>
      </c>
      <c r="I76" s="57"/>
      <c r="J76" s="57"/>
      <c r="K76" s="46"/>
      <c r="L76" s="47"/>
      <c r="M76" s="48"/>
      <c r="N76" s="15"/>
      <c r="O76" s="15"/>
      <c r="P76" s="12"/>
      <c r="Q76" s="23"/>
      <c r="R76" s="15"/>
      <c r="S76" s="49"/>
      <c r="T76" s="12"/>
      <c r="U76" s="15"/>
      <c r="V76" s="15"/>
      <c r="W76" s="15"/>
      <c r="X76" s="15"/>
      <c r="Y76" s="15"/>
      <c r="Z76" s="15"/>
      <c r="AA76" s="15"/>
      <c r="AB76" s="15"/>
      <c r="AC76" s="15"/>
    </row>
    <row r="77" ht="12.0" customHeight="1" outlineLevel="2">
      <c r="A77" s="15"/>
      <c r="B77" s="50" t="s">
        <v>156</v>
      </c>
      <c r="C77" s="58" t="s">
        <v>157</v>
      </c>
      <c r="D77" s="52" t="s">
        <v>44</v>
      </c>
      <c r="E77" s="53">
        <f t="shared" si="10"/>
        <v>0</v>
      </c>
      <c r="F77" s="54">
        <v>1.0</v>
      </c>
      <c r="G77" s="55">
        <f t="shared" si="11"/>
        <v>0</v>
      </c>
      <c r="H77" s="56">
        <f t="shared" si="12"/>
        <v>0</v>
      </c>
      <c r="I77" s="57"/>
      <c r="J77" s="57"/>
      <c r="K77" s="46"/>
      <c r="L77" s="47"/>
      <c r="M77" s="48"/>
      <c r="N77" s="15"/>
      <c r="O77" s="15"/>
      <c r="P77" s="12"/>
      <c r="Q77" s="23"/>
      <c r="R77" s="15"/>
      <c r="S77" s="49"/>
      <c r="T77" s="12"/>
      <c r="U77" s="15"/>
      <c r="V77" s="15"/>
      <c r="W77" s="15"/>
      <c r="X77" s="15"/>
      <c r="Y77" s="15"/>
      <c r="Z77" s="15"/>
      <c r="AA77" s="15"/>
      <c r="AB77" s="15"/>
      <c r="AC77" s="15"/>
    </row>
    <row r="78" ht="12.0" customHeight="1" outlineLevel="2">
      <c r="A78" s="15"/>
      <c r="B78" s="50" t="s">
        <v>158</v>
      </c>
      <c r="C78" s="58" t="s">
        <v>159</v>
      </c>
      <c r="D78" s="52" t="s">
        <v>44</v>
      </c>
      <c r="E78" s="53">
        <f t="shared" si="10"/>
        <v>0</v>
      </c>
      <c r="F78" s="54">
        <v>1.0</v>
      </c>
      <c r="G78" s="55">
        <f t="shared" si="11"/>
        <v>0</v>
      </c>
      <c r="H78" s="56">
        <f t="shared" si="12"/>
        <v>0</v>
      </c>
      <c r="I78" s="57"/>
      <c r="J78" s="57"/>
      <c r="K78" s="46"/>
      <c r="L78" s="47"/>
      <c r="M78" s="48"/>
      <c r="N78" s="15"/>
      <c r="O78" s="15"/>
      <c r="P78" s="12"/>
      <c r="Q78" s="23"/>
      <c r="R78" s="15"/>
      <c r="S78" s="49"/>
      <c r="T78" s="12"/>
      <c r="U78" s="15"/>
      <c r="V78" s="15"/>
      <c r="W78" s="15"/>
      <c r="X78" s="15"/>
      <c r="Y78" s="15"/>
      <c r="Z78" s="15"/>
      <c r="AA78" s="15"/>
      <c r="AB78" s="15"/>
      <c r="AC78" s="15"/>
    </row>
    <row r="79" ht="12.0" customHeight="1" outlineLevel="1">
      <c r="A79" s="15"/>
      <c r="B79" s="59" t="s">
        <v>160</v>
      </c>
      <c r="C79" s="60" t="s">
        <v>161</v>
      </c>
      <c r="D79" s="61"/>
      <c r="E79" s="53"/>
      <c r="F79" s="54"/>
      <c r="G79" s="44"/>
      <c r="H79" s="56"/>
      <c r="I79" s="31"/>
      <c r="J79" s="31"/>
      <c r="K79" s="46"/>
      <c r="L79" s="47"/>
      <c r="M79" s="48"/>
      <c r="N79" s="15"/>
      <c r="O79" s="15"/>
      <c r="P79" s="12"/>
      <c r="Q79" s="23"/>
      <c r="R79" s="15"/>
      <c r="S79" s="49"/>
      <c r="T79" s="12"/>
      <c r="U79" s="15"/>
      <c r="V79" s="15"/>
      <c r="W79" s="15"/>
      <c r="X79" s="15"/>
      <c r="Y79" s="15"/>
      <c r="Z79" s="15"/>
      <c r="AA79" s="15"/>
      <c r="AB79" s="15"/>
      <c r="AC79" s="15"/>
    </row>
    <row r="80" ht="12.0" customHeight="1" outlineLevel="2">
      <c r="A80" s="15"/>
      <c r="B80" s="50" t="s">
        <v>162</v>
      </c>
      <c r="C80" s="58" t="s">
        <v>163</v>
      </c>
      <c r="D80" s="52" t="s">
        <v>13</v>
      </c>
      <c r="E80" s="53">
        <f t="shared" ref="E80:E99" si="13">IFERROR(VLOOKUP(B80,#REF!,8,0),0)</f>
        <v>0</v>
      </c>
      <c r="F80" s="54">
        <v>439.0</v>
      </c>
      <c r="G80" s="55">
        <f t="shared" ref="G80:G99" si="14">ROUND(F80*E80,0)</f>
        <v>0</v>
      </c>
      <c r="H80" s="56">
        <f t="shared" ref="H80:H99" si="15">IFERROR(G80/$G$169,0)</f>
        <v>0</v>
      </c>
      <c r="I80" s="57"/>
      <c r="J80" s="57"/>
      <c r="K80" s="46"/>
      <c r="L80" s="47"/>
      <c r="M80" s="48"/>
      <c r="N80" s="15"/>
      <c r="O80" s="15"/>
      <c r="P80" s="12"/>
      <c r="Q80" s="23"/>
      <c r="R80" s="15"/>
      <c r="S80" s="49"/>
      <c r="T80" s="12"/>
      <c r="U80" s="15"/>
      <c r="V80" s="15"/>
      <c r="W80" s="15"/>
      <c r="X80" s="15"/>
      <c r="Y80" s="15"/>
      <c r="Z80" s="15"/>
      <c r="AA80" s="15"/>
      <c r="AB80" s="15"/>
      <c r="AC80" s="15"/>
    </row>
    <row r="81" ht="12.0" customHeight="1" outlineLevel="2">
      <c r="A81" s="15"/>
      <c r="B81" s="50" t="s">
        <v>164</v>
      </c>
      <c r="C81" s="58" t="s">
        <v>165</v>
      </c>
      <c r="D81" s="52" t="s">
        <v>13</v>
      </c>
      <c r="E81" s="53">
        <f t="shared" si="13"/>
        <v>0</v>
      </c>
      <c r="F81" s="54">
        <v>165.0</v>
      </c>
      <c r="G81" s="55">
        <f t="shared" si="14"/>
        <v>0</v>
      </c>
      <c r="H81" s="56">
        <f t="shared" si="15"/>
        <v>0</v>
      </c>
      <c r="I81" s="57"/>
      <c r="J81" s="57"/>
      <c r="K81" s="46"/>
      <c r="L81" s="47"/>
      <c r="M81" s="48"/>
      <c r="N81" s="15"/>
      <c r="O81" s="15"/>
      <c r="P81" s="12"/>
      <c r="Q81" s="23"/>
      <c r="R81" s="15"/>
      <c r="S81" s="49"/>
      <c r="T81" s="12"/>
      <c r="U81" s="15"/>
      <c r="V81" s="15"/>
      <c r="W81" s="15"/>
      <c r="X81" s="15"/>
      <c r="Y81" s="15"/>
      <c r="Z81" s="15"/>
      <c r="AA81" s="15"/>
      <c r="AB81" s="15"/>
      <c r="AC81" s="15"/>
    </row>
    <row r="82" ht="12.0" customHeight="1" outlineLevel="2">
      <c r="A82" s="15"/>
      <c r="B82" s="50" t="s">
        <v>166</v>
      </c>
      <c r="C82" s="58" t="s">
        <v>167</v>
      </c>
      <c r="D82" s="52" t="s">
        <v>13</v>
      </c>
      <c r="E82" s="53">
        <f t="shared" si="13"/>
        <v>0</v>
      </c>
      <c r="F82" s="54">
        <v>235.0</v>
      </c>
      <c r="G82" s="55">
        <f t="shared" si="14"/>
        <v>0</v>
      </c>
      <c r="H82" s="56">
        <f t="shared" si="15"/>
        <v>0</v>
      </c>
      <c r="I82" s="57"/>
      <c r="J82" s="57"/>
      <c r="K82" s="46"/>
      <c r="L82" s="47"/>
      <c r="M82" s="48"/>
      <c r="N82" s="15"/>
      <c r="O82" s="15"/>
      <c r="P82" s="12"/>
      <c r="Q82" s="23"/>
      <c r="R82" s="15"/>
      <c r="S82" s="49"/>
      <c r="T82" s="12"/>
      <c r="U82" s="15"/>
      <c r="V82" s="15"/>
      <c r="W82" s="15"/>
      <c r="X82" s="15"/>
      <c r="Y82" s="15"/>
      <c r="Z82" s="15"/>
      <c r="AA82" s="15"/>
      <c r="AB82" s="15"/>
      <c r="AC82" s="15"/>
    </row>
    <row r="83" ht="12.0" customHeight="1" outlineLevel="2">
      <c r="A83" s="15"/>
      <c r="B83" s="50" t="s">
        <v>168</v>
      </c>
      <c r="C83" s="58" t="s">
        <v>169</v>
      </c>
      <c r="D83" s="52" t="s">
        <v>13</v>
      </c>
      <c r="E83" s="53">
        <f t="shared" si="13"/>
        <v>0</v>
      </c>
      <c r="F83" s="54">
        <v>310.0</v>
      </c>
      <c r="G83" s="55">
        <f t="shared" si="14"/>
        <v>0</v>
      </c>
      <c r="H83" s="56">
        <f t="shared" si="15"/>
        <v>0</v>
      </c>
      <c r="I83" s="57"/>
      <c r="J83" s="57"/>
      <c r="K83" s="46"/>
      <c r="L83" s="47"/>
      <c r="M83" s="48"/>
      <c r="N83" s="15"/>
      <c r="O83" s="15"/>
      <c r="P83" s="12"/>
      <c r="Q83" s="23"/>
      <c r="R83" s="15"/>
      <c r="S83" s="49"/>
      <c r="T83" s="12"/>
      <c r="U83" s="15"/>
      <c r="V83" s="15"/>
      <c r="W83" s="15"/>
      <c r="X83" s="15"/>
      <c r="Y83" s="15"/>
      <c r="Z83" s="15"/>
      <c r="AA83" s="15"/>
      <c r="AB83" s="15"/>
      <c r="AC83" s="15"/>
    </row>
    <row r="84" ht="12.0" customHeight="1" outlineLevel="2">
      <c r="A84" s="15"/>
      <c r="B84" s="50" t="s">
        <v>170</v>
      </c>
      <c r="C84" s="58" t="s">
        <v>171</v>
      </c>
      <c r="D84" s="52" t="s">
        <v>44</v>
      </c>
      <c r="E84" s="53">
        <f t="shared" si="13"/>
        <v>0</v>
      </c>
      <c r="F84" s="54">
        <v>285.0</v>
      </c>
      <c r="G84" s="55">
        <f t="shared" si="14"/>
        <v>0</v>
      </c>
      <c r="H84" s="56">
        <f t="shared" si="15"/>
        <v>0</v>
      </c>
      <c r="I84" s="57"/>
      <c r="J84" s="57"/>
      <c r="K84" s="46"/>
      <c r="L84" s="47"/>
      <c r="M84" s="48"/>
      <c r="N84" s="15"/>
      <c r="O84" s="15"/>
      <c r="P84" s="12"/>
      <c r="Q84" s="23"/>
      <c r="R84" s="15"/>
      <c r="S84" s="49"/>
      <c r="T84" s="12"/>
      <c r="U84" s="15"/>
      <c r="V84" s="15"/>
      <c r="W84" s="15"/>
      <c r="X84" s="15"/>
      <c r="Y84" s="15"/>
      <c r="Z84" s="15"/>
      <c r="AA84" s="15"/>
      <c r="AB84" s="15"/>
      <c r="AC84" s="15"/>
    </row>
    <row r="85" ht="12.0" customHeight="1" outlineLevel="2">
      <c r="A85" s="15"/>
      <c r="B85" s="50" t="s">
        <v>172</v>
      </c>
      <c r="C85" s="58" t="s">
        <v>173</v>
      </c>
      <c r="D85" s="52" t="s">
        <v>44</v>
      </c>
      <c r="E85" s="53">
        <f t="shared" si="13"/>
        <v>0</v>
      </c>
      <c r="F85" s="54">
        <v>20.0</v>
      </c>
      <c r="G85" s="55">
        <f t="shared" si="14"/>
        <v>0</v>
      </c>
      <c r="H85" s="56">
        <f t="shared" si="15"/>
        <v>0</v>
      </c>
      <c r="I85" s="57"/>
      <c r="J85" s="57"/>
      <c r="K85" s="46"/>
      <c r="L85" s="47"/>
      <c r="M85" s="48"/>
      <c r="N85" s="15"/>
      <c r="O85" s="15"/>
      <c r="P85" s="12"/>
      <c r="Q85" s="23"/>
      <c r="R85" s="15"/>
      <c r="S85" s="49"/>
      <c r="T85" s="12"/>
      <c r="U85" s="15"/>
      <c r="V85" s="15"/>
      <c r="W85" s="15"/>
      <c r="X85" s="15"/>
      <c r="Y85" s="15"/>
      <c r="Z85" s="15"/>
      <c r="AA85" s="15"/>
      <c r="AB85" s="15"/>
      <c r="AC85" s="15"/>
    </row>
    <row r="86" ht="12.0" customHeight="1" outlineLevel="2">
      <c r="A86" s="15"/>
      <c r="B86" s="50" t="s">
        <v>174</v>
      </c>
      <c r="C86" s="58" t="s">
        <v>175</v>
      </c>
      <c r="D86" s="52" t="s">
        <v>44</v>
      </c>
      <c r="E86" s="53">
        <f t="shared" si="13"/>
        <v>0</v>
      </c>
      <c r="F86" s="54">
        <v>6.0</v>
      </c>
      <c r="G86" s="55">
        <f t="shared" si="14"/>
        <v>0</v>
      </c>
      <c r="H86" s="56">
        <f t="shared" si="15"/>
        <v>0</v>
      </c>
      <c r="I86" s="57"/>
      <c r="J86" s="57"/>
      <c r="K86" s="46"/>
      <c r="L86" s="47"/>
      <c r="M86" s="48"/>
      <c r="N86" s="15"/>
      <c r="O86" s="15"/>
      <c r="P86" s="12"/>
      <c r="Q86" s="23"/>
      <c r="R86" s="15"/>
      <c r="S86" s="49"/>
      <c r="T86" s="12"/>
      <c r="U86" s="15"/>
      <c r="V86" s="15"/>
      <c r="W86" s="15"/>
      <c r="X86" s="15"/>
      <c r="Y86" s="15"/>
      <c r="Z86" s="15"/>
      <c r="AA86" s="15"/>
      <c r="AB86" s="15"/>
      <c r="AC86" s="15"/>
    </row>
    <row r="87" ht="12.0" customHeight="1" outlineLevel="2">
      <c r="A87" s="15"/>
      <c r="B87" s="50" t="s">
        <v>176</v>
      </c>
      <c r="C87" s="58" t="s">
        <v>177</v>
      </c>
      <c r="D87" s="52" t="s">
        <v>13</v>
      </c>
      <c r="E87" s="53">
        <f t="shared" si="13"/>
        <v>0</v>
      </c>
      <c r="F87" s="54">
        <v>95.0</v>
      </c>
      <c r="G87" s="55">
        <f t="shared" si="14"/>
        <v>0</v>
      </c>
      <c r="H87" s="56">
        <f t="shared" si="15"/>
        <v>0</v>
      </c>
      <c r="I87" s="57"/>
      <c r="J87" s="57"/>
      <c r="K87" s="46"/>
      <c r="L87" s="47"/>
      <c r="M87" s="48"/>
      <c r="N87" s="15"/>
      <c r="O87" s="15"/>
      <c r="P87" s="12"/>
      <c r="Q87" s="23"/>
      <c r="R87" s="15"/>
      <c r="S87" s="49"/>
      <c r="T87" s="12"/>
      <c r="U87" s="15"/>
      <c r="V87" s="15"/>
      <c r="W87" s="15"/>
      <c r="X87" s="15"/>
      <c r="Y87" s="15"/>
      <c r="Z87" s="15"/>
      <c r="AA87" s="15"/>
      <c r="AB87" s="15"/>
      <c r="AC87" s="15"/>
    </row>
    <row r="88" ht="12.0" customHeight="1" outlineLevel="2">
      <c r="A88" s="15"/>
      <c r="B88" s="50" t="s">
        <v>178</v>
      </c>
      <c r="C88" s="58" t="s">
        <v>179</v>
      </c>
      <c r="D88" s="52" t="s">
        <v>13</v>
      </c>
      <c r="E88" s="53">
        <f t="shared" si="13"/>
        <v>0</v>
      </c>
      <c r="F88" s="54">
        <v>121.0</v>
      </c>
      <c r="G88" s="55">
        <f t="shared" si="14"/>
        <v>0</v>
      </c>
      <c r="H88" s="56">
        <f t="shared" si="15"/>
        <v>0</v>
      </c>
      <c r="I88" s="57"/>
      <c r="J88" s="57"/>
      <c r="K88" s="46"/>
      <c r="L88" s="47"/>
      <c r="M88" s="48"/>
      <c r="N88" s="15"/>
      <c r="O88" s="15"/>
      <c r="P88" s="12"/>
      <c r="Q88" s="23"/>
      <c r="R88" s="15"/>
      <c r="S88" s="49"/>
      <c r="T88" s="12"/>
      <c r="U88" s="15"/>
      <c r="V88" s="15"/>
      <c r="W88" s="15"/>
      <c r="X88" s="15"/>
      <c r="Y88" s="15"/>
      <c r="Z88" s="15"/>
      <c r="AA88" s="15"/>
      <c r="AB88" s="15"/>
      <c r="AC88" s="15"/>
    </row>
    <row r="89" ht="12.0" customHeight="1" outlineLevel="2">
      <c r="A89" s="15"/>
      <c r="B89" s="50" t="s">
        <v>180</v>
      </c>
      <c r="C89" s="58" t="s">
        <v>181</v>
      </c>
      <c r="D89" s="52" t="s">
        <v>13</v>
      </c>
      <c r="E89" s="53">
        <f t="shared" si="13"/>
        <v>0</v>
      </c>
      <c r="F89" s="54">
        <v>6.0</v>
      </c>
      <c r="G89" s="55">
        <f t="shared" si="14"/>
        <v>0</v>
      </c>
      <c r="H89" s="56">
        <f t="shared" si="15"/>
        <v>0</v>
      </c>
      <c r="I89" s="57"/>
      <c r="J89" s="57"/>
      <c r="K89" s="46"/>
      <c r="L89" s="47"/>
      <c r="M89" s="48"/>
      <c r="N89" s="15"/>
      <c r="O89" s="15"/>
      <c r="P89" s="12"/>
      <c r="Q89" s="23"/>
      <c r="R89" s="15"/>
      <c r="S89" s="49"/>
      <c r="T89" s="12"/>
      <c r="U89" s="15"/>
      <c r="V89" s="15"/>
      <c r="W89" s="15"/>
      <c r="X89" s="15"/>
      <c r="Y89" s="15"/>
      <c r="Z89" s="15"/>
      <c r="AA89" s="15"/>
      <c r="AB89" s="15"/>
      <c r="AC89" s="15"/>
    </row>
    <row r="90" ht="12.0" customHeight="1" outlineLevel="2">
      <c r="A90" s="15"/>
      <c r="B90" s="50" t="s">
        <v>182</v>
      </c>
      <c r="C90" s="51" t="s">
        <v>183</v>
      </c>
      <c r="D90" s="62" t="s">
        <v>44</v>
      </c>
      <c r="E90" s="53">
        <f t="shared" si="13"/>
        <v>0</v>
      </c>
      <c r="F90" s="54">
        <v>5.0</v>
      </c>
      <c r="G90" s="55">
        <f t="shared" si="14"/>
        <v>0</v>
      </c>
      <c r="H90" s="56">
        <f t="shared" si="15"/>
        <v>0</v>
      </c>
      <c r="I90" s="57"/>
      <c r="J90" s="57"/>
      <c r="K90" s="46"/>
      <c r="L90" s="47"/>
      <c r="M90" s="48"/>
      <c r="N90" s="15"/>
      <c r="O90" s="15"/>
      <c r="P90" s="12"/>
      <c r="Q90" s="23"/>
      <c r="R90" s="15"/>
      <c r="S90" s="49"/>
      <c r="T90" s="12"/>
      <c r="U90" s="15"/>
      <c r="V90" s="15"/>
      <c r="W90" s="15"/>
      <c r="X90" s="15"/>
      <c r="Y90" s="15"/>
      <c r="Z90" s="15"/>
      <c r="AA90" s="15"/>
      <c r="AB90" s="15"/>
      <c r="AC90" s="15"/>
    </row>
    <row r="91" ht="12.0" customHeight="1" outlineLevel="2">
      <c r="A91" s="15"/>
      <c r="B91" s="50" t="s">
        <v>184</v>
      </c>
      <c r="C91" s="51" t="s">
        <v>185</v>
      </c>
      <c r="D91" s="62" t="s">
        <v>44</v>
      </c>
      <c r="E91" s="53">
        <f t="shared" si="13"/>
        <v>0</v>
      </c>
      <c r="F91" s="54">
        <v>25.0</v>
      </c>
      <c r="G91" s="55">
        <f t="shared" si="14"/>
        <v>0</v>
      </c>
      <c r="H91" s="56">
        <f t="shared" si="15"/>
        <v>0</v>
      </c>
      <c r="I91" s="57"/>
      <c r="J91" s="57"/>
      <c r="K91" s="46"/>
      <c r="L91" s="47"/>
      <c r="M91" s="48"/>
      <c r="N91" s="15"/>
      <c r="O91" s="15"/>
      <c r="P91" s="12"/>
      <c r="Q91" s="23"/>
      <c r="R91" s="15"/>
      <c r="S91" s="49"/>
      <c r="T91" s="12"/>
      <c r="U91" s="15"/>
      <c r="V91" s="15"/>
      <c r="W91" s="15"/>
      <c r="X91" s="15"/>
      <c r="Y91" s="15"/>
      <c r="Z91" s="15"/>
      <c r="AA91" s="15"/>
      <c r="AB91" s="15"/>
      <c r="AC91" s="15"/>
    </row>
    <row r="92" ht="12.0" customHeight="1" outlineLevel="2">
      <c r="A92" s="15"/>
      <c r="B92" s="50" t="s">
        <v>186</v>
      </c>
      <c r="C92" s="51" t="s">
        <v>187</v>
      </c>
      <c r="D92" s="63" t="s">
        <v>44</v>
      </c>
      <c r="E92" s="53">
        <f t="shared" si="13"/>
        <v>0</v>
      </c>
      <c r="F92" s="54">
        <v>25.0</v>
      </c>
      <c r="G92" s="55">
        <f t="shared" si="14"/>
        <v>0</v>
      </c>
      <c r="H92" s="56">
        <f t="shared" si="15"/>
        <v>0</v>
      </c>
      <c r="I92" s="57"/>
      <c r="J92" s="57"/>
      <c r="K92" s="46"/>
      <c r="L92" s="47"/>
      <c r="M92" s="48"/>
      <c r="N92" s="15"/>
      <c r="O92" s="15"/>
      <c r="P92" s="12"/>
      <c r="Q92" s="23"/>
      <c r="R92" s="15"/>
      <c r="S92" s="49"/>
      <c r="T92" s="12"/>
      <c r="U92" s="15"/>
      <c r="V92" s="15"/>
      <c r="W92" s="15"/>
      <c r="X92" s="15"/>
      <c r="Y92" s="15"/>
      <c r="Z92" s="15"/>
      <c r="AA92" s="15"/>
      <c r="AB92" s="15"/>
      <c r="AC92" s="15"/>
    </row>
    <row r="93" ht="12.0" customHeight="1" outlineLevel="2">
      <c r="A93" s="15"/>
      <c r="B93" s="50" t="s">
        <v>188</v>
      </c>
      <c r="C93" s="51" t="s">
        <v>189</v>
      </c>
      <c r="D93" s="63" t="s">
        <v>44</v>
      </c>
      <c r="E93" s="53">
        <f t="shared" si="13"/>
        <v>0</v>
      </c>
      <c r="F93" s="54">
        <v>3.0</v>
      </c>
      <c r="G93" s="55">
        <f t="shared" si="14"/>
        <v>0</v>
      </c>
      <c r="H93" s="56">
        <f t="shared" si="15"/>
        <v>0</v>
      </c>
      <c r="I93" s="57"/>
      <c r="J93" s="57"/>
      <c r="K93" s="46"/>
      <c r="L93" s="47"/>
      <c r="M93" s="48"/>
      <c r="N93" s="15"/>
      <c r="O93" s="15"/>
      <c r="P93" s="12"/>
      <c r="Q93" s="23"/>
      <c r="R93" s="15"/>
      <c r="S93" s="49"/>
      <c r="T93" s="12"/>
      <c r="U93" s="15"/>
      <c r="V93" s="15"/>
      <c r="W93" s="15"/>
      <c r="X93" s="15"/>
      <c r="Y93" s="15"/>
      <c r="Z93" s="15"/>
      <c r="AA93" s="15"/>
      <c r="AB93" s="15"/>
      <c r="AC93" s="15"/>
    </row>
    <row r="94" ht="12.0" customHeight="1" outlineLevel="2">
      <c r="A94" s="15"/>
      <c r="B94" s="50" t="s">
        <v>190</v>
      </c>
      <c r="C94" s="51" t="s">
        <v>191</v>
      </c>
      <c r="D94" s="63" t="s">
        <v>44</v>
      </c>
      <c r="E94" s="53">
        <f t="shared" si="13"/>
        <v>0</v>
      </c>
      <c r="F94" s="54">
        <v>26.0</v>
      </c>
      <c r="G94" s="55">
        <f t="shared" si="14"/>
        <v>0</v>
      </c>
      <c r="H94" s="56">
        <f t="shared" si="15"/>
        <v>0</v>
      </c>
      <c r="I94" s="57"/>
      <c r="J94" s="57"/>
      <c r="K94" s="46"/>
      <c r="L94" s="47"/>
      <c r="M94" s="48"/>
      <c r="N94" s="15"/>
      <c r="O94" s="15"/>
      <c r="P94" s="12"/>
      <c r="Q94" s="23"/>
      <c r="R94" s="15"/>
      <c r="S94" s="49"/>
      <c r="T94" s="12"/>
      <c r="U94" s="15"/>
      <c r="V94" s="15"/>
      <c r="W94" s="15"/>
      <c r="X94" s="15"/>
      <c r="Y94" s="15"/>
      <c r="Z94" s="15"/>
      <c r="AA94" s="15"/>
      <c r="AB94" s="15"/>
      <c r="AC94" s="15"/>
    </row>
    <row r="95" ht="12.0" customHeight="1" outlineLevel="2">
      <c r="A95" s="15"/>
      <c r="B95" s="50" t="s">
        <v>192</v>
      </c>
      <c r="C95" s="51" t="s">
        <v>193</v>
      </c>
      <c r="D95" s="63" t="s">
        <v>194</v>
      </c>
      <c r="E95" s="53">
        <f t="shared" si="13"/>
        <v>0</v>
      </c>
      <c r="F95" s="54">
        <v>155.0</v>
      </c>
      <c r="G95" s="55">
        <f t="shared" si="14"/>
        <v>0</v>
      </c>
      <c r="H95" s="56">
        <f t="shared" si="15"/>
        <v>0</v>
      </c>
      <c r="I95" s="57"/>
      <c r="J95" s="57"/>
      <c r="K95" s="46"/>
      <c r="L95" s="47"/>
      <c r="M95" s="48"/>
      <c r="N95" s="15"/>
      <c r="O95" s="15"/>
      <c r="P95" s="12"/>
      <c r="Q95" s="23"/>
      <c r="R95" s="15"/>
      <c r="S95" s="49"/>
      <c r="T95" s="12"/>
      <c r="U95" s="15"/>
      <c r="V95" s="15"/>
      <c r="W95" s="15"/>
      <c r="X95" s="15"/>
      <c r="Y95" s="15"/>
      <c r="Z95" s="15"/>
      <c r="AA95" s="15"/>
      <c r="AB95" s="15"/>
      <c r="AC95" s="15"/>
    </row>
    <row r="96" ht="12.0" customHeight="1" outlineLevel="2">
      <c r="A96" s="15"/>
      <c r="B96" s="50" t="s">
        <v>195</v>
      </c>
      <c r="C96" s="51" t="s">
        <v>196</v>
      </c>
      <c r="D96" s="63" t="s">
        <v>194</v>
      </c>
      <c r="E96" s="53">
        <f t="shared" si="13"/>
        <v>0</v>
      </c>
      <c r="F96" s="54">
        <v>155.0</v>
      </c>
      <c r="G96" s="55">
        <f t="shared" si="14"/>
        <v>0</v>
      </c>
      <c r="H96" s="56">
        <f t="shared" si="15"/>
        <v>0</v>
      </c>
      <c r="I96" s="57"/>
      <c r="J96" s="57"/>
      <c r="K96" s="46"/>
      <c r="L96" s="47"/>
      <c r="M96" s="48"/>
      <c r="N96" s="15"/>
      <c r="O96" s="15"/>
      <c r="P96" s="12"/>
      <c r="Q96" s="23"/>
      <c r="R96" s="15"/>
      <c r="S96" s="49"/>
      <c r="T96" s="12"/>
      <c r="U96" s="15"/>
      <c r="V96" s="15"/>
      <c r="W96" s="15"/>
      <c r="X96" s="15"/>
      <c r="Y96" s="15"/>
      <c r="Z96" s="15"/>
      <c r="AA96" s="15"/>
      <c r="AB96" s="15"/>
      <c r="AC96" s="15"/>
    </row>
    <row r="97" ht="12.0" customHeight="1" outlineLevel="2">
      <c r="A97" s="15"/>
      <c r="B97" s="50" t="s">
        <v>197</v>
      </c>
      <c r="C97" s="51" t="s">
        <v>198</v>
      </c>
      <c r="D97" s="63" t="s">
        <v>44</v>
      </c>
      <c r="E97" s="53">
        <f t="shared" si="13"/>
        <v>0</v>
      </c>
      <c r="F97" s="54">
        <v>2.0</v>
      </c>
      <c r="G97" s="55">
        <f t="shared" si="14"/>
        <v>0</v>
      </c>
      <c r="H97" s="56">
        <f t="shared" si="15"/>
        <v>0</v>
      </c>
      <c r="I97" s="57"/>
      <c r="J97" s="57"/>
      <c r="K97" s="46"/>
      <c r="L97" s="47"/>
      <c r="M97" s="48"/>
      <c r="N97" s="15"/>
      <c r="O97" s="15"/>
      <c r="P97" s="12"/>
      <c r="Q97" s="23"/>
      <c r="R97" s="15"/>
      <c r="S97" s="49"/>
      <c r="T97" s="12"/>
      <c r="U97" s="15"/>
      <c r="V97" s="15"/>
      <c r="W97" s="15"/>
      <c r="X97" s="15"/>
      <c r="Y97" s="15"/>
      <c r="Z97" s="15"/>
      <c r="AA97" s="15"/>
      <c r="AB97" s="15"/>
      <c r="AC97" s="15"/>
    </row>
    <row r="98" ht="12.0" customHeight="1" outlineLevel="2">
      <c r="A98" s="15"/>
      <c r="B98" s="50" t="s">
        <v>199</v>
      </c>
      <c r="C98" s="51" t="s">
        <v>200</v>
      </c>
      <c r="D98" s="63" t="s">
        <v>194</v>
      </c>
      <c r="E98" s="53">
        <f t="shared" si="13"/>
        <v>0</v>
      </c>
      <c r="F98" s="54">
        <v>195.0</v>
      </c>
      <c r="G98" s="55">
        <f t="shared" si="14"/>
        <v>0</v>
      </c>
      <c r="H98" s="56">
        <f t="shared" si="15"/>
        <v>0</v>
      </c>
      <c r="I98" s="57"/>
      <c r="J98" s="64"/>
      <c r="K98" s="46"/>
      <c r="L98" s="47"/>
      <c r="M98" s="48"/>
      <c r="N98" s="15"/>
      <c r="O98" s="15"/>
      <c r="P98" s="12"/>
      <c r="Q98" s="23"/>
      <c r="R98" s="15"/>
      <c r="S98" s="49"/>
      <c r="T98" s="12"/>
      <c r="U98" s="15"/>
      <c r="V98" s="15"/>
      <c r="W98" s="15"/>
      <c r="X98" s="15"/>
      <c r="Y98" s="15"/>
      <c r="Z98" s="15"/>
      <c r="AA98" s="15"/>
      <c r="AB98" s="15"/>
      <c r="AC98" s="15"/>
    </row>
    <row r="99" ht="12.0" customHeight="1" outlineLevel="2">
      <c r="A99" s="15"/>
      <c r="B99" s="50" t="s">
        <v>201</v>
      </c>
      <c r="C99" s="51" t="s">
        <v>202</v>
      </c>
      <c r="D99" s="63" t="s">
        <v>44</v>
      </c>
      <c r="E99" s="53">
        <f t="shared" si="13"/>
        <v>0</v>
      </c>
      <c r="F99" s="54">
        <v>6.0</v>
      </c>
      <c r="G99" s="55">
        <f t="shared" si="14"/>
        <v>0</v>
      </c>
      <c r="H99" s="56">
        <f t="shared" si="15"/>
        <v>0</v>
      </c>
      <c r="I99" s="57"/>
      <c r="J99" s="64"/>
      <c r="K99" s="46"/>
      <c r="L99" s="47"/>
      <c r="M99" s="48"/>
      <c r="N99" s="15"/>
      <c r="O99" s="15"/>
      <c r="P99" s="12"/>
      <c r="Q99" s="23"/>
      <c r="R99" s="15"/>
      <c r="S99" s="49"/>
      <c r="T99" s="12"/>
      <c r="U99" s="15"/>
      <c r="V99" s="15"/>
      <c r="W99" s="15"/>
      <c r="X99" s="15"/>
      <c r="Y99" s="15"/>
      <c r="Z99" s="15"/>
      <c r="AA99" s="15"/>
      <c r="AB99" s="15"/>
      <c r="AC99" s="15"/>
    </row>
    <row r="100" ht="12.0" customHeight="1" outlineLevel="1">
      <c r="A100" s="15"/>
      <c r="B100" s="59" t="s">
        <v>203</v>
      </c>
      <c r="C100" s="60" t="s">
        <v>204</v>
      </c>
      <c r="D100" s="61"/>
      <c r="E100" s="53"/>
      <c r="F100" s="54"/>
      <c r="G100" s="44"/>
      <c r="H100" s="56"/>
      <c r="I100" s="31"/>
      <c r="J100" s="31"/>
      <c r="K100" s="46"/>
      <c r="L100" s="47"/>
      <c r="M100" s="48"/>
      <c r="N100" s="15"/>
      <c r="O100" s="15"/>
      <c r="P100" s="12"/>
      <c r="Q100" s="23"/>
      <c r="R100" s="15"/>
      <c r="S100" s="49"/>
      <c r="T100" s="12"/>
      <c r="U100" s="15"/>
      <c r="V100" s="15"/>
      <c r="W100" s="15"/>
      <c r="X100" s="15"/>
      <c r="Y100" s="15"/>
      <c r="Z100" s="15"/>
      <c r="AA100" s="15"/>
      <c r="AB100" s="15"/>
      <c r="AC100" s="15"/>
    </row>
    <row r="101" ht="12.0" customHeight="1" outlineLevel="2">
      <c r="A101" s="15"/>
      <c r="B101" s="50" t="s">
        <v>205</v>
      </c>
      <c r="C101" s="51" t="s">
        <v>206</v>
      </c>
      <c r="D101" s="65" t="s">
        <v>44</v>
      </c>
      <c r="E101" s="53">
        <f t="shared" ref="E101:E110" si="16">IFERROR(VLOOKUP(B101,#REF!,8,0),0)</f>
        <v>0</v>
      </c>
      <c r="F101" s="54">
        <v>40.0</v>
      </c>
      <c r="G101" s="55">
        <f t="shared" ref="G101:G110" si="17">ROUND(F101*E101,0)</f>
        <v>0</v>
      </c>
      <c r="H101" s="56">
        <f t="shared" ref="H101:H110" si="18">IFERROR(G101/$G$169,0)</f>
        <v>0</v>
      </c>
      <c r="I101" s="57"/>
      <c r="J101" s="57"/>
      <c r="K101" s="46"/>
      <c r="L101" s="47"/>
      <c r="M101" s="48"/>
      <c r="N101" s="15"/>
      <c r="O101" s="15"/>
      <c r="P101" s="12"/>
      <c r="Q101" s="23"/>
      <c r="R101" s="15"/>
      <c r="S101" s="49"/>
      <c r="T101" s="12"/>
      <c r="U101" s="15"/>
      <c r="V101" s="15"/>
      <c r="W101" s="15"/>
      <c r="X101" s="15"/>
      <c r="Y101" s="15"/>
      <c r="Z101" s="15"/>
      <c r="AA101" s="15"/>
      <c r="AB101" s="15"/>
      <c r="AC101" s="15"/>
    </row>
    <row r="102" ht="12.0" customHeight="1" outlineLevel="2">
      <c r="A102" s="15"/>
      <c r="B102" s="50" t="s">
        <v>207</v>
      </c>
      <c r="C102" s="51" t="s">
        <v>208</v>
      </c>
      <c r="D102" s="65" t="s">
        <v>44</v>
      </c>
      <c r="E102" s="53">
        <f t="shared" si="16"/>
        <v>0</v>
      </c>
      <c r="F102" s="54">
        <v>51.0</v>
      </c>
      <c r="G102" s="55">
        <f t="shared" si="17"/>
        <v>0</v>
      </c>
      <c r="H102" s="56">
        <f t="shared" si="18"/>
        <v>0</v>
      </c>
      <c r="I102" s="57"/>
      <c r="J102" s="57"/>
      <c r="K102" s="46"/>
      <c r="L102" s="47"/>
      <c r="M102" s="48"/>
      <c r="N102" s="15"/>
      <c r="O102" s="15"/>
      <c r="P102" s="12"/>
      <c r="Q102" s="23"/>
      <c r="R102" s="15"/>
      <c r="S102" s="49"/>
      <c r="T102" s="12"/>
      <c r="U102" s="15"/>
      <c r="V102" s="15"/>
      <c r="W102" s="15"/>
      <c r="X102" s="15"/>
      <c r="Y102" s="15"/>
      <c r="Z102" s="15"/>
      <c r="AA102" s="15"/>
      <c r="AB102" s="15"/>
      <c r="AC102" s="15"/>
    </row>
    <row r="103" ht="12.0" customHeight="1" outlineLevel="2">
      <c r="A103" s="15"/>
      <c r="B103" s="50" t="s">
        <v>209</v>
      </c>
      <c r="C103" s="51" t="s">
        <v>210</v>
      </c>
      <c r="D103" s="65" t="s">
        <v>44</v>
      </c>
      <c r="E103" s="53">
        <f t="shared" si="16"/>
        <v>0</v>
      </c>
      <c r="F103" s="54">
        <v>51.0</v>
      </c>
      <c r="G103" s="55">
        <f t="shared" si="17"/>
        <v>0</v>
      </c>
      <c r="H103" s="56">
        <f t="shared" si="18"/>
        <v>0</v>
      </c>
      <c r="I103" s="57"/>
      <c r="J103" s="57"/>
      <c r="K103" s="46"/>
      <c r="L103" s="47"/>
      <c r="M103" s="48"/>
      <c r="N103" s="15"/>
      <c r="O103" s="15"/>
      <c r="P103" s="12"/>
      <c r="Q103" s="23"/>
      <c r="R103" s="15"/>
      <c r="S103" s="49"/>
      <c r="T103" s="12"/>
      <c r="U103" s="15"/>
      <c r="V103" s="15"/>
      <c r="W103" s="15"/>
      <c r="X103" s="15"/>
      <c r="Y103" s="15"/>
      <c r="Z103" s="15"/>
      <c r="AA103" s="15"/>
      <c r="AB103" s="15"/>
      <c r="AC103" s="15"/>
    </row>
    <row r="104" ht="12.0" customHeight="1" outlineLevel="2">
      <c r="A104" s="15"/>
      <c r="B104" s="50" t="s">
        <v>211</v>
      </c>
      <c r="C104" s="51" t="s">
        <v>212</v>
      </c>
      <c r="D104" s="65" t="s">
        <v>44</v>
      </c>
      <c r="E104" s="53">
        <f t="shared" si="16"/>
        <v>0</v>
      </c>
      <c r="F104" s="54">
        <v>7.0</v>
      </c>
      <c r="G104" s="55">
        <f t="shared" si="17"/>
        <v>0</v>
      </c>
      <c r="H104" s="56">
        <f t="shared" si="18"/>
        <v>0</v>
      </c>
      <c r="I104" s="57"/>
      <c r="J104" s="57"/>
      <c r="K104" s="46"/>
      <c r="L104" s="47"/>
      <c r="M104" s="48"/>
      <c r="N104" s="15"/>
      <c r="O104" s="15"/>
      <c r="P104" s="12"/>
      <c r="Q104" s="23"/>
      <c r="R104" s="15"/>
      <c r="S104" s="49"/>
      <c r="T104" s="12"/>
      <c r="U104" s="15"/>
      <c r="V104" s="15"/>
      <c r="W104" s="15"/>
      <c r="X104" s="15"/>
      <c r="Y104" s="15"/>
      <c r="Z104" s="15"/>
      <c r="AA104" s="15"/>
      <c r="AB104" s="15"/>
      <c r="AC104" s="15"/>
    </row>
    <row r="105" ht="12.0" customHeight="1" outlineLevel="2">
      <c r="A105" s="15"/>
      <c r="B105" s="50" t="s">
        <v>213</v>
      </c>
      <c r="C105" s="51" t="s">
        <v>214</v>
      </c>
      <c r="D105" s="65" t="s">
        <v>44</v>
      </c>
      <c r="E105" s="53">
        <f t="shared" si="16"/>
        <v>0</v>
      </c>
      <c r="F105" s="54">
        <v>7.0</v>
      </c>
      <c r="G105" s="55">
        <f t="shared" si="17"/>
        <v>0</v>
      </c>
      <c r="H105" s="56">
        <f t="shared" si="18"/>
        <v>0</v>
      </c>
      <c r="I105" s="57"/>
      <c r="J105" s="57"/>
      <c r="K105" s="46"/>
      <c r="L105" s="47"/>
      <c r="M105" s="48"/>
      <c r="N105" s="15"/>
      <c r="O105" s="15"/>
      <c r="P105" s="12"/>
      <c r="Q105" s="23"/>
      <c r="R105" s="15"/>
      <c r="S105" s="49"/>
      <c r="T105" s="12"/>
      <c r="U105" s="15"/>
      <c r="V105" s="15"/>
      <c r="W105" s="15"/>
      <c r="X105" s="15"/>
      <c r="Y105" s="15"/>
      <c r="Z105" s="15"/>
      <c r="AA105" s="15"/>
      <c r="AB105" s="15"/>
      <c r="AC105" s="15"/>
    </row>
    <row r="106" ht="12.0" customHeight="1" outlineLevel="2">
      <c r="A106" s="15"/>
      <c r="B106" s="50" t="s">
        <v>215</v>
      </c>
      <c r="C106" s="66" t="s">
        <v>216</v>
      </c>
      <c r="D106" s="65" t="s">
        <v>44</v>
      </c>
      <c r="E106" s="53">
        <f t="shared" si="16"/>
        <v>0</v>
      </c>
      <c r="F106" s="54">
        <v>17.0</v>
      </c>
      <c r="G106" s="55">
        <f t="shared" si="17"/>
        <v>0</v>
      </c>
      <c r="H106" s="56">
        <f t="shared" si="18"/>
        <v>0</v>
      </c>
      <c r="I106" s="57"/>
      <c r="J106" s="57"/>
      <c r="K106" s="46"/>
      <c r="L106" s="47"/>
      <c r="M106" s="48"/>
      <c r="N106" s="15"/>
      <c r="O106" s="15"/>
      <c r="P106" s="12"/>
      <c r="Q106" s="23"/>
      <c r="R106" s="15"/>
      <c r="S106" s="49"/>
      <c r="T106" s="12"/>
      <c r="U106" s="15"/>
      <c r="V106" s="15"/>
      <c r="W106" s="15"/>
      <c r="X106" s="15"/>
      <c r="Y106" s="15"/>
      <c r="Z106" s="15"/>
      <c r="AA106" s="15"/>
      <c r="AB106" s="15"/>
      <c r="AC106" s="15"/>
    </row>
    <row r="107" ht="12.0" customHeight="1" outlineLevel="2">
      <c r="A107" s="15"/>
      <c r="B107" s="50" t="s">
        <v>217</v>
      </c>
      <c r="C107" s="51" t="s">
        <v>218</v>
      </c>
      <c r="D107" s="65" t="s">
        <v>44</v>
      </c>
      <c r="E107" s="53">
        <f t="shared" si="16"/>
        <v>0</v>
      </c>
      <c r="F107" s="54">
        <v>0.0</v>
      </c>
      <c r="G107" s="55">
        <f t="shared" si="17"/>
        <v>0</v>
      </c>
      <c r="H107" s="56">
        <f t="shared" si="18"/>
        <v>0</v>
      </c>
      <c r="I107" s="57"/>
      <c r="J107" s="57"/>
      <c r="K107" s="46"/>
      <c r="L107" s="47"/>
      <c r="M107" s="48"/>
      <c r="N107" s="15"/>
      <c r="O107" s="15"/>
      <c r="P107" s="12"/>
      <c r="Q107" s="23"/>
      <c r="R107" s="15"/>
      <c r="S107" s="49"/>
      <c r="T107" s="12"/>
      <c r="U107" s="15"/>
      <c r="V107" s="15"/>
      <c r="W107" s="15"/>
      <c r="X107" s="15"/>
      <c r="Y107" s="15"/>
      <c r="Z107" s="15"/>
      <c r="AA107" s="15"/>
      <c r="AB107" s="15"/>
      <c r="AC107" s="15"/>
    </row>
    <row r="108" ht="12.0" customHeight="1" outlineLevel="2">
      <c r="A108" s="15"/>
      <c r="B108" s="50" t="s">
        <v>219</v>
      </c>
      <c r="C108" s="67" t="s">
        <v>220</v>
      </c>
      <c r="D108" s="65" t="s">
        <v>44</v>
      </c>
      <c r="E108" s="53">
        <f t="shared" si="16"/>
        <v>0</v>
      </c>
      <c r="F108" s="54">
        <v>2.0</v>
      </c>
      <c r="G108" s="55">
        <f t="shared" si="17"/>
        <v>0</v>
      </c>
      <c r="H108" s="56">
        <f t="shared" si="18"/>
        <v>0</v>
      </c>
      <c r="I108" s="57"/>
      <c r="J108" s="57"/>
      <c r="K108" s="46"/>
      <c r="L108" s="47"/>
      <c r="M108" s="48"/>
      <c r="N108" s="15"/>
      <c r="O108" s="15"/>
      <c r="P108" s="12"/>
      <c r="Q108" s="23"/>
      <c r="R108" s="15"/>
      <c r="S108" s="49"/>
      <c r="T108" s="12"/>
      <c r="U108" s="15"/>
      <c r="V108" s="15"/>
      <c r="W108" s="15"/>
      <c r="X108" s="15"/>
      <c r="Y108" s="15"/>
      <c r="Z108" s="15"/>
      <c r="AA108" s="15"/>
      <c r="AB108" s="15"/>
      <c r="AC108" s="15"/>
    </row>
    <row r="109" ht="12.0" customHeight="1" outlineLevel="2">
      <c r="A109" s="15"/>
      <c r="B109" s="50" t="s">
        <v>221</v>
      </c>
      <c r="C109" s="67" t="s">
        <v>222</v>
      </c>
      <c r="D109" s="65" t="s">
        <v>44</v>
      </c>
      <c r="E109" s="53">
        <f t="shared" si="16"/>
        <v>0</v>
      </c>
      <c r="F109" s="54">
        <v>12.0</v>
      </c>
      <c r="G109" s="55">
        <f t="shared" si="17"/>
        <v>0</v>
      </c>
      <c r="H109" s="56">
        <f t="shared" si="18"/>
        <v>0</v>
      </c>
      <c r="I109" s="57"/>
      <c r="J109" s="57"/>
      <c r="K109" s="46"/>
      <c r="L109" s="47"/>
      <c r="M109" s="48"/>
      <c r="N109" s="15"/>
      <c r="O109" s="15"/>
      <c r="P109" s="12"/>
      <c r="Q109" s="23"/>
      <c r="R109" s="15"/>
      <c r="S109" s="49"/>
      <c r="T109" s="12"/>
      <c r="U109" s="15"/>
      <c r="V109" s="15"/>
      <c r="W109" s="15"/>
      <c r="X109" s="15"/>
      <c r="Y109" s="15"/>
      <c r="Z109" s="15"/>
      <c r="AA109" s="15"/>
      <c r="AB109" s="15"/>
      <c r="AC109" s="15"/>
    </row>
    <row r="110" ht="12.0" customHeight="1" outlineLevel="2">
      <c r="A110" s="15"/>
      <c r="B110" s="50" t="s">
        <v>223</v>
      </c>
      <c r="C110" s="51" t="s">
        <v>224</v>
      </c>
      <c r="D110" s="65" t="s">
        <v>44</v>
      </c>
      <c r="E110" s="53">
        <f t="shared" si="16"/>
        <v>0</v>
      </c>
      <c r="F110" s="54">
        <v>12.0</v>
      </c>
      <c r="G110" s="55">
        <f t="shared" si="17"/>
        <v>0</v>
      </c>
      <c r="H110" s="56">
        <f t="shared" si="18"/>
        <v>0</v>
      </c>
      <c r="I110" s="57"/>
      <c r="J110" s="57"/>
      <c r="K110" s="46"/>
      <c r="L110" s="47"/>
      <c r="M110" s="48"/>
      <c r="N110" s="15"/>
      <c r="O110" s="15"/>
      <c r="P110" s="12"/>
      <c r="Q110" s="23"/>
      <c r="R110" s="15"/>
      <c r="S110" s="49"/>
      <c r="T110" s="12"/>
      <c r="U110" s="15"/>
      <c r="V110" s="15"/>
      <c r="W110" s="15"/>
      <c r="X110" s="15"/>
      <c r="Y110" s="15"/>
      <c r="Z110" s="15"/>
      <c r="AA110" s="15"/>
      <c r="AB110" s="15"/>
      <c r="AC110" s="15"/>
    </row>
    <row r="111" ht="12.0" customHeight="1" outlineLevel="1">
      <c r="A111" s="15"/>
      <c r="B111" s="59" t="s">
        <v>225</v>
      </c>
      <c r="C111" s="60" t="s">
        <v>226</v>
      </c>
      <c r="D111" s="61"/>
      <c r="E111" s="53"/>
      <c r="F111" s="54"/>
      <c r="G111" s="44"/>
      <c r="H111" s="56"/>
      <c r="I111" s="31"/>
      <c r="J111" s="31"/>
      <c r="K111" s="46"/>
      <c r="L111" s="47"/>
      <c r="M111" s="48"/>
      <c r="N111" s="15"/>
      <c r="O111" s="15"/>
      <c r="P111" s="12"/>
      <c r="Q111" s="23"/>
      <c r="R111" s="15"/>
      <c r="S111" s="49"/>
      <c r="T111" s="12"/>
      <c r="U111" s="15"/>
      <c r="V111" s="15"/>
      <c r="W111" s="15"/>
      <c r="X111" s="15"/>
      <c r="Y111" s="15"/>
      <c r="Z111" s="15"/>
      <c r="AA111" s="15"/>
      <c r="AB111" s="15"/>
      <c r="AC111" s="15"/>
    </row>
    <row r="112" ht="12.0" customHeight="1" outlineLevel="2">
      <c r="A112" s="15"/>
      <c r="B112" s="50" t="s">
        <v>227</v>
      </c>
      <c r="C112" s="67" t="s">
        <v>228</v>
      </c>
      <c r="D112" s="65" t="s">
        <v>44</v>
      </c>
      <c r="E112" s="53">
        <f t="shared" ref="E112:E116" si="19">IFERROR(VLOOKUP(B112,#REF!,8,0),0)</f>
        <v>0</v>
      </c>
      <c r="F112" s="54">
        <v>1.0</v>
      </c>
      <c r="G112" s="55">
        <f t="shared" ref="G112:G116" si="20">ROUND(F112*E112,0)</f>
        <v>0</v>
      </c>
      <c r="H112" s="56">
        <f t="shared" ref="H112:H117" si="21">IFERROR(G112/$G$169,0)</f>
        <v>0</v>
      </c>
      <c r="I112" s="57"/>
      <c r="J112" s="57"/>
      <c r="K112" s="46"/>
      <c r="L112" s="47"/>
      <c r="M112" s="48"/>
      <c r="N112" s="15"/>
      <c r="O112" s="15"/>
      <c r="P112" s="12"/>
      <c r="Q112" s="23"/>
      <c r="R112" s="15"/>
      <c r="S112" s="49"/>
      <c r="T112" s="12"/>
      <c r="U112" s="15"/>
      <c r="V112" s="15"/>
      <c r="W112" s="15"/>
      <c r="X112" s="15"/>
      <c r="Y112" s="15"/>
      <c r="Z112" s="15"/>
      <c r="AA112" s="15"/>
      <c r="AB112" s="15"/>
      <c r="AC112" s="15"/>
    </row>
    <row r="113" ht="12.0" customHeight="1" outlineLevel="2">
      <c r="A113" s="15"/>
      <c r="B113" s="50" t="s">
        <v>229</v>
      </c>
      <c r="C113" s="67" t="s">
        <v>230</v>
      </c>
      <c r="D113" s="65" t="s">
        <v>44</v>
      </c>
      <c r="E113" s="53">
        <f t="shared" si="19"/>
        <v>0</v>
      </c>
      <c r="F113" s="54">
        <v>1.0</v>
      </c>
      <c r="G113" s="55">
        <f t="shared" si="20"/>
        <v>0</v>
      </c>
      <c r="H113" s="56">
        <f t="shared" si="21"/>
        <v>0</v>
      </c>
      <c r="I113" s="57"/>
      <c r="J113" s="57"/>
      <c r="K113" s="46"/>
      <c r="L113" s="47"/>
      <c r="M113" s="48"/>
      <c r="N113" s="15"/>
      <c r="O113" s="15"/>
      <c r="P113" s="12"/>
      <c r="Q113" s="23"/>
      <c r="R113" s="15"/>
      <c r="S113" s="49"/>
      <c r="T113" s="12"/>
      <c r="U113" s="15"/>
      <c r="V113" s="15"/>
      <c r="W113" s="15"/>
      <c r="X113" s="15"/>
      <c r="Y113" s="15"/>
      <c r="Z113" s="15"/>
      <c r="AA113" s="15"/>
      <c r="AB113" s="15"/>
      <c r="AC113" s="15"/>
    </row>
    <row r="114" ht="12.0" customHeight="1" outlineLevel="2">
      <c r="A114" s="15"/>
      <c r="B114" s="50" t="s">
        <v>231</v>
      </c>
      <c r="C114" s="67" t="s">
        <v>232</v>
      </c>
      <c r="D114" s="65" t="s">
        <v>44</v>
      </c>
      <c r="E114" s="53">
        <f t="shared" si="19"/>
        <v>0</v>
      </c>
      <c r="F114" s="54">
        <v>1.0</v>
      </c>
      <c r="G114" s="55">
        <f t="shared" si="20"/>
        <v>0</v>
      </c>
      <c r="H114" s="56">
        <f t="shared" si="21"/>
        <v>0</v>
      </c>
      <c r="I114" s="57"/>
      <c r="J114" s="57"/>
      <c r="K114" s="46"/>
      <c r="L114" s="47"/>
      <c r="M114" s="48"/>
      <c r="N114" s="15"/>
      <c r="O114" s="15"/>
      <c r="P114" s="12"/>
      <c r="Q114" s="23"/>
      <c r="R114" s="15"/>
      <c r="S114" s="49"/>
      <c r="T114" s="12"/>
      <c r="U114" s="15"/>
      <c r="V114" s="15"/>
      <c r="W114" s="15"/>
      <c r="X114" s="15"/>
      <c r="Y114" s="15"/>
      <c r="Z114" s="15"/>
      <c r="AA114" s="15"/>
      <c r="AB114" s="15"/>
      <c r="AC114" s="15"/>
    </row>
    <row r="115" ht="12.0" customHeight="1" outlineLevel="2">
      <c r="A115" s="15"/>
      <c r="B115" s="50" t="s">
        <v>233</v>
      </c>
      <c r="C115" s="67" t="s">
        <v>234</v>
      </c>
      <c r="D115" s="65" t="s">
        <v>44</v>
      </c>
      <c r="E115" s="53">
        <f t="shared" si="19"/>
        <v>0</v>
      </c>
      <c r="F115" s="54">
        <v>2.0</v>
      </c>
      <c r="G115" s="55">
        <f t="shared" si="20"/>
        <v>0</v>
      </c>
      <c r="H115" s="56">
        <f t="shared" si="21"/>
        <v>0</v>
      </c>
      <c r="I115" s="57"/>
      <c r="J115" s="57"/>
      <c r="K115" s="46"/>
      <c r="L115" s="47"/>
      <c r="M115" s="48"/>
      <c r="N115" s="15"/>
      <c r="O115" s="15"/>
      <c r="P115" s="12"/>
      <c r="Q115" s="23"/>
      <c r="R115" s="15"/>
      <c r="S115" s="49"/>
      <c r="T115" s="12"/>
      <c r="U115" s="15"/>
      <c r="V115" s="15"/>
      <c r="W115" s="15"/>
      <c r="X115" s="15"/>
      <c r="Y115" s="15"/>
      <c r="Z115" s="15"/>
      <c r="AA115" s="15"/>
      <c r="AB115" s="15"/>
      <c r="AC115" s="15"/>
    </row>
    <row r="116" ht="12.0" customHeight="1" outlineLevel="2">
      <c r="A116" s="15"/>
      <c r="B116" s="50" t="s">
        <v>235</v>
      </c>
      <c r="C116" s="68" t="s">
        <v>236</v>
      </c>
      <c r="D116" s="65" t="s">
        <v>44</v>
      </c>
      <c r="E116" s="53">
        <f t="shared" si="19"/>
        <v>0</v>
      </c>
      <c r="F116" s="54">
        <v>15.0</v>
      </c>
      <c r="G116" s="55">
        <f t="shared" si="20"/>
        <v>0</v>
      </c>
      <c r="H116" s="56">
        <f t="shared" si="21"/>
        <v>0</v>
      </c>
      <c r="I116" s="57"/>
      <c r="J116" s="57"/>
      <c r="K116" s="46"/>
      <c r="L116" s="47"/>
      <c r="M116" s="48"/>
      <c r="N116" s="15"/>
      <c r="O116" s="15"/>
      <c r="P116" s="12"/>
      <c r="Q116" s="23"/>
      <c r="R116" s="15"/>
      <c r="S116" s="49"/>
      <c r="T116" s="12"/>
      <c r="U116" s="15"/>
      <c r="V116" s="15"/>
      <c r="W116" s="15"/>
      <c r="X116" s="15"/>
      <c r="Y116" s="15"/>
      <c r="Z116" s="15"/>
      <c r="AA116" s="15"/>
      <c r="AB116" s="15"/>
      <c r="AC116" s="15"/>
    </row>
    <row r="117" ht="12.0" customHeight="1">
      <c r="A117" s="15"/>
      <c r="B117" s="24">
        <v>9.0</v>
      </c>
      <c r="C117" s="25" t="s">
        <v>237</v>
      </c>
      <c r="D117" s="26"/>
      <c r="E117" s="27"/>
      <c r="F117" s="28"/>
      <c r="G117" s="29">
        <f>SUM(G118:G142)</f>
        <v>0</v>
      </c>
      <c r="H117" s="30">
        <f t="shared" si="21"/>
        <v>0</v>
      </c>
      <c r="I117" s="31"/>
      <c r="J117" s="31"/>
      <c r="K117" s="32"/>
      <c r="L117" s="33"/>
      <c r="M117" s="34"/>
      <c r="N117" s="35"/>
      <c r="O117" s="35"/>
      <c r="P117" s="36"/>
      <c r="Q117" s="37"/>
      <c r="R117" s="35"/>
      <c r="S117" s="38"/>
      <c r="T117" s="36"/>
      <c r="U117" s="35"/>
      <c r="V117" s="35"/>
      <c r="W117" s="35"/>
      <c r="X117" s="35"/>
      <c r="Y117" s="35"/>
      <c r="Z117" s="35"/>
      <c r="AA117" s="35"/>
      <c r="AB117" s="35"/>
      <c r="AC117" s="35"/>
    </row>
    <row r="118" ht="12.0" customHeight="1" outlineLevel="1">
      <c r="A118" s="15"/>
      <c r="B118" s="59" t="s">
        <v>238</v>
      </c>
      <c r="C118" s="60" t="s">
        <v>239</v>
      </c>
      <c r="D118" s="61"/>
      <c r="E118" s="53"/>
      <c r="F118" s="54"/>
      <c r="G118" s="44"/>
      <c r="H118" s="56"/>
      <c r="I118" s="31"/>
      <c r="J118" s="31"/>
      <c r="K118" s="46"/>
      <c r="L118" s="47"/>
      <c r="M118" s="48"/>
      <c r="N118" s="15"/>
      <c r="O118" s="15"/>
      <c r="P118" s="12"/>
      <c r="Q118" s="23"/>
      <c r="R118" s="15"/>
      <c r="S118" s="49"/>
      <c r="T118" s="12"/>
      <c r="U118" s="15"/>
      <c r="V118" s="15"/>
      <c r="W118" s="15"/>
      <c r="X118" s="15"/>
      <c r="Y118" s="15"/>
      <c r="Z118" s="15"/>
      <c r="AA118" s="15"/>
      <c r="AB118" s="15"/>
      <c r="AC118" s="15"/>
    </row>
    <row r="119" ht="12.0" customHeight="1" outlineLevel="2">
      <c r="A119" s="15"/>
      <c r="B119" s="50" t="s">
        <v>240</v>
      </c>
      <c r="C119" s="51" t="s">
        <v>241</v>
      </c>
      <c r="D119" s="63" t="s">
        <v>44</v>
      </c>
      <c r="E119" s="53">
        <f t="shared" ref="E119:E142" si="22">IFERROR(VLOOKUP(B119,#REF!,8,0),0)</f>
        <v>0</v>
      </c>
      <c r="F119" s="54">
        <v>15.0</v>
      </c>
      <c r="G119" s="55">
        <f t="shared" ref="G119:G142" si="23">ROUND(F119*E119,0)</f>
        <v>0</v>
      </c>
      <c r="H119" s="56">
        <f t="shared" ref="H119:H143" si="24">IFERROR(G119/$G$169,0)</f>
        <v>0</v>
      </c>
      <c r="I119" s="57"/>
      <c r="J119" s="57"/>
      <c r="K119" s="46"/>
      <c r="L119" s="47"/>
      <c r="M119" s="48"/>
      <c r="N119" s="15"/>
      <c r="O119" s="15"/>
      <c r="P119" s="12"/>
      <c r="Q119" s="23"/>
      <c r="R119" s="15"/>
      <c r="S119" s="49"/>
      <c r="T119" s="12"/>
      <c r="U119" s="15"/>
      <c r="V119" s="15"/>
      <c r="W119" s="15"/>
      <c r="X119" s="15"/>
      <c r="Y119" s="15"/>
      <c r="Z119" s="15"/>
      <c r="AA119" s="15"/>
      <c r="AB119" s="15"/>
      <c r="AC119" s="15"/>
    </row>
    <row r="120" ht="12.0" customHeight="1" outlineLevel="2">
      <c r="A120" s="15"/>
      <c r="B120" s="50" t="s">
        <v>242</v>
      </c>
      <c r="C120" s="51" t="s">
        <v>243</v>
      </c>
      <c r="D120" s="69" t="s">
        <v>44</v>
      </c>
      <c r="E120" s="53">
        <f t="shared" si="22"/>
        <v>0</v>
      </c>
      <c r="F120" s="54">
        <v>5.0</v>
      </c>
      <c r="G120" s="55">
        <f t="shared" si="23"/>
        <v>0</v>
      </c>
      <c r="H120" s="56">
        <f t="shared" si="24"/>
        <v>0</v>
      </c>
      <c r="I120" s="57"/>
      <c r="J120" s="57"/>
      <c r="K120" s="46"/>
      <c r="L120" s="47"/>
      <c r="M120" s="48"/>
      <c r="N120" s="15"/>
      <c r="O120" s="15"/>
      <c r="P120" s="12"/>
      <c r="Q120" s="23"/>
      <c r="R120" s="15"/>
      <c r="S120" s="49"/>
      <c r="T120" s="12"/>
      <c r="U120" s="15"/>
      <c r="V120" s="15"/>
      <c r="W120" s="15"/>
      <c r="X120" s="15"/>
      <c r="Y120" s="15"/>
      <c r="Z120" s="15"/>
      <c r="AA120" s="15"/>
      <c r="AB120" s="15"/>
      <c r="AC120" s="15"/>
    </row>
    <row r="121" ht="12.0" customHeight="1" outlineLevel="2">
      <c r="A121" s="15"/>
      <c r="B121" s="50" t="s">
        <v>244</v>
      </c>
      <c r="C121" s="51" t="s">
        <v>245</v>
      </c>
      <c r="D121" s="69" t="s">
        <v>44</v>
      </c>
      <c r="E121" s="53">
        <f t="shared" si="22"/>
        <v>0</v>
      </c>
      <c r="F121" s="54">
        <v>2.0</v>
      </c>
      <c r="G121" s="55">
        <f t="shared" si="23"/>
        <v>0</v>
      </c>
      <c r="H121" s="56">
        <f t="shared" si="24"/>
        <v>0</v>
      </c>
      <c r="I121" s="57"/>
      <c r="J121" s="57"/>
      <c r="K121" s="46"/>
      <c r="L121" s="47"/>
      <c r="M121" s="48"/>
      <c r="N121" s="15"/>
      <c r="O121" s="15"/>
      <c r="P121" s="12"/>
      <c r="Q121" s="23"/>
      <c r="R121" s="15"/>
      <c r="S121" s="49"/>
      <c r="T121" s="12"/>
      <c r="U121" s="15"/>
      <c r="V121" s="15"/>
      <c r="W121" s="15"/>
      <c r="X121" s="15"/>
      <c r="Y121" s="15"/>
      <c r="Z121" s="15"/>
      <c r="AA121" s="15"/>
      <c r="AB121" s="15"/>
      <c r="AC121" s="15"/>
    </row>
    <row r="122" ht="12.0" customHeight="1" outlineLevel="2">
      <c r="A122" s="15"/>
      <c r="B122" s="50" t="s">
        <v>246</v>
      </c>
      <c r="C122" s="51" t="s">
        <v>247</v>
      </c>
      <c r="D122" s="69" t="s">
        <v>194</v>
      </c>
      <c r="E122" s="53">
        <f t="shared" si="22"/>
        <v>0</v>
      </c>
      <c r="F122" s="54">
        <v>49.0</v>
      </c>
      <c r="G122" s="55">
        <f t="shared" si="23"/>
        <v>0</v>
      </c>
      <c r="H122" s="56">
        <f t="shared" si="24"/>
        <v>0</v>
      </c>
      <c r="I122" s="57"/>
      <c r="J122" s="57"/>
      <c r="K122" s="46"/>
      <c r="L122" s="47"/>
      <c r="M122" s="48"/>
      <c r="N122" s="15"/>
      <c r="O122" s="15"/>
      <c r="P122" s="12"/>
      <c r="Q122" s="23"/>
      <c r="R122" s="15"/>
      <c r="S122" s="49"/>
      <c r="T122" s="12"/>
      <c r="U122" s="15"/>
      <c r="V122" s="15"/>
      <c r="W122" s="15"/>
      <c r="X122" s="15"/>
      <c r="Y122" s="15"/>
      <c r="Z122" s="15"/>
      <c r="AA122" s="15"/>
      <c r="AB122" s="15"/>
      <c r="AC122" s="15"/>
    </row>
    <row r="123" ht="12.0" customHeight="1" outlineLevel="2">
      <c r="A123" s="15"/>
      <c r="B123" s="50" t="s">
        <v>248</v>
      </c>
      <c r="C123" s="51" t="s">
        <v>249</v>
      </c>
      <c r="D123" s="69" t="s">
        <v>194</v>
      </c>
      <c r="E123" s="53">
        <f t="shared" si="22"/>
        <v>0</v>
      </c>
      <c r="F123" s="54">
        <v>7.0</v>
      </c>
      <c r="G123" s="55">
        <f t="shared" si="23"/>
        <v>0</v>
      </c>
      <c r="H123" s="56">
        <f t="shared" si="24"/>
        <v>0</v>
      </c>
      <c r="I123" s="57"/>
      <c r="J123" s="57"/>
      <c r="K123" s="46"/>
      <c r="L123" s="47"/>
      <c r="M123" s="48"/>
      <c r="N123" s="15"/>
      <c r="O123" s="15"/>
      <c r="P123" s="12"/>
      <c r="Q123" s="23"/>
      <c r="R123" s="15"/>
      <c r="S123" s="49"/>
      <c r="T123" s="12"/>
      <c r="U123" s="15"/>
      <c r="V123" s="15"/>
      <c r="W123" s="15"/>
      <c r="X123" s="15"/>
      <c r="Y123" s="15"/>
      <c r="Z123" s="15"/>
      <c r="AA123" s="15"/>
      <c r="AB123" s="15"/>
      <c r="AC123" s="15"/>
    </row>
    <row r="124" ht="12.0" customHeight="1" outlineLevel="2">
      <c r="A124" s="15"/>
      <c r="B124" s="50" t="s">
        <v>250</v>
      </c>
      <c r="C124" s="51" t="s">
        <v>251</v>
      </c>
      <c r="D124" s="69" t="s">
        <v>194</v>
      </c>
      <c r="E124" s="53">
        <f t="shared" si="22"/>
        <v>0</v>
      </c>
      <c r="F124" s="54">
        <v>5.0</v>
      </c>
      <c r="G124" s="55">
        <f t="shared" si="23"/>
        <v>0</v>
      </c>
      <c r="H124" s="56">
        <f t="shared" si="24"/>
        <v>0</v>
      </c>
      <c r="I124" s="57"/>
      <c r="J124" s="57"/>
      <c r="K124" s="46"/>
      <c r="L124" s="47"/>
      <c r="M124" s="48"/>
      <c r="N124" s="15"/>
      <c r="O124" s="15"/>
      <c r="P124" s="12"/>
      <c r="Q124" s="23"/>
      <c r="R124" s="15"/>
      <c r="S124" s="49"/>
      <c r="T124" s="12"/>
      <c r="U124" s="15"/>
      <c r="V124" s="15"/>
      <c r="W124" s="15"/>
      <c r="X124" s="15"/>
      <c r="Y124" s="15"/>
      <c r="Z124" s="15"/>
      <c r="AA124" s="15"/>
      <c r="AB124" s="15"/>
      <c r="AC124" s="15"/>
    </row>
    <row r="125" ht="12.0" customHeight="1" outlineLevel="2">
      <c r="A125" s="15"/>
      <c r="B125" s="50" t="s">
        <v>252</v>
      </c>
      <c r="C125" s="51" t="s">
        <v>253</v>
      </c>
      <c r="D125" s="69" t="s">
        <v>44</v>
      </c>
      <c r="E125" s="53">
        <f t="shared" si="22"/>
        <v>0</v>
      </c>
      <c r="F125" s="54">
        <v>30.0</v>
      </c>
      <c r="G125" s="55">
        <f t="shared" si="23"/>
        <v>0</v>
      </c>
      <c r="H125" s="56">
        <f t="shared" si="24"/>
        <v>0</v>
      </c>
      <c r="I125" s="57"/>
      <c r="J125" s="57"/>
      <c r="K125" s="46"/>
      <c r="L125" s="47"/>
      <c r="M125" s="48"/>
      <c r="N125" s="15"/>
      <c r="O125" s="15"/>
      <c r="P125" s="12"/>
      <c r="Q125" s="23"/>
      <c r="R125" s="15"/>
      <c r="S125" s="49"/>
      <c r="T125" s="12"/>
      <c r="U125" s="15"/>
      <c r="V125" s="15"/>
      <c r="W125" s="15"/>
      <c r="X125" s="15"/>
      <c r="Y125" s="15"/>
      <c r="Z125" s="15"/>
      <c r="AA125" s="15"/>
      <c r="AB125" s="15"/>
      <c r="AC125" s="15"/>
    </row>
    <row r="126" ht="12.0" customHeight="1" outlineLevel="2">
      <c r="A126" s="15"/>
      <c r="B126" s="50" t="s">
        <v>254</v>
      </c>
      <c r="C126" s="51" t="s">
        <v>255</v>
      </c>
      <c r="D126" s="69" t="s">
        <v>44</v>
      </c>
      <c r="E126" s="53">
        <f t="shared" si="22"/>
        <v>0</v>
      </c>
      <c r="F126" s="54">
        <v>15.0</v>
      </c>
      <c r="G126" s="55">
        <f t="shared" si="23"/>
        <v>0</v>
      </c>
      <c r="H126" s="56">
        <f t="shared" si="24"/>
        <v>0</v>
      </c>
      <c r="I126" s="57"/>
      <c r="J126" s="57"/>
      <c r="K126" s="46"/>
      <c r="L126" s="47"/>
      <c r="M126" s="48"/>
      <c r="N126" s="15"/>
      <c r="O126" s="15"/>
      <c r="P126" s="12"/>
      <c r="Q126" s="23"/>
      <c r="R126" s="15"/>
      <c r="S126" s="49"/>
      <c r="T126" s="12"/>
      <c r="U126" s="15"/>
      <c r="V126" s="15"/>
      <c r="W126" s="15"/>
      <c r="X126" s="15"/>
      <c r="Y126" s="15"/>
      <c r="Z126" s="15"/>
      <c r="AA126" s="15"/>
      <c r="AB126" s="15"/>
      <c r="AC126" s="15"/>
    </row>
    <row r="127" ht="12.0" customHeight="1" outlineLevel="2">
      <c r="A127" s="15"/>
      <c r="B127" s="50" t="s">
        <v>256</v>
      </c>
      <c r="C127" s="51" t="s">
        <v>257</v>
      </c>
      <c r="D127" s="69" t="s">
        <v>44</v>
      </c>
      <c r="E127" s="53">
        <f t="shared" si="22"/>
        <v>0</v>
      </c>
      <c r="F127" s="54">
        <v>14.0</v>
      </c>
      <c r="G127" s="55">
        <f t="shared" si="23"/>
        <v>0</v>
      </c>
      <c r="H127" s="56">
        <f t="shared" si="24"/>
        <v>0</v>
      </c>
      <c r="I127" s="57"/>
      <c r="J127" s="57"/>
      <c r="K127" s="46"/>
      <c r="L127" s="47"/>
      <c r="M127" s="48"/>
      <c r="N127" s="15"/>
      <c r="O127" s="15"/>
      <c r="P127" s="12"/>
      <c r="Q127" s="23"/>
      <c r="R127" s="15"/>
      <c r="S127" s="49"/>
      <c r="T127" s="12"/>
      <c r="U127" s="15"/>
      <c r="V127" s="15"/>
      <c r="W127" s="15"/>
      <c r="X127" s="15"/>
      <c r="Y127" s="15"/>
      <c r="Z127" s="15"/>
      <c r="AA127" s="15"/>
      <c r="AB127" s="15"/>
      <c r="AC127" s="15"/>
    </row>
    <row r="128" ht="12.0" customHeight="1" outlineLevel="2">
      <c r="A128" s="15"/>
      <c r="B128" s="50" t="s">
        <v>258</v>
      </c>
      <c r="C128" s="51" t="s">
        <v>259</v>
      </c>
      <c r="D128" s="69" t="s">
        <v>44</v>
      </c>
      <c r="E128" s="53">
        <f t="shared" si="22"/>
        <v>0</v>
      </c>
      <c r="F128" s="54">
        <v>25.0</v>
      </c>
      <c r="G128" s="55">
        <f t="shared" si="23"/>
        <v>0</v>
      </c>
      <c r="H128" s="56">
        <f t="shared" si="24"/>
        <v>0</v>
      </c>
      <c r="I128" s="57"/>
      <c r="J128" s="57"/>
      <c r="K128" s="46"/>
      <c r="L128" s="47"/>
      <c r="M128" s="48"/>
      <c r="N128" s="15"/>
      <c r="O128" s="15"/>
      <c r="P128" s="12"/>
      <c r="Q128" s="23"/>
      <c r="R128" s="15"/>
      <c r="S128" s="49"/>
      <c r="T128" s="12"/>
      <c r="U128" s="15"/>
      <c r="V128" s="15"/>
      <c r="W128" s="15"/>
      <c r="X128" s="15"/>
      <c r="Y128" s="15"/>
      <c r="Z128" s="15"/>
      <c r="AA128" s="15"/>
      <c r="AB128" s="15"/>
      <c r="AC128" s="15"/>
    </row>
    <row r="129" ht="12.0" customHeight="1" outlineLevel="2">
      <c r="A129" s="15"/>
      <c r="B129" s="50" t="s">
        <v>260</v>
      </c>
      <c r="C129" s="51" t="s">
        <v>261</v>
      </c>
      <c r="D129" s="69" t="s">
        <v>44</v>
      </c>
      <c r="E129" s="53">
        <f t="shared" si="22"/>
        <v>0</v>
      </c>
      <c r="F129" s="54">
        <v>4.0</v>
      </c>
      <c r="G129" s="55">
        <f t="shared" si="23"/>
        <v>0</v>
      </c>
      <c r="H129" s="56">
        <f t="shared" si="24"/>
        <v>0</v>
      </c>
      <c r="I129" s="57"/>
      <c r="J129" s="57"/>
      <c r="K129" s="46"/>
      <c r="L129" s="47"/>
      <c r="M129" s="48"/>
      <c r="N129" s="15"/>
      <c r="O129" s="15"/>
      <c r="P129" s="12"/>
      <c r="Q129" s="23"/>
      <c r="R129" s="15"/>
      <c r="S129" s="49"/>
      <c r="T129" s="12"/>
      <c r="U129" s="15"/>
      <c r="V129" s="15"/>
      <c r="W129" s="15"/>
      <c r="X129" s="15"/>
      <c r="Y129" s="15"/>
      <c r="Z129" s="15"/>
      <c r="AA129" s="15"/>
      <c r="AB129" s="15"/>
      <c r="AC129" s="15"/>
    </row>
    <row r="130" ht="12.0" customHeight="1" outlineLevel="2">
      <c r="A130" s="15"/>
      <c r="B130" s="50" t="s">
        <v>262</v>
      </c>
      <c r="C130" s="51" t="s">
        <v>263</v>
      </c>
      <c r="D130" s="69" t="s">
        <v>44</v>
      </c>
      <c r="E130" s="53">
        <f t="shared" si="22"/>
        <v>0</v>
      </c>
      <c r="F130" s="54">
        <v>3.0</v>
      </c>
      <c r="G130" s="55">
        <f t="shared" si="23"/>
        <v>0</v>
      </c>
      <c r="H130" s="56">
        <f t="shared" si="24"/>
        <v>0</v>
      </c>
      <c r="I130" s="57"/>
      <c r="J130" s="57"/>
      <c r="K130" s="46"/>
      <c r="L130" s="47"/>
      <c r="M130" s="48"/>
      <c r="N130" s="15"/>
      <c r="O130" s="15"/>
      <c r="P130" s="12"/>
      <c r="Q130" s="23"/>
      <c r="R130" s="15"/>
      <c r="S130" s="49"/>
      <c r="T130" s="12"/>
      <c r="U130" s="15"/>
      <c r="V130" s="15"/>
      <c r="W130" s="15"/>
      <c r="X130" s="15"/>
      <c r="Y130" s="15"/>
      <c r="Z130" s="15"/>
      <c r="AA130" s="15"/>
      <c r="AB130" s="15"/>
      <c r="AC130" s="15"/>
    </row>
    <row r="131" ht="12.0" customHeight="1" outlineLevel="2">
      <c r="A131" s="15"/>
      <c r="B131" s="50" t="s">
        <v>264</v>
      </c>
      <c r="C131" s="51" t="s">
        <v>265</v>
      </c>
      <c r="D131" s="69" t="s">
        <v>44</v>
      </c>
      <c r="E131" s="53">
        <f t="shared" si="22"/>
        <v>0</v>
      </c>
      <c r="F131" s="54">
        <v>5.0</v>
      </c>
      <c r="G131" s="55">
        <f t="shared" si="23"/>
        <v>0</v>
      </c>
      <c r="H131" s="56">
        <f t="shared" si="24"/>
        <v>0</v>
      </c>
      <c r="I131" s="57"/>
      <c r="J131" s="57"/>
      <c r="K131" s="46"/>
      <c r="L131" s="47"/>
      <c r="M131" s="48"/>
      <c r="N131" s="15"/>
      <c r="O131" s="15"/>
      <c r="P131" s="12"/>
      <c r="Q131" s="23"/>
      <c r="R131" s="15"/>
      <c r="S131" s="49"/>
      <c r="T131" s="12"/>
      <c r="U131" s="15"/>
      <c r="V131" s="15"/>
      <c r="W131" s="15"/>
      <c r="X131" s="15"/>
      <c r="Y131" s="15"/>
      <c r="Z131" s="15"/>
      <c r="AA131" s="15"/>
      <c r="AB131" s="15"/>
      <c r="AC131" s="15"/>
    </row>
    <row r="132" ht="12.0" customHeight="1" outlineLevel="2">
      <c r="A132" s="15"/>
      <c r="B132" s="50" t="s">
        <v>266</v>
      </c>
      <c r="C132" s="51" t="s">
        <v>267</v>
      </c>
      <c r="D132" s="69" t="s">
        <v>44</v>
      </c>
      <c r="E132" s="53">
        <f t="shared" si="22"/>
        <v>0</v>
      </c>
      <c r="F132" s="54">
        <v>3.0</v>
      </c>
      <c r="G132" s="55">
        <f t="shared" si="23"/>
        <v>0</v>
      </c>
      <c r="H132" s="56">
        <f t="shared" si="24"/>
        <v>0</v>
      </c>
      <c r="I132" s="57"/>
      <c r="J132" s="57"/>
      <c r="K132" s="46"/>
      <c r="L132" s="47"/>
      <c r="M132" s="48"/>
      <c r="N132" s="15"/>
      <c r="O132" s="15"/>
      <c r="P132" s="12"/>
      <c r="Q132" s="23"/>
      <c r="R132" s="15"/>
      <c r="S132" s="49"/>
      <c r="T132" s="12"/>
      <c r="U132" s="15"/>
      <c r="V132" s="15"/>
      <c r="W132" s="15"/>
      <c r="X132" s="15"/>
      <c r="Y132" s="15"/>
      <c r="Z132" s="15"/>
      <c r="AA132" s="15"/>
      <c r="AB132" s="15"/>
      <c r="AC132" s="15"/>
    </row>
    <row r="133" ht="12.0" customHeight="1" outlineLevel="2">
      <c r="A133" s="15"/>
      <c r="B133" s="50" t="s">
        <v>268</v>
      </c>
      <c r="C133" s="70" t="s">
        <v>269</v>
      </c>
      <c r="D133" s="63" t="s">
        <v>44</v>
      </c>
      <c r="E133" s="53">
        <f t="shared" si="22"/>
        <v>0</v>
      </c>
      <c r="F133" s="54">
        <v>4.0</v>
      </c>
      <c r="G133" s="55">
        <f t="shared" si="23"/>
        <v>0</v>
      </c>
      <c r="H133" s="56">
        <f t="shared" si="24"/>
        <v>0</v>
      </c>
      <c r="I133" s="57"/>
      <c r="J133" s="57"/>
      <c r="K133" s="46"/>
      <c r="L133" s="47"/>
      <c r="M133" s="48"/>
      <c r="N133" s="15"/>
      <c r="O133" s="15"/>
      <c r="P133" s="12"/>
      <c r="Q133" s="23"/>
      <c r="R133" s="15"/>
      <c r="S133" s="49"/>
      <c r="T133" s="12"/>
      <c r="U133" s="15"/>
      <c r="V133" s="15"/>
      <c r="W133" s="15"/>
      <c r="X133" s="15"/>
      <c r="Y133" s="15"/>
      <c r="Z133" s="15"/>
      <c r="AA133" s="15"/>
      <c r="AB133" s="15"/>
      <c r="AC133" s="15"/>
    </row>
    <row r="134" ht="12.0" customHeight="1" outlineLevel="2">
      <c r="A134" s="15"/>
      <c r="B134" s="50" t="s">
        <v>270</v>
      </c>
      <c r="C134" s="51" t="s">
        <v>271</v>
      </c>
      <c r="D134" s="63" t="s">
        <v>44</v>
      </c>
      <c r="E134" s="53">
        <f t="shared" si="22"/>
        <v>0</v>
      </c>
      <c r="F134" s="54">
        <v>5.0</v>
      </c>
      <c r="G134" s="55">
        <f t="shared" si="23"/>
        <v>0</v>
      </c>
      <c r="H134" s="56">
        <f t="shared" si="24"/>
        <v>0</v>
      </c>
      <c r="I134" s="57"/>
      <c r="J134" s="57"/>
      <c r="K134" s="46"/>
      <c r="L134" s="47"/>
      <c r="M134" s="48"/>
      <c r="N134" s="15"/>
      <c r="O134" s="15"/>
      <c r="P134" s="12"/>
      <c r="Q134" s="23"/>
      <c r="R134" s="15"/>
      <c r="S134" s="49"/>
      <c r="T134" s="12"/>
      <c r="U134" s="15"/>
      <c r="V134" s="15"/>
      <c r="W134" s="15"/>
      <c r="X134" s="15"/>
      <c r="Y134" s="15"/>
      <c r="Z134" s="15"/>
      <c r="AA134" s="15"/>
      <c r="AB134" s="15"/>
      <c r="AC134" s="15"/>
    </row>
    <row r="135" ht="12.0" customHeight="1" outlineLevel="2">
      <c r="A135" s="15"/>
      <c r="B135" s="50" t="s">
        <v>272</v>
      </c>
      <c r="C135" s="70" t="s">
        <v>273</v>
      </c>
      <c r="D135" s="63" t="s">
        <v>44</v>
      </c>
      <c r="E135" s="53">
        <f t="shared" si="22"/>
        <v>0</v>
      </c>
      <c r="F135" s="54">
        <v>1.0</v>
      </c>
      <c r="G135" s="55">
        <f t="shared" si="23"/>
        <v>0</v>
      </c>
      <c r="H135" s="56">
        <f t="shared" si="24"/>
        <v>0</v>
      </c>
      <c r="I135" s="57"/>
      <c r="J135" s="57"/>
      <c r="K135" s="46"/>
      <c r="L135" s="47"/>
      <c r="M135" s="48"/>
      <c r="N135" s="15"/>
      <c r="O135" s="15"/>
      <c r="P135" s="12"/>
      <c r="Q135" s="23"/>
      <c r="R135" s="15"/>
      <c r="S135" s="49"/>
      <c r="T135" s="12"/>
      <c r="U135" s="15"/>
      <c r="V135" s="15"/>
      <c r="W135" s="15"/>
      <c r="X135" s="15"/>
      <c r="Y135" s="15"/>
      <c r="Z135" s="15"/>
      <c r="AA135" s="15"/>
      <c r="AB135" s="15"/>
      <c r="AC135" s="15"/>
    </row>
    <row r="136" ht="12.0" customHeight="1" outlineLevel="2">
      <c r="A136" s="15"/>
      <c r="B136" s="50" t="s">
        <v>274</v>
      </c>
      <c r="C136" s="51" t="s">
        <v>275</v>
      </c>
      <c r="D136" s="63" t="s">
        <v>194</v>
      </c>
      <c r="E136" s="53">
        <f t="shared" si="22"/>
        <v>0</v>
      </c>
      <c r="F136" s="54">
        <v>313.0</v>
      </c>
      <c r="G136" s="55">
        <f t="shared" si="23"/>
        <v>0</v>
      </c>
      <c r="H136" s="56">
        <f t="shared" si="24"/>
        <v>0</v>
      </c>
      <c r="I136" s="57"/>
      <c r="J136" s="57"/>
      <c r="K136" s="46"/>
      <c r="L136" s="47"/>
      <c r="M136" s="48"/>
      <c r="N136" s="15"/>
      <c r="O136" s="15"/>
      <c r="P136" s="12"/>
      <c r="Q136" s="23"/>
      <c r="R136" s="15"/>
      <c r="S136" s="49"/>
      <c r="T136" s="12"/>
      <c r="U136" s="15"/>
      <c r="V136" s="15"/>
      <c r="W136" s="15"/>
      <c r="X136" s="15"/>
      <c r="Y136" s="15"/>
      <c r="Z136" s="15"/>
      <c r="AA136" s="15"/>
      <c r="AB136" s="15"/>
      <c r="AC136" s="15"/>
    </row>
    <row r="137" ht="12.0" customHeight="1" outlineLevel="2">
      <c r="A137" s="15"/>
      <c r="B137" s="50" t="s">
        <v>276</v>
      </c>
      <c r="C137" s="51" t="s">
        <v>277</v>
      </c>
      <c r="D137" s="63" t="s">
        <v>44</v>
      </c>
      <c r="E137" s="53">
        <f t="shared" si="22"/>
        <v>0</v>
      </c>
      <c r="F137" s="54">
        <v>80.0</v>
      </c>
      <c r="G137" s="55">
        <f t="shared" si="23"/>
        <v>0</v>
      </c>
      <c r="H137" s="56">
        <f t="shared" si="24"/>
        <v>0</v>
      </c>
      <c r="I137" s="57"/>
      <c r="J137" s="57"/>
      <c r="K137" s="46"/>
      <c r="L137" s="47"/>
      <c r="M137" s="48"/>
      <c r="N137" s="15"/>
      <c r="O137" s="15"/>
      <c r="P137" s="12"/>
      <c r="Q137" s="23"/>
      <c r="R137" s="15"/>
      <c r="S137" s="49"/>
      <c r="T137" s="12"/>
      <c r="U137" s="15"/>
      <c r="V137" s="15"/>
      <c r="W137" s="15"/>
      <c r="X137" s="15"/>
      <c r="Y137" s="15"/>
      <c r="Z137" s="15"/>
      <c r="AA137" s="15"/>
      <c r="AB137" s="15"/>
      <c r="AC137" s="15"/>
    </row>
    <row r="138" ht="12.0" customHeight="1" outlineLevel="2">
      <c r="A138" s="15"/>
      <c r="B138" s="50" t="s">
        <v>278</v>
      </c>
      <c r="C138" s="70" t="s">
        <v>279</v>
      </c>
      <c r="D138" s="63" t="s">
        <v>44</v>
      </c>
      <c r="E138" s="53">
        <f t="shared" si="22"/>
        <v>0</v>
      </c>
      <c r="F138" s="54">
        <v>6.0</v>
      </c>
      <c r="G138" s="55">
        <f t="shared" si="23"/>
        <v>0</v>
      </c>
      <c r="H138" s="56">
        <f t="shared" si="24"/>
        <v>0</v>
      </c>
      <c r="I138" s="57"/>
      <c r="J138" s="57"/>
      <c r="K138" s="46"/>
      <c r="L138" s="47"/>
      <c r="M138" s="48"/>
      <c r="N138" s="15"/>
      <c r="O138" s="15"/>
      <c r="P138" s="12"/>
      <c r="Q138" s="23"/>
      <c r="R138" s="15"/>
      <c r="S138" s="49"/>
      <c r="T138" s="12"/>
      <c r="U138" s="15"/>
      <c r="V138" s="15"/>
      <c r="W138" s="15"/>
      <c r="X138" s="15"/>
      <c r="Y138" s="15"/>
      <c r="Z138" s="15"/>
      <c r="AA138" s="15"/>
      <c r="AB138" s="15"/>
      <c r="AC138" s="15"/>
    </row>
    <row r="139" ht="12.0" customHeight="1" outlineLevel="2">
      <c r="A139" s="15"/>
      <c r="B139" s="50" t="s">
        <v>280</v>
      </c>
      <c r="C139" s="51" t="s">
        <v>281</v>
      </c>
      <c r="D139" s="63" t="s">
        <v>44</v>
      </c>
      <c r="E139" s="53">
        <f t="shared" si="22"/>
        <v>0</v>
      </c>
      <c r="F139" s="54">
        <v>11.0</v>
      </c>
      <c r="G139" s="55">
        <f t="shared" si="23"/>
        <v>0</v>
      </c>
      <c r="H139" s="56">
        <f t="shared" si="24"/>
        <v>0</v>
      </c>
      <c r="I139" s="57"/>
      <c r="J139" s="57"/>
      <c r="K139" s="46"/>
      <c r="L139" s="47"/>
      <c r="M139" s="48"/>
      <c r="N139" s="15"/>
      <c r="O139" s="15"/>
      <c r="P139" s="12"/>
      <c r="Q139" s="23"/>
      <c r="R139" s="15"/>
      <c r="S139" s="49"/>
      <c r="T139" s="12"/>
      <c r="U139" s="15"/>
      <c r="V139" s="15"/>
      <c r="W139" s="15"/>
      <c r="X139" s="15"/>
      <c r="Y139" s="15"/>
      <c r="Z139" s="15"/>
      <c r="AA139" s="15"/>
      <c r="AB139" s="15"/>
      <c r="AC139" s="15"/>
    </row>
    <row r="140" ht="12.0" customHeight="1" outlineLevel="2">
      <c r="A140" s="15"/>
      <c r="B140" s="50" t="s">
        <v>282</v>
      </c>
      <c r="C140" s="51" t="s">
        <v>283</v>
      </c>
      <c r="D140" s="63" t="s">
        <v>44</v>
      </c>
      <c r="E140" s="53">
        <f t="shared" si="22"/>
        <v>0</v>
      </c>
      <c r="F140" s="54">
        <v>1.0</v>
      </c>
      <c r="G140" s="55">
        <f t="shared" si="23"/>
        <v>0</v>
      </c>
      <c r="H140" s="56">
        <f t="shared" si="24"/>
        <v>0</v>
      </c>
      <c r="I140" s="57"/>
      <c r="J140" s="57"/>
      <c r="K140" s="46"/>
      <c r="L140" s="47"/>
      <c r="M140" s="48"/>
      <c r="N140" s="15"/>
      <c r="O140" s="15"/>
      <c r="P140" s="12"/>
      <c r="Q140" s="23"/>
      <c r="R140" s="15"/>
      <c r="S140" s="49"/>
      <c r="T140" s="12"/>
      <c r="U140" s="15"/>
      <c r="V140" s="15"/>
      <c r="W140" s="15"/>
      <c r="X140" s="15"/>
      <c r="Y140" s="15"/>
      <c r="Z140" s="15"/>
      <c r="AA140" s="15"/>
      <c r="AB140" s="15"/>
      <c r="AC140" s="15"/>
    </row>
    <row r="141" ht="12.0" customHeight="1" outlineLevel="2">
      <c r="A141" s="15"/>
      <c r="B141" s="50" t="s">
        <v>284</v>
      </c>
      <c r="C141" s="67" t="s">
        <v>285</v>
      </c>
      <c r="D141" s="65" t="s">
        <v>13</v>
      </c>
      <c r="E141" s="53">
        <f t="shared" si="22"/>
        <v>0</v>
      </c>
      <c r="F141" s="54">
        <v>61.0</v>
      </c>
      <c r="G141" s="55">
        <f t="shared" si="23"/>
        <v>0</v>
      </c>
      <c r="H141" s="56">
        <f t="shared" si="24"/>
        <v>0</v>
      </c>
      <c r="I141" s="57"/>
      <c r="J141" s="57"/>
      <c r="K141" s="46"/>
      <c r="L141" s="47"/>
      <c r="M141" s="48"/>
      <c r="N141" s="15"/>
      <c r="O141" s="15"/>
      <c r="P141" s="12"/>
      <c r="Q141" s="23"/>
      <c r="R141" s="15"/>
      <c r="S141" s="49"/>
      <c r="T141" s="12"/>
      <c r="U141" s="15"/>
      <c r="V141" s="15"/>
      <c r="W141" s="15"/>
      <c r="X141" s="15"/>
      <c r="Y141" s="15"/>
      <c r="Z141" s="15"/>
      <c r="AA141" s="15"/>
      <c r="AB141" s="15"/>
      <c r="AC141" s="15"/>
    </row>
    <row r="142" ht="12.0" customHeight="1" outlineLevel="2">
      <c r="A142" s="15"/>
      <c r="B142" s="50" t="s">
        <v>286</v>
      </c>
      <c r="C142" s="67" t="s">
        <v>287</v>
      </c>
      <c r="D142" s="65" t="s">
        <v>44</v>
      </c>
      <c r="E142" s="53">
        <f t="shared" si="22"/>
        <v>0</v>
      </c>
      <c r="F142" s="54">
        <v>1.0</v>
      </c>
      <c r="G142" s="55">
        <f t="shared" si="23"/>
        <v>0</v>
      </c>
      <c r="H142" s="56">
        <f t="shared" si="24"/>
        <v>0</v>
      </c>
      <c r="I142" s="57"/>
      <c r="J142" s="57"/>
      <c r="K142" s="46"/>
      <c r="L142" s="47"/>
      <c r="M142" s="48"/>
      <c r="N142" s="15"/>
      <c r="O142" s="15"/>
      <c r="P142" s="12"/>
      <c r="Q142" s="23"/>
      <c r="R142" s="15"/>
      <c r="S142" s="49"/>
      <c r="T142" s="12"/>
      <c r="U142" s="15"/>
      <c r="V142" s="15"/>
      <c r="W142" s="15"/>
      <c r="X142" s="15"/>
      <c r="Y142" s="15"/>
      <c r="Z142" s="15"/>
      <c r="AA142" s="15"/>
      <c r="AB142" s="15"/>
      <c r="AC142" s="15"/>
    </row>
    <row r="143" ht="12.0" customHeight="1">
      <c r="A143" s="15"/>
      <c r="B143" s="71" t="s">
        <v>288</v>
      </c>
      <c r="C143" s="72" t="s">
        <v>289</v>
      </c>
      <c r="D143" s="73"/>
      <c r="E143" s="74"/>
      <c r="F143" s="75"/>
      <c r="G143" s="29">
        <f>SUM(G145:G166)</f>
        <v>0</v>
      </c>
      <c r="H143" s="30">
        <f t="shared" si="24"/>
        <v>0</v>
      </c>
      <c r="I143" s="31"/>
      <c r="J143" s="31"/>
      <c r="K143" s="32"/>
      <c r="L143" s="33"/>
      <c r="M143" s="34"/>
      <c r="N143" s="35"/>
      <c r="O143" s="35"/>
      <c r="P143" s="36"/>
      <c r="Q143" s="37"/>
      <c r="R143" s="35"/>
      <c r="S143" s="38"/>
      <c r="T143" s="36"/>
      <c r="U143" s="35"/>
      <c r="V143" s="35"/>
      <c r="W143" s="35"/>
      <c r="X143" s="35"/>
      <c r="Y143" s="35"/>
      <c r="Z143" s="35"/>
      <c r="AA143" s="35"/>
      <c r="AB143" s="35"/>
      <c r="AC143" s="35"/>
    </row>
    <row r="144" ht="12.0" customHeight="1" outlineLevel="1">
      <c r="A144" s="15"/>
      <c r="B144" s="59" t="s">
        <v>290</v>
      </c>
      <c r="C144" s="60" t="s">
        <v>291</v>
      </c>
      <c r="D144" s="61"/>
      <c r="E144" s="53"/>
      <c r="F144" s="54"/>
      <c r="G144" s="44"/>
      <c r="H144" s="56"/>
      <c r="I144" s="31"/>
      <c r="J144" s="31"/>
      <c r="K144" s="32"/>
      <c r="L144" s="33"/>
      <c r="M144" s="34"/>
      <c r="N144" s="35"/>
      <c r="O144" s="35"/>
      <c r="P144" s="36"/>
      <c r="Q144" s="37"/>
      <c r="R144" s="35"/>
      <c r="S144" s="38"/>
      <c r="T144" s="36"/>
      <c r="U144" s="35"/>
      <c r="V144" s="35"/>
      <c r="W144" s="35"/>
      <c r="X144" s="35"/>
      <c r="Y144" s="35"/>
      <c r="Z144" s="35"/>
      <c r="AA144" s="35"/>
      <c r="AB144" s="35"/>
      <c r="AC144" s="35"/>
    </row>
    <row r="145" ht="12.0" customHeight="1" outlineLevel="2">
      <c r="A145" s="15"/>
      <c r="B145" s="50" t="s">
        <v>292</v>
      </c>
      <c r="C145" s="67" t="s">
        <v>293</v>
      </c>
      <c r="D145" s="65" t="s">
        <v>194</v>
      </c>
      <c r="E145" s="53">
        <f t="shared" ref="E145:E165" si="25">IFERROR(VLOOKUP(B145,#REF!,8,0),0)</f>
        <v>0</v>
      </c>
      <c r="F145" s="54">
        <v>30.0</v>
      </c>
      <c r="G145" s="55">
        <f t="shared" ref="G145:G165" si="26">ROUND(F145*E145,0)</f>
        <v>0</v>
      </c>
      <c r="H145" s="56">
        <f t="shared" ref="H145:H165" si="27">IFERROR(G145/$G$169,0)</f>
        <v>0</v>
      </c>
      <c r="I145" s="57"/>
      <c r="J145" s="57"/>
      <c r="K145" s="46"/>
      <c r="L145" s="47"/>
      <c r="M145" s="48"/>
      <c r="N145" s="15"/>
      <c r="O145" s="15"/>
      <c r="P145" s="12"/>
      <c r="Q145" s="23"/>
      <c r="R145" s="15"/>
      <c r="S145" s="49"/>
      <c r="T145" s="12"/>
      <c r="U145" s="15"/>
      <c r="V145" s="15"/>
      <c r="W145" s="15"/>
      <c r="X145" s="15"/>
      <c r="Y145" s="15"/>
      <c r="Z145" s="15"/>
      <c r="AA145" s="15"/>
      <c r="AB145" s="15"/>
      <c r="AC145" s="15"/>
    </row>
    <row r="146" ht="12.0" customHeight="1" outlineLevel="2">
      <c r="A146" s="15"/>
      <c r="B146" s="50" t="s">
        <v>294</v>
      </c>
      <c r="C146" s="67" t="s">
        <v>295</v>
      </c>
      <c r="D146" s="65" t="s">
        <v>194</v>
      </c>
      <c r="E146" s="53">
        <f t="shared" si="25"/>
        <v>0</v>
      </c>
      <c r="F146" s="54">
        <v>15.0</v>
      </c>
      <c r="G146" s="55">
        <f t="shared" si="26"/>
        <v>0</v>
      </c>
      <c r="H146" s="56">
        <f t="shared" si="27"/>
        <v>0</v>
      </c>
      <c r="I146" s="57"/>
      <c r="J146" s="57"/>
      <c r="K146" s="46"/>
      <c r="L146" s="47"/>
      <c r="M146" s="48"/>
      <c r="N146" s="15"/>
      <c r="O146" s="15"/>
      <c r="P146" s="12"/>
      <c r="Q146" s="23"/>
      <c r="R146" s="15"/>
      <c r="S146" s="49"/>
      <c r="T146" s="12"/>
      <c r="U146" s="15"/>
      <c r="V146" s="15"/>
      <c r="W146" s="15"/>
      <c r="X146" s="15"/>
      <c r="Y146" s="15"/>
      <c r="Z146" s="15"/>
      <c r="AA146" s="15"/>
      <c r="AB146" s="15"/>
      <c r="AC146" s="15"/>
    </row>
    <row r="147" ht="12.0" customHeight="1" outlineLevel="2">
      <c r="A147" s="15"/>
      <c r="B147" s="50" t="s">
        <v>296</v>
      </c>
      <c r="C147" s="67" t="s">
        <v>297</v>
      </c>
      <c r="D147" s="65" t="s">
        <v>194</v>
      </c>
      <c r="E147" s="53">
        <f t="shared" si="25"/>
        <v>0</v>
      </c>
      <c r="F147" s="54">
        <v>10.0</v>
      </c>
      <c r="G147" s="55">
        <f t="shared" si="26"/>
        <v>0</v>
      </c>
      <c r="H147" s="56">
        <f t="shared" si="27"/>
        <v>0</v>
      </c>
      <c r="I147" s="57"/>
      <c r="J147" s="57"/>
      <c r="K147" s="46"/>
      <c r="L147" s="47"/>
      <c r="M147" s="48"/>
      <c r="N147" s="15"/>
      <c r="O147" s="15"/>
      <c r="P147" s="12"/>
      <c r="Q147" s="23"/>
      <c r="R147" s="15"/>
      <c r="S147" s="49"/>
      <c r="T147" s="12"/>
      <c r="U147" s="15"/>
      <c r="V147" s="15"/>
      <c r="W147" s="15"/>
      <c r="X147" s="15"/>
      <c r="Y147" s="15"/>
      <c r="Z147" s="15"/>
      <c r="AA147" s="15"/>
      <c r="AB147" s="15"/>
      <c r="AC147" s="15"/>
    </row>
    <row r="148" ht="12.0" customHeight="1" outlineLevel="2">
      <c r="A148" s="15"/>
      <c r="B148" s="50" t="s">
        <v>298</v>
      </c>
      <c r="C148" s="67" t="s">
        <v>299</v>
      </c>
      <c r="D148" s="65" t="s">
        <v>194</v>
      </c>
      <c r="E148" s="53">
        <f t="shared" si="25"/>
        <v>0</v>
      </c>
      <c r="F148" s="54">
        <v>5.0</v>
      </c>
      <c r="G148" s="55">
        <f t="shared" si="26"/>
        <v>0</v>
      </c>
      <c r="H148" s="56">
        <f t="shared" si="27"/>
        <v>0</v>
      </c>
      <c r="I148" s="57"/>
      <c r="J148" s="57"/>
      <c r="K148" s="46"/>
      <c r="L148" s="47"/>
      <c r="M148" s="48"/>
      <c r="N148" s="15"/>
      <c r="O148" s="15"/>
      <c r="P148" s="12"/>
      <c r="Q148" s="23"/>
      <c r="R148" s="15"/>
      <c r="S148" s="49"/>
      <c r="T148" s="12"/>
      <c r="U148" s="15"/>
      <c r="V148" s="15"/>
      <c r="W148" s="15"/>
      <c r="X148" s="15"/>
      <c r="Y148" s="15"/>
      <c r="Z148" s="15"/>
      <c r="AA148" s="15"/>
      <c r="AB148" s="15"/>
      <c r="AC148" s="15"/>
    </row>
    <row r="149" ht="12.0" customHeight="1" outlineLevel="2">
      <c r="A149" s="15"/>
      <c r="B149" s="50" t="s">
        <v>300</v>
      </c>
      <c r="C149" s="67" t="s">
        <v>301</v>
      </c>
      <c r="D149" s="65" t="s">
        <v>194</v>
      </c>
      <c r="E149" s="53">
        <f t="shared" si="25"/>
        <v>0</v>
      </c>
      <c r="F149" s="54">
        <v>175.0</v>
      </c>
      <c r="G149" s="55">
        <f t="shared" si="26"/>
        <v>0</v>
      </c>
      <c r="H149" s="56">
        <f t="shared" si="27"/>
        <v>0</v>
      </c>
      <c r="I149" s="57"/>
      <c r="J149" s="57"/>
      <c r="K149" s="46"/>
      <c r="L149" s="47"/>
      <c r="M149" s="48"/>
      <c r="N149" s="15"/>
      <c r="O149" s="15"/>
      <c r="P149" s="12"/>
      <c r="Q149" s="23"/>
      <c r="R149" s="15"/>
      <c r="S149" s="49"/>
      <c r="T149" s="12"/>
      <c r="U149" s="15"/>
      <c r="V149" s="15"/>
      <c r="W149" s="15"/>
      <c r="X149" s="15"/>
      <c r="Y149" s="15"/>
      <c r="Z149" s="15"/>
      <c r="AA149" s="15"/>
      <c r="AB149" s="15"/>
      <c r="AC149" s="15"/>
    </row>
    <row r="150" ht="12.0" customHeight="1" outlineLevel="2">
      <c r="A150" s="15"/>
      <c r="B150" s="50" t="s">
        <v>302</v>
      </c>
      <c r="C150" s="67" t="s">
        <v>303</v>
      </c>
      <c r="D150" s="65" t="s">
        <v>194</v>
      </c>
      <c r="E150" s="53">
        <f t="shared" si="25"/>
        <v>0</v>
      </c>
      <c r="F150" s="54">
        <v>85.0</v>
      </c>
      <c r="G150" s="55">
        <f t="shared" si="26"/>
        <v>0</v>
      </c>
      <c r="H150" s="56">
        <f t="shared" si="27"/>
        <v>0</v>
      </c>
      <c r="I150" s="57"/>
      <c r="J150" s="57"/>
      <c r="K150" s="46"/>
      <c r="L150" s="47"/>
      <c r="M150" s="48"/>
      <c r="N150" s="15"/>
      <c r="O150" s="15"/>
      <c r="P150" s="12"/>
      <c r="Q150" s="23"/>
      <c r="R150" s="15"/>
      <c r="S150" s="49"/>
      <c r="T150" s="12"/>
      <c r="U150" s="15"/>
      <c r="V150" s="15"/>
      <c r="W150" s="15"/>
      <c r="X150" s="15"/>
      <c r="Y150" s="15"/>
      <c r="Z150" s="15"/>
      <c r="AA150" s="15"/>
      <c r="AB150" s="15"/>
      <c r="AC150" s="15"/>
    </row>
    <row r="151" ht="12.0" customHeight="1" outlineLevel="2">
      <c r="A151" s="15"/>
      <c r="B151" s="50" t="s">
        <v>304</v>
      </c>
      <c r="C151" s="67" t="s">
        <v>305</v>
      </c>
      <c r="D151" s="65" t="s">
        <v>44</v>
      </c>
      <c r="E151" s="53">
        <f t="shared" si="25"/>
        <v>0</v>
      </c>
      <c r="F151" s="54">
        <v>10.0</v>
      </c>
      <c r="G151" s="55">
        <f t="shared" si="26"/>
        <v>0</v>
      </c>
      <c r="H151" s="56">
        <f t="shared" si="27"/>
        <v>0</v>
      </c>
      <c r="I151" s="57"/>
      <c r="J151" s="57"/>
      <c r="K151" s="46"/>
      <c r="L151" s="47"/>
      <c r="M151" s="48"/>
      <c r="N151" s="15"/>
      <c r="O151" s="15"/>
      <c r="P151" s="12"/>
      <c r="Q151" s="23"/>
      <c r="R151" s="15"/>
      <c r="S151" s="49"/>
      <c r="T151" s="12"/>
      <c r="U151" s="15"/>
      <c r="V151" s="15"/>
      <c r="W151" s="15"/>
      <c r="X151" s="15"/>
      <c r="Y151" s="15"/>
      <c r="Z151" s="15"/>
      <c r="AA151" s="15"/>
      <c r="AB151" s="15"/>
      <c r="AC151" s="15"/>
    </row>
    <row r="152" ht="12.0" customHeight="1" outlineLevel="2">
      <c r="A152" s="15"/>
      <c r="B152" s="50" t="s">
        <v>306</v>
      </c>
      <c r="C152" s="67" t="s">
        <v>307</v>
      </c>
      <c r="D152" s="65" t="s">
        <v>44</v>
      </c>
      <c r="E152" s="53">
        <f t="shared" si="25"/>
        <v>0</v>
      </c>
      <c r="F152" s="54">
        <v>5.0</v>
      </c>
      <c r="G152" s="55">
        <f t="shared" si="26"/>
        <v>0</v>
      </c>
      <c r="H152" s="56">
        <f t="shared" si="27"/>
        <v>0</v>
      </c>
      <c r="I152" s="57"/>
      <c r="J152" s="57"/>
      <c r="K152" s="46"/>
      <c r="L152" s="47"/>
      <c r="M152" s="48"/>
      <c r="N152" s="15"/>
      <c r="O152" s="15"/>
      <c r="P152" s="12"/>
      <c r="Q152" s="23"/>
      <c r="R152" s="15"/>
      <c r="S152" s="49"/>
      <c r="T152" s="12"/>
      <c r="U152" s="15"/>
      <c r="V152" s="15"/>
      <c r="W152" s="15"/>
      <c r="X152" s="15"/>
      <c r="Y152" s="15"/>
      <c r="Z152" s="15"/>
      <c r="AA152" s="15"/>
      <c r="AB152" s="15"/>
      <c r="AC152" s="15"/>
    </row>
    <row r="153" ht="12.0" customHeight="1" outlineLevel="2">
      <c r="A153" s="15"/>
      <c r="B153" s="50" t="s">
        <v>308</v>
      </c>
      <c r="C153" s="67" t="s">
        <v>309</v>
      </c>
      <c r="D153" s="65" t="s">
        <v>44</v>
      </c>
      <c r="E153" s="53">
        <f t="shared" si="25"/>
        <v>0</v>
      </c>
      <c r="F153" s="54">
        <v>4.0</v>
      </c>
      <c r="G153" s="55">
        <f t="shared" si="26"/>
        <v>0</v>
      </c>
      <c r="H153" s="56">
        <f t="shared" si="27"/>
        <v>0</v>
      </c>
      <c r="I153" s="57"/>
      <c r="J153" s="57"/>
      <c r="K153" s="46"/>
      <c r="L153" s="47"/>
      <c r="M153" s="48"/>
      <c r="N153" s="15"/>
      <c r="O153" s="15"/>
      <c r="P153" s="12"/>
      <c r="Q153" s="23"/>
      <c r="R153" s="15"/>
      <c r="S153" s="49"/>
      <c r="T153" s="12"/>
      <c r="U153" s="15"/>
      <c r="V153" s="15"/>
      <c r="W153" s="15"/>
      <c r="X153" s="15"/>
      <c r="Y153" s="15"/>
      <c r="Z153" s="15"/>
      <c r="AA153" s="15"/>
      <c r="AB153" s="15"/>
      <c r="AC153" s="15"/>
    </row>
    <row r="154" ht="12.0" customHeight="1" outlineLevel="2">
      <c r="A154" s="15"/>
      <c r="B154" s="50" t="s">
        <v>310</v>
      </c>
      <c r="C154" s="67" t="s">
        <v>311</v>
      </c>
      <c r="D154" s="65" t="s">
        <v>44</v>
      </c>
      <c r="E154" s="53">
        <f t="shared" si="25"/>
        <v>0</v>
      </c>
      <c r="F154" s="54">
        <v>4.0</v>
      </c>
      <c r="G154" s="55">
        <f t="shared" si="26"/>
        <v>0</v>
      </c>
      <c r="H154" s="56">
        <f t="shared" si="27"/>
        <v>0</v>
      </c>
      <c r="I154" s="57"/>
      <c r="J154" s="57"/>
      <c r="K154" s="46"/>
      <c r="L154" s="47"/>
      <c r="M154" s="48"/>
      <c r="N154" s="15"/>
      <c r="O154" s="15"/>
      <c r="P154" s="12"/>
      <c r="Q154" s="23"/>
      <c r="R154" s="15"/>
      <c r="S154" s="49"/>
      <c r="T154" s="12"/>
      <c r="U154" s="15"/>
      <c r="V154" s="15"/>
      <c r="W154" s="15"/>
      <c r="X154" s="15"/>
      <c r="Y154" s="15"/>
      <c r="Z154" s="15"/>
      <c r="AA154" s="15"/>
      <c r="AB154" s="15"/>
      <c r="AC154" s="15"/>
    </row>
    <row r="155" ht="12.0" customHeight="1" outlineLevel="2">
      <c r="A155" s="15"/>
      <c r="B155" s="50" t="s">
        <v>312</v>
      </c>
      <c r="C155" s="67" t="s">
        <v>313</v>
      </c>
      <c r="D155" s="65" t="s">
        <v>44</v>
      </c>
      <c r="E155" s="53">
        <f t="shared" si="25"/>
        <v>0</v>
      </c>
      <c r="F155" s="54">
        <v>121.0</v>
      </c>
      <c r="G155" s="55">
        <f t="shared" si="26"/>
        <v>0</v>
      </c>
      <c r="H155" s="56">
        <f t="shared" si="27"/>
        <v>0</v>
      </c>
      <c r="I155" s="57"/>
      <c r="J155" s="57"/>
      <c r="K155" s="46"/>
      <c r="L155" s="47"/>
      <c r="M155" s="48"/>
      <c r="N155" s="15"/>
      <c r="O155" s="15"/>
      <c r="P155" s="12"/>
      <c r="Q155" s="23"/>
      <c r="R155" s="15"/>
      <c r="S155" s="49"/>
      <c r="T155" s="12"/>
      <c r="U155" s="15"/>
      <c r="V155" s="15"/>
      <c r="W155" s="15"/>
      <c r="X155" s="15"/>
      <c r="Y155" s="15"/>
      <c r="Z155" s="15"/>
      <c r="AA155" s="15"/>
      <c r="AB155" s="15"/>
      <c r="AC155" s="15"/>
    </row>
    <row r="156" ht="12.0" customHeight="1" outlineLevel="2">
      <c r="A156" s="15"/>
      <c r="B156" s="50" t="s">
        <v>314</v>
      </c>
      <c r="C156" s="67" t="s">
        <v>315</v>
      </c>
      <c r="D156" s="65" t="s">
        <v>44</v>
      </c>
      <c r="E156" s="53">
        <f t="shared" si="25"/>
        <v>0</v>
      </c>
      <c r="F156" s="54">
        <v>75.0</v>
      </c>
      <c r="G156" s="55">
        <f t="shared" si="26"/>
        <v>0</v>
      </c>
      <c r="H156" s="56">
        <f t="shared" si="27"/>
        <v>0</v>
      </c>
      <c r="I156" s="57"/>
      <c r="J156" s="57"/>
      <c r="K156" s="46"/>
      <c r="L156" s="47"/>
      <c r="M156" s="48"/>
      <c r="N156" s="15"/>
      <c r="O156" s="15"/>
      <c r="P156" s="12"/>
      <c r="Q156" s="23"/>
      <c r="R156" s="15"/>
      <c r="S156" s="49"/>
      <c r="T156" s="12"/>
      <c r="U156" s="15"/>
      <c r="V156" s="15"/>
      <c r="W156" s="15"/>
      <c r="X156" s="15"/>
      <c r="Y156" s="15"/>
      <c r="Z156" s="15"/>
      <c r="AA156" s="15"/>
      <c r="AB156" s="15"/>
      <c r="AC156" s="15"/>
    </row>
    <row r="157" ht="12.0" customHeight="1" outlineLevel="2">
      <c r="A157" s="15"/>
      <c r="B157" s="50" t="s">
        <v>316</v>
      </c>
      <c r="C157" s="67" t="s">
        <v>317</v>
      </c>
      <c r="D157" s="65" t="s">
        <v>44</v>
      </c>
      <c r="E157" s="53">
        <f t="shared" si="25"/>
        <v>0</v>
      </c>
      <c r="F157" s="54">
        <v>1.0</v>
      </c>
      <c r="G157" s="55">
        <f t="shared" si="26"/>
        <v>0</v>
      </c>
      <c r="H157" s="56">
        <f t="shared" si="27"/>
        <v>0</v>
      </c>
      <c r="I157" s="57"/>
      <c r="J157" s="57"/>
      <c r="K157" s="46"/>
      <c r="L157" s="47"/>
      <c r="M157" s="48"/>
      <c r="N157" s="15"/>
      <c r="O157" s="15"/>
      <c r="P157" s="12"/>
      <c r="Q157" s="23"/>
      <c r="R157" s="15"/>
      <c r="S157" s="49"/>
      <c r="T157" s="12"/>
      <c r="U157" s="15"/>
      <c r="V157" s="15"/>
      <c r="W157" s="15"/>
      <c r="X157" s="15"/>
      <c r="Y157" s="15"/>
      <c r="Z157" s="15"/>
      <c r="AA157" s="15"/>
      <c r="AB157" s="15"/>
      <c r="AC157" s="15"/>
    </row>
    <row r="158" ht="12.0" customHeight="1" outlineLevel="2">
      <c r="A158" s="15"/>
      <c r="B158" s="50" t="s">
        <v>318</v>
      </c>
      <c r="C158" s="67" t="s">
        <v>319</v>
      </c>
      <c r="D158" s="65" t="s">
        <v>44</v>
      </c>
      <c r="E158" s="53">
        <f t="shared" si="25"/>
        <v>0</v>
      </c>
      <c r="F158" s="54">
        <v>1.0</v>
      </c>
      <c r="G158" s="55">
        <f t="shared" si="26"/>
        <v>0</v>
      </c>
      <c r="H158" s="56">
        <f t="shared" si="27"/>
        <v>0</v>
      </c>
      <c r="I158" s="57"/>
      <c r="J158" s="57"/>
      <c r="K158" s="46"/>
      <c r="L158" s="47"/>
      <c r="M158" s="48"/>
      <c r="N158" s="15"/>
      <c r="O158" s="15"/>
      <c r="P158" s="12"/>
      <c r="Q158" s="23"/>
      <c r="R158" s="15"/>
      <c r="S158" s="49"/>
      <c r="T158" s="12"/>
      <c r="U158" s="15"/>
      <c r="V158" s="15"/>
      <c r="W158" s="15"/>
      <c r="X158" s="15"/>
      <c r="Y158" s="15"/>
      <c r="Z158" s="15"/>
      <c r="AA158" s="15"/>
      <c r="AB158" s="15"/>
      <c r="AC158" s="15"/>
    </row>
    <row r="159" ht="12.0" customHeight="1" outlineLevel="2">
      <c r="A159" s="15"/>
      <c r="B159" s="50" t="s">
        <v>320</v>
      </c>
      <c r="C159" s="67" t="s">
        <v>321</v>
      </c>
      <c r="D159" s="65" t="s">
        <v>44</v>
      </c>
      <c r="E159" s="53">
        <f t="shared" si="25"/>
        <v>0</v>
      </c>
      <c r="F159" s="54">
        <v>8.0</v>
      </c>
      <c r="G159" s="55">
        <f t="shared" si="26"/>
        <v>0</v>
      </c>
      <c r="H159" s="56">
        <f t="shared" si="27"/>
        <v>0</v>
      </c>
      <c r="I159" s="57"/>
      <c r="J159" s="57"/>
      <c r="K159" s="46"/>
      <c r="L159" s="47"/>
      <c r="M159" s="48"/>
      <c r="N159" s="15"/>
      <c r="O159" s="15"/>
      <c r="P159" s="12"/>
      <c r="Q159" s="23"/>
      <c r="R159" s="15"/>
      <c r="S159" s="49"/>
      <c r="T159" s="12"/>
      <c r="U159" s="15"/>
      <c r="V159" s="15"/>
      <c r="W159" s="15"/>
      <c r="X159" s="15"/>
      <c r="Y159" s="15"/>
      <c r="Z159" s="15"/>
      <c r="AA159" s="15"/>
      <c r="AB159" s="15"/>
      <c r="AC159" s="15"/>
    </row>
    <row r="160" ht="12.0" customHeight="1" outlineLevel="2">
      <c r="A160" s="15"/>
      <c r="B160" s="50" t="s">
        <v>322</v>
      </c>
      <c r="C160" s="67" t="s">
        <v>323</v>
      </c>
      <c r="D160" s="65" t="s">
        <v>44</v>
      </c>
      <c r="E160" s="53">
        <f t="shared" si="25"/>
        <v>0</v>
      </c>
      <c r="F160" s="54">
        <v>15.0</v>
      </c>
      <c r="G160" s="55">
        <f t="shared" si="26"/>
        <v>0</v>
      </c>
      <c r="H160" s="56">
        <f t="shared" si="27"/>
        <v>0</v>
      </c>
      <c r="I160" s="57"/>
      <c r="J160" s="57"/>
      <c r="K160" s="46"/>
      <c r="L160" s="47"/>
      <c r="M160" s="48"/>
      <c r="N160" s="15"/>
      <c r="O160" s="15"/>
      <c r="P160" s="12"/>
      <c r="Q160" s="23"/>
      <c r="R160" s="15"/>
      <c r="S160" s="49"/>
      <c r="T160" s="12"/>
      <c r="U160" s="15"/>
      <c r="V160" s="15"/>
      <c r="W160" s="15"/>
      <c r="X160" s="15"/>
      <c r="Y160" s="15"/>
      <c r="Z160" s="15"/>
      <c r="AA160" s="15"/>
      <c r="AB160" s="15"/>
      <c r="AC160" s="15"/>
    </row>
    <row r="161" ht="12.0" customHeight="1" outlineLevel="2">
      <c r="A161" s="15"/>
      <c r="B161" s="50" t="s">
        <v>324</v>
      </c>
      <c r="C161" s="67" t="s">
        <v>325</v>
      </c>
      <c r="D161" s="65" t="s">
        <v>44</v>
      </c>
      <c r="E161" s="53">
        <f t="shared" si="25"/>
        <v>0</v>
      </c>
      <c r="F161" s="54">
        <v>7.0</v>
      </c>
      <c r="G161" s="55">
        <f t="shared" si="26"/>
        <v>0</v>
      </c>
      <c r="H161" s="56">
        <f t="shared" si="27"/>
        <v>0</v>
      </c>
      <c r="I161" s="57"/>
      <c r="J161" s="57"/>
      <c r="K161" s="46"/>
      <c r="L161" s="47"/>
      <c r="M161" s="48"/>
      <c r="N161" s="15"/>
      <c r="O161" s="15"/>
      <c r="P161" s="12"/>
      <c r="Q161" s="23"/>
      <c r="R161" s="15"/>
      <c r="S161" s="49"/>
      <c r="T161" s="12"/>
      <c r="U161" s="15"/>
      <c r="V161" s="15"/>
      <c r="W161" s="15"/>
      <c r="X161" s="15"/>
      <c r="Y161" s="15"/>
      <c r="Z161" s="15"/>
      <c r="AA161" s="15"/>
      <c r="AB161" s="15"/>
      <c r="AC161" s="15"/>
    </row>
    <row r="162" ht="12.0" customHeight="1" outlineLevel="2">
      <c r="A162" s="15"/>
      <c r="B162" s="50" t="s">
        <v>326</v>
      </c>
      <c r="C162" s="67" t="s">
        <v>327</v>
      </c>
      <c r="D162" s="65" t="s">
        <v>44</v>
      </c>
      <c r="E162" s="53">
        <f t="shared" si="25"/>
        <v>0</v>
      </c>
      <c r="F162" s="54">
        <v>15.0</v>
      </c>
      <c r="G162" s="55">
        <f t="shared" si="26"/>
        <v>0</v>
      </c>
      <c r="H162" s="56">
        <f t="shared" si="27"/>
        <v>0</v>
      </c>
      <c r="I162" s="57"/>
      <c r="J162" s="57"/>
      <c r="K162" s="46"/>
      <c r="L162" s="47"/>
      <c r="M162" s="48"/>
      <c r="N162" s="15"/>
      <c r="O162" s="15"/>
      <c r="P162" s="12"/>
      <c r="Q162" s="23"/>
      <c r="R162" s="15"/>
      <c r="S162" s="49"/>
      <c r="T162" s="12"/>
      <c r="U162" s="15"/>
      <c r="V162" s="15"/>
      <c r="W162" s="15"/>
      <c r="X162" s="15"/>
      <c r="Y162" s="15"/>
      <c r="Z162" s="15"/>
      <c r="AA162" s="15"/>
      <c r="AB162" s="15"/>
      <c r="AC162" s="15"/>
    </row>
    <row r="163" ht="12.0" customHeight="1" outlineLevel="2">
      <c r="A163" s="15"/>
      <c r="B163" s="50" t="s">
        <v>328</v>
      </c>
      <c r="C163" s="67" t="s">
        <v>329</v>
      </c>
      <c r="D163" s="65" t="s">
        <v>44</v>
      </c>
      <c r="E163" s="53">
        <f t="shared" si="25"/>
        <v>0</v>
      </c>
      <c r="F163" s="54">
        <v>10.0</v>
      </c>
      <c r="G163" s="55">
        <f t="shared" si="26"/>
        <v>0</v>
      </c>
      <c r="H163" s="56">
        <f t="shared" si="27"/>
        <v>0</v>
      </c>
      <c r="I163" s="57"/>
      <c r="J163" s="57"/>
      <c r="K163" s="46"/>
      <c r="L163" s="47"/>
      <c r="M163" s="48"/>
      <c r="N163" s="15"/>
      <c r="O163" s="15"/>
      <c r="P163" s="12"/>
      <c r="Q163" s="23"/>
      <c r="R163" s="15"/>
      <c r="S163" s="49"/>
      <c r="T163" s="12"/>
      <c r="U163" s="15"/>
      <c r="V163" s="15"/>
      <c r="W163" s="15"/>
      <c r="X163" s="15"/>
      <c r="Y163" s="15"/>
      <c r="Z163" s="15"/>
      <c r="AA163" s="15"/>
      <c r="AB163" s="15"/>
      <c r="AC163" s="15"/>
    </row>
    <row r="164" ht="12.0" customHeight="1" outlineLevel="2">
      <c r="A164" s="15"/>
      <c r="B164" s="50" t="s">
        <v>330</v>
      </c>
      <c r="C164" s="67" t="s">
        <v>331</v>
      </c>
      <c r="D164" s="65" t="s">
        <v>44</v>
      </c>
      <c r="E164" s="53">
        <f t="shared" si="25"/>
        <v>0</v>
      </c>
      <c r="F164" s="54">
        <v>1.0</v>
      </c>
      <c r="G164" s="55">
        <f t="shared" si="26"/>
        <v>0</v>
      </c>
      <c r="H164" s="56">
        <f t="shared" si="27"/>
        <v>0</v>
      </c>
      <c r="I164" s="57"/>
      <c r="J164" s="57"/>
      <c r="K164" s="46"/>
      <c r="L164" s="47"/>
      <c r="M164" s="48"/>
      <c r="N164" s="15"/>
      <c r="O164" s="15"/>
      <c r="P164" s="12"/>
      <c r="Q164" s="23"/>
      <c r="R164" s="15"/>
      <c r="S164" s="49"/>
      <c r="T164" s="12"/>
      <c r="U164" s="15"/>
      <c r="V164" s="15"/>
      <c r="W164" s="15"/>
      <c r="X164" s="15"/>
      <c r="Y164" s="15"/>
      <c r="Z164" s="15"/>
      <c r="AA164" s="15"/>
      <c r="AB164" s="15"/>
      <c r="AC164" s="15"/>
    </row>
    <row r="165" ht="12.0" customHeight="1" outlineLevel="2">
      <c r="A165" s="15"/>
      <c r="B165" s="50" t="s">
        <v>332</v>
      </c>
      <c r="C165" s="67" t="s">
        <v>333</v>
      </c>
      <c r="D165" s="65" t="s">
        <v>44</v>
      </c>
      <c r="E165" s="53">
        <f t="shared" si="25"/>
        <v>0</v>
      </c>
      <c r="F165" s="54">
        <v>1.0</v>
      </c>
      <c r="G165" s="55">
        <f t="shared" si="26"/>
        <v>0</v>
      </c>
      <c r="H165" s="56">
        <f t="shared" si="27"/>
        <v>0</v>
      </c>
      <c r="I165" s="57"/>
      <c r="J165" s="57"/>
      <c r="K165" s="46"/>
      <c r="L165" s="47"/>
      <c r="M165" s="48"/>
      <c r="N165" s="15"/>
      <c r="O165" s="15"/>
      <c r="P165" s="12"/>
      <c r="Q165" s="23"/>
      <c r="R165" s="15"/>
      <c r="S165" s="49"/>
      <c r="T165" s="12"/>
      <c r="U165" s="15"/>
      <c r="V165" s="15"/>
      <c r="W165" s="15"/>
      <c r="X165" s="15"/>
      <c r="Y165" s="15"/>
      <c r="Z165" s="15"/>
      <c r="AA165" s="15"/>
      <c r="AB165" s="15"/>
      <c r="AC165" s="15"/>
    </row>
    <row r="166" ht="12.0" customHeight="1">
      <c r="A166" s="15"/>
      <c r="B166" s="50"/>
      <c r="C166" s="68"/>
      <c r="D166" s="65"/>
      <c r="E166" s="53"/>
      <c r="F166" s="54"/>
      <c r="G166" s="55"/>
      <c r="H166" s="56"/>
      <c r="I166" s="57"/>
      <c r="J166" s="57"/>
      <c r="K166" s="46"/>
      <c r="L166" s="47"/>
      <c r="M166" s="48"/>
      <c r="N166" s="15"/>
      <c r="O166" s="15"/>
      <c r="P166" s="12"/>
      <c r="Q166" s="23"/>
      <c r="R166" s="15"/>
      <c r="S166" s="49"/>
      <c r="T166" s="12"/>
      <c r="U166" s="15"/>
      <c r="V166" s="15"/>
      <c r="W166" s="15"/>
      <c r="X166" s="15"/>
      <c r="Y166" s="15"/>
      <c r="Z166" s="15"/>
      <c r="AA166" s="15"/>
      <c r="AB166" s="15"/>
      <c r="AC166" s="15"/>
    </row>
    <row r="167" ht="8.25" customHeight="1">
      <c r="A167" s="15"/>
      <c r="B167" s="50"/>
      <c r="C167" s="76"/>
      <c r="D167" s="62"/>
      <c r="E167" s="77"/>
      <c r="F167" s="54"/>
      <c r="G167" s="55"/>
      <c r="H167" s="78"/>
      <c r="I167" s="57"/>
      <c r="J167" s="57"/>
      <c r="K167" s="46"/>
      <c r="L167" s="47"/>
      <c r="M167" s="48"/>
      <c r="N167" s="15"/>
      <c r="O167" s="15"/>
      <c r="P167" s="12"/>
      <c r="Q167" s="23"/>
      <c r="R167" s="15"/>
      <c r="S167" s="49"/>
      <c r="T167" s="12"/>
      <c r="U167" s="15"/>
      <c r="V167" s="15"/>
      <c r="W167" s="15"/>
      <c r="X167" s="15"/>
      <c r="Y167" s="15"/>
      <c r="Z167" s="15"/>
      <c r="AA167" s="15"/>
      <c r="AB167" s="15"/>
      <c r="AC167" s="15"/>
    </row>
    <row r="168" ht="12.0" customHeight="1">
      <c r="A168" s="79"/>
      <c r="B168" s="80"/>
      <c r="C168" s="81"/>
      <c r="D168" s="82"/>
      <c r="E168" s="83"/>
      <c r="F168" s="84"/>
      <c r="G168" s="85"/>
      <c r="H168" s="86"/>
      <c r="I168" s="87"/>
      <c r="J168" s="87"/>
      <c r="K168" s="88"/>
      <c r="L168" s="89"/>
      <c r="M168" s="88"/>
      <c r="N168" s="79"/>
      <c r="O168" s="79"/>
      <c r="P168" s="88"/>
      <c r="Q168" s="90"/>
      <c r="R168" s="79"/>
      <c r="S168" s="79"/>
      <c r="T168" s="88"/>
      <c r="U168" s="79"/>
      <c r="V168" s="79"/>
      <c r="W168" s="79"/>
      <c r="X168" s="79"/>
      <c r="Y168" s="79"/>
      <c r="Z168" s="79"/>
      <c r="AA168" s="79"/>
      <c r="AB168" s="79"/>
      <c r="AC168" s="79"/>
    </row>
    <row r="169" ht="12.0" customHeight="1">
      <c r="A169" s="1"/>
      <c r="B169" s="16"/>
      <c r="C169" s="91" t="s">
        <v>334</v>
      </c>
      <c r="D169" s="92"/>
      <c r="E169" s="93"/>
      <c r="F169" s="94"/>
      <c r="G169" s="20">
        <f>SUM(G4:G168)/2</f>
        <v>0</v>
      </c>
      <c r="H169" s="95">
        <f>IFERROR(G169/$G$169,0)</f>
        <v>0</v>
      </c>
      <c r="I169" s="96"/>
      <c r="J169" s="96"/>
      <c r="K169" s="6"/>
      <c r="L169" s="97"/>
      <c r="M169" s="6"/>
      <c r="N169" s="1"/>
      <c r="O169" s="1"/>
      <c r="P169" s="6"/>
      <c r="Q169" s="8"/>
      <c r="R169" s="1"/>
      <c r="S169" s="1"/>
      <c r="T169" s="6"/>
      <c r="U169" s="1"/>
      <c r="V169" s="1"/>
      <c r="W169" s="1"/>
      <c r="X169" s="1"/>
      <c r="Y169" s="1"/>
      <c r="Z169" s="1"/>
      <c r="AA169" s="1"/>
      <c r="AB169" s="1"/>
      <c r="AC169" s="1"/>
    </row>
    <row r="170" ht="12.0" customHeight="1">
      <c r="A170" s="98"/>
      <c r="B170" s="99"/>
      <c r="C170" s="100"/>
      <c r="D170" s="101"/>
      <c r="E170" s="102"/>
      <c r="F170" s="103"/>
      <c r="G170" s="104"/>
      <c r="H170" s="105"/>
      <c r="I170" s="87"/>
      <c r="J170" s="87"/>
      <c r="K170" s="106"/>
      <c r="L170" s="107"/>
      <c r="M170" s="106"/>
      <c r="N170" s="98"/>
      <c r="O170" s="98"/>
      <c r="P170" s="106"/>
      <c r="Q170" s="108"/>
      <c r="R170" s="98"/>
      <c r="S170" s="98"/>
      <c r="T170" s="106"/>
      <c r="U170" s="98"/>
      <c r="V170" s="98"/>
      <c r="W170" s="98"/>
      <c r="X170" s="98"/>
      <c r="Y170" s="98"/>
      <c r="Z170" s="98"/>
      <c r="AA170" s="98"/>
      <c r="AB170" s="98"/>
      <c r="AC170" s="98"/>
    </row>
    <row r="171" ht="12.0" customHeight="1">
      <c r="A171" s="1"/>
      <c r="B171" s="109"/>
      <c r="C171" s="110" t="s">
        <v>335</v>
      </c>
      <c r="D171" s="111"/>
      <c r="E171" s="112"/>
      <c r="F171" s="113">
        <f t="shared" ref="F171:F172" si="28">IFERROR(G171/$G$169,0)</f>
        <v>0</v>
      </c>
      <c r="G171" s="114"/>
      <c r="H171" s="22"/>
      <c r="I171" s="48"/>
      <c r="J171" s="115"/>
      <c r="K171" s="6"/>
      <c r="L171" s="7"/>
      <c r="M171" s="6"/>
      <c r="N171" s="1"/>
      <c r="O171" s="1"/>
      <c r="P171" s="6"/>
      <c r="Q171" s="8"/>
      <c r="R171" s="1"/>
      <c r="S171" s="1"/>
      <c r="T171" s="6"/>
      <c r="U171" s="1"/>
      <c r="V171" s="1"/>
      <c r="W171" s="1"/>
      <c r="X171" s="1"/>
      <c r="Y171" s="1"/>
      <c r="Z171" s="1"/>
      <c r="AA171" s="1"/>
      <c r="AB171" s="1"/>
      <c r="AC171" s="1"/>
    </row>
    <row r="172" ht="12.0" customHeight="1">
      <c r="A172" s="1"/>
      <c r="B172" s="109"/>
      <c r="C172" s="110" t="s">
        <v>336</v>
      </c>
      <c r="D172" s="111"/>
      <c r="E172" s="112"/>
      <c r="F172" s="113">
        <f t="shared" si="28"/>
        <v>0</v>
      </c>
      <c r="G172" s="114"/>
      <c r="H172" s="22"/>
      <c r="I172" s="48"/>
      <c r="J172" s="115"/>
      <c r="K172" s="6"/>
      <c r="L172" s="7"/>
      <c r="M172" s="6"/>
      <c r="N172" s="1"/>
      <c r="O172" s="1"/>
      <c r="P172" s="6"/>
      <c r="Q172" s="8"/>
      <c r="R172" s="1"/>
      <c r="S172" s="1"/>
      <c r="T172" s="6"/>
      <c r="U172" s="1"/>
      <c r="V172" s="1"/>
      <c r="W172" s="1"/>
      <c r="X172" s="1"/>
      <c r="Y172" s="1"/>
      <c r="Z172" s="1"/>
      <c r="AA172" s="1"/>
      <c r="AB172" s="1"/>
      <c r="AC172" s="1"/>
    </row>
    <row r="173" ht="12.0" customHeight="1">
      <c r="A173" s="1"/>
      <c r="B173" s="109"/>
      <c r="C173" s="116" t="s">
        <v>337</v>
      </c>
      <c r="D173" s="111"/>
      <c r="E173" s="112"/>
      <c r="F173" s="117">
        <v>0.02</v>
      </c>
      <c r="G173" s="114">
        <f>+F173*G169</f>
        <v>0</v>
      </c>
      <c r="H173" s="22"/>
      <c r="I173" s="22" t="s">
        <v>338</v>
      </c>
      <c r="M173" s="6"/>
      <c r="N173" s="1"/>
      <c r="O173" s="1"/>
      <c r="P173" s="6"/>
      <c r="Q173" s="8"/>
      <c r="R173" s="1"/>
      <c r="S173" s="1"/>
      <c r="T173" s="6"/>
      <c r="U173" s="1"/>
      <c r="V173" s="1"/>
      <c r="W173" s="1"/>
      <c r="X173" s="1"/>
      <c r="Y173" s="1"/>
      <c r="Z173" s="1"/>
      <c r="AA173" s="1"/>
      <c r="AB173" s="1"/>
      <c r="AC173" s="1"/>
    </row>
    <row r="174" ht="12.0" customHeight="1">
      <c r="A174" s="1"/>
      <c r="B174" s="109"/>
      <c r="C174" s="110" t="s">
        <v>339</v>
      </c>
      <c r="D174" s="111"/>
      <c r="E174" s="118"/>
      <c r="F174" s="117">
        <v>0.05</v>
      </c>
      <c r="G174" s="114">
        <f>+F174*G169</f>
        <v>0</v>
      </c>
      <c r="H174" s="22"/>
      <c r="I174" s="48"/>
      <c r="J174" s="115"/>
      <c r="K174" s="6"/>
      <c r="L174" s="119"/>
      <c r="M174" s="6"/>
      <c r="N174" s="1"/>
      <c r="O174" s="1"/>
      <c r="P174" s="6"/>
      <c r="Q174" s="8"/>
      <c r="R174" s="1"/>
      <c r="S174" s="1"/>
      <c r="T174" s="6"/>
      <c r="U174" s="1"/>
      <c r="V174" s="1"/>
      <c r="W174" s="1"/>
      <c r="X174" s="1"/>
      <c r="Y174" s="1"/>
      <c r="Z174" s="1"/>
      <c r="AA174" s="1"/>
      <c r="AB174" s="1"/>
      <c r="AC174" s="1"/>
    </row>
    <row r="175" ht="12.0" customHeight="1">
      <c r="A175" s="1"/>
      <c r="B175" s="109"/>
      <c r="C175" s="110" t="s">
        <v>340</v>
      </c>
      <c r="D175" s="111"/>
      <c r="E175" s="118"/>
      <c r="F175" s="120"/>
      <c r="G175" s="114">
        <f>+G174+G173+G172+G171</f>
        <v>0</v>
      </c>
      <c r="H175" s="22"/>
      <c r="I175" s="48"/>
      <c r="J175" s="48"/>
      <c r="K175" s="6"/>
      <c r="L175" s="121"/>
      <c r="M175" s="6"/>
      <c r="N175" s="1"/>
      <c r="O175" s="1"/>
      <c r="P175" s="6"/>
      <c r="Q175" s="8"/>
      <c r="R175" s="1"/>
      <c r="S175" s="1"/>
      <c r="T175" s="6"/>
      <c r="U175" s="1"/>
      <c r="V175" s="1"/>
      <c r="W175" s="1"/>
      <c r="X175" s="1"/>
      <c r="Y175" s="1"/>
      <c r="Z175" s="1"/>
      <c r="AA175" s="1"/>
      <c r="AB175" s="1"/>
      <c r="AC175" s="1"/>
    </row>
    <row r="176" ht="12.0" customHeight="1">
      <c r="A176" s="98"/>
      <c r="B176" s="122"/>
      <c r="C176" s="123"/>
      <c r="D176" s="124"/>
      <c r="E176" s="125"/>
      <c r="F176" s="126"/>
      <c r="G176" s="127"/>
      <c r="H176" s="107"/>
      <c r="I176" s="128"/>
      <c r="J176" s="128"/>
      <c r="K176" s="106"/>
      <c r="L176" s="124"/>
      <c r="M176" s="106"/>
      <c r="N176" s="98"/>
      <c r="O176" s="98"/>
      <c r="P176" s="106"/>
      <c r="Q176" s="108"/>
      <c r="R176" s="98"/>
      <c r="S176" s="98"/>
      <c r="T176" s="106"/>
      <c r="U176" s="98"/>
      <c r="V176" s="98"/>
      <c r="W176" s="98"/>
      <c r="X176" s="98"/>
      <c r="Y176" s="98"/>
      <c r="Z176" s="98"/>
      <c r="AA176" s="98"/>
      <c r="AB176" s="98"/>
      <c r="AC176" s="98"/>
    </row>
    <row r="177" ht="12.0" customHeight="1">
      <c r="A177" s="1"/>
      <c r="B177" s="109"/>
      <c r="C177" s="110" t="s">
        <v>341</v>
      </c>
      <c r="D177" s="111"/>
      <c r="E177" s="118"/>
      <c r="F177" s="117">
        <v>0.19</v>
      </c>
      <c r="G177" s="114">
        <f>+F177*G174</f>
        <v>0</v>
      </c>
      <c r="H177" s="22"/>
      <c r="I177" s="48"/>
      <c r="J177" s="48"/>
      <c r="K177" s="6"/>
      <c r="L177" s="7"/>
      <c r="M177" s="6"/>
      <c r="N177" s="1"/>
      <c r="O177" s="1"/>
      <c r="P177" s="6"/>
      <c r="Q177" s="8"/>
      <c r="R177" s="1"/>
      <c r="S177" s="1"/>
      <c r="T177" s="6"/>
      <c r="U177" s="1"/>
      <c r="V177" s="1"/>
      <c r="W177" s="1"/>
      <c r="X177" s="1"/>
      <c r="Y177" s="1"/>
      <c r="Z177" s="1"/>
      <c r="AA177" s="1"/>
      <c r="AB177" s="1"/>
      <c r="AC177" s="1"/>
    </row>
    <row r="178" ht="12.0" customHeight="1">
      <c r="A178" s="98"/>
      <c r="B178" s="122"/>
      <c r="C178" s="123"/>
      <c r="D178" s="124"/>
      <c r="E178" s="125"/>
      <c r="F178" s="129"/>
      <c r="G178" s="130"/>
      <c r="H178" s="107"/>
      <c r="I178" s="128"/>
      <c r="J178" s="128"/>
      <c r="K178" s="106"/>
      <c r="L178" s="124"/>
      <c r="M178" s="106"/>
      <c r="N178" s="98"/>
      <c r="O178" s="98"/>
      <c r="P178" s="106"/>
      <c r="Q178" s="108"/>
      <c r="R178" s="98"/>
      <c r="S178" s="98"/>
      <c r="T178" s="106"/>
      <c r="U178" s="98"/>
      <c r="V178" s="98"/>
      <c r="W178" s="98"/>
      <c r="X178" s="98"/>
      <c r="Y178" s="98"/>
      <c r="Z178" s="98"/>
      <c r="AA178" s="98"/>
      <c r="AB178" s="98"/>
      <c r="AC178" s="98"/>
    </row>
    <row r="179" ht="12.0" customHeight="1">
      <c r="A179" s="1"/>
      <c r="B179" s="16"/>
      <c r="C179" s="91" t="s">
        <v>342</v>
      </c>
      <c r="D179" s="92"/>
      <c r="E179" s="93"/>
      <c r="F179" s="94"/>
      <c r="G179" s="20">
        <f>G169+G177+G175</f>
        <v>0</v>
      </c>
      <c r="H179" s="22"/>
      <c r="I179" s="96"/>
      <c r="J179" s="96"/>
      <c r="K179" s="6"/>
      <c r="L179" s="7"/>
      <c r="M179" s="6"/>
      <c r="N179" s="1"/>
      <c r="O179" s="1"/>
      <c r="P179" s="6"/>
      <c r="Q179" s="8"/>
      <c r="R179" s="1"/>
      <c r="S179" s="1"/>
      <c r="T179" s="6"/>
      <c r="U179" s="1"/>
      <c r="V179" s="1"/>
      <c r="W179" s="1"/>
      <c r="X179" s="1"/>
      <c r="Y179" s="1"/>
      <c r="Z179" s="1"/>
      <c r="AA179" s="1"/>
      <c r="AB179" s="1"/>
      <c r="AC179" s="1"/>
    </row>
    <row r="180" ht="12.0" customHeight="1">
      <c r="A180" s="1"/>
      <c r="B180" s="9"/>
      <c r="C180" s="131"/>
      <c r="D180" s="9"/>
      <c r="E180" s="31"/>
      <c r="F180" s="57"/>
      <c r="G180" s="48"/>
      <c r="H180" s="22"/>
      <c r="I180" s="96"/>
      <c r="J180" s="96"/>
      <c r="K180" s="6"/>
      <c r="L180" s="7"/>
      <c r="M180" s="6"/>
      <c r="N180" s="1"/>
      <c r="O180" s="1"/>
      <c r="P180" s="6"/>
      <c r="Q180" s="8"/>
      <c r="R180" s="1"/>
      <c r="S180" s="1"/>
      <c r="T180" s="6"/>
      <c r="U180" s="1"/>
      <c r="V180" s="1"/>
      <c r="W180" s="1"/>
      <c r="X180" s="1"/>
      <c r="Y180" s="1"/>
      <c r="Z180" s="1"/>
      <c r="AA180" s="1"/>
      <c r="AB180" s="1"/>
      <c r="AC180" s="1"/>
    </row>
    <row r="181" ht="12.0" customHeight="1">
      <c r="A181" s="1"/>
      <c r="B181" s="6"/>
      <c r="C181" s="132"/>
      <c r="D181" s="7"/>
      <c r="E181" s="133"/>
      <c r="F181" s="5"/>
      <c r="G181" s="5"/>
      <c r="H181" s="97"/>
      <c r="I181" s="5"/>
      <c r="J181" s="5"/>
      <c r="K181" s="6"/>
      <c r="L181" s="7"/>
      <c r="M181" s="6"/>
      <c r="N181" s="1"/>
      <c r="O181" s="1"/>
      <c r="P181" s="6"/>
      <c r="Q181" s="8"/>
      <c r="R181" s="1"/>
      <c r="S181" s="1"/>
      <c r="T181" s="6"/>
      <c r="U181" s="1"/>
      <c r="V181" s="1"/>
      <c r="W181" s="1"/>
      <c r="X181" s="1"/>
      <c r="Y181" s="1"/>
      <c r="Z181" s="1"/>
      <c r="AA181" s="1"/>
      <c r="AB181" s="1"/>
      <c r="AC181" s="1"/>
    </row>
    <row r="182" ht="12.0" customHeight="1">
      <c r="A182" s="1"/>
      <c r="B182" s="6"/>
      <c r="C182" s="134" t="s">
        <v>343</v>
      </c>
      <c r="D182" s="7"/>
      <c r="E182" s="133"/>
      <c r="F182" s="5"/>
      <c r="G182" s="5">
        <f>SUMPRODUCT(E6:E165,F6:F165)-G169</f>
        <v>0</v>
      </c>
      <c r="H182" s="97"/>
      <c r="I182" s="5"/>
      <c r="J182" s="5"/>
      <c r="K182" s="6"/>
      <c r="L182" s="7"/>
      <c r="M182" s="6"/>
      <c r="N182" s="1"/>
      <c r="O182" s="1"/>
      <c r="P182" s="6"/>
      <c r="Q182" s="8"/>
      <c r="R182" s="1"/>
      <c r="S182" s="1"/>
      <c r="T182" s="6"/>
      <c r="U182" s="1"/>
      <c r="V182" s="1"/>
      <c r="W182" s="1"/>
      <c r="X182" s="1"/>
      <c r="Y182" s="1"/>
      <c r="Z182" s="1"/>
      <c r="AA182" s="1"/>
      <c r="AB182" s="1"/>
      <c r="AC182" s="1"/>
    </row>
    <row r="183" ht="12.0" customHeight="1">
      <c r="A183" s="1"/>
      <c r="B183" s="6"/>
      <c r="C183" s="134" t="s">
        <v>344</v>
      </c>
      <c r="D183" s="7"/>
      <c r="E183" s="133"/>
      <c r="F183" s="5"/>
      <c r="G183" s="5"/>
      <c r="H183" s="97"/>
      <c r="I183" s="5"/>
      <c r="J183" s="5"/>
      <c r="K183" s="6"/>
      <c r="L183" s="7"/>
      <c r="M183" s="6"/>
      <c r="N183" s="1"/>
      <c r="O183" s="1"/>
      <c r="P183" s="6"/>
      <c r="Q183" s="8"/>
      <c r="R183" s="1"/>
      <c r="S183" s="1"/>
      <c r="T183" s="6"/>
      <c r="U183" s="1"/>
      <c r="V183" s="1"/>
      <c r="W183" s="1"/>
      <c r="X183" s="1"/>
      <c r="Y183" s="1"/>
      <c r="Z183" s="1"/>
      <c r="AA183" s="1"/>
      <c r="AB183" s="1"/>
      <c r="AC183" s="1"/>
    </row>
    <row r="184" ht="12.0" customHeight="1">
      <c r="A184" s="1"/>
      <c r="B184" s="6"/>
      <c r="C184" s="132"/>
      <c r="D184" s="7"/>
      <c r="E184" s="133"/>
      <c r="F184" s="5"/>
      <c r="G184" s="5"/>
      <c r="H184" s="97"/>
      <c r="I184" s="5"/>
      <c r="J184" s="5"/>
      <c r="K184" s="6"/>
      <c r="L184" s="7"/>
      <c r="M184" s="6"/>
      <c r="N184" s="1"/>
      <c r="O184" s="1"/>
      <c r="P184" s="6"/>
      <c r="Q184" s="8"/>
      <c r="R184" s="1"/>
      <c r="S184" s="1"/>
      <c r="T184" s="6"/>
      <c r="U184" s="1"/>
      <c r="V184" s="1"/>
      <c r="W184" s="1"/>
      <c r="X184" s="1"/>
      <c r="Y184" s="1"/>
      <c r="Z184" s="1"/>
      <c r="AA184" s="1"/>
      <c r="AB184" s="1"/>
      <c r="AC184" s="1"/>
    </row>
    <row r="185" ht="12.0" customHeight="1">
      <c r="A185" s="1"/>
      <c r="B185" s="6"/>
      <c r="C185" s="132"/>
      <c r="D185" s="7"/>
      <c r="E185" s="133"/>
      <c r="F185" s="5"/>
      <c r="G185" s="5"/>
      <c r="H185" s="97"/>
      <c r="I185" s="5"/>
      <c r="J185" s="5"/>
      <c r="K185" s="6"/>
      <c r="L185" s="7"/>
      <c r="M185" s="6"/>
      <c r="N185" s="1"/>
      <c r="O185" s="1"/>
      <c r="P185" s="6"/>
      <c r="Q185" s="8"/>
      <c r="R185" s="1"/>
      <c r="S185" s="1"/>
      <c r="T185" s="6"/>
      <c r="U185" s="1"/>
      <c r="V185" s="1"/>
      <c r="W185" s="1"/>
      <c r="X185" s="1"/>
      <c r="Y185" s="1"/>
      <c r="Z185" s="1"/>
      <c r="AA185" s="1"/>
      <c r="AB185" s="1"/>
      <c r="AC185" s="1"/>
    </row>
    <row r="186" ht="12.0" customHeight="1">
      <c r="A186" s="1"/>
      <c r="B186" s="6"/>
      <c r="C186" s="132"/>
      <c r="D186" s="7"/>
      <c r="E186" s="133"/>
      <c r="F186" s="5"/>
      <c r="G186" s="5"/>
      <c r="H186" s="97"/>
      <c r="I186" s="5"/>
      <c r="J186" s="5"/>
      <c r="K186" s="6"/>
      <c r="L186" s="7"/>
      <c r="M186" s="6"/>
      <c r="N186" s="1"/>
      <c r="O186" s="1"/>
      <c r="P186" s="6"/>
      <c r="Q186" s="8"/>
      <c r="R186" s="1"/>
      <c r="S186" s="1"/>
      <c r="T186" s="6"/>
      <c r="U186" s="1"/>
      <c r="V186" s="1"/>
      <c r="W186" s="1"/>
      <c r="X186" s="1"/>
      <c r="Y186" s="1"/>
      <c r="Z186" s="1"/>
      <c r="AA186" s="1"/>
      <c r="AB186" s="1"/>
      <c r="AC186" s="1"/>
    </row>
    <row r="187" ht="12.0" customHeight="1">
      <c r="A187" s="1"/>
      <c r="B187" s="6"/>
      <c r="C187" s="132"/>
      <c r="D187" s="7"/>
      <c r="E187" s="133"/>
      <c r="F187" s="5"/>
      <c r="G187" s="5"/>
      <c r="H187" s="97"/>
      <c r="I187" s="5"/>
      <c r="J187" s="5"/>
      <c r="K187" s="6"/>
      <c r="L187" s="7"/>
      <c r="M187" s="6"/>
      <c r="N187" s="1"/>
      <c r="O187" s="1"/>
      <c r="P187" s="6"/>
      <c r="Q187" s="8"/>
      <c r="R187" s="1"/>
      <c r="S187" s="1"/>
      <c r="T187" s="6"/>
      <c r="U187" s="1"/>
      <c r="V187" s="1"/>
      <c r="W187" s="1"/>
      <c r="X187" s="1"/>
      <c r="Y187" s="1"/>
      <c r="Z187" s="1"/>
      <c r="AA187" s="1"/>
      <c r="AB187" s="1"/>
      <c r="AC187" s="1"/>
    </row>
    <row r="188" ht="12.0" customHeight="1">
      <c r="A188" s="1"/>
      <c r="B188" s="6"/>
      <c r="C188" s="132"/>
      <c r="D188" s="7"/>
      <c r="E188" s="133"/>
      <c r="F188" s="5"/>
      <c r="G188" s="5"/>
      <c r="H188" s="97"/>
      <c r="I188" s="5"/>
      <c r="J188" s="5"/>
      <c r="K188" s="6"/>
      <c r="L188" s="7"/>
      <c r="M188" s="6"/>
      <c r="N188" s="1"/>
      <c r="O188" s="1"/>
      <c r="P188" s="6"/>
      <c r="Q188" s="8"/>
      <c r="R188" s="1"/>
      <c r="S188" s="1"/>
      <c r="T188" s="6"/>
      <c r="U188" s="1"/>
      <c r="V188" s="1"/>
      <c r="W188" s="1"/>
      <c r="X188" s="1"/>
      <c r="Y188" s="1"/>
      <c r="Z188" s="1"/>
      <c r="AA188" s="1"/>
      <c r="AB188" s="1"/>
      <c r="AC188" s="1"/>
    </row>
    <row r="189" ht="12.0" customHeight="1">
      <c r="A189" s="1"/>
      <c r="B189" s="6"/>
      <c r="C189" s="132"/>
      <c r="D189" s="7"/>
      <c r="E189" s="133"/>
      <c r="F189" s="5"/>
      <c r="G189" s="5"/>
      <c r="H189" s="97"/>
      <c r="I189" s="5"/>
      <c r="J189" s="5"/>
      <c r="K189" s="6"/>
      <c r="L189" s="7"/>
      <c r="M189" s="6"/>
      <c r="N189" s="1"/>
      <c r="O189" s="1"/>
      <c r="P189" s="6"/>
      <c r="Q189" s="8"/>
      <c r="R189" s="1"/>
      <c r="S189" s="1"/>
      <c r="T189" s="6"/>
      <c r="U189" s="1"/>
      <c r="V189" s="1"/>
      <c r="W189" s="1"/>
      <c r="X189" s="1"/>
      <c r="Y189" s="1"/>
      <c r="Z189" s="1"/>
      <c r="AA189" s="1"/>
      <c r="AB189" s="1"/>
      <c r="AC189" s="1"/>
    </row>
    <row r="190" ht="12.0" customHeight="1">
      <c r="A190" s="1"/>
      <c r="B190" s="6"/>
      <c r="C190" s="132"/>
      <c r="D190" s="7"/>
      <c r="E190" s="133"/>
      <c r="F190" s="5"/>
      <c r="G190" s="5"/>
      <c r="H190" s="97"/>
      <c r="I190" s="5"/>
      <c r="J190" s="5"/>
      <c r="K190" s="6"/>
      <c r="L190" s="7"/>
      <c r="M190" s="6"/>
      <c r="N190" s="1"/>
      <c r="O190" s="1"/>
      <c r="P190" s="6"/>
      <c r="Q190" s="8"/>
      <c r="R190" s="1"/>
      <c r="S190" s="1"/>
      <c r="T190" s="6"/>
      <c r="U190" s="1"/>
      <c r="V190" s="1"/>
      <c r="W190" s="1"/>
      <c r="X190" s="1"/>
      <c r="Y190" s="1"/>
      <c r="Z190" s="1"/>
      <c r="AA190" s="1"/>
      <c r="AB190" s="1"/>
      <c r="AC190" s="1"/>
    </row>
    <row r="191" ht="12.0" customHeight="1">
      <c r="A191" s="1"/>
      <c r="B191" s="6"/>
      <c r="C191" s="132"/>
      <c r="D191" s="7"/>
      <c r="E191" s="133"/>
      <c r="F191" s="5"/>
      <c r="G191" s="5"/>
      <c r="H191" s="97"/>
      <c r="I191" s="5"/>
      <c r="J191" s="5"/>
      <c r="K191" s="6"/>
      <c r="L191" s="7"/>
      <c r="M191" s="6"/>
      <c r="N191" s="1"/>
      <c r="O191" s="1"/>
      <c r="P191" s="6"/>
      <c r="Q191" s="8"/>
      <c r="R191" s="1"/>
      <c r="S191" s="1"/>
      <c r="T191" s="6"/>
      <c r="U191" s="1"/>
      <c r="V191" s="1"/>
      <c r="W191" s="1"/>
      <c r="X191" s="1"/>
      <c r="Y191" s="1"/>
      <c r="Z191" s="1"/>
      <c r="AA191" s="1"/>
      <c r="AB191" s="1"/>
      <c r="AC191" s="1"/>
    </row>
    <row r="192" ht="12.0" customHeight="1">
      <c r="A192" s="1"/>
      <c r="B192" s="6"/>
      <c r="C192" s="132"/>
      <c r="D192" s="7"/>
      <c r="E192" s="133"/>
      <c r="F192" s="5"/>
      <c r="G192" s="5"/>
      <c r="H192" s="97"/>
      <c r="I192" s="5"/>
      <c r="J192" s="5"/>
      <c r="K192" s="6"/>
      <c r="L192" s="7"/>
      <c r="M192" s="6"/>
      <c r="N192" s="1"/>
      <c r="O192" s="1"/>
      <c r="P192" s="6"/>
      <c r="Q192" s="8"/>
      <c r="R192" s="1"/>
      <c r="S192" s="1"/>
      <c r="T192" s="6"/>
      <c r="U192" s="1"/>
      <c r="V192" s="1"/>
      <c r="W192" s="1"/>
      <c r="X192" s="1"/>
      <c r="Y192" s="1"/>
      <c r="Z192" s="1"/>
      <c r="AA192" s="1"/>
      <c r="AB192" s="1"/>
      <c r="AC192" s="1"/>
    </row>
    <row r="193" ht="12.0" customHeight="1">
      <c r="A193" s="1"/>
      <c r="B193" s="6"/>
      <c r="C193" s="132"/>
      <c r="D193" s="7"/>
      <c r="E193" s="133"/>
      <c r="F193" s="5"/>
      <c r="G193" s="5"/>
      <c r="H193" s="97"/>
      <c r="I193" s="5"/>
      <c r="J193" s="5"/>
      <c r="K193" s="6"/>
      <c r="L193" s="7"/>
      <c r="M193" s="6"/>
      <c r="N193" s="1"/>
      <c r="O193" s="1"/>
      <c r="P193" s="6"/>
      <c r="Q193" s="8"/>
      <c r="R193" s="1"/>
      <c r="S193" s="1"/>
      <c r="T193" s="6"/>
      <c r="U193" s="1"/>
      <c r="V193" s="1"/>
      <c r="W193" s="1"/>
      <c r="X193" s="1"/>
      <c r="Y193" s="1"/>
      <c r="Z193" s="1"/>
      <c r="AA193" s="1"/>
      <c r="AB193" s="1"/>
      <c r="AC193" s="1"/>
    </row>
    <row r="194" ht="12.0" customHeight="1">
      <c r="A194" s="1"/>
      <c r="B194" s="6"/>
      <c r="C194" s="132"/>
      <c r="D194" s="7"/>
      <c r="E194" s="133"/>
      <c r="F194" s="5"/>
      <c r="G194" s="5"/>
      <c r="H194" s="97"/>
      <c r="I194" s="5"/>
      <c r="J194" s="5"/>
      <c r="K194" s="6"/>
      <c r="L194" s="7"/>
      <c r="M194" s="6"/>
      <c r="N194" s="1"/>
      <c r="O194" s="1"/>
      <c r="P194" s="6"/>
      <c r="Q194" s="8"/>
      <c r="R194" s="1"/>
      <c r="S194" s="1"/>
      <c r="T194" s="6"/>
      <c r="U194" s="1"/>
      <c r="V194" s="1"/>
      <c r="W194" s="1"/>
      <c r="X194" s="1"/>
      <c r="Y194" s="1"/>
      <c r="Z194" s="1"/>
      <c r="AA194" s="1"/>
      <c r="AB194" s="1"/>
      <c r="AC194" s="1"/>
    </row>
    <row r="195" ht="12.0" customHeight="1">
      <c r="A195" s="1"/>
      <c r="B195" s="6"/>
      <c r="C195" s="132"/>
      <c r="D195" s="7"/>
      <c r="E195" s="133"/>
      <c r="F195" s="5"/>
      <c r="G195" s="5"/>
      <c r="H195" s="97"/>
      <c r="I195" s="5"/>
      <c r="J195" s="5"/>
      <c r="K195" s="6"/>
      <c r="L195" s="7"/>
      <c r="M195" s="6"/>
      <c r="N195" s="1"/>
      <c r="O195" s="1"/>
      <c r="P195" s="6"/>
      <c r="Q195" s="8"/>
      <c r="R195" s="1"/>
      <c r="S195" s="1"/>
      <c r="T195" s="6"/>
      <c r="U195" s="1"/>
      <c r="V195" s="1"/>
      <c r="W195" s="1"/>
      <c r="X195" s="1"/>
      <c r="Y195" s="1"/>
      <c r="Z195" s="1"/>
      <c r="AA195" s="1"/>
      <c r="AB195" s="1"/>
      <c r="AC195" s="1"/>
    </row>
    <row r="196" ht="12.0" customHeight="1">
      <c r="A196" s="1"/>
      <c r="B196" s="6"/>
      <c r="C196" s="132"/>
      <c r="D196" s="7"/>
      <c r="E196" s="133"/>
      <c r="F196" s="5"/>
      <c r="G196" s="5"/>
      <c r="H196" s="97"/>
      <c r="I196" s="5"/>
      <c r="J196" s="5"/>
      <c r="K196" s="6"/>
      <c r="L196" s="7"/>
      <c r="M196" s="6"/>
      <c r="N196" s="1"/>
      <c r="O196" s="1"/>
      <c r="P196" s="6"/>
      <c r="Q196" s="8"/>
      <c r="R196" s="1"/>
      <c r="S196" s="1"/>
      <c r="T196" s="6"/>
      <c r="U196" s="1"/>
      <c r="V196" s="1"/>
      <c r="W196" s="1"/>
      <c r="X196" s="1"/>
      <c r="Y196" s="1"/>
      <c r="Z196" s="1"/>
      <c r="AA196" s="1"/>
      <c r="AB196" s="1"/>
      <c r="AC196" s="1"/>
    </row>
    <row r="197" ht="12.0" customHeight="1">
      <c r="A197" s="1"/>
      <c r="B197" s="6"/>
      <c r="C197" s="132"/>
      <c r="D197" s="7"/>
      <c r="E197" s="133"/>
      <c r="F197" s="5"/>
      <c r="G197" s="5"/>
      <c r="H197" s="97"/>
      <c r="I197" s="5"/>
      <c r="J197" s="5"/>
      <c r="K197" s="6"/>
      <c r="L197" s="7"/>
      <c r="M197" s="6"/>
      <c r="N197" s="1"/>
      <c r="O197" s="1"/>
      <c r="P197" s="6"/>
      <c r="Q197" s="8"/>
      <c r="R197" s="1"/>
      <c r="S197" s="1"/>
      <c r="T197" s="6"/>
      <c r="U197" s="1"/>
      <c r="V197" s="1"/>
      <c r="W197" s="1"/>
      <c r="X197" s="1"/>
      <c r="Y197" s="1"/>
      <c r="Z197" s="1"/>
      <c r="AA197" s="1"/>
      <c r="AB197" s="1"/>
      <c r="AC197" s="1"/>
    </row>
    <row r="198" ht="12.0" customHeight="1">
      <c r="A198" s="1"/>
      <c r="B198" s="6"/>
      <c r="C198" s="132"/>
      <c r="D198" s="7"/>
      <c r="E198" s="133"/>
      <c r="F198" s="5"/>
      <c r="G198" s="5"/>
      <c r="H198" s="97"/>
      <c r="I198" s="5"/>
      <c r="J198" s="5"/>
      <c r="K198" s="6"/>
      <c r="L198" s="7"/>
      <c r="M198" s="6"/>
      <c r="N198" s="1"/>
      <c r="O198" s="1"/>
      <c r="P198" s="6"/>
      <c r="Q198" s="8"/>
      <c r="R198" s="1"/>
      <c r="S198" s="1"/>
      <c r="T198" s="6"/>
      <c r="U198" s="1"/>
      <c r="V198" s="1"/>
      <c r="W198" s="1"/>
      <c r="X198" s="1"/>
      <c r="Y198" s="1"/>
      <c r="Z198" s="1"/>
      <c r="AA198" s="1"/>
      <c r="AB198" s="1"/>
      <c r="AC198" s="1"/>
    </row>
    <row r="199" ht="12.0" customHeight="1">
      <c r="A199" s="1"/>
      <c r="B199" s="6"/>
      <c r="C199" s="132"/>
      <c r="D199" s="7"/>
      <c r="E199" s="133"/>
      <c r="F199" s="5"/>
      <c r="G199" s="5"/>
      <c r="H199" s="97"/>
      <c r="I199" s="5"/>
      <c r="J199" s="5"/>
      <c r="K199" s="6"/>
      <c r="L199" s="7"/>
      <c r="M199" s="6"/>
      <c r="N199" s="1"/>
      <c r="O199" s="1"/>
      <c r="P199" s="6"/>
      <c r="Q199" s="8"/>
      <c r="R199" s="1"/>
      <c r="S199" s="1"/>
      <c r="T199" s="6"/>
      <c r="U199" s="1"/>
      <c r="V199" s="1"/>
      <c r="W199" s="1"/>
      <c r="X199" s="1"/>
      <c r="Y199" s="1"/>
      <c r="Z199" s="1"/>
      <c r="AA199" s="1"/>
      <c r="AB199" s="1"/>
      <c r="AC199" s="1"/>
    </row>
    <row r="200" ht="12.0" customHeight="1">
      <c r="A200" s="1"/>
      <c r="B200" s="6"/>
      <c r="C200" s="132"/>
      <c r="D200" s="7"/>
      <c r="E200" s="133"/>
      <c r="F200" s="5"/>
      <c r="G200" s="5"/>
      <c r="H200" s="97"/>
      <c r="I200" s="5"/>
      <c r="J200" s="5"/>
      <c r="K200" s="6"/>
      <c r="L200" s="7"/>
      <c r="M200" s="6"/>
      <c r="N200" s="1"/>
      <c r="O200" s="1"/>
      <c r="P200" s="6"/>
      <c r="Q200" s="8"/>
      <c r="R200" s="1"/>
      <c r="S200" s="1"/>
      <c r="T200" s="6"/>
      <c r="U200" s="1"/>
      <c r="V200" s="1"/>
      <c r="W200" s="1"/>
      <c r="X200" s="1"/>
      <c r="Y200" s="1"/>
      <c r="Z200" s="1"/>
      <c r="AA200" s="1"/>
      <c r="AB200" s="1"/>
      <c r="AC200" s="1"/>
    </row>
    <row r="201" ht="12.0" customHeight="1">
      <c r="A201" s="1"/>
      <c r="B201" s="6"/>
      <c r="C201" s="132"/>
      <c r="D201" s="7"/>
      <c r="E201" s="133"/>
      <c r="F201" s="5"/>
      <c r="G201" s="5"/>
      <c r="H201" s="97"/>
      <c r="I201" s="5"/>
      <c r="J201" s="5"/>
      <c r="K201" s="6"/>
      <c r="L201" s="7"/>
      <c r="M201" s="6"/>
      <c r="N201" s="1"/>
      <c r="O201" s="1"/>
      <c r="P201" s="6"/>
      <c r="Q201" s="8"/>
      <c r="R201" s="1"/>
      <c r="S201" s="1"/>
      <c r="T201" s="6"/>
      <c r="U201" s="1"/>
      <c r="V201" s="1"/>
      <c r="W201" s="1"/>
      <c r="X201" s="1"/>
      <c r="Y201" s="1"/>
      <c r="Z201" s="1"/>
      <c r="AA201" s="1"/>
      <c r="AB201" s="1"/>
      <c r="AC201" s="1"/>
    </row>
    <row r="202" ht="12.0" customHeight="1">
      <c r="A202" s="1"/>
      <c r="B202" s="6"/>
      <c r="C202" s="132"/>
      <c r="D202" s="7"/>
      <c r="E202" s="133"/>
      <c r="F202" s="5"/>
      <c r="G202" s="5"/>
      <c r="H202" s="97"/>
      <c r="I202" s="5"/>
      <c r="J202" s="5"/>
      <c r="K202" s="6"/>
      <c r="L202" s="7"/>
      <c r="M202" s="6"/>
      <c r="N202" s="1"/>
      <c r="O202" s="1"/>
      <c r="P202" s="6"/>
      <c r="Q202" s="8"/>
      <c r="R202" s="1"/>
      <c r="S202" s="1"/>
      <c r="T202" s="6"/>
      <c r="U202" s="1"/>
      <c r="V202" s="1"/>
      <c r="W202" s="1"/>
      <c r="X202" s="1"/>
      <c r="Y202" s="1"/>
      <c r="Z202" s="1"/>
      <c r="AA202" s="1"/>
      <c r="AB202" s="1"/>
      <c r="AC202" s="1"/>
    </row>
    <row r="203" ht="12.0" customHeight="1">
      <c r="A203" s="1"/>
      <c r="B203" s="6"/>
      <c r="C203" s="132"/>
      <c r="D203" s="7"/>
      <c r="E203" s="133"/>
      <c r="F203" s="5"/>
      <c r="G203" s="5"/>
      <c r="H203" s="97"/>
      <c r="I203" s="5"/>
      <c r="J203" s="5"/>
      <c r="K203" s="6"/>
      <c r="L203" s="7"/>
      <c r="M203" s="6"/>
      <c r="N203" s="1"/>
      <c r="O203" s="1"/>
      <c r="P203" s="6"/>
      <c r="Q203" s="8"/>
      <c r="R203" s="1"/>
      <c r="S203" s="1"/>
      <c r="T203" s="6"/>
      <c r="U203" s="1"/>
      <c r="V203" s="1"/>
      <c r="W203" s="1"/>
      <c r="X203" s="1"/>
      <c r="Y203" s="1"/>
      <c r="Z203" s="1"/>
      <c r="AA203" s="1"/>
      <c r="AB203" s="1"/>
      <c r="AC203" s="1"/>
    </row>
    <row r="204" ht="12.0" customHeight="1">
      <c r="A204" s="1"/>
      <c r="B204" s="6"/>
      <c r="C204" s="132"/>
      <c r="D204" s="7"/>
      <c r="E204" s="133"/>
      <c r="F204" s="5"/>
      <c r="G204" s="5"/>
      <c r="H204" s="97"/>
      <c r="I204" s="5"/>
      <c r="J204" s="5"/>
      <c r="K204" s="6"/>
      <c r="L204" s="7"/>
      <c r="M204" s="6"/>
      <c r="N204" s="1"/>
      <c r="O204" s="1"/>
      <c r="P204" s="6"/>
      <c r="Q204" s="8"/>
      <c r="R204" s="1"/>
      <c r="S204" s="1"/>
      <c r="T204" s="6"/>
      <c r="U204" s="1"/>
      <c r="V204" s="1"/>
      <c r="W204" s="1"/>
      <c r="X204" s="1"/>
      <c r="Y204" s="1"/>
      <c r="Z204" s="1"/>
      <c r="AA204" s="1"/>
      <c r="AB204" s="1"/>
      <c r="AC204" s="1"/>
    </row>
    <row r="205" ht="12.0" customHeight="1">
      <c r="A205" s="1"/>
      <c r="B205" s="6"/>
      <c r="C205" s="132"/>
      <c r="D205" s="7"/>
      <c r="E205" s="133"/>
      <c r="F205" s="5"/>
      <c r="G205" s="5"/>
      <c r="H205" s="97"/>
      <c r="I205" s="5"/>
      <c r="J205" s="5"/>
      <c r="K205" s="6"/>
      <c r="L205" s="7"/>
      <c r="M205" s="6"/>
      <c r="N205" s="1"/>
      <c r="O205" s="1"/>
      <c r="P205" s="6"/>
      <c r="Q205" s="8"/>
      <c r="R205" s="1"/>
      <c r="S205" s="1"/>
      <c r="T205" s="6"/>
      <c r="U205" s="1"/>
      <c r="V205" s="1"/>
      <c r="W205" s="1"/>
      <c r="X205" s="1"/>
      <c r="Y205" s="1"/>
      <c r="Z205" s="1"/>
      <c r="AA205" s="1"/>
      <c r="AB205" s="1"/>
      <c r="AC205" s="1"/>
    </row>
    <row r="206" ht="12.0" customHeight="1">
      <c r="A206" s="1"/>
      <c r="B206" s="6"/>
      <c r="C206" s="132"/>
      <c r="D206" s="7"/>
      <c r="E206" s="133"/>
      <c r="F206" s="5"/>
      <c r="G206" s="5"/>
      <c r="H206" s="97"/>
      <c r="I206" s="5"/>
      <c r="J206" s="5"/>
      <c r="K206" s="6"/>
      <c r="L206" s="7"/>
      <c r="M206" s="6"/>
      <c r="N206" s="1"/>
      <c r="O206" s="1"/>
      <c r="P206" s="6"/>
      <c r="Q206" s="8"/>
      <c r="R206" s="1"/>
      <c r="S206" s="1"/>
      <c r="T206" s="6"/>
      <c r="U206" s="1"/>
      <c r="V206" s="1"/>
      <c r="W206" s="1"/>
      <c r="X206" s="1"/>
      <c r="Y206" s="1"/>
      <c r="Z206" s="1"/>
      <c r="AA206" s="1"/>
      <c r="AB206" s="1"/>
      <c r="AC206" s="1"/>
    </row>
    <row r="207" ht="12.0" customHeight="1">
      <c r="A207" s="1"/>
      <c r="B207" s="6"/>
      <c r="C207" s="132"/>
      <c r="D207" s="7"/>
      <c r="E207" s="133"/>
      <c r="F207" s="5"/>
      <c r="G207" s="5"/>
      <c r="H207" s="97"/>
      <c r="I207" s="5"/>
      <c r="J207" s="5"/>
      <c r="K207" s="6"/>
      <c r="L207" s="7"/>
      <c r="M207" s="6"/>
      <c r="N207" s="1"/>
      <c r="O207" s="1"/>
      <c r="P207" s="6"/>
      <c r="Q207" s="8"/>
      <c r="R207" s="1"/>
      <c r="S207" s="1"/>
      <c r="T207" s="6"/>
      <c r="U207" s="1"/>
      <c r="V207" s="1"/>
      <c r="W207" s="1"/>
      <c r="X207" s="1"/>
      <c r="Y207" s="1"/>
      <c r="Z207" s="1"/>
      <c r="AA207" s="1"/>
      <c r="AB207" s="1"/>
      <c r="AC207" s="1"/>
    </row>
    <row r="208" ht="12.0" customHeight="1">
      <c r="A208" s="1"/>
      <c r="B208" s="6"/>
      <c r="C208" s="132"/>
      <c r="D208" s="7"/>
      <c r="E208" s="133"/>
      <c r="F208" s="5"/>
      <c r="G208" s="5"/>
      <c r="H208" s="97"/>
      <c r="I208" s="5"/>
      <c r="J208" s="5"/>
      <c r="K208" s="6"/>
      <c r="L208" s="7"/>
      <c r="M208" s="6"/>
      <c r="N208" s="1"/>
      <c r="O208" s="1"/>
      <c r="P208" s="6"/>
      <c r="Q208" s="8"/>
      <c r="R208" s="1"/>
      <c r="S208" s="1"/>
      <c r="T208" s="6"/>
      <c r="U208" s="1"/>
      <c r="V208" s="1"/>
      <c r="W208" s="1"/>
      <c r="X208" s="1"/>
      <c r="Y208" s="1"/>
      <c r="Z208" s="1"/>
      <c r="AA208" s="1"/>
      <c r="AB208" s="1"/>
      <c r="AC208" s="1"/>
    </row>
    <row r="209" ht="12.0" customHeight="1">
      <c r="A209" s="1"/>
      <c r="B209" s="6"/>
      <c r="C209" s="132"/>
      <c r="D209" s="7"/>
      <c r="E209" s="133"/>
      <c r="F209" s="5"/>
      <c r="G209" s="5"/>
      <c r="H209" s="97"/>
      <c r="I209" s="5"/>
      <c r="J209" s="5"/>
      <c r="K209" s="6"/>
      <c r="L209" s="7"/>
      <c r="M209" s="6"/>
      <c r="N209" s="1"/>
      <c r="O209" s="1"/>
      <c r="P209" s="6"/>
      <c r="Q209" s="8"/>
      <c r="R209" s="1"/>
      <c r="S209" s="1"/>
      <c r="T209" s="6"/>
      <c r="U209" s="1"/>
      <c r="V209" s="1"/>
      <c r="W209" s="1"/>
      <c r="X209" s="1"/>
      <c r="Y209" s="1"/>
      <c r="Z209" s="1"/>
      <c r="AA209" s="1"/>
      <c r="AB209" s="1"/>
      <c r="AC209" s="1"/>
    </row>
    <row r="210" ht="12.0" customHeight="1">
      <c r="A210" s="1"/>
      <c r="B210" s="6"/>
      <c r="C210" s="132"/>
      <c r="D210" s="7"/>
      <c r="E210" s="133"/>
      <c r="F210" s="5"/>
      <c r="G210" s="5"/>
      <c r="H210" s="97"/>
      <c r="I210" s="5"/>
      <c r="J210" s="5"/>
      <c r="K210" s="6"/>
      <c r="L210" s="7"/>
      <c r="M210" s="6"/>
      <c r="N210" s="1"/>
      <c r="O210" s="1"/>
      <c r="P210" s="6"/>
      <c r="Q210" s="8"/>
      <c r="R210" s="1"/>
      <c r="S210" s="1"/>
      <c r="T210" s="6"/>
      <c r="U210" s="1"/>
      <c r="V210" s="1"/>
      <c r="W210" s="1"/>
      <c r="X210" s="1"/>
      <c r="Y210" s="1"/>
      <c r="Z210" s="1"/>
      <c r="AA210" s="1"/>
      <c r="AB210" s="1"/>
      <c r="AC210" s="1"/>
    </row>
    <row r="211" ht="12.0" customHeight="1">
      <c r="A211" s="1"/>
      <c r="B211" s="6"/>
      <c r="C211" s="132"/>
      <c r="D211" s="7"/>
      <c r="E211" s="133"/>
      <c r="F211" s="5"/>
      <c r="G211" s="5"/>
      <c r="H211" s="97"/>
      <c r="I211" s="5"/>
      <c r="J211" s="5"/>
      <c r="K211" s="6"/>
      <c r="L211" s="7"/>
      <c r="M211" s="6"/>
      <c r="N211" s="1"/>
      <c r="O211" s="1"/>
      <c r="P211" s="6"/>
      <c r="Q211" s="8"/>
      <c r="R211" s="1"/>
      <c r="S211" s="1"/>
      <c r="T211" s="6"/>
      <c r="U211" s="1"/>
      <c r="V211" s="1"/>
      <c r="W211" s="1"/>
      <c r="X211" s="1"/>
      <c r="Y211" s="1"/>
      <c r="Z211" s="1"/>
      <c r="AA211" s="1"/>
      <c r="AB211" s="1"/>
      <c r="AC211" s="1"/>
    </row>
    <row r="212" ht="12.0" customHeight="1">
      <c r="A212" s="1"/>
      <c r="B212" s="6"/>
      <c r="C212" s="132"/>
      <c r="D212" s="7"/>
      <c r="E212" s="133"/>
      <c r="F212" s="5"/>
      <c r="G212" s="5"/>
      <c r="H212" s="97"/>
      <c r="I212" s="5"/>
      <c r="J212" s="5"/>
      <c r="K212" s="6"/>
      <c r="L212" s="7"/>
      <c r="M212" s="6"/>
      <c r="N212" s="1"/>
      <c r="O212" s="1"/>
      <c r="P212" s="6"/>
      <c r="Q212" s="8"/>
      <c r="R212" s="1"/>
      <c r="S212" s="1"/>
      <c r="T212" s="6"/>
      <c r="U212" s="1"/>
      <c r="V212" s="1"/>
      <c r="W212" s="1"/>
      <c r="X212" s="1"/>
      <c r="Y212" s="1"/>
      <c r="Z212" s="1"/>
      <c r="AA212" s="1"/>
      <c r="AB212" s="1"/>
      <c r="AC212" s="1"/>
    </row>
    <row r="213" ht="12.0" customHeight="1">
      <c r="A213" s="1"/>
      <c r="B213" s="6"/>
      <c r="C213" s="132"/>
      <c r="D213" s="7"/>
      <c r="E213" s="133"/>
      <c r="F213" s="5"/>
      <c r="G213" s="5"/>
      <c r="H213" s="97"/>
      <c r="I213" s="5"/>
      <c r="J213" s="5"/>
      <c r="K213" s="6"/>
      <c r="L213" s="7"/>
      <c r="M213" s="6"/>
      <c r="N213" s="1"/>
      <c r="O213" s="1"/>
      <c r="P213" s="6"/>
      <c r="Q213" s="8"/>
      <c r="R213" s="1"/>
      <c r="S213" s="1"/>
      <c r="T213" s="6"/>
      <c r="U213" s="1"/>
      <c r="V213" s="1"/>
      <c r="W213" s="1"/>
      <c r="X213" s="1"/>
      <c r="Y213" s="1"/>
      <c r="Z213" s="1"/>
      <c r="AA213" s="1"/>
      <c r="AB213" s="1"/>
      <c r="AC213" s="1"/>
    </row>
    <row r="214" ht="12.0" customHeight="1">
      <c r="A214" s="1"/>
      <c r="B214" s="6"/>
      <c r="C214" s="132"/>
      <c r="D214" s="7"/>
      <c r="E214" s="133"/>
      <c r="F214" s="5"/>
      <c r="G214" s="5"/>
      <c r="H214" s="97"/>
      <c r="I214" s="5"/>
      <c r="J214" s="5"/>
      <c r="K214" s="6"/>
      <c r="L214" s="7"/>
      <c r="M214" s="6"/>
      <c r="N214" s="1"/>
      <c r="O214" s="1"/>
      <c r="P214" s="6"/>
      <c r="Q214" s="8"/>
      <c r="R214" s="1"/>
      <c r="S214" s="1"/>
      <c r="T214" s="6"/>
      <c r="U214" s="1"/>
      <c r="V214" s="1"/>
      <c r="W214" s="1"/>
      <c r="X214" s="1"/>
      <c r="Y214" s="1"/>
      <c r="Z214" s="1"/>
      <c r="AA214" s="1"/>
      <c r="AB214" s="1"/>
      <c r="AC214" s="1"/>
    </row>
    <row r="215" ht="12.0" customHeight="1">
      <c r="A215" s="1"/>
      <c r="B215" s="6"/>
      <c r="C215" s="132"/>
      <c r="D215" s="7"/>
      <c r="E215" s="133"/>
      <c r="F215" s="5"/>
      <c r="G215" s="5"/>
      <c r="H215" s="97"/>
      <c r="I215" s="5"/>
      <c r="J215" s="5"/>
      <c r="K215" s="6"/>
      <c r="L215" s="7"/>
      <c r="M215" s="6"/>
      <c r="N215" s="1"/>
      <c r="O215" s="1"/>
      <c r="P215" s="6"/>
      <c r="Q215" s="8"/>
      <c r="R215" s="1"/>
      <c r="S215" s="1"/>
      <c r="T215" s="6"/>
      <c r="U215" s="1"/>
      <c r="V215" s="1"/>
      <c r="W215" s="1"/>
      <c r="X215" s="1"/>
      <c r="Y215" s="1"/>
      <c r="Z215" s="1"/>
      <c r="AA215" s="1"/>
      <c r="AB215" s="1"/>
      <c r="AC215" s="1"/>
    </row>
    <row r="216" ht="12.0" customHeight="1">
      <c r="A216" s="1"/>
      <c r="B216" s="6"/>
      <c r="C216" s="132"/>
      <c r="D216" s="7"/>
      <c r="E216" s="133"/>
      <c r="F216" s="5"/>
      <c r="G216" s="5"/>
      <c r="H216" s="97"/>
      <c r="I216" s="5"/>
      <c r="J216" s="5"/>
      <c r="K216" s="6"/>
      <c r="L216" s="7"/>
      <c r="M216" s="6"/>
      <c r="N216" s="1"/>
      <c r="O216" s="1"/>
      <c r="P216" s="6"/>
      <c r="Q216" s="8"/>
      <c r="R216" s="1"/>
      <c r="S216" s="1"/>
      <c r="T216" s="6"/>
      <c r="U216" s="1"/>
      <c r="V216" s="1"/>
      <c r="W216" s="1"/>
      <c r="X216" s="1"/>
      <c r="Y216" s="1"/>
      <c r="Z216" s="1"/>
      <c r="AA216" s="1"/>
      <c r="AB216" s="1"/>
      <c r="AC216" s="1"/>
    </row>
    <row r="217" ht="12.0" customHeight="1">
      <c r="A217" s="1"/>
      <c r="B217" s="6"/>
      <c r="C217" s="132"/>
      <c r="D217" s="7"/>
      <c r="E217" s="133"/>
      <c r="F217" s="5"/>
      <c r="G217" s="5"/>
      <c r="H217" s="97"/>
      <c r="I217" s="5"/>
      <c r="J217" s="5"/>
      <c r="K217" s="6"/>
      <c r="L217" s="7"/>
      <c r="M217" s="6"/>
      <c r="N217" s="1"/>
      <c r="O217" s="1"/>
      <c r="P217" s="6"/>
      <c r="Q217" s="8"/>
      <c r="R217" s="1"/>
      <c r="S217" s="1"/>
      <c r="T217" s="6"/>
      <c r="U217" s="1"/>
      <c r="V217" s="1"/>
      <c r="W217" s="1"/>
      <c r="X217" s="1"/>
      <c r="Y217" s="1"/>
      <c r="Z217" s="1"/>
      <c r="AA217" s="1"/>
      <c r="AB217" s="1"/>
      <c r="AC217" s="1"/>
    </row>
    <row r="218" ht="12.0" customHeight="1">
      <c r="A218" s="1"/>
      <c r="B218" s="6"/>
      <c r="C218" s="132"/>
      <c r="D218" s="7"/>
      <c r="E218" s="133"/>
      <c r="F218" s="5"/>
      <c r="G218" s="5"/>
      <c r="H218" s="97"/>
      <c r="I218" s="5"/>
      <c r="J218" s="5"/>
      <c r="K218" s="6"/>
      <c r="L218" s="7"/>
      <c r="M218" s="6"/>
      <c r="N218" s="1"/>
      <c r="O218" s="1"/>
      <c r="P218" s="6"/>
      <c r="Q218" s="8"/>
      <c r="R218" s="1"/>
      <c r="S218" s="1"/>
      <c r="T218" s="6"/>
      <c r="U218" s="1"/>
      <c r="V218" s="1"/>
      <c r="W218" s="1"/>
      <c r="X218" s="1"/>
      <c r="Y218" s="1"/>
      <c r="Z218" s="1"/>
      <c r="AA218" s="1"/>
      <c r="AB218" s="1"/>
      <c r="AC218" s="1"/>
    </row>
    <row r="219" ht="12.0" customHeight="1">
      <c r="A219" s="1"/>
      <c r="B219" s="6"/>
      <c r="C219" s="132"/>
      <c r="D219" s="7"/>
      <c r="E219" s="133"/>
      <c r="F219" s="5"/>
      <c r="G219" s="5"/>
      <c r="H219" s="97"/>
      <c r="I219" s="5"/>
      <c r="J219" s="5"/>
      <c r="K219" s="6"/>
      <c r="L219" s="7"/>
      <c r="M219" s="6"/>
      <c r="N219" s="1"/>
      <c r="O219" s="1"/>
      <c r="P219" s="6"/>
      <c r="Q219" s="8"/>
      <c r="R219" s="1"/>
      <c r="S219" s="1"/>
      <c r="T219" s="6"/>
      <c r="U219" s="1"/>
      <c r="V219" s="1"/>
      <c r="W219" s="1"/>
      <c r="X219" s="1"/>
      <c r="Y219" s="1"/>
      <c r="Z219" s="1"/>
      <c r="AA219" s="1"/>
      <c r="AB219" s="1"/>
      <c r="AC219" s="1"/>
    </row>
    <row r="220" ht="12.0" customHeight="1">
      <c r="A220" s="1"/>
      <c r="B220" s="6"/>
      <c r="C220" s="132"/>
      <c r="D220" s="7"/>
      <c r="E220" s="133"/>
      <c r="F220" s="5"/>
      <c r="G220" s="5"/>
      <c r="H220" s="97"/>
      <c r="I220" s="5"/>
      <c r="J220" s="5"/>
      <c r="K220" s="6"/>
      <c r="L220" s="7"/>
      <c r="M220" s="6"/>
      <c r="N220" s="1"/>
      <c r="O220" s="1"/>
      <c r="P220" s="6"/>
      <c r="Q220" s="8"/>
      <c r="R220" s="1"/>
      <c r="S220" s="1"/>
      <c r="T220" s="6"/>
      <c r="U220" s="1"/>
      <c r="V220" s="1"/>
      <c r="W220" s="1"/>
      <c r="X220" s="1"/>
      <c r="Y220" s="1"/>
      <c r="Z220" s="1"/>
      <c r="AA220" s="1"/>
      <c r="AB220" s="1"/>
      <c r="AC220" s="1"/>
    </row>
    <row r="221" ht="12.0" customHeight="1">
      <c r="A221" s="1"/>
      <c r="B221" s="6"/>
      <c r="C221" s="132"/>
      <c r="D221" s="7"/>
      <c r="E221" s="133"/>
      <c r="F221" s="5"/>
      <c r="G221" s="5"/>
      <c r="H221" s="97"/>
      <c r="I221" s="5"/>
      <c r="J221" s="5"/>
      <c r="K221" s="6"/>
      <c r="L221" s="7"/>
      <c r="M221" s="6"/>
      <c r="N221" s="1"/>
      <c r="O221" s="1"/>
      <c r="P221" s="6"/>
      <c r="Q221" s="8"/>
      <c r="R221" s="1"/>
      <c r="S221" s="1"/>
      <c r="T221" s="6"/>
      <c r="U221" s="1"/>
      <c r="V221" s="1"/>
      <c r="W221" s="1"/>
      <c r="X221" s="1"/>
      <c r="Y221" s="1"/>
      <c r="Z221" s="1"/>
      <c r="AA221" s="1"/>
      <c r="AB221" s="1"/>
      <c r="AC221" s="1"/>
    </row>
    <row r="222" ht="12.0" customHeight="1">
      <c r="A222" s="1"/>
      <c r="B222" s="6"/>
      <c r="C222" s="132"/>
      <c r="D222" s="7"/>
      <c r="E222" s="133"/>
      <c r="F222" s="5"/>
      <c r="G222" s="5"/>
      <c r="H222" s="97"/>
      <c r="I222" s="5"/>
      <c r="J222" s="5"/>
      <c r="K222" s="6"/>
      <c r="L222" s="7"/>
      <c r="M222" s="6"/>
      <c r="N222" s="1"/>
      <c r="O222" s="1"/>
      <c r="P222" s="6"/>
      <c r="Q222" s="8"/>
      <c r="R222" s="1"/>
      <c r="S222" s="1"/>
      <c r="T222" s="6"/>
      <c r="U222" s="1"/>
      <c r="V222" s="1"/>
      <c r="W222" s="1"/>
      <c r="X222" s="1"/>
      <c r="Y222" s="1"/>
      <c r="Z222" s="1"/>
      <c r="AA222" s="1"/>
      <c r="AB222" s="1"/>
      <c r="AC222" s="1"/>
    </row>
    <row r="223" ht="12.0" customHeight="1">
      <c r="A223" s="1"/>
      <c r="B223" s="6"/>
      <c r="C223" s="132"/>
      <c r="D223" s="7"/>
      <c r="E223" s="133"/>
      <c r="F223" s="5"/>
      <c r="G223" s="5"/>
      <c r="H223" s="97"/>
      <c r="I223" s="5"/>
      <c r="J223" s="5"/>
      <c r="K223" s="6"/>
      <c r="L223" s="7"/>
      <c r="M223" s="6"/>
      <c r="N223" s="1"/>
      <c r="O223" s="1"/>
      <c r="P223" s="6"/>
      <c r="Q223" s="8"/>
      <c r="R223" s="1"/>
      <c r="S223" s="1"/>
      <c r="T223" s="6"/>
      <c r="U223" s="1"/>
      <c r="V223" s="1"/>
      <c r="W223" s="1"/>
      <c r="X223" s="1"/>
      <c r="Y223" s="1"/>
      <c r="Z223" s="1"/>
      <c r="AA223" s="1"/>
      <c r="AB223" s="1"/>
      <c r="AC223" s="1"/>
    </row>
    <row r="224" ht="12.0" customHeight="1">
      <c r="A224" s="1"/>
      <c r="B224" s="6"/>
      <c r="C224" s="132"/>
      <c r="D224" s="7"/>
      <c r="E224" s="133"/>
      <c r="F224" s="5"/>
      <c r="G224" s="5"/>
      <c r="H224" s="97"/>
      <c r="I224" s="5"/>
      <c r="J224" s="5"/>
      <c r="K224" s="6"/>
      <c r="L224" s="7"/>
      <c r="M224" s="6"/>
      <c r="N224" s="1"/>
      <c r="O224" s="1"/>
      <c r="P224" s="6"/>
      <c r="Q224" s="8"/>
      <c r="R224" s="1"/>
      <c r="S224" s="1"/>
      <c r="T224" s="6"/>
      <c r="U224" s="1"/>
      <c r="V224" s="1"/>
      <c r="W224" s="1"/>
      <c r="X224" s="1"/>
      <c r="Y224" s="1"/>
      <c r="Z224" s="1"/>
      <c r="AA224" s="1"/>
      <c r="AB224" s="1"/>
      <c r="AC224" s="1"/>
    </row>
    <row r="225" ht="12.0" customHeight="1">
      <c r="A225" s="1"/>
      <c r="B225" s="6"/>
      <c r="C225" s="132"/>
      <c r="D225" s="7"/>
      <c r="E225" s="133"/>
      <c r="F225" s="5"/>
      <c r="G225" s="5"/>
      <c r="H225" s="97"/>
      <c r="I225" s="5"/>
      <c r="J225" s="5"/>
      <c r="K225" s="6"/>
      <c r="L225" s="7"/>
      <c r="M225" s="6"/>
      <c r="N225" s="1"/>
      <c r="O225" s="1"/>
      <c r="P225" s="6"/>
      <c r="Q225" s="8"/>
      <c r="R225" s="1"/>
      <c r="S225" s="1"/>
      <c r="T225" s="6"/>
      <c r="U225" s="1"/>
      <c r="V225" s="1"/>
      <c r="W225" s="1"/>
      <c r="X225" s="1"/>
      <c r="Y225" s="1"/>
      <c r="Z225" s="1"/>
      <c r="AA225" s="1"/>
      <c r="AB225" s="1"/>
      <c r="AC225" s="1"/>
    </row>
    <row r="226" ht="12.0" customHeight="1">
      <c r="A226" s="1"/>
      <c r="B226" s="6"/>
      <c r="C226" s="132"/>
      <c r="D226" s="7"/>
      <c r="E226" s="133"/>
      <c r="F226" s="5"/>
      <c r="G226" s="5"/>
      <c r="H226" s="97"/>
      <c r="I226" s="5"/>
      <c r="J226" s="5"/>
      <c r="K226" s="6"/>
      <c r="L226" s="7"/>
      <c r="M226" s="6"/>
      <c r="N226" s="1"/>
      <c r="O226" s="1"/>
      <c r="P226" s="6"/>
      <c r="Q226" s="8"/>
      <c r="R226" s="1"/>
      <c r="S226" s="1"/>
      <c r="T226" s="6"/>
      <c r="U226" s="1"/>
      <c r="V226" s="1"/>
      <c r="W226" s="1"/>
      <c r="X226" s="1"/>
      <c r="Y226" s="1"/>
      <c r="Z226" s="1"/>
      <c r="AA226" s="1"/>
      <c r="AB226" s="1"/>
      <c r="AC226" s="1"/>
    </row>
    <row r="227" ht="12.0" customHeight="1">
      <c r="A227" s="1"/>
      <c r="B227" s="6"/>
      <c r="C227" s="132"/>
      <c r="D227" s="7"/>
      <c r="E227" s="133"/>
      <c r="F227" s="5"/>
      <c r="G227" s="5"/>
      <c r="H227" s="97"/>
      <c r="I227" s="5"/>
      <c r="J227" s="5"/>
      <c r="K227" s="6"/>
      <c r="L227" s="7"/>
      <c r="M227" s="6"/>
      <c r="N227" s="1"/>
      <c r="O227" s="1"/>
      <c r="P227" s="6"/>
      <c r="Q227" s="8"/>
      <c r="R227" s="1"/>
      <c r="S227" s="1"/>
      <c r="T227" s="6"/>
      <c r="U227" s="1"/>
      <c r="V227" s="1"/>
      <c r="W227" s="1"/>
      <c r="X227" s="1"/>
      <c r="Y227" s="1"/>
      <c r="Z227" s="1"/>
      <c r="AA227" s="1"/>
      <c r="AB227" s="1"/>
      <c r="AC227" s="1"/>
    </row>
    <row r="228" ht="12.0" customHeight="1">
      <c r="A228" s="1"/>
      <c r="B228" s="6"/>
      <c r="C228" s="132"/>
      <c r="D228" s="7"/>
      <c r="E228" s="133"/>
      <c r="F228" s="5"/>
      <c r="G228" s="5"/>
      <c r="H228" s="97"/>
      <c r="I228" s="5"/>
      <c r="J228" s="5"/>
      <c r="K228" s="6"/>
      <c r="L228" s="7"/>
      <c r="M228" s="6"/>
      <c r="N228" s="1"/>
      <c r="O228" s="1"/>
      <c r="P228" s="6"/>
      <c r="Q228" s="8"/>
      <c r="R228" s="1"/>
      <c r="S228" s="1"/>
      <c r="T228" s="6"/>
      <c r="U228" s="1"/>
      <c r="V228" s="1"/>
      <c r="W228" s="1"/>
      <c r="X228" s="1"/>
      <c r="Y228" s="1"/>
      <c r="Z228" s="1"/>
      <c r="AA228" s="1"/>
      <c r="AB228" s="1"/>
      <c r="AC228" s="1"/>
    </row>
    <row r="229" ht="12.0" customHeight="1">
      <c r="A229" s="1"/>
      <c r="B229" s="6"/>
      <c r="C229" s="132"/>
      <c r="D229" s="7"/>
      <c r="E229" s="133"/>
      <c r="F229" s="5"/>
      <c r="G229" s="5"/>
      <c r="H229" s="97"/>
      <c r="I229" s="5"/>
      <c r="J229" s="5"/>
      <c r="K229" s="6"/>
      <c r="L229" s="7"/>
      <c r="M229" s="6"/>
      <c r="N229" s="1"/>
      <c r="O229" s="1"/>
      <c r="P229" s="6"/>
      <c r="Q229" s="8"/>
      <c r="R229" s="1"/>
      <c r="S229" s="1"/>
      <c r="T229" s="6"/>
      <c r="U229" s="1"/>
      <c r="V229" s="1"/>
      <c r="W229" s="1"/>
      <c r="X229" s="1"/>
      <c r="Y229" s="1"/>
      <c r="Z229" s="1"/>
      <c r="AA229" s="1"/>
      <c r="AB229" s="1"/>
      <c r="AC229" s="1"/>
    </row>
    <row r="230" ht="12.0" customHeight="1">
      <c r="A230" s="1"/>
      <c r="B230" s="6"/>
      <c r="C230" s="132"/>
      <c r="D230" s="7"/>
      <c r="E230" s="133"/>
      <c r="F230" s="5"/>
      <c r="G230" s="5"/>
      <c r="H230" s="97"/>
      <c r="I230" s="5"/>
      <c r="J230" s="5"/>
      <c r="K230" s="6"/>
      <c r="L230" s="7"/>
      <c r="M230" s="6"/>
      <c r="N230" s="1"/>
      <c r="O230" s="1"/>
      <c r="P230" s="6"/>
      <c r="Q230" s="8"/>
      <c r="R230" s="1"/>
      <c r="S230" s="1"/>
      <c r="T230" s="6"/>
      <c r="U230" s="1"/>
      <c r="V230" s="1"/>
      <c r="W230" s="1"/>
      <c r="X230" s="1"/>
      <c r="Y230" s="1"/>
      <c r="Z230" s="1"/>
      <c r="AA230" s="1"/>
      <c r="AB230" s="1"/>
      <c r="AC230" s="1"/>
    </row>
    <row r="231" ht="12.0" customHeight="1">
      <c r="A231" s="1"/>
      <c r="B231" s="6"/>
      <c r="C231" s="132"/>
      <c r="D231" s="7"/>
      <c r="E231" s="133"/>
      <c r="F231" s="5"/>
      <c r="G231" s="5"/>
      <c r="H231" s="97"/>
      <c r="I231" s="5"/>
      <c r="J231" s="5"/>
      <c r="K231" s="6"/>
      <c r="L231" s="7"/>
      <c r="M231" s="6"/>
      <c r="N231" s="1"/>
      <c r="O231" s="1"/>
      <c r="P231" s="6"/>
      <c r="Q231" s="8"/>
      <c r="R231" s="1"/>
      <c r="S231" s="1"/>
      <c r="T231" s="6"/>
      <c r="U231" s="1"/>
      <c r="V231" s="1"/>
      <c r="W231" s="1"/>
      <c r="X231" s="1"/>
      <c r="Y231" s="1"/>
      <c r="Z231" s="1"/>
      <c r="AA231" s="1"/>
      <c r="AB231" s="1"/>
      <c r="AC231" s="1"/>
    </row>
    <row r="232" ht="12.0" customHeight="1">
      <c r="A232" s="1"/>
      <c r="B232" s="6"/>
      <c r="C232" s="132"/>
      <c r="D232" s="7"/>
      <c r="E232" s="133"/>
      <c r="F232" s="5"/>
      <c r="G232" s="5"/>
      <c r="H232" s="97"/>
      <c r="I232" s="5"/>
      <c r="J232" s="5"/>
      <c r="K232" s="6"/>
      <c r="L232" s="7"/>
      <c r="M232" s="6"/>
      <c r="N232" s="1"/>
      <c r="O232" s="1"/>
      <c r="P232" s="6"/>
      <c r="Q232" s="8"/>
      <c r="R232" s="1"/>
      <c r="S232" s="1"/>
      <c r="T232" s="6"/>
      <c r="U232" s="1"/>
      <c r="V232" s="1"/>
      <c r="W232" s="1"/>
      <c r="X232" s="1"/>
      <c r="Y232" s="1"/>
      <c r="Z232" s="1"/>
      <c r="AA232" s="1"/>
      <c r="AB232" s="1"/>
      <c r="AC232" s="1"/>
    </row>
    <row r="233" ht="12.0" customHeight="1">
      <c r="A233" s="1"/>
      <c r="B233" s="6"/>
      <c r="C233" s="132"/>
      <c r="D233" s="7"/>
      <c r="E233" s="133"/>
      <c r="F233" s="5"/>
      <c r="G233" s="5"/>
      <c r="H233" s="97"/>
      <c r="I233" s="5"/>
      <c r="J233" s="5"/>
      <c r="K233" s="6"/>
      <c r="L233" s="7"/>
      <c r="M233" s="6"/>
      <c r="N233" s="1"/>
      <c r="O233" s="1"/>
      <c r="P233" s="6"/>
      <c r="Q233" s="8"/>
      <c r="R233" s="1"/>
      <c r="S233" s="1"/>
      <c r="T233" s="6"/>
      <c r="U233" s="1"/>
      <c r="V233" s="1"/>
      <c r="W233" s="1"/>
      <c r="X233" s="1"/>
      <c r="Y233" s="1"/>
      <c r="Z233" s="1"/>
      <c r="AA233" s="1"/>
      <c r="AB233" s="1"/>
      <c r="AC233" s="1"/>
    </row>
    <row r="234" ht="12.0" customHeight="1">
      <c r="A234" s="1"/>
      <c r="B234" s="6"/>
      <c r="C234" s="132"/>
      <c r="D234" s="7"/>
      <c r="E234" s="133"/>
      <c r="F234" s="5"/>
      <c r="G234" s="5"/>
      <c r="H234" s="97"/>
      <c r="I234" s="5"/>
      <c r="J234" s="5"/>
      <c r="K234" s="6"/>
      <c r="L234" s="7"/>
      <c r="M234" s="6"/>
      <c r="N234" s="1"/>
      <c r="O234" s="1"/>
      <c r="P234" s="6"/>
      <c r="Q234" s="8"/>
      <c r="R234" s="1"/>
      <c r="S234" s="1"/>
      <c r="T234" s="6"/>
      <c r="U234" s="1"/>
      <c r="V234" s="1"/>
      <c r="W234" s="1"/>
      <c r="X234" s="1"/>
      <c r="Y234" s="1"/>
      <c r="Z234" s="1"/>
      <c r="AA234" s="1"/>
      <c r="AB234" s="1"/>
      <c r="AC234" s="1"/>
    </row>
    <row r="235" ht="12.0" customHeight="1">
      <c r="A235" s="1"/>
      <c r="B235" s="6"/>
      <c r="C235" s="132"/>
      <c r="D235" s="7"/>
      <c r="E235" s="133"/>
      <c r="F235" s="5"/>
      <c r="G235" s="5"/>
      <c r="H235" s="97"/>
      <c r="I235" s="5"/>
      <c r="J235" s="5"/>
      <c r="K235" s="6"/>
      <c r="L235" s="7"/>
      <c r="M235" s="6"/>
      <c r="N235" s="1"/>
      <c r="O235" s="1"/>
      <c r="P235" s="6"/>
      <c r="Q235" s="8"/>
      <c r="R235" s="1"/>
      <c r="S235" s="1"/>
      <c r="T235" s="6"/>
      <c r="U235" s="1"/>
      <c r="V235" s="1"/>
      <c r="W235" s="1"/>
      <c r="X235" s="1"/>
      <c r="Y235" s="1"/>
      <c r="Z235" s="1"/>
      <c r="AA235" s="1"/>
      <c r="AB235" s="1"/>
      <c r="AC235" s="1"/>
    </row>
    <row r="236" ht="12.0" customHeight="1">
      <c r="A236" s="1"/>
      <c r="B236" s="6"/>
      <c r="C236" s="132"/>
      <c r="D236" s="7"/>
      <c r="E236" s="133"/>
      <c r="F236" s="5"/>
      <c r="G236" s="5"/>
      <c r="H236" s="97"/>
      <c r="I236" s="5"/>
      <c r="J236" s="5"/>
      <c r="K236" s="6"/>
      <c r="L236" s="7"/>
      <c r="M236" s="6"/>
      <c r="N236" s="1"/>
      <c r="O236" s="1"/>
      <c r="P236" s="6"/>
      <c r="Q236" s="8"/>
      <c r="R236" s="1"/>
      <c r="S236" s="1"/>
      <c r="T236" s="6"/>
      <c r="U236" s="1"/>
      <c r="V236" s="1"/>
      <c r="W236" s="1"/>
      <c r="X236" s="1"/>
      <c r="Y236" s="1"/>
      <c r="Z236" s="1"/>
      <c r="AA236" s="1"/>
      <c r="AB236" s="1"/>
      <c r="AC236" s="1"/>
    </row>
    <row r="237" ht="12.0" customHeight="1">
      <c r="A237" s="1"/>
      <c r="B237" s="6"/>
      <c r="C237" s="132"/>
      <c r="D237" s="7"/>
      <c r="E237" s="133"/>
      <c r="F237" s="5"/>
      <c r="G237" s="5"/>
      <c r="H237" s="97"/>
      <c r="I237" s="5"/>
      <c r="J237" s="5"/>
      <c r="K237" s="6"/>
      <c r="L237" s="7"/>
      <c r="M237" s="6"/>
      <c r="N237" s="1"/>
      <c r="O237" s="1"/>
      <c r="P237" s="6"/>
      <c r="Q237" s="8"/>
      <c r="R237" s="1"/>
      <c r="S237" s="1"/>
      <c r="T237" s="6"/>
      <c r="U237" s="1"/>
      <c r="V237" s="1"/>
      <c r="W237" s="1"/>
      <c r="X237" s="1"/>
      <c r="Y237" s="1"/>
      <c r="Z237" s="1"/>
      <c r="AA237" s="1"/>
      <c r="AB237" s="1"/>
      <c r="AC237" s="1"/>
    </row>
    <row r="238" ht="12.0" customHeight="1">
      <c r="A238" s="1"/>
      <c r="B238" s="6"/>
      <c r="C238" s="132"/>
      <c r="D238" s="7"/>
      <c r="E238" s="133"/>
      <c r="F238" s="5"/>
      <c r="G238" s="5"/>
      <c r="H238" s="97"/>
      <c r="I238" s="5"/>
      <c r="J238" s="5"/>
      <c r="K238" s="6"/>
      <c r="L238" s="7"/>
      <c r="M238" s="6"/>
      <c r="N238" s="1"/>
      <c r="O238" s="1"/>
      <c r="P238" s="6"/>
      <c r="Q238" s="8"/>
      <c r="R238" s="1"/>
      <c r="S238" s="1"/>
      <c r="T238" s="6"/>
      <c r="U238" s="1"/>
      <c r="V238" s="1"/>
      <c r="W238" s="1"/>
      <c r="X238" s="1"/>
      <c r="Y238" s="1"/>
      <c r="Z238" s="1"/>
      <c r="AA238" s="1"/>
      <c r="AB238" s="1"/>
      <c r="AC238" s="1"/>
    </row>
    <row r="239" ht="12.0" customHeight="1">
      <c r="A239" s="1"/>
      <c r="B239" s="6"/>
      <c r="C239" s="132"/>
      <c r="D239" s="7"/>
      <c r="E239" s="133"/>
      <c r="F239" s="5"/>
      <c r="G239" s="5"/>
      <c r="H239" s="97"/>
      <c r="I239" s="5"/>
      <c r="J239" s="5"/>
      <c r="K239" s="6"/>
      <c r="L239" s="7"/>
      <c r="M239" s="6"/>
      <c r="N239" s="1"/>
      <c r="O239" s="1"/>
      <c r="P239" s="6"/>
      <c r="Q239" s="8"/>
      <c r="R239" s="1"/>
      <c r="S239" s="1"/>
      <c r="T239" s="6"/>
      <c r="U239" s="1"/>
      <c r="V239" s="1"/>
      <c r="W239" s="1"/>
      <c r="X239" s="1"/>
      <c r="Y239" s="1"/>
      <c r="Z239" s="1"/>
      <c r="AA239" s="1"/>
      <c r="AB239" s="1"/>
      <c r="AC239" s="1"/>
    </row>
    <row r="240" ht="12.0" customHeight="1">
      <c r="A240" s="1"/>
      <c r="B240" s="6"/>
      <c r="C240" s="132"/>
      <c r="D240" s="7"/>
      <c r="E240" s="133"/>
      <c r="F240" s="5"/>
      <c r="G240" s="5"/>
      <c r="H240" s="97"/>
      <c r="I240" s="5"/>
      <c r="J240" s="5"/>
      <c r="K240" s="6"/>
      <c r="L240" s="7"/>
      <c r="M240" s="6"/>
      <c r="N240" s="1"/>
      <c r="O240" s="1"/>
      <c r="P240" s="6"/>
      <c r="Q240" s="8"/>
      <c r="R240" s="1"/>
      <c r="S240" s="1"/>
      <c r="T240" s="6"/>
      <c r="U240" s="1"/>
      <c r="V240" s="1"/>
      <c r="W240" s="1"/>
      <c r="X240" s="1"/>
      <c r="Y240" s="1"/>
      <c r="Z240" s="1"/>
      <c r="AA240" s="1"/>
      <c r="AB240" s="1"/>
      <c r="AC240" s="1"/>
    </row>
    <row r="241" ht="12.0" customHeight="1">
      <c r="A241" s="1"/>
      <c r="B241" s="6"/>
      <c r="C241" s="132"/>
      <c r="D241" s="7"/>
      <c r="E241" s="133"/>
      <c r="F241" s="5"/>
      <c r="G241" s="5"/>
      <c r="H241" s="97"/>
      <c r="I241" s="5"/>
      <c r="J241" s="5"/>
      <c r="K241" s="6"/>
      <c r="L241" s="7"/>
      <c r="M241" s="6"/>
      <c r="N241" s="1"/>
      <c r="O241" s="1"/>
      <c r="P241" s="6"/>
      <c r="Q241" s="8"/>
      <c r="R241" s="1"/>
      <c r="S241" s="1"/>
      <c r="T241" s="6"/>
      <c r="U241" s="1"/>
      <c r="V241" s="1"/>
      <c r="W241" s="1"/>
      <c r="X241" s="1"/>
      <c r="Y241" s="1"/>
      <c r="Z241" s="1"/>
      <c r="AA241" s="1"/>
      <c r="AB241" s="1"/>
      <c r="AC241" s="1"/>
    </row>
    <row r="242" ht="12.0" customHeight="1">
      <c r="A242" s="1"/>
      <c r="B242" s="6"/>
      <c r="C242" s="132"/>
      <c r="D242" s="7"/>
      <c r="E242" s="133"/>
      <c r="F242" s="5"/>
      <c r="G242" s="5"/>
      <c r="H242" s="97"/>
      <c r="I242" s="5"/>
      <c r="J242" s="5"/>
      <c r="K242" s="6"/>
      <c r="L242" s="7"/>
      <c r="M242" s="6"/>
      <c r="N242" s="1"/>
      <c r="O242" s="1"/>
      <c r="P242" s="6"/>
      <c r="Q242" s="8"/>
      <c r="R242" s="1"/>
      <c r="S242" s="1"/>
      <c r="T242" s="6"/>
      <c r="U242" s="1"/>
      <c r="V242" s="1"/>
      <c r="W242" s="1"/>
      <c r="X242" s="1"/>
      <c r="Y242" s="1"/>
      <c r="Z242" s="1"/>
      <c r="AA242" s="1"/>
      <c r="AB242" s="1"/>
      <c r="AC242" s="1"/>
    </row>
    <row r="243" ht="12.0" customHeight="1">
      <c r="A243" s="1"/>
      <c r="B243" s="6"/>
      <c r="C243" s="132"/>
      <c r="D243" s="7"/>
      <c r="E243" s="133"/>
      <c r="F243" s="5"/>
      <c r="G243" s="5"/>
      <c r="H243" s="97"/>
      <c r="I243" s="5"/>
      <c r="J243" s="5"/>
      <c r="K243" s="6"/>
      <c r="L243" s="7"/>
      <c r="M243" s="6"/>
      <c r="N243" s="1"/>
      <c r="O243" s="1"/>
      <c r="P243" s="6"/>
      <c r="Q243" s="8"/>
      <c r="R243" s="1"/>
      <c r="S243" s="1"/>
      <c r="T243" s="6"/>
      <c r="U243" s="1"/>
      <c r="V243" s="1"/>
      <c r="W243" s="1"/>
      <c r="X243" s="1"/>
      <c r="Y243" s="1"/>
      <c r="Z243" s="1"/>
      <c r="AA243" s="1"/>
      <c r="AB243" s="1"/>
      <c r="AC243" s="1"/>
    </row>
    <row r="244" ht="12.0" customHeight="1">
      <c r="A244" s="1"/>
      <c r="B244" s="6"/>
      <c r="C244" s="132"/>
      <c r="D244" s="7"/>
      <c r="E244" s="133"/>
      <c r="F244" s="5"/>
      <c r="G244" s="5"/>
      <c r="H244" s="97"/>
      <c r="I244" s="5"/>
      <c r="J244" s="5"/>
      <c r="K244" s="6"/>
      <c r="L244" s="7"/>
      <c r="M244" s="6"/>
      <c r="N244" s="1"/>
      <c r="O244" s="1"/>
      <c r="P244" s="6"/>
      <c r="Q244" s="8"/>
      <c r="R244" s="1"/>
      <c r="S244" s="1"/>
      <c r="T244" s="6"/>
      <c r="U244" s="1"/>
      <c r="V244" s="1"/>
      <c r="W244" s="1"/>
      <c r="X244" s="1"/>
      <c r="Y244" s="1"/>
      <c r="Z244" s="1"/>
      <c r="AA244" s="1"/>
      <c r="AB244" s="1"/>
      <c r="AC244" s="1"/>
    </row>
    <row r="245" ht="12.0" customHeight="1">
      <c r="A245" s="1"/>
      <c r="B245" s="6"/>
      <c r="C245" s="132"/>
      <c r="D245" s="7"/>
      <c r="E245" s="133"/>
      <c r="F245" s="5"/>
      <c r="G245" s="5"/>
      <c r="H245" s="97"/>
      <c r="I245" s="5"/>
      <c r="J245" s="5"/>
      <c r="K245" s="6"/>
      <c r="L245" s="7"/>
      <c r="M245" s="6"/>
      <c r="N245" s="1"/>
      <c r="O245" s="1"/>
      <c r="P245" s="6"/>
      <c r="Q245" s="8"/>
      <c r="R245" s="1"/>
      <c r="S245" s="1"/>
      <c r="T245" s="6"/>
      <c r="U245" s="1"/>
      <c r="V245" s="1"/>
      <c r="W245" s="1"/>
      <c r="X245" s="1"/>
      <c r="Y245" s="1"/>
      <c r="Z245" s="1"/>
      <c r="AA245" s="1"/>
      <c r="AB245" s="1"/>
      <c r="AC245" s="1"/>
    </row>
    <row r="246" ht="12.0" customHeight="1">
      <c r="A246" s="1"/>
      <c r="B246" s="6"/>
      <c r="C246" s="132"/>
      <c r="D246" s="7"/>
      <c r="E246" s="133"/>
      <c r="F246" s="5"/>
      <c r="G246" s="5"/>
      <c r="H246" s="97"/>
      <c r="I246" s="5"/>
      <c r="J246" s="5"/>
      <c r="K246" s="6"/>
      <c r="L246" s="7"/>
      <c r="M246" s="6"/>
      <c r="N246" s="1"/>
      <c r="O246" s="1"/>
      <c r="P246" s="6"/>
      <c r="Q246" s="8"/>
      <c r="R246" s="1"/>
      <c r="S246" s="1"/>
      <c r="T246" s="6"/>
      <c r="U246" s="1"/>
      <c r="V246" s="1"/>
      <c r="W246" s="1"/>
      <c r="X246" s="1"/>
      <c r="Y246" s="1"/>
      <c r="Z246" s="1"/>
      <c r="AA246" s="1"/>
      <c r="AB246" s="1"/>
      <c r="AC246" s="1"/>
    </row>
    <row r="247" ht="12.0" customHeight="1">
      <c r="A247" s="1"/>
      <c r="B247" s="6"/>
      <c r="C247" s="132"/>
      <c r="D247" s="7"/>
      <c r="E247" s="133"/>
      <c r="F247" s="5"/>
      <c r="G247" s="5"/>
      <c r="H247" s="97"/>
      <c r="I247" s="5"/>
      <c r="J247" s="5"/>
      <c r="K247" s="6"/>
      <c r="L247" s="7"/>
      <c r="M247" s="6"/>
      <c r="N247" s="1"/>
      <c r="O247" s="1"/>
      <c r="P247" s="6"/>
      <c r="Q247" s="8"/>
      <c r="R247" s="1"/>
      <c r="S247" s="1"/>
      <c r="T247" s="6"/>
      <c r="U247" s="1"/>
      <c r="V247" s="1"/>
      <c r="W247" s="1"/>
      <c r="X247" s="1"/>
      <c r="Y247" s="1"/>
      <c r="Z247" s="1"/>
      <c r="AA247" s="1"/>
      <c r="AB247" s="1"/>
      <c r="AC247" s="1"/>
    </row>
    <row r="248" ht="12.0" customHeight="1">
      <c r="A248" s="1"/>
      <c r="B248" s="6"/>
      <c r="C248" s="132"/>
      <c r="D248" s="7"/>
      <c r="E248" s="133"/>
      <c r="F248" s="5"/>
      <c r="G248" s="5"/>
      <c r="H248" s="97"/>
      <c r="I248" s="5"/>
      <c r="J248" s="5"/>
      <c r="K248" s="6"/>
      <c r="L248" s="7"/>
      <c r="M248" s="6"/>
      <c r="N248" s="1"/>
      <c r="O248" s="1"/>
      <c r="P248" s="6"/>
      <c r="Q248" s="8"/>
      <c r="R248" s="1"/>
      <c r="S248" s="1"/>
      <c r="T248" s="6"/>
      <c r="U248" s="1"/>
      <c r="V248" s="1"/>
      <c r="W248" s="1"/>
      <c r="X248" s="1"/>
      <c r="Y248" s="1"/>
      <c r="Z248" s="1"/>
      <c r="AA248" s="1"/>
      <c r="AB248" s="1"/>
      <c r="AC248" s="1"/>
    </row>
    <row r="249" ht="12.0" customHeight="1">
      <c r="A249" s="1"/>
      <c r="B249" s="6"/>
      <c r="C249" s="132"/>
      <c r="D249" s="7"/>
      <c r="E249" s="133"/>
      <c r="F249" s="5"/>
      <c r="G249" s="5"/>
      <c r="H249" s="97"/>
      <c r="I249" s="5"/>
      <c r="J249" s="5"/>
      <c r="K249" s="6"/>
      <c r="L249" s="7"/>
      <c r="M249" s="6"/>
      <c r="N249" s="1"/>
      <c r="O249" s="1"/>
      <c r="P249" s="6"/>
      <c r="Q249" s="8"/>
      <c r="R249" s="1"/>
      <c r="S249" s="1"/>
      <c r="T249" s="6"/>
      <c r="U249" s="1"/>
      <c r="V249" s="1"/>
      <c r="W249" s="1"/>
      <c r="X249" s="1"/>
      <c r="Y249" s="1"/>
      <c r="Z249" s="1"/>
      <c r="AA249" s="1"/>
      <c r="AB249" s="1"/>
      <c r="AC249" s="1"/>
    </row>
    <row r="250" ht="12.0" customHeight="1">
      <c r="A250" s="1"/>
      <c r="B250" s="6"/>
      <c r="C250" s="132"/>
      <c r="D250" s="7"/>
      <c r="E250" s="133"/>
      <c r="F250" s="5"/>
      <c r="G250" s="5"/>
      <c r="H250" s="97"/>
      <c r="I250" s="5"/>
      <c r="J250" s="5"/>
      <c r="K250" s="6"/>
      <c r="L250" s="7"/>
      <c r="M250" s="6"/>
      <c r="N250" s="1"/>
      <c r="O250" s="1"/>
      <c r="P250" s="6"/>
      <c r="Q250" s="8"/>
      <c r="R250" s="1"/>
      <c r="S250" s="1"/>
      <c r="T250" s="6"/>
      <c r="U250" s="1"/>
      <c r="V250" s="1"/>
      <c r="W250" s="1"/>
      <c r="X250" s="1"/>
      <c r="Y250" s="1"/>
      <c r="Z250" s="1"/>
      <c r="AA250" s="1"/>
      <c r="AB250" s="1"/>
      <c r="AC250" s="1"/>
    </row>
    <row r="251" ht="12.0" customHeight="1">
      <c r="A251" s="1"/>
      <c r="B251" s="6"/>
      <c r="C251" s="132"/>
      <c r="D251" s="7"/>
      <c r="E251" s="133"/>
      <c r="F251" s="5"/>
      <c r="G251" s="5"/>
      <c r="H251" s="97"/>
      <c r="I251" s="5"/>
      <c r="J251" s="5"/>
      <c r="K251" s="6"/>
      <c r="L251" s="7"/>
      <c r="M251" s="6"/>
      <c r="N251" s="1"/>
      <c r="O251" s="1"/>
      <c r="P251" s="6"/>
      <c r="Q251" s="8"/>
      <c r="R251" s="1"/>
      <c r="S251" s="1"/>
      <c r="T251" s="6"/>
      <c r="U251" s="1"/>
      <c r="V251" s="1"/>
      <c r="W251" s="1"/>
      <c r="X251" s="1"/>
      <c r="Y251" s="1"/>
      <c r="Z251" s="1"/>
      <c r="AA251" s="1"/>
      <c r="AB251" s="1"/>
      <c r="AC251" s="1"/>
    </row>
    <row r="252" ht="12.0" customHeight="1">
      <c r="A252" s="1"/>
      <c r="B252" s="6"/>
      <c r="C252" s="132"/>
      <c r="D252" s="7"/>
      <c r="E252" s="133"/>
      <c r="F252" s="5"/>
      <c r="G252" s="5"/>
      <c r="H252" s="97"/>
      <c r="I252" s="5"/>
      <c r="J252" s="5"/>
      <c r="K252" s="6"/>
      <c r="L252" s="7"/>
      <c r="M252" s="6"/>
      <c r="N252" s="1"/>
      <c r="O252" s="1"/>
      <c r="P252" s="6"/>
      <c r="Q252" s="8"/>
      <c r="R252" s="1"/>
      <c r="S252" s="1"/>
      <c r="T252" s="6"/>
      <c r="U252" s="1"/>
      <c r="V252" s="1"/>
      <c r="W252" s="1"/>
      <c r="X252" s="1"/>
      <c r="Y252" s="1"/>
      <c r="Z252" s="1"/>
      <c r="AA252" s="1"/>
      <c r="AB252" s="1"/>
      <c r="AC252" s="1"/>
    </row>
    <row r="253" ht="12.0" customHeight="1">
      <c r="A253" s="1"/>
      <c r="B253" s="6"/>
      <c r="C253" s="132"/>
      <c r="D253" s="7"/>
      <c r="E253" s="133"/>
      <c r="F253" s="5"/>
      <c r="G253" s="5"/>
      <c r="H253" s="97"/>
      <c r="I253" s="5"/>
      <c r="J253" s="5"/>
      <c r="K253" s="6"/>
      <c r="L253" s="7"/>
      <c r="M253" s="6"/>
      <c r="N253" s="1"/>
      <c r="O253" s="1"/>
      <c r="P253" s="6"/>
      <c r="Q253" s="8"/>
      <c r="R253" s="1"/>
      <c r="S253" s="1"/>
      <c r="T253" s="6"/>
      <c r="U253" s="1"/>
      <c r="V253" s="1"/>
      <c r="W253" s="1"/>
      <c r="X253" s="1"/>
      <c r="Y253" s="1"/>
      <c r="Z253" s="1"/>
      <c r="AA253" s="1"/>
      <c r="AB253" s="1"/>
      <c r="AC253" s="1"/>
    </row>
    <row r="254" ht="12.0" customHeight="1">
      <c r="A254" s="1"/>
      <c r="B254" s="6"/>
      <c r="C254" s="132"/>
      <c r="D254" s="7"/>
      <c r="E254" s="133"/>
      <c r="F254" s="5"/>
      <c r="G254" s="5"/>
      <c r="H254" s="97"/>
      <c r="I254" s="5"/>
      <c r="J254" s="5"/>
      <c r="K254" s="6"/>
      <c r="L254" s="7"/>
      <c r="M254" s="6"/>
      <c r="N254" s="1"/>
      <c r="O254" s="1"/>
      <c r="P254" s="6"/>
      <c r="Q254" s="8"/>
      <c r="R254" s="1"/>
      <c r="S254" s="1"/>
      <c r="T254" s="6"/>
      <c r="U254" s="1"/>
      <c r="V254" s="1"/>
      <c r="W254" s="1"/>
      <c r="X254" s="1"/>
      <c r="Y254" s="1"/>
      <c r="Z254" s="1"/>
      <c r="AA254" s="1"/>
      <c r="AB254" s="1"/>
      <c r="AC254" s="1"/>
    </row>
    <row r="255" ht="12.0" customHeight="1">
      <c r="A255" s="1"/>
      <c r="B255" s="6"/>
      <c r="C255" s="132"/>
      <c r="D255" s="7"/>
      <c r="E255" s="133"/>
      <c r="F255" s="5"/>
      <c r="G255" s="5"/>
      <c r="H255" s="97"/>
      <c r="I255" s="5"/>
      <c r="J255" s="5"/>
      <c r="K255" s="6"/>
      <c r="L255" s="7"/>
      <c r="M255" s="6"/>
      <c r="N255" s="1"/>
      <c r="O255" s="1"/>
      <c r="P255" s="6"/>
      <c r="Q255" s="8"/>
      <c r="R255" s="1"/>
      <c r="S255" s="1"/>
      <c r="T255" s="6"/>
      <c r="U255" s="1"/>
      <c r="V255" s="1"/>
      <c r="W255" s="1"/>
      <c r="X255" s="1"/>
      <c r="Y255" s="1"/>
      <c r="Z255" s="1"/>
      <c r="AA255" s="1"/>
      <c r="AB255" s="1"/>
      <c r="AC255" s="1"/>
    </row>
    <row r="256" ht="12.0" customHeight="1">
      <c r="A256" s="1"/>
      <c r="B256" s="6"/>
      <c r="C256" s="132"/>
      <c r="D256" s="7"/>
      <c r="E256" s="133"/>
      <c r="F256" s="5"/>
      <c r="G256" s="5"/>
      <c r="H256" s="97"/>
      <c r="I256" s="5"/>
      <c r="J256" s="5"/>
      <c r="K256" s="6"/>
      <c r="L256" s="7"/>
      <c r="M256" s="6"/>
      <c r="N256" s="1"/>
      <c r="O256" s="1"/>
      <c r="P256" s="6"/>
      <c r="Q256" s="8"/>
      <c r="R256" s="1"/>
      <c r="S256" s="1"/>
      <c r="T256" s="6"/>
      <c r="U256" s="1"/>
      <c r="V256" s="1"/>
      <c r="W256" s="1"/>
      <c r="X256" s="1"/>
      <c r="Y256" s="1"/>
      <c r="Z256" s="1"/>
      <c r="AA256" s="1"/>
      <c r="AB256" s="1"/>
      <c r="AC256" s="1"/>
    </row>
    <row r="257" ht="12.0" customHeight="1">
      <c r="A257" s="1"/>
      <c r="B257" s="6"/>
      <c r="C257" s="132"/>
      <c r="D257" s="7"/>
      <c r="E257" s="133"/>
      <c r="F257" s="5"/>
      <c r="G257" s="5"/>
      <c r="H257" s="97"/>
      <c r="I257" s="5"/>
      <c r="J257" s="5"/>
      <c r="K257" s="6"/>
      <c r="L257" s="7"/>
      <c r="M257" s="6"/>
      <c r="N257" s="1"/>
      <c r="O257" s="1"/>
      <c r="P257" s="6"/>
      <c r="Q257" s="8"/>
      <c r="R257" s="1"/>
      <c r="S257" s="1"/>
      <c r="T257" s="6"/>
      <c r="U257" s="1"/>
      <c r="V257" s="1"/>
      <c r="W257" s="1"/>
      <c r="X257" s="1"/>
      <c r="Y257" s="1"/>
      <c r="Z257" s="1"/>
      <c r="AA257" s="1"/>
      <c r="AB257" s="1"/>
      <c r="AC257" s="1"/>
    </row>
    <row r="258" ht="12.0" customHeight="1">
      <c r="A258" s="1"/>
      <c r="B258" s="6"/>
      <c r="C258" s="132"/>
      <c r="D258" s="7"/>
      <c r="E258" s="133"/>
      <c r="F258" s="5"/>
      <c r="G258" s="5"/>
      <c r="H258" s="97"/>
      <c r="I258" s="5"/>
      <c r="J258" s="5"/>
      <c r="K258" s="6"/>
      <c r="L258" s="7"/>
      <c r="M258" s="6"/>
      <c r="N258" s="1"/>
      <c r="O258" s="1"/>
      <c r="P258" s="6"/>
      <c r="Q258" s="8"/>
      <c r="R258" s="1"/>
      <c r="S258" s="1"/>
      <c r="T258" s="6"/>
      <c r="U258" s="1"/>
      <c r="V258" s="1"/>
      <c r="W258" s="1"/>
      <c r="X258" s="1"/>
      <c r="Y258" s="1"/>
      <c r="Z258" s="1"/>
      <c r="AA258" s="1"/>
      <c r="AB258" s="1"/>
      <c r="AC258" s="1"/>
    </row>
    <row r="259" ht="12.0" customHeight="1">
      <c r="A259" s="1"/>
      <c r="B259" s="6"/>
      <c r="C259" s="132"/>
      <c r="D259" s="7"/>
      <c r="E259" s="133"/>
      <c r="F259" s="5"/>
      <c r="G259" s="5"/>
      <c r="H259" s="97"/>
      <c r="I259" s="5"/>
      <c r="J259" s="5"/>
      <c r="K259" s="6"/>
      <c r="L259" s="7"/>
      <c r="M259" s="6"/>
      <c r="N259" s="1"/>
      <c r="O259" s="1"/>
      <c r="P259" s="6"/>
      <c r="Q259" s="8"/>
      <c r="R259" s="1"/>
      <c r="S259" s="1"/>
      <c r="T259" s="6"/>
      <c r="U259" s="1"/>
      <c r="V259" s="1"/>
      <c r="W259" s="1"/>
      <c r="X259" s="1"/>
      <c r="Y259" s="1"/>
      <c r="Z259" s="1"/>
      <c r="AA259" s="1"/>
      <c r="AB259" s="1"/>
      <c r="AC259" s="1"/>
    </row>
    <row r="260" ht="12.0" customHeight="1">
      <c r="A260" s="1"/>
      <c r="B260" s="6"/>
      <c r="C260" s="132"/>
      <c r="D260" s="7"/>
      <c r="E260" s="133"/>
      <c r="F260" s="5"/>
      <c r="G260" s="5"/>
      <c r="H260" s="97"/>
      <c r="I260" s="5"/>
      <c r="J260" s="5"/>
      <c r="K260" s="6"/>
      <c r="L260" s="7"/>
      <c r="M260" s="6"/>
      <c r="N260" s="1"/>
      <c r="O260" s="1"/>
      <c r="P260" s="6"/>
      <c r="Q260" s="8"/>
      <c r="R260" s="1"/>
      <c r="S260" s="1"/>
      <c r="T260" s="6"/>
      <c r="U260" s="1"/>
      <c r="V260" s="1"/>
      <c r="W260" s="1"/>
      <c r="X260" s="1"/>
      <c r="Y260" s="1"/>
      <c r="Z260" s="1"/>
      <c r="AA260" s="1"/>
      <c r="AB260" s="1"/>
      <c r="AC260" s="1"/>
    </row>
    <row r="261" ht="12.0" customHeight="1">
      <c r="A261" s="1"/>
      <c r="B261" s="6"/>
      <c r="C261" s="132"/>
      <c r="D261" s="7"/>
      <c r="E261" s="133"/>
      <c r="F261" s="5"/>
      <c r="G261" s="5"/>
      <c r="H261" s="97"/>
      <c r="I261" s="5"/>
      <c r="J261" s="5"/>
      <c r="K261" s="6"/>
      <c r="L261" s="7"/>
      <c r="M261" s="6"/>
      <c r="N261" s="1"/>
      <c r="O261" s="1"/>
      <c r="P261" s="6"/>
      <c r="Q261" s="8"/>
      <c r="R261" s="1"/>
      <c r="S261" s="1"/>
      <c r="T261" s="6"/>
      <c r="U261" s="1"/>
      <c r="V261" s="1"/>
      <c r="W261" s="1"/>
      <c r="X261" s="1"/>
      <c r="Y261" s="1"/>
      <c r="Z261" s="1"/>
      <c r="AA261" s="1"/>
      <c r="AB261" s="1"/>
      <c r="AC261" s="1"/>
    </row>
    <row r="262" ht="12.0" customHeight="1">
      <c r="A262" s="1"/>
      <c r="B262" s="6"/>
      <c r="C262" s="132"/>
      <c r="D262" s="7"/>
      <c r="E262" s="133"/>
      <c r="F262" s="5"/>
      <c r="G262" s="5"/>
      <c r="H262" s="97"/>
      <c r="I262" s="5"/>
      <c r="J262" s="5"/>
      <c r="K262" s="6"/>
      <c r="L262" s="7"/>
      <c r="M262" s="6"/>
      <c r="N262" s="1"/>
      <c r="O262" s="1"/>
      <c r="P262" s="6"/>
      <c r="Q262" s="8"/>
      <c r="R262" s="1"/>
      <c r="S262" s="1"/>
      <c r="T262" s="6"/>
      <c r="U262" s="1"/>
      <c r="V262" s="1"/>
      <c r="W262" s="1"/>
      <c r="X262" s="1"/>
      <c r="Y262" s="1"/>
      <c r="Z262" s="1"/>
      <c r="AA262" s="1"/>
      <c r="AB262" s="1"/>
      <c r="AC262" s="1"/>
    </row>
    <row r="263" ht="12.0" customHeight="1">
      <c r="A263" s="1"/>
      <c r="B263" s="6"/>
      <c r="C263" s="132"/>
      <c r="D263" s="7"/>
      <c r="E263" s="133"/>
      <c r="F263" s="5"/>
      <c r="G263" s="5"/>
      <c r="H263" s="97"/>
      <c r="I263" s="5"/>
      <c r="J263" s="5"/>
      <c r="K263" s="6"/>
      <c r="L263" s="7"/>
      <c r="M263" s="6"/>
      <c r="N263" s="1"/>
      <c r="O263" s="1"/>
      <c r="P263" s="6"/>
      <c r="Q263" s="8"/>
      <c r="R263" s="1"/>
      <c r="S263" s="1"/>
      <c r="T263" s="6"/>
      <c r="U263" s="1"/>
      <c r="V263" s="1"/>
      <c r="W263" s="1"/>
      <c r="X263" s="1"/>
      <c r="Y263" s="1"/>
      <c r="Z263" s="1"/>
      <c r="AA263" s="1"/>
      <c r="AB263" s="1"/>
      <c r="AC263" s="1"/>
    </row>
    <row r="264" ht="12.0" customHeight="1">
      <c r="A264" s="1"/>
      <c r="B264" s="6"/>
      <c r="C264" s="132"/>
      <c r="D264" s="7"/>
      <c r="E264" s="133"/>
      <c r="F264" s="5"/>
      <c r="G264" s="5"/>
      <c r="H264" s="97"/>
      <c r="I264" s="5"/>
      <c r="J264" s="5"/>
      <c r="K264" s="6"/>
      <c r="L264" s="7"/>
      <c r="M264" s="6"/>
      <c r="N264" s="1"/>
      <c r="O264" s="1"/>
      <c r="P264" s="6"/>
      <c r="Q264" s="8"/>
      <c r="R264" s="1"/>
      <c r="S264" s="1"/>
      <c r="T264" s="6"/>
      <c r="U264" s="1"/>
      <c r="V264" s="1"/>
      <c r="W264" s="1"/>
      <c r="X264" s="1"/>
      <c r="Y264" s="1"/>
      <c r="Z264" s="1"/>
      <c r="AA264" s="1"/>
      <c r="AB264" s="1"/>
      <c r="AC264" s="1"/>
    </row>
    <row r="265" ht="12.0" customHeight="1">
      <c r="A265" s="1"/>
      <c r="B265" s="6"/>
      <c r="C265" s="132"/>
      <c r="D265" s="7"/>
      <c r="E265" s="133"/>
      <c r="F265" s="5"/>
      <c r="G265" s="5"/>
      <c r="H265" s="97"/>
      <c r="I265" s="5"/>
      <c r="J265" s="5"/>
      <c r="K265" s="6"/>
      <c r="L265" s="7"/>
      <c r="M265" s="6"/>
      <c r="N265" s="1"/>
      <c r="O265" s="1"/>
      <c r="P265" s="6"/>
      <c r="Q265" s="8"/>
      <c r="R265" s="1"/>
      <c r="S265" s="1"/>
      <c r="T265" s="6"/>
      <c r="U265" s="1"/>
      <c r="V265" s="1"/>
      <c r="W265" s="1"/>
      <c r="X265" s="1"/>
      <c r="Y265" s="1"/>
      <c r="Z265" s="1"/>
      <c r="AA265" s="1"/>
      <c r="AB265" s="1"/>
      <c r="AC265" s="1"/>
    </row>
    <row r="266" ht="12.0" customHeight="1">
      <c r="A266" s="1"/>
      <c r="B266" s="6"/>
      <c r="C266" s="132"/>
      <c r="D266" s="7"/>
      <c r="E266" s="133"/>
      <c r="F266" s="5"/>
      <c r="G266" s="5"/>
      <c r="H266" s="97"/>
      <c r="I266" s="5"/>
      <c r="J266" s="5"/>
      <c r="K266" s="6"/>
      <c r="L266" s="7"/>
      <c r="M266" s="6"/>
      <c r="N266" s="1"/>
      <c r="O266" s="1"/>
      <c r="P266" s="6"/>
      <c r="Q266" s="8"/>
      <c r="R266" s="1"/>
      <c r="S266" s="1"/>
      <c r="T266" s="6"/>
      <c r="U266" s="1"/>
      <c r="V266" s="1"/>
      <c r="W266" s="1"/>
      <c r="X266" s="1"/>
      <c r="Y266" s="1"/>
      <c r="Z266" s="1"/>
      <c r="AA266" s="1"/>
      <c r="AB266" s="1"/>
      <c r="AC266" s="1"/>
    </row>
    <row r="267" ht="12.0" customHeight="1">
      <c r="A267" s="1"/>
      <c r="B267" s="6"/>
      <c r="C267" s="132"/>
      <c r="D267" s="7"/>
      <c r="E267" s="133"/>
      <c r="F267" s="5"/>
      <c r="G267" s="5"/>
      <c r="H267" s="97"/>
      <c r="I267" s="5"/>
      <c r="J267" s="5"/>
      <c r="K267" s="6"/>
      <c r="L267" s="7"/>
      <c r="M267" s="6"/>
      <c r="N267" s="1"/>
      <c r="O267" s="1"/>
      <c r="P267" s="6"/>
      <c r="Q267" s="8"/>
      <c r="R267" s="1"/>
      <c r="S267" s="1"/>
      <c r="T267" s="6"/>
      <c r="U267" s="1"/>
      <c r="V267" s="1"/>
      <c r="W267" s="1"/>
      <c r="X267" s="1"/>
      <c r="Y267" s="1"/>
      <c r="Z267" s="1"/>
      <c r="AA267" s="1"/>
      <c r="AB267" s="1"/>
      <c r="AC267" s="1"/>
    </row>
    <row r="268" ht="12.0" customHeight="1">
      <c r="A268" s="1"/>
      <c r="B268" s="6"/>
      <c r="C268" s="132"/>
      <c r="D268" s="7"/>
      <c r="E268" s="133"/>
      <c r="F268" s="5"/>
      <c r="G268" s="5"/>
      <c r="H268" s="97"/>
      <c r="I268" s="5"/>
      <c r="J268" s="5"/>
      <c r="K268" s="6"/>
      <c r="L268" s="7"/>
      <c r="M268" s="6"/>
      <c r="N268" s="1"/>
      <c r="O268" s="1"/>
      <c r="P268" s="6"/>
      <c r="Q268" s="8"/>
      <c r="R268" s="1"/>
      <c r="S268" s="1"/>
      <c r="T268" s="6"/>
      <c r="U268" s="1"/>
      <c r="V268" s="1"/>
      <c r="W268" s="1"/>
      <c r="X268" s="1"/>
      <c r="Y268" s="1"/>
      <c r="Z268" s="1"/>
      <c r="AA268" s="1"/>
      <c r="AB268" s="1"/>
      <c r="AC268" s="1"/>
    </row>
    <row r="269" ht="12.0" customHeight="1">
      <c r="A269" s="1"/>
      <c r="B269" s="6"/>
      <c r="C269" s="132"/>
      <c r="D269" s="7"/>
      <c r="E269" s="133"/>
      <c r="F269" s="5"/>
      <c r="G269" s="5"/>
      <c r="H269" s="97"/>
      <c r="I269" s="5"/>
      <c r="J269" s="5"/>
      <c r="K269" s="6"/>
      <c r="L269" s="7"/>
      <c r="M269" s="6"/>
      <c r="N269" s="1"/>
      <c r="O269" s="1"/>
      <c r="P269" s="6"/>
      <c r="Q269" s="8"/>
      <c r="R269" s="1"/>
      <c r="S269" s="1"/>
      <c r="T269" s="6"/>
      <c r="U269" s="1"/>
      <c r="V269" s="1"/>
      <c r="W269" s="1"/>
      <c r="X269" s="1"/>
      <c r="Y269" s="1"/>
      <c r="Z269" s="1"/>
      <c r="AA269" s="1"/>
      <c r="AB269" s="1"/>
      <c r="AC269" s="1"/>
    </row>
    <row r="270" ht="12.0" customHeight="1">
      <c r="A270" s="1"/>
      <c r="B270" s="6"/>
      <c r="C270" s="132"/>
      <c r="D270" s="7"/>
      <c r="E270" s="133"/>
      <c r="F270" s="5"/>
      <c r="G270" s="5"/>
      <c r="H270" s="97"/>
      <c r="I270" s="5"/>
      <c r="J270" s="5"/>
      <c r="K270" s="6"/>
      <c r="L270" s="7"/>
      <c r="M270" s="6"/>
      <c r="N270" s="1"/>
      <c r="O270" s="1"/>
      <c r="P270" s="6"/>
      <c r="Q270" s="8"/>
      <c r="R270" s="1"/>
      <c r="S270" s="1"/>
      <c r="T270" s="6"/>
      <c r="U270" s="1"/>
      <c r="V270" s="1"/>
      <c r="W270" s="1"/>
      <c r="X270" s="1"/>
      <c r="Y270" s="1"/>
      <c r="Z270" s="1"/>
      <c r="AA270" s="1"/>
      <c r="AB270" s="1"/>
      <c r="AC270" s="1"/>
    </row>
    <row r="271" ht="12.0" customHeight="1">
      <c r="A271" s="1"/>
      <c r="B271" s="6"/>
      <c r="C271" s="132"/>
      <c r="D271" s="7"/>
      <c r="E271" s="133"/>
      <c r="F271" s="5"/>
      <c r="G271" s="5"/>
      <c r="H271" s="97"/>
      <c r="I271" s="5"/>
      <c r="J271" s="5"/>
      <c r="K271" s="6"/>
      <c r="L271" s="7"/>
      <c r="M271" s="6"/>
      <c r="N271" s="1"/>
      <c r="O271" s="1"/>
      <c r="P271" s="6"/>
      <c r="Q271" s="8"/>
      <c r="R271" s="1"/>
      <c r="S271" s="1"/>
      <c r="T271" s="6"/>
      <c r="U271" s="1"/>
      <c r="V271" s="1"/>
      <c r="W271" s="1"/>
      <c r="X271" s="1"/>
      <c r="Y271" s="1"/>
      <c r="Z271" s="1"/>
      <c r="AA271" s="1"/>
      <c r="AB271" s="1"/>
      <c r="AC271" s="1"/>
    </row>
    <row r="272" ht="12.0" customHeight="1">
      <c r="A272" s="1"/>
      <c r="B272" s="6"/>
      <c r="C272" s="132"/>
      <c r="D272" s="7"/>
      <c r="E272" s="133"/>
      <c r="F272" s="5"/>
      <c r="G272" s="5"/>
      <c r="H272" s="97"/>
      <c r="I272" s="5"/>
      <c r="J272" s="5"/>
      <c r="K272" s="6"/>
      <c r="L272" s="7"/>
      <c r="M272" s="6"/>
      <c r="N272" s="1"/>
      <c r="O272" s="1"/>
      <c r="P272" s="6"/>
      <c r="Q272" s="8"/>
      <c r="R272" s="1"/>
      <c r="S272" s="1"/>
      <c r="T272" s="6"/>
      <c r="U272" s="1"/>
      <c r="V272" s="1"/>
      <c r="W272" s="1"/>
      <c r="X272" s="1"/>
      <c r="Y272" s="1"/>
      <c r="Z272" s="1"/>
      <c r="AA272" s="1"/>
      <c r="AB272" s="1"/>
      <c r="AC272" s="1"/>
    </row>
    <row r="273" ht="12.0" customHeight="1">
      <c r="A273" s="1"/>
      <c r="B273" s="6"/>
      <c r="C273" s="132"/>
      <c r="D273" s="7"/>
      <c r="E273" s="133"/>
      <c r="F273" s="5"/>
      <c r="G273" s="5"/>
      <c r="H273" s="97"/>
      <c r="I273" s="5"/>
      <c r="J273" s="5"/>
      <c r="K273" s="6"/>
      <c r="L273" s="7"/>
      <c r="M273" s="6"/>
      <c r="N273" s="1"/>
      <c r="O273" s="1"/>
      <c r="P273" s="6"/>
      <c r="Q273" s="8"/>
      <c r="R273" s="1"/>
      <c r="S273" s="1"/>
      <c r="T273" s="6"/>
      <c r="U273" s="1"/>
      <c r="V273" s="1"/>
      <c r="W273" s="1"/>
      <c r="X273" s="1"/>
      <c r="Y273" s="1"/>
      <c r="Z273" s="1"/>
      <c r="AA273" s="1"/>
      <c r="AB273" s="1"/>
      <c r="AC273" s="1"/>
    </row>
    <row r="274" ht="12.0" customHeight="1">
      <c r="A274" s="1"/>
      <c r="B274" s="6"/>
      <c r="C274" s="132"/>
      <c r="D274" s="7"/>
      <c r="E274" s="133"/>
      <c r="F274" s="5"/>
      <c r="G274" s="5"/>
      <c r="H274" s="97"/>
      <c r="I274" s="5"/>
      <c r="J274" s="5"/>
      <c r="K274" s="6"/>
      <c r="L274" s="7"/>
      <c r="M274" s="6"/>
      <c r="N274" s="1"/>
      <c r="O274" s="1"/>
      <c r="P274" s="6"/>
      <c r="Q274" s="8"/>
      <c r="R274" s="1"/>
      <c r="S274" s="1"/>
      <c r="T274" s="6"/>
      <c r="U274" s="1"/>
      <c r="V274" s="1"/>
      <c r="W274" s="1"/>
      <c r="X274" s="1"/>
      <c r="Y274" s="1"/>
      <c r="Z274" s="1"/>
      <c r="AA274" s="1"/>
      <c r="AB274" s="1"/>
      <c r="AC274" s="1"/>
    </row>
    <row r="275" ht="12.0" customHeight="1">
      <c r="A275" s="1"/>
      <c r="B275" s="6"/>
      <c r="C275" s="132"/>
      <c r="D275" s="7"/>
      <c r="E275" s="133"/>
      <c r="F275" s="5"/>
      <c r="G275" s="5"/>
      <c r="H275" s="97"/>
      <c r="I275" s="5"/>
      <c r="J275" s="5"/>
      <c r="K275" s="6"/>
      <c r="L275" s="7"/>
      <c r="M275" s="6"/>
      <c r="N275" s="1"/>
      <c r="O275" s="1"/>
      <c r="P275" s="6"/>
      <c r="Q275" s="8"/>
      <c r="R275" s="1"/>
      <c r="S275" s="1"/>
      <c r="T275" s="6"/>
      <c r="U275" s="1"/>
      <c r="V275" s="1"/>
      <c r="W275" s="1"/>
      <c r="X275" s="1"/>
      <c r="Y275" s="1"/>
      <c r="Z275" s="1"/>
      <c r="AA275" s="1"/>
      <c r="AB275" s="1"/>
      <c r="AC275" s="1"/>
    </row>
    <row r="276" ht="12.0" customHeight="1">
      <c r="A276" s="1"/>
      <c r="B276" s="6"/>
      <c r="C276" s="132"/>
      <c r="D276" s="7"/>
      <c r="E276" s="133"/>
      <c r="F276" s="5"/>
      <c r="G276" s="5"/>
      <c r="H276" s="97"/>
      <c r="I276" s="5"/>
      <c r="J276" s="5"/>
      <c r="K276" s="6"/>
      <c r="L276" s="7"/>
      <c r="M276" s="6"/>
      <c r="N276" s="1"/>
      <c r="O276" s="1"/>
      <c r="P276" s="6"/>
      <c r="Q276" s="8"/>
      <c r="R276" s="1"/>
      <c r="S276" s="1"/>
      <c r="T276" s="6"/>
      <c r="U276" s="1"/>
      <c r="V276" s="1"/>
      <c r="W276" s="1"/>
      <c r="X276" s="1"/>
      <c r="Y276" s="1"/>
      <c r="Z276" s="1"/>
      <c r="AA276" s="1"/>
      <c r="AB276" s="1"/>
      <c r="AC276" s="1"/>
    </row>
    <row r="277" ht="12.0" customHeight="1">
      <c r="A277" s="1"/>
      <c r="B277" s="6"/>
      <c r="C277" s="132"/>
      <c r="D277" s="7"/>
      <c r="E277" s="133"/>
      <c r="F277" s="5"/>
      <c r="G277" s="5"/>
      <c r="H277" s="97"/>
      <c r="I277" s="5"/>
      <c r="J277" s="5"/>
      <c r="K277" s="6"/>
      <c r="L277" s="7"/>
      <c r="M277" s="6"/>
      <c r="N277" s="1"/>
      <c r="O277" s="1"/>
      <c r="P277" s="6"/>
      <c r="Q277" s="8"/>
      <c r="R277" s="1"/>
      <c r="S277" s="1"/>
      <c r="T277" s="6"/>
      <c r="U277" s="1"/>
      <c r="V277" s="1"/>
      <c r="W277" s="1"/>
      <c r="X277" s="1"/>
      <c r="Y277" s="1"/>
      <c r="Z277" s="1"/>
      <c r="AA277" s="1"/>
      <c r="AB277" s="1"/>
      <c r="AC277" s="1"/>
    </row>
    <row r="278" ht="12.0" customHeight="1">
      <c r="A278" s="1"/>
      <c r="B278" s="6"/>
      <c r="C278" s="132"/>
      <c r="D278" s="7"/>
      <c r="E278" s="133"/>
      <c r="F278" s="5"/>
      <c r="G278" s="5"/>
      <c r="H278" s="97"/>
      <c r="I278" s="5"/>
      <c r="J278" s="5"/>
      <c r="K278" s="6"/>
      <c r="L278" s="7"/>
      <c r="M278" s="6"/>
      <c r="N278" s="1"/>
      <c r="O278" s="1"/>
      <c r="P278" s="6"/>
      <c r="Q278" s="8"/>
      <c r="R278" s="1"/>
      <c r="S278" s="1"/>
      <c r="T278" s="6"/>
      <c r="U278" s="1"/>
      <c r="V278" s="1"/>
      <c r="W278" s="1"/>
      <c r="X278" s="1"/>
      <c r="Y278" s="1"/>
      <c r="Z278" s="1"/>
      <c r="AA278" s="1"/>
      <c r="AB278" s="1"/>
      <c r="AC278" s="1"/>
    </row>
    <row r="279" ht="12.0" customHeight="1">
      <c r="A279" s="1"/>
      <c r="B279" s="6"/>
      <c r="C279" s="132"/>
      <c r="D279" s="7"/>
      <c r="E279" s="133"/>
      <c r="F279" s="5"/>
      <c r="G279" s="5"/>
      <c r="H279" s="97"/>
      <c r="I279" s="5"/>
      <c r="J279" s="5"/>
      <c r="K279" s="6"/>
      <c r="L279" s="7"/>
      <c r="M279" s="6"/>
      <c r="N279" s="1"/>
      <c r="O279" s="1"/>
      <c r="P279" s="6"/>
      <c r="Q279" s="8"/>
      <c r="R279" s="1"/>
      <c r="S279" s="1"/>
      <c r="T279" s="6"/>
      <c r="U279" s="1"/>
      <c r="V279" s="1"/>
      <c r="W279" s="1"/>
      <c r="X279" s="1"/>
      <c r="Y279" s="1"/>
      <c r="Z279" s="1"/>
      <c r="AA279" s="1"/>
      <c r="AB279" s="1"/>
      <c r="AC279" s="1"/>
    </row>
    <row r="280" ht="12.0" customHeight="1">
      <c r="A280" s="1"/>
      <c r="B280" s="6"/>
      <c r="C280" s="132"/>
      <c r="D280" s="7"/>
      <c r="E280" s="133"/>
      <c r="F280" s="5"/>
      <c r="G280" s="5"/>
      <c r="H280" s="97"/>
      <c r="I280" s="5"/>
      <c r="J280" s="5"/>
      <c r="K280" s="6"/>
      <c r="L280" s="7"/>
      <c r="M280" s="6"/>
      <c r="N280" s="1"/>
      <c r="O280" s="1"/>
      <c r="P280" s="6"/>
      <c r="Q280" s="8"/>
      <c r="R280" s="1"/>
      <c r="S280" s="1"/>
      <c r="T280" s="6"/>
      <c r="U280" s="1"/>
      <c r="V280" s="1"/>
      <c r="W280" s="1"/>
      <c r="X280" s="1"/>
      <c r="Y280" s="1"/>
      <c r="Z280" s="1"/>
      <c r="AA280" s="1"/>
      <c r="AB280" s="1"/>
      <c r="AC280" s="1"/>
    </row>
    <row r="281" ht="12.0" customHeight="1">
      <c r="A281" s="1"/>
      <c r="B281" s="6"/>
      <c r="C281" s="132"/>
      <c r="D281" s="7"/>
      <c r="E281" s="133"/>
      <c r="F281" s="5"/>
      <c r="G281" s="5"/>
      <c r="H281" s="97"/>
      <c r="I281" s="5"/>
      <c r="J281" s="5"/>
      <c r="K281" s="6"/>
      <c r="L281" s="7"/>
      <c r="M281" s="6"/>
      <c r="N281" s="1"/>
      <c r="O281" s="1"/>
      <c r="P281" s="6"/>
      <c r="Q281" s="8"/>
      <c r="R281" s="1"/>
      <c r="S281" s="1"/>
      <c r="T281" s="6"/>
      <c r="U281" s="1"/>
      <c r="V281" s="1"/>
      <c r="W281" s="1"/>
      <c r="X281" s="1"/>
      <c r="Y281" s="1"/>
      <c r="Z281" s="1"/>
      <c r="AA281" s="1"/>
      <c r="AB281" s="1"/>
      <c r="AC281" s="1"/>
    </row>
    <row r="282" ht="12.0" customHeight="1">
      <c r="A282" s="1"/>
      <c r="B282" s="6"/>
      <c r="C282" s="132"/>
      <c r="D282" s="7"/>
      <c r="E282" s="133"/>
      <c r="F282" s="5"/>
      <c r="G282" s="5"/>
      <c r="H282" s="97"/>
      <c r="I282" s="5"/>
      <c r="J282" s="5"/>
      <c r="K282" s="6"/>
      <c r="L282" s="7"/>
      <c r="M282" s="6"/>
      <c r="N282" s="1"/>
      <c r="O282" s="1"/>
      <c r="P282" s="6"/>
      <c r="Q282" s="8"/>
      <c r="R282" s="1"/>
      <c r="S282" s="1"/>
      <c r="T282" s="6"/>
      <c r="U282" s="1"/>
      <c r="V282" s="1"/>
      <c r="W282" s="1"/>
      <c r="X282" s="1"/>
      <c r="Y282" s="1"/>
      <c r="Z282" s="1"/>
      <c r="AA282" s="1"/>
      <c r="AB282" s="1"/>
      <c r="AC282" s="1"/>
    </row>
    <row r="283" ht="12.0" customHeight="1">
      <c r="A283" s="1"/>
      <c r="B283" s="6"/>
      <c r="C283" s="132"/>
      <c r="D283" s="7"/>
      <c r="E283" s="133"/>
      <c r="F283" s="5"/>
      <c r="G283" s="5"/>
      <c r="H283" s="97"/>
      <c r="I283" s="5"/>
      <c r="J283" s="5"/>
      <c r="K283" s="6"/>
      <c r="L283" s="7"/>
      <c r="M283" s="6"/>
      <c r="N283" s="1"/>
      <c r="O283" s="1"/>
      <c r="P283" s="6"/>
      <c r="Q283" s="8"/>
      <c r="R283" s="1"/>
      <c r="S283" s="1"/>
      <c r="T283" s="6"/>
      <c r="U283" s="1"/>
      <c r="V283" s="1"/>
      <c r="W283" s="1"/>
      <c r="X283" s="1"/>
      <c r="Y283" s="1"/>
      <c r="Z283" s="1"/>
      <c r="AA283" s="1"/>
      <c r="AB283" s="1"/>
      <c r="AC283" s="1"/>
    </row>
    <row r="284" ht="12.0" customHeight="1">
      <c r="A284" s="1"/>
      <c r="B284" s="6"/>
      <c r="C284" s="132"/>
      <c r="D284" s="7"/>
      <c r="E284" s="133"/>
      <c r="F284" s="5"/>
      <c r="G284" s="5"/>
      <c r="H284" s="97"/>
      <c r="I284" s="5"/>
      <c r="J284" s="5"/>
      <c r="K284" s="6"/>
      <c r="L284" s="7"/>
      <c r="M284" s="6"/>
      <c r="N284" s="1"/>
      <c r="O284" s="1"/>
      <c r="P284" s="6"/>
      <c r="Q284" s="8"/>
      <c r="R284" s="1"/>
      <c r="S284" s="1"/>
      <c r="T284" s="6"/>
      <c r="U284" s="1"/>
      <c r="V284" s="1"/>
      <c r="W284" s="1"/>
      <c r="X284" s="1"/>
      <c r="Y284" s="1"/>
      <c r="Z284" s="1"/>
      <c r="AA284" s="1"/>
      <c r="AB284" s="1"/>
      <c r="AC284" s="1"/>
    </row>
    <row r="285" ht="12.0" customHeight="1">
      <c r="A285" s="1"/>
      <c r="B285" s="6"/>
      <c r="C285" s="132"/>
      <c r="D285" s="7"/>
      <c r="E285" s="133"/>
      <c r="F285" s="5"/>
      <c r="G285" s="5"/>
      <c r="H285" s="97"/>
      <c r="I285" s="5"/>
      <c r="J285" s="5"/>
      <c r="K285" s="6"/>
      <c r="L285" s="7"/>
      <c r="M285" s="6"/>
      <c r="N285" s="1"/>
      <c r="O285" s="1"/>
      <c r="P285" s="6"/>
      <c r="Q285" s="8"/>
      <c r="R285" s="1"/>
      <c r="S285" s="1"/>
      <c r="T285" s="6"/>
      <c r="U285" s="1"/>
      <c r="V285" s="1"/>
      <c r="W285" s="1"/>
      <c r="X285" s="1"/>
      <c r="Y285" s="1"/>
      <c r="Z285" s="1"/>
      <c r="AA285" s="1"/>
      <c r="AB285" s="1"/>
      <c r="AC285" s="1"/>
    </row>
    <row r="286" ht="12.0" customHeight="1">
      <c r="A286" s="1"/>
      <c r="B286" s="6"/>
      <c r="C286" s="132"/>
      <c r="D286" s="7"/>
      <c r="E286" s="133"/>
      <c r="F286" s="5"/>
      <c r="G286" s="5"/>
      <c r="H286" s="97"/>
      <c r="I286" s="5"/>
      <c r="J286" s="5"/>
      <c r="K286" s="6"/>
      <c r="L286" s="7"/>
      <c r="M286" s="6"/>
      <c r="N286" s="1"/>
      <c r="O286" s="1"/>
      <c r="P286" s="6"/>
      <c r="Q286" s="8"/>
      <c r="R286" s="1"/>
      <c r="S286" s="1"/>
      <c r="T286" s="6"/>
      <c r="U286" s="1"/>
      <c r="V286" s="1"/>
      <c r="W286" s="1"/>
      <c r="X286" s="1"/>
      <c r="Y286" s="1"/>
      <c r="Z286" s="1"/>
      <c r="AA286" s="1"/>
      <c r="AB286" s="1"/>
      <c r="AC286" s="1"/>
    </row>
    <row r="287" ht="12.0" customHeight="1">
      <c r="A287" s="1"/>
      <c r="B287" s="6"/>
      <c r="C287" s="132"/>
      <c r="D287" s="7"/>
      <c r="E287" s="133"/>
      <c r="F287" s="5"/>
      <c r="G287" s="5"/>
      <c r="H287" s="97"/>
      <c r="I287" s="5"/>
      <c r="J287" s="5"/>
      <c r="K287" s="6"/>
      <c r="L287" s="7"/>
      <c r="M287" s="6"/>
      <c r="N287" s="1"/>
      <c r="O287" s="1"/>
      <c r="P287" s="6"/>
      <c r="Q287" s="8"/>
      <c r="R287" s="1"/>
      <c r="S287" s="1"/>
      <c r="T287" s="6"/>
      <c r="U287" s="1"/>
      <c r="V287" s="1"/>
      <c r="W287" s="1"/>
      <c r="X287" s="1"/>
      <c r="Y287" s="1"/>
      <c r="Z287" s="1"/>
      <c r="AA287" s="1"/>
      <c r="AB287" s="1"/>
      <c r="AC287" s="1"/>
    </row>
    <row r="288" ht="12.0" customHeight="1">
      <c r="A288" s="1"/>
      <c r="B288" s="6"/>
      <c r="C288" s="132"/>
      <c r="D288" s="7"/>
      <c r="E288" s="133"/>
      <c r="F288" s="5"/>
      <c r="G288" s="5"/>
      <c r="H288" s="97"/>
      <c r="I288" s="5"/>
      <c r="J288" s="5"/>
      <c r="K288" s="6"/>
      <c r="L288" s="7"/>
      <c r="M288" s="6"/>
      <c r="N288" s="1"/>
      <c r="O288" s="1"/>
      <c r="P288" s="6"/>
      <c r="Q288" s="8"/>
      <c r="R288" s="1"/>
      <c r="S288" s="1"/>
      <c r="T288" s="6"/>
      <c r="U288" s="1"/>
      <c r="V288" s="1"/>
      <c r="W288" s="1"/>
      <c r="X288" s="1"/>
      <c r="Y288" s="1"/>
      <c r="Z288" s="1"/>
      <c r="AA288" s="1"/>
      <c r="AB288" s="1"/>
      <c r="AC288" s="1"/>
    </row>
    <row r="289" ht="12.0" customHeight="1">
      <c r="A289" s="1"/>
      <c r="B289" s="6"/>
      <c r="C289" s="132"/>
      <c r="D289" s="7"/>
      <c r="E289" s="133"/>
      <c r="F289" s="5"/>
      <c r="G289" s="5"/>
      <c r="H289" s="97"/>
      <c r="I289" s="5"/>
      <c r="J289" s="5"/>
      <c r="K289" s="6"/>
      <c r="L289" s="7"/>
      <c r="M289" s="6"/>
      <c r="N289" s="1"/>
      <c r="O289" s="1"/>
      <c r="P289" s="6"/>
      <c r="Q289" s="8"/>
      <c r="R289" s="1"/>
      <c r="S289" s="1"/>
      <c r="T289" s="6"/>
      <c r="U289" s="1"/>
      <c r="V289" s="1"/>
      <c r="W289" s="1"/>
      <c r="X289" s="1"/>
      <c r="Y289" s="1"/>
      <c r="Z289" s="1"/>
      <c r="AA289" s="1"/>
      <c r="AB289" s="1"/>
      <c r="AC289" s="1"/>
    </row>
    <row r="290" ht="12.0" customHeight="1">
      <c r="A290" s="1"/>
      <c r="B290" s="6"/>
      <c r="C290" s="132"/>
      <c r="D290" s="7"/>
      <c r="E290" s="133"/>
      <c r="F290" s="5"/>
      <c r="G290" s="5"/>
      <c r="H290" s="97"/>
      <c r="I290" s="5"/>
      <c r="J290" s="5"/>
      <c r="K290" s="6"/>
      <c r="L290" s="7"/>
      <c r="M290" s="6"/>
      <c r="N290" s="1"/>
      <c r="O290" s="1"/>
      <c r="P290" s="6"/>
      <c r="Q290" s="8"/>
      <c r="R290" s="1"/>
      <c r="S290" s="1"/>
      <c r="T290" s="6"/>
      <c r="U290" s="1"/>
      <c r="V290" s="1"/>
      <c r="W290" s="1"/>
      <c r="X290" s="1"/>
      <c r="Y290" s="1"/>
      <c r="Z290" s="1"/>
      <c r="AA290" s="1"/>
      <c r="AB290" s="1"/>
      <c r="AC290" s="1"/>
    </row>
    <row r="291" ht="12.0" customHeight="1">
      <c r="A291" s="1"/>
      <c r="B291" s="6"/>
      <c r="C291" s="132"/>
      <c r="D291" s="7"/>
      <c r="E291" s="133"/>
      <c r="F291" s="5"/>
      <c r="G291" s="5"/>
      <c r="H291" s="97"/>
      <c r="I291" s="5"/>
      <c r="J291" s="5"/>
      <c r="K291" s="6"/>
      <c r="L291" s="7"/>
      <c r="M291" s="6"/>
      <c r="N291" s="1"/>
      <c r="O291" s="1"/>
      <c r="P291" s="6"/>
      <c r="Q291" s="8"/>
      <c r="R291" s="1"/>
      <c r="S291" s="1"/>
      <c r="T291" s="6"/>
      <c r="U291" s="1"/>
      <c r="V291" s="1"/>
      <c r="W291" s="1"/>
      <c r="X291" s="1"/>
      <c r="Y291" s="1"/>
      <c r="Z291" s="1"/>
      <c r="AA291" s="1"/>
      <c r="AB291" s="1"/>
      <c r="AC291" s="1"/>
    </row>
    <row r="292" ht="12.0" customHeight="1">
      <c r="A292" s="1"/>
      <c r="B292" s="6"/>
      <c r="C292" s="132"/>
      <c r="D292" s="7"/>
      <c r="E292" s="133"/>
      <c r="F292" s="5"/>
      <c r="G292" s="5"/>
      <c r="H292" s="97"/>
      <c r="I292" s="5"/>
      <c r="J292" s="5"/>
      <c r="K292" s="6"/>
      <c r="L292" s="7"/>
      <c r="M292" s="6"/>
      <c r="N292" s="1"/>
      <c r="O292" s="1"/>
      <c r="P292" s="6"/>
      <c r="Q292" s="8"/>
      <c r="R292" s="1"/>
      <c r="S292" s="1"/>
      <c r="T292" s="6"/>
      <c r="U292" s="1"/>
      <c r="V292" s="1"/>
      <c r="W292" s="1"/>
      <c r="X292" s="1"/>
      <c r="Y292" s="1"/>
      <c r="Z292" s="1"/>
      <c r="AA292" s="1"/>
      <c r="AB292" s="1"/>
      <c r="AC292" s="1"/>
    </row>
    <row r="293" ht="12.0" customHeight="1">
      <c r="A293" s="1"/>
      <c r="B293" s="6"/>
      <c r="C293" s="132"/>
      <c r="D293" s="7"/>
      <c r="E293" s="133"/>
      <c r="F293" s="5"/>
      <c r="G293" s="5"/>
      <c r="H293" s="97"/>
      <c r="I293" s="5"/>
      <c r="J293" s="5"/>
      <c r="K293" s="6"/>
      <c r="L293" s="7"/>
      <c r="M293" s="6"/>
      <c r="N293" s="1"/>
      <c r="O293" s="1"/>
      <c r="P293" s="6"/>
      <c r="Q293" s="8"/>
      <c r="R293" s="1"/>
      <c r="S293" s="1"/>
      <c r="T293" s="6"/>
      <c r="U293" s="1"/>
      <c r="V293" s="1"/>
      <c r="W293" s="1"/>
      <c r="X293" s="1"/>
      <c r="Y293" s="1"/>
      <c r="Z293" s="1"/>
      <c r="AA293" s="1"/>
      <c r="AB293" s="1"/>
      <c r="AC293" s="1"/>
    </row>
    <row r="294" ht="12.0" customHeight="1">
      <c r="A294" s="1"/>
      <c r="B294" s="6"/>
      <c r="C294" s="132"/>
      <c r="D294" s="7"/>
      <c r="E294" s="133"/>
      <c r="F294" s="5"/>
      <c r="G294" s="5"/>
      <c r="H294" s="97"/>
      <c r="I294" s="5"/>
      <c r="J294" s="5"/>
      <c r="K294" s="6"/>
      <c r="L294" s="7"/>
      <c r="M294" s="6"/>
      <c r="N294" s="1"/>
      <c r="O294" s="1"/>
      <c r="P294" s="6"/>
      <c r="Q294" s="8"/>
      <c r="R294" s="1"/>
      <c r="S294" s="1"/>
      <c r="T294" s="6"/>
      <c r="U294" s="1"/>
      <c r="V294" s="1"/>
      <c r="W294" s="1"/>
      <c r="X294" s="1"/>
      <c r="Y294" s="1"/>
      <c r="Z294" s="1"/>
      <c r="AA294" s="1"/>
      <c r="AB294" s="1"/>
      <c r="AC294" s="1"/>
    </row>
    <row r="295" ht="12.0" customHeight="1">
      <c r="A295" s="1"/>
      <c r="B295" s="6"/>
      <c r="C295" s="132"/>
      <c r="D295" s="7"/>
      <c r="E295" s="133"/>
      <c r="F295" s="5"/>
      <c r="G295" s="5"/>
      <c r="H295" s="97"/>
      <c r="I295" s="5"/>
      <c r="J295" s="5"/>
      <c r="K295" s="6"/>
      <c r="L295" s="7"/>
      <c r="M295" s="6"/>
      <c r="N295" s="1"/>
      <c r="O295" s="1"/>
      <c r="P295" s="6"/>
      <c r="Q295" s="8"/>
      <c r="R295" s="1"/>
      <c r="S295" s="1"/>
      <c r="T295" s="6"/>
      <c r="U295" s="1"/>
      <c r="V295" s="1"/>
      <c r="W295" s="1"/>
      <c r="X295" s="1"/>
      <c r="Y295" s="1"/>
      <c r="Z295" s="1"/>
      <c r="AA295" s="1"/>
      <c r="AB295" s="1"/>
      <c r="AC295" s="1"/>
    </row>
    <row r="296" ht="12.0" customHeight="1">
      <c r="A296" s="1"/>
      <c r="B296" s="6"/>
      <c r="C296" s="132"/>
      <c r="D296" s="7"/>
      <c r="E296" s="133"/>
      <c r="F296" s="5"/>
      <c r="G296" s="5"/>
      <c r="H296" s="97"/>
      <c r="I296" s="5"/>
      <c r="J296" s="5"/>
      <c r="K296" s="6"/>
      <c r="L296" s="7"/>
      <c r="M296" s="6"/>
      <c r="N296" s="1"/>
      <c r="O296" s="1"/>
      <c r="P296" s="6"/>
      <c r="Q296" s="8"/>
      <c r="R296" s="1"/>
      <c r="S296" s="1"/>
      <c r="T296" s="6"/>
      <c r="U296" s="1"/>
      <c r="V296" s="1"/>
      <c r="W296" s="1"/>
      <c r="X296" s="1"/>
      <c r="Y296" s="1"/>
      <c r="Z296" s="1"/>
      <c r="AA296" s="1"/>
      <c r="AB296" s="1"/>
      <c r="AC296" s="1"/>
    </row>
    <row r="297" ht="12.0" customHeight="1">
      <c r="A297" s="1"/>
      <c r="B297" s="6"/>
      <c r="C297" s="132"/>
      <c r="D297" s="7"/>
      <c r="E297" s="133"/>
      <c r="F297" s="5"/>
      <c r="G297" s="5"/>
      <c r="H297" s="97"/>
      <c r="I297" s="5"/>
      <c r="J297" s="5"/>
      <c r="K297" s="6"/>
      <c r="L297" s="7"/>
      <c r="M297" s="6"/>
      <c r="N297" s="1"/>
      <c r="O297" s="1"/>
      <c r="P297" s="6"/>
      <c r="Q297" s="8"/>
      <c r="R297" s="1"/>
      <c r="S297" s="1"/>
      <c r="T297" s="6"/>
      <c r="U297" s="1"/>
      <c r="V297" s="1"/>
      <c r="W297" s="1"/>
      <c r="X297" s="1"/>
      <c r="Y297" s="1"/>
      <c r="Z297" s="1"/>
      <c r="AA297" s="1"/>
      <c r="AB297" s="1"/>
      <c r="AC297" s="1"/>
    </row>
    <row r="298" ht="12.0" customHeight="1">
      <c r="A298" s="1"/>
      <c r="B298" s="6"/>
      <c r="C298" s="132"/>
      <c r="D298" s="7"/>
      <c r="E298" s="133"/>
      <c r="F298" s="5"/>
      <c r="G298" s="5"/>
      <c r="H298" s="97"/>
      <c r="I298" s="5"/>
      <c r="J298" s="5"/>
      <c r="K298" s="6"/>
      <c r="L298" s="7"/>
      <c r="M298" s="6"/>
      <c r="N298" s="1"/>
      <c r="O298" s="1"/>
      <c r="P298" s="6"/>
      <c r="Q298" s="8"/>
      <c r="R298" s="1"/>
      <c r="S298" s="1"/>
      <c r="T298" s="6"/>
      <c r="U298" s="1"/>
      <c r="V298" s="1"/>
      <c r="W298" s="1"/>
      <c r="X298" s="1"/>
      <c r="Y298" s="1"/>
      <c r="Z298" s="1"/>
      <c r="AA298" s="1"/>
      <c r="AB298" s="1"/>
      <c r="AC298" s="1"/>
    </row>
    <row r="299" ht="12.0" customHeight="1">
      <c r="A299" s="1"/>
      <c r="B299" s="6"/>
      <c r="C299" s="132"/>
      <c r="D299" s="7"/>
      <c r="E299" s="133"/>
      <c r="F299" s="5"/>
      <c r="G299" s="5"/>
      <c r="H299" s="97"/>
      <c r="I299" s="5"/>
      <c r="J299" s="5"/>
      <c r="K299" s="6"/>
      <c r="L299" s="7"/>
      <c r="M299" s="6"/>
      <c r="N299" s="1"/>
      <c r="O299" s="1"/>
      <c r="P299" s="6"/>
      <c r="Q299" s="8"/>
      <c r="R299" s="1"/>
      <c r="S299" s="1"/>
      <c r="T299" s="6"/>
      <c r="U299" s="1"/>
      <c r="V299" s="1"/>
      <c r="W299" s="1"/>
      <c r="X299" s="1"/>
      <c r="Y299" s="1"/>
      <c r="Z299" s="1"/>
      <c r="AA299" s="1"/>
      <c r="AB299" s="1"/>
      <c r="AC299" s="1"/>
    </row>
    <row r="300" ht="12.0" customHeight="1">
      <c r="A300" s="1"/>
      <c r="B300" s="6"/>
      <c r="C300" s="132"/>
      <c r="D300" s="7"/>
      <c r="E300" s="133"/>
      <c r="F300" s="5"/>
      <c r="G300" s="5"/>
      <c r="H300" s="97"/>
      <c r="I300" s="5"/>
      <c r="J300" s="5"/>
      <c r="K300" s="6"/>
      <c r="L300" s="7"/>
      <c r="M300" s="6"/>
      <c r="N300" s="1"/>
      <c r="O300" s="1"/>
      <c r="P300" s="6"/>
      <c r="Q300" s="8"/>
      <c r="R300" s="1"/>
      <c r="S300" s="1"/>
      <c r="T300" s="6"/>
      <c r="U300" s="1"/>
      <c r="V300" s="1"/>
      <c r="W300" s="1"/>
      <c r="X300" s="1"/>
      <c r="Y300" s="1"/>
      <c r="Z300" s="1"/>
      <c r="AA300" s="1"/>
      <c r="AB300" s="1"/>
      <c r="AC300" s="1"/>
    </row>
    <row r="301" ht="12.0" customHeight="1">
      <c r="A301" s="1"/>
      <c r="B301" s="6"/>
      <c r="C301" s="132"/>
      <c r="D301" s="7"/>
      <c r="E301" s="133"/>
      <c r="F301" s="5"/>
      <c r="G301" s="5"/>
      <c r="H301" s="97"/>
      <c r="I301" s="5"/>
      <c r="J301" s="5"/>
      <c r="K301" s="6"/>
      <c r="L301" s="7"/>
      <c r="M301" s="6"/>
      <c r="N301" s="1"/>
      <c r="O301" s="1"/>
      <c r="P301" s="6"/>
      <c r="Q301" s="8"/>
      <c r="R301" s="1"/>
      <c r="S301" s="1"/>
      <c r="T301" s="6"/>
      <c r="U301" s="1"/>
      <c r="V301" s="1"/>
      <c r="W301" s="1"/>
      <c r="X301" s="1"/>
      <c r="Y301" s="1"/>
      <c r="Z301" s="1"/>
      <c r="AA301" s="1"/>
      <c r="AB301" s="1"/>
      <c r="AC301" s="1"/>
    </row>
    <row r="302" ht="12.0" customHeight="1">
      <c r="A302" s="1"/>
      <c r="B302" s="6"/>
      <c r="C302" s="132"/>
      <c r="D302" s="7"/>
      <c r="E302" s="133"/>
      <c r="F302" s="5"/>
      <c r="G302" s="5"/>
      <c r="H302" s="97"/>
      <c r="I302" s="5"/>
      <c r="J302" s="5"/>
      <c r="K302" s="6"/>
      <c r="L302" s="7"/>
      <c r="M302" s="6"/>
      <c r="N302" s="1"/>
      <c r="O302" s="1"/>
      <c r="P302" s="6"/>
      <c r="Q302" s="8"/>
      <c r="R302" s="1"/>
      <c r="S302" s="1"/>
      <c r="T302" s="6"/>
      <c r="U302" s="1"/>
      <c r="V302" s="1"/>
      <c r="W302" s="1"/>
      <c r="X302" s="1"/>
      <c r="Y302" s="1"/>
      <c r="Z302" s="1"/>
      <c r="AA302" s="1"/>
      <c r="AB302" s="1"/>
      <c r="AC302" s="1"/>
    </row>
    <row r="303" ht="12.0" customHeight="1">
      <c r="A303" s="1"/>
      <c r="B303" s="6"/>
      <c r="C303" s="132"/>
      <c r="D303" s="7"/>
      <c r="E303" s="133"/>
      <c r="F303" s="5"/>
      <c r="G303" s="5"/>
      <c r="H303" s="97"/>
      <c r="I303" s="5"/>
      <c r="J303" s="5"/>
      <c r="K303" s="6"/>
      <c r="L303" s="7"/>
      <c r="M303" s="6"/>
      <c r="N303" s="1"/>
      <c r="O303" s="1"/>
      <c r="P303" s="6"/>
      <c r="Q303" s="8"/>
      <c r="R303" s="1"/>
      <c r="S303" s="1"/>
      <c r="T303" s="6"/>
      <c r="U303" s="1"/>
      <c r="V303" s="1"/>
      <c r="W303" s="1"/>
      <c r="X303" s="1"/>
      <c r="Y303" s="1"/>
      <c r="Z303" s="1"/>
      <c r="AA303" s="1"/>
      <c r="AB303" s="1"/>
      <c r="AC303" s="1"/>
    </row>
    <row r="304" ht="12.0" customHeight="1">
      <c r="A304" s="1"/>
      <c r="B304" s="6"/>
      <c r="C304" s="132"/>
      <c r="D304" s="7"/>
      <c r="E304" s="133"/>
      <c r="F304" s="5"/>
      <c r="G304" s="5"/>
      <c r="H304" s="97"/>
      <c r="I304" s="5"/>
      <c r="J304" s="5"/>
      <c r="K304" s="6"/>
      <c r="L304" s="7"/>
      <c r="M304" s="6"/>
      <c r="N304" s="1"/>
      <c r="O304" s="1"/>
      <c r="P304" s="6"/>
      <c r="Q304" s="8"/>
      <c r="R304" s="1"/>
      <c r="S304" s="1"/>
      <c r="T304" s="6"/>
      <c r="U304" s="1"/>
      <c r="V304" s="1"/>
      <c r="W304" s="1"/>
      <c r="X304" s="1"/>
      <c r="Y304" s="1"/>
      <c r="Z304" s="1"/>
      <c r="AA304" s="1"/>
      <c r="AB304" s="1"/>
      <c r="AC304" s="1"/>
    </row>
    <row r="305" ht="12.0" customHeight="1">
      <c r="A305" s="1"/>
      <c r="B305" s="6"/>
      <c r="C305" s="132"/>
      <c r="D305" s="7"/>
      <c r="E305" s="133"/>
      <c r="F305" s="5"/>
      <c r="G305" s="5"/>
      <c r="H305" s="97"/>
      <c r="I305" s="5"/>
      <c r="J305" s="5"/>
      <c r="K305" s="6"/>
      <c r="L305" s="7"/>
      <c r="M305" s="6"/>
      <c r="N305" s="1"/>
      <c r="O305" s="1"/>
      <c r="P305" s="6"/>
      <c r="Q305" s="8"/>
      <c r="R305" s="1"/>
      <c r="S305" s="1"/>
      <c r="T305" s="6"/>
      <c r="U305" s="1"/>
      <c r="V305" s="1"/>
      <c r="W305" s="1"/>
      <c r="X305" s="1"/>
      <c r="Y305" s="1"/>
      <c r="Z305" s="1"/>
      <c r="AA305" s="1"/>
      <c r="AB305" s="1"/>
      <c r="AC305" s="1"/>
    </row>
    <row r="306" ht="12.0" customHeight="1">
      <c r="A306" s="1"/>
      <c r="B306" s="6"/>
      <c r="C306" s="132"/>
      <c r="D306" s="7"/>
      <c r="E306" s="133"/>
      <c r="F306" s="5"/>
      <c r="G306" s="5"/>
      <c r="H306" s="97"/>
      <c r="I306" s="5"/>
      <c r="J306" s="5"/>
      <c r="K306" s="6"/>
      <c r="L306" s="7"/>
      <c r="M306" s="6"/>
      <c r="N306" s="1"/>
      <c r="O306" s="1"/>
      <c r="P306" s="6"/>
      <c r="Q306" s="8"/>
      <c r="R306" s="1"/>
      <c r="S306" s="1"/>
      <c r="T306" s="6"/>
      <c r="U306" s="1"/>
      <c r="V306" s="1"/>
      <c r="W306" s="1"/>
      <c r="X306" s="1"/>
      <c r="Y306" s="1"/>
      <c r="Z306" s="1"/>
      <c r="AA306" s="1"/>
      <c r="AB306" s="1"/>
      <c r="AC306" s="1"/>
    </row>
    <row r="307" ht="12.0" customHeight="1">
      <c r="A307" s="1"/>
      <c r="B307" s="6"/>
      <c r="C307" s="132"/>
      <c r="D307" s="7"/>
      <c r="E307" s="133"/>
      <c r="F307" s="5"/>
      <c r="G307" s="5"/>
      <c r="H307" s="97"/>
      <c r="I307" s="5"/>
      <c r="J307" s="5"/>
      <c r="K307" s="6"/>
      <c r="L307" s="7"/>
      <c r="M307" s="6"/>
      <c r="N307" s="1"/>
      <c r="O307" s="1"/>
      <c r="P307" s="6"/>
      <c r="Q307" s="8"/>
      <c r="R307" s="1"/>
      <c r="S307" s="1"/>
      <c r="T307" s="6"/>
      <c r="U307" s="1"/>
      <c r="V307" s="1"/>
      <c r="W307" s="1"/>
      <c r="X307" s="1"/>
      <c r="Y307" s="1"/>
      <c r="Z307" s="1"/>
      <c r="AA307" s="1"/>
      <c r="AB307" s="1"/>
      <c r="AC307" s="1"/>
    </row>
    <row r="308" ht="12.0" customHeight="1">
      <c r="A308" s="1"/>
      <c r="B308" s="6"/>
      <c r="C308" s="132"/>
      <c r="D308" s="7"/>
      <c r="E308" s="133"/>
      <c r="F308" s="5"/>
      <c r="G308" s="5"/>
      <c r="H308" s="97"/>
      <c r="I308" s="5"/>
      <c r="J308" s="5"/>
      <c r="K308" s="6"/>
      <c r="L308" s="7"/>
      <c r="M308" s="6"/>
      <c r="N308" s="1"/>
      <c r="O308" s="1"/>
      <c r="P308" s="6"/>
      <c r="Q308" s="8"/>
      <c r="R308" s="1"/>
      <c r="S308" s="1"/>
      <c r="T308" s="6"/>
      <c r="U308" s="1"/>
      <c r="V308" s="1"/>
      <c r="W308" s="1"/>
      <c r="X308" s="1"/>
      <c r="Y308" s="1"/>
      <c r="Z308" s="1"/>
      <c r="AA308" s="1"/>
      <c r="AB308" s="1"/>
      <c r="AC308" s="1"/>
    </row>
    <row r="309" ht="12.0" customHeight="1">
      <c r="A309" s="1"/>
      <c r="B309" s="6"/>
      <c r="C309" s="132"/>
      <c r="D309" s="7"/>
      <c r="E309" s="133"/>
      <c r="F309" s="5"/>
      <c r="G309" s="5"/>
      <c r="H309" s="97"/>
      <c r="I309" s="5"/>
      <c r="J309" s="5"/>
      <c r="K309" s="6"/>
      <c r="L309" s="7"/>
      <c r="M309" s="6"/>
      <c r="N309" s="1"/>
      <c r="O309" s="1"/>
      <c r="P309" s="6"/>
      <c r="Q309" s="8"/>
      <c r="R309" s="1"/>
      <c r="S309" s="1"/>
      <c r="T309" s="6"/>
      <c r="U309" s="1"/>
      <c r="V309" s="1"/>
      <c r="W309" s="1"/>
      <c r="X309" s="1"/>
      <c r="Y309" s="1"/>
      <c r="Z309" s="1"/>
      <c r="AA309" s="1"/>
      <c r="AB309" s="1"/>
      <c r="AC309" s="1"/>
    </row>
    <row r="310" ht="12.0" customHeight="1">
      <c r="A310" s="1"/>
      <c r="B310" s="6"/>
      <c r="C310" s="132"/>
      <c r="D310" s="7"/>
      <c r="E310" s="133"/>
      <c r="F310" s="5"/>
      <c r="G310" s="5"/>
      <c r="H310" s="97"/>
      <c r="I310" s="5"/>
      <c r="J310" s="5"/>
      <c r="K310" s="6"/>
      <c r="L310" s="7"/>
      <c r="M310" s="6"/>
      <c r="N310" s="1"/>
      <c r="O310" s="1"/>
      <c r="P310" s="6"/>
      <c r="Q310" s="8"/>
      <c r="R310" s="1"/>
      <c r="S310" s="1"/>
      <c r="T310" s="6"/>
      <c r="U310" s="1"/>
      <c r="V310" s="1"/>
      <c r="W310" s="1"/>
      <c r="X310" s="1"/>
      <c r="Y310" s="1"/>
      <c r="Z310" s="1"/>
      <c r="AA310" s="1"/>
      <c r="AB310" s="1"/>
      <c r="AC310" s="1"/>
    </row>
    <row r="311" ht="12.0" customHeight="1">
      <c r="A311" s="1"/>
      <c r="B311" s="6"/>
      <c r="C311" s="132"/>
      <c r="D311" s="7"/>
      <c r="E311" s="133"/>
      <c r="F311" s="5"/>
      <c r="G311" s="5"/>
      <c r="H311" s="97"/>
      <c r="I311" s="5"/>
      <c r="J311" s="5"/>
      <c r="K311" s="6"/>
      <c r="L311" s="7"/>
      <c r="M311" s="6"/>
      <c r="N311" s="1"/>
      <c r="O311" s="1"/>
      <c r="P311" s="6"/>
      <c r="Q311" s="8"/>
      <c r="R311" s="1"/>
      <c r="S311" s="1"/>
      <c r="T311" s="6"/>
      <c r="U311" s="1"/>
      <c r="V311" s="1"/>
      <c r="W311" s="1"/>
      <c r="X311" s="1"/>
      <c r="Y311" s="1"/>
      <c r="Z311" s="1"/>
      <c r="AA311" s="1"/>
      <c r="AB311" s="1"/>
      <c r="AC311" s="1"/>
    </row>
    <row r="312" ht="12.0" customHeight="1">
      <c r="A312" s="1"/>
      <c r="B312" s="6"/>
      <c r="C312" s="132"/>
      <c r="D312" s="7"/>
      <c r="E312" s="133"/>
      <c r="F312" s="5"/>
      <c r="G312" s="5"/>
      <c r="H312" s="97"/>
      <c r="I312" s="5"/>
      <c r="J312" s="5"/>
      <c r="K312" s="6"/>
      <c r="L312" s="7"/>
      <c r="M312" s="6"/>
      <c r="N312" s="1"/>
      <c r="O312" s="1"/>
      <c r="P312" s="6"/>
      <c r="Q312" s="8"/>
      <c r="R312" s="1"/>
      <c r="S312" s="1"/>
      <c r="T312" s="6"/>
      <c r="U312" s="1"/>
      <c r="V312" s="1"/>
      <c r="W312" s="1"/>
      <c r="X312" s="1"/>
      <c r="Y312" s="1"/>
      <c r="Z312" s="1"/>
      <c r="AA312" s="1"/>
      <c r="AB312" s="1"/>
      <c r="AC312" s="1"/>
    </row>
    <row r="313" ht="12.0" customHeight="1">
      <c r="A313" s="1"/>
      <c r="B313" s="6"/>
      <c r="C313" s="132"/>
      <c r="D313" s="7"/>
      <c r="E313" s="133"/>
      <c r="F313" s="5"/>
      <c r="G313" s="5"/>
      <c r="H313" s="97"/>
      <c r="I313" s="5"/>
      <c r="J313" s="5"/>
      <c r="K313" s="6"/>
      <c r="L313" s="7"/>
      <c r="M313" s="6"/>
      <c r="N313" s="1"/>
      <c r="O313" s="1"/>
      <c r="P313" s="6"/>
      <c r="Q313" s="8"/>
      <c r="R313" s="1"/>
      <c r="S313" s="1"/>
      <c r="T313" s="6"/>
      <c r="U313" s="1"/>
      <c r="V313" s="1"/>
      <c r="W313" s="1"/>
      <c r="X313" s="1"/>
      <c r="Y313" s="1"/>
      <c r="Z313" s="1"/>
      <c r="AA313" s="1"/>
      <c r="AB313" s="1"/>
      <c r="AC313" s="1"/>
    </row>
    <row r="314" ht="12.0" customHeight="1">
      <c r="A314" s="1"/>
      <c r="B314" s="6"/>
      <c r="C314" s="132"/>
      <c r="D314" s="7"/>
      <c r="E314" s="133"/>
      <c r="F314" s="5"/>
      <c r="G314" s="5"/>
      <c r="H314" s="97"/>
      <c r="I314" s="5"/>
      <c r="J314" s="5"/>
      <c r="K314" s="6"/>
      <c r="L314" s="7"/>
      <c r="M314" s="6"/>
      <c r="N314" s="1"/>
      <c r="O314" s="1"/>
      <c r="P314" s="6"/>
      <c r="Q314" s="8"/>
      <c r="R314" s="1"/>
      <c r="S314" s="1"/>
      <c r="T314" s="6"/>
      <c r="U314" s="1"/>
      <c r="V314" s="1"/>
      <c r="W314" s="1"/>
      <c r="X314" s="1"/>
      <c r="Y314" s="1"/>
      <c r="Z314" s="1"/>
      <c r="AA314" s="1"/>
      <c r="AB314" s="1"/>
      <c r="AC314" s="1"/>
    </row>
    <row r="315" ht="12.0" customHeight="1">
      <c r="A315" s="1"/>
      <c r="B315" s="6"/>
      <c r="C315" s="132"/>
      <c r="D315" s="7"/>
      <c r="E315" s="133"/>
      <c r="F315" s="5"/>
      <c r="G315" s="5"/>
      <c r="H315" s="97"/>
      <c r="I315" s="5"/>
      <c r="J315" s="5"/>
      <c r="K315" s="6"/>
      <c r="L315" s="7"/>
      <c r="M315" s="6"/>
      <c r="N315" s="1"/>
      <c r="O315" s="1"/>
      <c r="P315" s="6"/>
      <c r="Q315" s="8"/>
      <c r="R315" s="1"/>
      <c r="S315" s="1"/>
      <c r="T315" s="6"/>
      <c r="U315" s="1"/>
      <c r="V315" s="1"/>
      <c r="W315" s="1"/>
      <c r="X315" s="1"/>
      <c r="Y315" s="1"/>
      <c r="Z315" s="1"/>
      <c r="AA315" s="1"/>
      <c r="AB315" s="1"/>
      <c r="AC315" s="1"/>
    </row>
    <row r="316" ht="12.0" customHeight="1">
      <c r="A316" s="1"/>
      <c r="B316" s="6"/>
      <c r="C316" s="132"/>
      <c r="D316" s="7"/>
      <c r="E316" s="133"/>
      <c r="F316" s="5"/>
      <c r="G316" s="5"/>
      <c r="H316" s="97"/>
      <c r="I316" s="5"/>
      <c r="J316" s="5"/>
      <c r="K316" s="6"/>
      <c r="L316" s="7"/>
      <c r="M316" s="6"/>
      <c r="N316" s="1"/>
      <c r="O316" s="1"/>
      <c r="P316" s="6"/>
      <c r="Q316" s="8"/>
      <c r="R316" s="1"/>
      <c r="S316" s="1"/>
      <c r="T316" s="6"/>
      <c r="U316" s="1"/>
      <c r="V316" s="1"/>
      <c r="W316" s="1"/>
      <c r="X316" s="1"/>
      <c r="Y316" s="1"/>
      <c r="Z316" s="1"/>
      <c r="AA316" s="1"/>
      <c r="AB316" s="1"/>
      <c r="AC316" s="1"/>
    </row>
    <row r="317" ht="12.0" customHeight="1">
      <c r="A317" s="1"/>
      <c r="B317" s="6"/>
      <c r="C317" s="132"/>
      <c r="D317" s="7"/>
      <c r="E317" s="133"/>
      <c r="F317" s="5"/>
      <c r="G317" s="5"/>
      <c r="H317" s="97"/>
      <c r="I317" s="5"/>
      <c r="J317" s="5"/>
      <c r="K317" s="6"/>
      <c r="L317" s="7"/>
      <c r="M317" s="6"/>
      <c r="N317" s="1"/>
      <c r="O317" s="1"/>
      <c r="P317" s="6"/>
      <c r="Q317" s="8"/>
      <c r="R317" s="1"/>
      <c r="S317" s="1"/>
      <c r="T317" s="6"/>
      <c r="U317" s="1"/>
      <c r="V317" s="1"/>
      <c r="W317" s="1"/>
      <c r="X317" s="1"/>
      <c r="Y317" s="1"/>
      <c r="Z317" s="1"/>
      <c r="AA317" s="1"/>
      <c r="AB317" s="1"/>
      <c r="AC317" s="1"/>
    </row>
    <row r="318" ht="12.0" customHeight="1">
      <c r="A318" s="1"/>
      <c r="B318" s="6"/>
      <c r="C318" s="132"/>
      <c r="D318" s="7"/>
      <c r="E318" s="133"/>
      <c r="F318" s="5"/>
      <c r="G318" s="5"/>
      <c r="H318" s="97"/>
      <c r="I318" s="5"/>
      <c r="J318" s="5"/>
      <c r="K318" s="6"/>
      <c r="L318" s="7"/>
      <c r="M318" s="6"/>
      <c r="N318" s="1"/>
      <c r="O318" s="1"/>
      <c r="P318" s="6"/>
      <c r="Q318" s="8"/>
      <c r="R318" s="1"/>
      <c r="S318" s="1"/>
      <c r="T318" s="6"/>
      <c r="U318" s="1"/>
      <c r="V318" s="1"/>
      <c r="W318" s="1"/>
      <c r="X318" s="1"/>
      <c r="Y318" s="1"/>
      <c r="Z318" s="1"/>
      <c r="AA318" s="1"/>
      <c r="AB318" s="1"/>
      <c r="AC318" s="1"/>
    </row>
    <row r="319" ht="12.0" customHeight="1">
      <c r="A319" s="1"/>
      <c r="B319" s="6"/>
      <c r="C319" s="132"/>
      <c r="D319" s="7"/>
      <c r="E319" s="133"/>
      <c r="F319" s="5"/>
      <c r="G319" s="5"/>
      <c r="H319" s="97"/>
      <c r="I319" s="5"/>
      <c r="J319" s="5"/>
      <c r="K319" s="6"/>
      <c r="L319" s="7"/>
      <c r="M319" s="6"/>
      <c r="N319" s="1"/>
      <c r="O319" s="1"/>
      <c r="P319" s="6"/>
      <c r="Q319" s="8"/>
      <c r="R319" s="1"/>
      <c r="S319" s="1"/>
      <c r="T319" s="6"/>
      <c r="U319" s="1"/>
      <c r="V319" s="1"/>
      <c r="W319" s="1"/>
      <c r="X319" s="1"/>
      <c r="Y319" s="1"/>
      <c r="Z319" s="1"/>
      <c r="AA319" s="1"/>
      <c r="AB319" s="1"/>
      <c r="AC319" s="1"/>
    </row>
    <row r="320" ht="12.0" customHeight="1">
      <c r="A320" s="1"/>
      <c r="B320" s="6"/>
      <c r="C320" s="132"/>
      <c r="D320" s="7"/>
      <c r="E320" s="133"/>
      <c r="F320" s="5"/>
      <c r="G320" s="5"/>
      <c r="H320" s="97"/>
      <c r="I320" s="5"/>
      <c r="J320" s="5"/>
      <c r="K320" s="6"/>
      <c r="L320" s="7"/>
      <c r="M320" s="6"/>
      <c r="N320" s="1"/>
      <c r="O320" s="1"/>
      <c r="P320" s="6"/>
      <c r="Q320" s="8"/>
      <c r="R320" s="1"/>
      <c r="S320" s="1"/>
      <c r="T320" s="6"/>
      <c r="U320" s="1"/>
      <c r="V320" s="1"/>
      <c r="W320" s="1"/>
      <c r="X320" s="1"/>
      <c r="Y320" s="1"/>
      <c r="Z320" s="1"/>
      <c r="AA320" s="1"/>
      <c r="AB320" s="1"/>
      <c r="AC320" s="1"/>
    </row>
    <row r="321" ht="12.0" customHeight="1">
      <c r="A321" s="1"/>
      <c r="B321" s="6"/>
      <c r="C321" s="132"/>
      <c r="D321" s="7"/>
      <c r="E321" s="133"/>
      <c r="F321" s="5"/>
      <c r="G321" s="5"/>
      <c r="H321" s="97"/>
      <c r="I321" s="5"/>
      <c r="J321" s="5"/>
      <c r="K321" s="6"/>
      <c r="L321" s="7"/>
      <c r="M321" s="6"/>
      <c r="N321" s="1"/>
      <c r="O321" s="1"/>
      <c r="P321" s="6"/>
      <c r="Q321" s="8"/>
      <c r="R321" s="1"/>
      <c r="S321" s="1"/>
      <c r="T321" s="6"/>
      <c r="U321" s="1"/>
      <c r="V321" s="1"/>
      <c r="W321" s="1"/>
      <c r="X321" s="1"/>
      <c r="Y321" s="1"/>
      <c r="Z321" s="1"/>
      <c r="AA321" s="1"/>
      <c r="AB321" s="1"/>
      <c r="AC321" s="1"/>
    </row>
    <row r="322" ht="12.0" customHeight="1">
      <c r="A322" s="1"/>
      <c r="B322" s="6"/>
      <c r="C322" s="132"/>
      <c r="D322" s="7"/>
      <c r="E322" s="133"/>
      <c r="F322" s="5"/>
      <c r="G322" s="5"/>
      <c r="H322" s="97"/>
      <c r="I322" s="5"/>
      <c r="J322" s="5"/>
      <c r="K322" s="6"/>
      <c r="L322" s="7"/>
      <c r="M322" s="6"/>
      <c r="N322" s="1"/>
      <c r="O322" s="1"/>
      <c r="P322" s="6"/>
      <c r="Q322" s="8"/>
      <c r="R322" s="1"/>
      <c r="S322" s="1"/>
      <c r="T322" s="6"/>
      <c r="U322" s="1"/>
      <c r="V322" s="1"/>
      <c r="W322" s="1"/>
      <c r="X322" s="1"/>
      <c r="Y322" s="1"/>
      <c r="Z322" s="1"/>
      <c r="AA322" s="1"/>
      <c r="AB322" s="1"/>
      <c r="AC322" s="1"/>
    </row>
    <row r="323" ht="12.0" customHeight="1">
      <c r="A323" s="1"/>
      <c r="B323" s="6"/>
      <c r="C323" s="132"/>
      <c r="D323" s="7"/>
      <c r="E323" s="133"/>
      <c r="F323" s="5"/>
      <c r="G323" s="5"/>
      <c r="H323" s="97"/>
      <c r="I323" s="5"/>
      <c r="J323" s="5"/>
      <c r="K323" s="6"/>
      <c r="L323" s="7"/>
      <c r="M323" s="6"/>
      <c r="N323" s="1"/>
      <c r="O323" s="1"/>
      <c r="P323" s="6"/>
      <c r="Q323" s="8"/>
      <c r="R323" s="1"/>
      <c r="S323" s="1"/>
      <c r="T323" s="6"/>
      <c r="U323" s="1"/>
      <c r="V323" s="1"/>
      <c r="W323" s="1"/>
      <c r="X323" s="1"/>
      <c r="Y323" s="1"/>
      <c r="Z323" s="1"/>
      <c r="AA323" s="1"/>
      <c r="AB323" s="1"/>
      <c r="AC323" s="1"/>
    </row>
    <row r="324" ht="12.0" customHeight="1">
      <c r="A324" s="1"/>
      <c r="B324" s="6"/>
      <c r="C324" s="132"/>
      <c r="D324" s="7"/>
      <c r="E324" s="133"/>
      <c r="F324" s="5"/>
      <c r="G324" s="5"/>
      <c r="H324" s="97"/>
      <c r="I324" s="5"/>
      <c r="J324" s="5"/>
      <c r="K324" s="6"/>
      <c r="L324" s="7"/>
      <c r="M324" s="6"/>
      <c r="N324" s="1"/>
      <c r="O324" s="1"/>
      <c r="P324" s="6"/>
      <c r="Q324" s="8"/>
      <c r="R324" s="1"/>
      <c r="S324" s="1"/>
      <c r="T324" s="6"/>
      <c r="U324" s="1"/>
      <c r="V324" s="1"/>
      <c r="W324" s="1"/>
      <c r="X324" s="1"/>
      <c r="Y324" s="1"/>
      <c r="Z324" s="1"/>
      <c r="AA324" s="1"/>
      <c r="AB324" s="1"/>
      <c r="AC324" s="1"/>
    </row>
    <row r="325" ht="12.0" customHeight="1">
      <c r="A325" s="1"/>
      <c r="B325" s="6"/>
      <c r="C325" s="132"/>
      <c r="D325" s="7"/>
      <c r="E325" s="133"/>
      <c r="F325" s="5"/>
      <c r="G325" s="5"/>
      <c r="H325" s="97"/>
      <c r="I325" s="5"/>
      <c r="J325" s="5"/>
      <c r="K325" s="6"/>
      <c r="L325" s="7"/>
      <c r="M325" s="6"/>
      <c r="N325" s="1"/>
      <c r="O325" s="1"/>
      <c r="P325" s="6"/>
      <c r="Q325" s="8"/>
      <c r="R325" s="1"/>
      <c r="S325" s="1"/>
      <c r="T325" s="6"/>
      <c r="U325" s="1"/>
      <c r="V325" s="1"/>
      <c r="W325" s="1"/>
      <c r="X325" s="1"/>
      <c r="Y325" s="1"/>
      <c r="Z325" s="1"/>
      <c r="AA325" s="1"/>
      <c r="AB325" s="1"/>
      <c r="AC325" s="1"/>
    </row>
    <row r="326" ht="12.0" customHeight="1">
      <c r="A326" s="1"/>
      <c r="B326" s="6"/>
      <c r="C326" s="132"/>
      <c r="D326" s="7"/>
      <c r="E326" s="133"/>
      <c r="F326" s="5"/>
      <c r="G326" s="5"/>
      <c r="H326" s="97"/>
      <c r="I326" s="5"/>
      <c r="J326" s="5"/>
      <c r="K326" s="6"/>
      <c r="L326" s="7"/>
      <c r="M326" s="6"/>
      <c r="N326" s="1"/>
      <c r="O326" s="1"/>
      <c r="P326" s="6"/>
      <c r="Q326" s="8"/>
      <c r="R326" s="1"/>
      <c r="S326" s="1"/>
      <c r="T326" s="6"/>
      <c r="U326" s="1"/>
      <c r="V326" s="1"/>
      <c r="W326" s="1"/>
      <c r="X326" s="1"/>
      <c r="Y326" s="1"/>
      <c r="Z326" s="1"/>
      <c r="AA326" s="1"/>
      <c r="AB326" s="1"/>
      <c r="AC326" s="1"/>
    </row>
    <row r="327" ht="12.0" customHeight="1">
      <c r="A327" s="1"/>
      <c r="B327" s="6"/>
      <c r="C327" s="132"/>
      <c r="D327" s="7"/>
      <c r="E327" s="133"/>
      <c r="F327" s="5"/>
      <c r="G327" s="5"/>
      <c r="H327" s="97"/>
      <c r="I327" s="5"/>
      <c r="J327" s="5"/>
      <c r="K327" s="6"/>
      <c r="L327" s="7"/>
      <c r="M327" s="6"/>
      <c r="N327" s="1"/>
      <c r="O327" s="1"/>
      <c r="P327" s="6"/>
      <c r="Q327" s="8"/>
      <c r="R327" s="1"/>
      <c r="S327" s="1"/>
      <c r="T327" s="6"/>
      <c r="U327" s="1"/>
      <c r="V327" s="1"/>
      <c r="W327" s="1"/>
      <c r="X327" s="1"/>
      <c r="Y327" s="1"/>
      <c r="Z327" s="1"/>
      <c r="AA327" s="1"/>
      <c r="AB327" s="1"/>
      <c r="AC327" s="1"/>
    </row>
    <row r="328" ht="12.0" customHeight="1">
      <c r="A328" s="1"/>
      <c r="B328" s="6"/>
      <c r="C328" s="132"/>
      <c r="D328" s="7"/>
      <c r="E328" s="133"/>
      <c r="F328" s="5"/>
      <c r="G328" s="5"/>
      <c r="H328" s="97"/>
      <c r="I328" s="5"/>
      <c r="J328" s="5"/>
      <c r="K328" s="6"/>
      <c r="L328" s="7"/>
      <c r="M328" s="6"/>
      <c r="N328" s="1"/>
      <c r="O328" s="1"/>
      <c r="P328" s="6"/>
      <c r="Q328" s="8"/>
      <c r="R328" s="1"/>
      <c r="S328" s="1"/>
      <c r="T328" s="6"/>
      <c r="U328" s="1"/>
      <c r="V328" s="1"/>
      <c r="W328" s="1"/>
      <c r="X328" s="1"/>
      <c r="Y328" s="1"/>
      <c r="Z328" s="1"/>
      <c r="AA328" s="1"/>
      <c r="AB328" s="1"/>
      <c r="AC328" s="1"/>
    </row>
    <row r="329" ht="12.0" customHeight="1">
      <c r="A329" s="1"/>
      <c r="B329" s="6"/>
      <c r="C329" s="132"/>
      <c r="D329" s="7"/>
      <c r="E329" s="133"/>
      <c r="F329" s="5"/>
      <c r="G329" s="5"/>
      <c r="H329" s="97"/>
      <c r="I329" s="5"/>
      <c r="J329" s="5"/>
      <c r="K329" s="6"/>
      <c r="L329" s="7"/>
      <c r="M329" s="6"/>
      <c r="N329" s="1"/>
      <c r="O329" s="1"/>
      <c r="P329" s="6"/>
      <c r="Q329" s="8"/>
      <c r="R329" s="1"/>
      <c r="S329" s="1"/>
      <c r="T329" s="6"/>
      <c r="U329" s="1"/>
      <c r="V329" s="1"/>
      <c r="W329" s="1"/>
      <c r="X329" s="1"/>
      <c r="Y329" s="1"/>
      <c r="Z329" s="1"/>
      <c r="AA329" s="1"/>
      <c r="AB329" s="1"/>
      <c r="AC329" s="1"/>
    </row>
    <row r="330" ht="12.0" customHeight="1">
      <c r="A330" s="1"/>
      <c r="B330" s="6"/>
      <c r="C330" s="132"/>
      <c r="D330" s="7"/>
      <c r="E330" s="133"/>
      <c r="F330" s="5"/>
      <c r="G330" s="5"/>
      <c r="H330" s="97"/>
      <c r="I330" s="5"/>
      <c r="J330" s="5"/>
      <c r="K330" s="6"/>
      <c r="L330" s="7"/>
      <c r="M330" s="6"/>
      <c r="N330" s="1"/>
      <c r="O330" s="1"/>
      <c r="P330" s="6"/>
      <c r="Q330" s="8"/>
      <c r="R330" s="1"/>
      <c r="S330" s="1"/>
      <c r="T330" s="6"/>
      <c r="U330" s="1"/>
      <c r="V330" s="1"/>
      <c r="W330" s="1"/>
      <c r="X330" s="1"/>
      <c r="Y330" s="1"/>
      <c r="Z330" s="1"/>
      <c r="AA330" s="1"/>
      <c r="AB330" s="1"/>
      <c r="AC330" s="1"/>
    </row>
    <row r="331" ht="12.0" customHeight="1">
      <c r="A331" s="1"/>
      <c r="B331" s="6"/>
      <c r="C331" s="132"/>
      <c r="D331" s="7"/>
      <c r="E331" s="133"/>
      <c r="F331" s="5"/>
      <c r="G331" s="5"/>
      <c r="H331" s="97"/>
      <c r="I331" s="5"/>
      <c r="J331" s="5"/>
      <c r="K331" s="6"/>
      <c r="L331" s="7"/>
      <c r="M331" s="6"/>
      <c r="N331" s="1"/>
      <c r="O331" s="1"/>
      <c r="P331" s="6"/>
      <c r="Q331" s="8"/>
      <c r="R331" s="1"/>
      <c r="S331" s="1"/>
      <c r="T331" s="6"/>
      <c r="U331" s="1"/>
      <c r="V331" s="1"/>
      <c r="W331" s="1"/>
      <c r="X331" s="1"/>
      <c r="Y331" s="1"/>
      <c r="Z331" s="1"/>
      <c r="AA331" s="1"/>
      <c r="AB331" s="1"/>
      <c r="AC331" s="1"/>
    </row>
    <row r="332" ht="12.0" customHeight="1">
      <c r="A332" s="1"/>
      <c r="B332" s="6"/>
      <c r="C332" s="132"/>
      <c r="D332" s="7"/>
      <c r="E332" s="133"/>
      <c r="F332" s="5"/>
      <c r="G332" s="5"/>
      <c r="H332" s="97"/>
      <c r="I332" s="5"/>
      <c r="J332" s="5"/>
      <c r="K332" s="6"/>
      <c r="L332" s="7"/>
      <c r="M332" s="6"/>
      <c r="N332" s="1"/>
      <c r="O332" s="1"/>
      <c r="P332" s="6"/>
      <c r="Q332" s="8"/>
      <c r="R332" s="1"/>
      <c r="S332" s="1"/>
      <c r="T332" s="6"/>
      <c r="U332" s="1"/>
      <c r="V332" s="1"/>
      <c r="W332" s="1"/>
      <c r="X332" s="1"/>
      <c r="Y332" s="1"/>
      <c r="Z332" s="1"/>
      <c r="AA332" s="1"/>
      <c r="AB332" s="1"/>
      <c r="AC332" s="1"/>
    </row>
    <row r="333" ht="12.0" customHeight="1">
      <c r="A333" s="1"/>
      <c r="B333" s="6"/>
      <c r="C333" s="132"/>
      <c r="D333" s="7"/>
      <c r="E333" s="133"/>
      <c r="F333" s="5"/>
      <c r="G333" s="5"/>
      <c r="H333" s="97"/>
      <c r="I333" s="5"/>
      <c r="J333" s="5"/>
      <c r="K333" s="6"/>
      <c r="L333" s="7"/>
      <c r="M333" s="6"/>
      <c r="N333" s="1"/>
      <c r="O333" s="1"/>
      <c r="P333" s="6"/>
      <c r="Q333" s="8"/>
      <c r="R333" s="1"/>
      <c r="S333" s="1"/>
      <c r="T333" s="6"/>
      <c r="U333" s="1"/>
      <c r="V333" s="1"/>
      <c r="W333" s="1"/>
      <c r="X333" s="1"/>
      <c r="Y333" s="1"/>
      <c r="Z333" s="1"/>
      <c r="AA333" s="1"/>
      <c r="AB333" s="1"/>
      <c r="AC333" s="1"/>
    </row>
    <row r="334" ht="12.0" customHeight="1">
      <c r="A334" s="1"/>
      <c r="B334" s="6"/>
      <c r="C334" s="132"/>
      <c r="D334" s="7"/>
      <c r="E334" s="133"/>
      <c r="F334" s="5"/>
      <c r="G334" s="5"/>
      <c r="H334" s="97"/>
      <c r="I334" s="5"/>
      <c r="J334" s="5"/>
      <c r="K334" s="6"/>
      <c r="L334" s="7"/>
      <c r="M334" s="6"/>
      <c r="N334" s="1"/>
      <c r="O334" s="1"/>
      <c r="P334" s="6"/>
      <c r="Q334" s="8"/>
      <c r="R334" s="1"/>
      <c r="S334" s="1"/>
      <c r="T334" s="6"/>
      <c r="U334" s="1"/>
      <c r="V334" s="1"/>
      <c r="W334" s="1"/>
      <c r="X334" s="1"/>
      <c r="Y334" s="1"/>
      <c r="Z334" s="1"/>
      <c r="AA334" s="1"/>
      <c r="AB334" s="1"/>
      <c r="AC334" s="1"/>
    </row>
    <row r="335" ht="12.0" customHeight="1">
      <c r="A335" s="1"/>
      <c r="B335" s="6"/>
      <c r="C335" s="132"/>
      <c r="D335" s="7"/>
      <c r="E335" s="133"/>
      <c r="F335" s="5"/>
      <c r="G335" s="5"/>
      <c r="H335" s="97"/>
      <c r="I335" s="5"/>
      <c r="J335" s="5"/>
      <c r="K335" s="6"/>
      <c r="L335" s="7"/>
      <c r="M335" s="6"/>
      <c r="N335" s="1"/>
      <c r="O335" s="1"/>
      <c r="P335" s="6"/>
      <c r="Q335" s="8"/>
      <c r="R335" s="1"/>
      <c r="S335" s="1"/>
      <c r="T335" s="6"/>
      <c r="U335" s="1"/>
      <c r="V335" s="1"/>
      <c r="W335" s="1"/>
      <c r="X335" s="1"/>
      <c r="Y335" s="1"/>
      <c r="Z335" s="1"/>
      <c r="AA335" s="1"/>
      <c r="AB335" s="1"/>
      <c r="AC335" s="1"/>
    </row>
    <row r="336" ht="12.0" customHeight="1">
      <c r="A336" s="1"/>
      <c r="B336" s="6"/>
      <c r="C336" s="132"/>
      <c r="D336" s="7"/>
      <c r="E336" s="133"/>
      <c r="F336" s="5"/>
      <c r="G336" s="5"/>
      <c r="H336" s="97"/>
      <c r="I336" s="5"/>
      <c r="J336" s="5"/>
      <c r="K336" s="6"/>
      <c r="L336" s="7"/>
      <c r="M336" s="6"/>
      <c r="N336" s="1"/>
      <c r="O336" s="1"/>
      <c r="P336" s="6"/>
      <c r="Q336" s="8"/>
      <c r="R336" s="1"/>
      <c r="S336" s="1"/>
      <c r="T336" s="6"/>
      <c r="U336" s="1"/>
      <c r="V336" s="1"/>
      <c r="W336" s="1"/>
      <c r="X336" s="1"/>
      <c r="Y336" s="1"/>
      <c r="Z336" s="1"/>
      <c r="AA336" s="1"/>
      <c r="AB336" s="1"/>
      <c r="AC336" s="1"/>
    </row>
    <row r="337" ht="12.0" customHeight="1">
      <c r="A337" s="1"/>
      <c r="B337" s="6"/>
      <c r="C337" s="132"/>
      <c r="D337" s="7"/>
      <c r="E337" s="133"/>
      <c r="F337" s="5"/>
      <c r="G337" s="5"/>
      <c r="H337" s="97"/>
      <c r="I337" s="5"/>
      <c r="J337" s="5"/>
      <c r="K337" s="6"/>
      <c r="L337" s="7"/>
      <c r="M337" s="6"/>
      <c r="N337" s="1"/>
      <c r="O337" s="1"/>
      <c r="P337" s="6"/>
      <c r="Q337" s="8"/>
      <c r="R337" s="1"/>
      <c r="S337" s="1"/>
      <c r="T337" s="6"/>
      <c r="U337" s="1"/>
      <c r="V337" s="1"/>
      <c r="W337" s="1"/>
      <c r="X337" s="1"/>
      <c r="Y337" s="1"/>
      <c r="Z337" s="1"/>
      <c r="AA337" s="1"/>
      <c r="AB337" s="1"/>
      <c r="AC337" s="1"/>
    </row>
    <row r="338" ht="12.0" customHeight="1">
      <c r="A338" s="1"/>
      <c r="B338" s="6"/>
      <c r="C338" s="132"/>
      <c r="D338" s="7"/>
      <c r="E338" s="133"/>
      <c r="F338" s="5"/>
      <c r="G338" s="5"/>
      <c r="H338" s="97"/>
      <c r="I338" s="5"/>
      <c r="J338" s="5"/>
      <c r="K338" s="6"/>
      <c r="L338" s="7"/>
      <c r="M338" s="6"/>
      <c r="N338" s="1"/>
      <c r="O338" s="1"/>
      <c r="P338" s="6"/>
      <c r="Q338" s="8"/>
      <c r="R338" s="1"/>
      <c r="S338" s="1"/>
      <c r="T338" s="6"/>
      <c r="U338" s="1"/>
      <c r="V338" s="1"/>
      <c r="W338" s="1"/>
      <c r="X338" s="1"/>
      <c r="Y338" s="1"/>
      <c r="Z338" s="1"/>
      <c r="AA338" s="1"/>
      <c r="AB338" s="1"/>
      <c r="AC338" s="1"/>
    </row>
    <row r="339" ht="12.0" customHeight="1">
      <c r="A339" s="1"/>
      <c r="B339" s="6"/>
      <c r="C339" s="132"/>
      <c r="D339" s="7"/>
      <c r="E339" s="133"/>
      <c r="F339" s="5"/>
      <c r="G339" s="5"/>
      <c r="H339" s="97"/>
      <c r="I339" s="5"/>
      <c r="J339" s="5"/>
      <c r="K339" s="6"/>
      <c r="L339" s="7"/>
      <c r="M339" s="6"/>
      <c r="N339" s="1"/>
      <c r="O339" s="1"/>
      <c r="P339" s="6"/>
      <c r="Q339" s="8"/>
      <c r="R339" s="1"/>
      <c r="S339" s="1"/>
      <c r="T339" s="6"/>
      <c r="U339" s="1"/>
      <c r="V339" s="1"/>
      <c r="W339" s="1"/>
      <c r="X339" s="1"/>
      <c r="Y339" s="1"/>
      <c r="Z339" s="1"/>
      <c r="AA339" s="1"/>
      <c r="AB339" s="1"/>
      <c r="AC339" s="1"/>
    </row>
    <row r="340" ht="12.0" customHeight="1">
      <c r="A340" s="1"/>
      <c r="B340" s="6"/>
      <c r="C340" s="132"/>
      <c r="D340" s="7"/>
      <c r="E340" s="133"/>
      <c r="F340" s="5"/>
      <c r="G340" s="5"/>
      <c r="H340" s="97"/>
      <c r="I340" s="5"/>
      <c r="J340" s="5"/>
      <c r="K340" s="6"/>
      <c r="L340" s="7"/>
      <c r="M340" s="6"/>
      <c r="N340" s="1"/>
      <c r="O340" s="1"/>
      <c r="P340" s="6"/>
      <c r="Q340" s="8"/>
      <c r="R340" s="1"/>
      <c r="S340" s="1"/>
      <c r="T340" s="6"/>
      <c r="U340" s="1"/>
      <c r="V340" s="1"/>
      <c r="W340" s="1"/>
      <c r="X340" s="1"/>
      <c r="Y340" s="1"/>
      <c r="Z340" s="1"/>
      <c r="AA340" s="1"/>
      <c r="AB340" s="1"/>
      <c r="AC340" s="1"/>
    </row>
    <row r="341" ht="12.0" customHeight="1">
      <c r="A341" s="1"/>
      <c r="B341" s="6"/>
      <c r="C341" s="132"/>
      <c r="D341" s="7"/>
      <c r="E341" s="133"/>
      <c r="F341" s="5"/>
      <c r="G341" s="5"/>
      <c r="H341" s="97"/>
      <c r="I341" s="5"/>
      <c r="J341" s="5"/>
      <c r="K341" s="6"/>
      <c r="L341" s="7"/>
      <c r="M341" s="6"/>
      <c r="N341" s="1"/>
      <c r="O341" s="1"/>
      <c r="P341" s="6"/>
      <c r="Q341" s="8"/>
      <c r="R341" s="1"/>
      <c r="S341" s="1"/>
      <c r="T341" s="6"/>
      <c r="U341" s="1"/>
      <c r="V341" s="1"/>
      <c r="W341" s="1"/>
      <c r="X341" s="1"/>
      <c r="Y341" s="1"/>
      <c r="Z341" s="1"/>
      <c r="AA341" s="1"/>
      <c r="AB341" s="1"/>
      <c r="AC341" s="1"/>
    </row>
    <row r="342" ht="12.0" customHeight="1">
      <c r="A342" s="1"/>
      <c r="B342" s="6"/>
      <c r="C342" s="132"/>
      <c r="D342" s="7"/>
      <c r="E342" s="133"/>
      <c r="F342" s="5"/>
      <c r="G342" s="5"/>
      <c r="H342" s="97"/>
      <c r="I342" s="5"/>
      <c r="J342" s="5"/>
      <c r="K342" s="6"/>
      <c r="L342" s="7"/>
      <c r="M342" s="6"/>
      <c r="N342" s="1"/>
      <c r="O342" s="1"/>
      <c r="P342" s="6"/>
      <c r="Q342" s="8"/>
      <c r="R342" s="1"/>
      <c r="S342" s="1"/>
      <c r="T342" s="6"/>
      <c r="U342" s="1"/>
      <c r="V342" s="1"/>
      <c r="W342" s="1"/>
      <c r="X342" s="1"/>
      <c r="Y342" s="1"/>
      <c r="Z342" s="1"/>
      <c r="AA342" s="1"/>
      <c r="AB342" s="1"/>
      <c r="AC342" s="1"/>
    </row>
    <row r="343" ht="12.0" customHeight="1">
      <c r="A343" s="1"/>
      <c r="B343" s="6"/>
      <c r="C343" s="132"/>
      <c r="D343" s="7"/>
      <c r="E343" s="133"/>
      <c r="F343" s="5"/>
      <c r="G343" s="5"/>
      <c r="H343" s="97"/>
      <c r="I343" s="5"/>
      <c r="J343" s="5"/>
      <c r="K343" s="6"/>
      <c r="L343" s="7"/>
      <c r="M343" s="6"/>
      <c r="N343" s="1"/>
      <c r="O343" s="1"/>
      <c r="P343" s="6"/>
      <c r="Q343" s="8"/>
      <c r="R343" s="1"/>
      <c r="S343" s="1"/>
      <c r="T343" s="6"/>
      <c r="U343" s="1"/>
      <c r="V343" s="1"/>
      <c r="W343" s="1"/>
      <c r="X343" s="1"/>
      <c r="Y343" s="1"/>
      <c r="Z343" s="1"/>
      <c r="AA343" s="1"/>
      <c r="AB343" s="1"/>
      <c r="AC343" s="1"/>
    </row>
    <row r="344" ht="12.0" customHeight="1">
      <c r="A344" s="1"/>
      <c r="B344" s="6"/>
      <c r="C344" s="132"/>
      <c r="D344" s="7"/>
      <c r="E344" s="133"/>
      <c r="F344" s="5"/>
      <c r="G344" s="5"/>
      <c r="H344" s="97"/>
      <c r="I344" s="5"/>
      <c r="J344" s="5"/>
      <c r="K344" s="6"/>
      <c r="L344" s="7"/>
      <c r="M344" s="6"/>
      <c r="N344" s="1"/>
      <c r="O344" s="1"/>
      <c r="P344" s="6"/>
      <c r="Q344" s="8"/>
      <c r="R344" s="1"/>
      <c r="S344" s="1"/>
      <c r="T344" s="6"/>
      <c r="U344" s="1"/>
      <c r="V344" s="1"/>
      <c r="W344" s="1"/>
      <c r="X344" s="1"/>
      <c r="Y344" s="1"/>
      <c r="Z344" s="1"/>
      <c r="AA344" s="1"/>
      <c r="AB344" s="1"/>
      <c r="AC344" s="1"/>
    </row>
    <row r="345" ht="12.0" customHeight="1">
      <c r="A345" s="1"/>
      <c r="B345" s="6"/>
      <c r="C345" s="132"/>
      <c r="D345" s="7"/>
      <c r="E345" s="133"/>
      <c r="F345" s="5"/>
      <c r="G345" s="5"/>
      <c r="H345" s="97"/>
      <c r="I345" s="5"/>
      <c r="J345" s="5"/>
      <c r="K345" s="6"/>
      <c r="L345" s="7"/>
      <c r="M345" s="6"/>
      <c r="N345" s="1"/>
      <c r="O345" s="1"/>
      <c r="P345" s="6"/>
      <c r="Q345" s="8"/>
      <c r="R345" s="1"/>
      <c r="S345" s="1"/>
      <c r="T345" s="6"/>
      <c r="U345" s="1"/>
      <c r="V345" s="1"/>
      <c r="W345" s="1"/>
      <c r="X345" s="1"/>
      <c r="Y345" s="1"/>
      <c r="Z345" s="1"/>
      <c r="AA345" s="1"/>
      <c r="AB345" s="1"/>
      <c r="AC345" s="1"/>
    </row>
    <row r="346" ht="12.0" customHeight="1">
      <c r="A346" s="1"/>
      <c r="B346" s="6"/>
      <c r="C346" s="132"/>
      <c r="D346" s="7"/>
      <c r="E346" s="133"/>
      <c r="F346" s="5"/>
      <c r="G346" s="5"/>
      <c r="H346" s="97"/>
      <c r="I346" s="5"/>
      <c r="J346" s="5"/>
      <c r="K346" s="6"/>
      <c r="L346" s="7"/>
      <c r="M346" s="6"/>
      <c r="N346" s="1"/>
      <c r="O346" s="1"/>
      <c r="P346" s="6"/>
      <c r="Q346" s="8"/>
      <c r="R346" s="1"/>
      <c r="S346" s="1"/>
      <c r="T346" s="6"/>
      <c r="U346" s="1"/>
      <c r="V346" s="1"/>
      <c r="W346" s="1"/>
      <c r="X346" s="1"/>
      <c r="Y346" s="1"/>
      <c r="Z346" s="1"/>
      <c r="AA346" s="1"/>
      <c r="AB346" s="1"/>
      <c r="AC346" s="1"/>
    </row>
    <row r="347" ht="12.0" customHeight="1">
      <c r="A347" s="1"/>
      <c r="B347" s="6"/>
      <c r="C347" s="132"/>
      <c r="D347" s="7"/>
      <c r="E347" s="133"/>
      <c r="F347" s="5"/>
      <c r="G347" s="5"/>
      <c r="H347" s="97"/>
      <c r="I347" s="5"/>
      <c r="J347" s="5"/>
      <c r="K347" s="6"/>
      <c r="L347" s="7"/>
      <c r="M347" s="6"/>
      <c r="N347" s="1"/>
      <c r="O347" s="1"/>
      <c r="P347" s="6"/>
      <c r="Q347" s="8"/>
      <c r="R347" s="1"/>
      <c r="S347" s="1"/>
      <c r="T347" s="6"/>
      <c r="U347" s="1"/>
      <c r="V347" s="1"/>
      <c r="W347" s="1"/>
      <c r="X347" s="1"/>
      <c r="Y347" s="1"/>
      <c r="Z347" s="1"/>
      <c r="AA347" s="1"/>
      <c r="AB347" s="1"/>
      <c r="AC347" s="1"/>
    </row>
    <row r="348" ht="12.0" customHeight="1">
      <c r="A348" s="1"/>
      <c r="B348" s="6"/>
      <c r="C348" s="132"/>
      <c r="D348" s="7"/>
      <c r="E348" s="133"/>
      <c r="F348" s="5"/>
      <c r="G348" s="5"/>
      <c r="H348" s="97"/>
      <c r="I348" s="5"/>
      <c r="J348" s="5"/>
      <c r="K348" s="6"/>
      <c r="L348" s="7"/>
      <c r="M348" s="6"/>
      <c r="N348" s="1"/>
      <c r="O348" s="1"/>
      <c r="P348" s="6"/>
      <c r="Q348" s="8"/>
      <c r="R348" s="1"/>
      <c r="S348" s="1"/>
      <c r="T348" s="6"/>
      <c r="U348" s="1"/>
      <c r="V348" s="1"/>
      <c r="W348" s="1"/>
      <c r="X348" s="1"/>
      <c r="Y348" s="1"/>
      <c r="Z348" s="1"/>
      <c r="AA348" s="1"/>
      <c r="AB348" s="1"/>
      <c r="AC348" s="1"/>
    </row>
    <row r="349" ht="12.0" customHeight="1">
      <c r="A349" s="1"/>
      <c r="B349" s="6"/>
      <c r="C349" s="132"/>
      <c r="D349" s="7"/>
      <c r="E349" s="133"/>
      <c r="F349" s="5"/>
      <c r="G349" s="5"/>
      <c r="H349" s="97"/>
      <c r="I349" s="5"/>
      <c r="J349" s="5"/>
      <c r="K349" s="6"/>
      <c r="L349" s="7"/>
      <c r="M349" s="6"/>
      <c r="N349" s="1"/>
      <c r="O349" s="1"/>
      <c r="P349" s="6"/>
      <c r="Q349" s="8"/>
      <c r="R349" s="1"/>
      <c r="S349" s="1"/>
      <c r="T349" s="6"/>
      <c r="U349" s="1"/>
      <c r="V349" s="1"/>
      <c r="W349" s="1"/>
      <c r="X349" s="1"/>
      <c r="Y349" s="1"/>
      <c r="Z349" s="1"/>
      <c r="AA349" s="1"/>
      <c r="AB349" s="1"/>
      <c r="AC349" s="1"/>
    </row>
    <row r="350" ht="12.0" customHeight="1">
      <c r="A350" s="1"/>
      <c r="B350" s="6"/>
      <c r="C350" s="132"/>
      <c r="D350" s="7"/>
      <c r="E350" s="133"/>
      <c r="F350" s="5"/>
      <c r="G350" s="5"/>
      <c r="H350" s="97"/>
      <c r="I350" s="5"/>
      <c r="J350" s="5"/>
      <c r="K350" s="6"/>
      <c r="L350" s="7"/>
      <c r="M350" s="6"/>
      <c r="N350" s="1"/>
      <c r="O350" s="1"/>
      <c r="P350" s="6"/>
      <c r="Q350" s="8"/>
      <c r="R350" s="1"/>
      <c r="S350" s="1"/>
      <c r="T350" s="6"/>
      <c r="U350" s="1"/>
      <c r="V350" s="1"/>
      <c r="W350" s="1"/>
      <c r="X350" s="1"/>
      <c r="Y350" s="1"/>
      <c r="Z350" s="1"/>
      <c r="AA350" s="1"/>
      <c r="AB350" s="1"/>
      <c r="AC350" s="1"/>
    </row>
    <row r="351" ht="12.0" customHeight="1">
      <c r="A351" s="1"/>
      <c r="B351" s="6"/>
      <c r="C351" s="132"/>
      <c r="D351" s="7"/>
      <c r="E351" s="133"/>
      <c r="F351" s="5"/>
      <c r="G351" s="5"/>
      <c r="H351" s="97"/>
      <c r="I351" s="5"/>
      <c r="J351" s="5"/>
      <c r="K351" s="6"/>
      <c r="L351" s="7"/>
      <c r="M351" s="6"/>
      <c r="N351" s="1"/>
      <c r="O351" s="1"/>
      <c r="P351" s="6"/>
      <c r="Q351" s="8"/>
      <c r="R351" s="1"/>
      <c r="S351" s="1"/>
      <c r="T351" s="6"/>
      <c r="U351" s="1"/>
      <c r="V351" s="1"/>
      <c r="W351" s="1"/>
      <c r="X351" s="1"/>
      <c r="Y351" s="1"/>
      <c r="Z351" s="1"/>
      <c r="AA351" s="1"/>
      <c r="AB351" s="1"/>
      <c r="AC351" s="1"/>
    </row>
    <row r="352" ht="12.0" customHeight="1">
      <c r="A352" s="1"/>
      <c r="B352" s="6"/>
      <c r="C352" s="132"/>
      <c r="D352" s="7"/>
      <c r="E352" s="133"/>
      <c r="F352" s="5"/>
      <c r="G352" s="5"/>
      <c r="H352" s="97"/>
      <c r="I352" s="5"/>
      <c r="J352" s="5"/>
      <c r="K352" s="6"/>
      <c r="L352" s="7"/>
      <c r="M352" s="6"/>
      <c r="N352" s="1"/>
      <c r="O352" s="1"/>
      <c r="P352" s="6"/>
      <c r="Q352" s="8"/>
      <c r="R352" s="1"/>
      <c r="S352" s="1"/>
      <c r="T352" s="6"/>
      <c r="U352" s="1"/>
      <c r="V352" s="1"/>
      <c r="W352" s="1"/>
      <c r="X352" s="1"/>
      <c r="Y352" s="1"/>
      <c r="Z352" s="1"/>
      <c r="AA352" s="1"/>
      <c r="AB352" s="1"/>
      <c r="AC352" s="1"/>
    </row>
    <row r="353" ht="12.0" customHeight="1">
      <c r="A353" s="1"/>
      <c r="B353" s="6"/>
      <c r="C353" s="132"/>
      <c r="D353" s="7"/>
      <c r="E353" s="133"/>
      <c r="F353" s="5"/>
      <c r="G353" s="5"/>
      <c r="H353" s="97"/>
      <c r="I353" s="5"/>
      <c r="J353" s="5"/>
      <c r="K353" s="6"/>
      <c r="L353" s="7"/>
      <c r="M353" s="6"/>
      <c r="N353" s="1"/>
      <c r="O353" s="1"/>
      <c r="P353" s="6"/>
      <c r="Q353" s="8"/>
      <c r="R353" s="1"/>
      <c r="S353" s="1"/>
      <c r="T353" s="6"/>
      <c r="U353" s="1"/>
      <c r="V353" s="1"/>
      <c r="W353" s="1"/>
      <c r="X353" s="1"/>
      <c r="Y353" s="1"/>
      <c r="Z353" s="1"/>
      <c r="AA353" s="1"/>
      <c r="AB353" s="1"/>
      <c r="AC353" s="1"/>
    </row>
    <row r="354" ht="12.0" customHeight="1">
      <c r="A354" s="1"/>
      <c r="B354" s="6"/>
      <c r="C354" s="132"/>
      <c r="D354" s="7"/>
      <c r="E354" s="133"/>
      <c r="F354" s="5"/>
      <c r="G354" s="5"/>
      <c r="H354" s="97"/>
      <c r="I354" s="5"/>
      <c r="J354" s="5"/>
      <c r="K354" s="6"/>
      <c r="L354" s="7"/>
      <c r="M354" s="6"/>
      <c r="N354" s="1"/>
      <c r="O354" s="1"/>
      <c r="P354" s="6"/>
      <c r="Q354" s="8"/>
      <c r="R354" s="1"/>
      <c r="S354" s="1"/>
      <c r="T354" s="6"/>
      <c r="U354" s="1"/>
      <c r="V354" s="1"/>
      <c r="W354" s="1"/>
      <c r="X354" s="1"/>
      <c r="Y354" s="1"/>
      <c r="Z354" s="1"/>
      <c r="AA354" s="1"/>
      <c r="AB354" s="1"/>
      <c r="AC354" s="1"/>
    </row>
    <row r="355" ht="12.0" customHeight="1">
      <c r="A355" s="1"/>
      <c r="B355" s="6"/>
      <c r="C355" s="132"/>
      <c r="D355" s="7"/>
      <c r="E355" s="133"/>
      <c r="F355" s="5"/>
      <c r="G355" s="5"/>
      <c r="H355" s="97"/>
      <c r="I355" s="5"/>
      <c r="J355" s="5"/>
      <c r="K355" s="6"/>
      <c r="L355" s="7"/>
      <c r="M355" s="6"/>
      <c r="N355" s="1"/>
      <c r="O355" s="1"/>
      <c r="P355" s="6"/>
      <c r="Q355" s="8"/>
      <c r="R355" s="1"/>
      <c r="S355" s="1"/>
      <c r="T355" s="6"/>
      <c r="U355" s="1"/>
      <c r="V355" s="1"/>
      <c r="W355" s="1"/>
      <c r="X355" s="1"/>
      <c r="Y355" s="1"/>
      <c r="Z355" s="1"/>
      <c r="AA355" s="1"/>
      <c r="AB355" s="1"/>
      <c r="AC355" s="1"/>
    </row>
    <row r="356" ht="12.0" customHeight="1">
      <c r="A356" s="1"/>
      <c r="B356" s="6"/>
      <c r="C356" s="132"/>
      <c r="D356" s="7"/>
      <c r="E356" s="133"/>
      <c r="F356" s="5"/>
      <c r="G356" s="5"/>
      <c r="H356" s="97"/>
      <c r="I356" s="5"/>
      <c r="J356" s="5"/>
      <c r="K356" s="6"/>
      <c r="L356" s="7"/>
      <c r="M356" s="6"/>
      <c r="N356" s="1"/>
      <c r="O356" s="1"/>
      <c r="P356" s="6"/>
      <c r="Q356" s="8"/>
      <c r="R356" s="1"/>
      <c r="S356" s="1"/>
      <c r="T356" s="6"/>
      <c r="U356" s="1"/>
      <c r="V356" s="1"/>
      <c r="W356" s="1"/>
      <c r="X356" s="1"/>
      <c r="Y356" s="1"/>
      <c r="Z356" s="1"/>
      <c r="AA356" s="1"/>
      <c r="AB356" s="1"/>
      <c r="AC356" s="1"/>
    </row>
    <row r="357" ht="12.0" customHeight="1">
      <c r="A357" s="1"/>
      <c r="B357" s="6"/>
      <c r="C357" s="132"/>
      <c r="D357" s="7"/>
      <c r="E357" s="133"/>
      <c r="F357" s="5"/>
      <c r="G357" s="5"/>
      <c r="H357" s="97"/>
      <c r="I357" s="5"/>
      <c r="J357" s="5"/>
      <c r="K357" s="6"/>
      <c r="L357" s="7"/>
      <c r="M357" s="6"/>
      <c r="N357" s="1"/>
      <c r="O357" s="1"/>
      <c r="P357" s="6"/>
      <c r="Q357" s="8"/>
      <c r="R357" s="1"/>
      <c r="S357" s="1"/>
      <c r="T357" s="6"/>
      <c r="U357" s="1"/>
      <c r="V357" s="1"/>
      <c r="W357" s="1"/>
      <c r="X357" s="1"/>
      <c r="Y357" s="1"/>
      <c r="Z357" s="1"/>
      <c r="AA357" s="1"/>
      <c r="AB357" s="1"/>
      <c r="AC357" s="1"/>
    </row>
    <row r="358" ht="12.0" customHeight="1">
      <c r="A358" s="1"/>
      <c r="B358" s="6"/>
      <c r="C358" s="132"/>
      <c r="D358" s="7"/>
      <c r="E358" s="133"/>
      <c r="F358" s="5"/>
      <c r="G358" s="5"/>
      <c r="H358" s="97"/>
      <c r="I358" s="5"/>
      <c r="J358" s="5"/>
      <c r="K358" s="6"/>
      <c r="L358" s="7"/>
      <c r="M358" s="6"/>
      <c r="N358" s="1"/>
      <c r="O358" s="1"/>
      <c r="P358" s="6"/>
      <c r="Q358" s="8"/>
      <c r="R358" s="1"/>
      <c r="S358" s="1"/>
      <c r="T358" s="6"/>
      <c r="U358" s="1"/>
      <c r="V358" s="1"/>
      <c r="W358" s="1"/>
      <c r="X358" s="1"/>
      <c r="Y358" s="1"/>
      <c r="Z358" s="1"/>
      <c r="AA358" s="1"/>
      <c r="AB358" s="1"/>
      <c r="AC358" s="1"/>
    </row>
    <row r="359" ht="12.0" customHeight="1">
      <c r="A359" s="1"/>
      <c r="B359" s="6"/>
      <c r="C359" s="132"/>
      <c r="D359" s="7"/>
      <c r="E359" s="133"/>
      <c r="F359" s="5"/>
      <c r="G359" s="5"/>
      <c r="H359" s="97"/>
      <c r="I359" s="5"/>
      <c r="J359" s="5"/>
      <c r="K359" s="6"/>
      <c r="L359" s="7"/>
      <c r="M359" s="6"/>
      <c r="N359" s="1"/>
      <c r="O359" s="1"/>
      <c r="P359" s="6"/>
      <c r="Q359" s="8"/>
      <c r="R359" s="1"/>
      <c r="S359" s="1"/>
      <c r="T359" s="6"/>
      <c r="U359" s="1"/>
      <c r="V359" s="1"/>
      <c r="W359" s="1"/>
      <c r="X359" s="1"/>
      <c r="Y359" s="1"/>
      <c r="Z359" s="1"/>
      <c r="AA359" s="1"/>
      <c r="AB359" s="1"/>
      <c r="AC359" s="1"/>
    </row>
    <row r="360" ht="12.0" customHeight="1">
      <c r="A360" s="1"/>
      <c r="B360" s="6"/>
      <c r="C360" s="132"/>
      <c r="D360" s="7"/>
      <c r="E360" s="133"/>
      <c r="F360" s="5"/>
      <c r="G360" s="5"/>
      <c r="H360" s="97"/>
      <c r="I360" s="5"/>
      <c r="J360" s="5"/>
      <c r="K360" s="6"/>
      <c r="L360" s="7"/>
      <c r="M360" s="6"/>
      <c r="N360" s="1"/>
      <c r="O360" s="1"/>
      <c r="P360" s="6"/>
      <c r="Q360" s="8"/>
      <c r="R360" s="1"/>
      <c r="S360" s="1"/>
      <c r="T360" s="6"/>
      <c r="U360" s="1"/>
      <c r="V360" s="1"/>
      <c r="W360" s="1"/>
      <c r="X360" s="1"/>
      <c r="Y360" s="1"/>
      <c r="Z360" s="1"/>
      <c r="AA360" s="1"/>
      <c r="AB360" s="1"/>
      <c r="AC360" s="1"/>
    </row>
    <row r="361" ht="12.0" customHeight="1">
      <c r="A361" s="1"/>
      <c r="B361" s="6"/>
      <c r="C361" s="132"/>
      <c r="D361" s="7"/>
      <c r="E361" s="133"/>
      <c r="F361" s="5"/>
      <c r="G361" s="5"/>
      <c r="H361" s="97"/>
      <c r="I361" s="5"/>
      <c r="J361" s="5"/>
      <c r="K361" s="6"/>
      <c r="L361" s="7"/>
      <c r="M361" s="6"/>
      <c r="N361" s="1"/>
      <c r="O361" s="1"/>
      <c r="P361" s="6"/>
      <c r="Q361" s="8"/>
      <c r="R361" s="1"/>
      <c r="S361" s="1"/>
      <c r="T361" s="6"/>
      <c r="U361" s="1"/>
      <c r="V361" s="1"/>
      <c r="W361" s="1"/>
      <c r="X361" s="1"/>
      <c r="Y361" s="1"/>
      <c r="Z361" s="1"/>
      <c r="AA361" s="1"/>
      <c r="AB361" s="1"/>
      <c r="AC361" s="1"/>
    </row>
    <row r="362" ht="12.0" customHeight="1">
      <c r="A362" s="1"/>
      <c r="B362" s="6"/>
      <c r="C362" s="132"/>
      <c r="D362" s="7"/>
      <c r="E362" s="133"/>
      <c r="F362" s="5"/>
      <c r="G362" s="5"/>
      <c r="H362" s="97"/>
      <c r="I362" s="5"/>
      <c r="J362" s="5"/>
      <c r="K362" s="6"/>
      <c r="L362" s="7"/>
      <c r="M362" s="6"/>
      <c r="N362" s="1"/>
      <c r="O362" s="1"/>
      <c r="P362" s="6"/>
      <c r="Q362" s="8"/>
      <c r="R362" s="1"/>
      <c r="S362" s="1"/>
      <c r="T362" s="6"/>
      <c r="U362" s="1"/>
      <c r="V362" s="1"/>
      <c r="W362" s="1"/>
      <c r="X362" s="1"/>
      <c r="Y362" s="1"/>
      <c r="Z362" s="1"/>
      <c r="AA362" s="1"/>
      <c r="AB362" s="1"/>
      <c r="AC362" s="1"/>
    </row>
    <row r="363" ht="12.0" customHeight="1">
      <c r="A363" s="1"/>
      <c r="B363" s="6"/>
      <c r="C363" s="132"/>
      <c r="D363" s="7"/>
      <c r="E363" s="133"/>
      <c r="F363" s="5"/>
      <c r="G363" s="5"/>
      <c r="H363" s="97"/>
      <c r="I363" s="5"/>
      <c r="J363" s="5"/>
      <c r="K363" s="6"/>
      <c r="L363" s="7"/>
      <c r="M363" s="6"/>
      <c r="N363" s="1"/>
      <c r="O363" s="1"/>
      <c r="P363" s="6"/>
      <c r="Q363" s="8"/>
      <c r="R363" s="1"/>
      <c r="S363" s="1"/>
      <c r="T363" s="6"/>
      <c r="U363" s="1"/>
      <c r="V363" s="1"/>
      <c r="W363" s="1"/>
      <c r="X363" s="1"/>
      <c r="Y363" s="1"/>
      <c r="Z363" s="1"/>
      <c r="AA363" s="1"/>
      <c r="AB363" s="1"/>
      <c r="AC363" s="1"/>
    </row>
    <row r="364" ht="12.0" customHeight="1">
      <c r="A364" s="1"/>
      <c r="B364" s="6"/>
      <c r="C364" s="132"/>
      <c r="D364" s="7"/>
      <c r="E364" s="133"/>
      <c r="F364" s="5"/>
      <c r="G364" s="5"/>
      <c r="H364" s="97"/>
      <c r="I364" s="5"/>
      <c r="J364" s="5"/>
      <c r="K364" s="6"/>
      <c r="L364" s="7"/>
      <c r="M364" s="6"/>
      <c r="N364" s="1"/>
      <c r="O364" s="1"/>
      <c r="P364" s="6"/>
      <c r="Q364" s="8"/>
      <c r="R364" s="1"/>
      <c r="S364" s="1"/>
      <c r="T364" s="6"/>
      <c r="U364" s="1"/>
      <c r="V364" s="1"/>
      <c r="W364" s="1"/>
      <c r="X364" s="1"/>
      <c r="Y364" s="1"/>
      <c r="Z364" s="1"/>
      <c r="AA364" s="1"/>
      <c r="AB364" s="1"/>
      <c r="AC364" s="1"/>
    </row>
    <row r="365" ht="12.0" customHeight="1">
      <c r="A365" s="1"/>
      <c r="B365" s="6"/>
      <c r="C365" s="132"/>
      <c r="D365" s="7"/>
      <c r="E365" s="133"/>
      <c r="F365" s="5"/>
      <c r="G365" s="5"/>
      <c r="H365" s="97"/>
      <c r="I365" s="5"/>
      <c r="J365" s="5"/>
      <c r="K365" s="6"/>
      <c r="L365" s="7"/>
      <c r="M365" s="6"/>
      <c r="N365" s="1"/>
      <c r="O365" s="1"/>
      <c r="P365" s="6"/>
      <c r="Q365" s="8"/>
      <c r="R365" s="1"/>
      <c r="S365" s="1"/>
      <c r="T365" s="6"/>
      <c r="U365" s="1"/>
      <c r="V365" s="1"/>
      <c r="W365" s="1"/>
      <c r="X365" s="1"/>
      <c r="Y365" s="1"/>
      <c r="Z365" s="1"/>
      <c r="AA365" s="1"/>
      <c r="AB365" s="1"/>
      <c r="AC365" s="1"/>
    </row>
    <row r="366" ht="12.0" customHeight="1">
      <c r="A366" s="1"/>
      <c r="B366" s="6"/>
      <c r="C366" s="132"/>
      <c r="D366" s="7"/>
      <c r="E366" s="133"/>
      <c r="F366" s="5"/>
      <c r="G366" s="5"/>
      <c r="H366" s="97"/>
      <c r="I366" s="5"/>
      <c r="J366" s="5"/>
      <c r="K366" s="6"/>
      <c r="L366" s="7"/>
      <c r="M366" s="6"/>
      <c r="N366" s="1"/>
      <c r="O366" s="1"/>
      <c r="P366" s="6"/>
      <c r="Q366" s="8"/>
      <c r="R366" s="1"/>
      <c r="S366" s="1"/>
      <c r="T366" s="6"/>
      <c r="U366" s="1"/>
      <c r="V366" s="1"/>
      <c r="W366" s="1"/>
      <c r="X366" s="1"/>
      <c r="Y366" s="1"/>
      <c r="Z366" s="1"/>
      <c r="AA366" s="1"/>
      <c r="AB366" s="1"/>
      <c r="AC366" s="1"/>
    </row>
    <row r="367" ht="12.0" customHeight="1">
      <c r="A367" s="1"/>
      <c r="B367" s="6"/>
      <c r="C367" s="132"/>
      <c r="D367" s="7"/>
      <c r="E367" s="133"/>
      <c r="F367" s="5"/>
      <c r="G367" s="5"/>
      <c r="H367" s="97"/>
      <c r="I367" s="5"/>
      <c r="J367" s="5"/>
      <c r="K367" s="6"/>
      <c r="L367" s="7"/>
      <c r="M367" s="6"/>
      <c r="N367" s="1"/>
      <c r="O367" s="1"/>
      <c r="P367" s="6"/>
      <c r="Q367" s="8"/>
      <c r="R367" s="1"/>
      <c r="S367" s="1"/>
      <c r="T367" s="6"/>
      <c r="U367" s="1"/>
      <c r="V367" s="1"/>
      <c r="W367" s="1"/>
      <c r="X367" s="1"/>
      <c r="Y367" s="1"/>
      <c r="Z367" s="1"/>
      <c r="AA367" s="1"/>
      <c r="AB367" s="1"/>
      <c r="AC367" s="1"/>
    </row>
    <row r="368" ht="12.0" customHeight="1">
      <c r="A368" s="1"/>
      <c r="B368" s="6"/>
      <c r="C368" s="132"/>
      <c r="D368" s="7"/>
      <c r="E368" s="133"/>
      <c r="F368" s="5"/>
      <c r="G368" s="5"/>
      <c r="H368" s="97"/>
      <c r="I368" s="5"/>
      <c r="J368" s="5"/>
      <c r="K368" s="6"/>
      <c r="L368" s="7"/>
      <c r="M368" s="6"/>
      <c r="N368" s="1"/>
      <c r="O368" s="1"/>
      <c r="P368" s="6"/>
      <c r="Q368" s="8"/>
      <c r="R368" s="1"/>
      <c r="S368" s="1"/>
      <c r="T368" s="6"/>
      <c r="U368" s="1"/>
      <c r="V368" s="1"/>
      <c r="W368" s="1"/>
      <c r="X368" s="1"/>
      <c r="Y368" s="1"/>
      <c r="Z368" s="1"/>
      <c r="AA368" s="1"/>
      <c r="AB368" s="1"/>
      <c r="AC368" s="1"/>
    </row>
    <row r="369" ht="12.0" customHeight="1">
      <c r="A369" s="1"/>
      <c r="B369" s="6"/>
      <c r="C369" s="132"/>
      <c r="D369" s="7"/>
      <c r="E369" s="133"/>
      <c r="F369" s="5"/>
      <c r="G369" s="5"/>
      <c r="H369" s="97"/>
      <c r="I369" s="5"/>
      <c r="J369" s="5"/>
      <c r="K369" s="6"/>
      <c r="L369" s="7"/>
      <c r="M369" s="6"/>
      <c r="N369" s="1"/>
      <c r="O369" s="1"/>
      <c r="P369" s="6"/>
      <c r="Q369" s="8"/>
      <c r="R369" s="1"/>
      <c r="S369" s="1"/>
      <c r="T369" s="6"/>
      <c r="U369" s="1"/>
      <c r="V369" s="1"/>
      <c r="W369" s="1"/>
      <c r="X369" s="1"/>
      <c r="Y369" s="1"/>
      <c r="Z369" s="1"/>
      <c r="AA369" s="1"/>
      <c r="AB369" s="1"/>
      <c r="AC369" s="1"/>
    </row>
    <row r="370" ht="12.0" customHeight="1">
      <c r="A370" s="1"/>
      <c r="B370" s="6"/>
      <c r="C370" s="132"/>
      <c r="D370" s="7"/>
      <c r="E370" s="133"/>
      <c r="F370" s="5"/>
      <c r="G370" s="5"/>
      <c r="H370" s="97"/>
      <c r="I370" s="5"/>
      <c r="J370" s="5"/>
      <c r="K370" s="6"/>
      <c r="L370" s="7"/>
      <c r="M370" s="6"/>
      <c r="N370" s="1"/>
      <c r="O370" s="1"/>
      <c r="P370" s="6"/>
      <c r="Q370" s="8"/>
      <c r="R370" s="1"/>
      <c r="S370" s="1"/>
      <c r="T370" s="6"/>
      <c r="U370" s="1"/>
      <c r="V370" s="1"/>
      <c r="W370" s="1"/>
      <c r="X370" s="1"/>
      <c r="Y370" s="1"/>
      <c r="Z370" s="1"/>
      <c r="AA370" s="1"/>
      <c r="AB370" s="1"/>
      <c r="AC370" s="1"/>
    </row>
    <row r="371" ht="12.0" customHeight="1">
      <c r="A371" s="1"/>
      <c r="B371" s="6"/>
      <c r="C371" s="132"/>
      <c r="D371" s="7"/>
      <c r="E371" s="133"/>
      <c r="F371" s="5"/>
      <c r="G371" s="5"/>
      <c r="H371" s="97"/>
      <c r="I371" s="5"/>
      <c r="J371" s="5"/>
      <c r="K371" s="6"/>
      <c r="L371" s="7"/>
      <c r="M371" s="6"/>
      <c r="N371" s="1"/>
      <c r="O371" s="1"/>
      <c r="P371" s="6"/>
      <c r="Q371" s="8"/>
      <c r="R371" s="1"/>
      <c r="S371" s="1"/>
      <c r="T371" s="6"/>
      <c r="U371" s="1"/>
      <c r="V371" s="1"/>
      <c r="W371" s="1"/>
      <c r="X371" s="1"/>
      <c r="Y371" s="1"/>
      <c r="Z371" s="1"/>
      <c r="AA371" s="1"/>
      <c r="AB371" s="1"/>
      <c r="AC371" s="1"/>
    </row>
    <row r="372" ht="12.0" customHeight="1">
      <c r="A372" s="1"/>
      <c r="B372" s="6"/>
      <c r="C372" s="132"/>
      <c r="D372" s="7"/>
      <c r="E372" s="133"/>
      <c r="F372" s="5"/>
      <c r="G372" s="5"/>
      <c r="H372" s="97"/>
      <c r="I372" s="5"/>
      <c r="J372" s="5"/>
      <c r="K372" s="6"/>
      <c r="L372" s="7"/>
      <c r="M372" s="6"/>
      <c r="N372" s="1"/>
      <c r="O372" s="1"/>
      <c r="P372" s="6"/>
      <c r="Q372" s="8"/>
      <c r="R372" s="1"/>
      <c r="S372" s="1"/>
      <c r="T372" s="6"/>
      <c r="U372" s="1"/>
      <c r="V372" s="1"/>
      <c r="W372" s="1"/>
      <c r="X372" s="1"/>
      <c r="Y372" s="1"/>
      <c r="Z372" s="1"/>
      <c r="AA372" s="1"/>
      <c r="AB372" s="1"/>
      <c r="AC372" s="1"/>
    </row>
    <row r="373" ht="12.0" customHeight="1">
      <c r="A373" s="1"/>
      <c r="B373" s="6"/>
      <c r="C373" s="132"/>
      <c r="D373" s="7"/>
      <c r="E373" s="133"/>
      <c r="F373" s="5"/>
      <c r="G373" s="5"/>
      <c r="H373" s="97"/>
      <c r="I373" s="5"/>
      <c r="J373" s="5"/>
      <c r="K373" s="6"/>
      <c r="L373" s="7"/>
      <c r="M373" s="6"/>
      <c r="N373" s="1"/>
      <c r="O373" s="1"/>
      <c r="P373" s="6"/>
      <c r="Q373" s="8"/>
      <c r="R373" s="1"/>
      <c r="S373" s="1"/>
      <c r="T373" s="6"/>
      <c r="U373" s="1"/>
      <c r="V373" s="1"/>
      <c r="W373" s="1"/>
      <c r="X373" s="1"/>
      <c r="Y373" s="1"/>
      <c r="Z373" s="1"/>
      <c r="AA373" s="1"/>
      <c r="AB373" s="1"/>
      <c r="AC373" s="1"/>
    </row>
    <row r="374" ht="12.0" customHeight="1">
      <c r="A374" s="1"/>
      <c r="B374" s="6"/>
      <c r="C374" s="132"/>
      <c r="D374" s="7"/>
      <c r="E374" s="133"/>
      <c r="F374" s="5"/>
      <c r="G374" s="5"/>
      <c r="H374" s="97"/>
      <c r="I374" s="5"/>
      <c r="J374" s="5"/>
      <c r="K374" s="6"/>
      <c r="L374" s="7"/>
      <c r="M374" s="6"/>
      <c r="N374" s="1"/>
      <c r="O374" s="1"/>
      <c r="P374" s="6"/>
      <c r="Q374" s="8"/>
      <c r="R374" s="1"/>
      <c r="S374" s="1"/>
      <c r="T374" s="6"/>
      <c r="U374" s="1"/>
      <c r="V374" s="1"/>
      <c r="W374" s="1"/>
      <c r="X374" s="1"/>
      <c r="Y374" s="1"/>
      <c r="Z374" s="1"/>
      <c r="AA374" s="1"/>
      <c r="AB374" s="1"/>
      <c r="AC374" s="1"/>
    </row>
    <row r="375" ht="12.0" customHeight="1">
      <c r="A375" s="1"/>
      <c r="B375" s="6"/>
      <c r="C375" s="132"/>
      <c r="D375" s="7"/>
      <c r="E375" s="133"/>
      <c r="F375" s="5"/>
      <c r="G375" s="5"/>
      <c r="H375" s="97"/>
      <c r="I375" s="5"/>
      <c r="J375" s="5"/>
      <c r="K375" s="6"/>
      <c r="L375" s="7"/>
      <c r="M375" s="6"/>
      <c r="N375" s="1"/>
      <c r="O375" s="1"/>
      <c r="P375" s="6"/>
      <c r="Q375" s="8"/>
      <c r="R375" s="1"/>
      <c r="S375" s="1"/>
      <c r="T375" s="6"/>
      <c r="U375" s="1"/>
      <c r="V375" s="1"/>
      <c r="W375" s="1"/>
      <c r="X375" s="1"/>
      <c r="Y375" s="1"/>
      <c r="Z375" s="1"/>
      <c r="AA375" s="1"/>
      <c r="AB375" s="1"/>
      <c r="AC375" s="1"/>
    </row>
    <row r="376" ht="12.0" customHeight="1">
      <c r="A376" s="1"/>
      <c r="B376" s="6"/>
      <c r="C376" s="132"/>
      <c r="D376" s="7"/>
      <c r="E376" s="133"/>
      <c r="F376" s="5"/>
      <c r="G376" s="5"/>
      <c r="H376" s="97"/>
      <c r="I376" s="5"/>
      <c r="J376" s="5"/>
      <c r="K376" s="6"/>
      <c r="L376" s="7"/>
      <c r="M376" s="6"/>
      <c r="N376" s="1"/>
      <c r="O376" s="1"/>
      <c r="P376" s="6"/>
      <c r="Q376" s="8"/>
      <c r="R376" s="1"/>
      <c r="S376" s="1"/>
      <c r="T376" s="6"/>
      <c r="U376" s="1"/>
      <c r="V376" s="1"/>
      <c r="W376" s="1"/>
      <c r="X376" s="1"/>
      <c r="Y376" s="1"/>
      <c r="Z376" s="1"/>
      <c r="AA376" s="1"/>
      <c r="AB376" s="1"/>
      <c r="AC376" s="1"/>
    </row>
    <row r="377" ht="12.0" customHeight="1">
      <c r="A377" s="1"/>
      <c r="B377" s="6"/>
      <c r="C377" s="132"/>
      <c r="D377" s="7"/>
      <c r="E377" s="133"/>
      <c r="F377" s="5"/>
      <c r="G377" s="5"/>
      <c r="H377" s="97"/>
      <c r="I377" s="5"/>
      <c r="J377" s="5"/>
      <c r="K377" s="6"/>
      <c r="L377" s="7"/>
      <c r="M377" s="6"/>
      <c r="N377" s="1"/>
      <c r="O377" s="1"/>
      <c r="P377" s="6"/>
      <c r="Q377" s="8"/>
      <c r="R377" s="1"/>
      <c r="S377" s="1"/>
      <c r="T377" s="6"/>
      <c r="U377" s="1"/>
      <c r="V377" s="1"/>
      <c r="W377" s="1"/>
      <c r="X377" s="1"/>
      <c r="Y377" s="1"/>
      <c r="Z377" s="1"/>
      <c r="AA377" s="1"/>
      <c r="AB377" s="1"/>
      <c r="AC377" s="1"/>
    </row>
    <row r="378" ht="12.0" customHeight="1">
      <c r="A378" s="1"/>
      <c r="B378" s="6"/>
      <c r="C378" s="132"/>
      <c r="D378" s="7"/>
      <c r="E378" s="133"/>
      <c r="F378" s="5"/>
      <c r="G378" s="5"/>
      <c r="H378" s="97"/>
      <c r="I378" s="5"/>
      <c r="J378" s="5"/>
      <c r="K378" s="6"/>
      <c r="L378" s="7"/>
      <c r="M378" s="6"/>
      <c r="N378" s="1"/>
      <c r="O378" s="1"/>
      <c r="P378" s="6"/>
      <c r="Q378" s="8"/>
      <c r="R378" s="1"/>
      <c r="S378" s="1"/>
      <c r="T378" s="6"/>
      <c r="U378" s="1"/>
      <c r="V378" s="1"/>
      <c r="W378" s="1"/>
      <c r="X378" s="1"/>
      <c r="Y378" s="1"/>
      <c r="Z378" s="1"/>
      <c r="AA378" s="1"/>
      <c r="AB378" s="1"/>
      <c r="AC378" s="1"/>
    </row>
    <row r="379" ht="12.0" customHeight="1">
      <c r="A379" s="1"/>
      <c r="B379" s="6"/>
      <c r="C379" s="132"/>
      <c r="D379" s="7"/>
      <c r="E379" s="133"/>
      <c r="F379" s="5"/>
      <c r="G379" s="5"/>
      <c r="H379" s="97"/>
      <c r="I379" s="5"/>
      <c r="J379" s="5"/>
      <c r="K379" s="6"/>
      <c r="L379" s="7"/>
      <c r="M379" s="6"/>
      <c r="N379" s="1"/>
      <c r="O379" s="1"/>
      <c r="P379" s="6"/>
      <c r="Q379" s="8"/>
      <c r="R379" s="1"/>
      <c r="S379" s="1"/>
      <c r="T379" s="6"/>
      <c r="U379" s="1"/>
      <c r="V379" s="1"/>
      <c r="W379" s="1"/>
      <c r="X379" s="1"/>
      <c r="Y379" s="1"/>
      <c r="Z379" s="1"/>
      <c r="AA379" s="1"/>
      <c r="AB379" s="1"/>
      <c r="AC379" s="1"/>
    </row>
    <row r="380" ht="12.0" customHeight="1">
      <c r="A380" s="1"/>
      <c r="B380" s="6"/>
      <c r="C380" s="132"/>
      <c r="D380" s="7"/>
      <c r="E380" s="133"/>
      <c r="F380" s="5"/>
      <c r="G380" s="5"/>
      <c r="H380" s="97"/>
      <c r="I380" s="5"/>
      <c r="J380" s="5"/>
      <c r="K380" s="6"/>
      <c r="L380" s="7"/>
      <c r="M380" s="6"/>
      <c r="N380" s="1"/>
      <c r="O380" s="1"/>
      <c r="P380" s="6"/>
      <c r="Q380" s="8"/>
      <c r="R380" s="1"/>
      <c r="S380" s="1"/>
      <c r="T380" s="6"/>
      <c r="U380" s="1"/>
      <c r="V380" s="1"/>
      <c r="W380" s="1"/>
      <c r="X380" s="1"/>
      <c r="Y380" s="1"/>
      <c r="Z380" s="1"/>
      <c r="AA380" s="1"/>
      <c r="AB380" s="1"/>
      <c r="AC380" s="1"/>
    </row>
    <row r="381" ht="12.0" customHeight="1">
      <c r="A381" s="1"/>
      <c r="B381" s="6"/>
      <c r="C381" s="132"/>
      <c r="D381" s="7"/>
      <c r="E381" s="133"/>
      <c r="F381" s="5"/>
      <c r="G381" s="5"/>
      <c r="H381" s="97"/>
      <c r="I381" s="5"/>
      <c r="J381" s="5"/>
      <c r="K381" s="6"/>
      <c r="L381" s="7"/>
      <c r="M381" s="6"/>
      <c r="N381" s="1"/>
      <c r="O381" s="1"/>
      <c r="P381" s="6"/>
      <c r="Q381" s="8"/>
      <c r="R381" s="1"/>
      <c r="S381" s="1"/>
      <c r="T381" s="6"/>
      <c r="U381" s="1"/>
      <c r="V381" s="1"/>
      <c r="W381" s="1"/>
      <c r="X381" s="1"/>
      <c r="Y381" s="1"/>
      <c r="Z381" s="1"/>
      <c r="AA381" s="1"/>
      <c r="AB381" s="1"/>
      <c r="AC381" s="1"/>
    </row>
    <row r="382" ht="12.0" customHeight="1">
      <c r="A382" s="1"/>
      <c r="B382" s="6"/>
      <c r="C382" s="132"/>
      <c r="D382" s="7"/>
      <c r="E382" s="133"/>
      <c r="F382" s="5"/>
      <c r="G382" s="5"/>
      <c r="H382" s="97"/>
      <c r="I382" s="5"/>
      <c r="J382" s="5"/>
      <c r="K382" s="6"/>
      <c r="L382" s="7"/>
      <c r="M382" s="6"/>
      <c r="N382" s="1"/>
      <c r="O382" s="1"/>
      <c r="P382" s="6"/>
      <c r="Q382" s="8"/>
      <c r="R382" s="1"/>
      <c r="S382" s="1"/>
      <c r="T382" s="6"/>
      <c r="U382" s="1"/>
      <c r="V382" s="1"/>
      <c r="W382" s="1"/>
      <c r="X382" s="1"/>
      <c r="Y382" s="1"/>
      <c r="Z382" s="1"/>
      <c r="AA382" s="1"/>
      <c r="AB382" s="1"/>
      <c r="AC382" s="1"/>
    </row>
    <row r="383" ht="12.0" customHeight="1">
      <c r="A383" s="1"/>
      <c r="B383" s="6"/>
      <c r="C383" s="132"/>
      <c r="D383" s="7"/>
      <c r="E383" s="133"/>
      <c r="F383" s="5"/>
      <c r="G383" s="5"/>
      <c r="H383" s="97"/>
      <c r="I383" s="5"/>
      <c r="J383" s="5"/>
      <c r="K383" s="6"/>
      <c r="L383" s="7"/>
      <c r="M383" s="6"/>
      <c r="N383" s="1"/>
      <c r="O383" s="1"/>
      <c r="P383" s="6"/>
      <c r="Q383" s="8"/>
      <c r="R383" s="1"/>
      <c r="S383" s="1"/>
      <c r="T383" s="6"/>
      <c r="U383" s="1"/>
      <c r="V383" s="1"/>
      <c r="W383" s="1"/>
      <c r="X383" s="1"/>
      <c r="Y383" s="1"/>
      <c r="Z383" s="1"/>
      <c r="AA383" s="1"/>
      <c r="AB383" s="1"/>
      <c r="AC383" s="1"/>
    </row>
    <row r="384" ht="12.0" customHeight="1">
      <c r="A384" s="1"/>
      <c r="B384" s="6"/>
      <c r="C384" s="132"/>
      <c r="D384" s="7"/>
      <c r="E384" s="133"/>
      <c r="F384" s="5"/>
      <c r="G384" s="5"/>
      <c r="H384" s="97"/>
      <c r="I384" s="5"/>
      <c r="J384" s="5"/>
      <c r="K384" s="6"/>
      <c r="L384" s="7"/>
      <c r="M384" s="6"/>
      <c r="N384" s="1"/>
      <c r="O384" s="1"/>
      <c r="P384" s="6"/>
      <c r="Q384" s="8"/>
      <c r="R384" s="1"/>
      <c r="S384" s="1"/>
      <c r="T384" s="6"/>
      <c r="U384" s="1"/>
      <c r="V384" s="1"/>
      <c r="W384" s="1"/>
      <c r="X384" s="1"/>
      <c r="Y384" s="1"/>
      <c r="Z384" s="1"/>
      <c r="AA384" s="1"/>
      <c r="AB384" s="1"/>
      <c r="AC384" s="1"/>
    </row>
    <row r="385" ht="12.0" customHeight="1">
      <c r="A385" s="1"/>
      <c r="B385" s="6"/>
      <c r="C385" s="132"/>
      <c r="D385" s="7"/>
      <c r="E385" s="133"/>
      <c r="F385" s="5"/>
      <c r="G385" s="5"/>
      <c r="H385" s="97"/>
      <c r="I385" s="5"/>
      <c r="J385" s="5"/>
      <c r="K385" s="6"/>
      <c r="L385" s="7"/>
      <c r="M385" s="6"/>
      <c r="N385" s="1"/>
      <c r="O385" s="1"/>
      <c r="P385" s="6"/>
      <c r="Q385" s="8"/>
      <c r="R385" s="1"/>
      <c r="S385" s="1"/>
      <c r="T385" s="6"/>
      <c r="U385" s="1"/>
      <c r="V385" s="1"/>
      <c r="W385" s="1"/>
      <c r="X385" s="1"/>
      <c r="Y385" s="1"/>
      <c r="Z385" s="1"/>
      <c r="AA385" s="1"/>
      <c r="AB385" s="1"/>
      <c r="AC385" s="1"/>
    </row>
    <row r="386" ht="12.0" customHeight="1">
      <c r="A386" s="1"/>
      <c r="B386" s="6"/>
      <c r="C386" s="132"/>
      <c r="D386" s="7"/>
      <c r="E386" s="133"/>
      <c r="F386" s="5"/>
      <c r="G386" s="5"/>
      <c r="H386" s="97"/>
      <c r="I386" s="5"/>
      <c r="J386" s="5"/>
      <c r="K386" s="6"/>
      <c r="L386" s="7"/>
      <c r="M386" s="6"/>
      <c r="N386" s="1"/>
      <c r="O386" s="1"/>
      <c r="P386" s="6"/>
      <c r="Q386" s="8"/>
      <c r="R386" s="1"/>
      <c r="S386" s="1"/>
      <c r="T386" s="6"/>
      <c r="U386" s="1"/>
      <c r="V386" s="1"/>
      <c r="W386" s="1"/>
      <c r="X386" s="1"/>
      <c r="Y386" s="1"/>
      <c r="Z386" s="1"/>
      <c r="AA386" s="1"/>
      <c r="AB386" s="1"/>
      <c r="AC386" s="1"/>
    </row>
    <row r="387" ht="12.0" customHeight="1">
      <c r="A387" s="1"/>
      <c r="B387" s="6"/>
      <c r="C387" s="132"/>
      <c r="D387" s="7"/>
      <c r="E387" s="133"/>
      <c r="F387" s="5"/>
      <c r="G387" s="5"/>
      <c r="H387" s="97"/>
      <c r="I387" s="5"/>
      <c r="J387" s="5"/>
      <c r="K387" s="6"/>
      <c r="L387" s="7"/>
      <c r="M387" s="6"/>
      <c r="N387" s="1"/>
      <c r="O387" s="1"/>
      <c r="P387" s="6"/>
      <c r="Q387" s="8"/>
      <c r="R387" s="1"/>
      <c r="S387" s="1"/>
      <c r="T387" s="6"/>
      <c r="U387" s="1"/>
      <c r="V387" s="1"/>
      <c r="W387" s="1"/>
      <c r="X387" s="1"/>
      <c r="Y387" s="1"/>
      <c r="Z387" s="1"/>
      <c r="AA387" s="1"/>
      <c r="AB387" s="1"/>
      <c r="AC387" s="1"/>
    </row>
    <row r="388" ht="12.0" customHeight="1">
      <c r="A388" s="1"/>
      <c r="B388" s="6"/>
      <c r="C388" s="132"/>
      <c r="D388" s="7"/>
      <c r="E388" s="133"/>
      <c r="F388" s="5"/>
      <c r="G388" s="5"/>
      <c r="H388" s="97"/>
      <c r="I388" s="5"/>
      <c r="J388" s="5"/>
      <c r="K388" s="6"/>
      <c r="L388" s="7"/>
      <c r="M388" s="6"/>
      <c r="N388" s="1"/>
      <c r="O388" s="1"/>
      <c r="P388" s="6"/>
      <c r="Q388" s="8"/>
      <c r="R388" s="1"/>
      <c r="S388" s="1"/>
      <c r="T388" s="6"/>
      <c r="U388" s="1"/>
      <c r="V388" s="1"/>
      <c r="W388" s="1"/>
      <c r="X388" s="1"/>
      <c r="Y388" s="1"/>
      <c r="Z388" s="1"/>
      <c r="AA388" s="1"/>
      <c r="AB388" s="1"/>
      <c r="AC388" s="1"/>
    </row>
    <row r="389" ht="12.0" customHeight="1">
      <c r="A389" s="1"/>
      <c r="B389" s="6"/>
      <c r="C389" s="132"/>
      <c r="D389" s="7"/>
      <c r="E389" s="133"/>
      <c r="F389" s="5"/>
      <c r="G389" s="5"/>
      <c r="H389" s="97"/>
      <c r="I389" s="5"/>
      <c r="J389" s="5"/>
      <c r="K389" s="6"/>
      <c r="L389" s="7"/>
      <c r="M389" s="6"/>
      <c r="N389" s="1"/>
      <c r="O389" s="1"/>
      <c r="P389" s="6"/>
      <c r="Q389" s="8"/>
      <c r="R389" s="1"/>
      <c r="S389" s="1"/>
      <c r="T389" s="6"/>
      <c r="U389" s="1"/>
      <c r="V389" s="1"/>
      <c r="W389" s="1"/>
      <c r="X389" s="1"/>
      <c r="Y389" s="1"/>
      <c r="Z389" s="1"/>
      <c r="AA389" s="1"/>
      <c r="AB389" s="1"/>
      <c r="AC389" s="1"/>
    </row>
    <row r="390" ht="12.0" customHeight="1">
      <c r="A390" s="1"/>
      <c r="B390" s="6"/>
      <c r="C390" s="132"/>
      <c r="D390" s="7"/>
      <c r="E390" s="133"/>
      <c r="F390" s="5"/>
      <c r="G390" s="5"/>
      <c r="H390" s="97"/>
      <c r="I390" s="5"/>
      <c r="J390" s="5"/>
      <c r="K390" s="6"/>
      <c r="L390" s="7"/>
      <c r="M390" s="6"/>
      <c r="N390" s="1"/>
      <c r="O390" s="1"/>
      <c r="P390" s="6"/>
      <c r="Q390" s="8"/>
      <c r="R390" s="1"/>
      <c r="S390" s="1"/>
      <c r="T390" s="6"/>
      <c r="U390" s="1"/>
      <c r="V390" s="1"/>
      <c r="W390" s="1"/>
      <c r="X390" s="1"/>
      <c r="Y390" s="1"/>
      <c r="Z390" s="1"/>
      <c r="AA390" s="1"/>
      <c r="AB390" s="1"/>
      <c r="AC390" s="1"/>
    </row>
    <row r="391" ht="12.0" customHeight="1">
      <c r="A391" s="1"/>
      <c r="B391" s="6"/>
      <c r="C391" s="132"/>
      <c r="D391" s="7"/>
      <c r="E391" s="133"/>
      <c r="F391" s="5"/>
      <c r="G391" s="5"/>
      <c r="H391" s="97"/>
      <c r="I391" s="5"/>
      <c r="J391" s="5"/>
      <c r="K391" s="6"/>
      <c r="L391" s="7"/>
      <c r="M391" s="6"/>
      <c r="N391" s="1"/>
      <c r="O391" s="1"/>
      <c r="P391" s="6"/>
      <c r="Q391" s="8"/>
      <c r="R391" s="1"/>
      <c r="S391" s="1"/>
      <c r="T391" s="6"/>
      <c r="U391" s="1"/>
      <c r="V391" s="1"/>
      <c r="W391" s="1"/>
      <c r="X391" s="1"/>
      <c r="Y391" s="1"/>
      <c r="Z391" s="1"/>
      <c r="AA391" s="1"/>
      <c r="AB391" s="1"/>
      <c r="AC391" s="1"/>
    </row>
    <row r="392" ht="12.0" customHeight="1">
      <c r="A392" s="1"/>
      <c r="B392" s="6"/>
      <c r="C392" s="132"/>
      <c r="D392" s="7"/>
      <c r="E392" s="133"/>
      <c r="F392" s="5"/>
      <c r="G392" s="5"/>
      <c r="H392" s="97"/>
      <c r="I392" s="5"/>
      <c r="J392" s="5"/>
      <c r="K392" s="6"/>
      <c r="L392" s="7"/>
      <c r="M392" s="6"/>
      <c r="N392" s="1"/>
      <c r="O392" s="1"/>
      <c r="P392" s="6"/>
      <c r="Q392" s="8"/>
      <c r="R392" s="1"/>
      <c r="S392" s="1"/>
      <c r="T392" s="6"/>
      <c r="U392" s="1"/>
      <c r="V392" s="1"/>
      <c r="W392" s="1"/>
      <c r="X392" s="1"/>
      <c r="Y392" s="1"/>
      <c r="Z392" s="1"/>
      <c r="AA392" s="1"/>
      <c r="AB392" s="1"/>
      <c r="AC392" s="1"/>
    </row>
    <row r="393" ht="12.0" customHeight="1">
      <c r="A393" s="1"/>
      <c r="B393" s="6"/>
      <c r="C393" s="132"/>
      <c r="D393" s="7"/>
      <c r="E393" s="133"/>
      <c r="F393" s="5"/>
      <c r="G393" s="5"/>
      <c r="H393" s="97"/>
      <c r="I393" s="5"/>
      <c r="J393" s="5"/>
      <c r="K393" s="6"/>
      <c r="L393" s="7"/>
      <c r="M393" s="6"/>
      <c r="N393" s="1"/>
      <c r="O393" s="1"/>
      <c r="P393" s="6"/>
      <c r="Q393" s="8"/>
      <c r="R393" s="1"/>
      <c r="S393" s="1"/>
      <c r="T393" s="6"/>
      <c r="U393" s="1"/>
      <c r="V393" s="1"/>
      <c r="W393" s="1"/>
      <c r="X393" s="1"/>
      <c r="Y393" s="1"/>
      <c r="Z393" s="1"/>
      <c r="AA393" s="1"/>
      <c r="AB393" s="1"/>
      <c r="AC393" s="1"/>
    </row>
    <row r="394" ht="12.0" customHeight="1">
      <c r="A394" s="1"/>
      <c r="B394" s="6"/>
      <c r="C394" s="132"/>
      <c r="D394" s="7"/>
      <c r="E394" s="133"/>
      <c r="F394" s="5"/>
      <c r="G394" s="5"/>
      <c r="H394" s="97"/>
      <c r="I394" s="5"/>
      <c r="J394" s="5"/>
      <c r="K394" s="6"/>
      <c r="L394" s="7"/>
      <c r="M394" s="6"/>
      <c r="N394" s="1"/>
      <c r="O394" s="1"/>
      <c r="P394" s="6"/>
      <c r="Q394" s="8"/>
      <c r="R394" s="1"/>
      <c r="S394" s="1"/>
      <c r="T394" s="6"/>
      <c r="U394" s="1"/>
      <c r="V394" s="1"/>
      <c r="W394" s="1"/>
      <c r="X394" s="1"/>
      <c r="Y394" s="1"/>
      <c r="Z394" s="1"/>
      <c r="AA394" s="1"/>
      <c r="AB394" s="1"/>
      <c r="AC394" s="1"/>
    </row>
    <row r="395" ht="12.0" customHeight="1">
      <c r="A395" s="1"/>
      <c r="B395" s="6"/>
      <c r="C395" s="132"/>
      <c r="D395" s="7"/>
      <c r="E395" s="133"/>
      <c r="F395" s="5"/>
      <c r="G395" s="5"/>
      <c r="H395" s="97"/>
      <c r="I395" s="5"/>
      <c r="J395" s="5"/>
      <c r="K395" s="6"/>
      <c r="L395" s="7"/>
      <c r="M395" s="6"/>
      <c r="N395" s="1"/>
      <c r="O395" s="1"/>
      <c r="P395" s="6"/>
      <c r="Q395" s="8"/>
      <c r="R395" s="1"/>
      <c r="S395" s="1"/>
      <c r="T395" s="6"/>
      <c r="U395" s="1"/>
      <c r="V395" s="1"/>
      <c r="W395" s="1"/>
      <c r="X395" s="1"/>
      <c r="Y395" s="1"/>
      <c r="Z395" s="1"/>
      <c r="AA395" s="1"/>
      <c r="AB395" s="1"/>
      <c r="AC395" s="1"/>
    </row>
    <row r="396" ht="12.0" customHeight="1">
      <c r="A396" s="1"/>
      <c r="B396" s="6"/>
      <c r="C396" s="132"/>
      <c r="D396" s="7"/>
      <c r="E396" s="133"/>
      <c r="F396" s="5"/>
      <c r="G396" s="5"/>
      <c r="H396" s="97"/>
      <c r="I396" s="5"/>
      <c r="J396" s="5"/>
      <c r="K396" s="6"/>
      <c r="L396" s="7"/>
      <c r="M396" s="6"/>
      <c r="N396" s="1"/>
      <c r="O396" s="1"/>
      <c r="P396" s="6"/>
      <c r="Q396" s="8"/>
      <c r="R396" s="1"/>
      <c r="S396" s="1"/>
      <c r="T396" s="6"/>
      <c r="U396" s="1"/>
      <c r="V396" s="1"/>
      <c r="W396" s="1"/>
      <c r="X396" s="1"/>
      <c r="Y396" s="1"/>
      <c r="Z396" s="1"/>
      <c r="AA396" s="1"/>
      <c r="AB396" s="1"/>
      <c r="AC396" s="1"/>
    </row>
    <row r="397" ht="12.0" customHeight="1">
      <c r="A397" s="1"/>
      <c r="B397" s="6"/>
      <c r="C397" s="132"/>
      <c r="D397" s="7"/>
      <c r="E397" s="133"/>
      <c r="F397" s="5"/>
      <c r="G397" s="5"/>
      <c r="H397" s="97"/>
      <c r="I397" s="5"/>
      <c r="J397" s="5"/>
      <c r="K397" s="6"/>
      <c r="L397" s="7"/>
      <c r="M397" s="6"/>
      <c r="N397" s="1"/>
      <c r="O397" s="1"/>
      <c r="P397" s="6"/>
      <c r="Q397" s="8"/>
      <c r="R397" s="1"/>
      <c r="S397" s="1"/>
      <c r="T397" s="6"/>
      <c r="U397" s="1"/>
      <c r="V397" s="1"/>
      <c r="W397" s="1"/>
      <c r="X397" s="1"/>
      <c r="Y397" s="1"/>
      <c r="Z397" s="1"/>
      <c r="AA397" s="1"/>
      <c r="AB397" s="1"/>
      <c r="AC397" s="1"/>
    </row>
    <row r="398" ht="12.0" customHeight="1">
      <c r="A398" s="1"/>
      <c r="B398" s="6"/>
      <c r="C398" s="132"/>
      <c r="D398" s="7"/>
      <c r="E398" s="133"/>
      <c r="F398" s="5"/>
      <c r="G398" s="5"/>
      <c r="H398" s="97"/>
      <c r="I398" s="5"/>
      <c r="J398" s="5"/>
      <c r="K398" s="6"/>
      <c r="L398" s="7"/>
      <c r="M398" s="6"/>
      <c r="N398" s="1"/>
      <c r="O398" s="1"/>
      <c r="P398" s="6"/>
      <c r="Q398" s="8"/>
      <c r="R398" s="1"/>
      <c r="S398" s="1"/>
      <c r="T398" s="6"/>
      <c r="U398" s="1"/>
      <c r="V398" s="1"/>
      <c r="W398" s="1"/>
      <c r="X398" s="1"/>
      <c r="Y398" s="1"/>
      <c r="Z398" s="1"/>
      <c r="AA398" s="1"/>
      <c r="AB398" s="1"/>
      <c r="AC398" s="1"/>
    </row>
    <row r="399" ht="12.0" customHeight="1">
      <c r="A399" s="1"/>
      <c r="B399" s="6"/>
      <c r="C399" s="132"/>
      <c r="D399" s="7"/>
      <c r="E399" s="133"/>
      <c r="F399" s="5"/>
      <c r="G399" s="5"/>
      <c r="H399" s="97"/>
      <c r="I399" s="5"/>
      <c r="J399" s="5"/>
      <c r="K399" s="6"/>
      <c r="L399" s="7"/>
      <c r="M399" s="6"/>
      <c r="N399" s="1"/>
      <c r="O399" s="1"/>
      <c r="P399" s="6"/>
      <c r="Q399" s="8"/>
      <c r="R399" s="1"/>
      <c r="S399" s="1"/>
      <c r="T399" s="6"/>
      <c r="U399" s="1"/>
      <c r="V399" s="1"/>
      <c r="W399" s="1"/>
      <c r="X399" s="1"/>
      <c r="Y399" s="1"/>
      <c r="Z399" s="1"/>
      <c r="AA399" s="1"/>
      <c r="AB399" s="1"/>
      <c r="AC399" s="1"/>
    </row>
    <row r="400" ht="12.0" customHeight="1">
      <c r="A400" s="1"/>
      <c r="B400" s="6"/>
      <c r="C400" s="132"/>
      <c r="D400" s="7"/>
      <c r="E400" s="133"/>
      <c r="F400" s="5"/>
      <c r="G400" s="5"/>
      <c r="H400" s="97"/>
      <c r="I400" s="5"/>
      <c r="J400" s="5"/>
      <c r="K400" s="6"/>
      <c r="L400" s="7"/>
      <c r="M400" s="6"/>
      <c r="N400" s="1"/>
      <c r="O400" s="1"/>
      <c r="P400" s="6"/>
      <c r="Q400" s="8"/>
      <c r="R400" s="1"/>
      <c r="S400" s="1"/>
      <c r="T400" s="6"/>
      <c r="U400" s="1"/>
      <c r="V400" s="1"/>
      <c r="W400" s="1"/>
      <c r="X400" s="1"/>
      <c r="Y400" s="1"/>
      <c r="Z400" s="1"/>
      <c r="AA400" s="1"/>
      <c r="AB400" s="1"/>
      <c r="AC400" s="1"/>
    </row>
    <row r="401" ht="12.0" customHeight="1">
      <c r="A401" s="1"/>
      <c r="B401" s="6"/>
      <c r="C401" s="132"/>
      <c r="D401" s="7"/>
      <c r="E401" s="133"/>
      <c r="F401" s="5"/>
      <c r="G401" s="5"/>
      <c r="H401" s="97"/>
      <c r="I401" s="5"/>
      <c r="J401" s="5"/>
      <c r="K401" s="6"/>
      <c r="L401" s="7"/>
      <c r="M401" s="6"/>
      <c r="N401" s="1"/>
      <c r="O401" s="1"/>
      <c r="P401" s="6"/>
      <c r="Q401" s="8"/>
      <c r="R401" s="1"/>
      <c r="S401" s="1"/>
      <c r="T401" s="6"/>
      <c r="U401" s="1"/>
      <c r="V401" s="1"/>
      <c r="W401" s="1"/>
      <c r="X401" s="1"/>
      <c r="Y401" s="1"/>
      <c r="Z401" s="1"/>
      <c r="AA401" s="1"/>
      <c r="AB401" s="1"/>
      <c r="AC401" s="1"/>
    </row>
    <row r="402" ht="12.0" customHeight="1">
      <c r="A402" s="1"/>
      <c r="B402" s="6"/>
      <c r="C402" s="132"/>
      <c r="D402" s="7"/>
      <c r="E402" s="133"/>
      <c r="F402" s="5"/>
      <c r="G402" s="5"/>
      <c r="H402" s="97"/>
      <c r="I402" s="5"/>
      <c r="J402" s="5"/>
      <c r="K402" s="6"/>
      <c r="L402" s="7"/>
      <c r="M402" s="6"/>
      <c r="N402" s="1"/>
      <c r="O402" s="1"/>
      <c r="P402" s="6"/>
      <c r="Q402" s="8"/>
      <c r="R402" s="1"/>
      <c r="S402" s="1"/>
      <c r="T402" s="6"/>
      <c r="U402" s="1"/>
      <c r="V402" s="1"/>
      <c r="W402" s="1"/>
      <c r="X402" s="1"/>
      <c r="Y402" s="1"/>
      <c r="Z402" s="1"/>
      <c r="AA402" s="1"/>
      <c r="AB402" s="1"/>
      <c r="AC402" s="1"/>
    </row>
    <row r="403" ht="12.0" customHeight="1">
      <c r="A403" s="1"/>
      <c r="B403" s="6"/>
      <c r="C403" s="132"/>
      <c r="D403" s="7"/>
      <c r="E403" s="133"/>
      <c r="F403" s="5"/>
      <c r="G403" s="5"/>
      <c r="H403" s="97"/>
      <c r="I403" s="5"/>
      <c r="J403" s="5"/>
      <c r="K403" s="6"/>
      <c r="L403" s="7"/>
      <c r="M403" s="6"/>
      <c r="N403" s="1"/>
      <c r="O403" s="1"/>
      <c r="P403" s="6"/>
      <c r="Q403" s="8"/>
      <c r="R403" s="1"/>
      <c r="S403" s="1"/>
      <c r="T403" s="6"/>
      <c r="U403" s="1"/>
      <c r="V403" s="1"/>
      <c r="W403" s="1"/>
      <c r="X403" s="1"/>
      <c r="Y403" s="1"/>
      <c r="Z403" s="1"/>
      <c r="AA403" s="1"/>
      <c r="AB403" s="1"/>
      <c r="AC403" s="1"/>
    </row>
    <row r="404" ht="12.0" customHeight="1">
      <c r="A404" s="1"/>
      <c r="B404" s="6"/>
      <c r="C404" s="132"/>
      <c r="D404" s="7"/>
      <c r="E404" s="133"/>
      <c r="F404" s="5"/>
      <c r="G404" s="5"/>
      <c r="H404" s="97"/>
      <c r="I404" s="5"/>
      <c r="J404" s="5"/>
      <c r="K404" s="6"/>
      <c r="L404" s="7"/>
      <c r="M404" s="6"/>
      <c r="N404" s="1"/>
      <c r="O404" s="1"/>
      <c r="P404" s="6"/>
      <c r="Q404" s="8"/>
      <c r="R404" s="1"/>
      <c r="S404" s="1"/>
      <c r="T404" s="6"/>
      <c r="U404" s="1"/>
      <c r="V404" s="1"/>
      <c r="W404" s="1"/>
      <c r="X404" s="1"/>
      <c r="Y404" s="1"/>
      <c r="Z404" s="1"/>
      <c r="AA404" s="1"/>
      <c r="AB404" s="1"/>
      <c r="AC404" s="1"/>
    </row>
    <row r="405" ht="12.0" customHeight="1">
      <c r="A405" s="1"/>
      <c r="B405" s="6"/>
      <c r="C405" s="132"/>
      <c r="D405" s="7"/>
      <c r="E405" s="133"/>
      <c r="F405" s="5"/>
      <c r="G405" s="5"/>
      <c r="H405" s="97"/>
      <c r="I405" s="5"/>
      <c r="J405" s="5"/>
      <c r="K405" s="6"/>
      <c r="L405" s="7"/>
      <c r="M405" s="6"/>
      <c r="N405" s="1"/>
      <c r="O405" s="1"/>
      <c r="P405" s="6"/>
      <c r="Q405" s="8"/>
      <c r="R405" s="1"/>
      <c r="S405" s="1"/>
      <c r="T405" s="6"/>
      <c r="U405" s="1"/>
      <c r="V405" s="1"/>
      <c r="W405" s="1"/>
      <c r="X405" s="1"/>
      <c r="Y405" s="1"/>
      <c r="Z405" s="1"/>
      <c r="AA405" s="1"/>
      <c r="AB405" s="1"/>
      <c r="AC405" s="1"/>
    </row>
    <row r="406" ht="12.0" customHeight="1">
      <c r="A406" s="1"/>
      <c r="B406" s="6"/>
      <c r="C406" s="132"/>
      <c r="D406" s="7"/>
      <c r="E406" s="133"/>
      <c r="F406" s="5"/>
      <c r="G406" s="5"/>
      <c r="H406" s="97"/>
      <c r="I406" s="5"/>
      <c r="J406" s="5"/>
      <c r="K406" s="6"/>
      <c r="L406" s="7"/>
      <c r="M406" s="6"/>
      <c r="N406" s="1"/>
      <c r="O406" s="1"/>
      <c r="P406" s="6"/>
      <c r="Q406" s="8"/>
      <c r="R406" s="1"/>
      <c r="S406" s="1"/>
      <c r="T406" s="6"/>
      <c r="U406" s="1"/>
      <c r="V406" s="1"/>
      <c r="W406" s="1"/>
      <c r="X406" s="1"/>
      <c r="Y406" s="1"/>
      <c r="Z406" s="1"/>
      <c r="AA406" s="1"/>
      <c r="AB406" s="1"/>
      <c r="AC406" s="1"/>
    </row>
    <row r="407" ht="12.0" customHeight="1">
      <c r="A407" s="1"/>
      <c r="B407" s="6"/>
      <c r="C407" s="132"/>
      <c r="D407" s="7"/>
      <c r="E407" s="133"/>
      <c r="F407" s="5"/>
      <c r="G407" s="5"/>
      <c r="H407" s="97"/>
      <c r="I407" s="5"/>
      <c r="J407" s="5"/>
      <c r="K407" s="6"/>
      <c r="L407" s="7"/>
      <c r="M407" s="6"/>
      <c r="N407" s="1"/>
      <c r="O407" s="1"/>
      <c r="P407" s="6"/>
      <c r="Q407" s="8"/>
      <c r="R407" s="1"/>
      <c r="S407" s="1"/>
      <c r="T407" s="6"/>
      <c r="U407" s="1"/>
      <c r="V407" s="1"/>
      <c r="W407" s="1"/>
      <c r="X407" s="1"/>
      <c r="Y407" s="1"/>
      <c r="Z407" s="1"/>
      <c r="AA407" s="1"/>
      <c r="AB407" s="1"/>
      <c r="AC407" s="1"/>
    </row>
    <row r="408" ht="12.0" customHeight="1">
      <c r="A408" s="1"/>
      <c r="B408" s="6"/>
      <c r="C408" s="132"/>
      <c r="D408" s="7"/>
      <c r="E408" s="133"/>
      <c r="F408" s="5"/>
      <c r="G408" s="5"/>
      <c r="H408" s="97"/>
      <c r="I408" s="5"/>
      <c r="J408" s="5"/>
      <c r="K408" s="6"/>
      <c r="L408" s="7"/>
      <c r="M408" s="6"/>
      <c r="N408" s="1"/>
      <c r="O408" s="1"/>
      <c r="P408" s="6"/>
      <c r="Q408" s="8"/>
      <c r="R408" s="1"/>
      <c r="S408" s="1"/>
      <c r="T408" s="6"/>
      <c r="U408" s="1"/>
      <c r="V408" s="1"/>
      <c r="W408" s="1"/>
      <c r="X408" s="1"/>
      <c r="Y408" s="1"/>
      <c r="Z408" s="1"/>
      <c r="AA408" s="1"/>
      <c r="AB408" s="1"/>
      <c r="AC408" s="1"/>
    </row>
    <row r="409" ht="12.0" customHeight="1">
      <c r="A409" s="1"/>
      <c r="B409" s="6"/>
      <c r="C409" s="132"/>
      <c r="D409" s="7"/>
      <c r="E409" s="133"/>
      <c r="F409" s="5"/>
      <c r="G409" s="5"/>
      <c r="H409" s="97"/>
      <c r="I409" s="5"/>
      <c r="J409" s="5"/>
      <c r="K409" s="6"/>
      <c r="L409" s="7"/>
      <c r="M409" s="6"/>
      <c r="N409" s="1"/>
      <c r="O409" s="1"/>
      <c r="P409" s="6"/>
      <c r="Q409" s="8"/>
      <c r="R409" s="1"/>
      <c r="S409" s="1"/>
      <c r="T409" s="6"/>
      <c r="U409" s="1"/>
      <c r="V409" s="1"/>
      <c r="W409" s="1"/>
      <c r="X409" s="1"/>
      <c r="Y409" s="1"/>
      <c r="Z409" s="1"/>
      <c r="AA409" s="1"/>
      <c r="AB409" s="1"/>
      <c r="AC409" s="1"/>
    </row>
    <row r="410" ht="12.0" customHeight="1">
      <c r="A410" s="1"/>
      <c r="B410" s="6"/>
      <c r="C410" s="132"/>
      <c r="D410" s="7"/>
      <c r="E410" s="133"/>
      <c r="F410" s="5"/>
      <c r="G410" s="5"/>
      <c r="H410" s="97"/>
      <c r="I410" s="5"/>
      <c r="J410" s="5"/>
      <c r="K410" s="6"/>
      <c r="L410" s="7"/>
      <c r="M410" s="6"/>
      <c r="N410" s="1"/>
      <c r="O410" s="1"/>
      <c r="P410" s="6"/>
      <c r="Q410" s="8"/>
      <c r="R410" s="1"/>
      <c r="S410" s="1"/>
      <c r="T410" s="6"/>
      <c r="U410" s="1"/>
      <c r="V410" s="1"/>
      <c r="W410" s="1"/>
      <c r="X410" s="1"/>
      <c r="Y410" s="1"/>
      <c r="Z410" s="1"/>
      <c r="AA410" s="1"/>
      <c r="AB410" s="1"/>
      <c r="AC410" s="1"/>
    </row>
    <row r="411" ht="12.0" customHeight="1">
      <c r="A411" s="1"/>
      <c r="B411" s="6"/>
      <c r="C411" s="132"/>
      <c r="D411" s="7"/>
      <c r="E411" s="133"/>
      <c r="F411" s="5"/>
      <c r="G411" s="5"/>
      <c r="H411" s="97"/>
      <c r="I411" s="5"/>
      <c r="J411" s="5"/>
      <c r="K411" s="6"/>
      <c r="L411" s="7"/>
      <c r="M411" s="6"/>
      <c r="N411" s="1"/>
      <c r="O411" s="1"/>
      <c r="P411" s="6"/>
      <c r="Q411" s="8"/>
      <c r="R411" s="1"/>
      <c r="S411" s="1"/>
      <c r="T411" s="6"/>
      <c r="U411" s="1"/>
      <c r="V411" s="1"/>
      <c r="W411" s="1"/>
      <c r="X411" s="1"/>
      <c r="Y411" s="1"/>
      <c r="Z411" s="1"/>
      <c r="AA411" s="1"/>
      <c r="AB411" s="1"/>
      <c r="AC411" s="1"/>
    </row>
    <row r="412" ht="12.0" customHeight="1">
      <c r="A412" s="1"/>
      <c r="B412" s="6"/>
      <c r="C412" s="132"/>
      <c r="D412" s="7"/>
      <c r="E412" s="133"/>
      <c r="F412" s="5"/>
      <c r="G412" s="5"/>
      <c r="H412" s="97"/>
      <c r="I412" s="5"/>
      <c r="J412" s="5"/>
      <c r="K412" s="6"/>
      <c r="L412" s="7"/>
      <c r="M412" s="6"/>
      <c r="N412" s="1"/>
      <c r="O412" s="1"/>
      <c r="P412" s="6"/>
      <c r="Q412" s="8"/>
      <c r="R412" s="1"/>
      <c r="S412" s="1"/>
      <c r="T412" s="6"/>
      <c r="U412" s="1"/>
      <c r="V412" s="1"/>
      <c r="W412" s="1"/>
      <c r="X412" s="1"/>
      <c r="Y412" s="1"/>
      <c r="Z412" s="1"/>
      <c r="AA412" s="1"/>
      <c r="AB412" s="1"/>
      <c r="AC412" s="1"/>
    </row>
    <row r="413" ht="12.0" customHeight="1">
      <c r="A413" s="1"/>
      <c r="B413" s="6"/>
      <c r="C413" s="132"/>
      <c r="D413" s="7"/>
      <c r="E413" s="133"/>
      <c r="F413" s="5"/>
      <c r="G413" s="5"/>
      <c r="H413" s="97"/>
      <c r="I413" s="5"/>
      <c r="J413" s="5"/>
      <c r="K413" s="6"/>
      <c r="L413" s="7"/>
      <c r="M413" s="6"/>
      <c r="N413" s="1"/>
      <c r="O413" s="1"/>
      <c r="P413" s="6"/>
      <c r="Q413" s="8"/>
      <c r="R413" s="1"/>
      <c r="S413" s="1"/>
      <c r="T413" s="6"/>
      <c r="U413" s="1"/>
      <c r="V413" s="1"/>
      <c r="W413" s="1"/>
      <c r="X413" s="1"/>
      <c r="Y413" s="1"/>
      <c r="Z413" s="1"/>
      <c r="AA413" s="1"/>
      <c r="AB413" s="1"/>
      <c r="AC413" s="1"/>
    </row>
    <row r="414" ht="12.0" customHeight="1">
      <c r="A414" s="1"/>
      <c r="B414" s="6"/>
      <c r="C414" s="132"/>
      <c r="D414" s="7"/>
      <c r="E414" s="133"/>
      <c r="F414" s="5"/>
      <c r="G414" s="5"/>
      <c r="H414" s="97"/>
      <c r="I414" s="5"/>
      <c r="J414" s="5"/>
      <c r="K414" s="6"/>
      <c r="L414" s="7"/>
      <c r="M414" s="6"/>
      <c r="N414" s="1"/>
      <c r="O414" s="1"/>
      <c r="P414" s="6"/>
      <c r="Q414" s="8"/>
      <c r="R414" s="1"/>
      <c r="S414" s="1"/>
      <c r="T414" s="6"/>
      <c r="U414" s="1"/>
      <c r="V414" s="1"/>
      <c r="W414" s="1"/>
      <c r="X414" s="1"/>
      <c r="Y414" s="1"/>
      <c r="Z414" s="1"/>
      <c r="AA414" s="1"/>
      <c r="AB414" s="1"/>
      <c r="AC414" s="1"/>
    </row>
    <row r="415" ht="12.0" customHeight="1">
      <c r="A415" s="1"/>
      <c r="B415" s="6"/>
      <c r="C415" s="132"/>
      <c r="D415" s="7"/>
      <c r="E415" s="133"/>
      <c r="F415" s="5"/>
      <c r="G415" s="5"/>
      <c r="H415" s="97"/>
      <c r="I415" s="5"/>
      <c r="J415" s="5"/>
      <c r="K415" s="6"/>
      <c r="L415" s="7"/>
      <c r="M415" s="6"/>
      <c r="N415" s="1"/>
      <c r="O415" s="1"/>
      <c r="P415" s="6"/>
      <c r="Q415" s="8"/>
      <c r="R415" s="1"/>
      <c r="S415" s="1"/>
      <c r="T415" s="6"/>
      <c r="U415" s="1"/>
      <c r="V415" s="1"/>
      <c r="W415" s="1"/>
      <c r="X415" s="1"/>
      <c r="Y415" s="1"/>
      <c r="Z415" s="1"/>
      <c r="AA415" s="1"/>
      <c r="AB415" s="1"/>
      <c r="AC415" s="1"/>
    </row>
    <row r="416" ht="12.0" customHeight="1">
      <c r="A416" s="1"/>
      <c r="B416" s="6"/>
      <c r="C416" s="132"/>
      <c r="D416" s="7"/>
      <c r="E416" s="133"/>
      <c r="F416" s="5"/>
      <c r="G416" s="5"/>
      <c r="H416" s="97"/>
      <c r="I416" s="5"/>
      <c r="J416" s="5"/>
      <c r="K416" s="6"/>
      <c r="L416" s="7"/>
      <c r="M416" s="6"/>
      <c r="N416" s="1"/>
      <c r="O416" s="1"/>
      <c r="P416" s="6"/>
      <c r="Q416" s="8"/>
      <c r="R416" s="1"/>
      <c r="S416" s="1"/>
      <c r="T416" s="6"/>
      <c r="U416" s="1"/>
      <c r="V416" s="1"/>
      <c r="W416" s="1"/>
      <c r="X416" s="1"/>
      <c r="Y416" s="1"/>
      <c r="Z416" s="1"/>
      <c r="AA416" s="1"/>
      <c r="AB416" s="1"/>
      <c r="AC416" s="1"/>
    </row>
    <row r="417" ht="12.0" customHeight="1">
      <c r="A417" s="1"/>
      <c r="B417" s="6"/>
      <c r="C417" s="132"/>
      <c r="D417" s="7"/>
      <c r="E417" s="133"/>
      <c r="F417" s="5"/>
      <c r="G417" s="5"/>
      <c r="H417" s="97"/>
      <c r="I417" s="5"/>
      <c r="J417" s="5"/>
      <c r="K417" s="6"/>
      <c r="L417" s="7"/>
      <c r="M417" s="6"/>
      <c r="N417" s="1"/>
      <c r="O417" s="1"/>
      <c r="P417" s="6"/>
      <c r="Q417" s="8"/>
      <c r="R417" s="1"/>
      <c r="S417" s="1"/>
      <c r="T417" s="6"/>
      <c r="U417" s="1"/>
      <c r="V417" s="1"/>
      <c r="W417" s="1"/>
      <c r="X417" s="1"/>
      <c r="Y417" s="1"/>
      <c r="Z417" s="1"/>
      <c r="AA417" s="1"/>
      <c r="AB417" s="1"/>
      <c r="AC417" s="1"/>
    </row>
    <row r="418" ht="12.0" customHeight="1">
      <c r="A418" s="1"/>
      <c r="B418" s="6"/>
      <c r="C418" s="132"/>
      <c r="D418" s="7"/>
      <c r="E418" s="133"/>
      <c r="F418" s="5"/>
      <c r="G418" s="5"/>
      <c r="H418" s="97"/>
      <c r="I418" s="5"/>
      <c r="J418" s="5"/>
      <c r="K418" s="6"/>
      <c r="L418" s="7"/>
      <c r="M418" s="6"/>
      <c r="N418" s="1"/>
      <c r="O418" s="1"/>
      <c r="P418" s="6"/>
      <c r="Q418" s="8"/>
      <c r="R418" s="1"/>
      <c r="S418" s="1"/>
      <c r="T418" s="6"/>
      <c r="U418" s="1"/>
      <c r="V418" s="1"/>
      <c r="W418" s="1"/>
      <c r="X418" s="1"/>
      <c r="Y418" s="1"/>
      <c r="Z418" s="1"/>
      <c r="AA418" s="1"/>
      <c r="AB418" s="1"/>
      <c r="AC418" s="1"/>
    </row>
    <row r="419" ht="12.0" customHeight="1">
      <c r="A419" s="1"/>
      <c r="B419" s="6"/>
      <c r="C419" s="132"/>
      <c r="D419" s="7"/>
      <c r="E419" s="133"/>
      <c r="F419" s="5"/>
      <c r="G419" s="5"/>
      <c r="H419" s="97"/>
      <c r="I419" s="5"/>
      <c r="J419" s="5"/>
      <c r="K419" s="6"/>
      <c r="L419" s="7"/>
      <c r="M419" s="6"/>
      <c r="N419" s="1"/>
      <c r="O419" s="1"/>
      <c r="P419" s="6"/>
      <c r="Q419" s="8"/>
      <c r="R419" s="1"/>
      <c r="S419" s="1"/>
      <c r="T419" s="6"/>
      <c r="U419" s="1"/>
      <c r="V419" s="1"/>
      <c r="W419" s="1"/>
      <c r="X419" s="1"/>
      <c r="Y419" s="1"/>
      <c r="Z419" s="1"/>
      <c r="AA419" s="1"/>
      <c r="AB419" s="1"/>
      <c r="AC419" s="1"/>
    </row>
    <row r="420" ht="12.0" customHeight="1">
      <c r="A420" s="1"/>
      <c r="B420" s="6"/>
      <c r="C420" s="132"/>
      <c r="D420" s="7"/>
      <c r="E420" s="133"/>
      <c r="F420" s="5"/>
      <c r="G420" s="5"/>
      <c r="H420" s="97"/>
      <c r="I420" s="5"/>
      <c r="J420" s="5"/>
      <c r="K420" s="6"/>
      <c r="L420" s="7"/>
      <c r="M420" s="6"/>
      <c r="N420" s="1"/>
      <c r="O420" s="1"/>
      <c r="P420" s="6"/>
      <c r="Q420" s="8"/>
      <c r="R420" s="1"/>
      <c r="S420" s="1"/>
      <c r="T420" s="6"/>
      <c r="U420" s="1"/>
      <c r="V420" s="1"/>
      <c r="W420" s="1"/>
      <c r="X420" s="1"/>
      <c r="Y420" s="1"/>
      <c r="Z420" s="1"/>
      <c r="AA420" s="1"/>
      <c r="AB420" s="1"/>
      <c r="AC420" s="1"/>
    </row>
    <row r="421" ht="12.0" customHeight="1">
      <c r="A421" s="1"/>
      <c r="B421" s="6"/>
      <c r="C421" s="132"/>
      <c r="D421" s="7"/>
      <c r="E421" s="133"/>
      <c r="F421" s="5"/>
      <c r="G421" s="5"/>
      <c r="H421" s="97"/>
      <c r="I421" s="5"/>
      <c r="J421" s="5"/>
      <c r="K421" s="6"/>
      <c r="L421" s="7"/>
      <c r="M421" s="6"/>
      <c r="N421" s="1"/>
      <c r="O421" s="1"/>
      <c r="P421" s="6"/>
      <c r="Q421" s="8"/>
      <c r="R421" s="1"/>
      <c r="S421" s="1"/>
      <c r="T421" s="6"/>
      <c r="U421" s="1"/>
      <c r="V421" s="1"/>
      <c r="W421" s="1"/>
      <c r="X421" s="1"/>
      <c r="Y421" s="1"/>
      <c r="Z421" s="1"/>
      <c r="AA421" s="1"/>
      <c r="AB421" s="1"/>
      <c r="AC421" s="1"/>
    </row>
    <row r="422" ht="12.0" customHeight="1">
      <c r="A422" s="1"/>
      <c r="B422" s="6"/>
      <c r="C422" s="132"/>
      <c r="D422" s="7"/>
      <c r="E422" s="133"/>
      <c r="F422" s="5"/>
      <c r="G422" s="5"/>
      <c r="H422" s="97"/>
      <c r="I422" s="5"/>
      <c r="J422" s="5"/>
      <c r="K422" s="6"/>
      <c r="L422" s="7"/>
      <c r="M422" s="6"/>
      <c r="N422" s="1"/>
      <c r="O422" s="1"/>
      <c r="P422" s="6"/>
      <c r="Q422" s="8"/>
      <c r="R422" s="1"/>
      <c r="S422" s="1"/>
      <c r="T422" s="6"/>
      <c r="U422" s="1"/>
      <c r="V422" s="1"/>
      <c r="W422" s="1"/>
      <c r="X422" s="1"/>
      <c r="Y422" s="1"/>
      <c r="Z422" s="1"/>
      <c r="AA422" s="1"/>
      <c r="AB422" s="1"/>
      <c r="AC422" s="1"/>
    </row>
    <row r="423" ht="12.0" customHeight="1">
      <c r="A423" s="1"/>
      <c r="B423" s="6"/>
      <c r="C423" s="132"/>
      <c r="D423" s="7"/>
      <c r="E423" s="133"/>
      <c r="F423" s="5"/>
      <c r="G423" s="5"/>
      <c r="H423" s="97"/>
      <c r="I423" s="5"/>
      <c r="J423" s="5"/>
      <c r="K423" s="6"/>
      <c r="L423" s="7"/>
      <c r="M423" s="6"/>
      <c r="N423" s="1"/>
      <c r="O423" s="1"/>
      <c r="P423" s="6"/>
      <c r="Q423" s="8"/>
      <c r="R423" s="1"/>
      <c r="S423" s="1"/>
      <c r="T423" s="6"/>
      <c r="U423" s="1"/>
      <c r="V423" s="1"/>
      <c r="W423" s="1"/>
      <c r="X423" s="1"/>
      <c r="Y423" s="1"/>
      <c r="Z423" s="1"/>
      <c r="AA423" s="1"/>
      <c r="AB423" s="1"/>
      <c r="AC423" s="1"/>
    </row>
    <row r="424" ht="12.0" customHeight="1">
      <c r="A424" s="1"/>
      <c r="B424" s="6"/>
      <c r="C424" s="132"/>
      <c r="D424" s="7"/>
      <c r="E424" s="133"/>
      <c r="F424" s="5"/>
      <c r="G424" s="5"/>
      <c r="H424" s="97"/>
      <c r="I424" s="5"/>
      <c r="J424" s="5"/>
      <c r="K424" s="6"/>
      <c r="L424" s="7"/>
      <c r="M424" s="6"/>
      <c r="N424" s="1"/>
      <c r="O424" s="1"/>
      <c r="P424" s="6"/>
      <c r="Q424" s="8"/>
      <c r="R424" s="1"/>
      <c r="S424" s="1"/>
      <c r="T424" s="6"/>
      <c r="U424" s="1"/>
      <c r="V424" s="1"/>
      <c r="W424" s="1"/>
      <c r="X424" s="1"/>
      <c r="Y424" s="1"/>
      <c r="Z424" s="1"/>
      <c r="AA424" s="1"/>
      <c r="AB424" s="1"/>
      <c r="AC424" s="1"/>
    </row>
    <row r="425" ht="12.0" customHeight="1">
      <c r="A425" s="1"/>
      <c r="B425" s="6"/>
      <c r="C425" s="132"/>
      <c r="D425" s="7"/>
      <c r="E425" s="133"/>
      <c r="F425" s="5"/>
      <c r="G425" s="5"/>
      <c r="H425" s="97"/>
      <c r="I425" s="5"/>
      <c r="J425" s="5"/>
      <c r="K425" s="6"/>
      <c r="L425" s="7"/>
      <c r="M425" s="6"/>
      <c r="N425" s="1"/>
      <c r="O425" s="1"/>
      <c r="P425" s="6"/>
      <c r="Q425" s="8"/>
      <c r="R425" s="1"/>
      <c r="S425" s="1"/>
      <c r="T425" s="6"/>
      <c r="U425" s="1"/>
      <c r="V425" s="1"/>
      <c r="W425" s="1"/>
      <c r="X425" s="1"/>
      <c r="Y425" s="1"/>
      <c r="Z425" s="1"/>
      <c r="AA425" s="1"/>
      <c r="AB425" s="1"/>
      <c r="AC425" s="1"/>
    </row>
    <row r="426" ht="12.0" customHeight="1">
      <c r="A426" s="1"/>
      <c r="B426" s="6"/>
      <c r="C426" s="132"/>
      <c r="D426" s="7"/>
      <c r="E426" s="133"/>
      <c r="F426" s="5"/>
      <c r="G426" s="5"/>
      <c r="H426" s="97"/>
      <c r="I426" s="5"/>
      <c r="J426" s="5"/>
      <c r="K426" s="6"/>
      <c r="L426" s="7"/>
      <c r="M426" s="6"/>
      <c r="N426" s="1"/>
      <c r="O426" s="1"/>
      <c r="P426" s="6"/>
      <c r="Q426" s="8"/>
      <c r="R426" s="1"/>
      <c r="S426" s="1"/>
      <c r="T426" s="6"/>
      <c r="U426" s="1"/>
      <c r="V426" s="1"/>
      <c r="W426" s="1"/>
      <c r="X426" s="1"/>
      <c r="Y426" s="1"/>
      <c r="Z426" s="1"/>
      <c r="AA426" s="1"/>
      <c r="AB426" s="1"/>
      <c r="AC426" s="1"/>
    </row>
    <row r="427" ht="12.0" customHeight="1">
      <c r="A427" s="1"/>
      <c r="B427" s="6"/>
      <c r="C427" s="132"/>
      <c r="D427" s="7"/>
      <c r="E427" s="133"/>
      <c r="F427" s="5"/>
      <c r="G427" s="5"/>
      <c r="H427" s="97"/>
      <c r="I427" s="5"/>
      <c r="J427" s="5"/>
      <c r="K427" s="6"/>
      <c r="L427" s="7"/>
      <c r="M427" s="6"/>
      <c r="N427" s="1"/>
      <c r="O427" s="1"/>
      <c r="P427" s="6"/>
      <c r="Q427" s="8"/>
      <c r="R427" s="1"/>
      <c r="S427" s="1"/>
      <c r="T427" s="6"/>
      <c r="U427" s="1"/>
      <c r="V427" s="1"/>
      <c r="W427" s="1"/>
      <c r="X427" s="1"/>
      <c r="Y427" s="1"/>
      <c r="Z427" s="1"/>
      <c r="AA427" s="1"/>
      <c r="AB427" s="1"/>
      <c r="AC427" s="1"/>
    </row>
    <row r="428" ht="12.0" customHeight="1">
      <c r="A428" s="1"/>
      <c r="B428" s="6"/>
      <c r="C428" s="132"/>
      <c r="D428" s="7"/>
      <c r="E428" s="133"/>
      <c r="F428" s="5"/>
      <c r="G428" s="5"/>
      <c r="H428" s="97"/>
      <c r="I428" s="5"/>
      <c r="J428" s="5"/>
      <c r="K428" s="6"/>
      <c r="L428" s="7"/>
      <c r="M428" s="6"/>
      <c r="N428" s="1"/>
      <c r="O428" s="1"/>
      <c r="P428" s="6"/>
      <c r="Q428" s="8"/>
      <c r="R428" s="1"/>
      <c r="S428" s="1"/>
      <c r="T428" s="6"/>
      <c r="U428" s="1"/>
      <c r="V428" s="1"/>
      <c r="W428" s="1"/>
      <c r="X428" s="1"/>
      <c r="Y428" s="1"/>
      <c r="Z428" s="1"/>
      <c r="AA428" s="1"/>
      <c r="AB428" s="1"/>
      <c r="AC428" s="1"/>
    </row>
    <row r="429" ht="12.0" customHeight="1">
      <c r="A429" s="1"/>
      <c r="B429" s="6"/>
      <c r="C429" s="132"/>
      <c r="D429" s="7"/>
      <c r="E429" s="133"/>
      <c r="F429" s="5"/>
      <c r="G429" s="5"/>
      <c r="H429" s="97"/>
      <c r="I429" s="5"/>
      <c r="J429" s="5"/>
      <c r="K429" s="6"/>
      <c r="L429" s="7"/>
      <c r="M429" s="6"/>
      <c r="N429" s="1"/>
      <c r="O429" s="1"/>
      <c r="P429" s="6"/>
      <c r="Q429" s="8"/>
      <c r="R429" s="1"/>
      <c r="S429" s="1"/>
      <c r="T429" s="6"/>
      <c r="U429" s="1"/>
      <c r="V429" s="1"/>
      <c r="W429" s="1"/>
      <c r="X429" s="1"/>
      <c r="Y429" s="1"/>
      <c r="Z429" s="1"/>
      <c r="AA429" s="1"/>
      <c r="AB429" s="1"/>
      <c r="AC429" s="1"/>
    </row>
    <row r="430" ht="12.0" customHeight="1">
      <c r="A430" s="1"/>
      <c r="B430" s="6"/>
      <c r="C430" s="132"/>
      <c r="D430" s="7"/>
      <c r="E430" s="133"/>
      <c r="F430" s="5"/>
      <c r="G430" s="5"/>
      <c r="H430" s="97"/>
      <c r="I430" s="5"/>
      <c r="J430" s="5"/>
      <c r="K430" s="6"/>
      <c r="L430" s="7"/>
      <c r="M430" s="6"/>
      <c r="N430" s="1"/>
      <c r="O430" s="1"/>
      <c r="P430" s="6"/>
      <c r="Q430" s="8"/>
      <c r="R430" s="1"/>
      <c r="S430" s="1"/>
      <c r="T430" s="6"/>
      <c r="U430" s="1"/>
      <c r="V430" s="1"/>
      <c r="W430" s="1"/>
      <c r="X430" s="1"/>
      <c r="Y430" s="1"/>
      <c r="Z430" s="1"/>
      <c r="AA430" s="1"/>
      <c r="AB430" s="1"/>
      <c r="AC430" s="1"/>
    </row>
    <row r="431" ht="12.0" customHeight="1">
      <c r="A431" s="1"/>
      <c r="B431" s="6"/>
      <c r="C431" s="132"/>
      <c r="D431" s="7"/>
      <c r="E431" s="133"/>
      <c r="F431" s="5"/>
      <c r="G431" s="5"/>
      <c r="H431" s="97"/>
      <c r="I431" s="5"/>
      <c r="J431" s="5"/>
      <c r="K431" s="6"/>
      <c r="L431" s="7"/>
      <c r="M431" s="6"/>
      <c r="N431" s="1"/>
      <c r="O431" s="1"/>
      <c r="P431" s="6"/>
      <c r="Q431" s="8"/>
      <c r="R431" s="1"/>
      <c r="S431" s="1"/>
      <c r="T431" s="6"/>
      <c r="U431" s="1"/>
      <c r="V431" s="1"/>
      <c r="W431" s="1"/>
      <c r="X431" s="1"/>
      <c r="Y431" s="1"/>
      <c r="Z431" s="1"/>
      <c r="AA431" s="1"/>
      <c r="AB431" s="1"/>
      <c r="AC431" s="1"/>
    </row>
    <row r="432" ht="12.0" customHeight="1">
      <c r="A432" s="1"/>
      <c r="B432" s="6"/>
      <c r="C432" s="132"/>
      <c r="D432" s="7"/>
      <c r="E432" s="133"/>
      <c r="F432" s="5"/>
      <c r="G432" s="5"/>
      <c r="H432" s="97"/>
      <c r="I432" s="5"/>
      <c r="J432" s="5"/>
      <c r="K432" s="6"/>
      <c r="L432" s="7"/>
      <c r="M432" s="6"/>
      <c r="N432" s="1"/>
      <c r="O432" s="1"/>
      <c r="P432" s="6"/>
      <c r="Q432" s="8"/>
      <c r="R432" s="1"/>
      <c r="S432" s="1"/>
      <c r="T432" s="6"/>
      <c r="U432" s="1"/>
      <c r="V432" s="1"/>
      <c r="W432" s="1"/>
      <c r="X432" s="1"/>
      <c r="Y432" s="1"/>
      <c r="Z432" s="1"/>
      <c r="AA432" s="1"/>
      <c r="AB432" s="1"/>
      <c r="AC432" s="1"/>
    </row>
    <row r="433" ht="12.0" customHeight="1">
      <c r="A433" s="1"/>
      <c r="B433" s="6"/>
      <c r="C433" s="132"/>
      <c r="D433" s="7"/>
      <c r="E433" s="133"/>
      <c r="F433" s="5"/>
      <c r="G433" s="5"/>
      <c r="H433" s="97"/>
      <c r="I433" s="5"/>
      <c r="J433" s="5"/>
      <c r="K433" s="6"/>
      <c r="L433" s="7"/>
      <c r="M433" s="6"/>
      <c r="N433" s="1"/>
      <c r="O433" s="1"/>
      <c r="P433" s="6"/>
      <c r="Q433" s="8"/>
      <c r="R433" s="1"/>
      <c r="S433" s="1"/>
      <c r="T433" s="6"/>
      <c r="U433" s="1"/>
      <c r="V433" s="1"/>
      <c r="W433" s="1"/>
      <c r="X433" s="1"/>
      <c r="Y433" s="1"/>
      <c r="Z433" s="1"/>
      <c r="AA433" s="1"/>
      <c r="AB433" s="1"/>
      <c r="AC433" s="1"/>
    </row>
    <row r="434" ht="12.0" customHeight="1">
      <c r="A434" s="1"/>
      <c r="B434" s="6"/>
      <c r="C434" s="132"/>
      <c r="D434" s="7"/>
      <c r="E434" s="133"/>
      <c r="F434" s="5"/>
      <c r="G434" s="5"/>
      <c r="H434" s="97"/>
      <c r="I434" s="5"/>
      <c r="J434" s="5"/>
      <c r="K434" s="6"/>
      <c r="L434" s="7"/>
      <c r="M434" s="6"/>
      <c r="N434" s="1"/>
      <c r="O434" s="1"/>
      <c r="P434" s="6"/>
      <c r="Q434" s="8"/>
      <c r="R434" s="1"/>
      <c r="S434" s="1"/>
      <c r="T434" s="6"/>
      <c r="U434" s="1"/>
      <c r="V434" s="1"/>
      <c r="W434" s="1"/>
      <c r="X434" s="1"/>
      <c r="Y434" s="1"/>
      <c r="Z434" s="1"/>
      <c r="AA434" s="1"/>
      <c r="AB434" s="1"/>
      <c r="AC434" s="1"/>
    </row>
    <row r="435" ht="12.0" customHeight="1">
      <c r="A435" s="1"/>
      <c r="B435" s="6"/>
      <c r="C435" s="132"/>
      <c r="D435" s="7"/>
      <c r="E435" s="133"/>
      <c r="F435" s="5"/>
      <c r="G435" s="5"/>
      <c r="H435" s="97"/>
      <c r="I435" s="5"/>
      <c r="J435" s="5"/>
      <c r="K435" s="6"/>
      <c r="L435" s="7"/>
      <c r="M435" s="6"/>
      <c r="N435" s="1"/>
      <c r="O435" s="1"/>
      <c r="P435" s="6"/>
      <c r="Q435" s="8"/>
      <c r="R435" s="1"/>
      <c r="S435" s="1"/>
      <c r="T435" s="6"/>
      <c r="U435" s="1"/>
      <c r="V435" s="1"/>
      <c r="W435" s="1"/>
      <c r="X435" s="1"/>
      <c r="Y435" s="1"/>
      <c r="Z435" s="1"/>
      <c r="AA435" s="1"/>
      <c r="AB435" s="1"/>
      <c r="AC435" s="1"/>
    </row>
    <row r="436" ht="12.0" customHeight="1">
      <c r="A436" s="1"/>
      <c r="B436" s="6"/>
      <c r="C436" s="132"/>
      <c r="D436" s="7"/>
      <c r="E436" s="133"/>
      <c r="F436" s="5"/>
      <c r="G436" s="5"/>
      <c r="H436" s="97"/>
      <c r="I436" s="5"/>
      <c r="J436" s="5"/>
      <c r="K436" s="6"/>
      <c r="L436" s="7"/>
      <c r="M436" s="6"/>
      <c r="N436" s="1"/>
      <c r="O436" s="1"/>
      <c r="P436" s="6"/>
      <c r="Q436" s="8"/>
      <c r="R436" s="1"/>
      <c r="S436" s="1"/>
      <c r="T436" s="6"/>
      <c r="U436" s="1"/>
      <c r="V436" s="1"/>
      <c r="W436" s="1"/>
      <c r="X436" s="1"/>
      <c r="Y436" s="1"/>
      <c r="Z436" s="1"/>
      <c r="AA436" s="1"/>
      <c r="AB436" s="1"/>
      <c r="AC436" s="1"/>
    </row>
    <row r="437" ht="12.0" customHeight="1">
      <c r="A437" s="1"/>
      <c r="B437" s="6"/>
      <c r="C437" s="132"/>
      <c r="D437" s="7"/>
      <c r="E437" s="133"/>
      <c r="F437" s="5"/>
      <c r="G437" s="5"/>
      <c r="H437" s="97"/>
      <c r="I437" s="5"/>
      <c r="J437" s="5"/>
      <c r="K437" s="6"/>
      <c r="L437" s="7"/>
      <c r="M437" s="6"/>
      <c r="N437" s="1"/>
      <c r="O437" s="1"/>
      <c r="P437" s="6"/>
      <c r="Q437" s="8"/>
      <c r="R437" s="1"/>
      <c r="S437" s="1"/>
      <c r="T437" s="6"/>
      <c r="U437" s="1"/>
      <c r="V437" s="1"/>
      <c r="W437" s="1"/>
      <c r="X437" s="1"/>
      <c r="Y437" s="1"/>
      <c r="Z437" s="1"/>
      <c r="AA437" s="1"/>
      <c r="AB437" s="1"/>
      <c r="AC437" s="1"/>
    </row>
    <row r="438" ht="12.0" customHeight="1">
      <c r="A438" s="1"/>
      <c r="B438" s="6"/>
      <c r="C438" s="132"/>
      <c r="D438" s="7"/>
      <c r="E438" s="133"/>
      <c r="F438" s="5"/>
      <c r="G438" s="5"/>
      <c r="H438" s="97"/>
      <c r="I438" s="5"/>
      <c r="J438" s="5"/>
      <c r="K438" s="6"/>
      <c r="L438" s="7"/>
      <c r="M438" s="6"/>
      <c r="N438" s="1"/>
      <c r="O438" s="1"/>
      <c r="P438" s="6"/>
      <c r="Q438" s="8"/>
      <c r="R438" s="1"/>
      <c r="S438" s="1"/>
      <c r="T438" s="6"/>
      <c r="U438" s="1"/>
      <c r="V438" s="1"/>
      <c r="W438" s="1"/>
      <c r="X438" s="1"/>
      <c r="Y438" s="1"/>
      <c r="Z438" s="1"/>
      <c r="AA438" s="1"/>
      <c r="AB438" s="1"/>
      <c r="AC438" s="1"/>
    </row>
    <row r="439" ht="12.0" customHeight="1">
      <c r="A439" s="1"/>
      <c r="B439" s="6"/>
      <c r="C439" s="132"/>
      <c r="D439" s="7"/>
      <c r="E439" s="133"/>
      <c r="F439" s="5"/>
      <c r="G439" s="5"/>
      <c r="H439" s="97"/>
      <c r="I439" s="5"/>
      <c r="J439" s="5"/>
      <c r="K439" s="6"/>
      <c r="L439" s="7"/>
      <c r="M439" s="6"/>
      <c r="N439" s="1"/>
      <c r="O439" s="1"/>
      <c r="P439" s="6"/>
      <c r="Q439" s="8"/>
      <c r="R439" s="1"/>
      <c r="S439" s="1"/>
      <c r="T439" s="6"/>
      <c r="U439" s="1"/>
      <c r="V439" s="1"/>
      <c r="W439" s="1"/>
      <c r="X439" s="1"/>
      <c r="Y439" s="1"/>
      <c r="Z439" s="1"/>
      <c r="AA439" s="1"/>
      <c r="AB439" s="1"/>
      <c r="AC439" s="1"/>
    </row>
    <row r="440" ht="12.0" customHeight="1">
      <c r="A440" s="1"/>
      <c r="B440" s="6"/>
      <c r="C440" s="132"/>
      <c r="D440" s="7"/>
      <c r="E440" s="133"/>
      <c r="F440" s="5"/>
      <c r="G440" s="5"/>
      <c r="H440" s="97"/>
      <c r="I440" s="5"/>
      <c r="J440" s="5"/>
      <c r="K440" s="6"/>
      <c r="L440" s="7"/>
      <c r="M440" s="6"/>
      <c r="N440" s="1"/>
      <c r="O440" s="1"/>
      <c r="P440" s="6"/>
      <c r="Q440" s="8"/>
      <c r="R440" s="1"/>
      <c r="S440" s="1"/>
      <c r="T440" s="6"/>
      <c r="U440" s="1"/>
      <c r="V440" s="1"/>
      <c r="W440" s="1"/>
      <c r="X440" s="1"/>
      <c r="Y440" s="1"/>
      <c r="Z440" s="1"/>
      <c r="AA440" s="1"/>
      <c r="AB440" s="1"/>
      <c r="AC440" s="1"/>
    </row>
    <row r="441" ht="12.0" customHeight="1">
      <c r="A441" s="1"/>
      <c r="B441" s="6"/>
      <c r="C441" s="132"/>
      <c r="D441" s="7"/>
      <c r="E441" s="133"/>
      <c r="F441" s="5"/>
      <c r="G441" s="5"/>
      <c r="H441" s="97"/>
      <c r="I441" s="5"/>
      <c r="J441" s="5"/>
      <c r="K441" s="6"/>
      <c r="L441" s="7"/>
      <c r="M441" s="6"/>
      <c r="N441" s="1"/>
      <c r="O441" s="1"/>
      <c r="P441" s="6"/>
      <c r="Q441" s="8"/>
      <c r="R441" s="1"/>
      <c r="S441" s="1"/>
      <c r="T441" s="6"/>
      <c r="U441" s="1"/>
      <c r="V441" s="1"/>
      <c r="W441" s="1"/>
      <c r="X441" s="1"/>
      <c r="Y441" s="1"/>
      <c r="Z441" s="1"/>
      <c r="AA441" s="1"/>
      <c r="AB441" s="1"/>
      <c r="AC441" s="1"/>
    </row>
    <row r="442" ht="12.0" customHeight="1">
      <c r="A442" s="1"/>
      <c r="B442" s="6"/>
      <c r="C442" s="132"/>
      <c r="D442" s="7"/>
      <c r="E442" s="133"/>
      <c r="F442" s="5"/>
      <c r="G442" s="5"/>
      <c r="H442" s="97"/>
      <c r="I442" s="5"/>
      <c r="J442" s="5"/>
      <c r="K442" s="6"/>
      <c r="L442" s="7"/>
      <c r="M442" s="6"/>
      <c r="N442" s="1"/>
      <c r="O442" s="1"/>
      <c r="P442" s="6"/>
      <c r="Q442" s="8"/>
      <c r="R442" s="1"/>
      <c r="S442" s="1"/>
      <c r="T442" s="6"/>
      <c r="U442" s="1"/>
      <c r="V442" s="1"/>
      <c r="W442" s="1"/>
      <c r="X442" s="1"/>
      <c r="Y442" s="1"/>
      <c r="Z442" s="1"/>
      <c r="AA442" s="1"/>
      <c r="AB442" s="1"/>
      <c r="AC442" s="1"/>
    </row>
    <row r="443" ht="12.0" customHeight="1">
      <c r="A443" s="1"/>
      <c r="B443" s="6"/>
      <c r="C443" s="132"/>
      <c r="D443" s="7"/>
      <c r="E443" s="133"/>
      <c r="F443" s="5"/>
      <c r="G443" s="5"/>
      <c r="H443" s="97"/>
      <c r="I443" s="5"/>
      <c r="J443" s="5"/>
      <c r="K443" s="6"/>
      <c r="L443" s="7"/>
      <c r="M443" s="6"/>
      <c r="N443" s="1"/>
      <c r="O443" s="1"/>
      <c r="P443" s="6"/>
      <c r="Q443" s="8"/>
      <c r="R443" s="1"/>
      <c r="S443" s="1"/>
      <c r="T443" s="6"/>
      <c r="U443" s="1"/>
      <c r="V443" s="1"/>
      <c r="W443" s="1"/>
      <c r="X443" s="1"/>
      <c r="Y443" s="1"/>
      <c r="Z443" s="1"/>
      <c r="AA443" s="1"/>
      <c r="AB443" s="1"/>
      <c r="AC443" s="1"/>
    </row>
    <row r="444" ht="12.0" customHeight="1">
      <c r="A444" s="1"/>
      <c r="B444" s="6"/>
      <c r="C444" s="132"/>
      <c r="D444" s="7"/>
      <c r="E444" s="133"/>
      <c r="F444" s="5"/>
      <c r="G444" s="5"/>
      <c r="H444" s="97"/>
      <c r="I444" s="5"/>
      <c r="J444" s="5"/>
      <c r="K444" s="6"/>
      <c r="L444" s="7"/>
      <c r="M444" s="6"/>
      <c r="N444" s="1"/>
      <c r="O444" s="1"/>
      <c r="P444" s="6"/>
      <c r="Q444" s="8"/>
      <c r="R444" s="1"/>
      <c r="S444" s="1"/>
      <c r="T444" s="6"/>
      <c r="U444" s="1"/>
      <c r="V444" s="1"/>
      <c r="W444" s="1"/>
      <c r="X444" s="1"/>
      <c r="Y444" s="1"/>
      <c r="Z444" s="1"/>
      <c r="AA444" s="1"/>
      <c r="AB444" s="1"/>
      <c r="AC444" s="1"/>
    </row>
    <row r="445" ht="12.0" customHeight="1">
      <c r="A445" s="1"/>
      <c r="B445" s="6"/>
      <c r="C445" s="132"/>
      <c r="D445" s="7"/>
      <c r="E445" s="133"/>
      <c r="F445" s="5"/>
      <c r="G445" s="5"/>
      <c r="H445" s="97"/>
      <c r="I445" s="5"/>
      <c r="J445" s="5"/>
      <c r="K445" s="6"/>
      <c r="L445" s="7"/>
      <c r="M445" s="6"/>
      <c r="N445" s="1"/>
      <c r="O445" s="1"/>
      <c r="P445" s="6"/>
      <c r="Q445" s="8"/>
      <c r="R445" s="1"/>
      <c r="S445" s="1"/>
      <c r="T445" s="6"/>
      <c r="U445" s="1"/>
      <c r="V445" s="1"/>
      <c r="W445" s="1"/>
      <c r="X445" s="1"/>
      <c r="Y445" s="1"/>
      <c r="Z445" s="1"/>
      <c r="AA445" s="1"/>
      <c r="AB445" s="1"/>
      <c r="AC445" s="1"/>
    </row>
    <row r="446" ht="12.0" customHeight="1">
      <c r="A446" s="1"/>
      <c r="B446" s="6"/>
      <c r="C446" s="132"/>
      <c r="D446" s="7"/>
      <c r="E446" s="133"/>
      <c r="F446" s="5"/>
      <c r="G446" s="5"/>
      <c r="H446" s="97"/>
      <c r="I446" s="5"/>
      <c r="J446" s="5"/>
      <c r="K446" s="6"/>
      <c r="L446" s="7"/>
      <c r="M446" s="6"/>
      <c r="N446" s="1"/>
      <c r="O446" s="1"/>
      <c r="P446" s="6"/>
      <c r="Q446" s="8"/>
      <c r="R446" s="1"/>
      <c r="S446" s="1"/>
      <c r="T446" s="6"/>
      <c r="U446" s="1"/>
      <c r="V446" s="1"/>
      <c r="W446" s="1"/>
      <c r="X446" s="1"/>
      <c r="Y446" s="1"/>
      <c r="Z446" s="1"/>
      <c r="AA446" s="1"/>
      <c r="AB446" s="1"/>
      <c r="AC446" s="1"/>
    </row>
    <row r="447" ht="12.0" customHeight="1">
      <c r="A447" s="1"/>
      <c r="B447" s="6"/>
      <c r="C447" s="132"/>
      <c r="D447" s="7"/>
      <c r="E447" s="133"/>
      <c r="F447" s="5"/>
      <c r="G447" s="5"/>
      <c r="H447" s="97"/>
      <c r="I447" s="5"/>
      <c r="J447" s="5"/>
      <c r="K447" s="6"/>
      <c r="L447" s="7"/>
      <c r="M447" s="6"/>
      <c r="N447" s="1"/>
      <c r="O447" s="1"/>
      <c r="P447" s="6"/>
      <c r="Q447" s="8"/>
      <c r="R447" s="1"/>
      <c r="S447" s="1"/>
      <c r="T447" s="6"/>
      <c r="U447" s="1"/>
      <c r="V447" s="1"/>
      <c r="W447" s="1"/>
      <c r="X447" s="1"/>
      <c r="Y447" s="1"/>
      <c r="Z447" s="1"/>
      <c r="AA447" s="1"/>
      <c r="AB447" s="1"/>
      <c r="AC447" s="1"/>
    </row>
    <row r="448" ht="12.0" customHeight="1">
      <c r="A448" s="1"/>
      <c r="B448" s="6"/>
      <c r="C448" s="132"/>
      <c r="D448" s="7"/>
      <c r="E448" s="133"/>
      <c r="F448" s="5"/>
      <c r="G448" s="5"/>
      <c r="H448" s="97"/>
      <c r="I448" s="5"/>
      <c r="J448" s="5"/>
      <c r="K448" s="6"/>
      <c r="L448" s="7"/>
      <c r="M448" s="6"/>
      <c r="N448" s="1"/>
      <c r="O448" s="1"/>
      <c r="P448" s="6"/>
      <c r="Q448" s="8"/>
      <c r="R448" s="1"/>
      <c r="S448" s="1"/>
      <c r="T448" s="6"/>
      <c r="U448" s="1"/>
      <c r="V448" s="1"/>
      <c r="W448" s="1"/>
      <c r="X448" s="1"/>
      <c r="Y448" s="1"/>
      <c r="Z448" s="1"/>
      <c r="AA448" s="1"/>
      <c r="AB448" s="1"/>
      <c r="AC448" s="1"/>
    </row>
    <row r="449" ht="12.0" customHeight="1">
      <c r="A449" s="1"/>
      <c r="B449" s="6"/>
      <c r="C449" s="132"/>
      <c r="D449" s="7"/>
      <c r="E449" s="133"/>
      <c r="F449" s="5"/>
      <c r="G449" s="5"/>
      <c r="H449" s="97"/>
      <c r="I449" s="5"/>
      <c r="J449" s="5"/>
      <c r="K449" s="6"/>
      <c r="L449" s="7"/>
      <c r="M449" s="6"/>
      <c r="N449" s="1"/>
      <c r="O449" s="1"/>
      <c r="P449" s="6"/>
      <c r="Q449" s="8"/>
      <c r="R449" s="1"/>
      <c r="S449" s="1"/>
      <c r="T449" s="6"/>
      <c r="U449" s="1"/>
      <c r="V449" s="1"/>
      <c r="W449" s="1"/>
      <c r="X449" s="1"/>
      <c r="Y449" s="1"/>
      <c r="Z449" s="1"/>
      <c r="AA449" s="1"/>
      <c r="AB449" s="1"/>
      <c r="AC449" s="1"/>
    </row>
    <row r="450" ht="12.0" customHeight="1">
      <c r="A450" s="1"/>
      <c r="B450" s="6"/>
      <c r="C450" s="132"/>
      <c r="D450" s="7"/>
      <c r="E450" s="133"/>
      <c r="F450" s="5"/>
      <c r="G450" s="5"/>
      <c r="H450" s="97"/>
      <c r="I450" s="5"/>
      <c r="J450" s="5"/>
      <c r="K450" s="6"/>
      <c r="L450" s="7"/>
      <c r="M450" s="6"/>
      <c r="N450" s="1"/>
      <c r="O450" s="1"/>
      <c r="P450" s="6"/>
      <c r="Q450" s="8"/>
      <c r="R450" s="1"/>
      <c r="S450" s="1"/>
      <c r="T450" s="6"/>
      <c r="U450" s="1"/>
      <c r="V450" s="1"/>
      <c r="W450" s="1"/>
      <c r="X450" s="1"/>
      <c r="Y450" s="1"/>
      <c r="Z450" s="1"/>
      <c r="AA450" s="1"/>
      <c r="AB450" s="1"/>
      <c r="AC450" s="1"/>
    </row>
    <row r="451" ht="12.0" customHeight="1">
      <c r="A451" s="1"/>
      <c r="B451" s="6"/>
      <c r="C451" s="132"/>
      <c r="D451" s="7"/>
      <c r="E451" s="133"/>
      <c r="F451" s="5"/>
      <c r="G451" s="5"/>
      <c r="H451" s="97"/>
      <c r="I451" s="5"/>
      <c r="J451" s="5"/>
      <c r="K451" s="6"/>
      <c r="L451" s="7"/>
      <c r="M451" s="6"/>
      <c r="N451" s="1"/>
      <c r="O451" s="1"/>
      <c r="P451" s="6"/>
      <c r="Q451" s="8"/>
      <c r="R451" s="1"/>
      <c r="S451" s="1"/>
      <c r="T451" s="6"/>
      <c r="U451" s="1"/>
      <c r="V451" s="1"/>
      <c r="W451" s="1"/>
      <c r="X451" s="1"/>
      <c r="Y451" s="1"/>
      <c r="Z451" s="1"/>
      <c r="AA451" s="1"/>
      <c r="AB451" s="1"/>
      <c r="AC451" s="1"/>
    </row>
    <row r="452" ht="12.0" customHeight="1">
      <c r="A452" s="1"/>
      <c r="B452" s="6"/>
      <c r="C452" s="132"/>
      <c r="D452" s="7"/>
      <c r="E452" s="133"/>
      <c r="F452" s="5"/>
      <c r="G452" s="5"/>
      <c r="H452" s="97"/>
      <c r="I452" s="5"/>
      <c r="J452" s="5"/>
      <c r="K452" s="6"/>
      <c r="L452" s="7"/>
      <c r="M452" s="6"/>
      <c r="N452" s="1"/>
      <c r="O452" s="1"/>
      <c r="P452" s="6"/>
      <c r="Q452" s="8"/>
      <c r="R452" s="1"/>
      <c r="S452" s="1"/>
      <c r="T452" s="6"/>
      <c r="U452" s="1"/>
      <c r="V452" s="1"/>
      <c r="W452" s="1"/>
      <c r="X452" s="1"/>
      <c r="Y452" s="1"/>
      <c r="Z452" s="1"/>
      <c r="AA452" s="1"/>
      <c r="AB452" s="1"/>
      <c r="AC452" s="1"/>
    </row>
    <row r="453" ht="12.0" customHeight="1">
      <c r="A453" s="1"/>
      <c r="B453" s="6"/>
      <c r="C453" s="132"/>
      <c r="D453" s="7"/>
      <c r="E453" s="133"/>
      <c r="F453" s="5"/>
      <c r="G453" s="5"/>
      <c r="H453" s="97"/>
      <c r="I453" s="5"/>
      <c r="J453" s="5"/>
      <c r="K453" s="6"/>
      <c r="L453" s="7"/>
      <c r="M453" s="6"/>
      <c r="N453" s="1"/>
      <c r="O453" s="1"/>
      <c r="P453" s="6"/>
      <c r="Q453" s="8"/>
      <c r="R453" s="1"/>
      <c r="S453" s="1"/>
      <c r="T453" s="6"/>
      <c r="U453" s="1"/>
      <c r="V453" s="1"/>
      <c r="W453" s="1"/>
      <c r="X453" s="1"/>
      <c r="Y453" s="1"/>
      <c r="Z453" s="1"/>
      <c r="AA453" s="1"/>
      <c r="AB453" s="1"/>
      <c r="AC453" s="1"/>
    </row>
    <row r="454" ht="12.0" customHeight="1">
      <c r="A454" s="1"/>
      <c r="B454" s="6"/>
      <c r="C454" s="132"/>
      <c r="D454" s="7"/>
      <c r="E454" s="133"/>
      <c r="F454" s="5"/>
      <c r="G454" s="5"/>
      <c r="H454" s="97"/>
      <c r="I454" s="5"/>
      <c r="J454" s="5"/>
      <c r="K454" s="6"/>
      <c r="L454" s="7"/>
      <c r="M454" s="6"/>
      <c r="N454" s="1"/>
      <c r="O454" s="1"/>
      <c r="P454" s="6"/>
      <c r="Q454" s="8"/>
      <c r="R454" s="1"/>
      <c r="S454" s="1"/>
      <c r="T454" s="6"/>
      <c r="U454" s="1"/>
      <c r="V454" s="1"/>
      <c r="W454" s="1"/>
      <c r="X454" s="1"/>
      <c r="Y454" s="1"/>
      <c r="Z454" s="1"/>
      <c r="AA454" s="1"/>
      <c r="AB454" s="1"/>
      <c r="AC454" s="1"/>
    </row>
    <row r="455" ht="12.0" customHeight="1">
      <c r="A455" s="1"/>
      <c r="B455" s="6"/>
      <c r="C455" s="132"/>
      <c r="D455" s="7"/>
      <c r="E455" s="133"/>
      <c r="F455" s="5"/>
      <c r="G455" s="5"/>
      <c r="H455" s="97"/>
      <c r="I455" s="5"/>
      <c r="J455" s="5"/>
      <c r="K455" s="6"/>
      <c r="L455" s="7"/>
      <c r="M455" s="6"/>
      <c r="N455" s="1"/>
      <c r="O455" s="1"/>
      <c r="P455" s="6"/>
      <c r="Q455" s="8"/>
      <c r="R455" s="1"/>
      <c r="S455" s="1"/>
      <c r="T455" s="6"/>
      <c r="U455" s="1"/>
      <c r="V455" s="1"/>
      <c r="W455" s="1"/>
      <c r="X455" s="1"/>
      <c r="Y455" s="1"/>
      <c r="Z455" s="1"/>
      <c r="AA455" s="1"/>
      <c r="AB455" s="1"/>
      <c r="AC455" s="1"/>
    </row>
    <row r="456" ht="12.0" customHeight="1">
      <c r="A456" s="1"/>
      <c r="B456" s="6"/>
      <c r="C456" s="132"/>
      <c r="D456" s="7"/>
      <c r="E456" s="133"/>
      <c r="F456" s="5"/>
      <c r="G456" s="5"/>
      <c r="H456" s="97"/>
      <c r="I456" s="5"/>
      <c r="J456" s="5"/>
      <c r="K456" s="6"/>
      <c r="L456" s="7"/>
      <c r="M456" s="6"/>
      <c r="N456" s="1"/>
      <c r="O456" s="1"/>
      <c r="P456" s="6"/>
      <c r="Q456" s="8"/>
      <c r="R456" s="1"/>
      <c r="S456" s="1"/>
      <c r="T456" s="6"/>
      <c r="U456" s="1"/>
      <c r="V456" s="1"/>
      <c r="W456" s="1"/>
      <c r="X456" s="1"/>
      <c r="Y456" s="1"/>
      <c r="Z456" s="1"/>
      <c r="AA456" s="1"/>
      <c r="AB456" s="1"/>
      <c r="AC456" s="1"/>
    </row>
    <row r="457" ht="12.0" customHeight="1">
      <c r="A457" s="1"/>
      <c r="B457" s="6"/>
      <c r="C457" s="132"/>
      <c r="D457" s="7"/>
      <c r="E457" s="133"/>
      <c r="F457" s="5"/>
      <c r="G457" s="5"/>
      <c r="H457" s="97"/>
      <c r="I457" s="5"/>
      <c r="J457" s="5"/>
      <c r="K457" s="6"/>
      <c r="L457" s="7"/>
      <c r="M457" s="6"/>
      <c r="N457" s="1"/>
      <c r="O457" s="1"/>
      <c r="P457" s="6"/>
      <c r="Q457" s="8"/>
      <c r="R457" s="1"/>
      <c r="S457" s="1"/>
      <c r="T457" s="6"/>
      <c r="U457" s="1"/>
      <c r="V457" s="1"/>
      <c r="W457" s="1"/>
      <c r="X457" s="1"/>
      <c r="Y457" s="1"/>
      <c r="Z457" s="1"/>
      <c r="AA457" s="1"/>
      <c r="AB457" s="1"/>
      <c r="AC457" s="1"/>
    </row>
    <row r="458" ht="12.0" customHeight="1">
      <c r="A458" s="1"/>
      <c r="B458" s="6"/>
      <c r="C458" s="132"/>
      <c r="D458" s="7"/>
      <c r="E458" s="133"/>
      <c r="F458" s="5"/>
      <c r="G458" s="5"/>
      <c r="H458" s="97"/>
      <c r="I458" s="5"/>
      <c r="J458" s="5"/>
      <c r="K458" s="6"/>
      <c r="L458" s="7"/>
      <c r="M458" s="6"/>
      <c r="N458" s="1"/>
      <c r="O458" s="1"/>
      <c r="P458" s="6"/>
      <c r="Q458" s="8"/>
      <c r="R458" s="1"/>
      <c r="S458" s="1"/>
      <c r="T458" s="6"/>
      <c r="U458" s="1"/>
      <c r="V458" s="1"/>
      <c r="W458" s="1"/>
      <c r="X458" s="1"/>
      <c r="Y458" s="1"/>
      <c r="Z458" s="1"/>
      <c r="AA458" s="1"/>
      <c r="AB458" s="1"/>
      <c r="AC458" s="1"/>
    </row>
    <row r="459" ht="12.0" customHeight="1">
      <c r="A459" s="1"/>
      <c r="B459" s="6"/>
      <c r="C459" s="132"/>
      <c r="D459" s="7"/>
      <c r="E459" s="133"/>
      <c r="F459" s="5"/>
      <c r="G459" s="5"/>
      <c r="H459" s="97"/>
      <c r="I459" s="5"/>
      <c r="J459" s="5"/>
      <c r="K459" s="6"/>
      <c r="L459" s="7"/>
      <c r="M459" s="6"/>
      <c r="N459" s="1"/>
      <c r="O459" s="1"/>
      <c r="P459" s="6"/>
      <c r="Q459" s="8"/>
      <c r="R459" s="1"/>
      <c r="S459" s="1"/>
      <c r="T459" s="6"/>
      <c r="U459" s="1"/>
      <c r="V459" s="1"/>
      <c r="W459" s="1"/>
      <c r="X459" s="1"/>
      <c r="Y459" s="1"/>
      <c r="Z459" s="1"/>
      <c r="AA459" s="1"/>
      <c r="AB459" s="1"/>
      <c r="AC459" s="1"/>
    </row>
    <row r="460" ht="12.0" customHeight="1">
      <c r="A460" s="1"/>
      <c r="B460" s="6"/>
      <c r="C460" s="132"/>
      <c r="D460" s="7"/>
      <c r="E460" s="133"/>
      <c r="F460" s="5"/>
      <c r="G460" s="5"/>
      <c r="H460" s="97"/>
      <c r="I460" s="5"/>
      <c r="J460" s="5"/>
      <c r="K460" s="6"/>
      <c r="L460" s="7"/>
      <c r="M460" s="6"/>
      <c r="N460" s="1"/>
      <c r="O460" s="1"/>
      <c r="P460" s="6"/>
      <c r="Q460" s="8"/>
      <c r="R460" s="1"/>
      <c r="S460" s="1"/>
      <c r="T460" s="6"/>
      <c r="U460" s="1"/>
      <c r="V460" s="1"/>
      <c r="W460" s="1"/>
      <c r="X460" s="1"/>
      <c r="Y460" s="1"/>
      <c r="Z460" s="1"/>
      <c r="AA460" s="1"/>
      <c r="AB460" s="1"/>
      <c r="AC460" s="1"/>
    </row>
    <row r="461" ht="12.0" customHeight="1">
      <c r="A461" s="1"/>
      <c r="B461" s="6"/>
      <c r="C461" s="132"/>
      <c r="D461" s="7"/>
      <c r="E461" s="133"/>
      <c r="F461" s="5"/>
      <c r="G461" s="5"/>
      <c r="H461" s="97"/>
      <c r="I461" s="5"/>
      <c r="J461" s="5"/>
      <c r="K461" s="6"/>
      <c r="L461" s="7"/>
      <c r="M461" s="6"/>
      <c r="N461" s="1"/>
      <c r="O461" s="1"/>
      <c r="P461" s="6"/>
      <c r="Q461" s="8"/>
      <c r="R461" s="1"/>
      <c r="S461" s="1"/>
      <c r="T461" s="6"/>
      <c r="U461" s="1"/>
      <c r="V461" s="1"/>
      <c r="W461" s="1"/>
      <c r="X461" s="1"/>
      <c r="Y461" s="1"/>
      <c r="Z461" s="1"/>
      <c r="AA461" s="1"/>
      <c r="AB461" s="1"/>
      <c r="AC461" s="1"/>
    </row>
    <row r="462" ht="12.0" customHeight="1">
      <c r="A462" s="1"/>
      <c r="B462" s="6"/>
      <c r="C462" s="132"/>
      <c r="D462" s="7"/>
      <c r="E462" s="133"/>
      <c r="F462" s="5"/>
      <c r="G462" s="5"/>
      <c r="H462" s="97"/>
      <c r="I462" s="5"/>
      <c r="J462" s="5"/>
      <c r="K462" s="6"/>
      <c r="L462" s="7"/>
      <c r="M462" s="6"/>
      <c r="N462" s="1"/>
      <c r="O462" s="1"/>
      <c r="P462" s="6"/>
      <c r="Q462" s="8"/>
      <c r="R462" s="1"/>
      <c r="S462" s="1"/>
      <c r="T462" s="6"/>
      <c r="U462" s="1"/>
      <c r="V462" s="1"/>
      <c r="W462" s="1"/>
      <c r="X462" s="1"/>
      <c r="Y462" s="1"/>
      <c r="Z462" s="1"/>
      <c r="AA462" s="1"/>
      <c r="AB462" s="1"/>
      <c r="AC462" s="1"/>
    </row>
    <row r="463" ht="12.0" customHeight="1">
      <c r="A463" s="1"/>
      <c r="B463" s="6"/>
      <c r="C463" s="132"/>
      <c r="D463" s="7"/>
      <c r="E463" s="133"/>
      <c r="F463" s="5"/>
      <c r="G463" s="5"/>
      <c r="H463" s="97"/>
      <c r="I463" s="5"/>
      <c r="J463" s="5"/>
      <c r="K463" s="6"/>
      <c r="L463" s="7"/>
      <c r="M463" s="6"/>
      <c r="N463" s="1"/>
      <c r="O463" s="1"/>
      <c r="P463" s="6"/>
      <c r="Q463" s="8"/>
      <c r="R463" s="1"/>
      <c r="S463" s="1"/>
      <c r="T463" s="6"/>
      <c r="U463" s="1"/>
      <c r="V463" s="1"/>
      <c r="W463" s="1"/>
      <c r="X463" s="1"/>
      <c r="Y463" s="1"/>
      <c r="Z463" s="1"/>
      <c r="AA463" s="1"/>
      <c r="AB463" s="1"/>
      <c r="AC463" s="1"/>
    </row>
    <row r="464" ht="12.0" customHeight="1">
      <c r="A464" s="1"/>
      <c r="B464" s="6"/>
      <c r="C464" s="132"/>
      <c r="D464" s="7"/>
      <c r="E464" s="133"/>
      <c r="F464" s="5"/>
      <c r="G464" s="5"/>
      <c r="H464" s="97"/>
      <c r="I464" s="5"/>
      <c r="J464" s="5"/>
      <c r="K464" s="6"/>
      <c r="L464" s="7"/>
      <c r="M464" s="6"/>
      <c r="N464" s="1"/>
      <c r="O464" s="1"/>
      <c r="P464" s="6"/>
      <c r="Q464" s="8"/>
      <c r="R464" s="1"/>
      <c r="S464" s="1"/>
      <c r="T464" s="6"/>
      <c r="U464" s="1"/>
      <c r="V464" s="1"/>
      <c r="W464" s="1"/>
      <c r="X464" s="1"/>
      <c r="Y464" s="1"/>
      <c r="Z464" s="1"/>
      <c r="AA464" s="1"/>
      <c r="AB464" s="1"/>
      <c r="AC464" s="1"/>
    </row>
    <row r="465" ht="12.0" customHeight="1">
      <c r="A465" s="1"/>
      <c r="B465" s="6"/>
      <c r="C465" s="132"/>
      <c r="D465" s="7"/>
      <c r="E465" s="133"/>
      <c r="F465" s="5"/>
      <c r="G465" s="5"/>
      <c r="H465" s="97"/>
      <c r="I465" s="5"/>
      <c r="J465" s="5"/>
      <c r="K465" s="6"/>
      <c r="L465" s="7"/>
      <c r="M465" s="6"/>
      <c r="N465" s="1"/>
      <c r="O465" s="1"/>
      <c r="P465" s="6"/>
      <c r="Q465" s="8"/>
      <c r="R465" s="1"/>
      <c r="S465" s="1"/>
      <c r="T465" s="6"/>
      <c r="U465" s="1"/>
      <c r="V465" s="1"/>
      <c r="W465" s="1"/>
      <c r="X465" s="1"/>
      <c r="Y465" s="1"/>
      <c r="Z465" s="1"/>
      <c r="AA465" s="1"/>
      <c r="AB465" s="1"/>
      <c r="AC465" s="1"/>
    </row>
    <row r="466" ht="12.0" customHeight="1">
      <c r="A466" s="1"/>
      <c r="B466" s="6"/>
      <c r="C466" s="132"/>
      <c r="D466" s="7"/>
      <c r="E466" s="133"/>
      <c r="F466" s="5"/>
      <c r="G466" s="5"/>
      <c r="H466" s="97"/>
      <c r="I466" s="5"/>
      <c r="J466" s="5"/>
      <c r="K466" s="6"/>
      <c r="L466" s="7"/>
      <c r="M466" s="6"/>
      <c r="N466" s="1"/>
      <c r="O466" s="1"/>
      <c r="P466" s="6"/>
      <c r="Q466" s="8"/>
      <c r="R466" s="1"/>
      <c r="S466" s="1"/>
      <c r="T466" s="6"/>
      <c r="U466" s="1"/>
      <c r="V466" s="1"/>
      <c r="W466" s="1"/>
      <c r="X466" s="1"/>
      <c r="Y466" s="1"/>
      <c r="Z466" s="1"/>
      <c r="AA466" s="1"/>
      <c r="AB466" s="1"/>
      <c r="AC466" s="1"/>
    </row>
    <row r="467" ht="12.0" customHeight="1">
      <c r="A467" s="1"/>
      <c r="B467" s="6"/>
      <c r="C467" s="132"/>
      <c r="D467" s="7"/>
      <c r="E467" s="133"/>
      <c r="F467" s="5"/>
      <c r="G467" s="5"/>
      <c r="H467" s="97"/>
      <c r="I467" s="5"/>
      <c r="J467" s="5"/>
      <c r="K467" s="6"/>
      <c r="L467" s="7"/>
      <c r="M467" s="6"/>
      <c r="N467" s="1"/>
      <c r="O467" s="1"/>
      <c r="P467" s="6"/>
      <c r="Q467" s="8"/>
      <c r="R467" s="1"/>
      <c r="S467" s="1"/>
      <c r="T467" s="6"/>
      <c r="U467" s="1"/>
      <c r="V467" s="1"/>
      <c r="W467" s="1"/>
      <c r="X467" s="1"/>
      <c r="Y467" s="1"/>
      <c r="Z467" s="1"/>
      <c r="AA467" s="1"/>
      <c r="AB467" s="1"/>
      <c r="AC467" s="1"/>
    </row>
    <row r="468" ht="12.0" customHeight="1">
      <c r="A468" s="1"/>
      <c r="B468" s="6"/>
      <c r="C468" s="132"/>
      <c r="D468" s="7"/>
      <c r="E468" s="133"/>
      <c r="F468" s="5"/>
      <c r="G468" s="5"/>
      <c r="H468" s="97"/>
      <c r="I468" s="5"/>
      <c r="J468" s="5"/>
      <c r="K468" s="6"/>
      <c r="L468" s="7"/>
      <c r="M468" s="6"/>
      <c r="N468" s="1"/>
      <c r="O468" s="1"/>
      <c r="P468" s="6"/>
      <c r="Q468" s="8"/>
      <c r="R468" s="1"/>
      <c r="S468" s="1"/>
      <c r="T468" s="6"/>
      <c r="U468" s="1"/>
      <c r="V468" s="1"/>
      <c r="W468" s="1"/>
      <c r="X468" s="1"/>
      <c r="Y468" s="1"/>
      <c r="Z468" s="1"/>
      <c r="AA468" s="1"/>
      <c r="AB468" s="1"/>
      <c r="AC468" s="1"/>
    </row>
    <row r="469" ht="12.0" customHeight="1">
      <c r="A469" s="1"/>
      <c r="B469" s="6"/>
      <c r="C469" s="132"/>
      <c r="D469" s="7"/>
      <c r="E469" s="133"/>
      <c r="F469" s="5"/>
      <c r="G469" s="5"/>
      <c r="H469" s="97"/>
      <c r="I469" s="5"/>
      <c r="J469" s="5"/>
      <c r="K469" s="6"/>
      <c r="L469" s="7"/>
      <c r="M469" s="6"/>
      <c r="N469" s="1"/>
      <c r="O469" s="1"/>
      <c r="P469" s="6"/>
      <c r="Q469" s="8"/>
      <c r="R469" s="1"/>
      <c r="S469" s="1"/>
      <c r="T469" s="6"/>
      <c r="U469" s="1"/>
      <c r="V469" s="1"/>
      <c r="W469" s="1"/>
      <c r="X469" s="1"/>
      <c r="Y469" s="1"/>
      <c r="Z469" s="1"/>
      <c r="AA469" s="1"/>
      <c r="AB469" s="1"/>
      <c r="AC469" s="1"/>
    </row>
    <row r="470" ht="12.0" customHeight="1">
      <c r="A470" s="1"/>
      <c r="B470" s="6"/>
      <c r="C470" s="132"/>
      <c r="D470" s="7"/>
      <c r="E470" s="133"/>
      <c r="F470" s="5"/>
      <c r="G470" s="5"/>
      <c r="H470" s="97"/>
      <c r="I470" s="5"/>
      <c r="J470" s="5"/>
      <c r="K470" s="6"/>
      <c r="L470" s="7"/>
      <c r="M470" s="6"/>
      <c r="N470" s="1"/>
      <c r="O470" s="1"/>
      <c r="P470" s="6"/>
      <c r="Q470" s="8"/>
      <c r="R470" s="1"/>
      <c r="S470" s="1"/>
      <c r="T470" s="6"/>
      <c r="U470" s="1"/>
      <c r="V470" s="1"/>
      <c r="W470" s="1"/>
      <c r="X470" s="1"/>
      <c r="Y470" s="1"/>
      <c r="Z470" s="1"/>
      <c r="AA470" s="1"/>
      <c r="AB470" s="1"/>
      <c r="AC470" s="1"/>
    </row>
    <row r="471" ht="12.0" customHeight="1">
      <c r="A471" s="1"/>
      <c r="B471" s="6"/>
      <c r="C471" s="132"/>
      <c r="D471" s="7"/>
      <c r="E471" s="133"/>
      <c r="F471" s="5"/>
      <c r="G471" s="5"/>
      <c r="H471" s="97"/>
      <c r="I471" s="5"/>
      <c r="J471" s="5"/>
      <c r="K471" s="6"/>
      <c r="L471" s="7"/>
      <c r="M471" s="6"/>
      <c r="N471" s="1"/>
      <c r="O471" s="1"/>
      <c r="P471" s="6"/>
      <c r="Q471" s="8"/>
      <c r="R471" s="1"/>
      <c r="S471" s="1"/>
      <c r="T471" s="6"/>
      <c r="U471" s="1"/>
      <c r="V471" s="1"/>
      <c r="W471" s="1"/>
      <c r="X471" s="1"/>
      <c r="Y471" s="1"/>
      <c r="Z471" s="1"/>
      <c r="AA471" s="1"/>
      <c r="AB471" s="1"/>
      <c r="AC471" s="1"/>
    </row>
    <row r="472" ht="12.0" customHeight="1">
      <c r="A472" s="1"/>
      <c r="B472" s="6"/>
      <c r="C472" s="132"/>
      <c r="D472" s="7"/>
      <c r="E472" s="133"/>
      <c r="F472" s="5"/>
      <c r="G472" s="5"/>
      <c r="H472" s="97"/>
      <c r="I472" s="5"/>
      <c r="J472" s="5"/>
      <c r="K472" s="6"/>
      <c r="L472" s="7"/>
      <c r="M472" s="6"/>
      <c r="N472" s="1"/>
      <c r="O472" s="1"/>
      <c r="P472" s="6"/>
      <c r="Q472" s="8"/>
      <c r="R472" s="1"/>
      <c r="S472" s="1"/>
      <c r="T472" s="6"/>
      <c r="U472" s="1"/>
      <c r="V472" s="1"/>
      <c r="W472" s="1"/>
      <c r="X472" s="1"/>
      <c r="Y472" s="1"/>
      <c r="Z472" s="1"/>
      <c r="AA472" s="1"/>
      <c r="AB472" s="1"/>
      <c r="AC472" s="1"/>
    </row>
    <row r="473" ht="12.0" customHeight="1">
      <c r="A473" s="1"/>
      <c r="B473" s="6"/>
      <c r="C473" s="132"/>
      <c r="D473" s="7"/>
      <c r="E473" s="133"/>
      <c r="F473" s="5"/>
      <c r="G473" s="5"/>
      <c r="H473" s="97"/>
      <c r="I473" s="5"/>
      <c r="J473" s="5"/>
      <c r="K473" s="6"/>
      <c r="L473" s="7"/>
      <c r="M473" s="6"/>
      <c r="N473" s="1"/>
      <c r="O473" s="1"/>
      <c r="P473" s="6"/>
      <c r="Q473" s="8"/>
      <c r="R473" s="1"/>
      <c r="S473" s="1"/>
      <c r="T473" s="6"/>
      <c r="U473" s="1"/>
      <c r="V473" s="1"/>
      <c r="W473" s="1"/>
      <c r="X473" s="1"/>
      <c r="Y473" s="1"/>
      <c r="Z473" s="1"/>
      <c r="AA473" s="1"/>
      <c r="AB473" s="1"/>
      <c r="AC473" s="1"/>
    </row>
    <row r="474" ht="12.0" customHeight="1">
      <c r="A474" s="1"/>
      <c r="B474" s="6"/>
      <c r="C474" s="132"/>
      <c r="D474" s="7"/>
      <c r="E474" s="133"/>
      <c r="F474" s="5"/>
      <c r="G474" s="5"/>
      <c r="H474" s="97"/>
      <c r="I474" s="5"/>
      <c r="J474" s="5"/>
      <c r="K474" s="6"/>
      <c r="L474" s="7"/>
      <c r="M474" s="6"/>
      <c r="N474" s="1"/>
      <c r="O474" s="1"/>
      <c r="P474" s="6"/>
      <c r="Q474" s="8"/>
      <c r="R474" s="1"/>
      <c r="S474" s="1"/>
      <c r="T474" s="6"/>
      <c r="U474" s="1"/>
      <c r="V474" s="1"/>
      <c r="W474" s="1"/>
      <c r="X474" s="1"/>
      <c r="Y474" s="1"/>
      <c r="Z474" s="1"/>
      <c r="AA474" s="1"/>
      <c r="AB474" s="1"/>
      <c r="AC474" s="1"/>
    </row>
    <row r="475" ht="12.0" customHeight="1">
      <c r="A475" s="1"/>
      <c r="B475" s="6"/>
      <c r="C475" s="132"/>
      <c r="D475" s="7"/>
      <c r="E475" s="133"/>
      <c r="F475" s="5"/>
      <c r="G475" s="5"/>
      <c r="H475" s="97"/>
      <c r="I475" s="5"/>
      <c r="J475" s="5"/>
      <c r="K475" s="6"/>
      <c r="L475" s="7"/>
      <c r="M475" s="6"/>
      <c r="N475" s="1"/>
      <c r="O475" s="1"/>
      <c r="P475" s="6"/>
      <c r="Q475" s="8"/>
      <c r="R475" s="1"/>
      <c r="S475" s="1"/>
      <c r="T475" s="6"/>
      <c r="U475" s="1"/>
      <c r="V475" s="1"/>
      <c r="W475" s="1"/>
      <c r="X475" s="1"/>
      <c r="Y475" s="1"/>
      <c r="Z475" s="1"/>
      <c r="AA475" s="1"/>
      <c r="AB475" s="1"/>
      <c r="AC475" s="1"/>
    </row>
    <row r="476" ht="12.0" customHeight="1">
      <c r="A476" s="1"/>
      <c r="B476" s="6"/>
      <c r="C476" s="132"/>
      <c r="D476" s="7"/>
      <c r="E476" s="133"/>
      <c r="F476" s="5"/>
      <c r="G476" s="5"/>
      <c r="H476" s="97"/>
      <c r="I476" s="5"/>
      <c r="J476" s="5"/>
      <c r="K476" s="6"/>
      <c r="L476" s="7"/>
      <c r="M476" s="6"/>
      <c r="N476" s="1"/>
      <c r="O476" s="1"/>
      <c r="P476" s="6"/>
      <c r="Q476" s="8"/>
      <c r="R476" s="1"/>
      <c r="S476" s="1"/>
      <c r="T476" s="6"/>
      <c r="U476" s="1"/>
      <c r="V476" s="1"/>
      <c r="W476" s="1"/>
      <c r="X476" s="1"/>
      <c r="Y476" s="1"/>
      <c r="Z476" s="1"/>
      <c r="AA476" s="1"/>
      <c r="AB476" s="1"/>
      <c r="AC476" s="1"/>
    </row>
    <row r="477" ht="12.0" customHeight="1">
      <c r="A477" s="1"/>
      <c r="B477" s="6"/>
      <c r="C477" s="132"/>
      <c r="D477" s="7"/>
      <c r="E477" s="133"/>
      <c r="F477" s="5"/>
      <c r="G477" s="5"/>
      <c r="H477" s="97"/>
      <c r="I477" s="5"/>
      <c r="J477" s="5"/>
      <c r="K477" s="6"/>
      <c r="L477" s="7"/>
      <c r="M477" s="6"/>
      <c r="N477" s="1"/>
      <c r="O477" s="1"/>
      <c r="P477" s="6"/>
      <c r="Q477" s="8"/>
      <c r="R477" s="1"/>
      <c r="S477" s="1"/>
      <c r="T477" s="6"/>
      <c r="U477" s="1"/>
      <c r="V477" s="1"/>
      <c r="W477" s="1"/>
      <c r="X477" s="1"/>
      <c r="Y477" s="1"/>
      <c r="Z477" s="1"/>
      <c r="AA477" s="1"/>
      <c r="AB477" s="1"/>
      <c r="AC477" s="1"/>
    </row>
    <row r="478" ht="12.0" customHeight="1">
      <c r="A478" s="1"/>
      <c r="B478" s="6"/>
      <c r="C478" s="132"/>
      <c r="D478" s="7"/>
      <c r="E478" s="133"/>
      <c r="F478" s="5"/>
      <c r="G478" s="5"/>
      <c r="H478" s="97"/>
      <c r="I478" s="5"/>
      <c r="J478" s="5"/>
      <c r="K478" s="6"/>
      <c r="L478" s="7"/>
      <c r="M478" s="6"/>
      <c r="N478" s="1"/>
      <c r="O478" s="1"/>
      <c r="P478" s="6"/>
      <c r="Q478" s="8"/>
      <c r="R478" s="1"/>
      <c r="S478" s="1"/>
      <c r="T478" s="6"/>
      <c r="U478" s="1"/>
      <c r="V478" s="1"/>
      <c r="W478" s="1"/>
      <c r="X478" s="1"/>
      <c r="Y478" s="1"/>
      <c r="Z478" s="1"/>
      <c r="AA478" s="1"/>
      <c r="AB478" s="1"/>
      <c r="AC478" s="1"/>
    </row>
    <row r="479" ht="12.0" customHeight="1">
      <c r="A479" s="1"/>
      <c r="B479" s="6"/>
      <c r="C479" s="132"/>
      <c r="D479" s="7"/>
      <c r="E479" s="133"/>
      <c r="F479" s="5"/>
      <c r="G479" s="5"/>
      <c r="H479" s="97"/>
      <c r="I479" s="5"/>
      <c r="J479" s="5"/>
      <c r="K479" s="6"/>
      <c r="L479" s="7"/>
      <c r="M479" s="6"/>
      <c r="N479" s="1"/>
      <c r="O479" s="1"/>
      <c r="P479" s="6"/>
      <c r="Q479" s="8"/>
      <c r="R479" s="1"/>
      <c r="S479" s="1"/>
      <c r="T479" s="6"/>
      <c r="U479" s="1"/>
      <c r="V479" s="1"/>
      <c r="W479" s="1"/>
      <c r="X479" s="1"/>
      <c r="Y479" s="1"/>
      <c r="Z479" s="1"/>
      <c r="AA479" s="1"/>
      <c r="AB479" s="1"/>
      <c r="AC479" s="1"/>
    </row>
    <row r="480" ht="12.0" customHeight="1">
      <c r="A480" s="1"/>
      <c r="B480" s="6"/>
      <c r="C480" s="132"/>
      <c r="D480" s="7"/>
      <c r="E480" s="133"/>
      <c r="F480" s="5"/>
      <c r="G480" s="5"/>
      <c r="H480" s="97"/>
      <c r="I480" s="5"/>
      <c r="J480" s="5"/>
      <c r="K480" s="6"/>
      <c r="L480" s="7"/>
      <c r="M480" s="6"/>
      <c r="N480" s="1"/>
      <c r="O480" s="1"/>
      <c r="P480" s="6"/>
      <c r="Q480" s="8"/>
      <c r="R480" s="1"/>
      <c r="S480" s="1"/>
      <c r="T480" s="6"/>
      <c r="U480" s="1"/>
      <c r="V480" s="1"/>
      <c r="W480" s="1"/>
      <c r="X480" s="1"/>
      <c r="Y480" s="1"/>
      <c r="Z480" s="1"/>
      <c r="AA480" s="1"/>
      <c r="AB480" s="1"/>
      <c r="AC480" s="1"/>
    </row>
    <row r="481" ht="12.0" customHeight="1">
      <c r="A481" s="1"/>
      <c r="B481" s="6"/>
      <c r="C481" s="132"/>
      <c r="D481" s="7"/>
      <c r="E481" s="133"/>
      <c r="F481" s="5"/>
      <c r="G481" s="5"/>
      <c r="H481" s="97"/>
      <c r="I481" s="5"/>
      <c r="J481" s="5"/>
      <c r="K481" s="6"/>
      <c r="L481" s="7"/>
      <c r="M481" s="6"/>
      <c r="N481" s="1"/>
      <c r="O481" s="1"/>
      <c r="P481" s="6"/>
      <c r="Q481" s="8"/>
      <c r="R481" s="1"/>
      <c r="S481" s="1"/>
      <c r="T481" s="6"/>
      <c r="U481" s="1"/>
      <c r="V481" s="1"/>
      <c r="W481" s="1"/>
      <c r="X481" s="1"/>
      <c r="Y481" s="1"/>
      <c r="Z481" s="1"/>
      <c r="AA481" s="1"/>
      <c r="AB481" s="1"/>
      <c r="AC481" s="1"/>
    </row>
    <row r="482" ht="12.0" customHeight="1">
      <c r="A482" s="1"/>
      <c r="B482" s="6"/>
      <c r="C482" s="132"/>
      <c r="D482" s="7"/>
      <c r="E482" s="133"/>
      <c r="F482" s="5"/>
      <c r="G482" s="5"/>
      <c r="H482" s="97"/>
      <c r="I482" s="5"/>
      <c r="J482" s="5"/>
      <c r="K482" s="6"/>
      <c r="L482" s="7"/>
      <c r="M482" s="6"/>
      <c r="N482" s="1"/>
      <c r="O482" s="1"/>
      <c r="P482" s="6"/>
      <c r="Q482" s="8"/>
      <c r="R482" s="1"/>
      <c r="S482" s="1"/>
      <c r="T482" s="6"/>
      <c r="U482" s="1"/>
      <c r="V482" s="1"/>
      <c r="W482" s="1"/>
      <c r="X482" s="1"/>
      <c r="Y482" s="1"/>
      <c r="Z482" s="1"/>
      <c r="AA482" s="1"/>
      <c r="AB482" s="1"/>
      <c r="AC482" s="1"/>
    </row>
    <row r="483" ht="12.0" customHeight="1">
      <c r="A483" s="1"/>
      <c r="B483" s="6"/>
      <c r="C483" s="132"/>
      <c r="D483" s="7"/>
      <c r="E483" s="133"/>
      <c r="F483" s="5"/>
      <c r="G483" s="5"/>
      <c r="H483" s="97"/>
      <c r="I483" s="5"/>
      <c r="J483" s="5"/>
      <c r="K483" s="6"/>
      <c r="L483" s="7"/>
      <c r="M483" s="6"/>
      <c r="N483" s="1"/>
      <c r="O483" s="1"/>
      <c r="P483" s="6"/>
      <c r="Q483" s="8"/>
      <c r="R483" s="1"/>
      <c r="S483" s="1"/>
      <c r="T483" s="6"/>
      <c r="U483" s="1"/>
      <c r="V483" s="1"/>
      <c r="W483" s="1"/>
      <c r="X483" s="1"/>
      <c r="Y483" s="1"/>
      <c r="Z483" s="1"/>
      <c r="AA483" s="1"/>
      <c r="AB483" s="1"/>
      <c r="AC483" s="1"/>
    </row>
    <row r="484" ht="12.0" customHeight="1">
      <c r="A484" s="1"/>
      <c r="B484" s="6"/>
      <c r="C484" s="132"/>
      <c r="D484" s="7"/>
      <c r="E484" s="133"/>
      <c r="F484" s="5"/>
      <c r="G484" s="5"/>
      <c r="H484" s="97"/>
      <c r="I484" s="5"/>
      <c r="J484" s="5"/>
      <c r="K484" s="6"/>
      <c r="L484" s="7"/>
      <c r="M484" s="6"/>
      <c r="N484" s="1"/>
      <c r="O484" s="1"/>
      <c r="P484" s="6"/>
      <c r="Q484" s="8"/>
      <c r="R484" s="1"/>
      <c r="S484" s="1"/>
      <c r="T484" s="6"/>
      <c r="U484" s="1"/>
      <c r="V484" s="1"/>
      <c r="W484" s="1"/>
      <c r="X484" s="1"/>
      <c r="Y484" s="1"/>
      <c r="Z484" s="1"/>
      <c r="AA484" s="1"/>
      <c r="AB484" s="1"/>
      <c r="AC484" s="1"/>
    </row>
    <row r="485" ht="12.0" customHeight="1">
      <c r="A485" s="1"/>
      <c r="B485" s="6"/>
      <c r="C485" s="132"/>
      <c r="D485" s="7"/>
      <c r="E485" s="133"/>
      <c r="F485" s="5"/>
      <c r="G485" s="5"/>
      <c r="H485" s="97"/>
      <c r="I485" s="5"/>
      <c r="J485" s="5"/>
      <c r="K485" s="6"/>
      <c r="L485" s="7"/>
      <c r="M485" s="6"/>
      <c r="N485" s="1"/>
      <c r="O485" s="1"/>
      <c r="P485" s="6"/>
      <c r="Q485" s="8"/>
      <c r="R485" s="1"/>
      <c r="S485" s="1"/>
      <c r="T485" s="6"/>
      <c r="U485" s="1"/>
      <c r="V485" s="1"/>
      <c r="W485" s="1"/>
      <c r="X485" s="1"/>
      <c r="Y485" s="1"/>
      <c r="Z485" s="1"/>
      <c r="AA485" s="1"/>
      <c r="AB485" s="1"/>
      <c r="AC485" s="1"/>
    </row>
    <row r="486" ht="12.0" customHeight="1">
      <c r="A486" s="1"/>
      <c r="B486" s="6"/>
      <c r="C486" s="132"/>
      <c r="D486" s="7"/>
      <c r="E486" s="133"/>
      <c r="F486" s="5"/>
      <c r="G486" s="5"/>
      <c r="H486" s="97"/>
      <c r="I486" s="5"/>
      <c r="J486" s="5"/>
      <c r="K486" s="6"/>
      <c r="L486" s="7"/>
      <c r="M486" s="6"/>
      <c r="N486" s="1"/>
      <c r="O486" s="1"/>
      <c r="P486" s="6"/>
      <c r="Q486" s="8"/>
      <c r="R486" s="1"/>
      <c r="S486" s="1"/>
      <c r="T486" s="6"/>
      <c r="U486" s="1"/>
      <c r="V486" s="1"/>
      <c r="W486" s="1"/>
      <c r="X486" s="1"/>
      <c r="Y486" s="1"/>
      <c r="Z486" s="1"/>
      <c r="AA486" s="1"/>
      <c r="AB486" s="1"/>
      <c r="AC486" s="1"/>
    </row>
    <row r="487" ht="12.0" customHeight="1">
      <c r="A487" s="1"/>
      <c r="B487" s="6"/>
      <c r="C487" s="132"/>
      <c r="D487" s="7"/>
      <c r="E487" s="133"/>
      <c r="F487" s="5"/>
      <c r="G487" s="5"/>
      <c r="H487" s="97"/>
      <c r="I487" s="5"/>
      <c r="J487" s="5"/>
      <c r="K487" s="6"/>
      <c r="L487" s="7"/>
      <c r="M487" s="6"/>
      <c r="N487" s="1"/>
      <c r="O487" s="1"/>
      <c r="P487" s="6"/>
      <c r="Q487" s="8"/>
      <c r="R487" s="1"/>
      <c r="S487" s="1"/>
      <c r="T487" s="6"/>
      <c r="U487" s="1"/>
      <c r="V487" s="1"/>
      <c r="W487" s="1"/>
      <c r="X487" s="1"/>
      <c r="Y487" s="1"/>
      <c r="Z487" s="1"/>
      <c r="AA487" s="1"/>
      <c r="AB487" s="1"/>
      <c r="AC487" s="1"/>
    </row>
    <row r="488" ht="12.0" customHeight="1">
      <c r="A488" s="1"/>
      <c r="B488" s="6"/>
      <c r="C488" s="132"/>
      <c r="D488" s="7"/>
      <c r="E488" s="133"/>
      <c r="F488" s="5"/>
      <c r="G488" s="5"/>
      <c r="H488" s="97"/>
      <c r="I488" s="5"/>
      <c r="J488" s="5"/>
      <c r="K488" s="6"/>
      <c r="L488" s="7"/>
      <c r="M488" s="6"/>
      <c r="N488" s="1"/>
      <c r="O488" s="1"/>
      <c r="P488" s="6"/>
      <c r="Q488" s="8"/>
      <c r="R488" s="1"/>
      <c r="S488" s="1"/>
      <c r="T488" s="6"/>
      <c r="U488" s="1"/>
      <c r="V488" s="1"/>
      <c r="W488" s="1"/>
      <c r="X488" s="1"/>
      <c r="Y488" s="1"/>
      <c r="Z488" s="1"/>
      <c r="AA488" s="1"/>
      <c r="AB488" s="1"/>
      <c r="AC488" s="1"/>
    </row>
    <row r="489" ht="12.0" customHeight="1">
      <c r="A489" s="1"/>
      <c r="B489" s="6"/>
      <c r="C489" s="132"/>
      <c r="D489" s="7"/>
      <c r="E489" s="133"/>
      <c r="F489" s="5"/>
      <c r="G489" s="5"/>
      <c r="H489" s="97"/>
      <c r="I489" s="5"/>
      <c r="J489" s="5"/>
      <c r="K489" s="6"/>
      <c r="L489" s="7"/>
      <c r="M489" s="6"/>
      <c r="N489" s="1"/>
      <c r="O489" s="1"/>
      <c r="P489" s="6"/>
      <c r="Q489" s="8"/>
      <c r="R489" s="1"/>
      <c r="S489" s="1"/>
      <c r="T489" s="6"/>
      <c r="U489" s="1"/>
      <c r="V489" s="1"/>
      <c r="W489" s="1"/>
      <c r="X489" s="1"/>
      <c r="Y489" s="1"/>
      <c r="Z489" s="1"/>
      <c r="AA489" s="1"/>
      <c r="AB489" s="1"/>
      <c r="AC489" s="1"/>
    </row>
    <row r="490" ht="12.0" customHeight="1">
      <c r="A490" s="1"/>
      <c r="B490" s="6"/>
      <c r="C490" s="132"/>
      <c r="D490" s="7"/>
      <c r="E490" s="133"/>
      <c r="F490" s="5"/>
      <c r="G490" s="5"/>
      <c r="H490" s="97"/>
      <c r="I490" s="5"/>
      <c r="J490" s="5"/>
      <c r="K490" s="6"/>
      <c r="L490" s="7"/>
      <c r="M490" s="6"/>
      <c r="N490" s="1"/>
      <c r="O490" s="1"/>
      <c r="P490" s="6"/>
      <c r="Q490" s="8"/>
      <c r="R490" s="1"/>
      <c r="S490" s="1"/>
      <c r="T490" s="6"/>
      <c r="U490" s="1"/>
      <c r="V490" s="1"/>
      <c r="W490" s="1"/>
      <c r="X490" s="1"/>
      <c r="Y490" s="1"/>
      <c r="Z490" s="1"/>
      <c r="AA490" s="1"/>
      <c r="AB490" s="1"/>
      <c r="AC490" s="1"/>
    </row>
    <row r="491" ht="12.0" customHeight="1">
      <c r="A491" s="1"/>
      <c r="B491" s="6"/>
      <c r="C491" s="132"/>
      <c r="D491" s="7"/>
      <c r="E491" s="133"/>
      <c r="F491" s="5"/>
      <c r="G491" s="5"/>
      <c r="H491" s="97"/>
      <c r="I491" s="5"/>
      <c r="J491" s="5"/>
      <c r="K491" s="6"/>
      <c r="L491" s="7"/>
      <c r="M491" s="6"/>
      <c r="N491" s="1"/>
      <c r="O491" s="1"/>
      <c r="P491" s="6"/>
      <c r="Q491" s="8"/>
      <c r="R491" s="1"/>
      <c r="S491" s="1"/>
      <c r="T491" s="6"/>
      <c r="U491" s="1"/>
      <c r="V491" s="1"/>
      <c r="W491" s="1"/>
      <c r="X491" s="1"/>
      <c r="Y491" s="1"/>
      <c r="Z491" s="1"/>
      <c r="AA491" s="1"/>
      <c r="AB491" s="1"/>
      <c r="AC491" s="1"/>
    </row>
    <row r="492" ht="12.0" customHeight="1">
      <c r="A492" s="1"/>
      <c r="B492" s="6"/>
      <c r="C492" s="132"/>
      <c r="D492" s="7"/>
      <c r="E492" s="133"/>
      <c r="F492" s="5"/>
      <c r="G492" s="5"/>
      <c r="H492" s="97"/>
      <c r="I492" s="5"/>
      <c r="J492" s="5"/>
      <c r="K492" s="6"/>
      <c r="L492" s="7"/>
      <c r="M492" s="6"/>
      <c r="N492" s="1"/>
      <c r="O492" s="1"/>
      <c r="P492" s="6"/>
      <c r="Q492" s="8"/>
      <c r="R492" s="1"/>
      <c r="S492" s="1"/>
      <c r="T492" s="6"/>
      <c r="U492" s="1"/>
      <c r="V492" s="1"/>
      <c r="W492" s="1"/>
      <c r="X492" s="1"/>
      <c r="Y492" s="1"/>
      <c r="Z492" s="1"/>
      <c r="AA492" s="1"/>
      <c r="AB492" s="1"/>
      <c r="AC492" s="1"/>
    </row>
    <row r="493" ht="12.0" customHeight="1">
      <c r="A493" s="1"/>
      <c r="B493" s="6"/>
      <c r="C493" s="132"/>
      <c r="D493" s="7"/>
      <c r="E493" s="133"/>
      <c r="F493" s="5"/>
      <c r="G493" s="5"/>
      <c r="H493" s="97"/>
      <c r="I493" s="5"/>
      <c r="J493" s="5"/>
      <c r="K493" s="6"/>
      <c r="L493" s="7"/>
      <c r="M493" s="6"/>
      <c r="N493" s="1"/>
      <c r="O493" s="1"/>
      <c r="P493" s="6"/>
      <c r="Q493" s="8"/>
      <c r="R493" s="1"/>
      <c r="S493" s="1"/>
      <c r="T493" s="6"/>
      <c r="U493" s="1"/>
      <c r="V493" s="1"/>
      <c r="W493" s="1"/>
      <c r="X493" s="1"/>
      <c r="Y493" s="1"/>
      <c r="Z493" s="1"/>
      <c r="AA493" s="1"/>
      <c r="AB493" s="1"/>
      <c r="AC493" s="1"/>
    </row>
    <row r="494" ht="12.0" customHeight="1">
      <c r="A494" s="1"/>
      <c r="B494" s="6"/>
      <c r="C494" s="132"/>
      <c r="D494" s="7"/>
      <c r="E494" s="133"/>
      <c r="F494" s="5"/>
      <c r="G494" s="5"/>
      <c r="H494" s="97"/>
      <c r="I494" s="5"/>
      <c r="J494" s="5"/>
      <c r="K494" s="6"/>
      <c r="L494" s="7"/>
      <c r="M494" s="6"/>
      <c r="N494" s="1"/>
      <c r="O494" s="1"/>
      <c r="P494" s="6"/>
      <c r="Q494" s="8"/>
      <c r="R494" s="1"/>
      <c r="S494" s="1"/>
      <c r="T494" s="6"/>
      <c r="U494" s="1"/>
      <c r="V494" s="1"/>
      <c r="W494" s="1"/>
      <c r="X494" s="1"/>
      <c r="Y494" s="1"/>
      <c r="Z494" s="1"/>
      <c r="AA494" s="1"/>
      <c r="AB494" s="1"/>
      <c r="AC494" s="1"/>
    </row>
    <row r="495" ht="12.0" customHeight="1">
      <c r="A495" s="1"/>
      <c r="B495" s="6"/>
      <c r="C495" s="132"/>
      <c r="D495" s="7"/>
      <c r="E495" s="133"/>
      <c r="F495" s="5"/>
      <c r="G495" s="5"/>
      <c r="H495" s="97"/>
      <c r="I495" s="5"/>
      <c r="J495" s="5"/>
      <c r="K495" s="6"/>
      <c r="L495" s="7"/>
      <c r="M495" s="6"/>
      <c r="N495" s="1"/>
      <c r="O495" s="1"/>
      <c r="P495" s="6"/>
      <c r="Q495" s="8"/>
      <c r="R495" s="1"/>
      <c r="S495" s="1"/>
      <c r="T495" s="6"/>
      <c r="U495" s="1"/>
      <c r="V495" s="1"/>
      <c r="W495" s="1"/>
      <c r="X495" s="1"/>
      <c r="Y495" s="1"/>
      <c r="Z495" s="1"/>
      <c r="AA495" s="1"/>
      <c r="AB495" s="1"/>
      <c r="AC495" s="1"/>
    </row>
    <row r="496" ht="12.0" customHeight="1">
      <c r="A496" s="1"/>
      <c r="B496" s="6"/>
      <c r="C496" s="132"/>
      <c r="D496" s="7"/>
      <c r="E496" s="133"/>
      <c r="F496" s="5"/>
      <c r="G496" s="5"/>
      <c r="H496" s="97"/>
      <c r="I496" s="5"/>
      <c r="J496" s="5"/>
      <c r="K496" s="6"/>
      <c r="L496" s="7"/>
      <c r="M496" s="6"/>
      <c r="N496" s="1"/>
      <c r="O496" s="1"/>
      <c r="P496" s="6"/>
      <c r="Q496" s="8"/>
      <c r="R496" s="1"/>
      <c r="S496" s="1"/>
      <c r="T496" s="6"/>
      <c r="U496" s="1"/>
      <c r="V496" s="1"/>
      <c r="W496" s="1"/>
      <c r="X496" s="1"/>
      <c r="Y496" s="1"/>
      <c r="Z496" s="1"/>
      <c r="AA496" s="1"/>
      <c r="AB496" s="1"/>
      <c r="AC496" s="1"/>
    </row>
    <row r="497" ht="12.0" customHeight="1">
      <c r="A497" s="1"/>
      <c r="B497" s="6"/>
      <c r="C497" s="132"/>
      <c r="D497" s="7"/>
      <c r="E497" s="133"/>
      <c r="F497" s="5"/>
      <c r="G497" s="5"/>
      <c r="H497" s="97"/>
      <c r="I497" s="5"/>
      <c r="J497" s="5"/>
      <c r="K497" s="6"/>
      <c r="L497" s="7"/>
      <c r="M497" s="6"/>
      <c r="N497" s="1"/>
      <c r="O497" s="1"/>
      <c r="P497" s="6"/>
      <c r="Q497" s="8"/>
      <c r="R497" s="1"/>
      <c r="S497" s="1"/>
      <c r="T497" s="6"/>
      <c r="U497" s="1"/>
      <c r="V497" s="1"/>
      <c r="W497" s="1"/>
      <c r="X497" s="1"/>
      <c r="Y497" s="1"/>
      <c r="Z497" s="1"/>
      <c r="AA497" s="1"/>
      <c r="AB497" s="1"/>
      <c r="AC497" s="1"/>
    </row>
    <row r="498" ht="12.0" customHeight="1">
      <c r="A498" s="1"/>
      <c r="B498" s="6"/>
      <c r="C498" s="132"/>
      <c r="D498" s="7"/>
      <c r="E498" s="133"/>
      <c r="F498" s="5"/>
      <c r="G498" s="5"/>
      <c r="H498" s="97"/>
      <c r="I498" s="5"/>
      <c r="J498" s="5"/>
      <c r="K498" s="6"/>
      <c r="L498" s="7"/>
      <c r="M498" s="6"/>
      <c r="N498" s="1"/>
      <c r="O498" s="1"/>
      <c r="P498" s="6"/>
      <c r="Q498" s="8"/>
      <c r="R498" s="1"/>
      <c r="S498" s="1"/>
      <c r="T498" s="6"/>
      <c r="U498" s="1"/>
      <c r="V498" s="1"/>
      <c r="W498" s="1"/>
      <c r="X498" s="1"/>
      <c r="Y498" s="1"/>
      <c r="Z498" s="1"/>
      <c r="AA498" s="1"/>
      <c r="AB498" s="1"/>
      <c r="AC498" s="1"/>
    </row>
    <row r="499" ht="12.0" customHeight="1">
      <c r="A499" s="1"/>
      <c r="B499" s="6"/>
      <c r="C499" s="132"/>
      <c r="D499" s="7"/>
      <c r="E499" s="133"/>
      <c r="F499" s="5"/>
      <c r="G499" s="5"/>
      <c r="H499" s="97"/>
      <c r="I499" s="5"/>
      <c r="J499" s="5"/>
      <c r="K499" s="6"/>
      <c r="L499" s="7"/>
      <c r="M499" s="6"/>
      <c r="N499" s="1"/>
      <c r="O499" s="1"/>
      <c r="P499" s="6"/>
      <c r="Q499" s="8"/>
      <c r="R499" s="1"/>
      <c r="S499" s="1"/>
      <c r="T499" s="6"/>
      <c r="U499" s="1"/>
      <c r="V499" s="1"/>
      <c r="W499" s="1"/>
      <c r="X499" s="1"/>
      <c r="Y499" s="1"/>
      <c r="Z499" s="1"/>
      <c r="AA499" s="1"/>
      <c r="AB499" s="1"/>
      <c r="AC499" s="1"/>
    </row>
    <row r="500" ht="12.0" customHeight="1">
      <c r="A500" s="1"/>
      <c r="B500" s="6"/>
      <c r="C500" s="132"/>
      <c r="D500" s="7"/>
      <c r="E500" s="133"/>
      <c r="F500" s="5"/>
      <c r="G500" s="5"/>
      <c r="H500" s="97"/>
      <c r="I500" s="5"/>
      <c r="J500" s="5"/>
      <c r="K500" s="6"/>
      <c r="L500" s="7"/>
      <c r="M500" s="6"/>
      <c r="N500" s="1"/>
      <c r="O500" s="1"/>
      <c r="P500" s="6"/>
      <c r="Q500" s="8"/>
      <c r="R500" s="1"/>
      <c r="S500" s="1"/>
      <c r="T500" s="6"/>
      <c r="U500" s="1"/>
      <c r="V500" s="1"/>
      <c r="W500" s="1"/>
      <c r="X500" s="1"/>
      <c r="Y500" s="1"/>
      <c r="Z500" s="1"/>
      <c r="AA500" s="1"/>
      <c r="AB500" s="1"/>
      <c r="AC500" s="1"/>
    </row>
    <row r="501" ht="12.0" customHeight="1">
      <c r="A501" s="1"/>
      <c r="B501" s="6"/>
      <c r="C501" s="132"/>
      <c r="D501" s="7"/>
      <c r="E501" s="133"/>
      <c r="F501" s="5"/>
      <c r="G501" s="5"/>
      <c r="H501" s="97"/>
      <c r="I501" s="5"/>
      <c r="J501" s="5"/>
      <c r="K501" s="6"/>
      <c r="L501" s="7"/>
      <c r="M501" s="6"/>
      <c r="N501" s="1"/>
      <c r="O501" s="1"/>
      <c r="P501" s="6"/>
      <c r="Q501" s="8"/>
      <c r="R501" s="1"/>
      <c r="S501" s="1"/>
      <c r="T501" s="6"/>
      <c r="U501" s="1"/>
      <c r="V501" s="1"/>
      <c r="W501" s="1"/>
      <c r="X501" s="1"/>
      <c r="Y501" s="1"/>
      <c r="Z501" s="1"/>
      <c r="AA501" s="1"/>
      <c r="AB501" s="1"/>
      <c r="AC501" s="1"/>
    </row>
    <row r="502" ht="12.0" customHeight="1">
      <c r="A502" s="1"/>
      <c r="B502" s="6"/>
      <c r="C502" s="132"/>
      <c r="D502" s="7"/>
      <c r="E502" s="133"/>
      <c r="F502" s="5"/>
      <c r="G502" s="5"/>
      <c r="H502" s="97"/>
      <c r="I502" s="5"/>
      <c r="J502" s="5"/>
      <c r="K502" s="6"/>
      <c r="L502" s="7"/>
      <c r="M502" s="6"/>
      <c r="N502" s="1"/>
      <c r="O502" s="1"/>
      <c r="P502" s="6"/>
      <c r="Q502" s="8"/>
      <c r="R502" s="1"/>
      <c r="S502" s="1"/>
      <c r="T502" s="6"/>
      <c r="U502" s="1"/>
      <c r="V502" s="1"/>
      <c r="W502" s="1"/>
      <c r="X502" s="1"/>
      <c r="Y502" s="1"/>
      <c r="Z502" s="1"/>
      <c r="AA502" s="1"/>
      <c r="AB502" s="1"/>
      <c r="AC502" s="1"/>
    </row>
    <row r="503" ht="12.0" customHeight="1">
      <c r="A503" s="1"/>
      <c r="B503" s="6"/>
      <c r="C503" s="132"/>
      <c r="D503" s="7"/>
      <c r="E503" s="133"/>
      <c r="F503" s="5"/>
      <c r="G503" s="5"/>
      <c r="H503" s="97"/>
      <c r="I503" s="5"/>
      <c r="J503" s="5"/>
      <c r="K503" s="6"/>
      <c r="L503" s="7"/>
      <c r="M503" s="6"/>
      <c r="N503" s="1"/>
      <c r="O503" s="1"/>
      <c r="P503" s="6"/>
      <c r="Q503" s="8"/>
      <c r="R503" s="1"/>
      <c r="S503" s="1"/>
      <c r="T503" s="6"/>
      <c r="U503" s="1"/>
      <c r="V503" s="1"/>
      <c r="W503" s="1"/>
      <c r="X503" s="1"/>
      <c r="Y503" s="1"/>
      <c r="Z503" s="1"/>
      <c r="AA503" s="1"/>
      <c r="AB503" s="1"/>
      <c r="AC503" s="1"/>
    </row>
    <row r="504" ht="12.0" customHeight="1">
      <c r="A504" s="1"/>
      <c r="B504" s="6"/>
      <c r="C504" s="132"/>
      <c r="D504" s="7"/>
      <c r="E504" s="133"/>
      <c r="F504" s="5"/>
      <c r="G504" s="5"/>
      <c r="H504" s="97"/>
      <c r="I504" s="5"/>
      <c r="J504" s="5"/>
      <c r="K504" s="6"/>
      <c r="L504" s="7"/>
      <c r="M504" s="6"/>
      <c r="N504" s="1"/>
      <c r="O504" s="1"/>
      <c r="P504" s="6"/>
      <c r="Q504" s="8"/>
      <c r="R504" s="1"/>
      <c r="S504" s="1"/>
      <c r="T504" s="6"/>
      <c r="U504" s="1"/>
      <c r="V504" s="1"/>
      <c r="W504" s="1"/>
      <c r="X504" s="1"/>
      <c r="Y504" s="1"/>
      <c r="Z504" s="1"/>
      <c r="AA504" s="1"/>
      <c r="AB504" s="1"/>
      <c r="AC504" s="1"/>
    </row>
    <row r="505" ht="12.0" customHeight="1">
      <c r="A505" s="1"/>
      <c r="B505" s="6"/>
      <c r="C505" s="132"/>
      <c r="D505" s="7"/>
      <c r="E505" s="133"/>
      <c r="F505" s="5"/>
      <c r="G505" s="5"/>
      <c r="H505" s="97"/>
      <c r="I505" s="5"/>
      <c r="J505" s="5"/>
      <c r="K505" s="6"/>
      <c r="L505" s="7"/>
      <c r="M505" s="6"/>
      <c r="N505" s="1"/>
      <c r="O505" s="1"/>
      <c r="P505" s="6"/>
      <c r="Q505" s="8"/>
      <c r="R505" s="1"/>
      <c r="S505" s="1"/>
      <c r="T505" s="6"/>
      <c r="U505" s="1"/>
      <c r="V505" s="1"/>
      <c r="W505" s="1"/>
      <c r="X505" s="1"/>
      <c r="Y505" s="1"/>
      <c r="Z505" s="1"/>
      <c r="AA505" s="1"/>
      <c r="AB505" s="1"/>
      <c r="AC505" s="1"/>
    </row>
    <row r="506" ht="12.0" customHeight="1">
      <c r="A506" s="1"/>
      <c r="B506" s="6"/>
      <c r="C506" s="132"/>
      <c r="D506" s="7"/>
      <c r="E506" s="133"/>
      <c r="F506" s="5"/>
      <c r="G506" s="5"/>
      <c r="H506" s="97"/>
      <c r="I506" s="5"/>
      <c r="J506" s="5"/>
      <c r="K506" s="6"/>
      <c r="L506" s="7"/>
      <c r="M506" s="6"/>
      <c r="N506" s="1"/>
      <c r="O506" s="1"/>
      <c r="P506" s="6"/>
      <c r="Q506" s="8"/>
      <c r="R506" s="1"/>
      <c r="S506" s="1"/>
      <c r="T506" s="6"/>
      <c r="U506" s="1"/>
      <c r="V506" s="1"/>
      <c r="W506" s="1"/>
      <c r="X506" s="1"/>
      <c r="Y506" s="1"/>
      <c r="Z506" s="1"/>
      <c r="AA506" s="1"/>
      <c r="AB506" s="1"/>
      <c r="AC506" s="1"/>
    </row>
    <row r="507" ht="12.0" customHeight="1">
      <c r="A507" s="1"/>
      <c r="B507" s="6"/>
      <c r="C507" s="132"/>
      <c r="D507" s="7"/>
      <c r="E507" s="133"/>
      <c r="F507" s="5"/>
      <c r="G507" s="5"/>
      <c r="H507" s="97"/>
      <c r="I507" s="5"/>
      <c r="J507" s="5"/>
      <c r="K507" s="6"/>
      <c r="L507" s="7"/>
      <c r="M507" s="6"/>
      <c r="N507" s="1"/>
      <c r="O507" s="1"/>
      <c r="P507" s="6"/>
      <c r="Q507" s="8"/>
      <c r="R507" s="1"/>
      <c r="S507" s="1"/>
      <c r="T507" s="6"/>
      <c r="U507" s="1"/>
      <c r="V507" s="1"/>
      <c r="W507" s="1"/>
      <c r="X507" s="1"/>
      <c r="Y507" s="1"/>
      <c r="Z507" s="1"/>
      <c r="AA507" s="1"/>
      <c r="AB507" s="1"/>
      <c r="AC507" s="1"/>
    </row>
    <row r="508" ht="12.0" customHeight="1">
      <c r="A508" s="1"/>
      <c r="B508" s="6"/>
      <c r="C508" s="132"/>
      <c r="D508" s="7"/>
      <c r="E508" s="133"/>
      <c r="F508" s="5"/>
      <c r="G508" s="5"/>
      <c r="H508" s="97"/>
      <c r="I508" s="5"/>
      <c r="J508" s="5"/>
      <c r="K508" s="6"/>
      <c r="L508" s="7"/>
      <c r="M508" s="6"/>
      <c r="N508" s="1"/>
      <c r="O508" s="1"/>
      <c r="P508" s="6"/>
      <c r="Q508" s="8"/>
      <c r="R508" s="1"/>
      <c r="S508" s="1"/>
      <c r="T508" s="6"/>
      <c r="U508" s="1"/>
      <c r="V508" s="1"/>
      <c r="W508" s="1"/>
      <c r="X508" s="1"/>
      <c r="Y508" s="1"/>
      <c r="Z508" s="1"/>
      <c r="AA508" s="1"/>
      <c r="AB508" s="1"/>
      <c r="AC508" s="1"/>
    </row>
    <row r="509" ht="12.0" customHeight="1">
      <c r="A509" s="1"/>
      <c r="B509" s="6"/>
      <c r="C509" s="132"/>
      <c r="D509" s="7"/>
      <c r="E509" s="133"/>
      <c r="F509" s="5"/>
      <c r="G509" s="5"/>
      <c r="H509" s="97"/>
      <c r="I509" s="5"/>
      <c r="J509" s="5"/>
      <c r="K509" s="6"/>
      <c r="L509" s="7"/>
      <c r="M509" s="6"/>
      <c r="N509" s="1"/>
      <c r="O509" s="1"/>
      <c r="P509" s="6"/>
      <c r="Q509" s="8"/>
      <c r="R509" s="1"/>
      <c r="S509" s="1"/>
      <c r="T509" s="6"/>
      <c r="U509" s="1"/>
      <c r="V509" s="1"/>
      <c r="W509" s="1"/>
      <c r="X509" s="1"/>
      <c r="Y509" s="1"/>
      <c r="Z509" s="1"/>
      <c r="AA509" s="1"/>
      <c r="AB509" s="1"/>
      <c r="AC509" s="1"/>
    </row>
    <row r="510" ht="12.0" customHeight="1">
      <c r="A510" s="1"/>
      <c r="B510" s="6"/>
      <c r="C510" s="132"/>
      <c r="D510" s="7"/>
      <c r="E510" s="133"/>
      <c r="F510" s="5"/>
      <c r="G510" s="5"/>
      <c r="H510" s="97"/>
      <c r="I510" s="5"/>
      <c r="J510" s="5"/>
      <c r="K510" s="6"/>
      <c r="L510" s="7"/>
      <c r="M510" s="6"/>
      <c r="N510" s="1"/>
      <c r="O510" s="1"/>
      <c r="P510" s="6"/>
      <c r="Q510" s="8"/>
      <c r="R510" s="1"/>
      <c r="S510" s="1"/>
      <c r="T510" s="6"/>
      <c r="U510" s="1"/>
      <c r="V510" s="1"/>
      <c r="W510" s="1"/>
      <c r="X510" s="1"/>
      <c r="Y510" s="1"/>
      <c r="Z510" s="1"/>
      <c r="AA510" s="1"/>
      <c r="AB510" s="1"/>
      <c r="AC510" s="1"/>
    </row>
    <row r="511" ht="12.0" customHeight="1">
      <c r="A511" s="1"/>
      <c r="B511" s="6"/>
      <c r="C511" s="132"/>
      <c r="D511" s="7"/>
      <c r="E511" s="133"/>
      <c r="F511" s="5"/>
      <c r="G511" s="5"/>
      <c r="H511" s="97"/>
      <c r="I511" s="5"/>
      <c r="J511" s="5"/>
      <c r="K511" s="6"/>
      <c r="L511" s="7"/>
      <c r="M511" s="6"/>
      <c r="N511" s="1"/>
      <c r="O511" s="1"/>
      <c r="P511" s="6"/>
      <c r="Q511" s="8"/>
      <c r="R511" s="1"/>
      <c r="S511" s="1"/>
      <c r="T511" s="6"/>
      <c r="U511" s="1"/>
      <c r="V511" s="1"/>
      <c r="W511" s="1"/>
      <c r="X511" s="1"/>
      <c r="Y511" s="1"/>
      <c r="Z511" s="1"/>
      <c r="AA511" s="1"/>
      <c r="AB511" s="1"/>
      <c r="AC511" s="1"/>
    </row>
    <row r="512" ht="12.0" customHeight="1">
      <c r="A512" s="1"/>
      <c r="B512" s="6"/>
      <c r="C512" s="132"/>
      <c r="D512" s="7"/>
      <c r="E512" s="133"/>
      <c r="F512" s="5"/>
      <c r="G512" s="5"/>
      <c r="H512" s="97"/>
      <c r="I512" s="5"/>
      <c r="J512" s="5"/>
      <c r="K512" s="6"/>
      <c r="L512" s="7"/>
      <c r="M512" s="6"/>
      <c r="N512" s="1"/>
      <c r="O512" s="1"/>
      <c r="P512" s="6"/>
      <c r="Q512" s="8"/>
      <c r="R512" s="1"/>
      <c r="S512" s="1"/>
      <c r="T512" s="6"/>
      <c r="U512" s="1"/>
      <c r="V512" s="1"/>
      <c r="W512" s="1"/>
      <c r="X512" s="1"/>
      <c r="Y512" s="1"/>
      <c r="Z512" s="1"/>
      <c r="AA512" s="1"/>
      <c r="AB512" s="1"/>
      <c r="AC512" s="1"/>
    </row>
    <row r="513" ht="12.0" customHeight="1">
      <c r="A513" s="1"/>
      <c r="B513" s="6"/>
      <c r="C513" s="132"/>
      <c r="D513" s="7"/>
      <c r="E513" s="133"/>
      <c r="F513" s="5"/>
      <c r="G513" s="5"/>
      <c r="H513" s="97"/>
      <c r="I513" s="5"/>
      <c r="J513" s="5"/>
      <c r="K513" s="6"/>
      <c r="L513" s="7"/>
      <c r="M513" s="6"/>
      <c r="N513" s="1"/>
      <c r="O513" s="1"/>
      <c r="P513" s="6"/>
      <c r="Q513" s="8"/>
      <c r="R513" s="1"/>
      <c r="S513" s="1"/>
      <c r="T513" s="6"/>
      <c r="U513" s="1"/>
      <c r="V513" s="1"/>
      <c r="W513" s="1"/>
      <c r="X513" s="1"/>
      <c r="Y513" s="1"/>
      <c r="Z513" s="1"/>
      <c r="AA513" s="1"/>
      <c r="AB513" s="1"/>
      <c r="AC513" s="1"/>
    </row>
    <row r="514" ht="12.0" customHeight="1">
      <c r="A514" s="1"/>
      <c r="B514" s="6"/>
      <c r="C514" s="132"/>
      <c r="D514" s="7"/>
      <c r="E514" s="133"/>
      <c r="F514" s="5"/>
      <c r="G514" s="5"/>
      <c r="H514" s="97"/>
      <c r="I514" s="5"/>
      <c r="J514" s="5"/>
      <c r="K514" s="6"/>
      <c r="L514" s="7"/>
      <c r="M514" s="6"/>
      <c r="N514" s="1"/>
      <c r="O514" s="1"/>
      <c r="P514" s="6"/>
      <c r="Q514" s="8"/>
      <c r="R514" s="1"/>
      <c r="S514" s="1"/>
      <c r="T514" s="6"/>
      <c r="U514" s="1"/>
      <c r="V514" s="1"/>
      <c r="W514" s="1"/>
      <c r="X514" s="1"/>
      <c r="Y514" s="1"/>
      <c r="Z514" s="1"/>
      <c r="AA514" s="1"/>
      <c r="AB514" s="1"/>
      <c r="AC514" s="1"/>
    </row>
    <row r="515" ht="12.0" customHeight="1">
      <c r="A515" s="1"/>
      <c r="B515" s="6"/>
      <c r="C515" s="132"/>
      <c r="D515" s="7"/>
      <c r="E515" s="133"/>
      <c r="F515" s="5"/>
      <c r="G515" s="5"/>
      <c r="H515" s="97"/>
      <c r="I515" s="5"/>
      <c r="J515" s="5"/>
      <c r="K515" s="6"/>
      <c r="L515" s="7"/>
      <c r="M515" s="6"/>
      <c r="N515" s="1"/>
      <c r="O515" s="1"/>
      <c r="P515" s="6"/>
      <c r="Q515" s="8"/>
      <c r="R515" s="1"/>
      <c r="S515" s="1"/>
      <c r="T515" s="6"/>
      <c r="U515" s="1"/>
      <c r="V515" s="1"/>
      <c r="W515" s="1"/>
      <c r="X515" s="1"/>
      <c r="Y515" s="1"/>
      <c r="Z515" s="1"/>
      <c r="AA515" s="1"/>
      <c r="AB515" s="1"/>
      <c r="AC515" s="1"/>
    </row>
    <row r="516" ht="12.0" customHeight="1">
      <c r="A516" s="1"/>
      <c r="B516" s="6"/>
      <c r="C516" s="132"/>
      <c r="D516" s="7"/>
      <c r="E516" s="133"/>
      <c r="F516" s="5"/>
      <c r="G516" s="5"/>
      <c r="H516" s="97"/>
      <c r="I516" s="5"/>
      <c r="J516" s="5"/>
      <c r="K516" s="6"/>
      <c r="L516" s="7"/>
      <c r="M516" s="6"/>
      <c r="N516" s="1"/>
      <c r="O516" s="1"/>
      <c r="P516" s="6"/>
      <c r="Q516" s="8"/>
      <c r="R516" s="1"/>
      <c r="S516" s="1"/>
      <c r="T516" s="6"/>
      <c r="U516" s="1"/>
      <c r="V516" s="1"/>
      <c r="W516" s="1"/>
      <c r="X516" s="1"/>
      <c r="Y516" s="1"/>
      <c r="Z516" s="1"/>
      <c r="AA516" s="1"/>
      <c r="AB516" s="1"/>
      <c r="AC516" s="1"/>
    </row>
    <row r="517" ht="12.0" customHeight="1">
      <c r="A517" s="1"/>
      <c r="B517" s="6"/>
      <c r="C517" s="132"/>
      <c r="D517" s="7"/>
      <c r="E517" s="133"/>
      <c r="F517" s="5"/>
      <c r="G517" s="5"/>
      <c r="H517" s="97"/>
      <c r="I517" s="5"/>
      <c r="J517" s="5"/>
      <c r="K517" s="6"/>
      <c r="L517" s="7"/>
      <c r="M517" s="6"/>
      <c r="N517" s="1"/>
      <c r="O517" s="1"/>
      <c r="P517" s="6"/>
      <c r="Q517" s="8"/>
      <c r="R517" s="1"/>
      <c r="S517" s="1"/>
      <c r="T517" s="6"/>
      <c r="U517" s="1"/>
      <c r="V517" s="1"/>
      <c r="W517" s="1"/>
      <c r="X517" s="1"/>
      <c r="Y517" s="1"/>
      <c r="Z517" s="1"/>
      <c r="AA517" s="1"/>
      <c r="AB517" s="1"/>
      <c r="AC517" s="1"/>
    </row>
    <row r="518" ht="12.0" customHeight="1">
      <c r="A518" s="1"/>
      <c r="B518" s="6"/>
      <c r="C518" s="132"/>
      <c r="D518" s="7"/>
      <c r="E518" s="133"/>
      <c r="F518" s="5"/>
      <c r="G518" s="5"/>
      <c r="H518" s="97"/>
      <c r="I518" s="5"/>
      <c r="J518" s="5"/>
      <c r="K518" s="6"/>
      <c r="L518" s="7"/>
      <c r="M518" s="6"/>
      <c r="N518" s="1"/>
      <c r="O518" s="1"/>
      <c r="P518" s="6"/>
      <c r="Q518" s="8"/>
      <c r="R518" s="1"/>
      <c r="S518" s="1"/>
      <c r="T518" s="6"/>
      <c r="U518" s="1"/>
      <c r="V518" s="1"/>
      <c r="W518" s="1"/>
      <c r="X518" s="1"/>
      <c r="Y518" s="1"/>
      <c r="Z518" s="1"/>
      <c r="AA518" s="1"/>
      <c r="AB518" s="1"/>
      <c r="AC518" s="1"/>
    </row>
    <row r="519" ht="12.0" customHeight="1">
      <c r="A519" s="1"/>
      <c r="B519" s="6"/>
      <c r="C519" s="132"/>
      <c r="D519" s="7"/>
      <c r="E519" s="133"/>
      <c r="F519" s="5"/>
      <c r="G519" s="5"/>
      <c r="H519" s="97"/>
      <c r="I519" s="5"/>
      <c r="J519" s="5"/>
      <c r="K519" s="6"/>
      <c r="L519" s="7"/>
      <c r="M519" s="6"/>
      <c r="N519" s="1"/>
      <c r="O519" s="1"/>
      <c r="P519" s="6"/>
      <c r="Q519" s="8"/>
      <c r="R519" s="1"/>
      <c r="S519" s="1"/>
      <c r="T519" s="6"/>
      <c r="U519" s="1"/>
      <c r="V519" s="1"/>
      <c r="W519" s="1"/>
      <c r="X519" s="1"/>
      <c r="Y519" s="1"/>
      <c r="Z519" s="1"/>
      <c r="AA519" s="1"/>
      <c r="AB519" s="1"/>
      <c r="AC519" s="1"/>
    </row>
    <row r="520" ht="12.0" customHeight="1">
      <c r="A520" s="1"/>
      <c r="B520" s="6"/>
      <c r="C520" s="132"/>
      <c r="D520" s="7"/>
      <c r="E520" s="133"/>
      <c r="F520" s="5"/>
      <c r="G520" s="5"/>
      <c r="H520" s="97"/>
      <c r="I520" s="5"/>
      <c r="J520" s="5"/>
      <c r="K520" s="6"/>
      <c r="L520" s="7"/>
      <c r="M520" s="6"/>
      <c r="N520" s="1"/>
      <c r="O520" s="1"/>
      <c r="P520" s="6"/>
      <c r="Q520" s="8"/>
      <c r="R520" s="1"/>
      <c r="S520" s="1"/>
      <c r="T520" s="6"/>
      <c r="U520" s="1"/>
      <c r="V520" s="1"/>
      <c r="W520" s="1"/>
      <c r="X520" s="1"/>
      <c r="Y520" s="1"/>
      <c r="Z520" s="1"/>
      <c r="AA520" s="1"/>
      <c r="AB520" s="1"/>
      <c r="AC520" s="1"/>
    </row>
    <row r="521" ht="12.0" customHeight="1">
      <c r="A521" s="1"/>
      <c r="B521" s="6"/>
      <c r="C521" s="132"/>
      <c r="D521" s="7"/>
      <c r="E521" s="133"/>
      <c r="F521" s="5"/>
      <c r="G521" s="5"/>
      <c r="H521" s="97"/>
      <c r="I521" s="5"/>
      <c r="J521" s="5"/>
      <c r="K521" s="6"/>
      <c r="L521" s="7"/>
      <c r="M521" s="6"/>
      <c r="N521" s="1"/>
      <c r="O521" s="1"/>
      <c r="P521" s="6"/>
      <c r="Q521" s="8"/>
      <c r="R521" s="1"/>
      <c r="S521" s="1"/>
      <c r="T521" s="6"/>
      <c r="U521" s="1"/>
      <c r="V521" s="1"/>
      <c r="W521" s="1"/>
      <c r="X521" s="1"/>
      <c r="Y521" s="1"/>
      <c r="Z521" s="1"/>
      <c r="AA521" s="1"/>
      <c r="AB521" s="1"/>
      <c r="AC521" s="1"/>
    </row>
    <row r="522" ht="12.0" customHeight="1">
      <c r="A522" s="1"/>
      <c r="B522" s="6"/>
      <c r="C522" s="132"/>
      <c r="D522" s="7"/>
      <c r="E522" s="133"/>
      <c r="F522" s="5"/>
      <c r="G522" s="5"/>
      <c r="H522" s="97"/>
      <c r="I522" s="5"/>
      <c r="J522" s="5"/>
      <c r="K522" s="6"/>
      <c r="L522" s="7"/>
      <c r="M522" s="6"/>
      <c r="N522" s="1"/>
      <c r="O522" s="1"/>
      <c r="P522" s="6"/>
      <c r="Q522" s="8"/>
      <c r="R522" s="1"/>
      <c r="S522" s="1"/>
      <c r="T522" s="6"/>
      <c r="U522" s="1"/>
      <c r="V522" s="1"/>
      <c r="W522" s="1"/>
      <c r="X522" s="1"/>
      <c r="Y522" s="1"/>
      <c r="Z522" s="1"/>
      <c r="AA522" s="1"/>
      <c r="AB522" s="1"/>
      <c r="AC522" s="1"/>
    </row>
    <row r="523" ht="12.0" customHeight="1">
      <c r="A523" s="1"/>
      <c r="B523" s="6"/>
      <c r="C523" s="132"/>
      <c r="D523" s="7"/>
      <c r="E523" s="133"/>
      <c r="F523" s="5"/>
      <c r="G523" s="5"/>
      <c r="H523" s="97"/>
      <c r="I523" s="5"/>
      <c r="J523" s="5"/>
      <c r="K523" s="6"/>
      <c r="L523" s="7"/>
      <c r="M523" s="6"/>
      <c r="N523" s="1"/>
      <c r="O523" s="1"/>
      <c r="P523" s="6"/>
      <c r="Q523" s="8"/>
      <c r="R523" s="1"/>
      <c r="S523" s="1"/>
      <c r="T523" s="6"/>
      <c r="U523" s="1"/>
      <c r="V523" s="1"/>
      <c r="W523" s="1"/>
      <c r="X523" s="1"/>
      <c r="Y523" s="1"/>
      <c r="Z523" s="1"/>
      <c r="AA523" s="1"/>
      <c r="AB523" s="1"/>
      <c r="AC523" s="1"/>
    </row>
    <row r="524" ht="12.0" customHeight="1">
      <c r="A524" s="1"/>
      <c r="B524" s="6"/>
      <c r="C524" s="132"/>
      <c r="D524" s="7"/>
      <c r="E524" s="133"/>
      <c r="F524" s="5"/>
      <c r="G524" s="5"/>
      <c r="H524" s="97"/>
      <c r="I524" s="5"/>
      <c r="J524" s="5"/>
      <c r="K524" s="6"/>
      <c r="L524" s="7"/>
      <c r="M524" s="6"/>
      <c r="N524" s="1"/>
      <c r="O524" s="1"/>
      <c r="P524" s="6"/>
      <c r="Q524" s="8"/>
      <c r="R524" s="1"/>
      <c r="S524" s="1"/>
      <c r="T524" s="6"/>
      <c r="U524" s="1"/>
      <c r="V524" s="1"/>
      <c r="W524" s="1"/>
      <c r="X524" s="1"/>
      <c r="Y524" s="1"/>
      <c r="Z524" s="1"/>
      <c r="AA524" s="1"/>
      <c r="AB524" s="1"/>
      <c r="AC524" s="1"/>
    </row>
    <row r="525" ht="12.0" customHeight="1">
      <c r="A525" s="1"/>
      <c r="B525" s="6"/>
      <c r="C525" s="132"/>
      <c r="D525" s="7"/>
      <c r="E525" s="133"/>
      <c r="F525" s="5"/>
      <c r="G525" s="5"/>
      <c r="H525" s="97"/>
      <c r="I525" s="5"/>
      <c r="J525" s="5"/>
      <c r="K525" s="6"/>
      <c r="L525" s="7"/>
      <c r="M525" s="6"/>
      <c r="N525" s="1"/>
      <c r="O525" s="1"/>
      <c r="P525" s="6"/>
      <c r="Q525" s="8"/>
      <c r="R525" s="1"/>
      <c r="S525" s="1"/>
      <c r="T525" s="6"/>
      <c r="U525" s="1"/>
      <c r="V525" s="1"/>
      <c r="W525" s="1"/>
      <c r="X525" s="1"/>
      <c r="Y525" s="1"/>
      <c r="Z525" s="1"/>
      <c r="AA525" s="1"/>
      <c r="AB525" s="1"/>
      <c r="AC525" s="1"/>
    </row>
    <row r="526" ht="12.0" customHeight="1">
      <c r="A526" s="1"/>
      <c r="B526" s="6"/>
      <c r="C526" s="132"/>
      <c r="D526" s="7"/>
      <c r="E526" s="133"/>
      <c r="F526" s="5"/>
      <c r="G526" s="5"/>
      <c r="H526" s="97"/>
      <c r="I526" s="5"/>
      <c r="J526" s="5"/>
      <c r="K526" s="6"/>
      <c r="L526" s="7"/>
      <c r="M526" s="6"/>
      <c r="N526" s="1"/>
      <c r="O526" s="1"/>
      <c r="P526" s="6"/>
      <c r="Q526" s="8"/>
      <c r="R526" s="1"/>
      <c r="S526" s="1"/>
      <c r="T526" s="6"/>
      <c r="U526" s="1"/>
      <c r="V526" s="1"/>
      <c r="W526" s="1"/>
      <c r="X526" s="1"/>
      <c r="Y526" s="1"/>
      <c r="Z526" s="1"/>
      <c r="AA526" s="1"/>
      <c r="AB526" s="1"/>
      <c r="AC526" s="1"/>
    </row>
    <row r="527" ht="12.0" customHeight="1">
      <c r="A527" s="1"/>
      <c r="B527" s="6"/>
      <c r="C527" s="132"/>
      <c r="D527" s="7"/>
      <c r="E527" s="133"/>
      <c r="F527" s="5"/>
      <c r="G527" s="5"/>
      <c r="H527" s="97"/>
      <c r="I527" s="5"/>
      <c r="J527" s="5"/>
      <c r="K527" s="6"/>
      <c r="L527" s="7"/>
      <c r="M527" s="6"/>
      <c r="N527" s="1"/>
      <c r="O527" s="1"/>
      <c r="P527" s="6"/>
      <c r="Q527" s="8"/>
      <c r="R527" s="1"/>
      <c r="S527" s="1"/>
      <c r="T527" s="6"/>
      <c r="U527" s="1"/>
      <c r="V527" s="1"/>
      <c r="W527" s="1"/>
      <c r="X527" s="1"/>
      <c r="Y527" s="1"/>
      <c r="Z527" s="1"/>
      <c r="AA527" s="1"/>
      <c r="AB527" s="1"/>
      <c r="AC527" s="1"/>
    </row>
    <row r="528" ht="12.0" customHeight="1">
      <c r="A528" s="1"/>
      <c r="B528" s="6"/>
      <c r="C528" s="132"/>
      <c r="D528" s="7"/>
      <c r="E528" s="133"/>
      <c r="F528" s="5"/>
      <c r="G528" s="5"/>
      <c r="H528" s="97"/>
      <c r="I528" s="5"/>
      <c r="J528" s="5"/>
      <c r="K528" s="6"/>
      <c r="L528" s="7"/>
      <c r="M528" s="6"/>
      <c r="N528" s="1"/>
      <c r="O528" s="1"/>
      <c r="P528" s="6"/>
      <c r="Q528" s="8"/>
      <c r="R528" s="1"/>
      <c r="S528" s="1"/>
      <c r="T528" s="6"/>
      <c r="U528" s="1"/>
      <c r="V528" s="1"/>
      <c r="W528" s="1"/>
      <c r="X528" s="1"/>
      <c r="Y528" s="1"/>
      <c r="Z528" s="1"/>
      <c r="AA528" s="1"/>
      <c r="AB528" s="1"/>
      <c r="AC528" s="1"/>
    </row>
    <row r="529" ht="12.0" customHeight="1">
      <c r="A529" s="1"/>
      <c r="B529" s="6"/>
      <c r="C529" s="132"/>
      <c r="D529" s="7"/>
      <c r="E529" s="133"/>
      <c r="F529" s="5"/>
      <c r="G529" s="5"/>
      <c r="H529" s="97"/>
      <c r="I529" s="5"/>
      <c r="J529" s="5"/>
      <c r="K529" s="6"/>
      <c r="L529" s="7"/>
      <c r="M529" s="6"/>
      <c r="N529" s="1"/>
      <c r="O529" s="1"/>
      <c r="P529" s="6"/>
      <c r="Q529" s="8"/>
      <c r="R529" s="1"/>
      <c r="S529" s="1"/>
      <c r="T529" s="6"/>
      <c r="U529" s="1"/>
      <c r="V529" s="1"/>
      <c r="W529" s="1"/>
      <c r="X529" s="1"/>
      <c r="Y529" s="1"/>
      <c r="Z529" s="1"/>
      <c r="AA529" s="1"/>
      <c r="AB529" s="1"/>
      <c r="AC529" s="1"/>
    </row>
    <row r="530" ht="12.0" customHeight="1">
      <c r="A530" s="1"/>
      <c r="B530" s="6"/>
      <c r="C530" s="132"/>
      <c r="D530" s="7"/>
      <c r="E530" s="133"/>
      <c r="F530" s="5"/>
      <c r="G530" s="5"/>
      <c r="H530" s="97"/>
      <c r="I530" s="5"/>
      <c r="J530" s="5"/>
      <c r="K530" s="6"/>
      <c r="L530" s="7"/>
      <c r="M530" s="6"/>
      <c r="N530" s="1"/>
      <c r="O530" s="1"/>
      <c r="P530" s="6"/>
      <c r="Q530" s="8"/>
      <c r="R530" s="1"/>
      <c r="S530" s="1"/>
      <c r="T530" s="6"/>
      <c r="U530" s="1"/>
      <c r="V530" s="1"/>
      <c r="W530" s="1"/>
      <c r="X530" s="1"/>
      <c r="Y530" s="1"/>
      <c r="Z530" s="1"/>
      <c r="AA530" s="1"/>
      <c r="AB530" s="1"/>
      <c r="AC530" s="1"/>
    </row>
    <row r="531" ht="12.0" customHeight="1">
      <c r="A531" s="1"/>
      <c r="B531" s="6"/>
      <c r="C531" s="132"/>
      <c r="D531" s="7"/>
      <c r="E531" s="133"/>
      <c r="F531" s="5"/>
      <c r="G531" s="5"/>
      <c r="H531" s="97"/>
      <c r="I531" s="5"/>
      <c r="J531" s="5"/>
      <c r="K531" s="6"/>
      <c r="L531" s="7"/>
      <c r="M531" s="6"/>
      <c r="N531" s="1"/>
      <c r="O531" s="1"/>
      <c r="P531" s="6"/>
      <c r="Q531" s="8"/>
      <c r="R531" s="1"/>
      <c r="S531" s="1"/>
      <c r="T531" s="6"/>
      <c r="U531" s="1"/>
      <c r="V531" s="1"/>
      <c r="W531" s="1"/>
      <c r="X531" s="1"/>
      <c r="Y531" s="1"/>
      <c r="Z531" s="1"/>
      <c r="AA531" s="1"/>
      <c r="AB531" s="1"/>
      <c r="AC531" s="1"/>
    </row>
    <row r="532" ht="12.0" customHeight="1">
      <c r="A532" s="1"/>
      <c r="B532" s="6"/>
      <c r="C532" s="132"/>
      <c r="D532" s="7"/>
      <c r="E532" s="133"/>
      <c r="F532" s="5"/>
      <c r="G532" s="5"/>
      <c r="H532" s="97"/>
      <c r="I532" s="5"/>
      <c r="J532" s="5"/>
      <c r="K532" s="6"/>
      <c r="L532" s="7"/>
      <c r="M532" s="6"/>
      <c r="N532" s="1"/>
      <c r="O532" s="1"/>
      <c r="P532" s="6"/>
      <c r="Q532" s="8"/>
      <c r="R532" s="1"/>
      <c r="S532" s="1"/>
      <c r="T532" s="6"/>
      <c r="U532" s="1"/>
      <c r="V532" s="1"/>
      <c r="W532" s="1"/>
      <c r="X532" s="1"/>
      <c r="Y532" s="1"/>
      <c r="Z532" s="1"/>
      <c r="AA532" s="1"/>
      <c r="AB532" s="1"/>
      <c r="AC532" s="1"/>
    </row>
    <row r="533" ht="12.0" customHeight="1">
      <c r="A533" s="1"/>
      <c r="B533" s="6"/>
      <c r="C533" s="132"/>
      <c r="D533" s="7"/>
      <c r="E533" s="133"/>
      <c r="F533" s="5"/>
      <c r="G533" s="5"/>
      <c r="H533" s="97"/>
      <c r="I533" s="5"/>
      <c r="J533" s="5"/>
      <c r="K533" s="6"/>
      <c r="L533" s="7"/>
      <c r="M533" s="6"/>
      <c r="N533" s="1"/>
      <c r="O533" s="1"/>
      <c r="P533" s="6"/>
      <c r="Q533" s="8"/>
      <c r="R533" s="1"/>
      <c r="S533" s="1"/>
      <c r="T533" s="6"/>
      <c r="U533" s="1"/>
      <c r="V533" s="1"/>
      <c r="W533" s="1"/>
      <c r="X533" s="1"/>
      <c r="Y533" s="1"/>
      <c r="Z533" s="1"/>
      <c r="AA533" s="1"/>
      <c r="AB533" s="1"/>
      <c r="AC533" s="1"/>
    </row>
    <row r="534" ht="12.0" customHeight="1">
      <c r="A534" s="1"/>
      <c r="B534" s="6"/>
      <c r="C534" s="132"/>
      <c r="D534" s="7"/>
      <c r="E534" s="133"/>
      <c r="F534" s="5"/>
      <c r="G534" s="5"/>
      <c r="H534" s="97"/>
      <c r="I534" s="5"/>
      <c r="J534" s="5"/>
      <c r="K534" s="6"/>
      <c r="L534" s="7"/>
      <c r="M534" s="6"/>
      <c r="N534" s="1"/>
      <c r="O534" s="1"/>
      <c r="P534" s="6"/>
      <c r="Q534" s="8"/>
      <c r="R534" s="1"/>
      <c r="S534" s="1"/>
      <c r="T534" s="6"/>
      <c r="U534" s="1"/>
      <c r="V534" s="1"/>
      <c r="W534" s="1"/>
      <c r="X534" s="1"/>
      <c r="Y534" s="1"/>
      <c r="Z534" s="1"/>
      <c r="AA534" s="1"/>
      <c r="AB534" s="1"/>
      <c r="AC534" s="1"/>
    </row>
    <row r="535" ht="12.0" customHeight="1">
      <c r="A535" s="1"/>
      <c r="B535" s="6"/>
      <c r="C535" s="132"/>
      <c r="D535" s="7"/>
      <c r="E535" s="133"/>
      <c r="F535" s="5"/>
      <c r="G535" s="5"/>
      <c r="H535" s="97"/>
      <c r="I535" s="5"/>
      <c r="J535" s="5"/>
      <c r="K535" s="6"/>
      <c r="L535" s="7"/>
      <c r="M535" s="6"/>
      <c r="N535" s="1"/>
      <c r="O535" s="1"/>
      <c r="P535" s="6"/>
      <c r="Q535" s="8"/>
      <c r="R535" s="1"/>
      <c r="S535" s="1"/>
      <c r="T535" s="6"/>
      <c r="U535" s="1"/>
      <c r="V535" s="1"/>
      <c r="W535" s="1"/>
      <c r="X535" s="1"/>
      <c r="Y535" s="1"/>
      <c r="Z535" s="1"/>
      <c r="AA535" s="1"/>
      <c r="AB535" s="1"/>
      <c r="AC535" s="1"/>
    </row>
    <row r="536" ht="12.0" customHeight="1">
      <c r="A536" s="1"/>
      <c r="B536" s="6"/>
      <c r="C536" s="132"/>
      <c r="D536" s="7"/>
      <c r="E536" s="133"/>
      <c r="F536" s="5"/>
      <c r="G536" s="5"/>
      <c r="H536" s="97"/>
      <c r="I536" s="5"/>
      <c r="J536" s="5"/>
      <c r="K536" s="6"/>
      <c r="L536" s="7"/>
      <c r="M536" s="6"/>
      <c r="N536" s="1"/>
      <c r="O536" s="1"/>
      <c r="P536" s="6"/>
      <c r="Q536" s="8"/>
      <c r="R536" s="1"/>
      <c r="S536" s="1"/>
      <c r="T536" s="6"/>
      <c r="U536" s="1"/>
      <c r="V536" s="1"/>
      <c r="W536" s="1"/>
      <c r="X536" s="1"/>
      <c r="Y536" s="1"/>
      <c r="Z536" s="1"/>
      <c r="AA536" s="1"/>
      <c r="AB536" s="1"/>
      <c r="AC536" s="1"/>
    </row>
    <row r="537" ht="12.0" customHeight="1">
      <c r="A537" s="1"/>
      <c r="B537" s="6"/>
      <c r="C537" s="132"/>
      <c r="D537" s="7"/>
      <c r="E537" s="133"/>
      <c r="F537" s="5"/>
      <c r="G537" s="5"/>
      <c r="H537" s="97"/>
      <c r="I537" s="5"/>
      <c r="J537" s="5"/>
      <c r="K537" s="6"/>
      <c r="L537" s="7"/>
      <c r="M537" s="6"/>
      <c r="N537" s="1"/>
      <c r="O537" s="1"/>
      <c r="P537" s="6"/>
      <c r="Q537" s="8"/>
      <c r="R537" s="1"/>
      <c r="S537" s="1"/>
      <c r="T537" s="6"/>
      <c r="U537" s="1"/>
      <c r="V537" s="1"/>
      <c r="W537" s="1"/>
      <c r="X537" s="1"/>
      <c r="Y537" s="1"/>
      <c r="Z537" s="1"/>
      <c r="AA537" s="1"/>
      <c r="AB537" s="1"/>
      <c r="AC537" s="1"/>
    </row>
    <row r="538" ht="12.0" customHeight="1">
      <c r="A538" s="1"/>
      <c r="B538" s="6"/>
      <c r="C538" s="132"/>
      <c r="D538" s="7"/>
      <c r="E538" s="133"/>
      <c r="F538" s="5"/>
      <c r="G538" s="5"/>
      <c r="H538" s="97"/>
      <c r="I538" s="5"/>
      <c r="J538" s="5"/>
      <c r="K538" s="6"/>
      <c r="L538" s="7"/>
      <c r="M538" s="6"/>
      <c r="N538" s="1"/>
      <c r="O538" s="1"/>
      <c r="P538" s="6"/>
      <c r="Q538" s="8"/>
      <c r="R538" s="1"/>
      <c r="S538" s="1"/>
      <c r="T538" s="6"/>
      <c r="U538" s="1"/>
      <c r="V538" s="1"/>
      <c r="W538" s="1"/>
      <c r="X538" s="1"/>
      <c r="Y538" s="1"/>
      <c r="Z538" s="1"/>
      <c r="AA538" s="1"/>
      <c r="AB538" s="1"/>
      <c r="AC538" s="1"/>
    </row>
    <row r="539" ht="12.0" customHeight="1">
      <c r="A539" s="1"/>
      <c r="B539" s="6"/>
      <c r="C539" s="132"/>
      <c r="D539" s="7"/>
      <c r="E539" s="133"/>
      <c r="F539" s="5"/>
      <c r="G539" s="5"/>
      <c r="H539" s="97"/>
      <c r="I539" s="5"/>
      <c r="J539" s="5"/>
      <c r="K539" s="6"/>
      <c r="L539" s="7"/>
      <c r="M539" s="6"/>
      <c r="N539" s="1"/>
      <c r="O539" s="1"/>
      <c r="P539" s="6"/>
      <c r="Q539" s="8"/>
      <c r="R539" s="1"/>
      <c r="S539" s="1"/>
      <c r="T539" s="6"/>
      <c r="U539" s="1"/>
      <c r="V539" s="1"/>
      <c r="W539" s="1"/>
      <c r="X539" s="1"/>
      <c r="Y539" s="1"/>
      <c r="Z539" s="1"/>
      <c r="AA539" s="1"/>
      <c r="AB539" s="1"/>
      <c r="AC539" s="1"/>
    </row>
    <row r="540" ht="12.0" customHeight="1">
      <c r="A540" s="1"/>
      <c r="B540" s="6"/>
      <c r="C540" s="132"/>
      <c r="D540" s="7"/>
      <c r="E540" s="133"/>
      <c r="F540" s="5"/>
      <c r="G540" s="5"/>
      <c r="H540" s="97"/>
      <c r="I540" s="5"/>
      <c r="J540" s="5"/>
      <c r="K540" s="6"/>
      <c r="L540" s="7"/>
      <c r="M540" s="6"/>
      <c r="N540" s="1"/>
      <c r="O540" s="1"/>
      <c r="P540" s="6"/>
      <c r="Q540" s="8"/>
      <c r="R540" s="1"/>
      <c r="S540" s="1"/>
      <c r="T540" s="6"/>
      <c r="U540" s="1"/>
      <c r="V540" s="1"/>
      <c r="W540" s="1"/>
      <c r="X540" s="1"/>
      <c r="Y540" s="1"/>
      <c r="Z540" s="1"/>
      <c r="AA540" s="1"/>
      <c r="AB540" s="1"/>
      <c r="AC540" s="1"/>
    </row>
    <row r="541" ht="12.0" customHeight="1">
      <c r="A541" s="1"/>
      <c r="B541" s="6"/>
      <c r="C541" s="132"/>
      <c r="D541" s="7"/>
      <c r="E541" s="133"/>
      <c r="F541" s="5"/>
      <c r="G541" s="5"/>
      <c r="H541" s="97"/>
      <c r="I541" s="5"/>
      <c r="J541" s="5"/>
      <c r="K541" s="6"/>
      <c r="L541" s="7"/>
      <c r="M541" s="6"/>
      <c r="N541" s="1"/>
      <c r="O541" s="1"/>
      <c r="P541" s="6"/>
      <c r="Q541" s="8"/>
      <c r="R541" s="1"/>
      <c r="S541" s="1"/>
      <c r="T541" s="6"/>
      <c r="U541" s="1"/>
      <c r="V541" s="1"/>
      <c r="W541" s="1"/>
      <c r="X541" s="1"/>
      <c r="Y541" s="1"/>
      <c r="Z541" s="1"/>
      <c r="AA541" s="1"/>
      <c r="AB541" s="1"/>
      <c r="AC541" s="1"/>
    </row>
    <row r="542" ht="12.0" customHeight="1">
      <c r="A542" s="1"/>
      <c r="B542" s="6"/>
      <c r="C542" s="132"/>
      <c r="D542" s="7"/>
      <c r="E542" s="133"/>
      <c r="F542" s="5"/>
      <c r="G542" s="5"/>
      <c r="H542" s="97"/>
      <c r="I542" s="5"/>
      <c r="J542" s="5"/>
      <c r="K542" s="6"/>
      <c r="L542" s="7"/>
      <c r="M542" s="6"/>
      <c r="N542" s="1"/>
      <c r="O542" s="1"/>
      <c r="P542" s="6"/>
      <c r="Q542" s="8"/>
      <c r="R542" s="1"/>
      <c r="S542" s="1"/>
      <c r="T542" s="6"/>
      <c r="U542" s="1"/>
      <c r="V542" s="1"/>
      <c r="W542" s="1"/>
      <c r="X542" s="1"/>
      <c r="Y542" s="1"/>
      <c r="Z542" s="1"/>
      <c r="AA542" s="1"/>
      <c r="AB542" s="1"/>
      <c r="AC542" s="1"/>
    </row>
    <row r="543" ht="12.0" customHeight="1">
      <c r="A543" s="1"/>
      <c r="B543" s="6"/>
      <c r="C543" s="132"/>
      <c r="D543" s="7"/>
      <c r="E543" s="133"/>
      <c r="F543" s="5"/>
      <c r="G543" s="5"/>
      <c r="H543" s="97"/>
      <c r="I543" s="5"/>
      <c r="J543" s="5"/>
      <c r="K543" s="6"/>
      <c r="L543" s="7"/>
      <c r="M543" s="6"/>
      <c r="N543" s="1"/>
      <c r="O543" s="1"/>
      <c r="P543" s="6"/>
      <c r="Q543" s="8"/>
      <c r="R543" s="1"/>
      <c r="S543" s="1"/>
      <c r="T543" s="6"/>
      <c r="U543" s="1"/>
      <c r="V543" s="1"/>
      <c r="W543" s="1"/>
      <c r="X543" s="1"/>
      <c r="Y543" s="1"/>
      <c r="Z543" s="1"/>
      <c r="AA543" s="1"/>
      <c r="AB543" s="1"/>
      <c r="AC543" s="1"/>
    </row>
    <row r="544" ht="12.0" customHeight="1">
      <c r="A544" s="1"/>
      <c r="B544" s="6"/>
      <c r="C544" s="132"/>
      <c r="D544" s="7"/>
      <c r="E544" s="133"/>
      <c r="F544" s="5"/>
      <c r="G544" s="5"/>
      <c r="H544" s="97"/>
      <c r="I544" s="5"/>
      <c r="J544" s="5"/>
      <c r="K544" s="6"/>
      <c r="L544" s="7"/>
      <c r="M544" s="6"/>
      <c r="N544" s="1"/>
      <c r="O544" s="1"/>
      <c r="P544" s="6"/>
      <c r="Q544" s="8"/>
      <c r="R544" s="1"/>
      <c r="S544" s="1"/>
      <c r="T544" s="6"/>
      <c r="U544" s="1"/>
      <c r="V544" s="1"/>
      <c r="W544" s="1"/>
      <c r="X544" s="1"/>
      <c r="Y544" s="1"/>
      <c r="Z544" s="1"/>
      <c r="AA544" s="1"/>
      <c r="AB544" s="1"/>
      <c r="AC544" s="1"/>
    </row>
    <row r="545" ht="12.0" customHeight="1">
      <c r="A545" s="1"/>
      <c r="B545" s="6"/>
      <c r="C545" s="132"/>
      <c r="D545" s="7"/>
      <c r="E545" s="133"/>
      <c r="F545" s="5"/>
      <c r="G545" s="5"/>
      <c r="H545" s="97"/>
      <c r="I545" s="5"/>
      <c r="J545" s="5"/>
      <c r="K545" s="6"/>
      <c r="L545" s="7"/>
      <c r="M545" s="6"/>
      <c r="N545" s="1"/>
      <c r="O545" s="1"/>
      <c r="P545" s="6"/>
      <c r="Q545" s="8"/>
      <c r="R545" s="1"/>
      <c r="S545" s="1"/>
      <c r="T545" s="6"/>
      <c r="U545" s="1"/>
      <c r="V545" s="1"/>
      <c r="W545" s="1"/>
      <c r="X545" s="1"/>
      <c r="Y545" s="1"/>
      <c r="Z545" s="1"/>
      <c r="AA545" s="1"/>
      <c r="AB545" s="1"/>
      <c r="AC545" s="1"/>
    </row>
    <row r="546" ht="12.0" customHeight="1">
      <c r="A546" s="1"/>
      <c r="B546" s="6"/>
      <c r="C546" s="132"/>
      <c r="D546" s="7"/>
      <c r="E546" s="133"/>
      <c r="F546" s="5"/>
      <c r="G546" s="5"/>
      <c r="H546" s="97"/>
      <c r="I546" s="5"/>
      <c r="J546" s="5"/>
      <c r="K546" s="6"/>
      <c r="L546" s="7"/>
      <c r="M546" s="6"/>
      <c r="N546" s="1"/>
      <c r="O546" s="1"/>
      <c r="P546" s="6"/>
      <c r="Q546" s="8"/>
      <c r="R546" s="1"/>
      <c r="S546" s="1"/>
      <c r="T546" s="6"/>
      <c r="U546" s="1"/>
      <c r="V546" s="1"/>
      <c r="W546" s="1"/>
      <c r="X546" s="1"/>
      <c r="Y546" s="1"/>
      <c r="Z546" s="1"/>
      <c r="AA546" s="1"/>
      <c r="AB546" s="1"/>
      <c r="AC546" s="1"/>
    </row>
    <row r="547" ht="12.0" customHeight="1">
      <c r="A547" s="1"/>
      <c r="B547" s="6"/>
      <c r="C547" s="132"/>
      <c r="D547" s="7"/>
      <c r="E547" s="133"/>
      <c r="F547" s="5"/>
      <c r="G547" s="5"/>
      <c r="H547" s="97"/>
      <c r="I547" s="5"/>
      <c r="J547" s="5"/>
      <c r="K547" s="6"/>
      <c r="L547" s="7"/>
      <c r="M547" s="6"/>
      <c r="N547" s="1"/>
      <c r="O547" s="1"/>
      <c r="P547" s="6"/>
      <c r="Q547" s="8"/>
      <c r="R547" s="1"/>
      <c r="S547" s="1"/>
      <c r="T547" s="6"/>
      <c r="U547" s="1"/>
      <c r="V547" s="1"/>
      <c r="W547" s="1"/>
      <c r="X547" s="1"/>
      <c r="Y547" s="1"/>
      <c r="Z547" s="1"/>
      <c r="AA547" s="1"/>
      <c r="AB547" s="1"/>
      <c r="AC547" s="1"/>
    </row>
    <row r="548" ht="12.0" customHeight="1">
      <c r="A548" s="1"/>
      <c r="B548" s="6"/>
      <c r="C548" s="132"/>
      <c r="D548" s="7"/>
      <c r="E548" s="133"/>
      <c r="F548" s="5"/>
      <c r="G548" s="5"/>
      <c r="H548" s="97"/>
      <c r="I548" s="5"/>
      <c r="J548" s="5"/>
      <c r="K548" s="6"/>
      <c r="L548" s="7"/>
      <c r="M548" s="6"/>
      <c r="N548" s="1"/>
      <c r="O548" s="1"/>
      <c r="P548" s="6"/>
      <c r="Q548" s="8"/>
      <c r="R548" s="1"/>
      <c r="S548" s="1"/>
      <c r="T548" s="6"/>
      <c r="U548" s="1"/>
      <c r="V548" s="1"/>
      <c r="W548" s="1"/>
      <c r="X548" s="1"/>
      <c r="Y548" s="1"/>
      <c r="Z548" s="1"/>
      <c r="AA548" s="1"/>
      <c r="AB548" s="1"/>
      <c r="AC548" s="1"/>
    </row>
    <row r="549" ht="12.0" customHeight="1">
      <c r="A549" s="1"/>
      <c r="B549" s="6"/>
      <c r="C549" s="132"/>
      <c r="D549" s="7"/>
      <c r="E549" s="133"/>
      <c r="F549" s="5"/>
      <c r="G549" s="5"/>
      <c r="H549" s="97"/>
      <c r="I549" s="5"/>
      <c r="J549" s="5"/>
      <c r="K549" s="6"/>
      <c r="L549" s="7"/>
      <c r="M549" s="6"/>
      <c r="N549" s="1"/>
      <c r="O549" s="1"/>
      <c r="P549" s="6"/>
      <c r="Q549" s="8"/>
      <c r="R549" s="1"/>
      <c r="S549" s="1"/>
      <c r="T549" s="6"/>
      <c r="U549" s="1"/>
      <c r="V549" s="1"/>
      <c r="W549" s="1"/>
      <c r="X549" s="1"/>
      <c r="Y549" s="1"/>
      <c r="Z549" s="1"/>
      <c r="AA549" s="1"/>
      <c r="AB549" s="1"/>
      <c r="AC549" s="1"/>
    </row>
    <row r="550" ht="12.0" customHeight="1">
      <c r="A550" s="1"/>
      <c r="B550" s="6"/>
      <c r="C550" s="132"/>
      <c r="D550" s="7"/>
      <c r="E550" s="133"/>
      <c r="F550" s="5"/>
      <c r="G550" s="5"/>
      <c r="H550" s="97"/>
      <c r="I550" s="5"/>
      <c r="J550" s="5"/>
      <c r="K550" s="6"/>
      <c r="L550" s="7"/>
      <c r="M550" s="6"/>
      <c r="N550" s="1"/>
      <c r="O550" s="1"/>
      <c r="P550" s="6"/>
      <c r="Q550" s="8"/>
      <c r="R550" s="1"/>
      <c r="S550" s="1"/>
      <c r="T550" s="6"/>
      <c r="U550" s="1"/>
      <c r="V550" s="1"/>
      <c r="W550" s="1"/>
      <c r="X550" s="1"/>
      <c r="Y550" s="1"/>
      <c r="Z550" s="1"/>
      <c r="AA550" s="1"/>
      <c r="AB550" s="1"/>
      <c r="AC550" s="1"/>
    </row>
    <row r="551" ht="12.0" customHeight="1">
      <c r="A551" s="1"/>
      <c r="B551" s="6"/>
      <c r="C551" s="132"/>
      <c r="D551" s="7"/>
      <c r="E551" s="133"/>
      <c r="F551" s="5"/>
      <c r="G551" s="5"/>
      <c r="H551" s="97"/>
      <c r="I551" s="5"/>
      <c r="J551" s="5"/>
      <c r="K551" s="6"/>
      <c r="L551" s="7"/>
      <c r="M551" s="6"/>
      <c r="N551" s="1"/>
      <c r="O551" s="1"/>
      <c r="P551" s="6"/>
      <c r="Q551" s="8"/>
      <c r="R551" s="1"/>
      <c r="S551" s="1"/>
      <c r="T551" s="6"/>
      <c r="U551" s="1"/>
      <c r="V551" s="1"/>
      <c r="W551" s="1"/>
      <c r="X551" s="1"/>
      <c r="Y551" s="1"/>
      <c r="Z551" s="1"/>
      <c r="AA551" s="1"/>
      <c r="AB551" s="1"/>
      <c r="AC551" s="1"/>
    </row>
    <row r="552" ht="12.0" customHeight="1">
      <c r="A552" s="1"/>
      <c r="B552" s="6"/>
      <c r="C552" s="132"/>
      <c r="D552" s="7"/>
      <c r="E552" s="133"/>
      <c r="F552" s="5"/>
      <c r="G552" s="5"/>
      <c r="H552" s="97"/>
      <c r="I552" s="5"/>
      <c r="J552" s="5"/>
      <c r="K552" s="6"/>
      <c r="L552" s="7"/>
      <c r="M552" s="6"/>
      <c r="N552" s="1"/>
      <c r="O552" s="1"/>
      <c r="P552" s="6"/>
      <c r="Q552" s="8"/>
      <c r="R552" s="1"/>
      <c r="S552" s="1"/>
      <c r="T552" s="6"/>
      <c r="U552" s="1"/>
      <c r="V552" s="1"/>
      <c r="W552" s="1"/>
      <c r="X552" s="1"/>
      <c r="Y552" s="1"/>
      <c r="Z552" s="1"/>
      <c r="AA552" s="1"/>
      <c r="AB552" s="1"/>
      <c r="AC552" s="1"/>
    </row>
    <row r="553" ht="12.0" customHeight="1">
      <c r="A553" s="1"/>
      <c r="B553" s="6"/>
      <c r="C553" s="132"/>
      <c r="D553" s="7"/>
      <c r="E553" s="133"/>
      <c r="F553" s="5"/>
      <c r="G553" s="5"/>
      <c r="H553" s="97"/>
      <c r="I553" s="5"/>
      <c r="J553" s="5"/>
      <c r="K553" s="6"/>
      <c r="L553" s="7"/>
      <c r="M553" s="6"/>
      <c r="N553" s="1"/>
      <c r="O553" s="1"/>
      <c r="P553" s="6"/>
      <c r="Q553" s="8"/>
      <c r="R553" s="1"/>
      <c r="S553" s="1"/>
      <c r="T553" s="6"/>
      <c r="U553" s="1"/>
      <c r="V553" s="1"/>
      <c r="W553" s="1"/>
      <c r="X553" s="1"/>
      <c r="Y553" s="1"/>
      <c r="Z553" s="1"/>
      <c r="AA553" s="1"/>
      <c r="AB553" s="1"/>
      <c r="AC553" s="1"/>
    </row>
    <row r="554" ht="12.0" customHeight="1">
      <c r="A554" s="1"/>
      <c r="B554" s="6"/>
      <c r="C554" s="132"/>
      <c r="D554" s="7"/>
      <c r="E554" s="133"/>
      <c r="F554" s="5"/>
      <c r="G554" s="5"/>
      <c r="H554" s="97"/>
      <c r="I554" s="5"/>
      <c r="J554" s="5"/>
      <c r="K554" s="6"/>
      <c r="L554" s="7"/>
      <c r="M554" s="6"/>
      <c r="N554" s="1"/>
      <c r="O554" s="1"/>
      <c r="P554" s="6"/>
      <c r="Q554" s="8"/>
      <c r="R554" s="1"/>
      <c r="S554" s="1"/>
      <c r="T554" s="6"/>
      <c r="U554" s="1"/>
      <c r="V554" s="1"/>
      <c r="W554" s="1"/>
      <c r="X554" s="1"/>
      <c r="Y554" s="1"/>
      <c r="Z554" s="1"/>
      <c r="AA554" s="1"/>
      <c r="AB554" s="1"/>
      <c r="AC554" s="1"/>
    </row>
    <row r="555" ht="12.0" customHeight="1">
      <c r="A555" s="1"/>
      <c r="B555" s="6"/>
      <c r="C555" s="132"/>
      <c r="D555" s="7"/>
      <c r="E555" s="133"/>
      <c r="F555" s="5"/>
      <c r="G555" s="5"/>
      <c r="H555" s="97"/>
      <c r="I555" s="5"/>
      <c r="J555" s="5"/>
      <c r="K555" s="6"/>
      <c r="L555" s="7"/>
      <c r="M555" s="6"/>
      <c r="N555" s="1"/>
      <c r="O555" s="1"/>
      <c r="P555" s="6"/>
      <c r="Q555" s="8"/>
      <c r="R555" s="1"/>
      <c r="S555" s="1"/>
      <c r="T555" s="6"/>
      <c r="U555" s="1"/>
      <c r="V555" s="1"/>
      <c r="W555" s="1"/>
      <c r="X555" s="1"/>
      <c r="Y555" s="1"/>
      <c r="Z555" s="1"/>
      <c r="AA555" s="1"/>
      <c r="AB555" s="1"/>
      <c r="AC555" s="1"/>
    </row>
    <row r="556" ht="12.0" customHeight="1">
      <c r="A556" s="1"/>
      <c r="B556" s="6"/>
      <c r="C556" s="132"/>
      <c r="D556" s="7"/>
      <c r="E556" s="133"/>
      <c r="F556" s="5"/>
      <c r="G556" s="5"/>
      <c r="H556" s="97"/>
      <c r="I556" s="5"/>
      <c r="J556" s="5"/>
      <c r="K556" s="6"/>
      <c r="L556" s="7"/>
      <c r="M556" s="6"/>
      <c r="N556" s="1"/>
      <c r="O556" s="1"/>
      <c r="P556" s="6"/>
      <c r="Q556" s="8"/>
      <c r="R556" s="1"/>
      <c r="S556" s="1"/>
      <c r="T556" s="6"/>
      <c r="U556" s="1"/>
      <c r="V556" s="1"/>
      <c r="W556" s="1"/>
      <c r="X556" s="1"/>
      <c r="Y556" s="1"/>
      <c r="Z556" s="1"/>
      <c r="AA556" s="1"/>
      <c r="AB556" s="1"/>
      <c r="AC556" s="1"/>
    </row>
    <row r="557" ht="12.0" customHeight="1">
      <c r="A557" s="1"/>
      <c r="B557" s="6"/>
      <c r="C557" s="132"/>
      <c r="D557" s="7"/>
      <c r="E557" s="133"/>
      <c r="F557" s="5"/>
      <c r="G557" s="5"/>
      <c r="H557" s="97"/>
      <c r="I557" s="5"/>
      <c r="J557" s="5"/>
      <c r="K557" s="6"/>
      <c r="L557" s="7"/>
      <c r="M557" s="6"/>
      <c r="N557" s="1"/>
      <c r="O557" s="1"/>
      <c r="P557" s="6"/>
      <c r="Q557" s="8"/>
      <c r="R557" s="1"/>
      <c r="S557" s="1"/>
      <c r="T557" s="6"/>
      <c r="U557" s="1"/>
      <c r="V557" s="1"/>
      <c r="W557" s="1"/>
      <c r="X557" s="1"/>
      <c r="Y557" s="1"/>
      <c r="Z557" s="1"/>
      <c r="AA557" s="1"/>
      <c r="AB557" s="1"/>
      <c r="AC557" s="1"/>
    </row>
    <row r="558" ht="12.0" customHeight="1">
      <c r="A558" s="1"/>
      <c r="B558" s="6"/>
      <c r="C558" s="132"/>
      <c r="D558" s="7"/>
      <c r="E558" s="133"/>
      <c r="F558" s="5"/>
      <c r="G558" s="5"/>
      <c r="H558" s="97"/>
      <c r="I558" s="5"/>
      <c r="J558" s="5"/>
      <c r="K558" s="6"/>
      <c r="L558" s="7"/>
      <c r="M558" s="6"/>
      <c r="N558" s="1"/>
      <c r="O558" s="1"/>
      <c r="P558" s="6"/>
      <c r="Q558" s="8"/>
      <c r="R558" s="1"/>
      <c r="S558" s="1"/>
      <c r="T558" s="6"/>
      <c r="U558" s="1"/>
      <c r="V558" s="1"/>
      <c r="W558" s="1"/>
      <c r="X558" s="1"/>
      <c r="Y558" s="1"/>
      <c r="Z558" s="1"/>
      <c r="AA558" s="1"/>
      <c r="AB558" s="1"/>
      <c r="AC558" s="1"/>
    </row>
    <row r="559" ht="12.0" customHeight="1">
      <c r="A559" s="1"/>
      <c r="B559" s="6"/>
      <c r="C559" s="132"/>
      <c r="D559" s="7"/>
      <c r="E559" s="133"/>
      <c r="F559" s="5"/>
      <c r="G559" s="5"/>
      <c r="H559" s="97"/>
      <c r="I559" s="5"/>
      <c r="J559" s="5"/>
      <c r="K559" s="6"/>
      <c r="L559" s="7"/>
      <c r="M559" s="6"/>
      <c r="N559" s="1"/>
      <c r="O559" s="1"/>
      <c r="P559" s="6"/>
      <c r="Q559" s="8"/>
      <c r="R559" s="1"/>
      <c r="S559" s="1"/>
      <c r="T559" s="6"/>
      <c r="U559" s="1"/>
      <c r="V559" s="1"/>
      <c r="W559" s="1"/>
      <c r="X559" s="1"/>
      <c r="Y559" s="1"/>
      <c r="Z559" s="1"/>
      <c r="AA559" s="1"/>
      <c r="AB559" s="1"/>
      <c r="AC559" s="1"/>
    </row>
    <row r="560" ht="12.0" customHeight="1">
      <c r="A560" s="1"/>
      <c r="B560" s="6"/>
      <c r="C560" s="132"/>
      <c r="D560" s="7"/>
      <c r="E560" s="133"/>
      <c r="F560" s="5"/>
      <c r="G560" s="5"/>
      <c r="H560" s="97"/>
      <c r="I560" s="5"/>
      <c r="J560" s="5"/>
      <c r="K560" s="6"/>
      <c r="L560" s="7"/>
      <c r="M560" s="6"/>
      <c r="N560" s="1"/>
      <c r="O560" s="1"/>
      <c r="P560" s="6"/>
      <c r="Q560" s="8"/>
      <c r="R560" s="1"/>
      <c r="S560" s="1"/>
      <c r="T560" s="6"/>
      <c r="U560" s="1"/>
      <c r="V560" s="1"/>
      <c r="W560" s="1"/>
      <c r="X560" s="1"/>
      <c r="Y560" s="1"/>
      <c r="Z560" s="1"/>
      <c r="AA560" s="1"/>
      <c r="AB560" s="1"/>
      <c r="AC560" s="1"/>
    </row>
    <row r="561" ht="12.0" customHeight="1">
      <c r="A561" s="1"/>
      <c r="B561" s="6"/>
      <c r="C561" s="132"/>
      <c r="D561" s="7"/>
      <c r="E561" s="133"/>
      <c r="F561" s="5"/>
      <c r="G561" s="5"/>
      <c r="H561" s="97"/>
      <c r="I561" s="5"/>
      <c r="J561" s="5"/>
      <c r="K561" s="6"/>
      <c r="L561" s="7"/>
      <c r="M561" s="6"/>
      <c r="N561" s="1"/>
      <c r="O561" s="1"/>
      <c r="P561" s="6"/>
      <c r="Q561" s="8"/>
      <c r="R561" s="1"/>
      <c r="S561" s="1"/>
      <c r="T561" s="6"/>
      <c r="U561" s="1"/>
      <c r="V561" s="1"/>
      <c r="W561" s="1"/>
      <c r="X561" s="1"/>
      <c r="Y561" s="1"/>
      <c r="Z561" s="1"/>
      <c r="AA561" s="1"/>
      <c r="AB561" s="1"/>
      <c r="AC561" s="1"/>
    </row>
    <row r="562" ht="12.0" customHeight="1">
      <c r="A562" s="1"/>
      <c r="B562" s="6"/>
      <c r="C562" s="132"/>
      <c r="D562" s="7"/>
      <c r="E562" s="133"/>
      <c r="F562" s="5"/>
      <c r="G562" s="5"/>
      <c r="H562" s="97"/>
      <c r="I562" s="5"/>
      <c r="J562" s="5"/>
      <c r="K562" s="6"/>
      <c r="L562" s="7"/>
      <c r="M562" s="6"/>
      <c r="N562" s="1"/>
      <c r="O562" s="1"/>
      <c r="P562" s="6"/>
      <c r="Q562" s="8"/>
      <c r="R562" s="1"/>
      <c r="S562" s="1"/>
      <c r="T562" s="6"/>
      <c r="U562" s="1"/>
      <c r="V562" s="1"/>
      <c r="W562" s="1"/>
      <c r="X562" s="1"/>
      <c r="Y562" s="1"/>
      <c r="Z562" s="1"/>
      <c r="AA562" s="1"/>
      <c r="AB562" s="1"/>
      <c r="AC562" s="1"/>
    </row>
    <row r="563" ht="12.0" customHeight="1">
      <c r="A563" s="1"/>
      <c r="B563" s="6"/>
      <c r="C563" s="132"/>
      <c r="D563" s="7"/>
      <c r="E563" s="133"/>
      <c r="F563" s="5"/>
      <c r="G563" s="5"/>
      <c r="H563" s="97"/>
      <c r="I563" s="5"/>
      <c r="J563" s="5"/>
      <c r="K563" s="6"/>
      <c r="L563" s="7"/>
      <c r="M563" s="6"/>
      <c r="N563" s="1"/>
      <c r="O563" s="1"/>
      <c r="P563" s="6"/>
      <c r="Q563" s="8"/>
      <c r="R563" s="1"/>
      <c r="S563" s="1"/>
      <c r="T563" s="6"/>
      <c r="U563" s="1"/>
      <c r="V563" s="1"/>
      <c r="W563" s="1"/>
      <c r="X563" s="1"/>
      <c r="Y563" s="1"/>
      <c r="Z563" s="1"/>
      <c r="AA563" s="1"/>
      <c r="AB563" s="1"/>
      <c r="AC563" s="1"/>
    </row>
    <row r="564" ht="12.0" customHeight="1">
      <c r="A564" s="1"/>
      <c r="B564" s="6"/>
      <c r="C564" s="132"/>
      <c r="D564" s="7"/>
      <c r="E564" s="133"/>
      <c r="F564" s="5"/>
      <c r="G564" s="5"/>
      <c r="H564" s="97"/>
      <c r="I564" s="5"/>
      <c r="J564" s="5"/>
      <c r="K564" s="6"/>
      <c r="L564" s="7"/>
      <c r="M564" s="6"/>
      <c r="N564" s="1"/>
      <c r="O564" s="1"/>
      <c r="P564" s="6"/>
      <c r="Q564" s="8"/>
      <c r="R564" s="1"/>
      <c r="S564" s="1"/>
      <c r="T564" s="6"/>
      <c r="U564" s="1"/>
      <c r="V564" s="1"/>
      <c r="W564" s="1"/>
      <c r="X564" s="1"/>
      <c r="Y564" s="1"/>
      <c r="Z564" s="1"/>
      <c r="AA564" s="1"/>
      <c r="AB564" s="1"/>
      <c r="AC564" s="1"/>
    </row>
    <row r="565" ht="12.0" customHeight="1">
      <c r="A565" s="1"/>
      <c r="B565" s="6"/>
      <c r="C565" s="132"/>
      <c r="D565" s="7"/>
      <c r="E565" s="133"/>
      <c r="F565" s="5"/>
      <c r="G565" s="5"/>
      <c r="H565" s="97"/>
      <c r="I565" s="5"/>
      <c r="J565" s="5"/>
      <c r="K565" s="6"/>
      <c r="L565" s="7"/>
      <c r="M565" s="6"/>
      <c r="N565" s="1"/>
      <c r="O565" s="1"/>
      <c r="P565" s="6"/>
      <c r="Q565" s="8"/>
      <c r="R565" s="1"/>
      <c r="S565" s="1"/>
      <c r="T565" s="6"/>
      <c r="U565" s="1"/>
      <c r="V565" s="1"/>
      <c r="W565" s="1"/>
      <c r="X565" s="1"/>
      <c r="Y565" s="1"/>
      <c r="Z565" s="1"/>
      <c r="AA565" s="1"/>
      <c r="AB565" s="1"/>
      <c r="AC565" s="1"/>
    </row>
    <row r="566" ht="12.0" customHeight="1">
      <c r="A566" s="1"/>
      <c r="B566" s="6"/>
      <c r="C566" s="132"/>
      <c r="D566" s="7"/>
      <c r="E566" s="133"/>
      <c r="F566" s="5"/>
      <c r="G566" s="5"/>
      <c r="H566" s="97"/>
      <c r="I566" s="5"/>
      <c r="J566" s="5"/>
      <c r="K566" s="6"/>
      <c r="L566" s="7"/>
      <c r="M566" s="6"/>
      <c r="N566" s="1"/>
      <c r="O566" s="1"/>
      <c r="P566" s="6"/>
      <c r="Q566" s="8"/>
      <c r="R566" s="1"/>
      <c r="S566" s="1"/>
      <c r="T566" s="6"/>
      <c r="U566" s="1"/>
      <c r="V566" s="1"/>
      <c r="W566" s="1"/>
      <c r="X566" s="1"/>
      <c r="Y566" s="1"/>
      <c r="Z566" s="1"/>
      <c r="AA566" s="1"/>
      <c r="AB566" s="1"/>
      <c r="AC566" s="1"/>
    </row>
    <row r="567" ht="12.0" customHeight="1">
      <c r="A567" s="1"/>
      <c r="B567" s="6"/>
      <c r="C567" s="132"/>
      <c r="D567" s="7"/>
      <c r="E567" s="133"/>
      <c r="F567" s="5"/>
      <c r="G567" s="5"/>
      <c r="H567" s="97"/>
      <c r="I567" s="5"/>
      <c r="J567" s="5"/>
      <c r="K567" s="6"/>
      <c r="L567" s="7"/>
      <c r="M567" s="6"/>
      <c r="N567" s="1"/>
      <c r="O567" s="1"/>
      <c r="P567" s="6"/>
      <c r="Q567" s="8"/>
      <c r="R567" s="1"/>
      <c r="S567" s="1"/>
      <c r="T567" s="6"/>
      <c r="U567" s="1"/>
      <c r="V567" s="1"/>
      <c r="W567" s="1"/>
      <c r="X567" s="1"/>
      <c r="Y567" s="1"/>
      <c r="Z567" s="1"/>
      <c r="AA567" s="1"/>
      <c r="AB567" s="1"/>
      <c r="AC567" s="1"/>
    </row>
    <row r="568" ht="12.0" customHeight="1">
      <c r="A568" s="1"/>
      <c r="B568" s="6"/>
      <c r="C568" s="132"/>
      <c r="D568" s="7"/>
      <c r="E568" s="133"/>
      <c r="F568" s="5"/>
      <c r="G568" s="5"/>
      <c r="H568" s="97"/>
      <c r="I568" s="5"/>
      <c r="J568" s="5"/>
      <c r="K568" s="6"/>
      <c r="L568" s="7"/>
      <c r="M568" s="6"/>
      <c r="N568" s="1"/>
      <c r="O568" s="1"/>
      <c r="P568" s="6"/>
      <c r="Q568" s="8"/>
      <c r="R568" s="1"/>
      <c r="S568" s="1"/>
      <c r="T568" s="6"/>
      <c r="U568" s="1"/>
      <c r="V568" s="1"/>
      <c r="W568" s="1"/>
      <c r="X568" s="1"/>
      <c r="Y568" s="1"/>
      <c r="Z568" s="1"/>
      <c r="AA568" s="1"/>
      <c r="AB568" s="1"/>
      <c r="AC568" s="1"/>
    </row>
    <row r="569" ht="12.0" customHeight="1">
      <c r="A569" s="1"/>
      <c r="B569" s="6"/>
      <c r="C569" s="132"/>
      <c r="D569" s="7"/>
      <c r="E569" s="133"/>
      <c r="F569" s="5"/>
      <c r="G569" s="5"/>
      <c r="H569" s="97"/>
      <c r="I569" s="5"/>
      <c r="J569" s="5"/>
      <c r="K569" s="6"/>
      <c r="L569" s="7"/>
      <c r="M569" s="6"/>
      <c r="N569" s="1"/>
      <c r="O569" s="1"/>
      <c r="P569" s="6"/>
      <c r="Q569" s="8"/>
      <c r="R569" s="1"/>
      <c r="S569" s="1"/>
      <c r="T569" s="6"/>
      <c r="U569" s="1"/>
      <c r="V569" s="1"/>
      <c r="W569" s="1"/>
      <c r="X569" s="1"/>
      <c r="Y569" s="1"/>
      <c r="Z569" s="1"/>
      <c r="AA569" s="1"/>
      <c r="AB569" s="1"/>
      <c r="AC569" s="1"/>
    </row>
    <row r="570" ht="12.0" customHeight="1">
      <c r="A570" s="1"/>
      <c r="B570" s="6"/>
      <c r="C570" s="132"/>
      <c r="D570" s="7"/>
      <c r="E570" s="133"/>
      <c r="F570" s="5"/>
      <c r="G570" s="5"/>
      <c r="H570" s="97"/>
      <c r="I570" s="5"/>
      <c r="J570" s="5"/>
      <c r="K570" s="6"/>
      <c r="L570" s="7"/>
      <c r="M570" s="6"/>
      <c r="N570" s="1"/>
      <c r="O570" s="1"/>
      <c r="P570" s="6"/>
      <c r="Q570" s="8"/>
      <c r="R570" s="1"/>
      <c r="S570" s="1"/>
      <c r="T570" s="6"/>
      <c r="U570" s="1"/>
      <c r="V570" s="1"/>
      <c r="W570" s="1"/>
      <c r="X570" s="1"/>
      <c r="Y570" s="1"/>
      <c r="Z570" s="1"/>
      <c r="AA570" s="1"/>
      <c r="AB570" s="1"/>
      <c r="AC570" s="1"/>
    </row>
    <row r="571" ht="12.0" customHeight="1">
      <c r="A571" s="1"/>
      <c r="B571" s="6"/>
      <c r="C571" s="132"/>
      <c r="D571" s="7"/>
      <c r="E571" s="133"/>
      <c r="F571" s="5"/>
      <c r="G571" s="5"/>
      <c r="H571" s="97"/>
      <c r="I571" s="5"/>
      <c r="J571" s="5"/>
      <c r="K571" s="6"/>
      <c r="L571" s="7"/>
      <c r="M571" s="6"/>
      <c r="N571" s="1"/>
      <c r="O571" s="1"/>
      <c r="P571" s="6"/>
      <c r="Q571" s="8"/>
      <c r="R571" s="1"/>
      <c r="S571" s="1"/>
      <c r="T571" s="6"/>
      <c r="U571" s="1"/>
      <c r="V571" s="1"/>
      <c r="W571" s="1"/>
      <c r="X571" s="1"/>
      <c r="Y571" s="1"/>
      <c r="Z571" s="1"/>
      <c r="AA571" s="1"/>
      <c r="AB571" s="1"/>
      <c r="AC571" s="1"/>
    </row>
    <row r="572" ht="12.0" customHeight="1">
      <c r="A572" s="1"/>
      <c r="B572" s="6"/>
      <c r="C572" s="132"/>
      <c r="D572" s="7"/>
      <c r="E572" s="133"/>
      <c r="F572" s="5"/>
      <c r="G572" s="5"/>
      <c r="H572" s="97"/>
      <c r="I572" s="5"/>
      <c r="J572" s="5"/>
      <c r="K572" s="6"/>
      <c r="L572" s="7"/>
      <c r="M572" s="6"/>
      <c r="N572" s="1"/>
      <c r="O572" s="1"/>
      <c r="P572" s="6"/>
      <c r="Q572" s="8"/>
      <c r="R572" s="1"/>
      <c r="S572" s="1"/>
      <c r="T572" s="6"/>
      <c r="U572" s="1"/>
      <c r="V572" s="1"/>
      <c r="W572" s="1"/>
      <c r="X572" s="1"/>
      <c r="Y572" s="1"/>
      <c r="Z572" s="1"/>
      <c r="AA572" s="1"/>
      <c r="AB572" s="1"/>
      <c r="AC572" s="1"/>
    </row>
    <row r="573" ht="12.0" customHeight="1">
      <c r="A573" s="1"/>
      <c r="B573" s="6"/>
      <c r="C573" s="132"/>
      <c r="D573" s="7"/>
      <c r="E573" s="133"/>
      <c r="F573" s="5"/>
      <c r="G573" s="5"/>
      <c r="H573" s="97"/>
      <c r="I573" s="5"/>
      <c r="J573" s="5"/>
      <c r="K573" s="6"/>
      <c r="L573" s="7"/>
      <c r="M573" s="6"/>
      <c r="N573" s="1"/>
      <c r="O573" s="1"/>
      <c r="P573" s="6"/>
      <c r="Q573" s="8"/>
      <c r="R573" s="1"/>
      <c r="S573" s="1"/>
      <c r="T573" s="6"/>
      <c r="U573" s="1"/>
      <c r="V573" s="1"/>
      <c r="W573" s="1"/>
      <c r="X573" s="1"/>
      <c r="Y573" s="1"/>
      <c r="Z573" s="1"/>
      <c r="AA573" s="1"/>
      <c r="AB573" s="1"/>
      <c r="AC573" s="1"/>
    </row>
    <row r="574" ht="12.0" customHeight="1">
      <c r="A574" s="1"/>
      <c r="B574" s="6"/>
      <c r="C574" s="132"/>
      <c r="D574" s="7"/>
      <c r="E574" s="133"/>
      <c r="F574" s="5"/>
      <c r="G574" s="5"/>
      <c r="H574" s="97"/>
      <c r="I574" s="5"/>
      <c r="J574" s="5"/>
      <c r="K574" s="6"/>
      <c r="L574" s="7"/>
      <c r="M574" s="6"/>
      <c r="N574" s="1"/>
      <c r="O574" s="1"/>
      <c r="P574" s="6"/>
      <c r="Q574" s="8"/>
      <c r="R574" s="1"/>
      <c r="S574" s="1"/>
      <c r="T574" s="6"/>
      <c r="U574" s="1"/>
      <c r="V574" s="1"/>
      <c r="W574" s="1"/>
      <c r="X574" s="1"/>
      <c r="Y574" s="1"/>
      <c r="Z574" s="1"/>
      <c r="AA574" s="1"/>
      <c r="AB574" s="1"/>
      <c r="AC574" s="1"/>
    </row>
    <row r="575" ht="12.0" customHeight="1">
      <c r="A575" s="1"/>
      <c r="B575" s="6"/>
      <c r="C575" s="132"/>
      <c r="D575" s="7"/>
      <c r="E575" s="133"/>
      <c r="F575" s="5"/>
      <c r="G575" s="5"/>
      <c r="H575" s="97"/>
      <c r="I575" s="5"/>
      <c r="J575" s="5"/>
      <c r="K575" s="6"/>
      <c r="L575" s="7"/>
      <c r="M575" s="6"/>
      <c r="N575" s="1"/>
      <c r="O575" s="1"/>
      <c r="P575" s="6"/>
      <c r="Q575" s="8"/>
      <c r="R575" s="1"/>
      <c r="S575" s="1"/>
      <c r="T575" s="6"/>
      <c r="U575" s="1"/>
      <c r="V575" s="1"/>
      <c r="W575" s="1"/>
      <c r="X575" s="1"/>
      <c r="Y575" s="1"/>
      <c r="Z575" s="1"/>
      <c r="AA575" s="1"/>
      <c r="AB575" s="1"/>
      <c r="AC575" s="1"/>
    </row>
    <row r="576" ht="12.0" customHeight="1">
      <c r="A576" s="1"/>
      <c r="B576" s="6"/>
      <c r="C576" s="132"/>
      <c r="D576" s="7"/>
      <c r="E576" s="133"/>
      <c r="F576" s="5"/>
      <c r="G576" s="5"/>
      <c r="H576" s="97"/>
      <c r="I576" s="5"/>
      <c r="J576" s="5"/>
      <c r="K576" s="6"/>
      <c r="L576" s="7"/>
      <c r="M576" s="6"/>
      <c r="N576" s="1"/>
      <c r="O576" s="1"/>
      <c r="P576" s="6"/>
      <c r="Q576" s="8"/>
      <c r="R576" s="1"/>
      <c r="S576" s="1"/>
      <c r="T576" s="6"/>
      <c r="U576" s="1"/>
      <c r="V576" s="1"/>
      <c r="W576" s="1"/>
      <c r="X576" s="1"/>
      <c r="Y576" s="1"/>
      <c r="Z576" s="1"/>
      <c r="AA576" s="1"/>
      <c r="AB576" s="1"/>
      <c r="AC576" s="1"/>
    </row>
    <row r="577" ht="12.0" customHeight="1">
      <c r="A577" s="1"/>
      <c r="B577" s="6"/>
      <c r="C577" s="132"/>
      <c r="D577" s="7"/>
      <c r="E577" s="133"/>
      <c r="F577" s="5"/>
      <c r="G577" s="5"/>
      <c r="H577" s="97"/>
      <c r="I577" s="5"/>
      <c r="J577" s="5"/>
      <c r="K577" s="6"/>
      <c r="L577" s="7"/>
      <c r="M577" s="6"/>
      <c r="N577" s="1"/>
      <c r="O577" s="1"/>
      <c r="P577" s="6"/>
      <c r="Q577" s="8"/>
      <c r="R577" s="1"/>
      <c r="S577" s="1"/>
      <c r="T577" s="6"/>
      <c r="U577" s="1"/>
      <c r="V577" s="1"/>
      <c r="W577" s="1"/>
      <c r="X577" s="1"/>
      <c r="Y577" s="1"/>
      <c r="Z577" s="1"/>
      <c r="AA577" s="1"/>
      <c r="AB577" s="1"/>
      <c r="AC577" s="1"/>
    </row>
    <row r="578" ht="12.0" customHeight="1">
      <c r="A578" s="1"/>
      <c r="B578" s="6"/>
      <c r="C578" s="132"/>
      <c r="D578" s="7"/>
      <c r="E578" s="133"/>
      <c r="F578" s="5"/>
      <c r="G578" s="5"/>
      <c r="H578" s="97"/>
      <c r="I578" s="5"/>
      <c r="J578" s="5"/>
      <c r="K578" s="6"/>
      <c r="L578" s="7"/>
      <c r="M578" s="6"/>
      <c r="N578" s="1"/>
      <c r="O578" s="1"/>
      <c r="P578" s="6"/>
      <c r="Q578" s="8"/>
      <c r="R578" s="1"/>
      <c r="S578" s="1"/>
      <c r="T578" s="6"/>
      <c r="U578" s="1"/>
      <c r="V578" s="1"/>
      <c r="W578" s="1"/>
      <c r="X578" s="1"/>
      <c r="Y578" s="1"/>
      <c r="Z578" s="1"/>
      <c r="AA578" s="1"/>
      <c r="AB578" s="1"/>
      <c r="AC578" s="1"/>
    </row>
    <row r="579" ht="12.0" customHeight="1">
      <c r="A579" s="1"/>
      <c r="B579" s="6"/>
      <c r="C579" s="132"/>
      <c r="D579" s="7"/>
      <c r="E579" s="133"/>
      <c r="F579" s="5"/>
      <c r="G579" s="5"/>
      <c r="H579" s="97"/>
      <c r="I579" s="5"/>
      <c r="J579" s="5"/>
      <c r="K579" s="6"/>
      <c r="L579" s="7"/>
      <c r="M579" s="6"/>
      <c r="N579" s="1"/>
      <c r="O579" s="1"/>
      <c r="P579" s="6"/>
      <c r="Q579" s="8"/>
      <c r="R579" s="1"/>
      <c r="S579" s="1"/>
      <c r="T579" s="6"/>
      <c r="U579" s="1"/>
      <c r="V579" s="1"/>
      <c r="W579" s="1"/>
      <c r="X579" s="1"/>
      <c r="Y579" s="1"/>
      <c r="Z579" s="1"/>
      <c r="AA579" s="1"/>
      <c r="AB579" s="1"/>
      <c r="AC579" s="1"/>
    </row>
    <row r="580" ht="12.0" customHeight="1">
      <c r="A580" s="1"/>
      <c r="B580" s="6"/>
      <c r="C580" s="132"/>
      <c r="D580" s="7"/>
      <c r="E580" s="133"/>
      <c r="F580" s="5"/>
      <c r="G580" s="5"/>
      <c r="H580" s="97"/>
      <c r="I580" s="5"/>
      <c r="J580" s="5"/>
      <c r="K580" s="6"/>
      <c r="L580" s="7"/>
      <c r="M580" s="6"/>
      <c r="N580" s="1"/>
      <c r="O580" s="1"/>
      <c r="P580" s="6"/>
      <c r="Q580" s="8"/>
      <c r="R580" s="1"/>
      <c r="S580" s="1"/>
      <c r="T580" s="6"/>
      <c r="U580" s="1"/>
      <c r="V580" s="1"/>
      <c r="W580" s="1"/>
      <c r="X580" s="1"/>
      <c r="Y580" s="1"/>
      <c r="Z580" s="1"/>
      <c r="AA580" s="1"/>
      <c r="AB580" s="1"/>
      <c r="AC580" s="1"/>
    </row>
    <row r="581" ht="12.0" customHeight="1">
      <c r="A581" s="1"/>
      <c r="B581" s="6"/>
      <c r="C581" s="132"/>
      <c r="D581" s="7"/>
      <c r="E581" s="133"/>
      <c r="F581" s="5"/>
      <c r="G581" s="5"/>
      <c r="H581" s="97"/>
      <c r="I581" s="5"/>
      <c r="J581" s="5"/>
      <c r="K581" s="6"/>
      <c r="L581" s="7"/>
      <c r="M581" s="6"/>
      <c r="N581" s="1"/>
      <c r="O581" s="1"/>
      <c r="P581" s="6"/>
      <c r="Q581" s="8"/>
      <c r="R581" s="1"/>
      <c r="S581" s="1"/>
      <c r="T581" s="6"/>
      <c r="U581" s="1"/>
      <c r="V581" s="1"/>
      <c r="W581" s="1"/>
      <c r="X581" s="1"/>
      <c r="Y581" s="1"/>
      <c r="Z581" s="1"/>
      <c r="AA581" s="1"/>
      <c r="AB581" s="1"/>
      <c r="AC581" s="1"/>
    </row>
    <row r="582" ht="12.0" customHeight="1">
      <c r="A582" s="1"/>
      <c r="B582" s="6"/>
      <c r="C582" s="132"/>
      <c r="D582" s="7"/>
      <c r="E582" s="133"/>
      <c r="F582" s="5"/>
      <c r="G582" s="5"/>
      <c r="H582" s="97"/>
      <c r="I582" s="5"/>
      <c r="J582" s="5"/>
      <c r="K582" s="6"/>
      <c r="L582" s="7"/>
      <c r="M582" s="6"/>
      <c r="N582" s="1"/>
      <c r="O582" s="1"/>
      <c r="P582" s="6"/>
      <c r="Q582" s="8"/>
      <c r="R582" s="1"/>
      <c r="S582" s="1"/>
      <c r="T582" s="6"/>
      <c r="U582" s="1"/>
      <c r="V582" s="1"/>
      <c r="W582" s="1"/>
      <c r="X582" s="1"/>
      <c r="Y582" s="1"/>
      <c r="Z582" s="1"/>
      <c r="AA582" s="1"/>
      <c r="AB582" s="1"/>
      <c r="AC582" s="1"/>
    </row>
    <row r="583" ht="12.0" customHeight="1">
      <c r="A583" s="1"/>
      <c r="B583" s="6"/>
      <c r="C583" s="132"/>
      <c r="D583" s="7"/>
      <c r="E583" s="133"/>
      <c r="F583" s="5"/>
      <c r="G583" s="5"/>
      <c r="H583" s="97"/>
      <c r="I583" s="5"/>
      <c r="J583" s="5"/>
      <c r="K583" s="6"/>
      <c r="L583" s="7"/>
      <c r="M583" s="6"/>
      <c r="N583" s="1"/>
      <c r="O583" s="1"/>
      <c r="P583" s="6"/>
      <c r="Q583" s="8"/>
      <c r="R583" s="1"/>
      <c r="S583" s="1"/>
      <c r="T583" s="6"/>
      <c r="U583" s="1"/>
      <c r="V583" s="1"/>
      <c r="W583" s="1"/>
      <c r="X583" s="1"/>
      <c r="Y583" s="1"/>
      <c r="Z583" s="1"/>
      <c r="AA583" s="1"/>
      <c r="AB583" s="1"/>
      <c r="AC583" s="1"/>
    </row>
    <row r="584" ht="12.0" customHeight="1">
      <c r="A584" s="1"/>
      <c r="B584" s="6"/>
      <c r="C584" s="132"/>
      <c r="D584" s="7"/>
      <c r="E584" s="133"/>
      <c r="F584" s="5"/>
      <c r="G584" s="5"/>
      <c r="H584" s="97"/>
      <c r="I584" s="5"/>
      <c r="J584" s="5"/>
      <c r="K584" s="6"/>
      <c r="L584" s="7"/>
      <c r="M584" s="6"/>
      <c r="N584" s="1"/>
      <c r="O584" s="1"/>
      <c r="P584" s="6"/>
      <c r="Q584" s="8"/>
      <c r="R584" s="1"/>
      <c r="S584" s="1"/>
      <c r="T584" s="6"/>
      <c r="U584" s="1"/>
      <c r="V584" s="1"/>
      <c r="W584" s="1"/>
      <c r="X584" s="1"/>
      <c r="Y584" s="1"/>
      <c r="Z584" s="1"/>
      <c r="AA584" s="1"/>
      <c r="AB584" s="1"/>
      <c r="AC584" s="1"/>
    </row>
    <row r="585" ht="12.0" customHeight="1">
      <c r="A585" s="1"/>
      <c r="B585" s="6"/>
      <c r="C585" s="132"/>
      <c r="D585" s="7"/>
      <c r="E585" s="133"/>
      <c r="F585" s="5"/>
      <c r="G585" s="5"/>
      <c r="H585" s="97"/>
      <c r="I585" s="5"/>
      <c r="J585" s="5"/>
      <c r="K585" s="6"/>
      <c r="L585" s="7"/>
      <c r="M585" s="6"/>
      <c r="N585" s="1"/>
      <c r="O585" s="1"/>
      <c r="P585" s="6"/>
      <c r="Q585" s="8"/>
      <c r="R585" s="1"/>
      <c r="S585" s="1"/>
      <c r="T585" s="6"/>
      <c r="U585" s="1"/>
      <c r="V585" s="1"/>
      <c r="W585" s="1"/>
      <c r="X585" s="1"/>
      <c r="Y585" s="1"/>
      <c r="Z585" s="1"/>
      <c r="AA585" s="1"/>
      <c r="AB585" s="1"/>
      <c r="AC585" s="1"/>
    </row>
    <row r="586" ht="12.0" customHeight="1">
      <c r="A586" s="1"/>
      <c r="B586" s="6"/>
      <c r="C586" s="132"/>
      <c r="D586" s="7"/>
      <c r="E586" s="133"/>
      <c r="F586" s="5"/>
      <c r="G586" s="5"/>
      <c r="H586" s="97"/>
      <c r="I586" s="5"/>
      <c r="J586" s="5"/>
      <c r="K586" s="6"/>
      <c r="L586" s="7"/>
      <c r="M586" s="6"/>
      <c r="N586" s="1"/>
      <c r="O586" s="1"/>
      <c r="P586" s="6"/>
      <c r="Q586" s="8"/>
      <c r="R586" s="1"/>
      <c r="S586" s="1"/>
      <c r="T586" s="6"/>
      <c r="U586" s="1"/>
      <c r="V586" s="1"/>
      <c r="W586" s="1"/>
      <c r="X586" s="1"/>
      <c r="Y586" s="1"/>
      <c r="Z586" s="1"/>
      <c r="AA586" s="1"/>
      <c r="AB586" s="1"/>
      <c r="AC586" s="1"/>
    </row>
    <row r="587" ht="12.0" customHeight="1">
      <c r="A587" s="1"/>
      <c r="B587" s="6"/>
      <c r="C587" s="132"/>
      <c r="D587" s="7"/>
      <c r="E587" s="133"/>
      <c r="F587" s="5"/>
      <c r="G587" s="5"/>
      <c r="H587" s="97"/>
      <c r="I587" s="5"/>
      <c r="J587" s="5"/>
      <c r="K587" s="6"/>
      <c r="L587" s="7"/>
      <c r="M587" s="6"/>
      <c r="N587" s="1"/>
      <c r="O587" s="1"/>
      <c r="P587" s="6"/>
      <c r="Q587" s="8"/>
      <c r="R587" s="1"/>
      <c r="S587" s="1"/>
      <c r="T587" s="6"/>
      <c r="U587" s="1"/>
      <c r="V587" s="1"/>
      <c r="W587" s="1"/>
      <c r="X587" s="1"/>
      <c r="Y587" s="1"/>
      <c r="Z587" s="1"/>
      <c r="AA587" s="1"/>
      <c r="AB587" s="1"/>
      <c r="AC587" s="1"/>
    </row>
    <row r="588" ht="12.0" customHeight="1">
      <c r="A588" s="1"/>
      <c r="B588" s="6"/>
      <c r="C588" s="132"/>
      <c r="D588" s="7"/>
      <c r="E588" s="133"/>
      <c r="F588" s="5"/>
      <c r="G588" s="5"/>
      <c r="H588" s="97"/>
      <c r="I588" s="5"/>
      <c r="J588" s="5"/>
      <c r="K588" s="6"/>
      <c r="L588" s="7"/>
      <c r="M588" s="6"/>
      <c r="N588" s="1"/>
      <c r="O588" s="1"/>
      <c r="P588" s="6"/>
      <c r="Q588" s="8"/>
      <c r="R588" s="1"/>
      <c r="S588" s="1"/>
      <c r="T588" s="6"/>
      <c r="U588" s="1"/>
      <c r="V588" s="1"/>
      <c r="W588" s="1"/>
      <c r="X588" s="1"/>
      <c r="Y588" s="1"/>
      <c r="Z588" s="1"/>
      <c r="AA588" s="1"/>
      <c r="AB588" s="1"/>
      <c r="AC588" s="1"/>
    </row>
    <row r="589" ht="12.0" customHeight="1">
      <c r="A589" s="1"/>
      <c r="B589" s="6"/>
      <c r="C589" s="132"/>
      <c r="D589" s="7"/>
      <c r="E589" s="133"/>
      <c r="F589" s="5"/>
      <c r="G589" s="5"/>
      <c r="H589" s="97"/>
      <c r="I589" s="5"/>
      <c r="J589" s="5"/>
      <c r="K589" s="6"/>
      <c r="L589" s="7"/>
      <c r="M589" s="6"/>
      <c r="N589" s="1"/>
      <c r="O589" s="1"/>
      <c r="P589" s="6"/>
      <c r="Q589" s="8"/>
      <c r="R589" s="1"/>
      <c r="S589" s="1"/>
      <c r="T589" s="6"/>
      <c r="U589" s="1"/>
      <c r="V589" s="1"/>
      <c r="W589" s="1"/>
      <c r="X589" s="1"/>
      <c r="Y589" s="1"/>
      <c r="Z589" s="1"/>
      <c r="AA589" s="1"/>
      <c r="AB589" s="1"/>
      <c r="AC589" s="1"/>
    </row>
    <row r="590" ht="12.0" customHeight="1">
      <c r="A590" s="1"/>
      <c r="B590" s="6"/>
      <c r="C590" s="132"/>
      <c r="D590" s="7"/>
      <c r="E590" s="133"/>
      <c r="F590" s="5"/>
      <c r="G590" s="5"/>
      <c r="H590" s="97"/>
      <c r="I590" s="5"/>
      <c r="J590" s="5"/>
      <c r="K590" s="6"/>
      <c r="L590" s="7"/>
      <c r="M590" s="6"/>
      <c r="N590" s="1"/>
      <c r="O590" s="1"/>
      <c r="P590" s="6"/>
      <c r="Q590" s="8"/>
      <c r="R590" s="1"/>
      <c r="S590" s="1"/>
      <c r="T590" s="6"/>
      <c r="U590" s="1"/>
      <c r="V590" s="1"/>
      <c r="W590" s="1"/>
      <c r="X590" s="1"/>
      <c r="Y590" s="1"/>
      <c r="Z590" s="1"/>
      <c r="AA590" s="1"/>
      <c r="AB590" s="1"/>
      <c r="AC590" s="1"/>
    </row>
    <row r="591" ht="12.0" customHeight="1">
      <c r="A591" s="1"/>
      <c r="B591" s="6"/>
      <c r="C591" s="132"/>
      <c r="D591" s="7"/>
      <c r="E591" s="133"/>
      <c r="F591" s="5"/>
      <c r="G591" s="5"/>
      <c r="H591" s="97"/>
      <c r="I591" s="5"/>
      <c r="J591" s="5"/>
      <c r="K591" s="6"/>
      <c r="L591" s="7"/>
      <c r="M591" s="6"/>
      <c r="N591" s="1"/>
      <c r="O591" s="1"/>
      <c r="P591" s="6"/>
      <c r="Q591" s="8"/>
      <c r="R591" s="1"/>
      <c r="S591" s="1"/>
      <c r="T591" s="6"/>
      <c r="U591" s="1"/>
      <c r="V591" s="1"/>
      <c r="W591" s="1"/>
      <c r="X591" s="1"/>
      <c r="Y591" s="1"/>
      <c r="Z591" s="1"/>
      <c r="AA591" s="1"/>
      <c r="AB591" s="1"/>
      <c r="AC591" s="1"/>
    </row>
    <row r="592" ht="12.0" customHeight="1">
      <c r="A592" s="1"/>
      <c r="B592" s="6"/>
      <c r="C592" s="132"/>
      <c r="D592" s="7"/>
      <c r="E592" s="133"/>
      <c r="F592" s="5"/>
      <c r="G592" s="5"/>
      <c r="H592" s="97"/>
      <c r="I592" s="5"/>
      <c r="J592" s="5"/>
      <c r="K592" s="6"/>
      <c r="L592" s="7"/>
      <c r="M592" s="6"/>
      <c r="N592" s="1"/>
      <c r="O592" s="1"/>
      <c r="P592" s="6"/>
      <c r="Q592" s="8"/>
      <c r="R592" s="1"/>
      <c r="S592" s="1"/>
      <c r="T592" s="6"/>
      <c r="U592" s="1"/>
      <c r="V592" s="1"/>
      <c r="W592" s="1"/>
      <c r="X592" s="1"/>
      <c r="Y592" s="1"/>
      <c r="Z592" s="1"/>
      <c r="AA592" s="1"/>
      <c r="AB592" s="1"/>
      <c r="AC592" s="1"/>
    </row>
    <row r="593" ht="12.0" customHeight="1">
      <c r="A593" s="1"/>
      <c r="B593" s="6"/>
      <c r="C593" s="132"/>
      <c r="D593" s="7"/>
      <c r="E593" s="133"/>
      <c r="F593" s="5"/>
      <c r="G593" s="5"/>
      <c r="H593" s="97"/>
      <c r="I593" s="5"/>
      <c r="J593" s="5"/>
      <c r="K593" s="6"/>
      <c r="L593" s="7"/>
      <c r="M593" s="6"/>
      <c r="N593" s="1"/>
      <c r="O593" s="1"/>
      <c r="P593" s="6"/>
      <c r="Q593" s="8"/>
      <c r="R593" s="1"/>
      <c r="S593" s="1"/>
      <c r="T593" s="6"/>
      <c r="U593" s="1"/>
      <c r="V593" s="1"/>
      <c r="W593" s="1"/>
      <c r="X593" s="1"/>
      <c r="Y593" s="1"/>
      <c r="Z593" s="1"/>
      <c r="AA593" s="1"/>
      <c r="AB593" s="1"/>
      <c r="AC593" s="1"/>
    </row>
    <row r="594" ht="12.0" customHeight="1">
      <c r="A594" s="1"/>
      <c r="B594" s="6"/>
      <c r="C594" s="132"/>
      <c r="D594" s="7"/>
      <c r="E594" s="133"/>
      <c r="F594" s="5"/>
      <c r="G594" s="5"/>
      <c r="H594" s="97"/>
      <c r="I594" s="5"/>
      <c r="J594" s="5"/>
      <c r="K594" s="6"/>
      <c r="L594" s="7"/>
      <c r="M594" s="6"/>
      <c r="N594" s="1"/>
      <c r="O594" s="1"/>
      <c r="P594" s="6"/>
      <c r="Q594" s="8"/>
      <c r="R594" s="1"/>
      <c r="S594" s="1"/>
      <c r="T594" s="6"/>
      <c r="U594" s="1"/>
      <c r="V594" s="1"/>
      <c r="W594" s="1"/>
      <c r="X594" s="1"/>
      <c r="Y594" s="1"/>
      <c r="Z594" s="1"/>
      <c r="AA594" s="1"/>
      <c r="AB594" s="1"/>
      <c r="AC594" s="1"/>
    </row>
    <row r="595" ht="12.0" customHeight="1">
      <c r="A595" s="1"/>
      <c r="B595" s="6"/>
      <c r="C595" s="132"/>
      <c r="D595" s="7"/>
      <c r="E595" s="133"/>
      <c r="F595" s="5"/>
      <c r="G595" s="5"/>
      <c r="H595" s="97"/>
      <c r="I595" s="5"/>
      <c r="J595" s="5"/>
      <c r="K595" s="6"/>
      <c r="L595" s="7"/>
      <c r="M595" s="6"/>
      <c r="N595" s="1"/>
      <c r="O595" s="1"/>
      <c r="P595" s="6"/>
      <c r="Q595" s="8"/>
      <c r="R595" s="1"/>
      <c r="S595" s="1"/>
      <c r="T595" s="6"/>
      <c r="U595" s="1"/>
      <c r="V595" s="1"/>
      <c r="W595" s="1"/>
      <c r="X595" s="1"/>
      <c r="Y595" s="1"/>
      <c r="Z595" s="1"/>
      <c r="AA595" s="1"/>
      <c r="AB595" s="1"/>
      <c r="AC595" s="1"/>
    </row>
    <row r="596" ht="12.0" customHeight="1">
      <c r="A596" s="1"/>
      <c r="B596" s="6"/>
      <c r="C596" s="132"/>
      <c r="D596" s="7"/>
      <c r="E596" s="133"/>
      <c r="F596" s="5"/>
      <c r="G596" s="5"/>
      <c r="H596" s="97"/>
      <c r="I596" s="5"/>
      <c r="J596" s="5"/>
      <c r="K596" s="6"/>
      <c r="L596" s="7"/>
      <c r="M596" s="6"/>
      <c r="N596" s="1"/>
      <c r="O596" s="1"/>
      <c r="P596" s="6"/>
      <c r="Q596" s="8"/>
      <c r="R596" s="1"/>
      <c r="S596" s="1"/>
      <c r="T596" s="6"/>
      <c r="U596" s="1"/>
      <c r="V596" s="1"/>
      <c r="W596" s="1"/>
      <c r="X596" s="1"/>
      <c r="Y596" s="1"/>
      <c r="Z596" s="1"/>
      <c r="AA596" s="1"/>
      <c r="AB596" s="1"/>
      <c r="AC596" s="1"/>
    </row>
    <row r="597" ht="12.0" customHeight="1">
      <c r="A597" s="1"/>
      <c r="B597" s="6"/>
      <c r="C597" s="132"/>
      <c r="D597" s="7"/>
      <c r="E597" s="133"/>
      <c r="F597" s="5"/>
      <c r="G597" s="5"/>
      <c r="H597" s="97"/>
      <c r="I597" s="5"/>
      <c r="J597" s="5"/>
      <c r="K597" s="6"/>
      <c r="L597" s="7"/>
      <c r="M597" s="6"/>
      <c r="N597" s="1"/>
      <c r="O597" s="1"/>
      <c r="P597" s="6"/>
      <c r="Q597" s="8"/>
      <c r="R597" s="1"/>
      <c r="S597" s="1"/>
      <c r="T597" s="6"/>
      <c r="U597" s="1"/>
      <c r="V597" s="1"/>
      <c r="W597" s="1"/>
      <c r="X597" s="1"/>
      <c r="Y597" s="1"/>
      <c r="Z597" s="1"/>
      <c r="AA597" s="1"/>
      <c r="AB597" s="1"/>
      <c r="AC597" s="1"/>
    </row>
    <row r="598" ht="12.0" customHeight="1">
      <c r="A598" s="1"/>
      <c r="B598" s="6"/>
      <c r="C598" s="132"/>
      <c r="D598" s="7"/>
      <c r="E598" s="133"/>
      <c r="F598" s="5"/>
      <c r="G598" s="5"/>
      <c r="H598" s="97"/>
      <c r="I598" s="5"/>
      <c r="J598" s="5"/>
      <c r="K598" s="6"/>
      <c r="L598" s="7"/>
      <c r="M598" s="6"/>
      <c r="N598" s="1"/>
      <c r="O598" s="1"/>
      <c r="P598" s="6"/>
      <c r="Q598" s="8"/>
      <c r="R598" s="1"/>
      <c r="S598" s="1"/>
      <c r="T598" s="6"/>
      <c r="U598" s="1"/>
      <c r="V598" s="1"/>
      <c r="W598" s="1"/>
      <c r="X598" s="1"/>
      <c r="Y598" s="1"/>
      <c r="Z598" s="1"/>
      <c r="AA598" s="1"/>
      <c r="AB598" s="1"/>
      <c r="AC598" s="1"/>
    </row>
    <row r="599" ht="12.0" customHeight="1">
      <c r="A599" s="1"/>
      <c r="B599" s="6"/>
      <c r="C599" s="132"/>
      <c r="D599" s="7"/>
      <c r="E599" s="133"/>
      <c r="F599" s="5"/>
      <c r="G599" s="5"/>
      <c r="H599" s="97"/>
      <c r="I599" s="5"/>
      <c r="J599" s="5"/>
      <c r="K599" s="6"/>
      <c r="L599" s="7"/>
      <c r="M599" s="6"/>
      <c r="N599" s="1"/>
      <c r="O599" s="1"/>
      <c r="P599" s="6"/>
      <c r="Q599" s="8"/>
      <c r="R599" s="1"/>
      <c r="S599" s="1"/>
      <c r="T599" s="6"/>
      <c r="U599" s="1"/>
      <c r="V599" s="1"/>
      <c r="W599" s="1"/>
      <c r="X599" s="1"/>
      <c r="Y599" s="1"/>
      <c r="Z599" s="1"/>
      <c r="AA599" s="1"/>
      <c r="AB599" s="1"/>
      <c r="AC599" s="1"/>
    </row>
    <row r="600" ht="12.0" customHeight="1">
      <c r="A600" s="1"/>
      <c r="B600" s="6"/>
      <c r="C600" s="132"/>
      <c r="D600" s="7"/>
      <c r="E600" s="133"/>
      <c r="F600" s="5"/>
      <c r="G600" s="5"/>
      <c r="H600" s="97"/>
      <c r="I600" s="5"/>
      <c r="J600" s="5"/>
      <c r="K600" s="6"/>
      <c r="L600" s="7"/>
      <c r="M600" s="6"/>
      <c r="N600" s="1"/>
      <c r="O600" s="1"/>
      <c r="P600" s="6"/>
      <c r="Q600" s="8"/>
      <c r="R600" s="1"/>
      <c r="S600" s="1"/>
      <c r="T600" s="6"/>
      <c r="U600" s="1"/>
      <c r="V600" s="1"/>
      <c r="W600" s="1"/>
      <c r="X600" s="1"/>
      <c r="Y600" s="1"/>
      <c r="Z600" s="1"/>
      <c r="AA600" s="1"/>
      <c r="AB600" s="1"/>
      <c r="AC600" s="1"/>
    </row>
    <row r="601" ht="12.0" customHeight="1">
      <c r="A601" s="1"/>
      <c r="B601" s="6"/>
      <c r="C601" s="132"/>
      <c r="D601" s="7"/>
      <c r="E601" s="133"/>
      <c r="F601" s="5"/>
      <c r="G601" s="5"/>
      <c r="H601" s="97"/>
      <c r="I601" s="5"/>
      <c r="J601" s="5"/>
      <c r="K601" s="6"/>
      <c r="L601" s="7"/>
      <c r="M601" s="6"/>
      <c r="N601" s="1"/>
      <c r="O601" s="1"/>
      <c r="P601" s="6"/>
      <c r="Q601" s="8"/>
      <c r="R601" s="1"/>
      <c r="S601" s="1"/>
      <c r="T601" s="6"/>
      <c r="U601" s="1"/>
      <c r="V601" s="1"/>
      <c r="W601" s="1"/>
      <c r="X601" s="1"/>
      <c r="Y601" s="1"/>
      <c r="Z601" s="1"/>
      <c r="AA601" s="1"/>
      <c r="AB601" s="1"/>
      <c r="AC601" s="1"/>
    </row>
    <row r="602" ht="12.0" customHeight="1">
      <c r="A602" s="1"/>
      <c r="B602" s="6"/>
      <c r="C602" s="132"/>
      <c r="D602" s="7"/>
      <c r="E602" s="133"/>
      <c r="F602" s="5"/>
      <c r="G602" s="5"/>
      <c r="H602" s="97"/>
      <c r="I602" s="5"/>
      <c r="J602" s="5"/>
      <c r="K602" s="6"/>
      <c r="L602" s="7"/>
      <c r="M602" s="6"/>
      <c r="N602" s="1"/>
      <c r="O602" s="1"/>
      <c r="P602" s="6"/>
      <c r="Q602" s="8"/>
      <c r="R602" s="1"/>
      <c r="S602" s="1"/>
      <c r="T602" s="6"/>
      <c r="U602" s="1"/>
      <c r="V602" s="1"/>
      <c r="W602" s="1"/>
      <c r="X602" s="1"/>
      <c r="Y602" s="1"/>
      <c r="Z602" s="1"/>
      <c r="AA602" s="1"/>
      <c r="AB602" s="1"/>
      <c r="AC602" s="1"/>
    </row>
    <row r="603" ht="12.0" customHeight="1">
      <c r="A603" s="1"/>
      <c r="B603" s="6"/>
      <c r="C603" s="132"/>
      <c r="D603" s="7"/>
      <c r="E603" s="133"/>
      <c r="F603" s="5"/>
      <c r="G603" s="5"/>
      <c r="H603" s="97"/>
      <c r="I603" s="5"/>
      <c r="J603" s="5"/>
      <c r="K603" s="6"/>
      <c r="L603" s="7"/>
      <c r="M603" s="6"/>
      <c r="N603" s="1"/>
      <c r="O603" s="1"/>
      <c r="P603" s="6"/>
      <c r="Q603" s="8"/>
      <c r="R603" s="1"/>
      <c r="S603" s="1"/>
      <c r="T603" s="6"/>
      <c r="U603" s="1"/>
      <c r="V603" s="1"/>
      <c r="W603" s="1"/>
      <c r="X603" s="1"/>
      <c r="Y603" s="1"/>
      <c r="Z603" s="1"/>
      <c r="AA603" s="1"/>
      <c r="AB603" s="1"/>
      <c r="AC603" s="1"/>
    </row>
    <row r="604" ht="12.0" customHeight="1">
      <c r="A604" s="1"/>
      <c r="B604" s="6"/>
      <c r="C604" s="132"/>
      <c r="D604" s="7"/>
      <c r="E604" s="133"/>
      <c r="F604" s="5"/>
      <c r="G604" s="5"/>
      <c r="H604" s="97"/>
      <c r="I604" s="5"/>
      <c r="J604" s="5"/>
      <c r="K604" s="6"/>
      <c r="L604" s="7"/>
      <c r="M604" s="6"/>
      <c r="N604" s="1"/>
      <c r="O604" s="1"/>
      <c r="P604" s="6"/>
      <c r="Q604" s="8"/>
      <c r="R604" s="1"/>
      <c r="S604" s="1"/>
      <c r="T604" s="6"/>
      <c r="U604" s="1"/>
      <c r="V604" s="1"/>
      <c r="W604" s="1"/>
      <c r="X604" s="1"/>
      <c r="Y604" s="1"/>
      <c r="Z604" s="1"/>
      <c r="AA604" s="1"/>
      <c r="AB604" s="1"/>
      <c r="AC604" s="1"/>
    </row>
    <row r="605" ht="12.0" customHeight="1">
      <c r="A605" s="1"/>
      <c r="B605" s="6"/>
      <c r="C605" s="132"/>
      <c r="D605" s="7"/>
      <c r="E605" s="133"/>
      <c r="F605" s="5"/>
      <c r="G605" s="5"/>
      <c r="H605" s="97"/>
      <c r="I605" s="5"/>
      <c r="J605" s="5"/>
      <c r="K605" s="6"/>
      <c r="L605" s="7"/>
      <c r="M605" s="6"/>
      <c r="N605" s="1"/>
      <c r="O605" s="1"/>
      <c r="P605" s="6"/>
      <c r="Q605" s="8"/>
      <c r="R605" s="1"/>
      <c r="S605" s="1"/>
      <c r="T605" s="6"/>
      <c r="U605" s="1"/>
      <c r="V605" s="1"/>
      <c r="W605" s="1"/>
      <c r="X605" s="1"/>
      <c r="Y605" s="1"/>
      <c r="Z605" s="1"/>
      <c r="AA605" s="1"/>
      <c r="AB605" s="1"/>
      <c r="AC605" s="1"/>
    </row>
    <row r="606" ht="12.0" customHeight="1">
      <c r="A606" s="1"/>
      <c r="B606" s="6"/>
      <c r="C606" s="132"/>
      <c r="D606" s="7"/>
      <c r="E606" s="133"/>
      <c r="F606" s="5"/>
      <c r="G606" s="5"/>
      <c r="H606" s="97"/>
      <c r="I606" s="5"/>
      <c r="J606" s="5"/>
      <c r="K606" s="6"/>
      <c r="L606" s="7"/>
      <c r="M606" s="6"/>
      <c r="N606" s="1"/>
      <c r="O606" s="1"/>
      <c r="P606" s="6"/>
      <c r="Q606" s="8"/>
      <c r="R606" s="1"/>
      <c r="S606" s="1"/>
      <c r="T606" s="6"/>
      <c r="U606" s="1"/>
      <c r="V606" s="1"/>
      <c r="W606" s="1"/>
      <c r="X606" s="1"/>
      <c r="Y606" s="1"/>
      <c r="Z606" s="1"/>
      <c r="AA606" s="1"/>
      <c r="AB606" s="1"/>
      <c r="AC606" s="1"/>
    </row>
    <row r="607" ht="12.0" customHeight="1">
      <c r="A607" s="1"/>
      <c r="B607" s="6"/>
      <c r="C607" s="132"/>
      <c r="D607" s="7"/>
      <c r="E607" s="133"/>
      <c r="F607" s="5"/>
      <c r="G607" s="5"/>
      <c r="H607" s="97"/>
      <c r="I607" s="5"/>
      <c r="J607" s="5"/>
      <c r="K607" s="6"/>
      <c r="L607" s="7"/>
      <c r="M607" s="6"/>
      <c r="N607" s="1"/>
      <c r="O607" s="1"/>
      <c r="P607" s="6"/>
      <c r="Q607" s="8"/>
      <c r="R607" s="1"/>
      <c r="S607" s="1"/>
      <c r="T607" s="6"/>
      <c r="U607" s="1"/>
      <c r="V607" s="1"/>
      <c r="W607" s="1"/>
      <c r="X607" s="1"/>
      <c r="Y607" s="1"/>
      <c r="Z607" s="1"/>
      <c r="AA607" s="1"/>
      <c r="AB607" s="1"/>
      <c r="AC607" s="1"/>
    </row>
    <row r="608" ht="12.0" customHeight="1">
      <c r="A608" s="1"/>
      <c r="B608" s="6"/>
      <c r="C608" s="132"/>
      <c r="D608" s="7"/>
      <c r="E608" s="133"/>
      <c r="F608" s="5"/>
      <c r="G608" s="5"/>
      <c r="H608" s="97"/>
      <c r="I608" s="5"/>
      <c r="J608" s="5"/>
      <c r="K608" s="6"/>
      <c r="L608" s="7"/>
      <c r="M608" s="6"/>
      <c r="N608" s="1"/>
      <c r="O608" s="1"/>
      <c r="P608" s="6"/>
      <c r="Q608" s="8"/>
      <c r="R608" s="1"/>
      <c r="S608" s="1"/>
      <c r="T608" s="6"/>
      <c r="U608" s="1"/>
      <c r="V608" s="1"/>
      <c r="W608" s="1"/>
      <c r="X608" s="1"/>
      <c r="Y608" s="1"/>
      <c r="Z608" s="1"/>
      <c r="AA608" s="1"/>
      <c r="AB608" s="1"/>
      <c r="AC608" s="1"/>
    </row>
    <row r="609" ht="12.0" customHeight="1">
      <c r="A609" s="1"/>
      <c r="B609" s="6"/>
      <c r="C609" s="132"/>
      <c r="D609" s="7"/>
      <c r="E609" s="133"/>
      <c r="F609" s="5"/>
      <c r="G609" s="5"/>
      <c r="H609" s="97"/>
      <c r="I609" s="5"/>
      <c r="J609" s="5"/>
      <c r="K609" s="6"/>
      <c r="L609" s="7"/>
      <c r="M609" s="6"/>
      <c r="N609" s="1"/>
      <c r="O609" s="1"/>
      <c r="P609" s="6"/>
      <c r="Q609" s="8"/>
      <c r="R609" s="1"/>
      <c r="S609" s="1"/>
      <c r="T609" s="6"/>
      <c r="U609" s="1"/>
      <c r="V609" s="1"/>
      <c r="W609" s="1"/>
      <c r="X609" s="1"/>
      <c r="Y609" s="1"/>
      <c r="Z609" s="1"/>
      <c r="AA609" s="1"/>
      <c r="AB609" s="1"/>
      <c r="AC609" s="1"/>
    </row>
    <row r="610" ht="12.0" customHeight="1">
      <c r="A610" s="1"/>
      <c r="B610" s="6"/>
      <c r="C610" s="132"/>
      <c r="D610" s="7"/>
      <c r="E610" s="133"/>
      <c r="F610" s="5"/>
      <c r="G610" s="5"/>
      <c r="H610" s="97"/>
      <c r="I610" s="5"/>
      <c r="J610" s="5"/>
      <c r="K610" s="6"/>
      <c r="L610" s="7"/>
      <c r="M610" s="6"/>
      <c r="N610" s="1"/>
      <c r="O610" s="1"/>
      <c r="P610" s="6"/>
      <c r="Q610" s="8"/>
      <c r="R610" s="1"/>
      <c r="S610" s="1"/>
      <c r="T610" s="6"/>
      <c r="U610" s="1"/>
      <c r="V610" s="1"/>
      <c r="W610" s="1"/>
      <c r="X610" s="1"/>
      <c r="Y610" s="1"/>
      <c r="Z610" s="1"/>
      <c r="AA610" s="1"/>
      <c r="AB610" s="1"/>
      <c r="AC610" s="1"/>
    </row>
    <row r="611" ht="12.0" customHeight="1">
      <c r="A611" s="1"/>
      <c r="B611" s="6"/>
      <c r="C611" s="132"/>
      <c r="D611" s="7"/>
      <c r="E611" s="133"/>
      <c r="F611" s="5"/>
      <c r="G611" s="5"/>
      <c r="H611" s="97"/>
      <c r="I611" s="5"/>
      <c r="J611" s="5"/>
      <c r="K611" s="6"/>
      <c r="L611" s="7"/>
      <c r="M611" s="6"/>
      <c r="N611" s="1"/>
      <c r="O611" s="1"/>
      <c r="P611" s="6"/>
      <c r="Q611" s="8"/>
      <c r="R611" s="1"/>
      <c r="S611" s="1"/>
      <c r="T611" s="6"/>
      <c r="U611" s="1"/>
      <c r="V611" s="1"/>
      <c r="W611" s="1"/>
      <c r="X611" s="1"/>
      <c r="Y611" s="1"/>
      <c r="Z611" s="1"/>
      <c r="AA611" s="1"/>
      <c r="AB611" s="1"/>
      <c r="AC611" s="1"/>
    </row>
    <row r="612" ht="12.0" customHeight="1">
      <c r="A612" s="1"/>
      <c r="B612" s="6"/>
      <c r="C612" s="132"/>
      <c r="D612" s="7"/>
      <c r="E612" s="133"/>
      <c r="F612" s="5"/>
      <c r="G612" s="5"/>
      <c r="H612" s="97"/>
      <c r="I612" s="5"/>
      <c r="J612" s="5"/>
      <c r="K612" s="6"/>
      <c r="L612" s="7"/>
      <c r="M612" s="6"/>
      <c r="N612" s="1"/>
      <c r="O612" s="1"/>
      <c r="P612" s="6"/>
      <c r="Q612" s="8"/>
      <c r="R612" s="1"/>
      <c r="S612" s="1"/>
      <c r="T612" s="6"/>
      <c r="U612" s="1"/>
      <c r="V612" s="1"/>
      <c r="W612" s="1"/>
      <c r="X612" s="1"/>
      <c r="Y612" s="1"/>
      <c r="Z612" s="1"/>
      <c r="AA612" s="1"/>
      <c r="AB612" s="1"/>
      <c r="AC612" s="1"/>
    </row>
    <row r="613" ht="12.0" customHeight="1">
      <c r="A613" s="1"/>
      <c r="B613" s="6"/>
      <c r="C613" s="132"/>
      <c r="D613" s="7"/>
      <c r="E613" s="133"/>
      <c r="F613" s="5"/>
      <c r="G613" s="5"/>
      <c r="H613" s="97"/>
      <c r="I613" s="5"/>
      <c r="J613" s="5"/>
      <c r="K613" s="6"/>
      <c r="L613" s="7"/>
      <c r="M613" s="6"/>
      <c r="N613" s="1"/>
      <c r="O613" s="1"/>
      <c r="P613" s="6"/>
      <c r="Q613" s="8"/>
      <c r="R613" s="1"/>
      <c r="S613" s="1"/>
      <c r="T613" s="6"/>
      <c r="U613" s="1"/>
      <c r="V613" s="1"/>
      <c r="W613" s="1"/>
      <c r="X613" s="1"/>
      <c r="Y613" s="1"/>
      <c r="Z613" s="1"/>
      <c r="AA613" s="1"/>
      <c r="AB613" s="1"/>
      <c r="AC613" s="1"/>
    </row>
    <row r="614" ht="12.0" customHeight="1">
      <c r="A614" s="1"/>
      <c r="B614" s="6"/>
      <c r="C614" s="132"/>
      <c r="D614" s="7"/>
      <c r="E614" s="133"/>
      <c r="F614" s="5"/>
      <c r="G614" s="5"/>
      <c r="H614" s="97"/>
      <c r="I614" s="5"/>
      <c r="J614" s="5"/>
      <c r="K614" s="6"/>
      <c r="L614" s="7"/>
      <c r="M614" s="6"/>
      <c r="N614" s="1"/>
      <c r="O614" s="1"/>
      <c r="P614" s="6"/>
      <c r="Q614" s="8"/>
      <c r="R614" s="1"/>
      <c r="S614" s="1"/>
      <c r="T614" s="6"/>
      <c r="U614" s="1"/>
      <c r="V614" s="1"/>
      <c r="W614" s="1"/>
      <c r="X614" s="1"/>
      <c r="Y614" s="1"/>
      <c r="Z614" s="1"/>
      <c r="AA614" s="1"/>
      <c r="AB614" s="1"/>
      <c r="AC614" s="1"/>
    </row>
    <row r="615" ht="12.0" customHeight="1">
      <c r="A615" s="1"/>
      <c r="B615" s="6"/>
      <c r="C615" s="132"/>
      <c r="D615" s="7"/>
      <c r="E615" s="133"/>
      <c r="F615" s="5"/>
      <c r="G615" s="5"/>
      <c r="H615" s="97"/>
      <c r="I615" s="5"/>
      <c r="J615" s="5"/>
      <c r="K615" s="6"/>
      <c r="L615" s="7"/>
      <c r="M615" s="6"/>
      <c r="N615" s="1"/>
      <c r="O615" s="1"/>
      <c r="P615" s="6"/>
      <c r="Q615" s="8"/>
      <c r="R615" s="1"/>
      <c r="S615" s="1"/>
      <c r="T615" s="6"/>
      <c r="U615" s="1"/>
      <c r="V615" s="1"/>
      <c r="W615" s="1"/>
      <c r="X615" s="1"/>
      <c r="Y615" s="1"/>
      <c r="Z615" s="1"/>
      <c r="AA615" s="1"/>
      <c r="AB615" s="1"/>
      <c r="AC615" s="1"/>
    </row>
    <row r="616" ht="12.0" customHeight="1">
      <c r="A616" s="1"/>
      <c r="B616" s="6"/>
      <c r="C616" s="132"/>
      <c r="D616" s="7"/>
      <c r="E616" s="133"/>
      <c r="F616" s="5"/>
      <c r="G616" s="5"/>
      <c r="H616" s="97"/>
      <c r="I616" s="5"/>
      <c r="J616" s="5"/>
      <c r="K616" s="6"/>
      <c r="L616" s="7"/>
      <c r="M616" s="6"/>
      <c r="N616" s="1"/>
      <c r="O616" s="1"/>
      <c r="P616" s="6"/>
      <c r="Q616" s="8"/>
      <c r="R616" s="1"/>
      <c r="S616" s="1"/>
      <c r="T616" s="6"/>
      <c r="U616" s="1"/>
      <c r="V616" s="1"/>
      <c r="W616" s="1"/>
      <c r="X616" s="1"/>
      <c r="Y616" s="1"/>
      <c r="Z616" s="1"/>
      <c r="AA616" s="1"/>
      <c r="AB616" s="1"/>
      <c r="AC616" s="1"/>
    </row>
    <row r="617" ht="12.0" customHeight="1">
      <c r="A617" s="1"/>
      <c r="B617" s="6"/>
      <c r="C617" s="132"/>
      <c r="D617" s="7"/>
      <c r="E617" s="133"/>
      <c r="F617" s="5"/>
      <c r="G617" s="5"/>
      <c r="H617" s="97"/>
      <c r="I617" s="5"/>
      <c r="J617" s="5"/>
      <c r="K617" s="6"/>
      <c r="L617" s="7"/>
      <c r="M617" s="6"/>
      <c r="N617" s="1"/>
      <c r="O617" s="1"/>
      <c r="P617" s="6"/>
      <c r="Q617" s="8"/>
      <c r="R617" s="1"/>
      <c r="S617" s="1"/>
      <c r="T617" s="6"/>
      <c r="U617" s="1"/>
      <c r="V617" s="1"/>
      <c r="W617" s="1"/>
      <c r="X617" s="1"/>
      <c r="Y617" s="1"/>
      <c r="Z617" s="1"/>
      <c r="AA617" s="1"/>
      <c r="AB617" s="1"/>
      <c r="AC617" s="1"/>
    </row>
    <row r="618" ht="12.0" customHeight="1">
      <c r="A618" s="1"/>
      <c r="B618" s="6"/>
      <c r="C618" s="132"/>
      <c r="D618" s="7"/>
      <c r="E618" s="133"/>
      <c r="F618" s="5"/>
      <c r="G618" s="5"/>
      <c r="H618" s="97"/>
      <c r="I618" s="5"/>
      <c r="J618" s="5"/>
      <c r="K618" s="6"/>
      <c r="L618" s="7"/>
      <c r="M618" s="6"/>
      <c r="N618" s="1"/>
      <c r="O618" s="1"/>
      <c r="P618" s="6"/>
      <c r="Q618" s="8"/>
      <c r="R618" s="1"/>
      <c r="S618" s="1"/>
      <c r="T618" s="6"/>
      <c r="U618" s="1"/>
      <c r="V618" s="1"/>
      <c r="W618" s="1"/>
      <c r="X618" s="1"/>
      <c r="Y618" s="1"/>
      <c r="Z618" s="1"/>
      <c r="AA618" s="1"/>
      <c r="AB618" s="1"/>
      <c r="AC618" s="1"/>
    </row>
    <row r="619" ht="12.0" customHeight="1">
      <c r="A619" s="1"/>
      <c r="B619" s="6"/>
      <c r="C619" s="132"/>
      <c r="D619" s="7"/>
      <c r="E619" s="133"/>
      <c r="F619" s="5"/>
      <c r="G619" s="5"/>
      <c r="H619" s="97"/>
      <c r="I619" s="5"/>
      <c r="J619" s="5"/>
      <c r="K619" s="6"/>
      <c r="L619" s="7"/>
      <c r="M619" s="6"/>
      <c r="N619" s="1"/>
      <c r="O619" s="1"/>
      <c r="P619" s="6"/>
      <c r="Q619" s="8"/>
      <c r="R619" s="1"/>
      <c r="S619" s="1"/>
      <c r="T619" s="6"/>
      <c r="U619" s="1"/>
      <c r="V619" s="1"/>
      <c r="W619" s="1"/>
      <c r="X619" s="1"/>
      <c r="Y619" s="1"/>
      <c r="Z619" s="1"/>
      <c r="AA619" s="1"/>
      <c r="AB619" s="1"/>
      <c r="AC619" s="1"/>
    </row>
    <row r="620" ht="12.0" customHeight="1">
      <c r="A620" s="1"/>
      <c r="B620" s="6"/>
      <c r="C620" s="132"/>
      <c r="D620" s="7"/>
      <c r="E620" s="133"/>
      <c r="F620" s="5"/>
      <c r="G620" s="5"/>
      <c r="H620" s="97"/>
      <c r="I620" s="5"/>
      <c r="J620" s="5"/>
      <c r="K620" s="6"/>
      <c r="L620" s="7"/>
      <c r="M620" s="6"/>
      <c r="N620" s="1"/>
      <c r="O620" s="1"/>
      <c r="P620" s="6"/>
      <c r="Q620" s="8"/>
      <c r="R620" s="1"/>
      <c r="S620" s="1"/>
      <c r="T620" s="6"/>
      <c r="U620" s="1"/>
      <c r="V620" s="1"/>
      <c r="W620" s="1"/>
      <c r="X620" s="1"/>
      <c r="Y620" s="1"/>
      <c r="Z620" s="1"/>
      <c r="AA620" s="1"/>
      <c r="AB620" s="1"/>
      <c r="AC620" s="1"/>
    </row>
    <row r="621" ht="12.0" customHeight="1">
      <c r="A621" s="1"/>
      <c r="B621" s="6"/>
      <c r="C621" s="132"/>
      <c r="D621" s="7"/>
      <c r="E621" s="133"/>
      <c r="F621" s="5"/>
      <c r="G621" s="5"/>
      <c r="H621" s="97"/>
      <c r="I621" s="5"/>
      <c r="J621" s="5"/>
      <c r="K621" s="6"/>
      <c r="L621" s="7"/>
      <c r="M621" s="6"/>
      <c r="N621" s="1"/>
      <c r="O621" s="1"/>
      <c r="P621" s="6"/>
      <c r="Q621" s="8"/>
      <c r="R621" s="1"/>
      <c r="S621" s="1"/>
      <c r="T621" s="6"/>
      <c r="U621" s="1"/>
      <c r="V621" s="1"/>
      <c r="W621" s="1"/>
      <c r="X621" s="1"/>
      <c r="Y621" s="1"/>
      <c r="Z621" s="1"/>
      <c r="AA621" s="1"/>
      <c r="AB621" s="1"/>
      <c r="AC621" s="1"/>
    </row>
    <row r="622" ht="12.0" customHeight="1">
      <c r="A622" s="1"/>
      <c r="B622" s="6"/>
      <c r="C622" s="132"/>
      <c r="D622" s="7"/>
      <c r="E622" s="133"/>
      <c r="F622" s="5"/>
      <c r="G622" s="5"/>
      <c r="H622" s="97"/>
      <c r="I622" s="5"/>
      <c r="J622" s="5"/>
      <c r="K622" s="6"/>
      <c r="L622" s="7"/>
      <c r="M622" s="6"/>
      <c r="N622" s="1"/>
      <c r="O622" s="1"/>
      <c r="P622" s="6"/>
      <c r="Q622" s="8"/>
      <c r="R622" s="1"/>
      <c r="S622" s="1"/>
      <c r="T622" s="6"/>
      <c r="U622" s="1"/>
      <c r="V622" s="1"/>
      <c r="W622" s="1"/>
      <c r="X622" s="1"/>
      <c r="Y622" s="1"/>
      <c r="Z622" s="1"/>
      <c r="AA622" s="1"/>
      <c r="AB622" s="1"/>
      <c r="AC622" s="1"/>
    </row>
    <row r="623" ht="12.0" customHeight="1">
      <c r="A623" s="1"/>
      <c r="B623" s="6"/>
      <c r="C623" s="132"/>
      <c r="D623" s="7"/>
      <c r="E623" s="133"/>
      <c r="F623" s="5"/>
      <c r="G623" s="5"/>
      <c r="H623" s="97"/>
      <c r="I623" s="5"/>
      <c r="J623" s="5"/>
      <c r="K623" s="6"/>
      <c r="L623" s="7"/>
      <c r="M623" s="6"/>
      <c r="N623" s="1"/>
      <c r="O623" s="1"/>
      <c r="P623" s="6"/>
      <c r="Q623" s="8"/>
      <c r="R623" s="1"/>
      <c r="S623" s="1"/>
      <c r="T623" s="6"/>
      <c r="U623" s="1"/>
      <c r="V623" s="1"/>
      <c r="W623" s="1"/>
      <c r="X623" s="1"/>
      <c r="Y623" s="1"/>
      <c r="Z623" s="1"/>
      <c r="AA623" s="1"/>
      <c r="AB623" s="1"/>
      <c r="AC623" s="1"/>
    </row>
    <row r="624" ht="12.0" customHeight="1">
      <c r="A624" s="1"/>
      <c r="B624" s="6"/>
      <c r="C624" s="132"/>
      <c r="D624" s="7"/>
      <c r="E624" s="133"/>
      <c r="F624" s="5"/>
      <c r="G624" s="5"/>
      <c r="H624" s="97"/>
      <c r="I624" s="5"/>
      <c r="J624" s="5"/>
      <c r="K624" s="6"/>
      <c r="L624" s="7"/>
      <c r="M624" s="6"/>
      <c r="N624" s="1"/>
      <c r="O624" s="1"/>
      <c r="P624" s="6"/>
      <c r="Q624" s="8"/>
      <c r="R624" s="1"/>
      <c r="S624" s="1"/>
      <c r="T624" s="6"/>
      <c r="U624" s="1"/>
      <c r="V624" s="1"/>
      <c r="W624" s="1"/>
      <c r="X624" s="1"/>
      <c r="Y624" s="1"/>
      <c r="Z624" s="1"/>
      <c r="AA624" s="1"/>
      <c r="AB624" s="1"/>
      <c r="AC624" s="1"/>
    </row>
    <row r="625" ht="12.0" customHeight="1">
      <c r="A625" s="1"/>
      <c r="B625" s="6"/>
      <c r="C625" s="132"/>
      <c r="D625" s="7"/>
      <c r="E625" s="133"/>
      <c r="F625" s="5"/>
      <c r="G625" s="5"/>
      <c r="H625" s="97"/>
      <c r="I625" s="5"/>
      <c r="J625" s="5"/>
      <c r="K625" s="6"/>
      <c r="L625" s="7"/>
      <c r="M625" s="6"/>
      <c r="N625" s="1"/>
      <c r="O625" s="1"/>
      <c r="P625" s="6"/>
      <c r="Q625" s="8"/>
      <c r="R625" s="1"/>
      <c r="S625" s="1"/>
      <c r="T625" s="6"/>
      <c r="U625" s="1"/>
      <c r="V625" s="1"/>
      <c r="W625" s="1"/>
      <c r="X625" s="1"/>
      <c r="Y625" s="1"/>
      <c r="Z625" s="1"/>
      <c r="AA625" s="1"/>
      <c r="AB625" s="1"/>
      <c r="AC625" s="1"/>
    </row>
    <row r="626" ht="12.0" customHeight="1">
      <c r="A626" s="1"/>
      <c r="B626" s="6"/>
      <c r="C626" s="132"/>
      <c r="D626" s="7"/>
      <c r="E626" s="133"/>
      <c r="F626" s="5"/>
      <c r="G626" s="5"/>
      <c r="H626" s="97"/>
      <c r="I626" s="5"/>
      <c r="J626" s="5"/>
      <c r="K626" s="6"/>
      <c r="L626" s="7"/>
      <c r="M626" s="6"/>
      <c r="N626" s="1"/>
      <c r="O626" s="1"/>
      <c r="P626" s="6"/>
      <c r="Q626" s="8"/>
      <c r="R626" s="1"/>
      <c r="S626" s="1"/>
      <c r="T626" s="6"/>
      <c r="U626" s="1"/>
      <c r="V626" s="1"/>
      <c r="W626" s="1"/>
      <c r="X626" s="1"/>
      <c r="Y626" s="1"/>
      <c r="Z626" s="1"/>
      <c r="AA626" s="1"/>
      <c r="AB626" s="1"/>
      <c r="AC626" s="1"/>
    </row>
    <row r="627" ht="12.0" customHeight="1">
      <c r="A627" s="1"/>
      <c r="B627" s="6"/>
      <c r="C627" s="132"/>
      <c r="D627" s="7"/>
      <c r="E627" s="133"/>
      <c r="F627" s="5"/>
      <c r="G627" s="5"/>
      <c r="H627" s="97"/>
      <c r="I627" s="5"/>
      <c r="J627" s="5"/>
      <c r="K627" s="6"/>
      <c r="L627" s="7"/>
      <c r="M627" s="6"/>
      <c r="N627" s="1"/>
      <c r="O627" s="1"/>
      <c r="P627" s="6"/>
      <c r="Q627" s="8"/>
      <c r="R627" s="1"/>
      <c r="S627" s="1"/>
      <c r="T627" s="6"/>
      <c r="U627" s="1"/>
      <c r="V627" s="1"/>
      <c r="W627" s="1"/>
      <c r="X627" s="1"/>
      <c r="Y627" s="1"/>
      <c r="Z627" s="1"/>
      <c r="AA627" s="1"/>
      <c r="AB627" s="1"/>
      <c r="AC627" s="1"/>
    </row>
    <row r="628" ht="12.0" customHeight="1">
      <c r="A628" s="1"/>
      <c r="B628" s="6"/>
      <c r="C628" s="132"/>
      <c r="D628" s="7"/>
      <c r="E628" s="133"/>
      <c r="F628" s="5"/>
      <c r="G628" s="5"/>
      <c r="H628" s="97"/>
      <c r="I628" s="5"/>
      <c r="J628" s="5"/>
      <c r="K628" s="6"/>
      <c r="L628" s="7"/>
      <c r="M628" s="6"/>
      <c r="N628" s="1"/>
      <c r="O628" s="1"/>
      <c r="P628" s="6"/>
      <c r="Q628" s="8"/>
      <c r="R628" s="1"/>
      <c r="S628" s="1"/>
      <c r="T628" s="6"/>
      <c r="U628" s="1"/>
      <c r="V628" s="1"/>
      <c r="W628" s="1"/>
      <c r="X628" s="1"/>
      <c r="Y628" s="1"/>
      <c r="Z628" s="1"/>
      <c r="AA628" s="1"/>
      <c r="AB628" s="1"/>
      <c r="AC628" s="1"/>
    </row>
    <row r="629" ht="12.0" customHeight="1">
      <c r="A629" s="1"/>
      <c r="B629" s="6"/>
      <c r="C629" s="132"/>
      <c r="D629" s="7"/>
      <c r="E629" s="133"/>
      <c r="F629" s="5"/>
      <c r="G629" s="5"/>
      <c r="H629" s="97"/>
      <c r="I629" s="5"/>
      <c r="J629" s="5"/>
      <c r="K629" s="6"/>
      <c r="L629" s="7"/>
      <c r="M629" s="6"/>
      <c r="N629" s="1"/>
      <c r="O629" s="1"/>
      <c r="P629" s="6"/>
      <c r="Q629" s="8"/>
      <c r="R629" s="1"/>
      <c r="S629" s="1"/>
      <c r="T629" s="6"/>
      <c r="U629" s="1"/>
      <c r="V629" s="1"/>
      <c r="W629" s="1"/>
      <c r="X629" s="1"/>
      <c r="Y629" s="1"/>
      <c r="Z629" s="1"/>
      <c r="AA629" s="1"/>
      <c r="AB629" s="1"/>
      <c r="AC629" s="1"/>
    </row>
    <row r="630" ht="12.0" customHeight="1">
      <c r="A630" s="1"/>
      <c r="B630" s="6"/>
      <c r="C630" s="132"/>
      <c r="D630" s="7"/>
      <c r="E630" s="133"/>
      <c r="F630" s="5"/>
      <c r="G630" s="5"/>
      <c r="H630" s="97"/>
      <c r="I630" s="5"/>
      <c r="J630" s="5"/>
      <c r="K630" s="6"/>
      <c r="L630" s="7"/>
      <c r="M630" s="6"/>
      <c r="N630" s="1"/>
      <c r="O630" s="1"/>
      <c r="P630" s="6"/>
      <c r="Q630" s="8"/>
      <c r="R630" s="1"/>
      <c r="S630" s="1"/>
      <c r="T630" s="6"/>
      <c r="U630" s="1"/>
      <c r="V630" s="1"/>
      <c r="W630" s="1"/>
      <c r="X630" s="1"/>
      <c r="Y630" s="1"/>
      <c r="Z630" s="1"/>
      <c r="AA630" s="1"/>
      <c r="AB630" s="1"/>
      <c r="AC630" s="1"/>
    </row>
    <row r="631" ht="12.0" customHeight="1">
      <c r="A631" s="1"/>
      <c r="B631" s="6"/>
      <c r="C631" s="132"/>
      <c r="D631" s="7"/>
      <c r="E631" s="133"/>
      <c r="F631" s="5"/>
      <c r="G631" s="5"/>
      <c r="H631" s="97"/>
      <c r="I631" s="5"/>
      <c r="J631" s="5"/>
      <c r="K631" s="6"/>
      <c r="L631" s="7"/>
      <c r="M631" s="6"/>
      <c r="N631" s="1"/>
      <c r="O631" s="1"/>
      <c r="P631" s="6"/>
      <c r="Q631" s="8"/>
      <c r="R631" s="1"/>
      <c r="S631" s="1"/>
      <c r="T631" s="6"/>
      <c r="U631" s="1"/>
      <c r="V631" s="1"/>
      <c r="W631" s="1"/>
      <c r="X631" s="1"/>
      <c r="Y631" s="1"/>
      <c r="Z631" s="1"/>
      <c r="AA631" s="1"/>
      <c r="AB631" s="1"/>
      <c r="AC631" s="1"/>
    </row>
    <row r="632" ht="12.0" customHeight="1">
      <c r="A632" s="1"/>
      <c r="B632" s="6"/>
      <c r="C632" s="132"/>
      <c r="D632" s="7"/>
      <c r="E632" s="133"/>
      <c r="F632" s="5"/>
      <c r="G632" s="5"/>
      <c r="H632" s="97"/>
      <c r="I632" s="5"/>
      <c r="J632" s="5"/>
      <c r="K632" s="6"/>
      <c r="L632" s="7"/>
      <c r="M632" s="6"/>
      <c r="N632" s="1"/>
      <c r="O632" s="1"/>
      <c r="P632" s="6"/>
      <c r="Q632" s="8"/>
      <c r="R632" s="1"/>
      <c r="S632" s="1"/>
      <c r="T632" s="6"/>
      <c r="U632" s="1"/>
      <c r="V632" s="1"/>
      <c r="W632" s="1"/>
      <c r="X632" s="1"/>
      <c r="Y632" s="1"/>
      <c r="Z632" s="1"/>
      <c r="AA632" s="1"/>
      <c r="AB632" s="1"/>
      <c r="AC632" s="1"/>
    </row>
    <row r="633" ht="12.0" customHeight="1">
      <c r="A633" s="1"/>
      <c r="B633" s="6"/>
      <c r="C633" s="132"/>
      <c r="D633" s="7"/>
      <c r="E633" s="133"/>
      <c r="F633" s="5"/>
      <c r="G633" s="5"/>
      <c r="H633" s="97"/>
      <c r="I633" s="5"/>
      <c r="J633" s="5"/>
      <c r="K633" s="6"/>
      <c r="L633" s="7"/>
      <c r="M633" s="6"/>
      <c r="N633" s="1"/>
      <c r="O633" s="1"/>
      <c r="P633" s="6"/>
      <c r="Q633" s="8"/>
      <c r="R633" s="1"/>
      <c r="S633" s="1"/>
      <c r="T633" s="6"/>
      <c r="U633" s="1"/>
      <c r="V633" s="1"/>
      <c r="W633" s="1"/>
      <c r="X633" s="1"/>
      <c r="Y633" s="1"/>
      <c r="Z633" s="1"/>
      <c r="AA633" s="1"/>
      <c r="AB633" s="1"/>
      <c r="AC633" s="1"/>
    </row>
    <row r="634" ht="12.0" customHeight="1">
      <c r="A634" s="1"/>
      <c r="B634" s="6"/>
      <c r="C634" s="132"/>
      <c r="D634" s="7"/>
      <c r="E634" s="133"/>
      <c r="F634" s="5"/>
      <c r="G634" s="5"/>
      <c r="H634" s="97"/>
      <c r="I634" s="5"/>
      <c r="J634" s="5"/>
      <c r="K634" s="6"/>
      <c r="L634" s="7"/>
      <c r="M634" s="6"/>
      <c r="N634" s="1"/>
      <c r="O634" s="1"/>
      <c r="P634" s="6"/>
      <c r="Q634" s="8"/>
      <c r="R634" s="1"/>
      <c r="S634" s="1"/>
      <c r="T634" s="6"/>
      <c r="U634" s="1"/>
      <c r="V634" s="1"/>
      <c r="W634" s="1"/>
      <c r="X634" s="1"/>
      <c r="Y634" s="1"/>
      <c r="Z634" s="1"/>
      <c r="AA634" s="1"/>
      <c r="AB634" s="1"/>
      <c r="AC634" s="1"/>
    </row>
    <row r="635" ht="12.0" customHeight="1">
      <c r="A635" s="1"/>
      <c r="B635" s="6"/>
      <c r="C635" s="132"/>
      <c r="D635" s="7"/>
      <c r="E635" s="133"/>
      <c r="F635" s="5"/>
      <c r="G635" s="5"/>
      <c r="H635" s="97"/>
      <c r="I635" s="5"/>
      <c r="J635" s="5"/>
      <c r="K635" s="6"/>
      <c r="L635" s="7"/>
      <c r="M635" s="6"/>
      <c r="N635" s="1"/>
      <c r="O635" s="1"/>
      <c r="P635" s="6"/>
      <c r="Q635" s="8"/>
      <c r="R635" s="1"/>
      <c r="S635" s="1"/>
      <c r="T635" s="6"/>
      <c r="U635" s="1"/>
      <c r="V635" s="1"/>
      <c r="W635" s="1"/>
      <c r="X635" s="1"/>
      <c r="Y635" s="1"/>
      <c r="Z635" s="1"/>
      <c r="AA635" s="1"/>
      <c r="AB635" s="1"/>
      <c r="AC635" s="1"/>
    </row>
    <row r="636" ht="12.0" customHeight="1">
      <c r="A636" s="1"/>
      <c r="B636" s="6"/>
      <c r="C636" s="132"/>
      <c r="D636" s="7"/>
      <c r="E636" s="133"/>
      <c r="F636" s="5"/>
      <c r="G636" s="5"/>
      <c r="H636" s="97"/>
      <c r="I636" s="5"/>
      <c r="J636" s="5"/>
      <c r="K636" s="6"/>
      <c r="L636" s="7"/>
      <c r="M636" s="6"/>
      <c r="N636" s="1"/>
      <c r="O636" s="1"/>
      <c r="P636" s="6"/>
      <c r="Q636" s="8"/>
      <c r="R636" s="1"/>
      <c r="S636" s="1"/>
      <c r="T636" s="6"/>
      <c r="U636" s="1"/>
      <c r="V636" s="1"/>
      <c r="W636" s="1"/>
      <c r="X636" s="1"/>
      <c r="Y636" s="1"/>
      <c r="Z636" s="1"/>
      <c r="AA636" s="1"/>
      <c r="AB636" s="1"/>
      <c r="AC636" s="1"/>
    </row>
    <row r="637" ht="12.0" customHeight="1">
      <c r="A637" s="1"/>
      <c r="B637" s="6"/>
      <c r="C637" s="132"/>
      <c r="D637" s="7"/>
      <c r="E637" s="133"/>
      <c r="F637" s="5"/>
      <c r="G637" s="5"/>
      <c r="H637" s="97"/>
      <c r="I637" s="5"/>
      <c r="J637" s="5"/>
      <c r="K637" s="6"/>
      <c r="L637" s="7"/>
      <c r="M637" s="6"/>
      <c r="N637" s="1"/>
      <c r="O637" s="1"/>
      <c r="P637" s="6"/>
      <c r="Q637" s="8"/>
      <c r="R637" s="1"/>
      <c r="S637" s="1"/>
      <c r="T637" s="6"/>
      <c r="U637" s="1"/>
      <c r="V637" s="1"/>
      <c r="W637" s="1"/>
      <c r="X637" s="1"/>
      <c r="Y637" s="1"/>
      <c r="Z637" s="1"/>
      <c r="AA637" s="1"/>
      <c r="AB637" s="1"/>
      <c r="AC637" s="1"/>
    </row>
    <row r="638" ht="12.0" customHeight="1">
      <c r="A638" s="1"/>
      <c r="B638" s="6"/>
      <c r="C638" s="132"/>
      <c r="D638" s="7"/>
      <c r="E638" s="133"/>
      <c r="F638" s="5"/>
      <c r="G638" s="5"/>
      <c r="H638" s="97"/>
      <c r="I638" s="5"/>
      <c r="J638" s="5"/>
      <c r="K638" s="6"/>
      <c r="L638" s="7"/>
      <c r="M638" s="6"/>
      <c r="N638" s="1"/>
      <c r="O638" s="1"/>
      <c r="P638" s="6"/>
      <c r="Q638" s="8"/>
      <c r="R638" s="1"/>
      <c r="S638" s="1"/>
      <c r="T638" s="6"/>
      <c r="U638" s="1"/>
      <c r="V638" s="1"/>
      <c r="W638" s="1"/>
      <c r="X638" s="1"/>
      <c r="Y638" s="1"/>
      <c r="Z638" s="1"/>
      <c r="AA638" s="1"/>
      <c r="AB638" s="1"/>
      <c r="AC638" s="1"/>
    </row>
    <row r="639" ht="12.0" customHeight="1">
      <c r="A639" s="1"/>
      <c r="B639" s="6"/>
      <c r="C639" s="132"/>
      <c r="D639" s="7"/>
      <c r="E639" s="133"/>
      <c r="F639" s="5"/>
      <c r="G639" s="5"/>
      <c r="H639" s="97"/>
      <c r="I639" s="5"/>
      <c r="J639" s="5"/>
      <c r="K639" s="6"/>
      <c r="L639" s="7"/>
      <c r="M639" s="6"/>
      <c r="N639" s="1"/>
      <c r="O639" s="1"/>
      <c r="P639" s="6"/>
      <c r="Q639" s="8"/>
      <c r="R639" s="1"/>
      <c r="S639" s="1"/>
      <c r="T639" s="6"/>
      <c r="U639" s="1"/>
      <c r="V639" s="1"/>
      <c r="W639" s="1"/>
      <c r="X639" s="1"/>
      <c r="Y639" s="1"/>
      <c r="Z639" s="1"/>
      <c r="AA639" s="1"/>
      <c r="AB639" s="1"/>
      <c r="AC639" s="1"/>
    </row>
    <row r="640" ht="12.0" customHeight="1">
      <c r="A640" s="1"/>
      <c r="B640" s="6"/>
      <c r="C640" s="132"/>
      <c r="D640" s="7"/>
      <c r="E640" s="133"/>
      <c r="F640" s="5"/>
      <c r="G640" s="5"/>
      <c r="H640" s="97"/>
      <c r="I640" s="5"/>
      <c r="J640" s="5"/>
      <c r="K640" s="6"/>
      <c r="L640" s="7"/>
      <c r="M640" s="6"/>
      <c r="N640" s="1"/>
      <c r="O640" s="1"/>
      <c r="P640" s="6"/>
      <c r="Q640" s="8"/>
      <c r="R640" s="1"/>
      <c r="S640" s="1"/>
      <c r="T640" s="6"/>
      <c r="U640" s="1"/>
      <c r="V640" s="1"/>
      <c r="W640" s="1"/>
      <c r="X640" s="1"/>
      <c r="Y640" s="1"/>
      <c r="Z640" s="1"/>
      <c r="AA640" s="1"/>
      <c r="AB640" s="1"/>
      <c r="AC640" s="1"/>
    </row>
    <row r="641" ht="12.0" customHeight="1">
      <c r="A641" s="1"/>
      <c r="B641" s="6"/>
      <c r="C641" s="132"/>
      <c r="D641" s="7"/>
      <c r="E641" s="133"/>
      <c r="F641" s="5"/>
      <c r="G641" s="5"/>
      <c r="H641" s="97"/>
      <c r="I641" s="5"/>
      <c r="J641" s="5"/>
      <c r="K641" s="6"/>
      <c r="L641" s="7"/>
      <c r="M641" s="6"/>
      <c r="N641" s="1"/>
      <c r="O641" s="1"/>
      <c r="P641" s="6"/>
      <c r="Q641" s="8"/>
      <c r="R641" s="1"/>
      <c r="S641" s="1"/>
      <c r="T641" s="6"/>
      <c r="U641" s="1"/>
      <c r="V641" s="1"/>
      <c r="W641" s="1"/>
      <c r="X641" s="1"/>
      <c r="Y641" s="1"/>
      <c r="Z641" s="1"/>
      <c r="AA641" s="1"/>
      <c r="AB641" s="1"/>
      <c r="AC641" s="1"/>
    </row>
    <row r="642" ht="12.0" customHeight="1">
      <c r="A642" s="1"/>
      <c r="B642" s="6"/>
      <c r="C642" s="132"/>
      <c r="D642" s="7"/>
      <c r="E642" s="133"/>
      <c r="F642" s="5"/>
      <c r="G642" s="5"/>
      <c r="H642" s="97"/>
      <c r="I642" s="5"/>
      <c r="J642" s="5"/>
      <c r="K642" s="6"/>
      <c r="L642" s="7"/>
      <c r="M642" s="6"/>
      <c r="N642" s="1"/>
      <c r="O642" s="1"/>
      <c r="P642" s="6"/>
      <c r="Q642" s="8"/>
      <c r="R642" s="1"/>
      <c r="S642" s="1"/>
      <c r="T642" s="6"/>
      <c r="U642" s="1"/>
      <c r="V642" s="1"/>
      <c r="W642" s="1"/>
      <c r="X642" s="1"/>
      <c r="Y642" s="1"/>
      <c r="Z642" s="1"/>
      <c r="AA642" s="1"/>
      <c r="AB642" s="1"/>
      <c r="AC642" s="1"/>
    </row>
    <row r="643" ht="12.0" customHeight="1">
      <c r="A643" s="1"/>
      <c r="B643" s="6"/>
      <c r="C643" s="132"/>
      <c r="D643" s="7"/>
      <c r="E643" s="133"/>
      <c r="F643" s="5"/>
      <c r="G643" s="5"/>
      <c r="H643" s="97"/>
      <c r="I643" s="5"/>
      <c r="J643" s="5"/>
      <c r="K643" s="6"/>
      <c r="L643" s="7"/>
      <c r="M643" s="6"/>
      <c r="N643" s="1"/>
      <c r="O643" s="1"/>
      <c r="P643" s="6"/>
      <c r="Q643" s="8"/>
      <c r="R643" s="1"/>
      <c r="S643" s="1"/>
      <c r="T643" s="6"/>
      <c r="U643" s="1"/>
      <c r="V643" s="1"/>
      <c r="W643" s="1"/>
      <c r="X643" s="1"/>
      <c r="Y643" s="1"/>
      <c r="Z643" s="1"/>
      <c r="AA643" s="1"/>
      <c r="AB643" s="1"/>
      <c r="AC643" s="1"/>
    </row>
    <row r="644" ht="12.0" customHeight="1">
      <c r="A644" s="1"/>
      <c r="B644" s="6"/>
      <c r="C644" s="132"/>
      <c r="D644" s="7"/>
      <c r="E644" s="133"/>
      <c r="F644" s="5"/>
      <c r="G644" s="5"/>
      <c r="H644" s="97"/>
      <c r="I644" s="5"/>
      <c r="J644" s="5"/>
      <c r="K644" s="6"/>
      <c r="L644" s="7"/>
      <c r="M644" s="6"/>
      <c r="N644" s="1"/>
      <c r="O644" s="1"/>
      <c r="P644" s="6"/>
      <c r="Q644" s="8"/>
      <c r="R644" s="1"/>
      <c r="S644" s="1"/>
      <c r="T644" s="6"/>
      <c r="U644" s="1"/>
      <c r="V644" s="1"/>
      <c r="W644" s="1"/>
      <c r="X644" s="1"/>
      <c r="Y644" s="1"/>
      <c r="Z644" s="1"/>
      <c r="AA644" s="1"/>
      <c r="AB644" s="1"/>
      <c r="AC644" s="1"/>
    </row>
    <row r="645" ht="12.0" customHeight="1">
      <c r="A645" s="1"/>
      <c r="B645" s="6"/>
      <c r="C645" s="132"/>
      <c r="D645" s="7"/>
      <c r="E645" s="133"/>
      <c r="F645" s="5"/>
      <c r="G645" s="5"/>
      <c r="H645" s="97"/>
      <c r="I645" s="5"/>
      <c r="J645" s="5"/>
      <c r="K645" s="6"/>
      <c r="L645" s="7"/>
      <c r="M645" s="6"/>
      <c r="N645" s="1"/>
      <c r="O645" s="1"/>
      <c r="P645" s="6"/>
      <c r="Q645" s="8"/>
      <c r="R645" s="1"/>
      <c r="S645" s="1"/>
      <c r="T645" s="6"/>
      <c r="U645" s="1"/>
      <c r="V645" s="1"/>
      <c r="W645" s="1"/>
      <c r="X645" s="1"/>
      <c r="Y645" s="1"/>
      <c r="Z645" s="1"/>
      <c r="AA645" s="1"/>
      <c r="AB645" s="1"/>
      <c r="AC645" s="1"/>
    </row>
    <row r="646" ht="12.0" customHeight="1">
      <c r="A646" s="1"/>
      <c r="B646" s="6"/>
      <c r="C646" s="132"/>
      <c r="D646" s="7"/>
      <c r="E646" s="133"/>
      <c r="F646" s="5"/>
      <c r="G646" s="5"/>
      <c r="H646" s="97"/>
      <c r="I646" s="5"/>
      <c r="J646" s="5"/>
      <c r="K646" s="6"/>
      <c r="L646" s="7"/>
      <c r="M646" s="6"/>
      <c r="N646" s="1"/>
      <c r="O646" s="1"/>
      <c r="P646" s="6"/>
      <c r="Q646" s="8"/>
      <c r="R646" s="1"/>
      <c r="S646" s="1"/>
      <c r="T646" s="6"/>
      <c r="U646" s="1"/>
      <c r="V646" s="1"/>
      <c r="W646" s="1"/>
      <c r="X646" s="1"/>
      <c r="Y646" s="1"/>
      <c r="Z646" s="1"/>
      <c r="AA646" s="1"/>
      <c r="AB646" s="1"/>
      <c r="AC646" s="1"/>
    </row>
    <row r="647" ht="12.0" customHeight="1">
      <c r="A647" s="1"/>
      <c r="B647" s="6"/>
      <c r="C647" s="132"/>
      <c r="D647" s="7"/>
      <c r="E647" s="133"/>
      <c r="F647" s="5"/>
      <c r="G647" s="5"/>
      <c r="H647" s="97"/>
      <c r="I647" s="5"/>
      <c r="J647" s="5"/>
      <c r="K647" s="6"/>
      <c r="L647" s="7"/>
      <c r="M647" s="6"/>
      <c r="N647" s="1"/>
      <c r="O647" s="1"/>
      <c r="P647" s="6"/>
      <c r="Q647" s="8"/>
      <c r="R647" s="1"/>
      <c r="S647" s="1"/>
      <c r="T647" s="6"/>
      <c r="U647" s="1"/>
      <c r="V647" s="1"/>
      <c r="W647" s="1"/>
      <c r="X647" s="1"/>
      <c r="Y647" s="1"/>
      <c r="Z647" s="1"/>
      <c r="AA647" s="1"/>
      <c r="AB647" s="1"/>
      <c r="AC647" s="1"/>
    </row>
    <row r="648" ht="12.0" customHeight="1">
      <c r="A648" s="1"/>
      <c r="B648" s="6"/>
      <c r="C648" s="132"/>
      <c r="D648" s="7"/>
      <c r="E648" s="133"/>
      <c r="F648" s="5"/>
      <c r="G648" s="5"/>
      <c r="H648" s="97"/>
      <c r="I648" s="5"/>
      <c r="J648" s="5"/>
      <c r="K648" s="6"/>
      <c r="L648" s="7"/>
      <c r="M648" s="6"/>
      <c r="N648" s="1"/>
      <c r="O648" s="1"/>
      <c r="P648" s="6"/>
      <c r="Q648" s="8"/>
      <c r="R648" s="1"/>
      <c r="S648" s="1"/>
      <c r="T648" s="6"/>
      <c r="U648" s="1"/>
      <c r="V648" s="1"/>
      <c r="W648" s="1"/>
      <c r="X648" s="1"/>
      <c r="Y648" s="1"/>
      <c r="Z648" s="1"/>
      <c r="AA648" s="1"/>
      <c r="AB648" s="1"/>
      <c r="AC648" s="1"/>
    </row>
    <row r="649" ht="12.0" customHeight="1">
      <c r="A649" s="1"/>
      <c r="B649" s="6"/>
      <c r="C649" s="132"/>
      <c r="D649" s="7"/>
      <c r="E649" s="133"/>
      <c r="F649" s="5"/>
      <c r="G649" s="5"/>
      <c r="H649" s="97"/>
      <c r="I649" s="5"/>
      <c r="J649" s="5"/>
      <c r="K649" s="6"/>
      <c r="L649" s="7"/>
      <c r="M649" s="6"/>
      <c r="N649" s="1"/>
      <c r="O649" s="1"/>
      <c r="P649" s="6"/>
      <c r="Q649" s="8"/>
      <c r="R649" s="1"/>
      <c r="S649" s="1"/>
      <c r="T649" s="6"/>
      <c r="U649" s="1"/>
      <c r="V649" s="1"/>
      <c r="W649" s="1"/>
      <c r="X649" s="1"/>
      <c r="Y649" s="1"/>
      <c r="Z649" s="1"/>
      <c r="AA649" s="1"/>
      <c r="AB649" s="1"/>
      <c r="AC649" s="1"/>
    </row>
    <row r="650" ht="12.0" customHeight="1">
      <c r="A650" s="1"/>
      <c r="B650" s="6"/>
      <c r="C650" s="132"/>
      <c r="D650" s="7"/>
      <c r="E650" s="133"/>
      <c r="F650" s="5"/>
      <c r="G650" s="5"/>
      <c r="H650" s="97"/>
      <c r="I650" s="5"/>
      <c r="J650" s="5"/>
      <c r="K650" s="6"/>
      <c r="L650" s="7"/>
      <c r="M650" s="6"/>
      <c r="N650" s="1"/>
      <c r="O650" s="1"/>
      <c r="P650" s="6"/>
      <c r="Q650" s="8"/>
      <c r="R650" s="1"/>
      <c r="S650" s="1"/>
      <c r="T650" s="6"/>
      <c r="U650" s="1"/>
      <c r="V650" s="1"/>
      <c r="W650" s="1"/>
      <c r="X650" s="1"/>
      <c r="Y650" s="1"/>
      <c r="Z650" s="1"/>
      <c r="AA650" s="1"/>
      <c r="AB650" s="1"/>
      <c r="AC650" s="1"/>
    </row>
    <row r="651" ht="12.0" customHeight="1">
      <c r="A651" s="1"/>
      <c r="B651" s="6"/>
      <c r="C651" s="132"/>
      <c r="D651" s="7"/>
      <c r="E651" s="133"/>
      <c r="F651" s="5"/>
      <c r="G651" s="5"/>
      <c r="H651" s="97"/>
      <c r="I651" s="5"/>
      <c r="J651" s="5"/>
      <c r="K651" s="6"/>
      <c r="L651" s="7"/>
      <c r="M651" s="6"/>
      <c r="N651" s="1"/>
      <c r="O651" s="1"/>
      <c r="P651" s="6"/>
      <c r="Q651" s="8"/>
      <c r="R651" s="1"/>
      <c r="S651" s="1"/>
      <c r="T651" s="6"/>
      <c r="U651" s="1"/>
      <c r="V651" s="1"/>
      <c r="W651" s="1"/>
      <c r="X651" s="1"/>
      <c r="Y651" s="1"/>
      <c r="Z651" s="1"/>
      <c r="AA651" s="1"/>
      <c r="AB651" s="1"/>
      <c r="AC651" s="1"/>
    </row>
    <row r="652" ht="12.0" customHeight="1">
      <c r="A652" s="1"/>
      <c r="B652" s="6"/>
      <c r="C652" s="132"/>
      <c r="D652" s="7"/>
      <c r="E652" s="133"/>
      <c r="F652" s="5"/>
      <c r="G652" s="5"/>
      <c r="H652" s="97"/>
      <c r="I652" s="5"/>
      <c r="J652" s="5"/>
      <c r="K652" s="6"/>
      <c r="L652" s="7"/>
      <c r="M652" s="6"/>
      <c r="N652" s="1"/>
      <c r="O652" s="1"/>
      <c r="P652" s="6"/>
      <c r="Q652" s="8"/>
      <c r="R652" s="1"/>
      <c r="S652" s="1"/>
      <c r="T652" s="6"/>
      <c r="U652" s="1"/>
      <c r="V652" s="1"/>
      <c r="W652" s="1"/>
      <c r="X652" s="1"/>
      <c r="Y652" s="1"/>
      <c r="Z652" s="1"/>
      <c r="AA652" s="1"/>
      <c r="AB652" s="1"/>
      <c r="AC652" s="1"/>
    </row>
    <row r="653" ht="12.0" customHeight="1">
      <c r="A653" s="1"/>
      <c r="B653" s="6"/>
      <c r="C653" s="132"/>
      <c r="D653" s="7"/>
      <c r="E653" s="133"/>
      <c r="F653" s="5"/>
      <c r="G653" s="5"/>
      <c r="H653" s="97"/>
      <c r="I653" s="5"/>
      <c r="J653" s="5"/>
      <c r="K653" s="6"/>
      <c r="L653" s="7"/>
      <c r="M653" s="6"/>
      <c r="N653" s="1"/>
      <c r="O653" s="1"/>
      <c r="P653" s="6"/>
      <c r="Q653" s="8"/>
      <c r="R653" s="1"/>
      <c r="S653" s="1"/>
      <c r="T653" s="6"/>
      <c r="U653" s="1"/>
      <c r="V653" s="1"/>
      <c r="W653" s="1"/>
      <c r="X653" s="1"/>
      <c r="Y653" s="1"/>
      <c r="Z653" s="1"/>
      <c r="AA653" s="1"/>
      <c r="AB653" s="1"/>
      <c r="AC653" s="1"/>
    </row>
    <row r="654" ht="12.0" customHeight="1">
      <c r="A654" s="1"/>
      <c r="B654" s="6"/>
      <c r="C654" s="132"/>
      <c r="D654" s="7"/>
      <c r="E654" s="133"/>
      <c r="F654" s="5"/>
      <c r="G654" s="5"/>
      <c r="H654" s="97"/>
      <c r="I654" s="5"/>
      <c r="J654" s="5"/>
      <c r="K654" s="6"/>
      <c r="L654" s="7"/>
      <c r="M654" s="6"/>
      <c r="N654" s="1"/>
      <c r="O654" s="1"/>
      <c r="P654" s="6"/>
      <c r="Q654" s="8"/>
      <c r="R654" s="1"/>
      <c r="S654" s="1"/>
      <c r="T654" s="6"/>
      <c r="U654" s="1"/>
      <c r="V654" s="1"/>
      <c r="W654" s="1"/>
      <c r="X654" s="1"/>
      <c r="Y654" s="1"/>
      <c r="Z654" s="1"/>
      <c r="AA654" s="1"/>
      <c r="AB654" s="1"/>
      <c r="AC654" s="1"/>
    </row>
    <row r="655" ht="12.0" customHeight="1">
      <c r="A655" s="1"/>
      <c r="B655" s="6"/>
      <c r="C655" s="132"/>
      <c r="D655" s="7"/>
      <c r="E655" s="133"/>
      <c r="F655" s="5"/>
      <c r="G655" s="5"/>
      <c r="H655" s="97"/>
      <c r="I655" s="5"/>
      <c r="J655" s="5"/>
      <c r="K655" s="6"/>
      <c r="L655" s="7"/>
      <c r="M655" s="6"/>
      <c r="N655" s="1"/>
      <c r="O655" s="1"/>
      <c r="P655" s="6"/>
      <c r="Q655" s="8"/>
      <c r="R655" s="1"/>
      <c r="S655" s="1"/>
      <c r="T655" s="6"/>
      <c r="U655" s="1"/>
      <c r="V655" s="1"/>
      <c r="W655" s="1"/>
      <c r="X655" s="1"/>
      <c r="Y655" s="1"/>
      <c r="Z655" s="1"/>
      <c r="AA655" s="1"/>
      <c r="AB655" s="1"/>
      <c r="AC655" s="1"/>
    </row>
    <row r="656" ht="12.0" customHeight="1">
      <c r="A656" s="1"/>
      <c r="B656" s="6"/>
      <c r="C656" s="132"/>
      <c r="D656" s="7"/>
      <c r="E656" s="133"/>
      <c r="F656" s="5"/>
      <c r="G656" s="5"/>
      <c r="H656" s="97"/>
      <c r="I656" s="5"/>
      <c r="J656" s="5"/>
      <c r="K656" s="6"/>
      <c r="L656" s="7"/>
      <c r="M656" s="6"/>
      <c r="N656" s="1"/>
      <c r="O656" s="1"/>
      <c r="P656" s="6"/>
      <c r="Q656" s="8"/>
      <c r="R656" s="1"/>
      <c r="S656" s="1"/>
      <c r="T656" s="6"/>
      <c r="U656" s="1"/>
      <c r="V656" s="1"/>
      <c r="W656" s="1"/>
      <c r="X656" s="1"/>
      <c r="Y656" s="1"/>
      <c r="Z656" s="1"/>
      <c r="AA656" s="1"/>
      <c r="AB656" s="1"/>
      <c r="AC656" s="1"/>
    </row>
    <row r="657" ht="12.0" customHeight="1">
      <c r="A657" s="1"/>
      <c r="B657" s="6"/>
      <c r="C657" s="132"/>
      <c r="D657" s="7"/>
      <c r="E657" s="133"/>
      <c r="F657" s="5"/>
      <c r="G657" s="5"/>
      <c r="H657" s="97"/>
      <c r="I657" s="5"/>
      <c r="J657" s="5"/>
      <c r="K657" s="6"/>
      <c r="L657" s="7"/>
      <c r="M657" s="6"/>
      <c r="N657" s="1"/>
      <c r="O657" s="1"/>
      <c r="P657" s="6"/>
      <c r="Q657" s="8"/>
      <c r="R657" s="1"/>
      <c r="S657" s="1"/>
      <c r="T657" s="6"/>
      <c r="U657" s="1"/>
      <c r="V657" s="1"/>
      <c r="W657" s="1"/>
      <c r="X657" s="1"/>
      <c r="Y657" s="1"/>
      <c r="Z657" s="1"/>
      <c r="AA657" s="1"/>
      <c r="AB657" s="1"/>
      <c r="AC657" s="1"/>
    </row>
    <row r="658" ht="12.0" customHeight="1">
      <c r="A658" s="1"/>
      <c r="B658" s="6"/>
      <c r="C658" s="132"/>
      <c r="D658" s="7"/>
      <c r="E658" s="133"/>
      <c r="F658" s="5"/>
      <c r="G658" s="5"/>
      <c r="H658" s="97"/>
      <c r="I658" s="5"/>
      <c r="J658" s="5"/>
      <c r="K658" s="6"/>
      <c r="L658" s="7"/>
      <c r="M658" s="6"/>
      <c r="N658" s="1"/>
      <c r="O658" s="1"/>
      <c r="P658" s="6"/>
      <c r="Q658" s="8"/>
      <c r="R658" s="1"/>
      <c r="S658" s="1"/>
      <c r="T658" s="6"/>
      <c r="U658" s="1"/>
      <c r="V658" s="1"/>
      <c r="W658" s="1"/>
      <c r="X658" s="1"/>
      <c r="Y658" s="1"/>
      <c r="Z658" s="1"/>
      <c r="AA658" s="1"/>
      <c r="AB658" s="1"/>
      <c r="AC658" s="1"/>
    </row>
    <row r="659" ht="12.0" customHeight="1">
      <c r="A659" s="1"/>
      <c r="B659" s="6"/>
      <c r="C659" s="132"/>
      <c r="D659" s="7"/>
      <c r="E659" s="133"/>
      <c r="F659" s="5"/>
      <c r="G659" s="5"/>
      <c r="H659" s="97"/>
      <c r="I659" s="5"/>
      <c r="J659" s="5"/>
      <c r="K659" s="6"/>
      <c r="L659" s="7"/>
      <c r="M659" s="6"/>
      <c r="N659" s="1"/>
      <c r="O659" s="1"/>
      <c r="P659" s="6"/>
      <c r="Q659" s="8"/>
      <c r="R659" s="1"/>
      <c r="S659" s="1"/>
      <c r="T659" s="6"/>
      <c r="U659" s="1"/>
      <c r="V659" s="1"/>
      <c r="W659" s="1"/>
      <c r="X659" s="1"/>
      <c r="Y659" s="1"/>
      <c r="Z659" s="1"/>
      <c r="AA659" s="1"/>
      <c r="AB659" s="1"/>
      <c r="AC659" s="1"/>
    </row>
    <row r="660" ht="12.0" customHeight="1">
      <c r="A660" s="1"/>
      <c r="B660" s="6"/>
      <c r="C660" s="132"/>
      <c r="D660" s="7"/>
      <c r="E660" s="133"/>
      <c r="F660" s="5"/>
      <c r="G660" s="5"/>
      <c r="H660" s="97"/>
      <c r="I660" s="5"/>
      <c r="J660" s="5"/>
      <c r="K660" s="6"/>
      <c r="L660" s="7"/>
      <c r="M660" s="6"/>
      <c r="N660" s="1"/>
      <c r="O660" s="1"/>
      <c r="P660" s="6"/>
      <c r="Q660" s="8"/>
      <c r="R660" s="1"/>
      <c r="S660" s="1"/>
      <c r="T660" s="6"/>
      <c r="U660" s="1"/>
      <c r="V660" s="1"/>
      <c r="W660" s="1"/>
      <c r="X660" s="1"/>
      <c r="Y660" s="1"/>
      <c r="Z660" s="1"/>
      <c r="AA660" s="1"/>
      <c r="AB660" s="1"/>
      <c r="AC660" s="1"/>
    </row>
    <row r="661" ht="12.0" customHeight="1">
      <c r="A661" s="1"/>
      <c r="B661" s="6"/>
      <c r="C661" s="132"/>
      <c r="D661" s="7"/>
      <c r="E661" s="133"/>
      <c r="F661" s="5"/>
      <c r="G661" s="5"/>
      <c r="H661" s="97"/>
      <c r="I661" s="5"/>
      <c r="J661" s="5"/>
      <c r="K661" s="6"/>
      <c r="L661" s="7"/>
      <c r="M661" s="6"/>
      <c r="N661" s="1"/>
      <c r="O661" s="1"/>
      <c r="P661" s="6"/>
      <c r="Q661" s="8"/>
      <c r="R661" s="1"/>
      <c r="S661" s="1"/>
      <c r="T661" s="6"/>
      <c r="U661" s="1"/>
      <c r="V661" s="1"/>
      <c r="W661" s="1"/>
      <c r="X661" s="1"/>
      <c r="Y661" s="1"/>
      <c r="Z661" s="1"/>
      <c r="AA661" s="1"/>
      <c r="AB661" s="1"/>
      <c r="AC661" s="1"/>
    </row>
    <row r="662" ht="12.0" customHeight="1">
      <c r="A662" s="1"/>
      <c r="B662" s="6"/>
      <c r="C662" s="132"/>
      <c r="D662" s="7"/>
      <c r="E662" s="133"/>
      <c r="F662" s="5"/>
      <c r="G662" s="5"/>
      <c r="H662" s="97"/>
      <c r="I662" s="5"/>
      <c r="J662" s="5"/>
      <c r="K662" s="6"/>
      <c r="L662" s="7"/>
      <c r="M662" s="6"/>
      <c r="N662" s="1"/>
      <c r="O662" s="1"/>
      <c r="P662" s="6"/>
      <c r="Q662" s="8"/>
      <c r="R662" s="1"/>
      <c r="S662" s="1"/>
      <c r="T662" s="6"/>
      <c r="U662" s="1"/>
      <c r="V662" s="1"/>
      <c r="W662" s="1"/>
      <c r="X662" s="1"/>
      <c r="Y662" s="1"/>
      <c r="Z662" s="1"/>
      <c r="AA662" s="1"/>
      <c r="AB662" s="1"/>
      <c r="AC662" s="1"/>
    </row>
    <row r="663" ht="12.0" customHeight="1">
      <c r="A663" s="1"/>
      <c r="B663" s="6"/>
      <c r="C663" s="132"/>
      <c r="D663" s="7"/>
      <c r="E663" s="133"/>
      <c r="F663" s="5"/>
      <c r="G663" s="5"/>
      <c r="H663" s="97"/>
      <c r="I663" s="5"/>
      <c r="J663" s="5"/>
      <c r="K663" s="6"/>
      <c r="L663" s="7"/>
      <c r="M663" s="6"/>
      <c r="N663" s="1"/>
      <c r="O663" s="1"/>
      <c r="P663" s="6"/>
      <c r="Q663" s="8"/>
      <c r="R663" s="1"/>
      <c r="S663" s="1"/>
      <c r="T663" s="6"/>
      <c r="U663" s="1"/>
      <c r="V663" s="1"/>
      <c r="W663" s="1"/>
      <c r="X663" s="1"/>
      <c r="Y663" s="1"/>
      <c r="Z663" s="1"/>
      <c r="AA663" s="1"/>
      <c r="AB663" s="1"/>
      <c r="AC663" s="1"/>
    </row>
    <row r="664" ht="12.0" customHeight="1">
      <c r="A664" s="1"/>
      <c r="B664" s="6"/>
      <c r="C664" s="132"/>
      <c r="D664" s="7"/>
      <c r="E664" s="133"/>
      <c r="F664" s="5"/>
      <c r="G664" s="5"/>
      <c r="H664" s="97"/>
      <c r="I664" s="5"/>
      <c r="J664" s="5"/>
      <c r="K664" s="6"/>
      <c r="L664" s="7"/>
      <c r="M664" s="6"/>
      <c r="N664" s="1"/>
      <c r="O664" s="1"/>
      <c r="P664" s="6"/>
      <c r="Q664" s="8"/>
      <c r="R664" s="1"/>
      <c r="S664" s="1"/>
      <c r="T664" s="6"/>
      <c r="U664" s="1"/>
      <c r="V664" s="1"/>
      <c r="W664" s="1"/>
      <c r="X664" s="1"/>
      <c r="Y664" s="1"/>
      <c r="Z664" s="1"/>
      <c r="AA664" s="1"/>
      <c r="AB664" s="1"/>
      <c r="AC664" s="1"/>
    </row>
    <row r="665" ht="12.0" customHeight="1">
      <c r="A665" s="1"/>
      <c r="B665" s="6"/>
      <c r="C665" s="132"/>
      <c r="D665" s="7"/>
      <c r="E665" s="133"/>
      <c r="F665" s="5"/>
      <c r="G665" s="5"/>
      <c r="H665" s="97"/>
      <c r="I665" s="5"/>
      <c r="J665" s="5"/>
      <c r="K665" s="6"/>
      <c r="L665" s="7"/>
      <c r="M665" s="6"/>
      <c r="N665" s="1"/>
      <c r="O665" s="1"/>
      <c r="P665" s="6"/>
      <c r="Q665" s="8"/>
      <c r="R665" s="1"/>
      <c r="S665" s="1"/>
      <c r="T665" s="6"/>
      <c r="U665" s="1"/>
      <c r="V665" s="1"/>
      <c r="W665" s="1"/>
      <c r="X665" s="1"/>
      <c r="Y665" s="1"/>
      <c r="Z665" s="1"/>
      <c r="AA665" s="1"/>
      <c r="AB665" s="1"/>
      <c r="AC665" s="1"/>
    </row>
    <row r="666" ht="12.0" customHeight="1">
      <c r="A666" s="1"/>
      <c r="B666" s="6"/>
      <c r="C666" s="132"/>
      <c r="D666" s="7"/>
      <c r="E666" s="133"/>
      <c r="F666" s="5"/>
      <c r="G666" s="5"/>
      <c r="H666" s="97"/>
      <c r="I666" s="5"/>
      <c r="J666" s="5"/>
      <c r="K666" s="6"/>
      <c r="L666" s="7"/>
      <c r="M666" s="6"/>
      <c r="N666" s="1"/>
      <c r="O666" s="1"/>
      <c r="P666" s="6"/>
      <c r="Q666" s="8"/>
      <c r="R666" s="1"/>
      <c r="S666" s="1"/>
      <c r="T666" s="6"/>
      <c r="U666" s="1"/>
      <c r="V666" s="1"/>
      <c r="W666" s="1"/>
      <c r="X666" s="1"/>
      <c r="Y666" s="1"/>
      <c r="Z666" s="1"/>
      <c r="AA666" s="1"/>
      <c r="AB666" s="1"/>
      <c r="AC666" s="1"/>
    </row>
    <row r="667" ht="12.0" customHeight="1">
      <c r="A667" s="1"/>
      <c r="B667" s="6"/>
      <c r="C667" s="132"/>
      <c r="D667" s="7"/>
      <c r="E667" s="133"/>
      <c r="F667" s="5"/>
      <c r="G667" s="5"/>
      <c r="H667" s="97"/>
      <c r="I667" s="5"/>
      <c r="J667" s="5"/>
      <c r="K667" s="6"/>
      <c r="L667" s="7"/>
      <c r="M667" s="6"/>
      <c r="N667" s="1"/>
      <c r="O667" s="1"/>
      <c r="P667" s="6"/>
      <c r="Q667" s="8"/>
      <c r="R667" s="1"/>
      <c r="S667" s="1"/>
      <c r="T667" s="6"/>
      <c r="U667" s="1"/>
      <c r="V667" s="1"/>
      <c r="W667" s="1"/>
      <c r="X667" s="1"/>
      <c r="Y667" s="1"/>
      <c r="Z667" s="1"/>
      <c r="AA667" s="1"/>
      <c r="AB667" s="1"/>
      <c r="AC667" s="1"/>
    </row>
    <row r="668" ht="12.0" customHeight="1">
      <c r="A668" s="1"/>
      <c r="B668" s="6"/>
      <c r="C668" s="132"/>
      <c r="D668" s="7"/>
      <c r="E668" s="133"/>
      <c r="F668" s="5"/>
      <c r="G668" s="5"/>
      <c r="H668" s="97"/>
      <c r="I668" s="5"/>
      <c r="J668" s="5"/>
      <c r="K668" s="6"/>
      <c r="L668" s="7"/>
      <c r="M668" s="6"/>
      <c r="N668" s="1"/>
      <c r="O668" s="1"/>
      <c r="P668" s="6"/>
      <c r="Q668" s="8"/>
      <c r="R668" s="1"/>
      <c r="S668" s="1"/>
      <c r="T668" s="6"/>
      <c r="U668" s="1"/>
      <c r="V668" s="1"/>
      <c r="W668" s="1"/>
      <c r="X668" s="1"/>
      <c r="Y668" s="1"/>
      <c r="Z668" s="1"/>
      <c r="AA668" s="1"/>
      <c r="AB668" s="1"/>
      <c r="AC668" s="1"/>
    </row>
    <row r="669" ht="12.0" customHeight="1">
      <c r="A669" s="1"/>
      <c r="B669" s="6"/>
      <c r="C669" s="132"/>
      <c r="D669" s="7"/>
      <c r="E669" s="133"/>
      <c r="F669" s="5"/>
      <c r="G669" s="5"/>
      <c r="H669" s="97"/>
      <c r="I669" s="5"/>
      <c r="J669" s="5"/>
      <c r="K669" s="6"/>
      <c r="L669" s="7"/>
      <c r="M669" s="6"/>
      <c r="N669" s="1"/>
      <c r="O669" s="1"/>
      <c r="P669" s="6"/>
      <c r="Q669" s="8"/>
      <c r="R669" s="1"/>
      <c r="S669" s="1"/>
      <c r="T669" s="6"/>
      <c r="U669" s="1"/>
      <c r="V669" s="1"/>
      <c r="W669" s="1"/>
      <c r="X669" s="1"/>
      <c r="Y669" s="1"/>
      <c r="Z669" s="1"/>
      <c r="AA669" s="1"/>
      <c r="AB669" s="1"/>
      <c r="AC669" s="1"/>
    </row>
    <row r="670" ht="12.0" customHeight="1">
      <c r="A670" s="1"/>
      <c r="B670" s="6"/>
      <c r="C670" s="132"/>
      <c r="D670" s="7"/>
      <c r="E670" s="133"/>
      <c r="F670" s="5"/>
      <c r="G670" s="5"/>
      <c r="H670" s="97"/>
      <c r="I670" s="5"/>
      <c r="J670" s="5"/>
      <c r="K670" s="6"/>
      <c r="L670" s="7"/>
      <c r="M670" s="6"/>
      <c r="N670" s="1"/>
      <c r="O670" s="1"/>
      <c r="P670" s="6"/>
      <c r="Q670" s="8"/>
      <c r="R670" s="1"/>
      <c r="S670" s="1"/>
      <c r="T670" s="6"/>
      <c r="U670" s="1"/>
      <c r="V670" s="1"/>
      <c r="W670" s="1"/>
      <c r="X670" s="1"/>
      <c r="Y670" s="1"/>
      <c r="Z670" s="1"/>
      <c r="AA670" s="1"/>
      <c r="AB670" s="1"/>
      <c r="AC670" s="1"/>
    </row>
    <row r="671" ht="12.0" customHeight="1">
      <c r="A671" s="1"/>
      <c r="B671" s="6"/>
      <c r="C671" s="132"/>
      <c r="D671" s="7"/>
      <c r="E671" s="133"/>
      <c r="F671" s="5"/>
      <c r="G671" s="5"/>
      <c r="H671" s="97"/>
      <c r="I671" s="5"/>
      <c r="J671" s="5"/>
      <c r="K671" s="6"/>
      <c r="L671" s="7"/>
      <c r="M671" s="6"/>
      <c r="N671" s="1"/>
      <c r="O671" s="1"/>
      <c r="P671" s="6"/>
      <c r="Q671" s="8"/>
      <c r="R671" s="1"/>
      <c r="S671" s="1"/>
      <c r="T671" s="6"/>
      <c r="U671" s="1"/>
      <c r="V671" s="1"/>
      <c r="W671" s="1"/>
      <c r="X671" s="1"/>
      <c r="Y671" s="1"/>
      <c r="Z671" s="1"/>
      <c r="AA671" s="1"/>
      <c r="AB671" s="1"/>
      <c r="AC671" s="1"/>
    </row>
    <row r="672" ht="12.0" customHeight="1">
      <c r="A672" s="1"/>
      <c r="B672" s="6"/>
      <c r="C672" s="132"/>
      <c r="D672" s="7"/>
      <c r="E672" s="133"/>
      <c r="F672" s="5"/>
      <c r="G672" s="5"/>
      <c r="H672" s="97"/>
      <c r="I672" s="5"/>
      <c r="J672" s="5"/>
      <c r="K672" s="6"/>
      <c r="L672" s="7"/>
      <c r="M672" s="6"/>
      <c r="N672" s="1"/>
      <c r="O672" s="1"/>
      <c r="P672" s="6"/>
      <c r="Q672" s="8"/>
      <c r="R672" s="1"/>
      <c r="S672" s="1"/>
      <c r="T672" s="6"/>
      <c r="U672" s="1"/>
      <c r="V672" s="1"/>
      <c r="W672" s="1"/>
      <c r="X672" s="1"/>
      <c r="Y672" s="1"/>
      <c r="Z672" s="1"/>
      <c r="AA672" s="1"/>
      <c r="AB672" s="1"/>
      <c r="AC672" s="1"/>
    </row>
    <row r="673" ht="12.0" customHeight="1">
      <c r="A673" s="1"/>
      <c r="B673" s="6"/>
      <c r="C673" s="132"/>
      <c r="D673" s="7"/>
      <c r="E673" s="133"/>
      <c r="F673" s="5"/>
      <c r="G673" s="5"/>
      <c r="H673" s="97"/>
      <c r="I673" s="5"/>
      <c r="J673" s="5"/>
      <c r="K673" s="6"/>
      <c r="L673" s="7"/>
      <c r="M673" s="6"/>
      <c r="N673" s="1"/>
      <c r="O673" s="1"/>
      <c r="P673" s="6"/>
      <c r="Q673" s="8"/>
      <c r="R673" s="1"/>
      <c r="S673" s="1"/>
      <c r="T673" s="6"/>
      <c r="U673" s="1"/>
      <c r="V673" s="1"/>
      <c r="W673" s="1"/>
      <c r="X673" s="1"/>
      <c r="Y673" s="1"/>
      <c r="Z673" s="1"/>
      <c r="AA673" s="1"/>
      <c r="AB673" s="1"/>
      <c r="AC673" s="1"/>
    </row>
    <row r="674" ht="12.0" customHeight="1">
      <c r="A674" s="1"/>
      <c r="B674" s="6"/>
      <c r="C674" s="132"/>
      <c r="D674" s="7"/>
      <c r="E674" s="133"/>
      <c r="F674" s="5"/>
      <c r="G674" s="5"/>
      <c r="H674" s="97"/>
      <c r="I674" s="5"/>
      <c r="J674" s="5"/>
      <c r="K674" s="6"/>
      <c r="L674" s="7"/>
      <c r="M674" s="6"/>
      <c r="N674" s="1"/>
      <c r="O674" s="1"/>
      <c r="P674" s="6"/>
      <c r="Q674" s="8"/>
      <c r="R674" s="1"/>
      <c r="S674" s="1"/>
      <c r="T674" s="6"/>
      <c r="U674" s="1"/>
      <c r="V674" s="1"/>
      <c r="W674" s="1"/>
      <c r="X674" s="1"/>
      <c r="Y674" s="1"/>
      <c r="Z674" s="1"/>
      <c r="AA674" s="1"/>
      <c r="AB674" s="1"/>
      <c r="AC674" s="1"/>
    </row>
    <row r="675" ht="12.0" customHeight="1">
      <c r="A675" s="1"/>
      <c r="B675" s="6"/>
      <c r="C675" s="132"/>
      <c r="D675" s="7"/>
      <c r="E675" s="133"/>
      <c r="F675" s="5"/>
      <c r="G675" s="5"/>
      <c r="H675" s="97"/>
      <c r="I675" s="5"/>
      <c r="J675" s="5"/>
      <c r="K675" s="6"/>
      <c r="L675" s="7"/>
      <c r="M675" s="6"/>
      <c r="N675" s="1"/>
      <c r="O675" s="1"/>
      <c r="P675" s="6"/>
      <c r="Q675" s="8"/>
      <c r="R675" s="1"/>
      <c r="S675" s="1"/>
      <c r="T675" s="6"/>
      <c r="U675" s="1"/>
      <c r="V675" s="1"/>
      <c r="W675" s="1"/>
      <c r="X675" s="1"/>
      <c r="Y675" s="1"/>
      <c r="Z675" s="1"/>
      <c r="AA675" s="1"/>
      <c r="AB675" s="1"/>
      <c r="AC675" s="1"/>
    </row>
    <row r="676" ht="12.0" customHeight="1">
      <c r="A676" s="1"/>
      <c r="B676" s="6"/>
      <c r="C676" s="132"/>
      <c r="D676" s="7"/>
      <c r="E676" s="133"/>
      <c r="F676" s="5"/>
      <c r="G676" s="5"/>
      <c r="H676" s="97"/>
      <c r="I676" s="5"/>
      <c r="J676" s="5"/>
      <c r="K676" s="6"/>
      <c r="L676" s="7"/>
      <c r="M676" s="6"/>
      <c r="N676" s="1"/>
      <c r="O676" s="1"/>
      <c r="P676" s="6"/>
      <c r="Q676" s="8"/>
      <c r="R676" s="1"/>
      <c r="S676" s="1"/>
      <c r="T676" s="6"/>
      <c r="U676" s="1"/>
      <c r="V676" s="1"/>
      <c r="W676" s="1"/>
      <c r="X676" s="1"/>
      <c r="Y676" s="1"/>
      <c r="Z676" s="1"/>
      <c r="AA676" s="1"/>
      <c r="AB676" s="1"/>
      <c r="AC676" s="1"/>
    </row>
    <row r="677" ht="12.0" customHeight="1">
      <c r="A677" s="1"/>
      <c r="B677" s="6"/>
      <c r="C677" s="132"/>
      <c r="D677" s="7"/>
      <c r="E677" s="133"/>
      <c r="F677" s="5"/>
      <c r="G677" s="5"/>
      <c r="H677" s="97"/>
      <c r="I677" s="5"/>
      <c r="J677" s="5"/>
      <c r="K677" s="6"/>
      <c r="L677" s="7"/>
      <c r="M677" s="6"/>
      <c r="N677" s="1"/>
      <c r="O677" s="1"/>
      <c r="P677" s="6"/>
      <c r="Q677" s="8"/>
      <c r="R677" s="1"/>
      <c r="S677" s="1"/>
      <c r="T677" s="6"/>
      <c r="U677" s="1"/>
      <c r="V677" s="1"/>
      <c r="W677" s="1"/>
      <c r="X677" s="1"/>
      <c r="Y677" s="1"/>
      <c r="Z677" s="1"/>
      <c r="AA677" s="1"/>
      <c r="AB677" s="1"/>
      <c r="AC677" s="1"/>
    </row>
    <row r="678" ht="12.0" customHeight="1">
      <c r="A678" s="1"/>
      <c r="B678" s="6"/>
      <c r="C678" s="132"/>
      <c r="D678" s="7"/>
      <c r="E678" s="133"/>
      <c r="F678" s="5"/>
      <c r="G678" s="5"/>
      <c r="H678" s="97"/>
      <c r="I678" s="5"/>
      <c r="J678" s="5"/>
      <c r="K678" s="6"/>
      <c r="L678" s="7"/>
      <c r="M678" s="6"/>
      <c r="N678" s="1"/>
      <c r="O678" s="1"/>
      <c r="P678" s="6"/>
      <c r="Q678" s="8"/>
      <c r="R678" s="1"/>
      <c r="S678" s="1"/>
      <c r="T678" s="6"/>
      <c r="U678" s="1"/>
      <c r="V678" s="1"/>
      <c r="W678" s="1"/>
      <c r="X678" s="1"/>
      <c r="Y678" s="1"/>
      <c r="Z678" s="1"/>
      <c r="AA678" s="1"/>
      <c r="AB678" s="1"/>
      <c r="AC678" s="1"/>
    </row>
    <row r="679" ht="12.0" customHeight="1">
      <c r="A679" s="1"/>
      <c r="B679" s="6"/>
      <c r="C679" s="132"/>
      <c r="D679" s="7"/>
      <c r="E679" s="133"/>
      <c r="F679" s="5"/>
      <c r="G679" s="5"/>
      <c r="H679" s="97"/>
      <c r="I679" s="5"/>
      <c r="J679" s="5"/>
      <c r="K679" s="6"/>
      <c r="L679" s="7"/>
      <c r="M679" s="6"/>
      <c r="N679" s="1"/>
      <c r="O679" s="1"/>
      <c r="P679" s="6"/>
      <c r="Q679" s="8"/>
      <c r="R679" s="1"/>
      <c r="S679" s="1"/>
      <c r="T679" s="6"/>
      <c r="U679" s="1"/>
      <c r="V679" s="1"/>
      <c r="W679" s="1"/>
      <c r="X679" s="1"/>
      <c r="Y679" s="1"/>
      <c r="Z679" s="1"/>
      <c r="AA679" s="1"/>
      <c r="AB679" s="1"/>
      <c r="AC679" s="1"/>
    </row>
    <row r="680" ht="12.0" customHeight="1">
      <c r="A680" s="1"/>
      <c r="B680" s="6"/>
      <c r="C680" s="132"/>
      <c r="D680" s="7"/>
      <c r="E680" s="133"/>
      <c r="F680" s="5"/>
      <c r="G680" s="5"/>
      <c r="H680" s="97"/>
      <c r="I680" s="5"/>
      <c r="J680" s="5"/>
      <c r="K680" s="6"/>
      <c r="L680" s="7"/>
      <c r="M680" s="6"/>
      <c r="N680" s="1"/>
      <c r="O680" s="1"/>
      <c r="P680" s="6"/>
      <c r="Q680" s="8"/>
      <c r="R680" s="1"/>
      <c r="S680" s="1"/>
      <c r="T680" s="6"/>
      <c r="U680" s="1"/>
      <c r="V680" s="1"/>
      <c r="W680" s="1"/>
      <c r="X680" s="1"/>
      <c r="Y680" s="1"/>
      <c r="Z680" s="1"/>
      <c r="AA680" s="1"/>
      <c r="AB680" s="1"/>
      <c r="AC680" s="1"/>
    </row>
    <row r="681" ht="12.0" customHeight="1">
      <c r="A681" s="1"/>
      <c r="B681" s="6"/>
      <c r="C681" s="132"/>
      <c r="D681" s="7"/>
      <c r="E681" s="133"/>
      <c r="F681" s="5"/>
      <c r="G681" s="5"/>
      <c r="H681" s="97"/>
      <c r="I681" s="5"/>
      <c r="J681" s="5"/>
      <c r="K681" s="6"/>
      <c r="L681" s="7"/>
      <c r="M681" s="6"/>
      <c r="N681" s="1"/>
      <c r="O681" s="1"/>
      <c r="P681" s="6"/>
      <c r="Q681" s="8"/>
      <c r="R681" s="1"/>
      <c r="S681" s="1"/>
      <c r="T681" s="6"/>
      <c r="U681" s="1"/>
      <c r="V681" s="1"/>
      <c r="W681" s="1"/>
      <c r="X681" s="1"/>
      <c r="Y681" s="1"/>
      <c r="Z681" s="1"/>
      <c r="AA681" s="1"/>
      <c r="AB681" s="1"/>
      <c r="AC681" s="1"/>
    </row>
    <row r="682" ht="12.0" customHeight="1">
      <c r="A682" s="1"/>
      <c r="B682" s="6"/>
      <c r="C682" s="132"/>
      <c r="D682" s="7"/>
      <c r="E682" s="133"/>
      <c r="F682" s="5"/>
      <c r="G682" s="5"/>
      <c r="H682" s="97"/>
      <c r="I682" s="5"/>
      <c r="J682" s="5"/>
      <c r="K682" s="6"/>
      <c r="L682" s="7"/>
      <c r="M682" s="6"/>
      <c r="N682" s="1"/>
      <c r="O682" s="1"/>
      <c r="P682" s="6"/>
      <c r="Q682" s="8"/>
      <c r="R682" s="1"/>
      <c r="S682" s="1"/>
      <c r="T682" s="6"/>
      <c r="U682" s="1"/>
      <c r="V682" s="1"/>
      <c r="W682" s="1"/>
      <c r="X682" s="1"/>
      <c r="Y682" s="1"/>
      <c r="Z682" s="1"/>
      <c r="AA682" s="1"/>
      <c r="AB682" s="1"/>
      <c r="AC682" s="1"/>
    </row>
    <row r="683" ht="12.0" customHeight="1">
      <c r="A683" s="1"/>
      <c r="B683" s="6"/>
      <c r="C683" s="132"/>
      <c r="D683" s="7"/>
      <c r="E683" s="133"/>
      <c r="F683" s="5"/>
      <c r="G683" s="5"/>
      <c r="H683" s="97"/>
      <c r="I683" s="5"/>
      <c r="J683" s="5"/>
      <c r="K683" s="6"/>
      <c r="L683" s="7"/>
      <c r="M683" s="6"/>
      <c r="N683" s="1"/>
      <c r="O683" s="1"/>
      <c r="P683" s="6"/>
      <c r="Q683" s="8"/>
      <c r="R683" s="1"/>
      <c r="S683" s="1"/>
      <c r="T683" s="6"/>
      <c r="U683" s="1"/>
      <c r="V683" s="1"/>
      <c r="W683" s="1"/>
      <c r="X683" s="1"/>
      <c r="Y683" s="1"/>
      <c r="Z683" s="1"/>
      <c r="AA683" s="1"/>
      <c r="AB683" s="1"/>
      <c r="AC683" s="1"/>
    </row>
    <row r="684" ht="12.0" customHeight="1">
      <c r="A684" s="1"/>
      <c r="B684" s="6"/>
      <c r="C684" s="132"/>
      <c r="D684" s="7"/>
      <c r="E684" s="133"/>
      <c r="F684" s="5"/>
      <c r="G684" s="5"/>
      <c r="H684" s="97"/>
      <c r="I684" s="5"/>
      <c r="J684" s="5"/>
      <c r="K684" s="6"/>
      <c r="L684" s="7"/>
      <c r="M684" s="6"/>
      <c r="N684" s="1"/>
      <c r="O684" s="1"/>
      <c r="P684" s="6"/>
      <c r="Q684" s="8"/>
      <c r="R684" s="1"/>
      <c r="S684" s="1"/>
      <c r="T684" s="6"/>
      <c r="U684" s="1"/>
      <c r="V684" s="1"/>
      <c r="W684" s="1"/>
      <c r="X684" s="1"/>
      <c r="Y684" s="1"/>
      <c r="Z684" s="1"/>
      <c r="AA684" s="1"/>
      <c r="AB684" s="1"/>
      <c r="AC684" s="1"/>
    </row>
    <row r="685" ht="12.0" customHeight="1">
      <c r="A685" s="1"/>
      <c r="B685" s="6"/>
      <c r="C685" s="132"/>
      <c r="D685" s="7"/>
      <c r="E685" s="133"/>
      <c r="F685" s="5"/>
      <c r="G685" s="5"/>
      <c r="H685" s="97"/>
      <c r="I685" s="5"/>
      <c r="J685" s="5"/>
      <c r="K685" s="6"/>
      <c r="L685" s="7"/>
      <c r="M685" s="6"/>
      <c r="N685" s="1"/>
      <c r="O685" s="1"/>
      <c r="P685" s="6"/>
      <c r="Q685" s="8"/>
      <c r="R685" s="1"/>
      <c r="S685" s="1"/>
      <c r="T685" s="6"/>
      <c r="U685" s="1"/>
      <c r="V685" s="1"/>
      <c r="W685" s="1"/>
      <c r="X685" s="1"/>
      <c r="Y685" s="1"/>
      <c r="Z685" s="1"/>
      <c r="AA685" s="1"/>
      <c r="AB685" s="1"/>
      <c r="AC685" s="1"/>
    </row>
    <row r="686" ht="12.0" customHeight="1">
      <c r="A686" s="1"/>
      <c r="B686" s="6"/>
      <c r="C686" s="132"/>
      <c r="D686" s="7"/>
      <c r="E686" s="133"/>
      <c r="F686" s="5"/>
      <c r="G686" s="5"/>
      <c r="H686" s="97"/>
      <c r="I686" s="5"/>
      <c r="J686" s="5"/>
      <c r="K686" s="6"/>
      <c r="L686" s="7"/>
      <c r="M686" s="6"/>
      <c r="N686" s="1"/>
      <c r="O686" s="1"/>
      <c r="P686" s="6"/>
      <c r="Q686" s="8"/>
      <c r="R686" s="1"/>
      <c r="S686" s="1"/>
      <c r="T686" s="6"/>
      <c r="U686" s="1"/>
      <c r="V686" s="1"/>
      <c r="W686" s="1"/>
      <c r="X686" s="1"/>
      <c r="Y686" s="1"/>
      <c r="Z686" s="1"/>
      <c r="AA686" s="1"/>
      <c r="AB686" s="1"/>
      <c r="AC686" s="1"/>
    </row>
    <row r="687" ht="12.0" customHeight="1">
      <c r="A687" s="1"/>
      <c r="B687" s="6"/>
      <c r="C687" s="132"/>
      <c r="D687" s="7"/>
      <c r="E687" s="133"/>
      <c r="F687" s="5"/>
      <c r="G687" s="5"/>
      <c r="H687" s="97"/>
      <c r="I687" s="5"/>
      <c r="J687" s="5"/>
      <c r="K687" s="6"/>
      <c r="L687" s="7"/>
      <c r="M687" s="6"/>
      <c r="N687" s="1"/>
      <c r="O687" s="1"/>
      <c r="P687" s="6"/>
      <c r="Q687" s="8"/>
      <c r="R687" s="1"/>
      <c r="S687" s="1"/>
      <c r="T687" s="6"/>
      <c r="U687" s="1"/>
      <c r="V687" s="1"/>
      <c r="W687" s="1"/>
      <c r="X687" s="1"/>
      <c r="Y687" s="1"/>
      <c r="Z687" s="1"/>
      <c r="AA687" s="1"/>
      <c r="AB687" s="1"/>
      <c r="AC687" s="1"/>
    </row>
    <row r="688" ht="12.0" customHeight="1">
      <c r="A688" s="1"/>
      <c r="B688" s="6"/>
      <c r="C688" s="132"/>
      <c r="D688" s="7"/>
      <c r="E688" s="133"/>
      <c r="F688" s="5"/>
      <c r="G688" s="5"/>
      <c r="H688" s="97"/>
      <c r="I688" s="5"/>
      <c r="J688" s="5"/>
      <c r="K688" s="6"/>
      <c r="L688" s="7"/>
      <c r="M688" s="6"/>
      <c r="N688" s="1"/>
      <c r="O688" s="1"/>
      <c r="P688" s="6"/>
      <c r="Q688" s="8"/>
      <c r="R688" s="1"/>
      <c r="S688" s="1"/>
      <c r="T688" s="6"/>
      <c r="U688" s="1"/>
      <c r="V688" s="1"/>
      <c r="W688" s="1"/>
      <c r="X688" s="1"/>
      <c r="Y688" s="1"/>
      <c r="Z688" s="1"/>
      <c r="AA688" s="1"/>
      <c r="AB688" s="1"/>
      <c r="AC688" s="1"/>
    </row>
    <row r="689" ht="12.0" customHeight="1">
      <c r="A689" s="1"/>
      <c r="B689" s="6"/>
      <c r="C689" s="132"/>
      <c r="D689" s="7"/>
      <c r="E689" s="133"/>
      <c r="F689" s="5"/>
      <c r="G689" s="5"/>
      <c r="H689" s="97"/>
      <c r="I689" s="5"/>
      <c r="J689" s="5"/>
      <c r="K689" s="6"/>
      <c r="L689" s="7"/>
      <c r="M689" s="6"/>
      <c r="N689" s="1"/>
      <c r="O689" s="1"/>
      <c r="P689" s="6"/>
      <c r="Q689" s="8"/>
      <c r="R689" s="1"/>
      <c r="S689" s="1"/>
      <c r="T689" s="6"/>
      <c r="U689" s="1"/>
      <c r="V689" s="1"/>
      <c r="W689" s="1"/>
      <c r="X689" s="1"/>
      <c r="Y689" s="1"/>
      <c r="Z689" s="1"/>
      <c r="AA689" s="1"/>
      <c r="AB689" s="1"/>
      <c r="AC689" s="1"/>
    </row>
    <row r="690" ht="12.0" customHeight="1">
      <c r="A690" s="1"/>
      <c r="B690" s="6"/>
      <c r="C690" s="132"/>
      <c r="D690" s="7"/>
      <c r="E690" s="133"/>
      <c r="F690" s="5"/>
      <c r="G690" s="5"/>
      <c r="H690" s="97"/>
      <c r="I690" s="5"/>
      <c r="J690" s="5"/>
      <c r="K690" s="6"/>
      <c r="L690" s="7"/>
      <c r="M690" s="6"/>
      <c r="N690" s="1"/>
      <c r="O690" s="1"/>
      <c r="P690" s="6"/>
      <c r="Q690" s="8"/>
      <c r="R690" s="1"/>
      <c r="S690" s="1"/>
      <c r="T690" s="6"/>
      <c r="U690" s="1"/>
      <c r="V690" s="1"/>
      <c r="W690" s="1"/>
      <c r="X690" s="1"/>
      <c r="Y690" s="1"/>
      <c r="Z690" s="1"/>
      <c r="AA690" s="1"/>
      <c r="AB690" s="1"/>
      <c r="AC690" s="1"/>
    </row>
    <row r="691" ht="12.0" customHeight="1">
      <c r="A691" s="1"/>
      <c r="B691" s="6"/>
      <c r="C691" s="132"/>
      <c r="D691" s="7"/>
      <c r="E691" s="133"/>
      <c r="F691" s="5"/>
      <c r="G691" s="5"/>
      <c r="H691" s="97"/>
      <c r="I691" s="5"/>
      <c r="J691" s="5"/>
      <c r="K691" s="6"/>
      <c r="L691" s="7"/>
      <c r="M691" s="6"/>
      <c r="N691" s="1"/>
      <c r="O691" s="1"/>
      <c r="P691" s="6"/>
      <c r="Q691" s="8"/>
      <c r="R691" s="1"/>
      <c r="S691" s="1"/>
      <c r="T691" s="6"/>
      <c r="U691" s="1"/>
      <c r="V691" s="1"/>
      <c r="W691" s="1"/>
      <c r="X691" s="1"/>
      <c r="Y691" s="1"/>
      <c r="Z691" s="1"/>
      <c r="AA691" s="1"/>
      <c r="AB691" s="1"/>
      <c r="AC691" s="1"/>
    </row>
    <row r="692" ht="12.0" customHeight="1">
      <c r="A692" s="1"/>
      <c r="B692" s="6"/>
      <c r="C692" s="132"/>
      <c r="D692" s="7"/>
      <c r="E692" s="133"/>
      <c r="F692" s="5"/>
      <c r="G692" s="5"/>
      <c r="H692" s="97"/>
      <c r="I692" s="5"/>
      <c r="J692" s="5"/>
      <c r="K692" s="6"/>
      <c r="L692" s="7"/>
      <c r="M692" s="6"/>
      <c r="N692" s="1"/>
      <c r="O692" s="1"/>
      <c r="P692" s="6"/>
      <c r="Q692" s="8"/>
      <c r="R692" s="1"/>
      <c r="S692" s="1"/>
      <c r="T692" s="6"/>
      <c r="U692" s="1"/>
      <c r="V692" s="1"/>
      <c r="W692" s="1"/>
      <c r="X692" s="1"/>
      <c r="Y692" s="1"/>
      <c r="Z692" s="1"/>
      <c r="AA692" s="1"/>
      <c r="AB692" s="1"/>
      <c r="AC692" s="1"/>
    </row>
    <row r="693" ht="12.0" customHeight="1">
      <c r="A693" s="1"/>
      <c r="B693" s="6"/>
      <c r="C693" s="132"/>
      <c r="D693" s="7"/>
      <c r="E693" s="133"/>
      <c r="F693" s="5"/>
      <c r="G693" s="5"/>
      <c r="H693" s="97"/>
      <c r="I693" s="5"/>
      <c r="J693" s="5"/>
      <c r="K693" s="6"/>
      <c r="L693" s="7"/>
      <c r="M693" s="6"/>
      <c r="N693" s="1"/>
      <c r="O693" s="1"/>
      <c r="P693" s="6"/>
      <c r="Q693" s="8"/>
      <c r="R693" s="1"/>
      <c r="S693" s="1"/>
      <c r="T693" s="6"/>
      <c r="U693" s="1"/>
      <c r="V693" s="1"/>
      <c r="W693" s="1"/>
      <c r="X693" s="1"/>
      <c r="Y693" s="1"/>
      <c r="Z693" s="1"/>
      <c r="AA693" s="1"/>
      <c r="AB693" s="1"/>
      <c r="AC693" s="1"/>
    </row>
    <row r="694" ht="12.0" customHeight="1">
      <c r="A694" s="1"/>
      <c r="B694" s="6"/>
      <c r="C694" s="132"/>
      <c r="D694" s="7"/>
      <c r="E694" s="133"/>
      <c r="F694" s="5"/>
      <c r="G694" s="5"/>
      <c r="H694" s="97"/>
      <c r="I694" s="5"/>
      <c r="J694" s="5"/>
      <c r="K694" s="6"/>
      <c r="L694" s="7"/>
      <c r="M694" s="6"/>
      <c r="N694" s="1"/>
      <c r="O694" s="1"/>
      <c r="P694" s="6"/>
      <c r="Q694" s="8"/>
      <c r="R694" s="1"/>
      <c r="S694" s="1"/>
      <c r="T694" s="6"/>
      <c r="U694" s="1"/>
      <c r="V694" s="1"/>
      <c r="W694" s="1"/>
      <c r="X694" s="1"/>
      <c r="Y694" s="1"/>
      <c r="Z694" s="1"/>
      <c r="AA694" s="1"/>
      <c r="AB694" s="1"/>
      <c r="AC694" s="1"/>
    </row>
    <row r="695" ht="12.0" customHeight="1">
      <c r="A695" s="1"/>
      <c r="B695" s="6"/>
      <c r="C695" s="132"/>
      <c r="D695" s="7"/>
      <c r="E695" s="133"/>
      <c r="F695" s="5"/>
      <c r="G695" s="5"/>
      <c r="H695" s="97"/>
      <c r="I695" s="5"/>
      <c r="J695" s="5"/>
      <c r="K695" s="6"/>
      <c r="L695" s="7"/>
      <c r="M695" s="6"/>
      <c r="N695" s="1"/>
      <c r="O695" s="1"/>
      <c r="P695" s="6"/>
      <c r="Q695" s="8"/>
      <c r="R695" s="1"/>
      <c r="S695" s="1"/>
      <c r="T695" s="6"/>
      <c r="U695" s="1"/>
      <c r="V695" s="1"/>
      <c r="W695" s="1"/>
      <c r="X695" s="1"/>
      <c r="Y695" s="1"/>
      <c r="Z695" s="1"/>
      <c r="AA695" s="1"/>
      <c r="AB695" s="1"/>
      <c r="AC695" s="1"/>
    </row>
    <row r="696" ht="12.0" customHeight="1">
      <c r="A696" s="1"/>
      <c r="B696" s="6"/>
      <c r="C696" s="132"/>
      <c r="D696" s="7"/>
      <c r="E696" s="133"/>
      <c r="F696" s="5"/>
      <c r="G696" s="5"/>
      <c r="H696" s="97"/>
      <c r="I696" s="5"/>
      <c r="J696" s="5"/>
      <c r="K696" s="6"/>
      <c r="L696" s="7"/>
      <c r="M696" s="6"/>
      <c r="N696" s="1"/>
      <c r="O696" s="1"/>
      <c r="P696" s="6"/>
      <c r="Q696" s="8"/>
      <c r="R696" s="1"/>
      <c r="S696" s="1"/>
      <c r="T696" s="6"/>
      <c r="U696" s="1"/>
      <c r="V696" s="1"/>
      <c r="W696" s="1"/>
      <c r="X696" s="1"/>
      <c r="Y696" s="1"/>
      <c r="Z696" s="1"/>
      <c r="AA696" s="1"/>
      <c r="AB696" s="1"/>
      <c r="AC696" s="1"/>
    </row>
    <row r="697" ht="12.0" customHeight="1">
      <c r="A697" s="1"/>
      <c r="B697" s="6"/>
      <c r="C697" s="132"/>
      <c r="D697" s="7"/>
      <c r="E697" s="133"/>
      <c r="F697" s="5"/>
      <c r="G697" s="5"/>
      <c r="H697" s="97"/>
      <c r="I697" s="5"/>
      <c r="J697" s="5"/>
      <c r="K697" s="6"/>
      <c r="L697" s="7"/>
      <c r="M697" s="6"/>
      <c r="N697" s="1"/>
      <c r="O697" s="1"/>
      <c r="P697" s="6"/>
      <c r="Q697" s="8"/>
      <c r="R697" s="1"/>
      <c r="S697" s="1"/>
      <c r="T697" s="6"/>
      <c r="U697" s="1"/>
      <c r="V697" s="1"/>
      <c r="W697" s="1"/>
      <c r="X697" s="1"/>
      <c r="Y697" s="1"/>
      <c r="Z697" s="1"/>
      <c r="AA697" s="1"/>
      <c r="AB697" s="1"/>
      <c r="AC697" s="1"/>
    </row>
    <row r="698" ht="12.0" customHeight="1">
      <c r="A698" s="1"/>
      <c r="B698" s="6"/>
      <c r="C698" s="132"/>
      <c r="D698" s="7"/>
      <c r="E698" s="133"/>
      <c r="F698" s="5"/>
      <c r="G698" s="5"/>
      <c r="H698" s="97"/>
      <c r="I698" s="5"/>
      <c r="J698" s="5"/>
      <c r="K698" s="6"/>
      <c r="L698" s="7"/>
      <c r="M698" s="6"/>
      <c r="N698" s="1"/>
      <c r="O698" s="1"/>
      <c r="P698" s="6"/>
      <c r="Q698" s="8"/>
      <c r="R698" s="1"/>
      <c r="S698" s="1"/>
      <c r="T698" s="6"/>
      <c r="U698" s="1"/>
      <c r="V698" s="1"/>
      <c r="W698" s="1"/>
      <c r="X698" s="1"/>
      <c r="Y698" s="1"/>
      <c r="Z698" s="1"/>
      <c r="AA698" s="1"/>
      <c r="AB698" s="1"/>
      <c r="AC698" s="1"/>
    </row>
    <row r="699" ht="12.0" customHeight="1">
      <c r="A699" s="1"/>
      <c r="B699" s="6"/>
      <c r="C699" s="132"/>
      <c r="D699" s="7"/>
      <c r="E699" s="133"/>
      <c r="F699" s="5"/>
      <c r="G699" s="5"/>
      <c r="H699" s="97"/>
      <c r="I699" s="5"/>
      <c r="J699" s="5"/>
      <c r="K699" s="6"/>
      <c r="L699" s="7"/>
      <c r="M699" s="6"/>
      <c r="N699" s="1"/>
      <c r="O699" s="1"/>
      <c r="P699" s="6"/>
      <c r="Q699" s="8"/>
      <c r="R699" s="1"/>
      <c r="S699" s="1"/>
      <c r="T699" s="6"/>
      <c r="U699" s="1"/>
      <c r="V699" s="1"/>
      <c r="W699" s="1"/>
      <c r="X699" s="1"/>
      <c r="Y699" s="1"/>
      <c r="Z699" s="1"/>
      <c r="AA699" s="1"/>
      <c r="AB699" s="1"/>
      <c r="AC699" s="1"/>
    </row>
    <row r="700" ht="12.0" customHeight="1">
      <c r="A700" s="1"/>
      <c r="B700" s="6"/>
      <c r="C700" s="132"/>
      <c r="D700" s="7"/>
      <c r="E700" s="133"/>
      <c r="F700" s="5"/>
      <c r="G700" s="5"/>
      <c r="H700" s="97"/>
      <c r="I700" s="5"/>
      <c r="J700" s="5"/>
      <c r="K700" s="6"/>
      <c r="L700" s="7"/>
      <c r="M700" s="6"/>
      <c r="N700" s="1"/>
      <c r="O700" s="1"/>
      <c r="P700" s="6"/>
      <c r="Q700" s="8"/>
      <c r="R700" s="1"/>
      <c r="S700" s="1"/>
      <c r="T700" s="6"/>
      <c r="U700" s="1"/>
      <c r="V700" s="1"/>
      <c r="W700" s="1"/>
      <c r="X700" s="1"/>
      <c r="Y700" s="1"/>
      <c r="Z700" s="1"/>
      <c r="AA700" s="1"/>
      <c r="AB700" s="1"/>
      <c r="AC700" s="1"/>
    </row>
    <row r="701" ht="12.0" customHeight="1">
      <c r="A701" s="1"/>
      <c r="B701" s="6"/>
      <c r="C701" s="132"/>
      <c r="D701" s="7"/>
      <c r="E701" s="133"/>
      <c r="F701" s="5"/>
      <c r="G701" s="5"/>
      <c r="H701" s="97"/>
      <c r="I701" s="5"/>
      <c r="J701" s="5"/>
      <c r="K701" s="6"/>
      <c r="L701" s="7"/>
      <c r="M701" s="6"/>
      <c r="N701" s="1"/>
      <c r="O701" s="1"/>
      <c r="P701" s="6"/>
      <c r="Q701" s="8"/>
      <c r="R701" s="1"/>
      <c r="S701" s="1"/>
      <c r="T701" s="6"/>
      <c r="U701" s="1"/>
      <c r="V701" s="1"/>
      <c r="W701" s="1"/>
      <c r="X701" s="1"/>
      <c r="Y701" s="1"/>
      <c r="Z701" s="1"/>
      <c r="AA701" s="1"/>
      <c r="AB701" s="1"/>
      <c r="AC701" s="1"/>
    </row>
    <row r="702" ht="12.0" customHeight="1">
      <c r="A702" s="1"/>
      <c r="B702" s="6"/>
      <c r="C702" s="132"/>
      <c r="D702" s="7"/>
      <c r="E702" s="133"/>
      <c r="F702" s="5"/>
      <c r="G702" s="5"/>
      <c r="H702" s="97"/>
      <c r="I702" s="5"/>
      <c r="J702" s="5"/>
      <c r="K702" s="6"/>
      <c r="L702" s="7"/>
      <c r="M702" s="6"/>
      <c r="N702" s="1"/>
      <c r="O702" s="1"/>
      <c r="P702" s="6"/>
      <c r="Q702" s="8"/>
      <c r="R702" s="1"/>
      <c r="S702" s="1"/>
      <c r="T702" s="6"/>
      <c r="U702" s="1"/>
      <c r="V702" s="1"/>
      <c r="W702" s="1"/>
      <c r="X702" s="1"/>
      <c r="Y702" s="1"/>
      <c r="Z702" s="1"/>
      <c r="AA702" s="1"/>
      <c r="AB702" s="1"/>
      <c r="AC702" s="1"/>
    </row>
    <row r="703" ht="12.0" customHeight="1">
      <c r="A703" s="1"/>
      <c r="B703" s="6"/>
      <c r="C703" s="132"/>
      <c r="D703" s="7"/>
      <c r="E703" s="133"/>
      <c r="F703" s="5"/>
      <c r="G703" s="5"/>
      <c r="H703" s="97"/>
      <c r="I703" s="5"/>
      <c r="J703" s="5"/>
      <c r="K703" s="6"/>
      <c r="L703" s="7"/>
      <c r="M703" s="6"/>
      <c r="N703" s="1"/>
      <c r="O703" s="1"/>
      <c r="P703" s="6"/>
      <c r="Q703" s="8"/>
      <c r="R703" s="1"/>
      <c r="S703" s="1"/>
      <c r="T703" s="6"/>
      <c r="U703" s="1"/>
      <c r="V703" s="1"/>
      <c r="W703" s="1"/>
      <c r="X703" s="1"/>
      <c r="Y703" s="1"/>
      <c r="Z703" s="1"/>
      <c r="AA703" s="1"/>
      <c r="AB703" s="1"/>
      <c r="AC703" s="1"/>
    </row>
    <row r="704" ht="12.0" customHeight="1">
      <c r="A704" s="1"/>
      <c r="B704" s="6"/>
      <c r="C704" s="132"/>
      <c r="D704" s="7"/>
      <c r="E704" s="133"/>
      <c r="F704" s="5"/>
      <c r="G704" s="5"/>
      <c r="H704" s="97"/>
      <c r="I704" s="5"/>
      <c r="J704" s="5"/>
      <c r="K704" s="6"/>
      <c r="L704" s="7"/>
      <c r="M704" s="6"/>
      <c r="N704" s="1"/>
      <c r="O704" s="1"/>
      <c r="P704" s="6"/>
      <c r="Q704" s="8"/>
      <c r="R704" s="1"/>
      <c r="S704" s="1"/>
      <c r="T704" s="6"/>
      <c r="U704" s="1"/>
      <c r="V704" s="1"/>
      <c r="W704" s="1"/>
      <c r="X704" s="1"/>
      <c r="Y704" s="1"/>
      <c r="Z704" s="1"/>
      <c r="AA704" s="1"/>
      <c r="AB704" s="1"/>
      <c r="AC704" s="1"/>
    </row>
    <row r="705" ht="12.0" customHeight="1">
      <c r="A705" s="1"/>
      <c r="B705" s="6"/>
      <c r="C705" s="132"/>
      <c r="D705" s="7"/>
      <c r="E705" s="133"/>
      <c r="F705" s="5"/>
      <c r="G705" s="5"/>
      <c r="H705" s="97"/>
      <c r="I705" s="5"/>
      <c r="J705" s="5"/>
      <c r="K705" s="6"/>
      <c r="L705" s="7"/>
      <c r="M705" s="6"/>
      <c r="N705" s="1"/>
      <c r="O705" s="1"/>
      <c r="P705" s="6"/>
      <c r="Q705" s="8"/>
      <c r="R705" s="1"/>
      <c r="S705" s="1"/>
      <c r="T705" s="6"/>
      <c r="U705" s="1"/>
      <c r="V705" s="1"/>
      <c r="W705" s="1"/>
      <c r="X705" s="1"/>
      <c r="Y705" s="1"/>
      <c r="Z705" s="1"/>
      <c r="AA705" s="1"/>
      <c r="AB705" s="1"/>
      <c r="AC705" s="1"/>
    </row>
    <row r="706" ht="12.0" customHeight="1">
      <c r="A706" s="1"/>
      <c r="B706" s="6"/>
      <c r="C706" s="132"/>
      <c r="D706" s="7"/>
      <c r="E706" s="133"/>
      <c r="F706" s="5"/>
      <c r="G706" s="5"/>
      <c r="H706" s="97"/>
      <c r="I706" s="5"/>
      <c r="J706" s="5"/>
      <c r="K706" s="6"/>
      <c r="L706" s="7"/>
      <c r="M706" s="6"/>
      <c r="N706" s="1"/>
      <c r="O706" s="1"/>
      <c r="P706" s="6"/>
      <c r="Q706" s="8"/>
      <c r="R706" s="1"/>
      <c r="S706" s="1"/>
      <c r="T706" s="6"/>
      <c r="U706" s="1"/>
      <c r="V706" s="1"/>
      <c r="W706" s="1"/>
      <c r="X706" s="1"/>
      <c r="Y706" s="1"/>
      <c r="Z706" s="1"/>
      <c r="AA706" s="1"/>
      <c r="AB706" s="1"/>
      <c r="AC706" s="1"/>
    </row>
    <row r="707" ht="12.0" customHeight="1">
      <c r="A707" s="1"/>
      <c r="B707" s="6"/>
      <c r="C707" s="132"/>
      <c r="D707" s="7"/>
      <c r="E707" s="133"/>
      <c r="F707" s="5"/>
      <c r="G707" s="5"/>
      <c r="H707" s="97"/>
      <c r="I707" s="5"/>
      <c r="J707" s="5"/>
      <c r="K707" s="6"/>
      <c r="L707" s="7"/>
      <c r="M707" s="6"/>
      <c r="N707" s="1"/>
      <c r="O707" s="1"/>
      <c r="P707" s="6"/>
      <c r="Q707" s="8"/>
      <c r="R707" s="1"/>
      <c r="S707" s="1"/>
      <c r="T707" s="6"/>
      <c r="U707" s="1"/>
      <c r="V707" s="1"/>
      <c r="W707" s="1"/>
      <c r="X707" s="1"/>
      <c r="Y707" s="1"/>
      <c r="Z707" s="1"/>
      <c r="AA707" s="1"/>
      <c r="AB707" s="1"/>
      <c r="AC707" s="1"/>
    </row>
    <row r="708" ht="12.0" customHeight="1">
      <c r="A708" s="1"/>
      <c r="B708" s="6"/>
      <c r="C708" s="132"/>
      <c r="D708" s="7"/>
      <c r="E708" s="133"/>
      <c r="F708" s="5"/>
      <c r="G708" s="5"/>
      <c r="H708" s="97"/>
      <c r="I708" s="5"/>
      <c r="J708" s="5"/>
      <c r="K708" s="6"/>
      <c r="L708" s="7"/>
      <c r="M708" s="6"/>
      <c r="N708" s="1"/>
      <c r="O708" s="1"/>
      <c r="P708" s="6"/>
      <c r="Q708" s="8"/>
      <c r="R708" s="1"/>
      <c r="S708" s="1"/>
      <c r="T708" s="6"/>
      <c r="U708" s="1"/>
      <c r="V708" s="1"/>
      <c r="W708" s="1"/>
      <c r="X708" s="1"/>
      <c r="Y708" s="1"/>
      <c r="Z708" s="1"/>
      <c r="AA708" s="1"/>
      <c r="AB708" s="1"/>
      <c r="AC708" s="1"/>
    </row>
    <row r="709" ht="12.0" customHeight="1">
      <c r="A709" s="1"/>
      <c r="B709" s="6"/>
      <c r="C709" s="132"/>
      <c r="D709" s="7"/>
      <c r="E709" s="133"/>
      <c r="F709" s="5"/>
      <c r="G709" s="5"/>
      <c r="H709" s="97"/>
      <c r="I709" s="5"/>
      <c r="J709" s="5"/>
      <c r="K709" s="6"/>
      <c r="L709" s="7"/>
      <c r="M709" s="6"/>
      <c r="N709" s="1"/>
      <c r="O709" s="1"/>
      <c r="P709" s="6"/>
      <c r="Q709" s="8"/>
      <c r="R709" s="1"/>
      <c r="S709" s="1"/>
      <c r="T709" s="6"/>
      <c r="U709" s="1"/>
      <c r="V709" s="1"/>
      <c r="W709" s="1"/>
      <c r="X709" s="1"/>
      <c r="Y709" s="1"/>
      <c r="Z709" s="1"/>
      <c r="AA709" s="1"/>
      <c r="AB709" s="1"/>
      <c r="AC709" s="1"/>
    </row>
    <row r="710" ht="12.0" customHeight="1">
      <c r="A710" s="1"/>
      <c r="B710" s="6"/>
      <c r="C710" s="132"/>
      <c r="D710" s="7"/>
      <c r="E710" s="133"/>
      <c r="F710" s="5"/>
      <c r="G710" s="5"/>
      <c r="H710" s="97"/>
      <c r="I710" s="5"/>
      <c r="J710" s="5"/>
      <c r="K710" s="6"/>
      <c r="L710" s="7"/>
      <c r="M710" s="6"/>
      <c r="N710" s="1"/>
      <c r="O710" s="1"/>
      <c r="P710" s="6"/>
      <c r="Q710" s="8"/>
      <c r="R710" s="1"/>
      <c r="S710" s="1"/>
      <c r="T710" s="6"/>
      <c r="U710" s="1"/>
      <c r="V710" s="1"/>
      <c r="W710" s="1"/>
      <c r="X710" s="1"/>
      <c r="Y710" s="1"/>
      <c r="Z710" s="1"/>
      <c r="AA710" s="1"/>
      <c r="AB710" s="1"/>
      <c r="AC710" s="1"/>
    </row>
    <row r="711" ht="12.0" customHeight="1">
      <c r="A711" s="1"/>
      <c r="B711" s="6"/>
      <c r="C711" s="132"/>
      <c r="D711" s="7"/>
      <c r="E711" s="133"/>
      <c r="F711" s="5"/>
      <c r="G711" s="5"/>
      <c r="H711" s="97"/>
      <c r="I711" s="5"/>
      <c r="J711" s="5"/>
      <c r="K711" s="6"/>
      <c r="L711" s="7"/>
      <c r="M711" s="6"/>
      <c r="N711" s="1"/>
      <c r="O711" s="1"/>
      <c r="P711" s="6"/>
      <c r="Q711" s="8"/>
      <c r="R711" s="1"/>
      <c r="S711" s="1"/>
      <c r="T711" s="6"/>
      <c r="U711" s="1"/>
      <c r="V711" s="1"/>
      <c r="W711" s="1"/>
      <c r="X711" s="1"/>
      <c r="Y711" s="1"/>
      <c r="Z711" s="1"/>
      <c r="AA711" s="1"/>
      <c r="AB711" s="1"/>
      <c r="AC711" s="1"/>
    </row>
    <row r="712" ht="12.0" customHeight="1">
      <c r="A712" s="1"/>
      <c r="B712" s="6"/>
      <c r="C712" s="132"/>
      <c r="D712" s="7"/>
      <c r="E712" s="133"/>
      <c r="F712" s="5"/>
      <c r="G712" s="5"/>
      <c r="H712" s="97"/>
      <c r="I712" s="5"/>
      <c r="J712" s="5"/>
      <c r="K712" s="6"/>
      <c r="L712" s="7"/>
      <c r="M712" s="6"/>
      <c r="N712" s="1"/>
      <c r="O712" s="1"/>
      <c r="P712" s="6"/>
      <c r="Q712" s="8"/>
      <c r="R712" s="1"/>
      <c r="S712" s="1"/>
      <c r="T712" s="6"/>
      <c r="U712" s="1"/>
      <c r="V712" s="1"/>
      <c r="W712" s="1"/>
      <c r="X712" s="1"/>
      <c r="Y712" s="1"/>
      <c r="Z712" s="1"/>
      <c r="AA712" s="1"/>
      <c r="AB712" s="1"/>
      <c r="AC712" s="1"/>
    </row>
    <row r="713" ht="12.0" customHeight="1">
      <c r="A713" s="1"/>
      <c r="B713" s="6"/>
      <c r="C713" s="132"/>
      <c r="D713" s="7"/>
      <c r="E713" s="133"/>
      <c r="F713" s="5"/>
      <c r="G713" s="5"/>
      <c r="H713" s="97"/>
      <c r="I713" s="5"/>
      <c r="J713" s="5"/>
      <c r="K713" s="6"/>
      <c r="L713" s="7"/>
      <c r="M713" s="6"/>
      <c r="N713" s="1"/>
      <c r="O713" s="1"/>
      <c r="P713" s="6"/>
      <c r="Q713" s="8"/>
      <c r="R713" s="1"/>
      <c r="S713" s="1"/>
      <c r="T713" s="6"/>
      <c r="U713" s="1"/>
      <c r="V713" s="1"/>
      <c r="W713" s="1"/>
      <c r="X713" s="1"/>
      <c r="Y713" s="1"/>
      <c r="Z713" s="1"/>
      <c r="AA713" s="1"/>
      <c r="AB713" s="1"/>
      <c r="AC713" s="1"/>
    </row>
    <row r="714" ht="12.0" customHeight="1">
      <c r="A714" s="1"/>
      <c r="B714" s="6"/>
      <c r="C714" s="132"/>
      <c r="D714" s="7"/>
      <c r="E714" s="133"/>
      <c r="F714" s="5"/>
      <c r="G714" s="5"/>
      <c r="H714" s="97"/>
      <c r="I714" s="5"/>
      <c r="J714" s="5"/>
      <c r="K714" s="6"/>
      <c r="L714" s="7"/>
      <c r="M714" s="6"/>
      <c r="N714" s="1"/>
      <c r="O714" s="1"/>
      <c r="P714" s="6"/>
      <c r="Q714" s="8"/>
      <c r="R714" s="1"/>
      <c r="S714" s="1"/>
      <c r="T714" s="6"/>
      <c r="U714" s="1"/>
      <c r="V714" s="1"/>
      <c r="W714" s="1"/>
      <c r="X714" s="1"/>
      <c r="Y714" s="1"/>
      <c r="Z714" s="1"/>
      <c r="AA714" s="1"/>
      <c r="AB714" s="1"/>
      <c r="AC714" s="1"/>
    </row>
    <row r="715" ht="12.0" customHeight="1">
      <c r="A715" s="1"/>
      <c r="B715" s="6"/>
      <c r="C715" s="132"/>
      <c r="D715" s="7"/>
      <c r="E715" s="133"/>
      <c r="F715" s="5"/>
      <c r="G715" s="5"/>
      <c r="H715" s="97"/>
      <c r="I715" s="5"/>
      <c r="J715" s="5"/>
      <c r="K715" s="6"/>
      <c r="L715" s="7"/>
      <c r="M715" s="6"/>
      <c r="N715" s="1"/>
      <c r="O715" s="1"/>
      <c r="P715" s="6"/>
      <c r="Q715" s="8"/>
      <c r="R715" s="1"/>
      <c r="S715" s="1"/>
      <c r="T715" s="6"/>
      <c r="U715" s="1"/>
      <c r="V715" s="1"/>
      <c r="W715" s="1"/>
      <c r="X715" s="1"/>
      <c r="Y715" s="1"/>
      <c r="Z715" s="1"/>
      <c r="AA715" s="1"/>
      <c r="AB715" s="1"/>
      <c r="AC715" s="1"/>
    </row>
    <row r="716" ht="12.0" customHeight="1">
      <c r="A716" s="1"/>
      <c r="B716" s="6"/>
      <c r="C716" s="132"/>
      <c r="D716" s="7"/>
      <c r="E716" s="133"/>
      <c r="F716" s="5"/>
      <c r="G716" s="5"/>
      <c r="H716" s="97"/>
      <c r="I716" s="5"/>
      <c r="J716" s="5"/>
      <c r="K716" s="6"/>
      <c r="L716" s="7"/>
      <c r="M716" s="6"/>
      <c r="N716" s="1"/>
      <c r="O716" s="1"/>
      <c r="P716" s="6"/>
      <c r="Q716" s="8"/>
      <c r="R716" s="1"/>
      <c r="S716" s="1"/>
      <c r="T716" s="6"/>
      <c r="U716" s="1"/>
      <c r="V716" s="1"/>
      <c r="W716" s="1"/>
      <c r="X716" s="1"/>
      <c r="Y716" s="1"/>
      <c r="Z716" s="1"/>
      <c r="AA716" s="1"/>
      <c r="AB716" s="1"/>
      <c r="AC716" s="1"/>
    </row>
    <row r="717" ht="12.0" customHeight="1">
      <c r="A717" s="1"/>
      <c r="B717" s="6"/>
      <c r="C717" s="132"/>
      <c r="D717" s="7"/>
      <c r="E717" s="133"/>
      <c r="F717" s="5"/>
      <c r="G717" s="5"/>
      <c r="H717" s="97"/>
      <c r="I717" s="5"/>
      <c r="J717" s="5"/>
      <c r="K717" s="6"/>
      <c r="L717" s="7"/>
      <c r="M717" s="6"/>
      <c r="N717" s="1"/>
      <c r="O717" s="1"/>
      <c r="P717" s="6"/>
      <c r="Q717" s="8"/>
      <c r="R717" s="1"/>
      <c r="S717" s="1"/>
      <c r="T717" s="6"/>
      <c r="U717" s="1"/>
      <c r="V717" s="1"/>
      <c r="W717" s="1"/>
      <c r="X717" s="1"/>
      <c r="Y717" s="1"/>
      <c r="Z717" s="1"/>
      <c r="AA717" s="1"/>
      <c r="AB717" s="1"/>
      <c r="AC717" s="1"/>
    </row>
    <row r="718" ht="12.0" customHeight="1">
      <c r="A718" s="1"/>
      <c r="B718" s="6"/>
      <c r="C718" s="132"/>
      <c r="D718" s="7"/>
      <c r="E718" s="133"/>
      <c r="F718" s="5"/>
      <c r="G718" s="5"/>
      <c r="H718" s="97"/>
      <c r="I718" s="5"/>
      <c r="J718" s="5"/>
      <c r="K718" s="6"/>
      <c r="L718" s="7"/>
      <c r="M718" s="6"/>
      <c r="N718" s="1"/>
      <c r="O718" s="1"/>
      <c r="P718" s="6"/>
      <c r="Q718" s="8"/>
      <c r="R718" s="1"/>
      <c r="S718" s="1"/>
      <c r="T718" s="6"/>
      <c r="U718" s="1"/>
      <c r="V718" s="1"/>
      <c r="W718" s="1"/>
      <c r="X718" s="1"/>
      <c r="Y718" s="1"/>
      <c r="Z718" s="1"/>
      <c r="AA718" s="1"/>
      <c r="AB718" s="1"/>
      <c r="AC718" s="1"/>
    </row>
    <row r="719" ht="12.0" customHeight="1">
      <c r="A719" s="1"/>
      <c r="B719" s="6"/>
      <c r="C719" s="132"/>
      <c r="D719" s="7"/>
      <c r="E719" s="133"/>
      <c r="F719" s="5"/>
      <c r="G719" s="5"/>
      <c r="H719" s="97"/>
      <c r="I719" s="5"/>
      <c r="J719" s="5"/>
      <c r="K719" s="6"/>
      <c r="L719" s="7"/>
      <c r="M719" s="6"/>
      <c r="N719" s="1"/>
      <c r="O719" s="1"/>
      <c r="P719" s="6"/>
      <c r="Q719" s="8"/>
      <c r="R719" s="1"/>
      <c r="S719" s="1"/>
      <c r="T719" s="6"/>
      <c r="U719" s="1"/>
      <c r="V719" s="1"/>
      <c r="W719" s="1"/>
      <c r="X719" s="1"/>
      <c r="Y719" s="1"/>
      <c r="Z719" s="1"/>
      <c r="AA719" s="1"/>
      <c r="AB719" s="1"/>
      <c r="AC719" s="1"/>
    </row>
    <row r="720" ht="12.0" customHeight="1">
      <c r="A720" s="1"/>
      <c r="B720" s="6"/>
      <c r="C720" s="132"/>
      <c r="D720" s="7"/>
      <c r="E720" s="133"/>
      <c r="F720" s="5"/>
      <c r="G720" s="5"/>
      <c r="H720" s="97"/>
      <c r="I720" s="5"/>
      <c r="J720" s="5"/>
      <c r="K720" s="6"/>
      <c r="L720" s="7"/>
      <c r="M720" s="6"/>
      <c r="N720" s="1"/>
      <c r="O720" s="1"/>
      <c r="P720" s="6"/>
      <c r="Q720" s="8"/>
      <c r="R720" s="1"/>
      <c r="S720" s="1"/>
      <c r="T720" s="6"/>
      <c r="U720" s="1"/>
      <c r="V720" s="1"/>
      <c r="W720" s="1"/>
      <c r="X720" s="1"/>
      <c r="Y720" s="1"/>
      <c r="Z720" s="1"/>
      <c r="AA720" s="1"/>
      <c r="AB720" s="1"/>
      <c r="AC720" s="1"/>
    </row>
    <row r="721" ht="12.0" customHeight="1">
      <c r="A721" s="1"/>
      <c r="B721" s="6"/>
      <c r="C721" s="132"/>
      <c r="D721" s="7"/>
      <c r="E721" s="133"/>
      <c r="F721" s="5"/>
      <c r="G721" s="5"/>
      <c r="H721" s="97"/>
      <c r="I721" s="5"/>
      <c r="J721" s="5"/>
      <c r="K721" s="6"/>
      <c r="L721" s="7"/>
      <c r="M721" s="6"/>
      <c r="N721" s="1"/>
      <c r="O721" s="1"/>
      <c r="P721" s="6"/>
      <c r="Q721" s="8"/>
      <c r="R721" s="1"/>
      <c r="S721" s="1"/>
      <c r="T721" s="6"/>
      <c r="U721" s="1"/>
      <c r="V721" s="1"/>
      <c r="W721" s="1"/>
      <c r="X721" s="1"/>
      <c r="Y721" s="1"/>
      <c r="Z721" s="1"/>
      <c r="AA721" s="1"/>
      <c r="AB721" s="1"/>
      <c r="AC721" s="1"/>
    </row>
    <row r="722" ht="12.0" customHeight="1">
      <c r="A722" s="1"/>
      <c r="B722" s="6"/>
      <c r="C722" s="132"/>
      <c r="D722" s="7"/>
      <c r="E722" s="133"/>
      <c r="F722" s="5"/>
      <c r="G722" s="5"/>
      <c r="H722" s="97"/>
      <c r="I722" s="5"/>
      <c r="J722" s="5"/>
      <c r="K722" s="6"/>
      <c r="L722" s="7"/>
      <c r="M722" s="6"/>
      <c r="N722" s="1"/>
      <c r="O722" s="1"/>
      <c r="P722" s="6"/>
      <c r="Q722" s="8"/>
      <c r="R722" s="1"/>
      <c r="S722" s="1"/>
      <c r="T722" s="6"/>
      <c r="U722" s="1"/>
      <c r="V722" s="1"/>
      <c r="W722" s="1"/>
      <c r="X722" s="1"/>
      <c r="Y722" s="1"/>
      <c r="Z722" s="1"/>
      <c r="AA722" s="1"/>
      <c r="AB722" s="1"/>
      <c r="AC722" s="1"/>
    </row>
    <row r="723" ht="12.0" customHeight="1">
      <c r="A723" s="1"/>
      <c r="B723" s="6"/>
      <c r="C723" s="132"/>
      <c r="D723" s="7"/>
      <c r="E723" s="133"/>
      <c r="F723" s="5"/>
      <c r="G723" s="5"/>
      <c r="H723" s="97"/>
      <c r="I723" s="5"/>
      <c r="J723" s="5"/>
      <c r="K723" s="6"/>
      <c r="L723" s="7"/>
      <c r="M723" s="6"/>
      <c r="N723" s="1"/>
      <c r="O723" s="1"/>
      <c r="P723" s="6"/>
      <c r="Q723" s="8"/>
      <c r="R723" s="1"/>
      <c r="S723" s="1"/>
      <c r="T723" s="6"/>
      <c r="U723" s="1"/>
      <c r="V723" s="1"/>
      <c r="W723" s="1"/>
      <c r="X723" s="1"/>
      <c r="Y723" s="1"/>
      <c r="Z723" s="1"/>
      <c r="AA723" s="1"/>
      <c r="AB723" s="1"/>
      <c r="AC723" s="1"/>
    </row>
    <row r="724" ht="12.0" customHeight="1">
      <c r="A724" s="1"/>
      <c r="B724" s="6"/>
      <c r="C724" s="132"/>
      <c r="D724" s="7"/>
      <c r="E724" s="133"/>
      <c r="F724" s="5"/>
      <c r="G724" s="5"/>
      <c r="H724" s="97"/>
      <c r="I724" s="5"/>
      <c r="J724" s="5"/>
      <c r="K724" s="6"/>
      <c r="L724" s="7"/>
      <c r="M724" s="6"/>
      <c r="N724" s="1"/>
      <c r="O724" s="1"/>
      <c r="P724" s="6"/>
      <c r="Q724" s="8"/>
      <c r="R724" s="1"/>
      <c r="S724" s="1"/>
      <c r="T724" s="6"/>
      <c r="U724" s="1"/>
      <c r="V724" s="1"/>
      <c r="W724" s="1"/>
      <c r="X724" s="1"/>
      <c r="Y724" s="1"/>
      <c r="Z724" s="1"/>
      <c r="AA724" s="1"/>
      <c r="AB724" s="1"/>
      <c r="AC724" s="1"/>
    </row>
    <row r="725" ht="12.0" customHeight="1">
      <c r="A725" s="1"/>
      <c r="B725" s="6"/>
      <c r="C725" s="132"/>
      <c r="D725" s="7"/>
      <c r="E725" s="133"/>
      <c r="F725" s="5"/>
      <c r="G725" s="5"/>
      <c r="H725" s="97"/>
      <c r="I725" s="5"/>
      <c r="J725" s="5"/>
      <c r="K725" s="6"/>
      <c r="L725" s="7"/>
      <c r="M725" s="6"/>
      <c r="N725" s="1"/>
      <c r="O725" s="1"/>
      <c r="P725" s="6"/>
      <c r="Q725" s="8"/>
      <c r="R725" s="1"/>
      <c r="S725" s="1"/>
      <c r="T725" s="6"/>
      <c r="U725" s="1"/>
      <c r="V725" s="1"/>
      <c r="W725" s="1"/>
      <c r="X725" s="1"/>
      <c r="Y725" s="1"/>
      <c r="Z725" s="1"/>
      <c r="AA725" s="1"/>
      <c r="AB725" s="1"/>
      <c r="AC725" s="1"/>
    </row>
    <row r="726" ht="12.0" customHeight="1">
      <c r="A726" s="1"/>
      <c r="B726" s="6"/>
      <c r="C726" s="132"/>
      <c r="D726" s="7"/>
      <c r="E726" s="133"/>
      <c r="F726" s="5"/>
      <c r="G726" s="5"/>
      <c r="H726" s="97"/>
      <c r="I726" s="5"/>
      <c r="J726" s="5"/>
      <c r="K726" s="6"/>
      <c r="L726" s="7"/>
      <c r="M726" s="6"/>
      <c r="N726" s="1"/>
      <c r="O726" s="1"/>
      <c r="P726" s="6"/>
      <c r="Q726" s="8"/>
      <c r="R726" s="1"/>
      <c r="S726" s="1"/>
      <c r="T726" s="6"/>
      <c r="U726" s="1"/>
      <c r="V726" s="1"/>
      <c r="W726" s="1"/>
      <c r="X726" s="1"/>
      <c r="Y726" s="1"/>
      <c r="Z726" s="1"/>
      <c r="AA726" s="1"/>
      <c r="AB726" s="1"/>
      <c r="AC726" s="1"/>
    </row>
    <row r="727" ht="12.0" customHeight="1">
      <c r="A727" s="1"/>
      <c r="B727" s="6"/>
      <c r="C727" s="132"/>
      <c r="D727" s="7"/>
      <c r="E727" s="133"/>
      <c r="F727" s="5"/>
      <c r="G727" s="5"/>
      <c r="H727" s="97"/>
      <c r="I727" s="5"/>
      <c r="J727" s="5"/>
      <c r="K727" s="6"/>
      <c r="L727" s="7"/>
      <c r="M727" s="6"/>
      <c r="N727" s="1"/>
      <c r="O727" s="1"/>
      <c r="P727" s="6"/>
      <c r="Q727" s="8"/>
      <c r="R727" s="1"/>
      <c r="S727" s="1"/>
      <c r="T727" s="6"/>
      <c r="U727" s="1"/>
      <c r="V727" s="1"/>
      <c r="W727" s="1"/>
      <c r="X727" s="1"/>
      <c r="Y727" s="1"/>
      <c r="Z727" s="1"/>
      <c r="AA727" s="1"/>
      <c r="AB727" s="1"/>
      <c r="AC727" s="1"/>
    </row>
    <row r="728" ht="12.0" customHeight="1">
      <c r="A728" s="1"/>
      <c r="B728" s="6"/>
      <c r="C728" s="132"/>
      <c r="D728" s="7"/>
      <c r="E728" s="133"/>
      <c r="F728" s="5"/>
      <c r="G728" s="5"/>
      <c r="H728" s="97"/>
      <c r="I728" s="5"/>
      <c r="J728" s="5"/>
      <c r="K728" s="6"/>
      <c r="L728" s="7"/>
      <c r="M728" s="6"/>
      <c r="N728" s="1"/>
      <c r="O728" s="1"/>
      <c r="P728" s="6"/>
      <c r="Q728" s="8"/>
      <c r="R728" s="1"/>
      <c r="S728" s="1"/>
      <c r="T728" s="6"/>
      <c r="U728" s="1"/>
      <c r="V728" s="1"/>
      <c r="W728" s="1"/>
      <c r="X728" s="1"/>
      <c r="Y728" s="1"/>
      <c r="Z728" s="1"/>
      <c r="AA728" s="1"/>
      <c r="AB728" s="1"/>
      <c r="AC728" s="1"/>
    </row>
    <row r="729" ht="12.0" customHeight="1">
      <c r="A729" s="1"/>
      <c r="B729" s="6"/>
      <c r="C729" s="132"/>
      <c r="D729" s="7"/>
      <c r="E729" s="133"/>
      <c r="F729" s="5"/>
      <c r="G729" s="5"/>
      <c r="H729" s="97"/>
      <c r="I729" s="5"/>
      <c r="J729" s="5"/>
      <c r="K729" s="6"/>
      <c r="L729" s="7"/>
      <c r="M729" s="6"/>
      <c r="N729" s="1"/>
      <c r="O729" s="1"/>
      <c r="P729" s="6"/>
      <c r="Q729" s="8"/>
      <c r="R729" s="1"/>
      <c r="S729" s="1"/>
      <c r="T729" s="6"/>
      <c r="U729" s="1"/>
      <c r="V729" s="1"/>
      <c r="W729" s="1"/>
      <c r="X729" s="1"/>
      <c r="Y729" s="1"/>
      <c r="Z729" s="1"/>
      <c r="AA729" s="1"/>
      <c r="AB729" s="1"/>
      <c r="AC729" s="1"/>
    </row>
    <row r="730" ht="12.0" customHeight="1">
      <c r="A730" s="1"/>
      <c r="B730" s="6"/>
      <c r="C730" s="132"/>
      <c r="D730" s="7"/>
      <c r="E730" s="133"/>
      <c r="F730" s="5"/>
      <c r="G730" s="5"/>
      <c r="H730" s="97"/>
      <c r="I730" s="5"/>
      <c r="J730" s="5"/>
      <c r="K730" s="6"/>
      <c r="L730" s="7"/>
      <c r="M730" s="6"/>
      <c r="N730" s="1"/>
      <c r="O730" s="1"/>
      <c r="P730" s="6"/>
      <c r="Q730" s="8"/>
      <c r="R730" s="1"/>
      <c r="S730" s="1"/>
      <c r="T730" s="6"/>
      <c r="U730" s="1"/>
      <c r="V730" s="1"/>
      <c r="W730" s="1"/>
      <c r="X730" s="1"/>
      <c r="Y730" s="1"/>
      <c r="Z730" s="1"/>
      <c r="AA730" s="1"/>
      <c r="AB730" s="1"/>
      <c r="AC730" s="1"/>
    </row>
    <row r="731" ht="12.0" customHeight="1">
      <c r="A731" s="1"/>
      <c r="B731" s="6"/>
      <c r="C731" s="132"/>
      <c r="D731" s="7"/>
      <c r="E731" s="133"/>
      <c r="F731" s="5"/>
      <c r="G731" s="5"/>
      <c r="H731" s="97"/>
      <c r="I731" s="5"/>
      <c r="J731" s="5"/>
      <c r="K731" s="6"/>
      <c r="L731" s="7"/>
      <c r="M731" s="6"/>
      <c r="N731" s="1"/>
      <c r="O731" s="1"/>
      <c r="P731" s="6"/>
      <c r="Q731" s="8"/>
      <c r="R731" s="1"/>
      <c r="S731" s="1"/>
      <c r="T731" s="6"/>
      <c r="U731" s="1"/>
      <c r="V731" s="1"/>
      <c r="W731" s="1"/>
      <c r="X731" s="1"/>
      <c r="Y731" s="1"/>
      <c r="Z731" s="1"/>
      <c r="AA731" s="1"/>
      <c r="AB731" s="1"/>
      <c r="AC731" s="1"/>
    </row>
    <row r="732" ht="12.0" customHeight="1">
      <c r="A732" s="1"/>
      <c r="B732" s="6"/>
      <c r="C732" s="132"/>
      <c r="D732" s="7"/>
      <c r="E732" s="133"/>
      <c r="F732" s="5"/>
      <c r="G732" s="5"/>
      <c r="H732" s="97"/>
      <c r="I732" s="5"/>
      <c r="J732" s="5"/>
      <c r="K732" s="6"/>
      <c r="L732" s="7"/>
      <c r="M732" s="6"/>
      <c r="N732" s="1"/>
      <c r="O732" s="1"/>
      <c r="P732" s="6"/>
      <c r="Q732" s="8"/>
      <c r="R732" s="1"/>
      <c r="S732" s="1"/>
      <c r="T732" s="6"/>
      <c r="U732" s="1"/>
      <c r="V732" s="1"/>
      <c r="W732" s="1"/>
      <c r="X732" s="1"/>
      <c r="Y732" s="1"/>
      <c r="Z732" s="1"/>
      <c r="AA732" s="1"/>
      <c r="AB732" s="1"/>
      <c r="AC732" s="1"/>
    </row>
    <row r="733" ht="12.0" customHeight="1">
      <c r="A733" s="1"/>
      <c r="B733" s="6"/>
      <c r="C733" s="132"/>
      <c r="D733" s="7"/>
      <c r="E733" s="133"/>
      <c r="F733" s="5"/>
      <c r="G733" s="5"/>
      <c r="H733" s="97"/>
      <c r="I733" s="5"/>
      <c r="J733" s="5"/>
      <c r="K733" s="6"/>
      <c r="L733" s="7"/>
      <c r="M733" s="6"/>
      <c r="N733" s="1"/>
      <c r="O733" s="1"/>
      <c r="P733" s="6"/>
      <c r="Q733" s="8"/>
      <c r="R733" s="1"/>
      <c r="S733" s="1"/>
      <c r="T733" s="6"/>
      <c r="U733" s="1"/>
      <c r="V733" s="1"/>
      <c r="W733" s="1"/>
      <c r="X733" s="1"/>
      <c r="Y733" s="1"/>
      <c r="Z733" s="1"/>
      <c r="AA733" s="1"/>
      <c r="AB733" s="1"/>
      <c r="AC733" s="1"/>
    </row>
    <row r="734" ht="12.0" customHeight="1">
      <c r="A734" s="1"/>
      <c r="B734" s="6"/>
      <c r="C734" s="132"/>
      <c r="D734" s="7"/>
      <c r="E734" s="133"/>
      <c r="F734" s="5"/>
      <c r="G734" s="5"/>
      <c r="H734" s="97"/>
      <c r="I734" s="5"/>
      <c r="J734" s="5"/>
      <c r="K734" s="6"/>
      <c r="L734" s="7"/>
      <c r="M734" s="6"/>
      <c r="N734" s="1"/>
      <c r="O734" s="1"/>
      <c r="P734" s="6"/>
      <c r="Q734" s="8"/>
      <c r="R734" s="1"/>
      <c r="S734" s="1"/>
      <c r="T734" s="6"/>
      <c r="U734" s="1"/>
      <c r="V734" s="1"/>
      <c r="W734" s="1"/>
      <c r="X734" s="1"/>
      <c r="Y734" s="1"/>
      <c r="Z734" s="1"/>
      <c r="AA734" s="1"/>
      <c r="AB734" s="1"/>
      <c r="AC734" s="1"/>
    </row>
    <row r="735" ht="12.0" customHeight="1">
      <c r="A735" s="1"/>
      <c r="B735" s="6"/>
      <c r="C735" s="132"/>
      <c r="D735" s="7"/>
      <c r="E735" s="133"/>
      <c r="F735" s="5"/>
      <c r="G735" s="5"/>
      <c r="H735" s="97"/>
      <c r="I735" s="5"/>
      <c r="J735" s="5"/>
      <c r="K735" s="6"/>
      <c r="L735" s="7"/>
      <c r="M735" s="6"/>
      <c r="N735" s="1"/>
      <c r="O735" s="1"/>
      <c r="P735" s="6"/>
      <c r="Q735" s="8"/>
      <c r="R735" s="1"/>
      <c r="S735" s="1"/>
      <c r="T735" s="6"/>
      <c r="U735" s="1"/>
      <c r="V735" s="1"/>
      <c r="W735" s="1"/>
      <c r="X735" s="1"/>
      <c r="Y735" s="1"/>
      <c r="Z735" s="1"/>
      <c r="AA735" s="1"/>
      <c r="AB735" s="1"/>
      <c r="AC735" s="1"/>
    </row>
    <row r="736" ht="12.0" customHeight="1">
      <c r="A736" s="1"/>
      <c r="B736" s="6"/>
      <c r="C736" s="132"/>
      <c r="D736" s="7"/>
      <c r="E736" s="133"/>
      <c r="F736" s="5"/>
      <c r="G736" s="5"/>
      <c r="H736" s="97"/>
      <c r="I736" s="5"/>
      <c r="J736" s="5"/>
      <c r="K736" s="6"/>
      <c r="L736" s="7"/>
      <c r="M736" s="6"/>
      <c r="N736" s="1"/>
      <c r="O736" s="1"/>
      <c r="P736" s="6"/>
      <c r="Q736" s="8"/>
      <c r="R736" s="1"/>
      <c r="S736" s="1"/>
      <c r="T736" s="6"/>
      <c r="U736" s="1"/>
      <c r="V736" s="1"/>
      <c r="W736" s="1"/>
      <c r="X736" s="1"/>
      <c r="Y736" s="1"/>
      <c r="Z736" s="1"/>
      <c r="AA736" s="1"/>
      <c r="AB736" s="1"/>
      <c r="AC736" s="1"/>
    </row>
    <row r="737" ht="12.0" customHeight="1">
      <c r="A737" s="1"/>
      <c r="B737" s="6"/>
      <c r="C737" s="132"/>
      <c r="D737" s="7"/>
      <c r="E737" s="133"/>
      <c r="F737" s="5"/>
      <c r="G737" s="5"/>
      <c r="H737" s="97"/>
      <c r="I737" s="5"/>
      <c r="J737" s="5"/>
      <c r="K737" s="6"/>
      <c r="L737" s="7"/>
      <c r="M737" s="6"/>
      <c r="N737" s="1"/>
      <c r="O737" s="1"/>
      <c r="P737" s="6"/>
      <c r="Q737" s="8"/>
      <c r="R737" s="1"/>
      <c r="S737" s="1"/>
      <c r="T737" s="6"/>
      <c r="U737" s="1"/>
      <c r="V737" s="1"/>
      <c r="W737" s="1"/>
      <c r="X737" s="1"/>
      <c r="Y737" s="1"/>
      <c r="Z737" s="1"/>
      <c r="AA737" s="1"/>
      <c r="AB737" s="1"/>
      <c r="AC737" s="1"/>
    </row>
    <row r="738" ht="12.0" customHeight="1">
      <c r="A738" s="1"/>
      <c r="B738" s="6"/>
      <c r="C738" s="132"/>
      <c r="D738" s="7"/>
      <c r="E738" s="133"/>
      <c r="F738" s="5"/>
      <c r="G738" s="5"/>
      <c r="H738" s="97"/>
      <c r="I738" s="5"/>
      <c r="J738" s="5"/>
      <c r="K738" s="6"/>
      <c r="L738" s="7"/>
      <c r="M738" s="6"/>
      <c r="N738" s="1"/>
      <c r="O738" s="1"/>
      <c r="P738" s="6"/>
      <c r="Q738" s="8"/>
      <c r="R738" s="1"/>
      <c r="S738" s="1"/>
      <c r="T738" s="6"/>
      <c r="U738" s="1"/>
      <c r="V738" s="1"/>
      <c r="W738" s="1"/>
      <c r="X738" s="1"/>
      <c r="Y738" s="1"/>
      <c r="Z738" s="1"/>
      <c r="AA738" s="1"/>
      <c r="AB738" s="1"/>
      <c r="AC738" s="1"/>
    </row>
    <row r="739" ht="12.0" customHeight="1">
      <c r="A739" s="1"/>
      <c r="B739" s="6"/>
      <c r="C739" s="132"/>
      <c r="D739" s="7"/>
      <c r="E739" s="133"/>
      <c r="F739" s="5"/>
      <c r="G739" s="5"/>
      <c r="H739" s="97"/>
      <c r="I739" s="5"/>
      <c r="J739" s="5"/>
      <c r="K739" s="6"/>
      <c r="L739" s="7"/>
      <c r="M739" s="6"/>
      <c r="N739" s="1"/>
      <c r="O739" s="1"/>
      <c r="P739" s="6"/>
      <c r="Q739" s="8"/>
      <c r="R739" s="1"/>
      <c r="S739" s="1"/>
      <c r="T739" s="6"/>
      <c r="U739" s="1"/>
      <c r="V739" s="1"/>
      <c r="W739" s="1"/>
      <c r="X739" s="1"/>
      <c r="Y739" s="1"/>
      <c r="Z739" s="1"/>
      <c r="AA739" s="1"/>
      <c r="AB739" s="1"/>
      <c r="AC739" s="1"/>
    </row>
    <row r="740" ht="12.0" customHeight="1">
      <c r="A740" s="1"/>
      <c r="B740" s="6"/>
      <c r="C740" s="132"/>
      <c r="D740" s="7"/>
      <c r="E740" s="133"/>
      <c r="F740" s="5"/>
      <c r="G740" s="5"/>
      <c r="H740" s="97"/>
      <c r="I740" s="5"/>
      <c r="J740" s="5"/>
      <c r="K740" s="6"/>
      <c r="L740" s="7"/>
      <c r="M740" s="6"/>
      <c r="N740" s="1"/>
      <c r="O740" s="1"/>
      <c r="P740" s="6"/>
      <c r="Q740" s="8"/>
      <c r="R740" s="1"/>
      <c r="S740" s="1"/>
      <c r="T740" s="6"/>
      <c r="U740" s="1"/>
      <c r="V740" s="1"/>
      <c r="W740" s="1"/>
      <c r="X740" s="1"/>
      <c r="Y740" s="1"/>
      <c r="Z740" s="1"/>
      <c r="AA740" s="1"/>
      <c r="AB740" s="1"/>
      <c r="AC740" s="1"/>
    </row>
    <row r="741" ht="12.0" customHeight="1">
      <c r="A741" s="1"/>
      <c r="B741" s="6"/>
      <c r="C741" s="132"/>
      <c r="D741" s="7"/>
      <c r="E741" s="133"/>
      <c r="F741" s="5"/>
      <c r="G741" s="5"/>
      <c r="H741" s="97"/>
      <c r="I741" s="5"/>
      <c r="J741" s="5"/>
      <c r="K741" s="6"/>
      <c r="L741" s="7"/>
      <c r="M741" s="6"/>
      <c r="N741" s="1"/>
      <c r="O741" s="1"/>
      <c r="P741" s="6"/>
      <c r="Q741" s="8"/>
      <c r="R741" s="1"/>
      <c r="S741" s="1"/>
      <c r="T741" s="6"/>
      <c r="U741" s="1"/>
      <c r="V741" s="1"/>
      <c r="W741" s="1"/>
      <c r="X741" s="1"/>
      <c r="Y741" s="1"/>
      <c r="Z741" s="1"/>
      <c r="AA741" s="1"/>
      <c r="AB741" s="1"/>
      <c r="AC741" s="1"/>
    </row>
    <row r="742" ht="12.0" customHeight="1">
      <c r="A742" s="1"/>
      <c r="B742" s="6"/>
      <c r="C742" s="132"/>
      <c r="D742" s="7"/>
      <c r="E742" s="133"/>
      <c r="F742" s="5"/>
      <c r="G742" s="5"/>
      <c r="H742" s="97"/>
      <c r="I742" s="5"/>
      <c r="J742" s="5"/>
      <c r="K742" s="6"/>
      <c r="L742" s="7"/>
      <c r="M742" s="6"/>
      <c r="N742" s="1"/>
      <c r="O742" s="1"/>
      <c r="P742" s="6"/>
      <c r="Q742" s="8"/>
      <c r="R742" s="1"/>
      <c r="S742" s="1"/>
      <c r="T742" s="6"/>
      <c r="U742" s="1"/>
      <c r="V742" s="1"/>
      <c r="W742" s="1"/>
      <c r="X742" s="1"/>
      <c r="Y742" s="1"/>
      <c r="Z742" s="1"/>
      <c r="AA742" s="1"/>
      <c r="AB742" s="1"/>
      <c r="AC742" s="1"/>
    </row>
    <row r="743" ht="12.0" customHeight="1">
      <c r="A743" s="1"/>
      <c r="B743" s="6"/>
      <c r="C743" s="132"/>
      <c r="D743" s="7"/>
      <c r="E743" s="133"/>
      <c r="F743" s="5"/>
      <c r="G743" s="5"/>
      <c r="H743" s="97"/>
      <c r="I743" s="5"/>
      <c r="J743" s="5"/>
      <c r="K743" s="6"/>
      <c r="L743" s="7"/>
      <c r="M743" s="6"/>
      <c r="N743" s="1"/>
      <c r="O743" s="1"/>
      <c r="P743" s="6"/>
      <c r="Q743" s="8"/>
      <c r="R743" s="1"/>
      <c r="S743" s="1"/>
      <c r="T743" s="6"/>
      <c r="U743" s="1"/>
      <c r="V743" s="1"/>
      <c r="W743" s="1"/>
      <c r="X743" s="1"/>
      <c r="Y743" s="1"/>
      <c r="Z743" s="1"/>
      <c r="AA743" s="1"/>
      <c r="AB743" s="1"/>
      <c r="AC743" s="1"/>
    </row>
    <row r="744" ht="12.0" customHeight="1">
      <c r="A744" s="1"/>
      <c r="B744" s="6"/>
      <c r="C744" s="132"/>
      <c r="D744" s="7"/>
      <c r="E744" s="133"/>
      <c r="F744" s="5"/>
      <c r="G744" s="5"/>
      <c r="H744" s="97"/>
      <c r="I744" s="5"/>
      <c r="J744" s="5"/>
      <c r="K744" s="6"/>
      <c r="L744" s="7"/>
      <c r="M744" s="6"/>
      <c r="N744" s="1"/>
      <c r="O744" s="1"/>
      <c r="P744" s="6"/>
      <c r="Q744" s="8"/>
      <c r="R744" s="1"/>
      <c r="S744" s="1"/>
      <c r="T744" s="6"/>
      <c r="U744" s="1"/>
      <c r="V744" s="1"/>
      <c r="W744" s="1"/>
      <c r="X744" s="1"/>
      <c r="Y744" s="1"/>
      <c r="Z744" s="1"/>
      <c r="AA744" s="1"/>
      <c r="AB744" s="1"/>
      <c r="AC744" s="1"/>
    </row>
    <row r="745" ht="12.0" customHeight="1">
      <c r="A745" s="1"/>
      <c r="B745" s="6"/>
      <c r="C745" s="132"/>
      <c r="D745" s="7"/>
      <c r="E745" s="133"/>
      <c r="F745" s="5"/>
      <c r="G745" s="5"/>
      <c r="H745" s="97"/>
      <c r="I745" s="5"/>
      <c r="J745" s="5"/>
      <c r="K745" s="6"/>
      <c r="L745" s="7"/>
      <c r="M745" s="6"/>
      <c r="N745" s="1"/>
      <c r="O745" s="1"/>
      <c r="P745" s="6"/>
      <c r="Q745" s="8"/>
      <c r="R745" s="1"/>
      <c r="S745" s="1"/>
      <c r="T745" s="6"/>
      <c r="U745" s="1"/>
      <c r="V745" s="1"/>
      <c r="W745" s="1"/>
      <c r="X745" s="1"/>
      <c r="Y745" s="1"/>
      <c r="Z745" s="1"/>
      <c r="AA745" s="1"/>
      <c r="AB745" s="1"/>
      <c r="AC745" s="1"/>
    </row>
    <row r="746" ht="12.0" customHeight="1">
      <c r="A746" s="1"/>
      <c r="B746" s="6"/>
      <c r="C746" s="132"/>
      <c r="D746" s="7"/>
      <c r="E746" s="133"/>
      <c r="F746" s="5"/>
      <c r="G746" s="5"/>
      <c r="H746" s="97"/>
      <c r="I746" s="5"/>
      <c r="J746" s="5"/>
      <c r="K746" s="6"/>
      <c r="L746" s="7"/>
      <c r="M746" s="6"/>
      <c r="N746" s="1"/>
      <c r="O746" s="1"/>
      <c r="P746" s="6"/>
      <c r="Q746" s="8"/>
      <c r="R746" s="1"/>
      <c r="S746" s="1"/>
      <c r="T746" s="6"/>
      <c r="U746" s="1"/>
      <c r="V746" s="1"/>
      <c r="W746" s="1"/>
      <c r="X746" s="1"/>
      <c r="Y746" s="1"/>
      <c r="Z746" s="1"/>
      <c r="AA746" s="1"/>
      <c r="AB746" s="1"/>
      <c r="AC746" s="1"/>
    </row>
    <row r="747" ht="12.0" customHeight="1">
      <c r="A747" s="1"/>
      <c r="B747" s="6"/>
      <c r="C747" s="132"/>
      <c r="D747" s="7"/>
      <c r="E747" s="133"/>
      <c r="F747" s="5"/>
      <c r="G747" s="5"/>
      <c r="H747" s="97"/>
      <c r="I747" s="5"/>
      <c r="J747" s="5"/>
      <c r="K747" s="6"/>
      <c r="L747" s="7"/>
      <c r="M747" s="6"/>
      <c r="N747" s="1"/>
      <c r="O747" s="1"/>
      <c r="P747" s="6"/>
      <c r="Q747" s="8"/>
      <c r="R747" s="1"/>
      <c r="S747" s="1"/>
      <c r="T747" s="6"/>
      <c r="U747" s="1"/>
      <c r="V747" s="1"/>
      <c r="W747" s="1"/>
      <c r="X747" s="1"/>
      <c r="Y747" s="1"/>
      <c r="Z747" s="1"/>
      <c r="AA747" s="1"/>
      <c r="AB747" s="1"/>
      <c r="AC747" s="1"/>
    </row>
    <row r="748" ht="12.0" customHeight="1">
      <c r="A748" s="1"/>
      <c r="B748" s="6"/>
      <c r="C748" s="132"/>
      <c r="D748" s="7"/>
      <c r="E748" s="133"/>
      <c r="F748" s="5"/>
      <c r="G748" s="5"/>
      <c r="H748" s="97"/>
      <c r="I748" s="5"/>
      <c r="J748" s="5"/>
      <c r="K748" s="6"/>
      <c r="L748" s="7"/>
      <c r="M748" s="6"/>
      <c r="N748" s="1"/>
      <c r="O748" s="1"/>
      <c r="P748" s="6"/>
      <c r="Q748" s="8"/>
      <c r="R748" s="1"/>
      <c r="S748" s="1"/>
      <c r="T748" s="6"/>
      <c r="U748" s="1"/>
      <c r="V748" s="1"/>
      <c r="W748" s="1"/>
      <c r="X748" s="1"/>
      <c r="Y748" s="1"/>
      <c r="Z748" s="1"/>
      <c r="AA748" s="1"/>
      <c r="AB748" s="1"/>
      <c r="AC748" s="1"/>
    </row>
    <row r="749" ht="12.0" customHeight="1">
      <c r="A749" s="1"/>
      <c r="B749" s="6"/>
      <c r="C749" s="132"/>
      <c r="D749" s="7"/>
      <c r="E749" s="133"/>
      <c r="F749" s="5"/>
      <c r="G749" s="5"/>
      <c r="H749" s="97"/>
      <c r="I749" s="5"/>
      <c r="J749" s="5"/>
      <c r="K749" s="6"/>
      <c r="L749" s="7"/>
      <c r="M749" s="6"/>
      <c r="N749" s="1"/>
      <c r="O749" s="1"/>
      <c r="P749" s="6"/>
      <c r="Q749" s="8"/>
      <c r="R749" s="1"/>
      <c r="S749" s="1"/>
      <c r="T749" s="6"/>
      <c r="U749" s="1"/>
      <c r="V749" s="1"/>
      <c r="W749" s="1"/>
      <c r="X749" s="1"/>
      <c r="Y749" s="1"/>
      <c r="Z749" s="1"/>
      <c r="AA749" s="1"/>
      <c r="AB749" s="1"/>
      <c r="AC749" s="1"/>
    </row>
    <row r="750" ht="12.0" customHeight="1">
      <c r="A750" s="1"/>
      <c r="B750" s="6"/>
      <c r="C750" s="132"/>
      <c r="D750" s="7"/>
      <c r="E750" s="133"/>
      <c r="F750" s="5"/>
      <c r="G750" s="5"/>
      <c r="H750" s="97"/>
      <c r="I750" s="5"/>
      <c r="J750" s="5"/>
      <c r="K750" s="6"/>
      <c r="L750" s="7"/>
      <c r="M750" s="6"/>
      <c r="N750" s="1"/>
      <c r="O750" s="1"/>
      <c r="P750" s="6"/>
      <c r="Q750" s="8"/>
      <c r="R750" s="1"/>
      <c r="S750" s="1"/>
      <c r="T750" s="6"/>
      <c r="U750" s="1"/>
      <c r="V750" s="1"/>
      <c r="W750" s="1"/>
      <c r="X750" s="1"/>
      <c r="Y750" s="1"/>
      <c r="Z750" s="1"/>
      <c r="AA750" s="1"/>
      <c r="AB750" s="1"/>
      <c r="AC750" s="1"/>
    </row>
    <row r="751" ht="12.0" customHeight="1">
      <c r="A751" s="1"/>
      <c r="B751" s="6"/>
      <c r="C751" s="132"/>
      <c r="D751" s="7"/>
      <c r="E751" s="133"/>
      <c r="F751" s="5"/>
      <c r="G751" s="5"/>
      <c r="H751" s="97"/>
      <c r="I751" s="5"/>
      <c r="J751" s="5"/>
      <c r="K751" s="6"/>
      <c r="L751" s="7"/>
      <c r="M751" s="6"/>
      <c r="N751" s="1"/>
      <c r="O751" s="1"/>
      <c r="P751" s="6"/>
      <c r="Q751" s="8"/>
      <c r="R751" s="1"/>
      <c r="S751" s="1"/>
      <c r="T751" s="6"/>
      <c r="U751" s="1"/>
      <c r="V751" s="1"/>
      <c r="W751" s="1"/>
      <c r="X751" s="1"/>
      <c r="Y751" s="1"/>
      <c r="Z751" s="1"/>
      <c r="AA751" s="1"/>
      <c r="AB751" s="1"/>
      <c r="AC751" s="1"/>
    </row>
    <row r="752" ht="12.0" customHeight="1">
      <c r="A752" s="1"/>
      <c r="B752" s="6"/>
      <c r="C752" s="132"/>
      <c r="D752" s="7"/>
      <c r="E752" s="133"/>
      <c r="F752" s="5"/>
      <c r="G752" s="5"/>
      <c r="H752" s="97"/>
      <c r="I752" s="5"/>
      <c r="J752" s="5"/>
      <c r="K752" s="6"/>
      <c r="L752" s="7"/>
      <c r="M752" s="6"/>
      <c r="N752" s="1"/>
      <c r="O752" s="1"/>
      <c r="P752" s="6"/>
      <c r="Q752" s="8"/>
      <c r="R752" s="1"/>
      <c r="S752" s="1"/>
      <c r="T752" s="6"/>
      <c r="U752" s="1"/>
      <c r="V752" s="1"/>
      <c r="W752" s="1"/>
      <c r="X752" s="1"/>
      <c r="Y752" s="1"/>
      <c r="Z752" s="1"/>
      <c r="AA752" s="1"/>
      <c r="AB752" s="1"/>
      <c r="AC752" s="1"/>
    </row>
    <row r="753" ht="12.0" customHeight="1">
      <c r="A753" s="1"/>
      <c r="B753" s="6"/>
      <c r="C753" s="132"/>
      <c r="D753" s="7"/>
      <c r="E753" s="133"/>
      <c r="F753" s="5"/>
      <c r="G753" s="5"/>
      <c r="H753" s="97"/>
      <c r="I753" s="5"/>
      <c r="J753" s="5"/>
      <c r="K753" s="6"/>
      <c r="L753" s="7"/>
      <c r="M753" s="6"/>
      <c r="N753" s="1"/>
      <c r="O753" s="1"/>
      <c r="P753" s="6"/>
      <c r="Q753" s="8"/>
      <c r="R753" s="1"/>
      <c r="S753" s="1"/>
      <c r="T753" s="6"/>
      <c r="U753" s="1"/>
      <c r="V753" s="1"/>
      <c r="W753" s="1"/>
      <c r="X753" s="1"/>
      <c r="Y753" s="1"/>
      <c r="Z753" s="1"/>
      <c r="AA753" s="1"/>
      <c r="AB753" s="1"/>
      <c r="AC753" s="1"/>
    </row>
    <row r="754" ht="12.0" customHeight="1">
      <c r="A754" s="1"/>
      <c r="B754" s="6"/>
      <c r="C754" s="132"/>
      <c r="D754" s="7"/>
      <c r="E754" s="133"/>
      <c r="F754" s="5"/>
      <c r="G754" s="5"/>
      <c r="H754" s="97"/>
      <c r="I754" s="5"/>
      <c r="J754" s="5"/>
      <c r="K754" s="6"/>
      <c r="L754" s="7"/>
      <c r="M754" s="6"/>
      <c r="N754" s="1"/>
      <c r="O754" s="1"/>
      <c r="P754" s="6"/>
      <c r="Q754" s="8"/>
      <c r="R754" s="1"/>
      <c r="S754" s="1"/>
      <c r="T754" s="6"/>
      <c r="U754" s="1"/>
      <c r="V754" s="1"/>
      <c r="W754" s="1"/>
      <c r="X754" s="1"/>
      <c r="Y754" s="1"/>
      <c r="Z754" s="1"/>
      <c r="AA754" s="1"/>
      <c r="AB754" s="1"/>
      <c r="AC754" s="1"/>
    </row>
    <row r="755" ht="12.0" customHeight="1">
      <c r="A755" s="1"/>
      <c r="B755" s="6"/>
      <c r="C755" s="132"/>
      <c r="D755" s="7"/>
      <c r="E755" s="133"/>
      <c r="F755" s="5"/>
      <c r="G755" s="5"/>
      <c r="H755" s="97"/>
      <c r="I755" s="5"/>
      <c r="J755" s="5"/>
      <c r="K755" s="6"/>
      <c r="L755" s="7"/>
      <c r="M755" s="6"/>
      <c r="N755" s="1"/>
      <c r="O755" s="1"/>
      <c r="P755" s="6"/>
      <c r="Q755" s="8"/>
      <c r="R755" s="1"/>
      <c r="S755" s="1"/>
      <c r="T755" s="6"/>
      <c r="U755" s="1"/>
      <c r="V755" s="1"/>
      <c r="W755" s="1"/>
      <c r="X755" s="1"/>
      <c r="Y755" s="1"/>
      <c r="Z755" s="1"/>
      <c r="AA755" s="1"/>
      <c r="AB755" s="1"/>
      <c r="AC755" s="1"/>
    </row>
    <row r="756" ht="12.0" customHeight="1">
      <c r="A756" s="1"/>
      <c r="B756" s="6"/>
      <c r="C756" s="132"/>
      <c r="D756" s="7"/>
      <c r="E756" s="133"/>
      <c r="F756" s="5"/>
      <c r="G756" s="5"/>
      <c r="H756" s="97"/>
      <c r="I756" s="5"/>
      <c r="J756" s="5"/>
      <c r="K756" s="6"/>
      <c r="L756" s="7"/>
      <c r="M756" s="6"/>
      <c r="N756" s="1"/>
      <c r="O756" s="1"/>
      <c r="P756" s="6"/>
      <c r="Q756" s="8"/>
      <c r="R756" s="1"/>
      <c r="S756" s="1"/>
      <c r="T756" s="6"/>
      <c r="U756" s="1"/>
      <c r="V756" s="1"/>
      <c r="W756" s="1"/>
      <c r="X756" s="1"/>
      <c r="Y756" s="1"/>
      <c r="Z756" s="1"/>
      <c r="AA756" s="1"/>
      <c r="AB756" s="1"/>
      <c r="AC756" s="1"/>
    </row>
    <row r="757" ht="12.0" customHeight="1">
      <c r="A757" s="1"/>
      <c r="B757" s="6"/>
      <c r="C757" s="132"/>
      <c r="D757" s="7"/>
      <c r="E757" s="133"/>
      <c r="F757" s="5"/>
      <c r="G757" s="5"/>
      <c r="H757" s="97"/>
      <c r="I757" s="5"/>
      <c r="J757" s="5"/>
      <c r="K757" s="6"/>
      <c r="L757" s="7"/>
      <c r="M757" s="6"/>
      <c r="N757" s="1"/>
      <c r="O757" s="1"/>
      <c r="P757" s="6"/>
      <c r="Q757" s="8"/>
      <c r="R757" s="1"/>
      <c r="S757" s="1"/>
      <c r="T757" s="6"/>
      <c r="U757" s="1"/>
      <c r="V757" s="1"/>
      <c r="W757" s="1"/>
      <c r="X757" s="1"/>
      <c r="Y757" s="1"/>
      <c r="Z757" s="1"/>
      <c r="AA757" s="1"/>
      <c r="AB757" s="1"/>
      <c r="AC757" s="1"/>
    </row>
    <row r="758" ht="12.0" customHeight="1">
      <c r="A758" s="1"/>
      <c r="B758" s="6"/>
      <c r="C758" s="132"/>
      <c r="D758" s="7"/>
      <c r="E758" s="133"/>
      <c r="F758" s="5"/>
      <c r="G758" s="5"/>
      <c r="H758" s="97"/>
      <c r="I758" s="5"/>
      <c r="J758" s="5"/>
      <c r="K758" s="6"/>
      <c r="L758" s="7"/>
      <c r="M758" s="6"/>
      <c r="N758" s="1"/>
      <c r="O758" s="1"/>
      <c r="P758" s="6"/>
      <c r="Q758" s="8"/>
      <c r="R758" s="1"/>
      <c r="S758" s="1"/>
      <c r="T758" s="6"/>
      <c r="U758" s="1"/>
      <c r="V758" s="1"/>
      <c r="W758" s="1"/>
      <c r="X758" s="1"/>
      <c r="Y758" s="1"/>
      <c r="Z758" s="1"/>
      <c r="AA758" s="1"/>
      <c r="AB758" s="1"/>
      <c r="AC758" s="1"/>
    </row>
    <row r="759" ht="12.0" customHeight="1">
      <c r="A759" s="1"/>
      <c r="B759" s="6"/>
      <c r="C759" s="132"/>
      <c r="D759" s="7"/>
      <c r="E759" s="133"/>
      <c r="F759" s="5"/>
      <c r="G759" s="5"/>
      <c r="H759" s="97"/>
      <c r="I759" s="5"/>
      <c r="J759" s="5"/>
      <c r="K759" s="6"/>
      <c r="L759" s="7"/>
      <c r="M759" s="6"/>
      <c r="N759" s="1"/>
      <c r="O759" s="1"/>
      <c r="P759" s="6"/>
      <c r="Q759" s="8"/>
      <c r="R759" s="1"/>
      <c r="S759" s="1"/>
      <c r="T759" s="6"/>
      <c r="U759" s="1"/>
      <c r="V759" s="1"/>
      <c r="W759" s="1"/>
      <c r="X759" s="1"/>
      <c r="Y759" s="1"/>
      <c r="Z759" s="1"/>
      <c r="AA759" s="1"/>
      <c r="AB759" s="1"/>
      <c r="AC759" s="1"/>
    </row>
    <row r="760" ht="12.0" customHeight="1">
      <c r="A760" s="1"/>
      <c r="B760" s="6"/>
      <c r="C760" s="132"/>
      <c r="D760" s="7"/>
      <c r="E760" s="133"/>
      <c r="F760" s="5"/>
      <c r="G760" s="5"/>
      <c r="H760" s="97"/>
      <c r="I760" s="5"/>
      <c r="J760" s="5"/>
      <c r="K760" s="6"/>
      <c r="L760" s="7"/>
      <c r="M760" s="6"/>
      <c r="N760" s="1"/>
      <c r="O760" s="1"/>
      <c r="P760" s="6"/>
      <c r="Q760" s="8"/>
      <c r="R760" s="1"/>
      <c r="S760" s="1"/>
      <c r="T760" s="6"/>
      <c r="U760" s="1"/>
      <c r="V760" s="1"/>
      <c r="W760" s="1"/>
      <c r="X760" s="1"/>
      <c r="Y760" s="1"/>
      <c r="Z760" s="1"/>
      <c r="AA760" s="1"/>
      <c r="AB760" s="1"/>
      <c r="AC760" s="1"/>
    </row>
    <row r="761" ht="12.0" customHeight="1">
      <c r="A761" s="1"/>
      <c r="B761" s="6"/>
      <c r="C761" s="132"/>
      <c r="D761" s="7"/>
      <c r="E761" s="133"/>
      <c r="F761" s="5"/>
      <c r="G761" s="5"/>
      <c r="H761" s="97"/>
      <c r="I761" s="5"/>
      <c r="J761" s="5"/>
      <c r="K761" s="6"/>
      <c r="L761" s="7"/>
      <c r="M761" s="6"/>
      <c r="N761" s="1"/>
      <c r="O761" s="1"/>
      <c r="P761" s="6"/>
      <c r="Q761" s="8"/>
      <c r="R761" s="1"/>
      <c r="S761" s="1"/>
      <c r="T761" s="6"/>
      <c r="U761" s="1"/>
      <c r="V761" s="1"/>
      <c r="W761" s="1"/>
      <c r="X761" s="1"/>
      <c r="Y761" s="1"/>
      <c r="Z761" s="1"/>
      <c r="AA761" s="1"/>
      <c r="AB761" s="1"/>
      <c r="AC761" s="1"/>
    </row>
    <row r="762" ht="12.0" customHeight="1">
      <c r="A762" s="1"/>
      <c r="B762" s="6"/>
      <c r="C762" s="132"/>
      <c r="D762" s="7"/>
      <c r="E762" s="133"/>
      <c r="F762" s="5"/>
      <c r="G762" s="5"/>
      <c r="H762" s="97"/>
      <c r="I762" s="5"/>
      <c r="J762" s="5"/>
      <c r="K762" s="6"/>
      <c r="L762" s="7"/>
      <c r="M762" s="6"/>
      <c r="N762" s="1"/>
      <c r="O762" s="1"/>
      <c r="P762" s="6"/>
      <c r="Q762" s="8"/>
      <c r="R762" s="1"/>
      <c r="S762" s="1"/>
      <c r="T762" s="6"/>
      <c r="U762" s="1"/>
      <c r="V762" s="1"/>
      <c r="W762" s="1"/>
      <c r="X762" s="1"/>
      <c r="Y762" s="1"/>
      <c r="Z762" s="1"/>
      <c r="AA762" s="1"/>
      <c r="AB762" s="1"/>
      <c r="AC762" s="1"/>
    </row>
    <row r="763" ht="12.0" customHeight="1">
      <c r="A763" s="1"/>
      <c r="B763" s="6"/>
      <c r="C763" s="132"/>
      <c r="D763" s="7"/>
      <c r="E763" s="133"/>
      <c r="F763" s="5"/>
      <c r="G763" s="5"/>
      <c r="H763" s="97"/>
      <c r="I763" s="5"/>
      <c r="J763" s="5"/>
      <c r="K763" s="6"/>
      <c r="L763" s="7"/>
      <c r="M763" s="6"/>
      <c r="N763" s="1"/>
      <c r="O763" s="1"/>
      <c r="P763" s="6"/>
      <c r="Q763" s="8"/>
      <c r="R763" s="1"/>
      <c r="S763" s="1"/>
      <c r="T763" s="6"/>
      <c r="U763" s="1"/>
      <c r="V763" s="1"/>
      <c r="W763" s="1"/>
      <c r="X763" s="1"/>
      <c r="Y763" s="1"/>
      <c r="Z763" s="1"/>
      <c r="AA763" s="1"/>
      <c r="AB763" s="1"/>
      <c r="AC763" s="1"/>
    </row>
    <row r="764" ht="12.0" customHeight="1">
      <c r="A764" s="1"/>
      <c r="B764" s="6"/>
      <c r="C764" s="132"/>
      <c r="D764" s="7"/>
      <c r="E764" s="133"/>
      <c r="F764" s="5"/>
      <c r="G764" s="5"/>
      <c r="H764" s="97"/>
      <c r="I764" s="5"/>
      <c r="J764" s="5"/>
      <c r="K764" s="6"/>
      <c r="L764" s="7"/>
      <c r="M764" s="6"/>
      <c r="N764" s="1"/>
      <c r="O764" s="1"/>
      <c r="P764" s="6"/>
      <c r="Q764" s="8"/>
      <c r="R764" s="1"/>
      <c r="S764" s="1"/>
      <c r="T764" s="6"/>
      <c r="U764" s="1"/>
      <c r="V764" s="1"/>
      <c r="W764" s="1"/>
      <c r="X764" s="1"/>
      <c r="Y764" s="1"/>
      <c r="Z764" s="1"/>
      <c r="AA764" s="1"/>
      <c r="AB764" s="1"/>
      <c r="AC764" s="1"/>
    </row>
    <row r="765" ht="12.0" customHeight="1">
      <c r="A765" s="1"/>
      <c r="B765" s="6"/>
      <c r="C765" s="132"/>
      <c r="D765" s="7"/>
      <c r="E765" s="133"/>
      <c r="F765" s="5"/>
      <c r="G765" s="5"/>
      <c r="H765" s="97"/>
      <c r="I765" s="5"/>
      <c r="J765" s="5"/>
      <c r="K765" s="6"/>
      <c r="L765" s="7"/>
      <c r="M765" s="6"/>
      <c r="N765" s="1"/>
      <c r="O765" s="1"/>
      <c r="P765" s="6"/>
      <c r="Q765" s="8"/>
      <c r="R765" s="1"/>
      <c r="S765" s="1"/>
      <c r="T765" s="6"/>
      <c r="U765" s="1"/>
      <c r="V765" s="1"/>
      <c r="W765" s="1"/>
      <c r="X765" s="1"/>
      <c r="Y765" s="1"/>
      <c r="Z765" s="1"/>
      <c r="AA765" s="1"/>
      <c r="AB765" s="1"/>
      <c r="AC765" s="1"/>
    </row>
    <row r="766" ht="12.0" customHeight="1">
      <c r="A766" s="1"/>
      <c r="B766" s="6"/>
      <c r="C766" s="132"/>
      <c r="D766" s="7"/>
      <c r="E766" s="133"/>
      <c r="F766" s="5"/>
      <c r="G766" s="5"/>
      <c r="H766" s="97"/>
      <c r="I766" s="5"/>
      <c r="J766" s="5"/>
      <c r="K766" s="6"/>
      <c r="L766" s="7"/>
      <c r="M766" s="6"/>
      <c r="N766" s="1"/>
      <c r="O766" s="1"/>
      <c r="P766" s="6"/>
      <c r="Q766" s="8"/>
      <c r="R766" s="1"/>
      <c r="S766" s="1"/>
      <c r="T766" s="6"/>
      <c r="U766" s="1"/>
      <c r="V766" s="1"/>
      <c r="W766" s="1"/>
      <c r="X766" s="1"/>
      <c r="Y766" s="1"/>
      <c r="Z766" s="1"/>
      <c r="AA766" s="1"/>
      <c r="AB766" s="1"/>
      <c r="AC766" s="1"/>
    </row>
    <row r="767" ht="12.0" customHeight="1">
      <c r="A767" s="1"/>
      <c r="B767" s="6"/>
      <c r="C767" s="132"/>
      <c r="D767" s="7"/>
      <c r="E767" s="133"/>
      <c r="F767" s="5"/>
      <c r="G767" s="5"/>
      <c r="H767" s="97"/>
      <c r="I767" s="5"/>
      <c r="J767" s="5"/>
      <c r="K767" s="6"/>
      <c r="L767" s="7"/>
      <c r="M767" s="6"/>
      <c r="N767" s="1"/>
      <c r="O767" s="1"/>
      <c r="P767" s="6"/>
      <c r="Q767" s="8"/>
      <c r="R767" s="1"/>
      <c r="S767" s="1"/>
      <c r="T767" s="6"/>
      <c r="U767" s="1"/>
      <c r="V767" s="1"/>
      <c r="W767" s="1"/>
      <c r="X767" s="1"/>
      <c r="Y767" s="1"/>
      <c r="Z767" s="1"/>
      <c r="AA767" s="1"/>
      <c r="AB767" s="1"/>
      <c r="AC767" s="1"/>
    </row>
    <row r="768" ht="12.0" customHeight="1">
      <c r="A768" s="1"/>
      <c r="B768" s="6"/>
      <c r="C768" s="132"/>
      <c r="D768" s="7"/>
      <c r="E768" s="133"/>
      <c r="F768" s="5"/>
      <c r="G768" s="5"/>
      <c r="H768" s="97"/>
      <c r="I768" s="5"/>
      <c r="J768" s="5"/>
      <c r="K768" s="6"/>
      <c r="L768" s="7"/>
      <c r="M768" s="6"/>
      <c r="N768" s="1"/>
      <c r="O768" s="1"/>
      <c r="P768" s="6"/>
      <c r="Q768" s="8"/>
      <c r="R768" s="1"/>
      <c r="S768" s="1"/>
      <c r="T768" s="6"/>
      <c r="U768" s="1"/>
      <c r="V768" s="1"/>
      <c r="W768" s="1"/>
      <c r="X768" s="1"/>
      <c r="Y768" s="1"/>
      <c r="Z768" s="1"/>
      <c r="AA768" s="1"/>
      <c r="AB768" s="1"/>
      <c r="AC768" s="1"/>
    </row>
    <row r="769" ht="12.0" customHeight="1">
      <c r="A769" s="1"/>
      <c r="B769" s="6"/>
      <c r="C769" s="132"/>
      <c r="D769" s="7"/>
      <c r="E769" s="133"/>
      <c r="F769" s="5"/>
      <c r="G769" s="5"/>
      <c r="H769" s="97"/>
      <c r="I769" s="5"/>
      <c r="J769" s="5"/>
      <c r="K769" s="6"/>
      <c r="L769" s="7"/>
      <c r="M769" s="6"/>
      <c r="N769" s="1"/>
      <c r="O769" s="1"/>
      <c r="P769" s="6"/>
      <c r="Q769" s="8"/>
      <c r="R769" s="1"/>
      <c r="S769" s="1"/>
      <c r="T769" s="6"/>
      <c r="U769" s="1"/>
      <c r="V769" s="1"/>
      <c r="W769" s="1"/>
      <c r="X769" s="1"/>
      <c r="Y769" s="1"/>
      <c r="Z769" s="1"/>
      <c r="AA769" s="1"/>
      <c r="AB769" s="1"/>
      <c r="AC769" s="1"/>
    </row>
    <row r="770" ht="12.0" customHeight="1">
      <c r="A770" s="1"/>
      <c r="B770" s="6"/>
      <c r="C770" s="132"/>
      <c r="D770" s="7"/>
      <c r="E770" s="133"/>
      <c r="F770" s="5"/>
      <c r="G770" s="5"/>
      <c r="H770" s="97"/>
      <c r="I770" s="5"/>
      <c r="J770" s="5"/>
      <c r="K770" s="6"/>
      <c r="L770" s="7"/>
      <c r="M770" s="6"/>
      <c r="N770" s="1"/>
      <c r="O770" s="1"/>
      <c r="P770" s="6"/>
      <c r="Q770" s="8"/>
      <c r="R770" s="1"/>
      <c r="S770" s="1"/>
      <c r="T770" s="6"/>
      <c r="U770" s="1"/>
      <c r="V770" s="1"/>
      <c r="W770" s="1"/>
      <c r="X770" s="1"/>
      <c r="Y770" s="1"/>
      <c r="Z770" s="1"/>
      <c r="AA770" s="1"/>
      <c r="AB770" s="1"/>
      <c r="AC770" s="1"/>
    </row>
    <row r="771" ht="12.0" customHeight="1">
      <c r="A771" s="1"/>
      <c r="B771" s="6"/>
      <c r="C771" s="132"/>
      <c r="D771" s="7"/>
      <c r="E771" s="133"/>
      <c r="F771" s="5"/>
      <c r="G771" s="5"/>
      <c r="H771" s="97"/>
      <c r="I771" s="5"/>
      <c r="J771" s="5"/>
      <c r="K771" s="6"/>
      <c r="L771" s="7"/>
      <c r="M771" s="6"/>
      <c r="N771" s="1"/>
      <c r="O771" s="1"/>
      <c r="P771" s="6"/>
      <c r="Q771" s="8"/>
      <c r="R771" s="1"/>
      <c r="S771" s="1"/>
      <c r="T771" s="6"/>
      <c r="U771" s="1"/>
      <c r="V771" s="1"/>
      <c r="W771" s="1"/>
      <c r="X771" s="1"/>
      <c r="Y771" s="1"/>
      <c r="Z771" s="1"/>
      <c r="AA771" s="1"/>
      <c r="AB771" s="1"/>
      <c r="AC771" s="1"/>
    </row>
    <row r="772" ht="12.0" customHeight="1">
      <c r="A772" s="1"/>
      <c r="B772" s="6"/>
      <c r="C772" s="132"/>
      <c r="D772" s="7"/>
      <c r="E772" s="133"/>
      <c r="F772" s="5"/>
      <c r="G772" s="5"/>
      <c r="H772" s="97"/>
      <c r="I772" s="5"/>
      <c r="J772" s="5"/>
      <c r="K772" s="6"/>
      <c r="L772" s="7"/>
      <c r="M772" s="6"/>
      <c r="N772" s="1"/>
      <c r="O772" s="1"/>
      <c r="P772" s="6"/>
      <c r="Q772" s="8"/>
      <c r="R772" s="1"/>
      <c r="S772" s="1"/>
      <c r="T772" s="6"/>
      <c r="U772" s="1"/>
      <c r="V772" s="1"/>
      <c r="W772" s="1"/>
      <c r="X772" s="1"/>
      <c r="Y772" s="1"/>
      <c r="Z772" s="1"/>
      <c r="AA772" s="1"/>
      <c r="AB772" s="1"/>
      <c r="AC772" s="1"/>
    </row>
    <row r="773" ht="12.0" customHeight="1">
      <c r="A773" s="1"/>
      <c r="B773" s="6"/>
      <c r="C773" s="132"/>
      <c r="D773" s="7"/>
      <c r="E773" s="133"/>
      <c r="F773" s="5"/>
      <c r="G773" s="5"/>
      <c r="H773" s="97"/>
      <c r="I773" s="5"/>
      <c r="J773" s="5"/>
      <c r="K773" s="6"/>
      <c r="L773" s="7"/>
      <c r="M773" s="6"/>
      <c r="N773" s="1"/>
      <c r="O773" s="1"/>
      <c r="P773" s="6"/>
      <c r="Q773" s="8"/>
      <c r="R773" s="1"/>
      <c r="S773" s="1"/>
      <c r="T773" s="6"/>
      <c r="U773" s="1"/>
      <c r="V773" s="1"/>
      <c r="W773" s="1"/>
      <c r="X773" s="1"/>
      <c r="Y773" s="1"/>
      <c r="Z773" s="1"/>
      <c r="AA773" s="1"/>
      <c r="AB773" s="1"/>
      <c r="AC773" s="1"/>
    </row>
    <row r="774" ht="12.0" customHeight="1">
      <c r="A774" s="1"/>
      <c r="B774" s="6"/>
      <c r="C774" s="132"/>
      <c r="D774" s="7"/>
      <c r="E774" s="133"/>
      <c r="F774" s="5"/>
      <c r="G774" s="5"/>
      <c r="H774" s="97"/>
      <c r="I774" s="5"/>
      <c r="J774" s="5"/>
      <c r="K774" s="6"/>
      <c r="L774" s="7"/>
      <c r="M774" s="6"/>
      <c r="N774" s="1"/>
      <c r="O774" s="1"/>
      <c r="P774" s="6"/>
      <c r="Q774" s="8"/>
      <c r="R774" s="1"/>
      <c r="S774" s="1"/>
      <c r="T774" s="6"/>
      <c r="U774" s="1"/>
      <c r="V774" s="1"/>
      <c r="W774" s="1"/>
      <c r="X774" s="1"/>
      <c r="Y774" s="1"/>
      <c r="Z774" s="1"/>
      <c r="AA774" s="1"/>
      <c r="AB774" s="1"/>
      <c r="AC774" s="1"/>
    </row>
    <row r="775" ht="12.0" customHeight="1">
      <c r="A775" s="1"/>
      <c r="B775" s="6"/>
      <c r="C775" s="132"/>
      <c r="D775" s="7"/>
      <c r="E775" s="133"/>
      <c r="F775" s="5"/>
      <c r="G775" s="5"/>
      <c r="H775" s="97"/>
      <c r="I775" s="5"/>
      <c r="J775" s="5"/>
      <c r="K775" s="6"/>
      <c r="L775" s="7"/>
      <c r="M775" s="6"/>
      <c r="N775" s="1"/>
      <c r="O775" s="1"/>
      <c r="P775" s="6"/>
      <c r="Q775" s="8"/>
      <c r="R775" s="1"/>
      <c r="S775" s="1"/>
      <c r="T775" s="6"/>
      <c r="U775" s="1"/>
      <c r="V775" s="1"/>
      <c r="W775" s="1"/>
      <c r="X775" s="1"/>
      <c r="Y775" s="1"/>
      <c r="Z775" s="1"/>
      <c r="AA775" s="1"/>
      <c r="AB775" s="1"/>
      <c r="AC775" s="1"/>
    </row>
    <row r="776" ht="12.0" customHeight="1">
      <c r="A776" s="1"/>
      <c r="B776" s="6"/>
      <c r="C776" s="132"/>
      <c r="D776" s="7"/>
      <c r="E776" s="133"/>
      <c r="F776" s="5"/>
      <c r="G776" s="5"/>
      <c r="H776" s="97"/>
      <c r="I776" s="5"/>
      <c r="J776" s="5"/>
      <c r="K776" s="6"/>
      <c r="L776" s="7"/>
      <c r="M776" s="6"/>
      <c r="N776" s="1"/>
      <c r="O776" s="1"/>
      <c r="P776" s="6"/>
      <c r="Q776" s="8"/>
      <c r="R776" s="1"/>
      <c r="S776" s="1"/>
      <c r="T776" s="6"/>
      <c r="U776" s="1"/>
      <c r="V776" s="1"/>
      <c r="W776" s="1"/>
      <c r="X776" s="1"/>
      <c r="Y776" s="1"/>
      <c r="Z776" s="1"/>
      <c r="AA776" s="1"/>
      <c r="AB776" s="1"/>
      <c r="AC776" s="1"/>
    </row>
    <row r="777" ht="12.0" customHeight="1">
      <c r="A777" s="1"/>
      <c r="B777" s="6"/>
      <c r="C777" s="132"/>
      <c r="D777" s="7"/>
      <c r="E777" s="133"/>
      <c r="F777" s="5"/>
      <c r="G777" s="5"/>
      <c r="H777" s="97"/>
      <c r="I777" s="5"/>
      <c r="J777" s="5"/>
      <c r="K777" s="6"/>
      <c r="L777" s="7"/>
      <c r="M777" s="6"/>
      <c r="N777" s="1"/>
      <c r="O777" s="1"/>
      <c r="P777" s="6"/>
      <c r="Q777" s="8"/>
      <c r="R777" s="1"/>
      <c r="S777" s="1"/>
      <c r="T777" s="6"/>
      <c r="U777" s="1"/>
      <c r="V777" s="1"/>
      <c r="W777" s="1"/>
      <c r="X777" s="1"/>
      <c r="Y777" s="1"/>
      <c r="Z777" s="1"/>
      <c r="AA777" s="1"/>
      <c r="AB777" s="1"/>
      <c r="AC777" s="1"/>
    </row>
    <row r="778" ht="12.0" customHeight="1">
      <c r="A778" s="1"/>
      <c r="B778" s="6"/>
      <c r="C778" s="132"/>
      <c r="D778" s="7"/>
      <c r="E778" s="133"/>
      <c r="F778" s="5"/>
      <c r="G778" s="5"/>
      <c r="H778" s="97"/>
      <c r="I778" s="5"/>
      <c r="J778" s="5"/>
      <c r="K778" s="6"/>
      <c r="L778" s="7"/>
      <c r="M778" s="6"/>
      <c r="N778" s="1"/>
      <c r="O778" s="1"/>
      <c r="P778" s="6"/>
      <c r="Q778" s="8"/>
      <c r="R778" s="1"/>
      <c r="S778" s="1"/>
      <c r="T778" s="6"/>
      <c r="U778" s="1"/>
      <c r="V778" s="1"/>
      <c r="W778" s="1"/>
      <c r="X778" s="1"/>
      <c r="Y778" s="1"/>
      <c r="Z778" s="1"/>
      <c r="AA778" s="1"/>
      <c r="AB778" s="1"/>
      <c r="AC778" s="1"/>
    </row>
    <row r="779" ht="12.0" customHeight="1">
      <c r="A779" s="1"/>
      <c r="B779" s="6"/>
      <c r="C779" s="132"/>
      <c r="D779" s="7"/>
      <c r="E779" s="133"/>
      <c r="F779" s="5"/>
      <c r="G779" s="5"/>
      <c r="H779" s="97"/>
      <c r="I779" s="5"/>
      <c r="J779" s="5"/>
      <c r="K779" s="6"/>
      <c r="L779" s="7"/>
      <c r="M779" s="6"/>
      <c r="N779" s="1"/>
      <c r="O779" s="1"/>
      <c r="P779" s="6"/>
      <c r="Q779" s="8"/>
      <c r="R779" s="1"/>
      <c r="S779" s="1"/>
      <c r="T779" s="6"/>
      <c r="U779" s="1"/>
      <c r="V779" s="1"/>
      <c r="W779" s="1"/>
      <c r="X779" s="1"/>
      <c r="Y779" s="1"/>
      <c r="Z779" s="1"/>
      <c r="AA779" s="1"/>
      <c r="AB779" s="1"/>
      <c r="AC779" s="1"/>
    </row>
    <row r="780" ht="12.0" customHeight="1">
      <c r="A780" s="1"/>
      <c r="B780" s="6"/>
      <c r="C780" s="132"/>
      <c r="D780" s="7"/>
      <c r="E780" s="133"/>
      <c r="F780" s="5"/>
      <c r="G780" s="5"/>
      <c r="H780" s="97"/>
      <c r="I780" s="5"/>
      <c r="J780" s="5"/>
      <c r="K780" s="6"/>
      <c r="L780" s="7"/>
      <c r="M780" s="6"/>
      <c r="N780" s="1"/>
      <c r="O780" s="1"/>
      <c r="P780" s="6"/>
      <c r="Q780" s="8"/>
      <c r="R780" s="1"/>
      <c r="S780" s="1"/>
      <c r="T780" s="6"/>
      <c r="U780" s="1"/>
      <c r="V780" s="1"/>
      <c r="W780" s="1"/>
      <c r="X780" s="1"/>
      <c r="Y780" s="1"/>
      <c r="Z780" s="1"/>
      <c r="AA780" s="1"/>
      <c r="AB780" s="1"/>
      <c r="AC780" s="1"/>
    </row>
    <row r="781" ht="12.0" customHeight="1">
      <c r="A781" s="1"/>
      <c r="B781" s="6"/>
      <c r="C781" s="132"/>
      <c r="D781" s="7"/>
      <c r="E781" s="133"/>
      <c r="F781" s="5"/>
      <c r="G781" s="5"/>
      <c r="H781" s="97"/>
      <c r="I781" s="5"/>
      <c r="J781" s="5"/>
      <c r="K781" s="6"/>
      <c r="L781" s="7"/>
      <c r="M781" s="6"/>
      <c r="N781" s="1"/>
      <c r="O781" s="1"/>
      <c r="P781" s="6"/>
      <c r="Q781" s="8"/>
      <c r="R781" s="1"/>
      <c r="S781" s="1"/>
      <c r="T781" s="6"/>
      <c r="U781" s="1"/>
      <c r="V781" s="1"/>
      <c r="W781" s="1"/>
      <c r="X781" s="1"/>
      <c r="Y781" s="1"/>
      <c r="Z781" s="1"/>
      <c r="AA781" s="1"/>
      <c r="AB781" s="1"/>
      <c r="AC781" s="1"/>
    </row>
    <row r="782" ht="12.0" customHeight="1">
      <c r="A782" s="1"/>
      <c r="B782" s="6"/>
      <c r="C782" s="132"/>
      <c r="D782" s="7"/>
      <c r="E782" s="133"/>
      <c r="F782" s="5"/>
      <c r="G782" s="5"/>
      <c r="H782" s="97"/>
      <c r="I782" s="5"/>
      <c r="J782" s="5"/>
      <c r="K782" s="6"/>
      <c r="L782" s="7"/>
      <c r="M782" s="6"/>
      <c r="N782" s="1"/>
      <c r="O782" s="1"/>
      <c r="P782" s="6"/>
      <c r="Q782" s="8"/>
      <c r="R782" s="1"/>
      <c r="S782" s="1"/>
      <c r="T782" s="6"/>
      <c r="U782" s="1"/>
      <c r="V782" s="1"/>
      <c r="W782" s="1"/>
      <c r="X782" s="1"/>
      <c r="Y782" s="1"/>
      <c r="Z782" s="1"/>
      <c r="AA782" s="1"/>
      <c r="AB782" s="1"/>
      <c r="AC782" s="1"/>
    </row>
    <row r="783" ht="12.0" customHeight="1">
      <c r="A783" s="1"/>
      <c r="B783" s="6"/>
      <c r="C783" s="132"/>
      <c r="D783" s="7"/>
      <c r="E783" s="133"/>
      <c r="F783" s="5"/>
      <c r="G783" s="5"/>
      <c r="H783" s="97"/>
      <c r="I783" s="5"/>
      <c r="J783" s="5"/>
      <c r="K783" s="6"/>
      <c r="L783" s="7"/>
      <c r="M783" s="6"/>
      <c r="N783" s="1"/>
      <c r="O783" s="1"/>
      <c r="P783" s="6"/>
      <c r="Q783" s="8"/>
      <c r="R783" s="1"/>
      <c r="S783" s="1"/>
      <c r="T783" s="6"/>
      <c r="U783" s="1"/>
      <c r="V783" s="1"/>
      <c r="W783" s="1"/>
      <c r="X783" s="1"/>
      <c r="Y783" s="1"/>
      <c r="Z783" s="1"/>
      <c r="AA783" s="1"/>
      <c r="AB783" s="1"/>
      <c r="AC783" s="1"/>
    </row>
    <row r="784" ht="12.0" customHeight="1">
      <c r="A784" s="1"/>
      <c r="B784" s="6"/>
      <c r="C784" s="132"/>
      <c r="D784" s="7"/>
      <c r="E784" s="133"/>
      <c r="F784" s="5"/>
      <c r="G784" s="5"/>
      <c r="H784" s="97"/>
      <c r="I784" s="5"/>
      <c r="J784" s="5"/>
      <c r="K784" s="6"/>
      <c r="L784" s="7"/>
      <c r="M784" s="6"/>
      <c r="N784" s="1"/>
      <c r="O784" s="1"/>
      <c r="P784" s="6"/>
      <c r="Q784" s="8"/>
      <c r="R784" s="1"/>
      <c r="S784" s="1"/>
      <c r="T784" s="6"/>
      <c r="U784" s="1"/>
      <c r="V784" s="1"/>
      <c r="W784" s="1"/>
      <c r="X784" s="1"/>
      <c r="Y784" s="1"/>
      <c r="Z784" s="1"/>
      <c r="AA784" s="1"/>
      <c r="AB784" s="1"/>
      <c r="AC784" s="1"/>
    </row>
    <row r="785" ht="12.0" customHeight="1">
      <c r="A785" s="1"/>
      <c r="B785" s="6"/>
      <c r="C785" s="132"/>
      <c r="D785" s="7"/>
      <c r="E785" s="133"/>
      <c r="F785" s="5"/>
      <c r="G785" s="5"/>
      <c r="H785" s="97"/>
      <c r="I785" s="5"/>
      <c r="J785" s="5"/>
      <c r="K785" s="6"/>
      <c r="L785" s="7"/>
      <c r="M785" s="6"/>
      <c r="N785" s="1"/>
      <c r="O785" s="1"/>
      <c r="P785" s="6"/>
      <c r="Q785" s="8"/>
      <c r="R785" s="1"/>
      <c r="S785" s="1"/>
      <c r="T785" s="6"/>
      <c r="U785" s="1"/>
      <c r="V785" s="1"/>
      <c r="W785" s="1"/>
      <c r="X785" s="1"/>
      <c r="Y785" s="1"/>
      <c r="Z785" s="1"/>
      <c r="AA785" s="1"/>
      <c r="AB785" s="1"/>
      <c r="AC785" s="1"/>
    </row>
    <row r="786" ht="12.0" customHeight="1">
      <c r="A786" s="1"/>
      <c r="B786" s="6"/>
      <c r="C786" s="132"/>
      <c r="D786" s="7"/>
      <c r="E786" s="133"/>
      <c r="F786" s="5"/>
      <c r="G786" s="5"/>
      <c r="H786" s="97"/>
      <c r="I786" s="5"/>
      <c r="J786" s="5"/>
      <c r="K786" s="6"/>
      <c r="L786" s="7"/>
      <c r="M786" s="6"/>
      <c r="N786" s="1"/>
      <c r="O786" s="1"/>
      <c r="P786" s="6"/>
      <c r="Q786" s="8"/>
      <c r="R786" s="1"/>
      <c r="S786" s="1"/>
      <c r="T786" s="6"/>
      <c r="U786" s="1"/>
      <c r="V786" s="1"/>
      <c r="W786" s="1"/>
      <c r="X786" s="1"/>
      <c r="Y786" s="1"/>
      <c r="Z786" s="1"/>
      <c r="AA786" s="1"/>
      <c r="AB786" s="1"/>
      <c r="AC786" s="1"/>
    </row>
    <row r="787" ht="12.0" customHeight="1">
      <c r="A787" s="1"/>
      <c r="B787" s="6"/>
      <c r="C787" s="132"/>
      <c r="D787" s="7"/>
      <c r="E787" s="133"/>
      <c r="F787" s="5"/>
      <c r="G787" s="5"/>
      <c r="H787" s="97"/>
      <c r="I787" s="5"/>
      <c r="J787" s="5"/>
      <c r="K787" s="6"/>
      <c r="L787" s="7"/>
      <c r="M787" s="6"/>
      <c r="N787" s="1"/>
      <c r="O787" s="1"/>
      <c r="P787" s="6"/>
      <c r="Q787" s="8"/>
      <c r="R787" s="1"/>
      <c r="S787" s="1"/>
      <c r="T787" s="6"/>
      <c r="U787" s="1"/>
      <c r="V787" s="1"/>
      <c r="W787" s="1"/>
      <c r="X787" s="1"/>
      <c r="Y787" s="1"/>
      <c r="Z787" s="1"/>
      <c r="AA787" s="1"/>
      <c r="AB787" s="1"/>
      <c r="AC787" s="1"/>
    </row>
    <row r="788" ht="12.0" customHeight="1">
      <c r="A788" s="1"/>
      <c r="B788" s="6"/>
      <c r="C788" s="132"/>
      <c r="D788" s="7"/>
      <c r="E788" s="133"/>
      <c r="F788" s="5"/>
      <c r="G788" s="5"/>
      <c r="H788" s="97"/>
      <c r="I788" s="5"/>
      <c r="J788" s="5"/>
      <c r="K788" s="6"/>
      <c r="L788" s="7"/>
      <c r="M788" s="6"/>
      <c r="N788" s="1"/>
      <c r="O788" s="1"/>
      <c r="P788" s="6"/>
      <c r="Q788" s="8"/>
      <c r="R788" s="1"/>
      <c r="S788" s="1"/>
      <c r="T788" s="6"/>
      <c r="U788" s="1"/>
      <c r="V788" s="1"/>
      <c r="W788" s="1"/>
      <c r="X788" s="1"/>
      <c r="Y788" s="1"/>
      <c r="Z788" s="1"/>
      <c r="AA788" s="1"/>
      <c r="AB788" s="1"/>
      <c r="AC788" s="1"/>
    </row>
    <row r="789" ht="12.0" customHeight="1">
      <c r="A789" s="1"/>
      <c r="B789" s="6"/>
      <c r="C789" s="132"/>
      <c r="D789" s="7"/>
      <c r="E789" s="133"/>
      <c r="F789" s="5"/>
      <c r="G789" s="5"/>
      <c r="H789" s="97"/>
      <c r="I789" s="5"/>
      <c r="J789" s="5"/>
      <c r="K789" s="6"/>
      <c r="L789" s="7"/>
      <c r="M789" s="6"/>
      <c r="N789" s="1"/>
      <c r="O789" s="1"/>
      <c r="P789" s="6"/>
      <c r="Q789" s="8"/>
      <c r="R789" s="1"/>
      <c r="S789" s="1"/>
      <c r="T789" s="6"/>
      <c r="U789" s="1"/>
      <c r="V789" s="1"/>
      <c r="W789" s="1"/>
      <c r="X789" s="1"/>
      <c r="Y789" s="1"/>
      <c r="Z789" s="1"/>
      <c r="AA789" s="1"/>
      <c r="AB789" s="1"/>
      <c r="AC789" s="1"/>
    </row>
    <row r="790" ht="12.0" customHeight="1">
      <c r="A790" s="1"/>
      <c r="B790" s="6"/>
      <c r="C790" s="132"/>
      <c r="D790" s="7"/>
      <c r="E790" s="133"/>
      <c r="F790" s="5"/>
      <c r="G790" s="5"/>
      <c r="H790" s="97"/>
      <c r="I790" s="5"/>
      <c r="J790" s="5"/>
      <c r="K790" s="6"/>
      <c r="L790" s="7"/>
      <c r="M790" s="6"/>
      <c r="N790" s="1"/>
      <c r="O790" s="1"/>
      <c r="P790" s="6"/>
      <c r="Q790" s="8"/>
      <c r="R790" s="1"/>
      <c r="S790" s="1"/>
      <c r="T790" s="6"/>
      <c r="U790" s="1"/>
      <c r="V790" s="1"/>
      <c r="W790" s="1"/>
      <c r="X790" s="1"/>
      <c r="Y790" s="1"/>
      <c r="Z790" s="1"/>
      <c r="AA790" s="1"/>
      <c r="AB790" s="1"/>
      <c r="AC790" s="1"/>
    </row>
    <row r="791" ht="12.0" customHeight="1">
      <c r="A791" s="1"/>
      <c r="B791" s="6"/>
      <c r="C791" s="132"/>
      <c r="D791" s="7"/>
      <c r="E791" s="133"/>
      <c r="F791" s="5"/>
      <c r="G791" s="5"/>
      <c r="H791" s="97"/>
      <c r="I791" s="5"/>
      <c r="J791" s="5"/>
      <c r="K791" s="6"/>
      <c r="L791" s="7"/>
      <c r="M791" s="6"/>
      <c r="N791" s="1"/>
      <c r="O791" s="1"/>
      <c r="P791" s="6"/>
      <c r="Q791" s="8"/>
      <c r="R791" s="1"/>
      <c r="S791" s="1"/>
      <c r="T791" s="6"/>
      <c r="U791" s="1"/>
      <c r="V791" s="1"/>
      <c r="W791" s="1"/>
      <c r="X791" s="1"/>
      <c r="Y791" s="1"/>
      <c r="Z791" s="1"/>
      <c r="AA791" s="1"/>
      <c r="AB791" s="1"/>
      <c r="AC791" s="1"/>
    </row>
    <row r="792" ht="12.0" customHeight="1">
      <c r="A792" s="1"/>
      <c r="B792" s="6"/>
      <c r="C792" s="132"/>
      <c r="D792" s="7"/>
      <c r="E792" s="133"/>
      <c r="F792" s="5"/>
      <c r="G792" s="5"/>
      <c r="H792" s="97"/>
      <c r="I792" s="5"/>
      <c r="J792" s="5"/>
      <c r="K792" s="6"/>
      <c r="L792" s="7"/>
      <c r="M792" s="6"/>
      <c r="N792" s="1"/>
      <c r="O792" s="1"/>
      <c r="P792" s="6"/>
      <c r="Q792" s="8"/>
      <c r="R792" s="1"/>
      <c r="S792" s="1"/>
      <c r="T792" s="6"/>
      <c r="U792" s="1"/>
      <c r="V792" s="1"/>
      <c r="W792" s="1"/>
      <c r="X792" s="1"/>
      <c r="Y792" s="1"/>
      <c r="Z792" s="1"/>
      <c r="AA792" s="1"/>
      <c r="AB792" s="1"/>
      <c r="AC792" s="1"/>
    </row>
    <row r="793" ht="12.0" customHeight="1">
      <c r="A793" s="1"/>
      <c r="B793" s="6"/>
      <c r="C793" s="132"/>
      <c r="D793" s="7"/>
      <c r="E793" s="133"/>
      <c r="F793" s="5"/>
      <c r="G793" s="5"/>
      <c r="H793" s="97"/>
      <c r="I793" s="5"/>
      <c r="J793" s="5"/>
      <c r="K793" s="6"/>
      <c r="L793" s="7"/>
      <c r="M793" s="6"/>
      <c r="N793" s="1"/>
      <c r="O793" s="1"/>
      <c r="P793" s="6"/>
      <c r="Q793" s="8"/>
      <c r="R793" s="1"/>
      <c r="S793" s="1"/>
      <c r="T793" s="6"/>
      <c r="U793" s="1"/>
      <c r="V793" s="1"/>
      <c r="W793" s="1"/>
      <c r="X793" s="1"/>
      <c r="Y793" s="1"/>
      <c r="Z793" s="1"/>
      <c r="AA793" s="1"/>
      <c r="AB793" s="1"/>
      <c r="AC793" s="1"/>
    </row>
    <row r="794" ht="12.0" customHeight="1">
      <c r="A794" s="1"/>
      <c r="B794" s="6"/>
      <c r="C794" s="132"/>
      <c r="D794" s="7"/>
      <c r="E794" s="133"/>
      <c r="F794" s="5"/>
      <c r="G794" s="5"/>
      <c r="H794" s="97"/>
      <c r="I794" s="5"/>
      <c r="J794" s="5"/>
      <c r="K794" s="6"/>
      <c r="L794" s="7"/>
      <c r="M794" s="6"/>
      <c r="N794" s="1"/>
      <c r="O794" s="1"/>
      <c r="P794" s="6"/>
      <c r="Q794" s="8"/>
      <c r="R794" s="1"/>
      <c r="S794" s="1"/>
      <c r="T794" s="6"/>
      <c r="U794" s="1"/>
      <c r="V794" s="1"/>
      <c r="W794" s="1"/>
      <c r="X794" s="1"/>
      <c r="Y794" s="1"/>
      <c r="Z794" s="1"/>
      <c r="AA794" s="1"/>
      <c r="AB794" s="1"/>
      <c r="AC794" s="1"/>
    </row>
    <row r="795" ht="12.0" customHeight="1">
      <c r="A795" s="1"/>
      <c r="B795" s="6"/>
      <c r="C795" s="132"/>
      <c r="D795" s="7"/>
      <c r="E795" s="133"/>
      <c r="F795" s="5"/>
      <c r="G795" s="5"/>
      <c r="H795" s="97"/>
      <c r="I795" s="5"/>
      <c r="J795" s="5"/>
      <c r="K795" s="6"/>
      <c r="L795" s="7"/>
      <c r="M795" s="6"/>
      <c r="N795" s="1"/>
      <c r="O795" s="1"/>
      <c r="P795" s="6"/>
      <c r="Q795" s="8"/>
      <c r="R795" s="1"/>
      <c r="S795" s="1"/>
      <c r="T795" s="6"/>
      <c r="U795" s="1"/>
      <c r="V795" s="1"/>
      <c r="W795" s="1"/>
      <c r="X795" s="1"/>
      <c r="Y795" s="1"/>
      <c r="Z795" s="1"/>
      <c r="AA795" s="1"/>
      <c r="AB795" s="1"/>
      <c r="AC795" s="1"/>
    </row>
    <row r="796" ht="12.0" customHeight="1">
      <c r="A796" s="1"/>
      <c r="B796" s="6"/>
      <c r="C796" s="132"/>
      <c r="D796" s="7"/>
      <c r="E796" s="133"/>
      <c r="F796" s="5"/>
      <c r="G796" s="5"/>
      <c r="H796" s="97"/>
      <c r="I796" s="5"/>
      <c r="J796" s="5"/>
      <c r="K796" s="6"/>
      <c r="L796" s="7"/>
      <c r="M796" s="6"/>
      <c r="N796" s="1"/>
      <c r="O796" s="1"/>
      <c r="P796" s="6"/>
      <c r="Q796" s="8"/>
      <c r="R796" s="1"/>
      <c r="S796" s="1"/>
      <c r="T796" s="6"/>
      <c r="U796" s="1"/>
      <c r="V796" s="1"/>
      <c r="W796" s="1"/>
      <c r="X796" s="1"/>
      <c r="Y796" s="1"/>
      <c r="Z796" s="1"/>
      <c r="AA796" s="1"/>
      <c r="AB796" s="1"/>
      <c r="AC796" s="1"/>
    </row>
    <row r="797" ht="12.0" customHeight="1">
      <c r="A797" s="1"/>
      <c r="B797" s="6"/>
      <c r="C797" s="132"/>
      <c r="D797" s="7"/>
      <c r="E797" s="133"/>
      <c r="F797" s="5"/>
      <c r="G797" s="5"/>
      <c r="H797" s="97"/>
      <c r="I797" s="5"/>
      <c r="J797" s="5"/>
      <c r="K797" s="6"/>
      <c r="L797" s="7"/>
      <c r="M797" s="6"/>
      <c r="N797" s="1"/>
      <c r="O797" s="1"/>
      <c r="P797" s="6"/>
      <c r="Q797" s="8"/>
      <c r="R797" s="1"/>
      <c r="S797" s="1"/>
      <c r="T797" s="6"/>
      <c r="U797" s="1"/>
      <c r="V797" s="1"/>
      <c r="W797" s="1"/>
      <c r="X797" s="1"/>
      <c r="Y797" s="1"/>
      <c r="Z797" s="1"/>
      <c r="AA797" s="1"/>
      <c r="AB797" s="1"/>
      <c r="AC797" s="1"/>
    </row>
    <row r="798" ht="12.0" customHeight="1">
      <c r="A798" s="1"/>
      <c r="B798" s="6"/>
      <c r="C798" s="132"/>
      <c r="D798" s="7"/>
      <c r="E798" s="133"/>
      <c r="F798" s="5"/>
      <c r="G798" s="5"/>
      <c r="H798" s="97"/>
      <c r="I798" s="5"/>
      <c r="J798" s="5"/>
      <c r="K798" s="6"/>
      <c r="L798" s="7"/>
      <c r="M798" s="6"/>
      <c r="N798" s="1"/>
      <c r="O798" s="1"/>
      <c r="P798" s="6"/>
      <c r="Q798" s="8"/>
      <c r="R798" s="1"/>
      <c r="S798" s="1"/>
      <c r="T798" s="6"/>
      <c r="U798" s="1"/>
      <c r="V798" s="1"/>
      <c r="W798" s="1"/>
      <c r="X798" s="1"/>
      <c r="Y798" s="1"/>
      <c r="Z798" s="1"/>
      <c r="AA798" s="1"/>
      <c r="AB798" s="1"/>
      <c r="AC798" s="1"/>
    </row>
    <row r="799" ht="12.0" customHeight="1">
      <c r="A799" s="1"/>
      <c r="B799" s="6"/>
      <c r="C799" s="132"/>
      <c r="D799" s="7"/>
      <c r="E799" s="133"/>
      <c r="F799" s="5"/>
      <c r="G799" s="5"/>
      <c r="H799" s="97"/>
      <c r="I799" s="5"/>
      <c r="J799" s="5"/>
      <c r="K799" s="6"/>
      <c r="L799" s="7"/>
      <c r="M799" s="6"/>
      <c r="N799" s="1"/>
      <c r="O799" s="1"/>
      <c r="P799" s="6"/>
      <c r="Q799" s="8"/>
      <c r="R799" s="1"/>
      <c r="S799" s="1"/>
      <c r="T799" s="6"/>
      <c r="U799" s="1"/>
      <c r="V799" s="1"/>
      <c r="W799" s="1"/>
      <c r="X799" s="1"/>
      <c r="Y799" s="1"/>
      <c r="Z799" s="1"/>
      <c r="AA799" s="1"/>
      <c r="AB799" s="1"/>
      <c r="AC799" s="1"/>
    </row>
    <row r="800" ht="12.0" customHeight="1">
      <c r="A800" s="1"/>
      <c r="B800" s="6"/>
      <c r="C800" s="132"/>
      <c r="D800" s="7"/>
      <c r="E800" s="133"/>
      <c r="F800" s="5"/>
      <c r="G800" s="5"/>
      <c r="H800" s="97"/>
      <c r="I800" s="5"/>
      <c r="J800" s="5"/>
      <c r="K800" s="6"/>
      <c r="L800" s="7"/>
      <c r="M800" s="6"/>
      <c r="N800" s="1"/>
      <c r="O800" s="1"/>
      <c r="P800" s="6"/>
      <c r="Q800" s="8"/>
      <c r="R800" s="1"/>
      <c r="S800" s="1"/>
      <c r="T800" s="6"/>
      <c r="U800" s="1"/>
      <c r="V800" s="1"/>
      <c r="W800" s="1"/>
      <c r="X800" s="1"/>
      <c r="Y800" s="1"/>
      <c r="Z800" s="1"/>
      <c r="AA800" s="1"/>
      <c r="AB800" s="1"/>
      <c r="AC800" s="1"/>
    </row>
    <row r="801" ht="12.0" customHeight="1">
      <c r="A801" s="1"/>
      <c r="B801" s="6"/>
      <c r="C801" s="132"/>
      <c r="D801" s="7"/>
      <c r="E801" s="133"/>
      <c r="F801" s="5"/>
      <c r="G801" s="5"/>
      <c r="H801" s="97"/>
      <c r="I801" s="5"/>
      <c r="J801" s="5"/>
      <c r="K801" s="6"/>
      <c r="L801" s="7"/>
      <c r="M801" s="6"/>
      <c r="N801" s="1"/>
      <c r="O801" s="1"/>
      <c r="P801" s="6"/>
      <c r="Q801" s="8"/>
      <c r="R801" s="1"/>
      <c r="S801" s="1"/>
      <c r="T801" s="6"/>
      <c r="U801" s="1"/>
      <c r="V801" s="1"/>
      <c r="W801" s="1"/>
      <c r="X801" s="1"/>
      <c r="Y801" s="1"/>
      <c r="Z801" s="1"/>
      <c r="AA801" s="1"/>
      <c r="AB801" s="1"/>
      <c r="AC801" s="1"/>
    </row>
    <row r="802" ht="12.0" customHeight="1">
      <c r="A802" s="1"/>
      <c r="B802" s="6"/>
      <c r="C802" s="132"/>
      <c r="D802" s="7"/>
      <c r="E802" s="133"/>
      <c r="F802" s="5"/>
      <c r="G802" s="5"/>
      <c r="H802" s="97"/>
      <c r="I802" s="5"/>
      <c r="J802" s="5"/>
      <c r="K802" s="6"/>
      <c r="L802" s="7"/>
      <c r="M802" s="6"/>
      <c r="N802" s="1"/>
      <c r="O802" s="1"/>
      <c r="P802" s="6"/>
      <c r="Q802" s="8"/>
      <c r="R802" s="1"/>
      <c r="S802" s="1"/>
      <c r="T802" s="6"/>
      <c r="U802" s="1"/>
      <c r="V802" s="1"/>
      <c r="W802" s="1"/>
      <c r="X802" s="1"/>
      <c r="Y802" s="1"/>
      <c r="Z802" s="1"/>
      <c r="AA802" s="1"/>
      <c r="AB802" s="1"/>
      <c r="AC802" s="1"/>
    </row>
    <row r="803" ht="12.0" customHeight="1">
      <c r="A803" s="1"/>
      <c r="B803" s="6"/>
      <c r="C803" s="132"/>
      <c r="D803" s="7"/>
      <c r="E803" s="133"/>
      <c r="F803" s="5"/>
      <c r="G803" s="5"/>
      <c r="H803" s="97"/>
      <c r="I803" s="5"/>
      <c r="J803" s="5"/>
      <c r="K803" s="6"/>
      <c r="L803" s="7"/>
      <c r="M803" s="6"/>
      <c r="N803" s="1"/>
      <c r="O803" s="1"/>
      <c r="P803" s="6"/>
      <c r="Q803" s="8"/>
      <c r="R803" s="1"/>
      <c r="S803" s="1"/>
      <c r="T803" s="6"/>
      <c r="U803" s="1"/>
      <c r="V803" s="1"/>
      <c r="W803" s="1"/>
      <c r="X803" s="1"/>
      <c r="Y803" s="1"/>
      <c r="Z803" s="1"/>
      <c r="AA803" s="1"/>
      <c r="AB803" s="1"/>
      <c r="AC803" s="1"/>
    </row>
    <row r="804" ht="12.0" customHeight="1">
      <c r="A804" s="1"/>
      <c r="B804" s="6"/>
      <c r="C804" s="132"/>
      <c r="D804" s="7"/>
      <c r="E804" s="133"/>
      <c r="F804" s="5"/>
      <c r="G804" s="5"/>
      <c r="H804" s="97"/>
      <c r="I804" s="5"/>
      <c r="J804" s="5"/>
      <c r="K804" s="6"/>
      <c r="L804" s="7"/>
      <c r="M804" s="6"/>
      <c r="N804" s="1"/>
      <c r="O804" s="1"/>
      <c r="P804" s="6"/>
      <c r="Q804" s="8"/>
      <c r="R804" s="1"/>
      <c r="S804" s="1"/>
      <c r="T804" s="6"/>
      <c r="U804" s="1"/>
      <c r="V804" s="1"/>
      <c r="W804" s="1"/>
      <c r="X804" s="1"/>
      <c r="Y804" s="1"/>
      <c r="Z804" s="1"/>
      <c r="AA804" s="1"/>
      <c r="AB804" s="1"/>
      <c r="AC804" s="1"/>
    </row>
    <row r="805" ht="12.0" customHeight="1">
      <c r="A805" s="1"/>
      <c r="B805" s="6"/>
      <c r="C805" s="132"/>
      <c r="D805" s="7"/>
      <c r="E805" s="133"/>
      <c r="F805" s="5"/>
      <c r="G805" s="5"/>
      <c r="H805" s="97"/>
      <c r="I805" s="5"/>
      <c r="J805" s="5"/>
      <c r="K805" s="6"/>
      <c r="L805" s="7"/>
      <c r="M805" s="6"/>
      <c r="N805" s="1"/>
      <c r="O805" s="1"/>
      <c r="P805" s="6"/>
      <c r="Q805" s="8"/>
      <c r="R805" s="1"/>
      <c r="S805" s="1"/>
      <c r="T805" s="6"/>
      <c r="U805" s="1"/>
      <c r="V805" s="1"/>
      <c r="W805" s="1"/>
      <c r="X805" s="1"/>
      <c r="Y805" s="1"/>
      <c r="Z805" s="1"/>
      <c r="AA805" s="1"/>
      <c r="AB805" s="1"/>
      <c r="AC805" s="1"/>
    </row>
    <row r="806" ht="12.0" customHeight="1">
      <c r="A806" s="1"/>
      <c r="B806" s="6"/>
      <c r="C806" s="132"/>
      <c r="D806" s="7"/>
      <c r="E806" s="133"/>
      <c r="F806" s="5"/>
      <c r="G806" s="5"/>
      <c r="H806" s="97"/>
      <c r="I806" s="5"/>
      <c r="J806" s="5"/>
      <c r="K806" s="6"/>
      <c r="L806" s="7"/>
      <c r="M806" s="6"/>
      <c r="N806" s="1"/>
      <c r="O806" s="1"/>
      <c r="P806" s="6"/>
      <c r="Q806" s="8"/>
      <c r="R806" s="1"/>
      <c r="S806" s="1"/>
      <c r="T806" s="6"/>
      <c r="U806" s="1"/>
      <c r="V806" s="1"/>
      <c r="W806" s="1"/>
      <c r="X806" s="1"/>
      <c r="Y806" s="1"/>
      <c r="Z806" s="1"/>
      <c r="AA806" s="1"/>
      <c r="AB806" s="1"/>
      <c r="AC806" s="1"/>
    </row>
    <row r="807" ht="12.0" customHeight="1">
      <c r="A807" s="1"/>
      <c r="B807" s="6"/>
      <c r="C807" s="132"/>
      <c r="D807" s="7"/>
      <c r="E807" s="133"/>
      <c r="F807" s="5"/>
      <c r="G807" s="5"/>
      <c r="H807" s="97"/>
      <c r="I807" s="5"/>
      <c r="J807" s="5"/>
      <c r="K807" s="6"/>
      <c r="L807" s="7"/>
      <c r="M807" s="6"/>
      <c r="N807" s="1"/>
      <c r="O807" s="1"/>
      <c r="P807" s="6"/>
      <c r="Q807" s="8"/>
      <c r="R807" s="1"/>
      <c r="S807" s="1"/>
      <c r="T807" s="6"/>
      <c r="U807" s="1"/>
      <c r="V807" s="1"/>
      <c r="W807" s="1"/>
      <c r="X807" s="1"/>
      <c r="Y807" s="1"/>
      <c r="Z807" s="1"/>
      <c r="AA807" s="1"/>
      <c r="AB807" s="1"/>
      <c r="AC807" s="1"/>
    </row>
    <row r="808" ht="12.0" customHeight="1">
      <c r="A808" s="1"/>
      <c r="B808" s="6"/>
      <c r="C808" s="132"/>
      <c r="D808" s="7"/>
      <c r="E808" s="133"/>
      <c r="F808" s="5"/>
      <c r="G808" s="5"/>
      <c r="H808" s="97"/>
      <c r="I808" s="5"/>
      <c r="J808" s="5"/>
      <c r="K808" s="6"/>
      <c r="L808" s="7"/>
      <c r="M808" s="6"/>
      <c r="N808" s="1"/>
      <c r="O808" s="1"/>
      <c r="P808" s="6"/>
      <c r="Q808" s="8"/>
      <c r="R808" s="1"/>
      <c r="S808" s="1"/>
      <c r="T808" s="6"/>
      <c r="U808" s="1"/>
      <c r="V808" s="1"/>
      <c r="W808" s="1"/>
      <c r="X808" s="1"/>
      <c r="Y808" s="1"/>
      <c r="Z808" s="1"/>
      <c r="AA808" s="1"/>
      <c r="AB808" s="1"/>
      <c r="AC808" s="1"/>
    </row>
    <row r="809" ht="12.0" customHeight="1">
      <c r="A809" s="1"/>
      <c r="B809" s="6"/>
      <c r="C809" s="132"/>
      <c r="D809" s="7"/>
      <c r="E809" s="133"/>
      <c r="F809" s="5"/>
      <c r="G809" s="5"/>
      <c r="H809" s="97"/>
      <c r="I809" s="5"/>
      <c r="J809" s="5"/>
      <c r="K809" s="6"/>
      <c r="L809" s="7"/>
      <c r="M809" s="6"/>
      <c r="N809" s="1"/>
      <c r="O809" s="1"/>
      <c r="P809" s="6"/>
      <c r="Q809" s="8"/>
      <c r="R809" s="1"/>
      <c r="S809" s="1"/>
      <c r="T809" s="6"/>
      <c r="U809" s="1"/>
      <c r="V809" s="1"/>
      <c r="W809" s="1"/>
      <c r="X809" s="1"/>
      <c r="Y809" s="1"/>
      <c r="Z809" s="1"/>
      <c r="AA809" s="1"/>
      <c r="AB809" s="1"/>
      <c r="AC809" s="1"/>
    </row>
    <row r="810" ht="12.0" customHeight="1">
      <c r="A810" s="1"/>
      <c r="B810" s="6"/>
      <c r="C810" s="132"/>
      <c r="D810" s="7"/>
      <c r="E810" s="133"/>
      <c r="F810" s="5"/>
      <c r="G810" s="5"/>
      <c r="H810" s="97"/>
      <c r="I810" s="5"/>
      <c r="J810" s="5"/>
      <c r="K810" s="6"/>
      <c r="L810" s="7"/>
      <c r="M810" s="6"/>
      <c r="N810" s="1"/>
      <c r="O810" s="1"/>
      <c r="P810" s="6"/>
      <c r="Q810" s="8"/>
      <c r="R810" s="1"/>
      <c r="S810" s="1"/>
      <c r="T810" s="6"/>
      <c r="U810" s="1"/>
      <c r="V810" s="1"/>
      <c r="W810" s="1"/>
      <c r="X810" s="1"/>
      <c r="Y810" s="1"/>
      <c r="Z810" s="1"/>
      <c r="AA810" s="1"/>
      <c r="AB810" s="1"/>
      <c r="AC810" s="1"/>
    </row>
    <row r="811" ht="12.0" customHeight="1">
      <c r="A811" s="1"/>
      <c r="B811" s="6"/>
      <c r="C811" s="132"/>
      <c r="D811" s="7"/>
      <c r="E811" s="133"/>
      <c r="F811" s="5"/>
      <c r="G811" s="5"/>
      <c r="H811" s="97"/>
      <c r="I811" s="5"/>
      <c r="J811" s="5"/>
      <c r="K811" s="6"/>
      <c r="L811" s="7"/>
      <c r="M811" s="6"/>
      <c r="N811" s="1"/>
      <c r="O811" s="1"/>
      <c r="P811" s="6"/>
      <c r="Q811" s="8"/>
      <c r="R811" s="1"/>
      <c r="S811" s="1"/>
      <c r="T811" s="6"/>
      <c r="U811" s="1"/>
      <c r="V811" s="1"/>
      <c r="W811" s="1"/>
      <c r="X811" s="1"/>
      <c r="Y811" s="1"/>
      <c r="Z811" s="1"/>
      <c r="AA811" s="1"/>
      <c r="AB811" s="1"/>
      <c r="AC811" s="1"/>
    </row>
    <row r="812" ht="12.0" customHeight="1">
      <c r="A812" s="1"/>
      <c r="B812" s="6"/>
      <c r="C812" s="132"/>
      <c r="D812" s="7"/>
      <c r="E812" s="133"/>
      <c r="F812" s="5"/>
      <c r="G812" s="5"/>
      <c r="H812" s="97"/>
      <c r="I812" s="5"/>
      <c r="J812" s="5"/>
      <c r="K812" s="6"/>
      <c r="L812" s="7"/>
      <c r="M812" s="6"/>
      <c r="N812" s="1"/>
      <c r="O812" s="1"/>
      <c r="P812" s="6"/>
      <c r="Q812" s="8"/>
      <c r="R812" s="1"/>
      <c r="S812" s="1"/>
      <c r="T812" s="6"/>
      <c r="U812" s="1"/>
      <c r="V812" s="1"/>
      <c r="W812" s="1"/>
      <c r="X812" s="1"/>
      <c r="Y812" s="1"/>
      <c r="Z812" s="1"/>
      <c r="AA812" s="1"/>
      <c r="AB812" s="1"/>
      <c r="AC812" s="1"/>
    </row>
    <row r="813" ht="12.0" customHeight="1">
      <c r="A813" s="1"/>
      <c r="B813" s="6"/>
      <c r="C813" s="132"/>
      <c r="D813" s="7"/>
      <c r="E813" s="133"/>
      <c r="F813" s="5"/>
      <c r="G813" s="5"/>
      <c r="H813" s="97"/>
      <c r="I813" s="5"/>
      <c r="J813" s="5"/>
      <c r="K813" s="6"/>
      <c r="L813" s="7"/>
      <c r="M813" s="6"/>
      <c r="N813" s="1"/>
      <c r="O813" s="1"/>
      <c r="P813" s="6"/>
      <c r="Q813" s="8"/>
      <c r="R813" s="1"/>
      <c r="S813" s="1"/>
      <c r="T813" s="6"/>
      <c r="U813" s="1"/>
      <c r="V813" s="1"/>
      <c r="W813" s="1"/>
      <c r="X813" s="1"/>
      <c r="Y813" s="1"/>
      <c r="Z813" s="1"/>
      <c r="AA813" s="1"/>
      <c r="AB813" s="1"/>
      <c r="AC813" s="1"/>
    </row>
    <row r="814" ht="12.0" customHeight="1">
      <c r="A814" s="1"/>
      <c r="B814" s="6"/>
      <c r="C814" s="132"/>
      <c r="D814" s="7"/>
      <c r="E814" s="133"/>
      <c r="F814" s="5"/>
      <c r="G814" s="5"/>
      <c r="H814" s="97"/>
      <c r="I814" s="5"/>
      <c r="J814" s="5"/>
      <c r="K814" s="6"/>
      <c r="L814" s="7"/>
      <c r="M814" s="6"/>
      <c r="N814" s="1"/>
      <c r="O814" s="1"/>
      <c r="P814" s="6"/>
      <c r="Q814" s="8"/>
      <c r="R814" s="1"/>
      <c r="S814" s="1"/>
      <c r="T814" s="6"/>
      <c r="U814" s="1"/>
      <c r="V814" s="1"/>
      <c r="W814" s="1"/>
      <c r="X814" s="1"/>
      <c r="Y814" s="1"/>
      <c r="Z814" s="1"/>
      <c r="AA814" s="1"/>
      <c r="AB814" s="1"/>
      <c r="AC814" s="1"/>
    </row>
    <row r="815" ht="12.0" customHeight="1">
      <c r="A815" s="1"/>
      <c r="B815" s="6"/>
      <c r="C815" s="132"/>
      <c r="D815" s="7"/>
      <c r="E815" s="133"/>
      <c r="F815" s="5"/>
      <c r="G815" s="5"/>
      <c r="H815" s="97"/>
      <c r="I815" s="5"/>
      <c r="J815" s="5"/>
      <c r="K815" s="6"/>
      <c r="L815" s="7"/>
      <c r="M815" s="6"/>
      <c r="N815" s="1"/>
      <c r="O815" s="1"/>
      <c r="P815" s="6"/>
      <c r="Q815" s="8"/>
      <c r="R815" s="1"/>
      <c r="S815" s="1"/>
      <c r="T815" s="6"/>
      <c r="U815" s="1"/>
      <c r="V815" s="1"/>
      <c r="W815" s="1"/>
      <c r="X815" s="1"/>
      <c r="Y815" s="1"/>
      <c r="Z815" s="1"/>
      <c r="AA815" s="1"/>
      <c r="AB815" s="1"/>
      <c r="AC815" s="1"/>
    </row>
    <row r="816" ht="12.0" customHeight="1">
      <c r="A816" s="1"/>
      <c r="B816" s="6"/>
      <c r="C816" s="132"/>
      <c r="D816" s="7"/>
      <c r="E816" s="133"/>
      <c r="F816" s="5"/>
      <c r="G816" s="5"/>
      <c r="H816" s="97"/>
      <c r="I816" s="5"/>
      <c r="J816" s="5"/>
      <c r="K816" s="6"/>
      <c r="L816" s="7"/>
      <c r="M816" s="6"/>
      <c r="N816" s="1"/>
      <c r="O816" s="1"/>
      <c r="P816" s="6"/>
      <c r="Q816" s="8"/>
      <c r="R816" s="1"/>
      <c r="S816" s="1"/>
      <c r="T816" s="6"/>
      <c r="U816" s="1"/>
      <c r="V816" s="1"/>
      <c r="W816" s="1"/>
      <c r="X816" s="1"/>
      <c r="Y816" s="1"/>
      <c r="Z816" s="1"/>
      <c r="AA816" s="1"/>
      <c r="AB816" s="1"/>
      <c r="AC816" s="1"/>
    </row>
    <row r="817" ht="12.0" customHeight="1">
      <c r="A817" s="1"/>
      <c r="B817" s="6"/>
      <c r="C817" s="132"/>
      <c r="D817" s="7"/>
      <c r="E817" s="133"/>
      <c r="F817" s="5"/>
      <c r="G817" s="5"/>
      <c r="H817" s="97"/>
      <c r="I817" s="5"/>
      <c r="J817" s="5"/>
      <c r="K817" s="6"/>
      <c r="L817" s="7"/>
      <c r="M817" s="6"/>
      <c r="N817" s="1"/>
      <c r="O817" s="1"/>
      <c r="P817" s="6"/>
      <c r="Q817" s="8"/>
      <c r="R817" s="1"/>
      <c r="S817" s="1"/>
      <c r="T817" s="6"/>
      <c r="U817" s="1"/>
      <c r="V817" s="1"/>
      <c r="W817" s="1"/>
      <c r="X817" s="1"/>
      <c r="Y817" s="1"/>
      <c r="Z817" s="1"/>
      <c r="AA817" s="1"/>
      <c r="AB817" s="1"/>
      <c r="AC817" s="1"/>
    </row>
    <row r="818" ht="12.0" customHeight="1">
      <c r="A818" s="1"/>
      <c r="B818" s="6"/>
      <c r="C818" s="132"/>
      <c r="D818" s="7"/>
      <c r="E818" s="133"/>
      <c r="F818" s="5"/>
      <c r="G818" s="5"/>
      <c r="H818" s="97"/>
      <c r="I818" s="5"/>
      <c r="J818" s="5"/>
      <c r="K818" s="6"/>
      <c r="L818" s="7"/>
      <c r="M818" s="6"/>
      <c r="N818" s="1"/>
      <c r="O818" s="1"/>
      <c r="P818" s="6"/>
      <c r="Q818" s="8"/>
      <c r="R818" s="1"/>
      <c r="S818" s="1"/>
      <c r="T818" s="6"/>
      <c r="U818" s="1"/>
      <c r="V818" s="1"/>
      <c r="W818" s="1"/>
      <c r="X818" s="1"/>
      <c r="Y818" s="1"/>
      <c r="Z818" s="1"/>
      <c r="AA818" s="1"/>
      <c r="AB818" s="1"/>
      <c r="AC818" s="1"/>
    </row>
    <row r="819" ht="12.0" customHeight="1">
      <c r="A819" s="1"/>
      <c r="B819" s="6"/>
      <c r="C819" s="132"/>
      <c r="D819" s="7"/>
      <c r="E819" s="133"/>
      <c r="F819" s="5"/>
      <c r="G819" s="5"/>
      <c r="H819" s="97"/>
      <c r="I819" s="5"/>
      <c r="J819" s="5"/>
      <c r="K819" s="6"/>
      <c r="L819" s="7"/>
      <c r="M819" s="6"/>
      <c r="N819" s="1"/>
      <c r="O819" s="1"/>
      <c r="P819" s="6"/>
      <c r="Q819" s="8"/>
      <c r="R819" s="1"/>
      <c r="S819" s="1"/>
      <c r="T819" s="6"/>
      <c r="U819" s="1"/>
      <c r="V819" s="1"/>
      <c r="W819" s="1"/>
      <c r="X819" s="1"/>
      <c r="Y819" s="1"/>
      <c r="Z819" s="1"/>
      <c r="AA819" s="1"/>
      <c r="AB819" s="1"/>
      <c r="AC819" s="1"/>
    </row>
    <row r="820" ht="12.0" customHeight="1">
      <c r="A820" s="1"/>
      <c r="B820" s="6"/>
      <c r="C820" s="132"/>
      <c r="D820" s="7"/>
      <c r="E820" s="133"/>
      <c r="F820" s="5"/>
      <c r="G820" s="5"/>
      <c r="H820" s="97"/>
      <c r="I820" s="5"/>
      <c r="J820" s="5"/>
      <c r="K820" s="6"/>
      <c r="L820" s="7"/>
      <c r="M820" s="6"/>
      <c r="N820" s="1"/>
      <c r="O820" s="1"/>
      <c r="P820" s="6"/>
      <c r="Q820" s="8"/>
      <c r="R820" s="1"/>
      <c r="S820" s="1"/>
      <c r="T820" s="6"/>
      <c r="U820" s="1"/>
      <c r="V820" s="1"/>
      <c r="W820" s="1"/>
      <c r="X820" s="1"/>
      <c r="Y820" s="1"/>
      <c r="Z820" s="1"/>
      <c r="AA820" s="1"/>
      <c r="AB820" s="1"/>
      <c r="AC820" s="1"/>
    </row>
    <row r="821" ht="12.0" customHeight="1">
      <c r="A821" s="1"/>
      <c r="B821" s="6"/>
      <c r="C821" s="132"/>
      <c r="D821" s="7"/>
      <c r="E821" s="133"/>
      <c r="F821" s="5"/>
      <c r="G821" s="5"/>
      <c r="H821" s="97"/>
      <c r="I821" s="5"/>
      <c r="J821" s="5"/>
      <c r="K821" s="6"/>
      <c r="L821" s="7"/>
      <c r="M821" s="6"/>
      <c r="N821" s="1"/>
      <c r="O821" s="1"/>
      <c r="P821" s="6"/>
      <c r="Q821" s="8"/>
      <c r="R821" s="1"/>
      <c r="S821" s="1"/>
      <c r="T821" s="6"/>
      <c r="U821" s="1"/>
      <c r="V821" s="1"/>
      <c r="W821" s="1"/>
      <c r="X821" s="1"/>
      <c r="Y821" s="1"/>
      <c r="Z821" s="1"/>
      <c r="AA821" s="1"/>
      <c r="AB821" s="1"/>
      <c r="AC821" s="1"/>
    </row>
    <row r="822" ht="12.0" customHeight="1">
      <c r="A822" s="1"/>
      <c r="B822" s="6"/>
      <c r="C822" s="132"/>
      <c r="D822" s="7"/>
      <c r="E822" s="133"/>
      <c r="F822" s="5"/>
      <c r="G822" s="5"/>
      <c r="H822" s="97"/>
      <c r="I822" s="5"/>
      <c r="J822" s="5"/>
      <c r="K822" s="6"/>
      <c r="L822" s="7"/>
      <c r="M822" s="6"/>
      <c r="N822" s="1"/>
      <c r="O822" s="1"/>
      <c r="P822" s="6"/>
      <c r="Q822" s="8"/>
      <c r="R822" s="1"/>
      <c r="S822" s="1"/>
      <c r="T822" s="6"/>
      <c r="U822" s="1"/>
      <c r="V822" s="1"/>
      <c r="W822" s="1"/>
      <c r="X822" s="1"/>
      <c r="Y822" s="1"/>
      <c r="Z822" s="1"/>
      <c r="AA822" s="1"/>
      <c r="AB822" s="1"/>
      <c r="AC822" s="1"/>
    </row>
    <row r="823" ht="12.0" customHeight="1">
      <c r="A823" s="1"/>
      <c r="B823" s="6"/>
      <c r="C823" s="132"/>
      <c r="D823" s="7"/>
      <c r="E823" s="133"/>
      <c r="F823" s="5"/>
      <c r="G823" s="5"/>
      <c r="H823" s="97"/>
      <c r="I823" s="5"/>
      <c r="J823" s="5"/>
      <c r="K823" s="6"/>
      <c r="L823" s="7"/>
      <c r="M823" s="6"/>
      <c r="N823" s="1"/>
      <c r="O823" s="1"/>
      <c r="P823" s="6"/>
      <c r="Q823" s="8"/>
      <c r="R823" s="1"/>
      <c r="S823" s="1"/>
      <c r="T823" s="6"/>
      <c r="U823" s="1"/>
      <c r="V823" s="1"/>
      <c r="W823" s="1"/>
      <c r="X823" s="1"/>
      <c r="Y823" s="1"/>
      <c r="Z823" s="1"/>
      <c r="AA823" s="1"/>
      <c r="AB823" s="1"/>
      <c r="AC823" s="1"/>
    </row>
    <row r="824" ht="12.0" customHeight="1">
      <c r="A824" s="1"/>
      <c r="B824" s="6"/>
      <c r="C824" s="132"/>
      <c r="D824" s="7"/>
      <c r="E824" s="133"/>
      <c r="F824" s="5"/>
      <c r="G824" s="5"/>
      <c r="H824" s="97"/>
      <c r="I824" s="5"/>
      <c r="J824" s="5"/>
      <c r="K824" s="6"/>
      <c r="L824" s="7"/>
      <c r="M824" s="6"/>
      <c r="N824" s="1"/>
      <c r="O824" s="1"/>
      <c r="P824" s="6"/>
      <c r="Q824" s="8"/>
      <c r="R824" s="1"/>
      <c r="S824" s="1"/>
      <c r="T824" s="6"/>
      <c r="U824" s="1"/>
      <c r="V824" s="1"/>
      <c r="W824" s="1"/>
      <c r="X824" s="1"/>
      <c r="Y824" s="1"/>
      <c r="Z824" s="1"/>
      <c r="AA824" s="1"/>
      <c r="AB824" s="1"/>
      <c r="AC824" s="1"/>
    </row>
    <row r="825" ht="12.0" customHeight="1">
      <c r="A825" s="1"/>
      <c r="B825" s="6"/>
      <c r="C825" s="132"/>
      <c r="D825" s="7"/>
      <c r="E825" s="133"/>
      <c r="F825" s="5"/>
      <c r="G825" s="5"/>
      <c r="H825" s="97"/>
      <c r="I825" s="5"/>
      <c r="J825" s="5"/>
      <c r="K825" s="6"/>
      <c r="L825" s="7"/>
      <c r="M825" s="6"/>
      <c r="N825" s="1"/>
      <c r="O825" s="1"/>
      <c r="P825" s="6"/>
      <c r="Q825" s="8"/>
      <c r="R825" s="1"/>
      <c r="S825" s="1"/>
      <c r="T825" s="6"/>
      <c r="U825" s="1"/>
      <c r="V825" s="1"/>
      <c r="W825" s="1"/>
      <c r="X825" s="1"/>
      <c r="Y825" s="1"/>
      <c r="Z825" s="1"/>
      <c r="AA825" s="1"/>
      <c r="AB825" s="1"/>
      <c r="AC825" s="1"/>
    </row>
    <row r="826" ht="12.0" customHeight="1">
      <c r="A826" s="1"/>
      <c r="B826" s="6"/>
      <c r="C826" s="132"/>
      <c r="D826" s="7"/>
      <c r="E826" s="133"/>
      <c r="F826" s="5"/>
      <c r="G826" s="5"/>
      <c r="H826" s="97"/>
      <c r="I826" s="5"/>
      <c r="J826" s="5"/>
      <c r="K826" s="6"/>
      <c r="L826" s="7"/>
      <c r="M826" s="6"/>
      <c r="N826" s="1"/>
      <c r="O826" s="1"/>
      <c r="P826" s="6"/>
      <c r="Q826" s="8"/>
      <c r="R826" s="1"/>
      <c r="S826" s="1"/>
      <c r="T826" s="6"/>
      <c r="U826" s="1"/>
      <c r="V826" s="1"/>
      <c r="W826" s="1"/>
      <c r="X826" s="1"/>
      <c r="Y826" s="1"/>
      <c r="Z826" s="1"/>
      <c r="AA826" s="1"/>
      <c r="AB826" s="1"/>
      <c r="AC826" s="1"/>
    </row>
    <row r="827" ht="12.0" customHeight="1">
      <c r="A827" s="1"/>
      <c r="B827" s="6"/>
      <c r="C827" s="132"/>
      <c r="D827" s="7"/>
      <c r="E827" s="133"/>
      <c r="F827" s="5"/>
      <c r="G827" s="5"/>
      <c r="H827" s="97"/>
      <c r="I827" s="5"/>
      <c r="J827" s="5"/>
      <c r="K827" s="6"/>
      <c r="L827" s="7"/>
      <c r="M827" s="6"/>
      <c r="N827" s="1"/>
      <c r="O827" s="1"/>
      <c r="P827" s="6"/>
      <c r="Q827" s="8"/>
      <c r="R827" s="1"/>
      <c r="S827" s="1"/>
      <c r="T827" s="6"/>
      <c r="U827" s="1"/>
      <c r="V827" s="1"/>
      <c r="W827" s="1"/>
      <c r="X827" s="1"/>
      <c r="Y827" s="1"/>
      <c r="Z827" s="1"/>
      <c r="AA827" s="1"/>
      <c r="AB827" s="1"/>
      <c r="AC827" s="1"/>
    </row>
    <row r="828" ht="12.0" customHeight="1">
      <c r="A828" s="1"/>
      <c r="B828" s="6"/>
      <c r="C828" s="132"/>
      <c r="D828" s="7"/>
      <c r="E828" s="133"/>
      <c r="F828" s="5"/>
      <c r="G828" s="5"/>
      <c r="H828" s="97"/>
      <c r="I828" s="5"/>
      <c r="J828" s="5"/>
      <c r="K828" s="6"/>
      <c r="L828" s="7"/>
      <c r="M828" s="6"/>
      <c r="N828" s="1"/>
      <c r="O828" s="1"/>
      <c r="P828" s="6"/>
      <c r="Q828" s="8"/>
      <c r="R828" s="1"/>
      <c r="S828" s="1"/>
      <c r="T828" s="6"/>
      <c r="U828" s="1"/>
      <c r="V828" s="1"/>
      <c r="W828" s="1"/>
      <c r="X828" s="1"/>
      <c r="Y828" s="1"/>
      <c r="Z828" s="1"/>
      <c r="AA828" s="1"/>
      <c r="AB828" s="1"/>
      <c r="AC828" s="1"/>
    </row>
    <row r="829" ht="12.0" customHeight="1">
      <c r="A829" s="1"/>
      <c r="B829" s="6"/>
      <c r="C829" s="132"/>
      <c r="D829" s="7"/>
      <c r="E829" s="133"/>
      <c r="F829" s="5"/>
      <c r="G829" s="5"/>
      <c r="H829" s="97"/>
      <c r="I829" s="5"/>
      <c r="J829" s="5"/>
      <c r="K829" s="6"/>
      <c r="L829" s="7"/>
      <c r="M829" s="6"/>
      <c r="N829" s="1"/>
      <c r="O829" s="1"/>
      <c r="P829" s="6"/>
      <c r="Q829" s="8"/>
      <c r="R829" s="1"/>
      <c r="S829" s="1"/>
      <c r="T829" s="6"/>
      <c r="U829" s="1"/>
      <c r="V829" s="1"/>
      <c r="W829" s="1"/>
      <c r="X829" s="1"/>
      <c r="Y829" s="1"/>
      <c r="Z829" s="1"/>
      <c r="AA829" s="1"/>
      <c r="AB829" s="1"/>
      <c r="AC829" s="1"/>
    </row>
    <row r="830" ht="12.0" customHeight="1">
      <c r="A830" s="1"/>
      <c r="B830" s="6"/>
      <c r="C830" s="132"/>
      <c r="D830" s="7"/>
      <c r="E830" s="133"/>
      <c r="F830" s="5"/>
      <c r="G830" s="5"/>
      <c r="H830" s="97"/>
      <c r="I830" s="5"/>
      <c r="J830" s="5"/>
      <c r="K830" s="6"/>
      <c r="L830" s="7"/>
      <c r="M830" s="6"/>
      <c r="N830" s="1"/>
      <c r="O830" s="1"/>
      <c r="P830" s="6"/>
      <c r="Q830" s="8"/>
      <c r="R830" s="1"/>
      <c r="S830" s="1"/>
      <c r="T830" s="6"/>
      <c r="U830" s="1"/>
      <c r="V830" s="1"/>
      <c r="W830" s="1"/>
      <c r="X830" s="1"/>
      <c r="Y830" s="1"/>
      <c r="Z830" s="1"/>
      <c r="AA830" s="1"/>
      <c r="AB830" s="1"/>
      <c r="AC830" s="1"/>
    </row>
    <row r="831" ht="12.0" customHeight="1">
      <c r="A831" s="1"/>
      <c r="B831" s="6"/>
      <c r="C831" s="132"/>
      <c r="D831" s="7"/>
      <c r="E831" s="133"/>
      <c r="F831" s="5"/>
      <c r="G831" s="5"/>
      <c r="H831" s="97"/>
      <c r="I831" s="5"/>
      <c r="J831" s="5"/>
      <c r="K831" s="6"/>
      <c r="L831" s="7"/>
      <c r="M831" s="6"/>
      <c r="N831" s="1"/>
      <c r="O831" s="1"/>
      <c r="P831" s="6"/>
      <c r="Q831" s="8"/>
      <c r="R831" s="1"/>
      <c r="S831" s="1"/>
      <c r="T831" s="6"/>
      <c r="U831" s="1"/>
      <c r="V831" s="1"/>
      <c r="W831" s="1"/>
      <c r="X831" s="1"/>
      <c r="Y831" s="1"/>
      <c r="Z831" s="1"/>
      <c r="AA831" s="1"/>
      <c r="AB831" s="1"/>
      <c r="AC831" s="1"/>
    </row>
    <row r="832" ht="12.0" customHeight="1">
      <c r="A832" s="1"/>
      <c r="B832" s="6"/>
      <c r="C832" s="132"/>
      <c r="D832" s="7"/>
      <c r="E832" s="133"/>
      <c r="F832" s="5"/>
      <c r="G832" s="5"/>
      <c r="H832" s="97"/>
      <c r="I832" s="5"/>
      <c r="J832" s="5"/>
      <c r="K832" s="6"/>
      <c r="L832" s="7"/>
      <c r="M832" s="6"/>
      <c r="N832" s="1"/>
      <c r="O832" s="1"/>
      <c r="P832" s="6"/>
      <c r="Q832" s="8"/>
      <c r="R832" s="1"/>
      <c r="S832" s="1"/>
      <c r="T832" s="6"/>
      <c r="U832" s="1"/>
      <c r="V832" s="1"/>
      <c r="W832" s="1"/>
      <c r="X832" s="1"/>
      <c r="Y832" s="1"/>
      <c r="Z832" s="1"/>
      <c r="AA832" s="1"/>
      <c r="AB832" s="1"/>
      <c r="AC832" s="1"/>
    </row>
    <row r="833" ht="12.0" customHeight="1">
      <c r="A833" s="1"/>
      <c r="B833" s="6"/>
      <c r="C833" s="132"/>
      <c r="D833" s="7"/>
      <c r="E833" s="133"/>
      <c r="F833" s="5"/>
      <c r="G833" s="5"/>
      <c r="H833" s="97"/>
      <c r="I833" s="5"/>
      <c r="J833" s="5"/>
      <c r="K833" s="6"/>
      <c r="L833" s="7"/>
      <c r="M833" s="6"/>
      <c r="N833" s="1"/>
      <c r="O833" s="1"/>
      <c r="P833" s="6"/>
      <c r="Q833" s="8"/>
      <c r="R833" s="1"/>
      <c r="S833" s="1"/>
      <c r="T833" s="6"/>
      <c r="U833" s="1"/>
      <c r="V833" s="1"/>
      <c r="W833" s="1"/>
      <c r="X833" s="1"/>
      <c r="Y833" s="1"/>
      <c r="Z833" s="1"/>
      <c r="AA833" s="1"/>
      <c r="AB833" s="1"/>
      <c r="AC833" s="1"/>
    </row>
    <row r="834" ht="12.0" customHeight="1">
      <c r="A834" s="1"/>
      <c r="B834" s="6"/>
      <c r="C834" s="132"/>
      <c r="D834" s="7"/>
      <c r="E834" s="133"/>
      <c r="F834" s="5"/>
      <c r="G834" s="5"/>
      <c r="H834" s="97"/>
      <c r="I834" s="5"/>
      <c r="J834" s="5"/>
      <c r="K834" s="6"/>
      <c r="L834" s="7"/>
      <c r="M834" s="6"/>
      <c r="N834" s="1"/>
      <c r="O834" s="1"/>
      <c r="P834" s="6"/>
      <c r="Q834" s="8"/>
      <c r="R834" s="1"/>
      <c r="S834" s="1"/>
      <c r="T834" s="6"/>
      <c r="U834" s="1"/>
      <c r="V834" s="1"/>
      <c r="W834" s="1"/>
      <c r="X834" s="1"/>
      <c r="Y834" s="1"/>
      <c r="Z834" s="1"/>
      <c r="AA834" s="1"/>
      <c r="AB834" s="1"/>
      <c r="AC834" s="1"/>
    </row>
    <row r="835" ht="12.0" customHeight="1">
      <c r="A835" s="1"/>
      <c r="B835" s="6"/>
      <c r="C835" s="132"/>
      <c r="D835" s="7"/>
      <c r="E835" s="133"/>
      <c r="F835" s="5"/>
      <c r="G835" s="5"/>
      <c r="H835" s="97"/>
      <c r="I835" s="5"/>
      <c r="J835" s="5"/>
      <c r="K835" s="6"/>
      <c r="L835" s="7"/>
      <c r="M835" s="6"/>
      <c r="N835" s="1"/>
      <c r="O835" s="1"/>
      <c r="P835" s="6"/>
      <c r="Q835" s="8"/>
      <c r="R835" s="1"/>
      <c r="S835" s="1"/>
      <c r="T835" s="6"/>
      <c r="U835" s="1"/>
      <c r="V835" s="1"/>
      <c r="W835" s="1"/>
      <c r="X835" s="1"/>
      <c r="Y835" s="1"/>
      <c r="Z835" s="1"/>
      <c r="AA835" s="1"/>
      <c r="AB835" s="1"/>
      <c r="AC835" s="1"/>
    </row>
    <row r="836" ht="12.0" customHeight="1">
      <c r="A836" s="1"/>
      <c r="B836" s="6"/>
      <c r="C836" s="132"/>
      <c r="D836" s="7"/>
      <c r="E836" s="133"/>
      <c r="F836" s="5"/>
      <c r="G836" s="5"/>
      <c r="H836" s="97"/>
      <c r="I836" s="5"/>
      <c r="J836" s="5"/>
      <c r="K836" s="6"/>
      <c r="L836" s="7"/>
      <c r="M836" s="6"/>
      <c r="N836" s="1"/>
      <c r="O836" s="1"/>
      <c r="P836" s="6"/>
      <c r="Q836" s="8"/>
      <c r="R836" s="1"/>
      <c r="S836" s="1"/>
      <c r="T836" s="6"/>
      <c r="U836" s="1"/>
      <c r="V836" s="1"/>
      <c r="W836" s="1"/>
      <c r="X836" s="1"/>
      <c r="Y836" s="1"/>
      <c r="Z836" s="1"/>
      <c r="AA836" s="1"/>
      <c r="AB836" s="1"/>
      <c r="AC836" s="1"/>
    </row>
    <row r="837" ht="12.0" customHeight="1">
      <c r="A837" s="1"/>
      <c r="B837" s="6"/>
      <c r="C837" s="132"/>
      <c r="D837" s="7"/>
      <c r="E837" s="133"/>
      <c r="F837" s="5"/>
      <c r="G837" s="5"/>
      <c r="H837" s="97"/>
      <c r="I837" s="5"/>
      <c r="J837" s="5"/>
      <c r="K837" s="6"/>
      <c r="L837" s="7"/>
      <c r="M837" s="6"/>
      <c r="N837" s="1"/>
      <c r="O837" s="1"/>
      <c r="P837" s="6"/>
      <c r="Q837" s="8"/>
      <c r="R837" s="1"/>
      <c r="S837" s="1"/>
      <c r="T837" s="6"/>
      <c r="U837" s="1"/>
      <c r="V837" s="1"/>
      <c r="W837" s="1"/>
      <c r="X837" s="1"/>
      <c r="Y837" s="1"/>
      <c r="Z837" s="1"/>
      <c r="AA837" s="1"/>
      <c r="AB837" s="1"/>
      <c r="AC837" s="1"/>
    </row>
    <row r="838" ht="12.0" customHeight="1">
      <c r="A838" s="1"/>
      <c r="B838" s="6"/>
      <c r="C838" s="132"/>
      <c r="D838" s="7"/>
      <c r="E838" s="133"/>
      <c r="F838" s="5"/>
      <c r="G838" s="5"/>
      <c r="H838" s="97"/>
      <c r="I838" s="5"/>
      <c r="J838" s="5"/>
      <c r="K838" s="6"/>
      <c r="L838" s="7"/>
      <c r="M838" s="6"/>
      <c r="N838" s="1"/>
      <c r="O838" s="1"/>
      <c r="P838" s="6"/>
      <c r="Q838" s="8"/>
      <c r="R838" s="1"/>
      <c r="S838" s="1"/>
      <c r="T838" s="6"/>
      <c r="U838" s="1"/>
      <c r="V838" s="1"/>
      <c r="W838" s="1"/>
      <c r="X838" s="1"/>
      <c r="Y838" s="1"/>
      <c r="Z838" s="1"/>
      <c r="AA838" s="1"/>
      <c r="AB838" s="1"/>
      <c r="AC838" s="1"/>
    </row>
    <row r="839" ht="12.0" customHeight="1">
      <c r="A839" s="1"/>
      <c r="B839" s="6"/>
      <c r="C839" s="132"/>
      <c r="D839" s="7"/>
      <c r="E839" s="133"/>
      <c r="F839" s="5"/>
      <c r="G839" s="5"/>
      <c r="H839" s="97"/>
      <c r="I839" s="5"/>
      <c r="J839" s="5"/>
      <c r="K839" s="6"/>
      <c r="L839" s="7"/>
      <c r="M839" s="6"/>
      <c r="N839" s="1"/>
      <c r="O839" s="1"/>
      <c r="P839" s="6"/>
      <c r="Q839" s="8"/>
      <c r="R839" s="1"/>
      <c r="S839" s="1"/>
      <c r="T839" s="6"/>
      <c r="U839" s="1"/>
      <c r="V839" s="1"/>
      <c r="W839" s="1"/>
      <c r="X839" s="1"/>
      <c r="Y839" s="1"/>
      <c r="Z839" s="1"/>
      <c r="AA839" s="1"/>
      <c r="AB839" s="1"/>
      <c r="AC839" s="1"/>
    </row>
    <row r="840" ht="12.0" customHeight="1">
      <c r="A840" s="1"/>
      <c r="B840" s="6"/>
      <c r="C840" s="132"/>
      <c r="D840" s="7"/>
      <c r="E840" s="133"/>
      <c r="F840" s="5"/>
      <c r="G840" s="5"/>
      <c r="H840" s="97"/>
      <c r="I840" s="5"/>
      <c r="J840" s="5"/>
      <c r="K840" s="6"/>
      <c r="L840" s="7"/>
      <c r="M840" s="6"/>
      <c r="N840" s="1"/>
      <c r="O840" s="1"/>
      <c r="P840" s="6"/>
      <c r="Q840" s="8"/>
      <c r="R840" s="1"/>
      <c r="S840" s="1"/>
      <c r="T840" s="6"/>
      <c r="U840" s="1"/>
      <c r="V840" s="1"/>
      <c r="W840" s="1"/>
      <c r="X840" s="1"/>
      <c r="Y840" s="1"/>
      <c r="Z840" s="1"/>
      <c r="AA840" s="1"/>
      <c r="AB840" s="1"/>
      <c r="AC840" s="1"/>
    </row>
    <row r="841" ht="12.0" customHeight="1">
      <c r="A841" s="1"/>
      <c r="B841" s="6"/>
      <c r="C841" s="132"/>
      <c r="D841" s="7"/>
      <c r="E841" s="133"/>
      <c r="F841" s="5"/>
      <c r="G841" s="5"/>
      <c r="H841" s="97"/>
      <c r="I841" s="5"/>
      <c r="J841" s="5"/>
      <c r="K841" s="6"/>
      <c r="L841" s="7"/>
      <c r="M841" s="6"/>
      <c r="N841" s="1"/>
      <c r="O841" s="1"/>
      <c r="P841" s="6"/>
      <c r="Q841" s="8"/>
      <c r="R841" s="1"/>
      <c r="S841" s="1"/>
      <c r="T841" s="6"/>
      <c r="U841" s="1"/>
      <c r="V841" s="1"/>
      <c r="W841" s="1"/>
      <c r="X841" s="1"/>
      <c r="Y841" s="1"/>
      <c r="Z841" s="1"/>
      <c r="AA841" s="1"/>
      <c r="AB841" s="1"/>
      <c r="AC841" s="1"/>
    </row>
    <row r="842" ht="12.0" customHeight="1">
      <c r="A842" s="1"/>
      <c r="B842" s="6"/>
      <c r="C842" s="132"/>
      <c r="D842" s="7"/>
      <c r="E842" s="133"/>
      <c r="F842" s="5"/>
      <c r="G842" s="5"/>
      <c r="H842" s="97"/>
      <c r="I842" s="5"/>
      <c r="J842" s="5"/>
      <c r="K842" s="6"/>
      <c r="L842" s="7"/>
      <c r="M842" s="6"/>
      <c r="N842" s="1"/>
      <c r="O842" s="1"/>
      <c r="P842" s="6"/>
      <c r="Q842" s="8"/>
      <c r="R842" s="1"/>
      <c r="S842" s="1"/>
      <c r="T842" s="6"/>
      <c r="U842" s="1"/>
      <c r="V842" s="1"/>
      <c r="W842" s="1"/>
      <c r="X842" s="1"/>
      <c r="Y842" s="1"/>
      <c r="Z842" s="1"/>
      <c r="AA842" s="1"/>
      <c r="AB842" s="1"/>
      <c r="AC842" s="1"/>
    </row>
    <row r="843" ht="12.0" customHeight="1">
      <c r="A843" s="1"/>
      <c r="B843" s="6"/>
      <c r="C843" s="132"/>
      <c r="D843" s="7"/>
      <c r="E843" s="133"/>
      <c r="F843" s="5"/>
      <c r="G843" s="5"/>
      <c r="H843" s="97"/>
      <c r="I843" s="5"/>
      <c r="J843" s="5"/>
      <c r="K843" s="6"/>
      <c r="L843" s="7"/>
      <c r="M843" s="6"/>
      <c r="N843" s="1"/>
      <c r="O843" s="1"/>
      <c r="P843" s="6"/>
      <c r="Q843" s="8"/>
      <c r="R843" s="1"/>
      <c r="S843" s="1"/>
      <c r="T843" s="6"/>
      <c r="U843" s="1"/>
      <c r="V843" s="1"/>
      <c r="W843" s="1"/>
      <c r="X843" s="1"/>
      <c r="Y843" s="1"/>
      <c r="Z843" s="1"/>
      <c r="AA843" s="1"/>
      <c r="AB843" s="1"/>
      <c r="AC843" s="1"/>
    </row>
    <row r="844" ht="12.0" customHeight="1">
      <c r="A844" s="1"/>
      <c r="B844" s="6"/>
      <c r="C844" s="132"/>
      <c r="D844" s="7"/>
      <c r="E844" s="133"/>
      <c r="F844" s="5"/>
      <c r="G844" s="5"/>
      <c r="H844" s="97"/>
      <c r="I844" s="5"/>
      <c r="J844" s="5"/>
      <c r="K844" s="6"/>
      <c r="L844" s="7"/>
      <c r="M844" s="6"/>
      <c r="N844" s="1"/>
      <c r="O844" s="1"/>
      <c r="P844" s="6"/>
      <c r="Q844" s="8"/>
      <c r="R844" s="1"/>
      <c r="S844" s="1"/>
      <c r="T844" s="6"/>
      <c r="U844" s="1"/>
      <c r="V844" s="1"/>
      <c r="W844" s="1"/>
      <c r="X844" s="1"/>
      <c r="Y844" s="1"/>
      <c r="Z844" s="1"/>
      <c r="AA844" s="1"/>
      <c r="AB844" s="1"/>
      <c r="AC844" s="1"/>
    </row>
    <row r="845" ht="12.0" customHeight="1">
      <c r="A845" s="1"/>
      <c r="B845" s="6"/>
      <c r="C845" s="132"/>
      <c r="D845" s="7"/>
      <c r="E845" s="133"/>
      <c r="F845" s="5"/>
      <c r="G845" s="5"/>
      <c r="H845" s="97"/>
      <c r="I845" s="5"/>
      <c r="J845" s="5"/>
      <c r="K845" s="6"/>
      <c r="L845" s="7"/>
      <c r="M845" s="6"/>
      <c r="N845" s="1"/>
      <c r="O845" s="1"/>
      <c r="P845" s="6"/>
      <c r="Q845" s="8"/>
      <c r="R845" s="1"/>
      <c r="S845" s="1"/>
      <c r="T845" s="6"/>
      <c r="U845" s="1"/>
      <c r="V845" s="1"/>
      <c r="W845" s="1"/>
      <c r="X845" s="1"/>
      <c r="Y845" s="1"/>
      <c r="Z845" s="1"/>
      <c r="AA845" s="1"/>
      <c r="AB845" s="1"/>
      <c r="AC845" s="1"/>
    </row>
    <row r="846" ht="12.0" customHeight="1">
      <c r="A846" s="1"/>
      <c r="B846" s="6"/>
      <c r="C846" s="132"/>
      <c r="D846" s="7"/>
      <c r="E846" s="133"/>
      <c r="F846" s="5"/>
      <c r="G846" s="5"/>
      <c r="H846" s="97"/>
      <c r="I846" s="5"/>
      <c r="J846" s="5"/>
      <c r="K846" s="6"/>
      <c r="L846" s="7"/>
      <c r="M846" s="6"/>
      <c r="N846" s="1"/>
      <c r="O846" s="1"/>
      <c r="P846" s="6"/>
      <c r="Q846" s="8"/>
      <c r="R846" s="1"/>
      <c r="S846" s="1"/>
      <c r="T846" s="6"/>
      <c r="U846" s="1"/>
      <c r="V846" s="1"/>
      <c r="W846" s="1"/>
      <c r="X846" s="1"/>
      <c r="Y846" s="1"/>
      <c r="Z846" s="1"/>
      <c r="AA846" s="1"/>
      <c r="AB846" s="1"/>
      <c r="AC846" s="1"/>
    </row>
    <row r="847" ht="12.0" customHeight="1">
      <c r="A847" s="1"/>
      <c r="B847" s="6"/>
      <c r="C847" s="132"/>
      <c r="D847" s="7"/>
      <c r="E847" s="133"/>
      <c r="F847" s="5"/>
      <c r="G847" s="5"/>
      <c r="H847" s="97"/>
      <c r="I847" s="5"/>
      <c r="J847" s="5"/>
      <c r="K847" s="6"/>
      <c r="L847" s="7"/>
      <c r="M847" s="6"/>
      <c r="N847" s="1"/>
      <c r="O847" s="1"/>
      <c r="P847" s="6"/>
      <c r="Q847" s="8"/>
      <c r="R847" s="1"/>
      <c r="S847" s="1"/>
      <c r="T847" s="6"/>
      <c r="U847" s="1"/>
      <c r="V847" s="1"/>
      <c r="W847" s="1"/>
      <c r="X847" s="1"/>
      <c r="Y847" s="1"/>
      <c r="Z847" s="1"/>
      <c r="AA847" s="1"/>
      <c r="AB847" s="1"/>
      <c r="AC847" s="1"/>
    </row>
    <row r="848" ht="12.0" customHeight="1">
      <c r="A848" s="1"/>
      <c r="B848" s="6"/>
      <c r="C848" s="132"/>
      <c r="D848" s="7"/>
      <c r="E848" s="133"/>
      <c r="F848" s="5"/>
      <c r="G848" s="5"/>
      <c r="H848" s="97"/>
      <c r="I848" s="5"/>
      <c r="J848" s="5"/>
      <c r="K848" s="6"/>
      <c r="L848" s="7"/>
      <c r="M848" s="6"/>
      <c r="N848" s="1"/>
      <c r="O848" s="1"/>
      <c r="P848" s="6"/>
      <c r="Q848" s="8"/>
      <c r="R848" s="1"/>
      <c r="S848" s="1"/>
      <c r="T848" s="6"/>
      <c r="U848" s="1"/>
      <c r="V848" s="1"/>
      <c r="W848" s="1"/>
      <c r="X848" s="1"/>
      <c r="Y848" s="1"/>
      <c r="Z848" s="1"/>
      <c r="AA848" s="1"/>
      <c r="AB848" s="1"/>
      <c r="AC848" s="1"/>
    </row>
    <row r="849" ht="12.0" customHeight="1">
      <c r="A849" s="1"/>
      <c r="B849" s="6"/>
      <c r="C849" s="132"/>
      <c r="D849" s="7"/>
      <c r="E849" s="133"/>
      <c r="F849" s="5"/>
      <c r="G849" s="5"/>
      <c r="H849" s="97"/>
      <c r="I849" s="5"/>
      <c r="J849" s="5"/>
      <c r="K849" s="6"/>
      <c r="L849" s="7"/>
      <c r="M849" s="6"/>
      <c r="N849" s="1"/>
      <c r="O849" s="1"/>
      <c r="P849" s="6"/>
      <c r="Q849" s="8"/>
      <c r="R849" s="1"/>
      <c r="S849" s="1"/>
      <c r="T849" s="6"/>
      <c r="U849" s="1"/>
      <c r="V849" s="1"/>
      <c r="W849" s="1"/>
      <c r="X849" s="1"/>
      <c r="Y849" s="1"/>
      <c r="Z849" s="1"/>
      <c r="AA849" s="1"/>
      <c r="AB849" s="1"/>
      <c r="AC849" s="1"/>
    </row>
    <row r="850" ht="12.0" customHeight="1">
      <c r="A850" s="1"/>
      <c r="B850" s="6"/>
      <c r="C850" s="132"/>
      <c r="D850" s="7"/>
      <c r="E850" s="133"/>
      <c r="F850" s="5"/>
      <c r="G850" s="5"/>
      <c r="H850" s="97"/>
      <c r="I850" s="5"/>
      <c r="J850" s="5"/>
      <c r="K850" s="6"/>
      <c r="L850" s="7"/>
      <c r="M850" s="6"/>
      <c r="N850" s="1"/>
      <c r="O850" s="1"/>
      <c r="P850" s="6"/>
      <c r="Q850" s="8"/>
      <c r="R850" s="1"/>
      <c r="S850" s="1"/>
      <c r="T850" s="6"/>
      <c r="U850" s="1"/>
      <c r="V850" s="1"/>
      <c r="W850" s="1"/>
      <c r="X850" s="1"/>
      <c r="Y850" s="1"/>
      <c r="Z850" s="1"/>
      <c r="AA850" s="1"/>
      <c r="AB850" s="1"/>
      <c r="AC850" s="1"/>
    </row>
    <row r="851" ht="12.0" customHeight="1">
      <c r="A851" s="1"/>
      <c r="B851" s="6"/>
      <c r="C851" s="132"/>
      <c r="D851" s="7"/>
      <c r="E851" s="133"/>
      <c r="F851" s="5"/>
      <c r="G851" s="5"/>
      <c r="H851" s="97"/>
      <c r="I851" s="5"/>
      <c r="J851" s="5"/>
      <c r="K851" s="6"/>
      <c r="L851" s="7"/>
      <c r="M851" s="6"/>
      <c r="N851" s="1"/>
      <c r="O851" s="1"/>
      <c r="P851" s="6"/>
      <c r="Q851" s="8"/>
      <c r="R851" s="1"/>
      <c r="S851" s="1"/>
      <c r="T851" s="6"/>
      <c r="U851" s="1"/>
      <c r="V851" s="1"/>
      <c r="W851" s="1"/>
      <c r="X851" s="1"/>
      <c r="Y851" s="1"/>
      <c r="Z851" s="1"/>
      <c r="AA851" s="1"/>
      <c r="AB851" s="1"/>
      <c r="AC851" s="1"/>
    </row>
    <row r="852" ht="12.0" customHeight="1">
      <c r="A852" s="1"/>
      <c r="B852" s="6"/>
      <c r="C852" s="132"/>
      <c r="D852" s="7"/>
      <c r="E852" s="133"/>
      <c r="F852" s="5"/>
      <c r="G852" s="5"/>
      <c r="H852" s="97"/>
      <c r="I852" s="5"/>
      <c r="J852" s="5"/>
      <c r="K852" s="6"/>
      <c r="L852" s="7"/>
      <c r="M852" s="6"/>
      <c r="N852" s="1"/>
      <c r="O852" s="1"/>
      <c r="P852" s="6"/>
      <c r="Q852" s="8"/>
      <c r="R852" s="1"/>
      <c r="S852" s="1"/>
      <c r="T852" s="6"/>
      <c r="U852" s="1"/>
      <c r="V852" s="1"/>
      <c r="W852" s="1"/>
      <c r="X852" s="1"/>
      <c r="Y852" s="1"/>
      <c r="Z852" s="1"/>
      <c r="AA852" s="1"/>
      <c r="AB852" s="1"/>
      <c r="AC852" s="1"/>
    </row>
    <row r="853" ht="12.0" customHeight="1">
      <c r="A853" s="1"/>
      <c r="B853" s="6"/>
      <c r="C853" s="132"/>
      <c r="D853" s="7"/>
      <c r="E853" s="133"/>
      <c r="F853" s="5"/>
      <c r="G853" s="5"/>
      <c r="H853" s="97"/>
      <c r="I853" s="5"/>
      <c r="J853" s="5"/>
      <c r="K853" s="6"/>
      <c r="L853" s="7"/>
      <c r="M853" s="6"/>
      <c r="N853" s="1"/>
      <c r="O853" s="1"/>
      <c r="P853" s="6"/>
      <c r="Q853" s="8"/>
      <c r="R853" s="1"/>
      <c r="S853" s="1"/>
      <c r="T853" s="6"/>
      <c r="U853" s="1"/>
      <c r="V853" s="1"/>
      <c r="W853" s="1"/>
      <c r="X853" s="1"/>
      <c r="Y853" s="1"/>
      <c r="Z853" s="1"/>
      <c r="AA853" s="1"/>
      <c r="AB853" s="1"/>
      <c r="AC853" s="1"/>
    </row>
    <row r="854" ht="12.0" customHeight="1">
      <c r="A854" s="1"/>
      <c r="B854" s="6"/>
      <c r="C854" s="132"/>
      <c r="D854" s="7"/>
      <c r="E854" s="133"/>
      <c r="F854" s="5"/>
      <c r="G854" s="5"/>
      <c r="H854" s="97"/>
      <c r="I854" s="5"/>
      <c r="J854" s="5"/>
      <c r="K854" s="6"/>
      <c r="L854" s="7"/>
      <c r="M854" s="6"/>
      <c r="N854" s="1"/>
      <c r="O854" s="1"/>
      <c r="P854" s="6"/>
      <c r="Q854" s="8"/>
      <c r="R854" s="1"/>
      <c r="S854" s="1"/>
      <c r="T854" s="6"/>
      <c r="U854" s="1"/>
      <c r="V854" s="1"/>
      <c r="W854" s="1"/>
      <c r="X854" s="1"/>
      <c r="Y854" s="1"/>
      <c r="Z854" s="1"/>
      <c r="AA854" s="1"/>
      <c r="AB854" s="1"/>
      <c r="AC854" s="1"/>
    </row>
    <row r="855" ht="12.0" customHeight="1">
      <c r="A855" s="1"/>
      <c r="B855" s="6"/>
      <c r="C855" s="132"/>
      <c r="D855" s="7"/>
      <c r="E855" s="133"/>
      <c r="F855" s="5"/>
      <c r="G855" s="5"/>
      <c r="H855" s="97"/>
      <c r="I855" s="5"/>
      <c r="J855" s="5"/>
      <c r="K855" s="6"/>
      <c r="L855" s="7"/>
      <c r="M855" s="6"/>
      <c r="N855" s="1"/>
      <c r="O855" s="1"/>
      <c r="P855" s="6"/>
      <c r="Q855" s="8"/>
      <c r="R855" s="1"/>
      <c r="S855" s="1"/>
      <c r="T855" s="6"/>
      <c r="U855" s="1"/>
      <c r="V855" s="1"/>
      <c r="W855" s="1"/>
      <c r="X855" s="1"/>
      <c r="Y855" s="1"/>
      <c r="Z855" s="1"/>
      <c r="AA855" s="1"/>
      <c r="AB855" s="1"/>
      <c r="AC855" s="1"/>
    </row>
    <row r="856" ht="12.0" customHeight="1">
      <c r="A856" s="1"/>
      <c r="B856" s="6"/>
      <c r="C856" s="132"/>
      <c r="D856" s="7"/>
      <c r="E856" s="133"/>
      <c r="F856" s="5"/>
      <c r="G856" s="5"/>
      <c r="H856" s="97"/>
      <c r="I856" s="5"/>
      <c r="J856" s="5"/>
      <c r="K856" s="6"/>
      <c r="L856" s="7"/>
      <c r="M856" s="6"/>
      <c r="N856" s="1"/>
      <c r="O856" s="1"/>
      <c r="P856" s="6"/>
      <c r="Q856" s="8"/>
      <c r="R856" s="1"/>
      <c r="S856" s="1"/>
      <c r="T856" s="6"/>
      <c r="U856" s="1"/>
      <c r="V856" s="1"/>
      <c r="W856" s="1"/>
      <c r="X856" s="1"/>
      <c r="Y856" s="1"/>
      <c r="Z856" s="1"/>
      <c r="AA856" s="1"/>
      <c r="AB856" s="1"/>
      <c r="AC856" s="1"/>
    </row>
    <row r="857" ht="12.0" customHeight="1">
      <c r="A857" s="1"/>
      <c r="B857" s="6"/>
      <c r="C857" s="132"/>
      <c r="D857" s="7"/>
      <c r="E857" s="133"/>
      <c r="F857" s="5"/>
      <c r="G857" s="5"/>
      <c r="H857" s="97"/>
      <c r="I857" s="5"/>
      <c r="J857" s="5"/>
      <c r="K857" s="6"/>
      <c r="L857" s="7"/>
      <c r="M857" s="6"/>
      <c r="N857" s="1"/>
      <c r="O857" s="1"/>
      <c r="P857" s="6"/>
      <c r="Q857" s="8"/>
      <c r="R857" s="1"/>
      <c r="S857" s="1"/>
      <c r="T857" s="6"/>
      <c r="U857" s="1"/>
      <c r="V857" s="1"/>
      <c r="W857" s="1"/>
      <c r="X857" s="1"/>
      <c r="Y857" s="1"/>
      <c r="Z857" s="1"/>
      <c r="AA857" s="1"/>
      <c r="AB857" s="1"/>
      <c r="AC857" s="1"/>
    </row>
    <row r="858" ht="12.0" customHeight="1">
      <c r="A858" s="1"/>
      <c r="B858" s="6"/>
      <c r="C858" s="132"/>
      <c r="D858" s="7"/>
      <c r="E858" s="133"/>
      <c r="F858" s="5"/>
      <c r="G858" s="5"/>
      <c r="H858" s="97"/>
      <c r="I858" s="5"/>
      <c r="J858" s="5"/>
      <c r="K858" s="6"/>
      <c r="L858" s="7"/>
      <c r="M858" s="6"/>
      <c r="N858" s="1"/>
      <c r="O858" s="1"/>
      <c r="P858" s="6"/>
      <c r="Q858" s="8"/>
      <c r="R858" s="1"/>
      <c r="S858" s="1"/>
      <c r="T858" s="6"/>
      <c r="U858" s="1"/>
      <c r="V858" s="1"/>
      <c r="W858" s="1"/>
      <c r="X858" s="1"/>
      <c r="Y858" s="1"/>
      <c r="Z858" s="1"/>
      <c r="AA858" s="1"/>
      <c r="AB858" s="1"/>
      <c r="AC858" s="1"/>
    </row>
    <row r="859" ht="12.0" customHeight="1">
      <c r="A859" s="1"/>
      <c r="B859" s="6"/>
      <c r="C859" s="132"/>
      <c r="D859" s="7"/>
      <c r="E859" s="133"/>
      <c r="F859" s="5"/>
      <c r="G859" s="5"/>
      <c r="H859" s="97"/>
      <c r="I859" s="5"/>
      <c r="J859" s="5"/>
      <c r="K859" s="6"/>
      <c r="L859" s="7"/>
      <c r="M859" s="6"/>
      <c r="N859" s="1"/>
      <c r="O859" s="1"/>
      <c r="P859" s="6"/>
      <c r="Q859" s="8"/>
      <c r="R859" s="1"/>
      <c r="S859" s="1"/>
      <c r="T859" s="6"/>
      <c r="U859" s="1"/>
      <c r="V859" s="1"/>
      <c r="W859" s="1"/>
      <c r="X859" s="1"/>
      <c r="Y859" s="1"/>
      <c r="Z859" s="1"/>
      <c r="AA859" s="1"/>
      <c r="AB859" s="1"/>
      <c r="AC859" s="1"/>
    </row>
    <row r="860" ht="12.0" customHeight="1">
      <c r="A860" s="1"/>
      <c r="B860" s="6"/>
      <c r="C860" s="132"/>
      <c r="D860" s="7"/>
      <c r="E860" s="133"/>
      <c r="F860" s="5"/>
      <c r="G860" s="5"/>
      <c r="H860" s="97"/>
      <c r="I860" s="5"/>
      <c r="J860" s="5"/>
      <c r="K860" s="6"/>
      <c r="L860" s="7"/>
      <c r="M860" s="6"/>
      <c r="N860" s="1"/>
      <c r="O860" s="1"/>
      <c r="P860" s="6"/>
      <c r="Q860" s="8"/>
      <c r="R860" s="1"/>
      <c r="S860" s="1"/>
      <c r="T860" s="6"/>
      <c r="U860" s="1"/>
      <c r="V860" s="1"/>
      <c r="W860" s="1"/>
      <c r="X860" s="1"/>
      <c r="Y860" s="1"/>
      <c r="Z860" s="1"/>
      <c r="AA860" s="1"/>
      <c r="AB860" s="1"/>
      <c r="AC860" s="1"/>
    </row>
    <row r="861" ht="12.0" customHeight="1">
      <c r="A861" s="1"/>
      <c r="B861" s="6"/>
      <c r="C861" s="132"/>
      <c r="D861" s="7"/>
      <c r="E861" s="133"/>
      <c r="F861" s="5"/>
      <c r="G861" s="5"/>
      <c r="H861" s="97"/>
      <c r="I861" s="5"/>
      <c r="J861" s="5"/>
      <c r="K861" s="6"/>
      <c r="L861" s="7"/>
      <c r="M861" s="6"/>
      <c r="N861" s="1"/>
      <c r="O861" s="1"/>
      <c r="P861" s="6"/>
      <c r="Q861" s="8"/>
      <c r="R861" s="1"/>
      <c r="S861" s="1"/>
      <c r="T861" s="6"/>
      <c r="U861" s="1"/>
      <c r="V861" s="1"/>
      <c r="W861" s="1"/>
      <c r="X861" s="1"/>
      <c r="Y861" s="1"/>
      <c r="Z861" s="1"/>
      <c r="AA861" s="1"/>
      <c r="AB861" s="1"/>
      <c r="AC861" s="1"/>
    </row>
    <row r="862" ht="12.0" customHeight="1">
      <c r="A862" s="1"/>
      <c r="B862" s="6"/>
      <c r="C862" s="132"/>
      <c r="D862" s="7"/>
      <c r="E862" s="133"/>
      <c r="F862" s="5"/>
      <c r="G862" s="5"/>
      <c r="H862" s="97"/>
      <c r="I862" s="5"/>
      <c r="J862" s="5"/>
      <c r="K862" s="6"/>
      <c r="L862" s="7"/>
      <c r="M862" s="6"/>
      <c r="N862" s="1"/>
      <c r="O862" s="1"/>
      <c r="P862" s="6"/>
      <c r="Q862" s="8"/>
      <c r="R862" s="1"/>
      <c r="S862" s="1"/>
      <c r="T862" s="6"/>
      <c r="U862" s="1"/>
      <c r="V862" s="1"/>
      <c r="W862" s="1"/>
      <c r="X862" s="1"/>
      <c r="Y862" s="1"/>
      <c r="Z862" s="1"/>
      <c r="AA862" s="1"/>
      <c r="AB862" s="1"/>
      <c r="AC862" s="1"/>
    </row>
    <row r="863" ht="12.0" customHeight="1">
      <c r="A863" s="1"/>
      <c r="B863" s="6"/>
      <c r="C863" s="132"/>
      <c r="D863" s="7"/>
      <c r="E863" s="133"/>
      <c r="F863" s="5"/>
      <c r="G863" s="5"/>
      <c r="H863" s="97"/>
      <c r="I863" s="5"/>
      <c r="J863" s="5"/>
      <c r="K863" s="6"/>
      <c r="L863" s="7"/>
      <c r="M863" s="6"/>
      <c r="N863" s="1"/>
      <c r="O863" s="1"/>
      <c r="P863" s="6"/>
      <c r="Q863" s="8"/>
      <c r="R863" s="1"/>
      <c r="S863" s="1"/>
      <c r="T863" s="6"/>
      <c r="U863" s="1"/>
      <c r="V863" s="1"/>
      <c r="W863" s="1"/>
      <c r="X863" s="1"/>
      <c r="Y863" s="1"/>
      <c r="Z863" s="1"/>
      <c r="AA863" s="1"/>
      <c r="AB863" s="1"/>
      <c r="AC863" s="1"/>
    </row>
    <row r="864" ht="12.0" customHeight="1">
      <c r="A864" s="1"/>
      <c r="B864" s="6"/>
      <c r="C864" s="132"/>
      <c r="D864" s="7"/>
      <c r="E864" s="133"/>
      <c r="F864" s="5"/>
      <c r="G864" s="5"/>
      <c r="H864" s="97"/>
      <c r="I864" s="5"/>
      <c r="J864" s="5"/>
      <c r="K864" s="6"/>
      <c r="L864" s="7"/>
      <c r="M864" s="6"/>
      <c r="N864" s="1"/>
      <c r="O864" s="1"/>
      <c r="P864" s="6"/>
      <c r="Q864" s="8"/>
      <c r="R864" s="1"/>
      <c r="S864" s="1"/>
      <c r="T864" s="6"/>
      <c r="U864" s="1"/>
      <c r="V864" s="1"/>
      <c r="W864" s="1"/>
      <c r="X864" s="1"/>
      <c r="Y864" s="1"/>
      <c r="Z864" s="1"/>
      <c r="AA864" s="1"/>
      <c r="AB864" s="1"/>
      <c r="AC864" s="1"/>
    </row>
    <row r="865" ht="12.0" customHeight="1">
      <c r="A865" s="1"/>
      <c r="B865" s="6"/>
      <c r="C865" s="132"/>
      <c r="D865" s="7"/>
      <c r="E865" s="133"/>
      <c r="F865" s="5"/>
      <c r="G865" s="5"/>
      <c r="H865" s="97"/>
      <c r="I865" s="5"/>
      <c r="J865" s="5"/>
      <c r="K865" s="6"/>
      <c r="L865" s="7"/>
      <c r="M865" s="6"/>
      <c r="N865" s="1"/>
      <c r="O865" s="1"/>
      <c r="P865" s="6"/>
      <c r="Q865" s="8"/>
      <c r="R865" s="1"/>
      <c r="S865" s="1"/>
      <c r="T865" s="6"/>
      <c r="U865" s="1"/>
      <c r="V865" s="1"/>
      <c r="W865" s="1"/>
      <c r="X865" s="1"/>
      <c r="Y865" s="1"/>
      <c r="Z865" s="1"/>
      <c r="AA865" s="1"/>
      <c r="AB865" s="1"/>
      <c r="AC865" s="1"/>
    </row>
    <row r="866" ht="12.0" customHeight="1">
      <c r="A866" s="1"/>
      <c r="B866" s="6"/>
      <c r="C866" s="132"/>
      <c r="D866" s="7"/>
      <c r="E866" s="133"/>
      <c r="F866" s="5"/>
      <c r="G866" s="5"/>
      <c r="H866" s="97"/>
      <c r="I866" s="5"/>
      <c r="J866" s="5"/>
      <c r="K866" s="6"/>
      <c r="L866" s="7"/>
      <c r="M866" s="6"/>
      <c r="N866" s="1"/>
      <c r="O866" s="1"/>
      <c r="P866" s="6"/>
      <c r="Q866" s="8"/>
      <c r="R866" s="1"/>
      <c r="S866" s="1"/>
      <c r="T866" s="6"/>
      <c r="U866" s="1"/>
      <c r="V866" s="1"/>
      <c r="W866" s="1"/>
      <c r="X866" s="1"/>
      <c r="Y866" s="1"/>
      <c r="Z866" s="1"/>
      <c r="AA866" s="1"/>
      <c r="AB866" s="1"/>
      <c r="AC866" s="1"/>
    </row>
    <row r="867" ht="12.0" customHeight="1">
      <c r="A867" s="1"/>
      <c r="B867" s="6"/>
      <c r="C867" s="132"/>
      <c r="D867" s="7"/>
      <c r="E867" s="133"/>
      <c r="F867" s="5"/>
      <c r="G867" s="5"/>
      <c r="H867" s="97"/>
      <c r="I867" s="5"/>
      <c r="J867" s="5"/>
      <c r="K867" s="6"/>
      <c r="L867" s="7"/>
      <c r="M867" s="6"/>
      <c r="N867" s="1"/>
      <c r="O867" s="1"/>
      <c r="P867" s="6"/>
      <c r="Q867" s="8"/>
      <c r="R867" s="1"/>
      <c r="S867" s="1"/>
      <c r="T867" s="6"/>
      <c r="U867" s="1"/>
      <c r="V867" s="1"/>
      <c r="W867" s="1"/>
      <c r="X867" s="1"/>
      <c r="Y867" s="1"/>
      <c r="Z867" s="1"/>
      <c r="AA867" s="1"/>
      <c r="AB867" s="1"/>
      <c r="AC867" s="1"/>
    </row>
    <row r="868" ht="12.0" customHeight="1">
      <c r="A868" s="1"/>
      <c r="B868" s="6"/>
      <c r="C868" s="132"/>
      <c r="D868" s="7"/>
      <c r="E868" s="133"/>
      <c r="F868" s="5"/>
      <c r="G868" s="5"/>
      <c r="H868" s="97"/>
      <c r="I868" s="5"/>
      <c r="J868" s="5"/>
      <c r="K868" s="6"/>
      <c r="L868" s="7"/>
      <c r="M868" s="6"/>
      <c r="N868" s="1"/>
      <c r="O868" s="1"/>
      <c r="P868" s="6"/>
      <c r="Q868" s="8"/>
      <c r="R868" s="1"/>
      <c r="S868" s="1"/>
      <c r="T868" s="6"/>
      <c r="U868" s="1"/>
      <c r="V868" s="1"/>
      <c r="W868" s="1"/>
      <c r="X868" s="1"/>
      <c r="Y868" s="1"/>
      <c r="Z868" s="1"/>
      <c r="AA868" s="1"/>
      <c r="AB868" s="1"/>
      <c r="AC868" s="1"/>
    </row>
    <row r="869" ht="12.0" customHeight="1">
      <c r="A869" s="1"/>
      <c r="B869" s="6"/>
      <c r="C869" s="132"/>
      <c r="D869" s="7"/>
      <c r="E869" s="133"/>
      <c r="F869" s="5"/>
      <c r="G869" s="5"/>
      <c r="H869" s="97"/>
      <c r="I869" s="5"/>
      <c r="J869" s="5"/>
      <c r="K869" s="6"/>
      <c r="L869" s="7"/>
      <c r="M869" s="6"/>
      <c r="N869" s="1"/>
      <c r="O869" s="1"/>
      <c r="P869" s="6"/>
      <c r="Q869" s="8"/>
      <c r="R869" s="1"/>
      <c r="S869" s="1"/>
      <c r="T869" s="6"/>
      <c r="U869" s="1"/>
      <c r="V869" s="1"/>
      <c r="W869" s="1"/>
      <c r="X869" s="1"/>
      <c r="Y869" s="1"/>
      <c r="Z869" s="1"/>
      <c r="AA869" s="1"/>
      <c r="AB869" s="1"/>
      <c r="AC869" s="1"/>
    </row>
    <row r="870" ht="12.0" customHeight="1">
      <c r="A870" s="1"/>
      <c r="B870" s="6"/>
      <c r="C870" s="132"/>
      <c r="D870" s="7"/>
      <c r="E870" s="133"/>
      <c r="F870" s="5"/>
      <c r="G870" s="5"/>
      <c r="H870" s="97"/>
      <c r="I870" s="5"/>
      <c r="J870" s="5"/>
      <c r="K870" s="6"/>
      <c r="L870" s="7"/>
      <c r="M870" s="6"/>
      <c r="N870" s="1"/>
      <c r="O870" s="1"/>
      <c r="P870" s="6"/>
      <c r="Q870" s="8"/>
      <c r="R870" s="1"/>
      <c r="S870" s="1"/>
      <c r="T870" s="6"/>
      <c r="U870" s="1"/>
      <c r="V870" s="1"/>
      <c r="W870" s="1"/>
      <c r="X870" s="1"/>
      <c r="Y870" s="1"/>
      <c r="Z870" s="1"/>
      <c r="AA870" s="1"/>
      <c r="AB870" s="1"/>
      <c r="AC870" s="1"/>
    </row>
    <row r="871" ht="12.0" customHeight="1">
      <c r="A871" s="1"/>
      <c r="B871" s="6"/>
      <c r="C871" s="132"/>
      <c r="D871" s="7"/>
      <c r="E871" s="133"/>
      <c r="F871" s="5"/>
      <c r="G871" s="5"/>
      <c r="H871" s="97"/>
      <c r="I871" s="5"/>
      <c r="J871" s="5"/>
      <c r="K871" s="6"/>
      <c r="L871" s="7"/>
      <c r="M871" s="6"/>
      <c r="N871" s="1"/>
      <c r="O871" s="1"/>
      <c r="P871" s="6"/>
      <c r="Q871" s="8"/>
      <c r="R871" s="1"/>
      <c r="S871" s="1"/>
      <c r="T871" s="6"/>
      <c r="U871" s="1"/>
      <c r="V871" s="1"/>
      <c r="W871" s="1"/>
      <c r="X871" s="1"/>
      <c r="Y871" s="1"/>
      <c r="Z871" s="1"/>
      <c r="AA871" s="1"/>
      <c r="AB871" s="1"/>
      <c r="AC871" s="1"/>
    </row>
    <row r="872" ht="12.0" customHeight="1">
      <c r="A872" s="1"/>
      <c r="B872" s="6"/>
      <c r="C872" s="132"/>
      <c r="D872" s="7"/>
      <c r="E872" s="133"/>
      <c r="F872" s="5"/>
      <c r="G872" s="5"/>
      <c r="H872" s="97"/>
      <c r="I872" s="5"/>
      <c r="J872" s="5"/>
      <c r="K872" s="6"/>
      <c r="L872" s="7"/>
      <c r="M872" s="6"/>
      <c r="N872" s="1"/>
      <c r="O872" s="1"/>
      <c r="P872" s="6"/>
      <c r="Q872" s="8"/>
      <c r="R872" s="1"/>
      <c r="S872" s="1"/>
      <c r="T872" s="6"/>
      <c r="U872" s="1"/>
      <c r="V872" s="1"/>
      <c r="W872" s="1"/>
      <c r="X872" s="1"/>
      <c r="Y872" s="1"/>
      <c r="Z872" s="1"/>
      <c r="AA872" s="1"/>
      <c r="AB872" s="1"/>
      <c r="AC872" s="1"/>
    </row>
    <row r="873" ht="12.0" customHeight="1">
      <c r="A873" s="1"/>
      <c r="B873" s="6"/>
      <c r="C873" s="132"/>
      <c r="D873" s="7"/>
      <c r="E873" s="133"/>
      <c r="F873" s="5"/>
      <c r="G873" s="5"/>
      <c r="H873" s="97"/>
      <c r="I873" s="5"/>
      <c r="J873" s="5"/>
      <c r="K873" s="6"/>
      <c r="L873" s="7"/>
      <c r="M873" s="6"/>
      <c r="N873" s="1"/>
      <c r="O873" s="1"/>
      <c r="P873" s="6"/>
      <c r="Q873" s="8"/>
      <c r="R873" s="1"/>
      <c r="S873" s="1"/>
      <c r="T873" s="6"/>
      <c r="U873" s="1"/>
      <c r="V873" s="1"/>
      <c r="W873" s="1"/>
      <c r="X873" s="1"/>
      <c r="Y873" s="1"/>
      <c r="Z873" s="1"/>
      <c r="AA873" s="1"/>
      <c r="AB873" s="1"/>
      <c r="AC873" s="1"/>
    </row>
    <row r="874" ht="12.0" customHeight="1">
      <c r="A874" s="1"/>
      <c r="B874" s="6"/>
      <c r="C874" s="132"/>
      <c r="D874" s="7"/>
      <c r="E874" s="133"/>
      <c r="F874" s="5"/>
      <c r="G874" s="5"/>
      <c r="H874" s="97"/>
      <c r="I874" s="5"/>
      <c r="J874" s="5"/>
      <c r="K874" s="6"/>
      <c r="L874" s="7"/>
      <c r="M874" s="6"/>
      <c r="N874" s="1"/>
      <c r="O874" s="1"/>
      <c r="P874" s="6"/>
      <c r="Q874" s="8"/>
      <c r="R874" s="1"/>
      <c r="S874" s="1"/>
      <c r="T874" s="6"/>
      <c r="U874" s="1"/>
      <c r="V874" s="1"/>
      <c r="W874" s="1"/>
      <c r="X874" s="1"/>
      <c r="Y874" s="1"/>
      <c r="Z874" s="1"/>
      <c r="AA874" s="1"/>
      <c r="AB874" s="1"/>
      <c r="AC874" s="1"/>
    </row>
    <row r="875" ht="12.0" customHeight="1">
      <c r="A875" s="1"/>
      <c r="B875" s="6"/>
      <c r="C875" s="132"/>
      <c r="D875" s="7"/>
      <c r="E875" s="133"/>
      <c r="F875" s="5"/>
      <c r="G875" s="5"/>
      <c r="H875" s="97"/>
      <c r="I875" s="5"/>
      <c r="J875" s="5"/>
      <c r="K875" s="6"/>
      <c r="L875" s="7"/>
      <c r="M875" s="6"/>
      <c r="N875" s="1"/>
      <c r="O875" s="1"/>
      <c r="P875" s="6"/>
      <c r="Q875" s="8"/>
      <c r="R875" s="1"/>
      <c r="S875" s="1"/>
      <c r="T875" s="6"/>
      <c r="U875" s="1"/>
      <c r="V875" s="1"/>
      <c r="W875" s="1"/>
      <c r="X875" s="1"/>
      <c r="Y875" s="1"/>
      <c r="Z875" s="1"/>
      <c r="AA875" s="1"/>
      <c r="AB875" s="1"/>
      <c r="AC875" s="1"/>
    </row>
    <row r="876" ht="12.0" customHeight="1">
      <c r="A876" s="1"/>
      <c r="B876" s="6"/>
      <c r="C876" s="132"/>
      <c r="D876" s="7"/>
      <c r="E876" s="133"/>
      <c r="F876" s="5"/>
      <c r="G876" s="5"/>
      <c r="H876" s="97"/>
      <c r="I876" s="5"/>
      <c r="J876" s="5"/>
      <c r="K876" s="6"/>
      <c r="L876" s="7"/>
      <c r="M876" s="6"/>
      <c r="N876" s="1"/>
      <c r="O876" s="1"/>
      <c r="P876" s="6"/>
      <c r="Q876" s="8"/>
      <c r="R876" s="1"/>
      <c r="S876" s="1"/>
      <c r="T876" s="6"/>
      <c r="U876" s="1"/>
      <c r="V876" s="1"/>
      <c r="W876" s="1"/>
      <c r="X876" s="1"/>
      <c r="Y876" s="1"/>
      <c r="Z876" s="1"/>
      <c r="AA876" s="1"/>
      <c r="AB876" s="1"/>
      <c r="AC876" s="1"/>
    </row>
    <row r="877" ht="12.0" customHeight="1">
      <c r="A877" s="1"/>
      <c r="B877" s="6"/>
      <c r="C877" s="132"/>
      <c r="D877" s="7"/>
      <c r="E877" s="133"/>
      <c r="F877" s="5"/>
      <c r="G877" s="5"/>
      <c r="H877" s="97"/>
      <c r="I877" s="5"/>
      <c r="J877" s="5"/>
      <c r="K877" s="6"/>
      <c r="L877" s="7"/>
      <c r="M877" s="6"/>
      <c r="N877" s="1"/>
      <c r="O877" s="1"/>
      <c r="P877" s="6"/>
      <c r="Q877" s="8"/>
      <c r="R877" s="1"/>
      <c r="S877" s="1"/>
      <c r="T877" s="6"/>
      <c r="U877" s="1"/>
      <c r="V877" s="1"/>
      <c r="W877" s="1"/>
      <c r="X877" s="1"/>
      <c r="Y877" s="1"/>
      <c r="Z877" s="1"/>
      <c r="AA877" s="1"/>
      <c r="AB877" s="1"/>
      <c r="AC877" s="1"/>
    </row>
    <row r="878" ht="12.0" customHeight="1">
      <c r="A878" s="1"/>
      <c r="B878" s="6"/>
      <c r="C878" s="132"/>
      <c r="D878" s="7"/>
      <c r="E878" s="133"/>
      <c r="F878" s="5"/>
      <c r="G878" s="5"/>
      <c r="H878" s="97"/>
      <c r="I878" s="5"/>
      <c r="J878" s="5"/>
      <c r="K878" s="6"/>
      <c r="L878" s="7"/>
      <c r="M878" s="6"/>
      <c r="N878" s="1"/>
      <c r="O878" s="1"/>
      <c r="P878" s="6"/>
      <c r="Q878" s="8"/>
      <c r="R878" s="1"/>
      <c r="S878" s="1"/>
      <c r="T878" s="6"/>
      <c r="U878" s="1"/>
      <c r="V878" s="1"/>
      <c r="W878" s="1"/>
      <c r="X878" s="1"/>
      <c r="Y878" s="1"/>
      <c r="Z878" s="1"/>
      <c r="AA878" s="1"/>
      <c r="AB878" s="1"/>
      <c r="AC878" s="1"/>
    </row>
    <row r="879" ht="12.0" customHeight="1">
      <c r="A879" s="1"/>
      <c r="B879" s="6"/>
      <c r="C879" s="132"/>
      <c r="D879" s="7"/>
      <c r="E879" s="133"/>
      <c r="F879" s="5"/>
      <c r="G879" s="5"/>
      <c r="H879" s="97"/>
      <c r="I879" s="5"/>
      <c r="J879" s="5"/>
      <c r="K879" s="6"/>
      <c r="L879" s="7"/>
      <c r="M879" s="6"/>
      <c r="N879" s="1"/>
      <c r="O879" s="1"/>
      <c r="P879" s="6"/>
      <c r="Q879" s="8"/>
      <c r="R879" s="1"/>
      <c r="S879" s="1"/>
      <c r="T879" s="6"/>
      <c r="U879" s="1"/>
      <c r="V879" s="1"/>
      <c r="W879" s="1"/>
      <c r="X879" s="1"/>
      <c r="Y879" s="1"/>
      <c r="Z879" s="1"/>
      <c r="AA879" s="1"/>
      <c r="AB879" s="1"/>
      <c r="AC879" s="1"/>
    </row>
    <row r="880" ht="12.0" customHeight="1">
      <c r="A880" s="1"/>
      <c r="B880" s="6"/>
      <c r="C880" s="132"/>
      <c r="D880" s="7"/>
      <c r="E880" s="133"/>
      <c r="F880" s="5"/>
      <c r="G880" s="5"/>
      <c r="H880" s="97"/>
      <c r="I880" s="5"/>
      <c r="J880" s="5"/>
      <c r="K880" s="6"/>
      <c r="L880" s="7"/>
      <c r="M880" s="6"/>
      <c r="N880" s="1"/>
      <c r="O880" s="1"/>
      <c r="P880" s="6"/>
      <c r="Q880" s="8"/>
      <c r="R880" s="1"/>
      <c r="S880" s="1"/>
      <c r="T880" s="6"/>
      <c r="U880" s="1"/>
      <c r="V880" s="1"/>
      <c r="W880" s="1"/>
      <c r="X880" s="1"/>
      <c r="Y880" s="1"/>
      <c r="Z880" s="1"/>
      <c r="AA880" s="1"/>
      <c r="AB880" s="1"/>
      <c r="AC880" s="1"/>
    </row>
    <row r="881" ht="12.0" customHeight="1">
      <c r="A881" s="1"/>
      <c r="B881" s="6"/>
      <c r="C881" s="132"/>
      <c r="D881" s="7"/>
      <c r="E881" s="133"/>
      <c r="F881" s="5"/>
      <c r="G881" s="5"/>
      <c r="H881" s="97"/>
      <c r="I881" s="5"/>
      <c r="J881" s="5"/>
      <c r="K881" s="6"/>
      <c r="L881" s="7"/>
      <c r="M881" s="6"/>
      <c r="N881" s="1"/>
      <c r="O881" s="1"/>
      <c r="P881" s="6"/>
      <c r="Q881" s="8"/>
      <c r="R881" s="1"/>
      <c r="S881" s="1"/>
      <c r="T881" s="6"/>
      <c r="U881" s="1"/>
      <c r="V881" s="1"/>
      <c r="W881" s="1"/>
      <c r="X881" s="1"/>
      <c r="Y881" s="1"/>
      <c r="Z881" s="1"/>
      <c r="AA881" s="1"/>
      <c r="AB881" s="1"/>
      <c r="AC881" s="1"/>
    </row>
    <row r="882" ht="12.0" customHeight="1">
      <c r="A882" s="1"/>
      <c r="B882" s="6"/>
      <c r="C882" s="132"/>
      <c r="D882" s="7"/>
      <c r="E882" s="133"/>
      <c r="F882" s="5"/>
      <c r="G882" s="5"/>
      <c r="H882" s="97"/>
      <c r="I882" s="5"/>
      <c r="J882" s="5"/>
      <c r="K882" s="6"/>
      <c r="L882" s="7"/>
      <c r="M882" s="6"/>
      <c r="N882" s="1"/>
      <c r="O882" s="1"/>
      <c r="P882" s="6"/>
      <c r="Q882" s="8"/>
      <c r="R882" s="1"/>
      <c r="S882" s="1"/>
      <c r="T882" s="6"/>
      <c r="U882" s="1"/>
      <c r="V882" s="1"/>
      <c r="W882" s="1"/>
      <c r="X882" s="1"/>
      <c r="Y882" s="1"/>
      <c r="Z882" s="1"/>
      <c r="AA882" s="1"/>
      <c r="AB882" s="1"/>
      <c r="AC882" s="1"/>
    </row>
    <row r="883" ht="12.0" customHeight="1">
      <c r="A883" s="1"/>
      <c r="B883" s="6"/>
      <c r="C883" s="132"/>
      <c r="D883" s="7"/>
      <c r="E883" s="133"/>
      <c r="F883" s="5"/>
      <c r="G883" s="5"/>
      <c r="H883" s="97"/>
      <c r="I883" s="5"/>
      <c r="J883" s="5"/>
      <c r="K883" s="6"/>
      <c r="L883" s="7"/>
      <c r="M883" s="6"/>
      <c r="N883" s="1"/>
      <c r="O883" s="1"/>
      <c r="P883" s="6"/>
      <c r="Q883" s="8"/>
      <c r="R883" s="1"/>
      <c r="S883" s="1"/>
      <c r="T883" s="6"/>
      <c r="U883" s="1"/>
      <c r="V883" s="1"/>
      <c r="W883" s="1"/>
      <c r="X883" s="1"/>
      <c r="Y883" s="1"/>
      <c r="Z883" s="1"/>
      <c r="AA883" s="1"/>
      <c r="AB883" s="1"/>
      <c r="AC883" s="1"/>
    </row>
    <row r="884" ht="12.0" customHeight="1">
      <c r="A884" s="1"/>
      <c r="B884" s="6"/>
      <c r="C884" s="132"/>
      <c r="D884" s="7"/>
      <c r="E884" s="133"/>
      <c r="F884" s="5"/>
      <c r="G884" s="5"/>
      <c r="H884" s="97"/>
      <c r="I884" s="5"/>
      <c r="J884" s="5"/>
      <c r="K884" s="6"/>
      <c r="L884" s="7"/>
      <c r="M884" s="6"/>
      <c r="N884" s="1"/>
      <c r="O884" s="1"/>
      <c r="P884" s="6"/>
      <c r="Q884" s="8"/>
      <c r="R884" s="1"/>
      <c r="S884" s="1"/>
      <c r="T884" s="6"/>
      <c r="U884" s="1"/>
      <c r="V884" s="1"/>
      <c r="W884" s="1"/>
      <c r="X884" s="1"/>
      <c r="Y884" s="1"/>
      <c r="Z884" s="1"/>
      <c r="AA884" s="1"/>
      <c r="AB884" s="1"/>
      <c r="AC884" s="1"/>
    </row>
    <row r="885" ht="12.0" customHeight="1">
      <c r="A885" s="1"/>
      <c r="B885" s="6"/>
      <c r="C885" s="132"/>
      <c r="D885" s="7"/>
      <c r="E885" s="133"/>
      <c r="F885" s="5"/>
      <c r="G885" s="5"/>
      <c r="H885" s="97"/>
      <c r="I885" s="5"/>
      <c r="J885" s="5"/>
      <c r="K885" s="6"/>
      <c r="L885" s="7"/>
      <c r="M885" s="6"/>
      <c r="N885" s="1"/>
      <c r="O885" s="1"/>
      <c r="P885" s="6"/>
      <c r="Q885" s="8"/>
      <c r="R885" s="1"/>
      <c r="S885" s="1"/>
      <c r="T885" s="6"/>
      <c r="U885" s="1"/>
      <c r="V885" s="1"/>
      <c r="W885" s="1"/>
      <c r="X885" s="1"/>
      <c r="Y885" s="1"/>
      <c r="Z885" s="1"/>
      <c r="AA885" s="1"/>
      <c r="AB885" s="1"/>
      <c r="AC885" s="1"/>
    </row>
    <row r="886" ht="12.0" customHeight="1">
      <c r="A886" s="1"/>
      <c r="B886" s="6"/>
      <c r="C886" s="132"/>
      <c r="D886" s="7"/>
      <c r="E886" s="133"/>
      <c r="F886" s="5"/>
      <c r="G886" s="5"/>
      <c r="H886" s="97"/>
      <c r="I886" s="5"/>
      <c r="J886" s="5"/>
      <c r="K886" s="6"/>
      <c r="L886" s="7"/>
      <c r="M886" s="6"/>
      <c r="N886" s="1"/>
      <c r="O886" s="1"/>
      <c r="P886" s="6"/>
      <c r="Q886" s="8"/>
      <c r="R886" s="1"/>
      <c r="S886" s="1"/>
      <c r="T886" s="6"/>
      <c r="U886" s="1"/>
      <c r="V886" s="1"/>
      <c r="W886" s="1"/>
      <c r="X886" s="1"/>
      <c r="Y886" s="1"/>
      <c r="Z886" s="1"/>
      <c r="AA886" s="1"/>
      <c r="AB886" s="1"/>
      <c r="AC886" s="1"/>
    </row>
    <row r="887" ht="12.0" customHeight="1">
      <c r="A887" s="1"/>
      <c r="B887" s="6"/>
      <c r="C887" s="132"/>
      <c r="D887" s="7"/>
      <c r="E887" s="133"/>
      <c r="F887" s="5"/>
      <c r="G887" s="5"/>
      <c r="H887" s="97"/>
      <c r="I887" s="5"/>
      <c r="J887" s="5"/>
      <c r="K887" s="6"/>
      <c r="L887" s="7"/>
      <c r="M887" s="6"/>
      <c r="N887" s="1"/>
      <c r="O887" s="1"/>
      <c r="P887" s="6"/>
      <c r="Q887" s="8"/>
      <c r="R887" s="1"/>
      <c r="S887" s="1"/>
      <c r="T887" s="6"/>
      <c r="U887" s="1"/>
      <c r="V887" s="1"/>
      <c r="W887" s="1"/>
      <c r="X887" s="1"/>
      <c r="Y887" s="1"/>
      <c r="Z887" s="1"/>
      <c r="AA887" s="1"/>
      <c r="AB887" s="1"/>
      <c r="AC887" s="1"/>
    </row>
    <row r="888" ht="12.0" customHeight="1">
      <c r="A888" s="1"/>
      <c r="B888" s="6"/>
      <c r="C888" s="132"/>
      <c r="D888" s="7"/>
      <c r="E888" s="133"/>
      <c r="F888" s="5"/>
      <c r="G888" s="5"/>
      <c r="H888" s="97"/>
      <c r="I888" s="5"/>
      <c r="J888" s="5"/>
      <c r="K888" s="6"/>
      <c r="L888" s="7"/>
      <c r="M888" s="6"/>
      <c r="N888" s="1"/>
      <c r="O888" s="1"/>
      <c r="P888" s="6"/>
      <c r="Q888" s="8"/>
      <c r="R888" s="1"/>
      <c r="S888" s="1"/>
      <c r="T888" s="6"/>
      <c r="U888" s="1"/>
      <c r="V888" s="1"/>
      <c r="W888" s="1"/>
      <c r="X888" s="1"/>
      <c r="Y888" s="1"/>
      <c r="Z888" s="1"/>
      <c r="AA888" s="1"/>
      <c r="AB888" s="1"/>
      <c r="AC888" s="1"/>
    </row>
    <row r="889" ht="12.0" customHeight="1">
      <c r="A889" s="1"/>
      <c r="B889" s="6"/>
      <c r="C889" s="132"/>
      <c r="D889" s="7"/>
      <c r="E889" s="133"/>
      <c r="F889" s="5"/>
      <c r="G889" s="5"/>
      <c r="H889" s="97"/>
      <c r="I889" s="5"/>
      <c r="J889" s="5"/>
      <c r="K889" s="6"/>
      <c r="L889" s="7"/>
      <c r="M889" s="6"/>
      <c r="N889" s="1"/>
      <c r="O889" s="1"/>
      <c r="P889" s="6"/>
      <c r="Q889" s="8"/>
      <c r="R889" s="1"/>
      <c r="S889" s="1"/>
      <c r="T889" s="6"/>
      <c r="U889" s="1"/>
      <c r="V889" s="1"/>
      <c r="W889" s="1"/>
      <c r="X889" s="1"/>
      <c r="Y889" s="1"/>
      <c r="Z889" s="1"/>
      <c r="AA889" s="1"/>
      <c r="AB889" s="1"/>
      <c r="AC889" s="1"/>
    </row>
    <row r="890" ht="12.0" customHeight="1">
      <c r="A890" s="1"/>
      <c r="B890" s="6"/>
      <c r="C890" s="132"/>
      <c r="D890" s="7"/>
      <c r="E890" s="133"/>
      <c r="F890" s="5"/>
      <c r="G890" s="5"/>
      <c r="H890" s="97"/>
      <c r="I890" s="5"/>
      <c r="J890" s="5"/>
      <c r="K890" s="6"/>
      <c r="L890" s="7"/>
      <c r="M890" s="6"/>
      <c r="N890" s="1"/>
      <c r="O890" s="1"/>
      <c r="P890" s="6"/>
      <c r="Q890" s="8"/>
      <c r="R890" s="1"/>
      <c r="S890" s="1"/>
      <c r="T890" s="6"/>
      <c r="U890" s="1"/>
      <c r="V890" s="1"/>
      <c r="W890" s="1"/>
      <c r="X890" s="1"/>
      <c r="Y890" s="1"/>
      <c r="Z890" s="1"/>
      <c r="AA890" s="1"/>
      <c r="AB890" s="1"/>
      <c r="AC890" s="1"/>
    </row>
    <row r="891" ht="12.0" customHeight="1">
      <c r="A891" s="1"/>
      <c r="B891" s="6"/>
      <c r="C891" s="132"/>
      <c r="D891" s="7"/>
      <c r="E891" s="133"/>
      <c r="F891" s="5"/>
      <c r="G891" s="5"/>
      <c r="H891" s="97"/>
      <c r="I891" s="5"/>
      <c r="J891" s="5"/>
      <c r="K891" s="6"/>
      <c r="L891" s="7"/>
      <c r="M891" s="6"/>
      <c r="N891" s="1"/>
      <c r="O891" s="1"/>
      <c r="P891" s="6"/>
      <c r="Q891" s="8"/>
      <c r="R891" s="1"/>
      <c r="S891" s="1"/>
      <c r="T891" s="6"/>
      <c r="U891" s="1"/>
      <c r="V891" s="1"/>
      <c r="W891" s="1"/>
      <c r="X891" s="1"/>
      <c r="Y891" s="1"/>
      <c r="Z891" s="1"/>
      <c r="AA891" s="1"/>
      <c r="AB891" s="1"/>
      <c r="AC891" s="1"/>
    </row>
    <row r="892" ht="12.0" customHeight="1">
      <c r="A892" s="1"/>
      <c r="B892" s="6"/>
      <c r="C892" s="132"/>
      <c r="D892" s="7"/>
      <c r="E892" s="133"/>
      <c r="F892" s="5"/>
      <c r="G892" s="5"/>
      <c r="H892" s="97"/>
      <c r="I892" s="5"/>
      <c r="J892" s="5"/>
      <c r="K892" s="6"/>
      <c r="L892" s="7"/>
      <c r="M892" s="6"/>
      <c r="N892" s="1"/>
      <c r="O892" s="1"/>
      <c r="P892" s="6"/>
      <c r="Q892" s="8"/>
      <c r="R892" s="1"/>
      <c r="S892" s="1"/>
      <c r="T892" s="6"/>
      <c r="U892" s="1"/>
      <c r="V892" s="1"/>
      <c r="W892" s="1"/>
      <c r="X892" s="1"/>
      <c r="Y892" s="1"/>
      <c r="Z892" s="1"/>
      <c r="AA892" s="1"/>
      <c r="AB892" s="1"/>
      <c r="AC892" s="1"/>
    </row>
    <row r="893" ht="12.0" customHeight="1">
      <c r="A893" s="1"/>
      <c r="B893" s="6"/>
      <c r="C893" s="132"/>
      <c r="D893" s="7"/>
      <c r="E893" s="133"/>
      <c r="F893" s="5"/>
      <c r="G893" s="5"/>
      <c r="H893" s="97"/>
      <c r="I893" s="5"/>
      <c r="J893" s="5"/>
      <c r="K893" s="6"/>
      <c r="L893" s="7"/>
      <c r="M893" s="6"/>
      <c r="N893" s="1"/>
      <c r="O893" s="1"/>
      <c r="P893" s="6"/>
      <c r="Q893" s="8"/>
      <c r="R893" s="1"/>
      <c r="S893" s="1"/>
      <c r="T893" s="6"/>
      <c r="U893" s="1"/>
      <c r="V893" s="1"/>
      <c r="W893" s="1"/>
      <c r="X893" s="1"/>
      <c r="Y893" s="1"/>
      <c r="Z893" s="1"/>
      <c r="AA893" s="1"/>
      <c r="AB893" s="1"/>
      <c r="AC893" s="1"/>
    </row>
    <row r="894" ht="12.0" customHeight="1">
      <c r="A894" s="1"/>
      <c r="B894" s="6"/>
      <c r="C894" s="132"/>
      <c r="D894" s="7"/>
      <c r="E894" s="133"/>
      <c r="F894" s="5"/>
      <c r="G894" s="5"/>
      <c r="H894" s="97"/>
      <c r="I894" s="5"/>
      <c r="J894" s="5"/>
      <c r="K894" s="6"/>
      <c r="L894" s="7"/>
      <c r="M894" s="6"/>
      <c r="N894" s="1"/>
      <c r="O894" s="1"/>
      <c r="P894" s="6"/>
      <c r="Q894" s="8"/>
      <c r="R894" s="1"/>
      <c r="S894" s="1"/>
      <c r="T894" s="6"/>
      <c r="U894" s="1"/>
      <c r="V894" s="1"/>
      <c r="W894" s="1"/>
      <c r="X894" s="1"/>
      <c r="Y894" s="1"/>
      <c r="Z894" s="1"/>
      <c r="AA894" s="1"/>
      <c r="AB894" s="1"/>
      <c r="AC894" s="1"/>
    </row>
    <row r="895" ht="12.0" customHeight="1">
      <c r="A895" s="1"/>
      <c r="B895" s="6"/>
      <c r="C895" s="132"/>
      <c r="D895" s="7"/>
      <c r="E895" s="133"/>
      <c r="F895" s="5"/>
      <c r="G895" s="5"/>
      <c r="H895" s="97"/>
      <c r="I895" s="5"/>
      <c r="J895" s="5"/>
      <c r="K895" s="6"/>
      <c r="L895" s="7"/>
      <c r="M895" s="6"/>
      <c r="N895" s="1"/>
      <c r="O895" s="1"/>
      <c r="P895" s="6"/>
      <c r="Q895" s="8"/>
      <c r="R895" s="1"/>
      <c r="S895" s="1"/>
      <c r="T895" s="6"/>
      <c r="U895" s="1"/>
      <c r="V895" s="1"/>
      <c r="W895" s="1"/>
      <c r="X895" s="1"/>
      <c r="Y895" s="1"/>
      <c r="Z895" s="1"/>
      <c r="AA895" s="1"/>
      <c r="AB895" s="1"/>
      <c r="AC895" s="1"/>
    </row>
    <row r="896" ht="12.0" customHeight="1">
      <c r="A896" s="1"/>
      <c r="B896" s="6"/>
      <c r="C896" s="132"/>
      <c r="D896" s="7"/>
      <c r="E896" s="133"/>
      <c r="F896" s="5"/>
      <c r="G896" s="5"/>
      <c r="H896" s="97"/>
      <c r="I896" s="5"/>
      <c r="J896" s="5"/>
      <c r="K896" s="6"/>
      <c r="L896" s="7"/>
      <c r="M896" s="6"/>
      <c r="N896" s="1"/>
      <c r="O896" s="1"/>
      <c r="P896" s="6"/>
      <c r="Q896" s="8"/>
      <c r="R896" s="1"/>
      <c r="S896" s="1"/>
      <c r="T896" s="6"/>
      <c r="U896" s="1"/>
      <c r="V896" s="1"/>
      <c r="W896" s="1"/>
      <c r="X896" s="1"/>
      <c r="Y896" s="1"/>
      <c r="Z896" s="1"/>
      <c r="AA896" s="1"/>
      <c r="AB896" s="1"/>
      <c r="AC896" s="1"/>
    </row>
    <row r="897" ht="12.0" customHeight="1">
      <c r="A897" s="1"/>
      <c r="B897" s="6"/>
      <c r="C897" s="132"/>
      <c r="D897" s="7"/>
      <c r="E897" s="133"/>
      <c r="F897" s="5"/>
      <c r="G897" s="5"/>
      <c r="H897" s="97"/>
      <c r="I897" s="5"/>
      <c r="J897" s="5"/>
      <c r="K897" s="6"/>
      <c r="L897" s="7"/>
      <c r="M897" s="6"/>
      <c r="N897" s="1"/>
      <c r="O897" s="1"/>
      <c r="P897" s="6"/>
      <c r="Q897" s="8"/>
      <c r="R897" s="1"/>
      <c r="S897" s="1"/>
      <c r="T897" s="6"/>
      <c r="U897" s="1"/>
      <c r="V897" s="1"/>
      <c r="W897" s="1"/>
      <c r="X897" s="1"/>
      <c r="Y897" s="1"/>
      <c r="Z897" s="1"/>
      <c r="AA897" s="1"/>
      <c r="AB897" s="1"/>
      <c r="AC897" s="1"/>
    </row>
    <row r="898" ht="12.0" customHeight="1">
      <c r="A898" s="1"/>
      <c r="B898" s="6"/>
      <c r="C898" s="132"/>
      <c r="D898" s="7"/>
      <c r="E898" s="133"/>
      <c r="F898" s="5"/>
      <c r="G898" s="5"/>
      <c r="H898" s="97"/>
      <c r="I898" s="5"/>
      <c r="J898" s="5"/>
      <c r="K898" s="6"/>
      <c r="L898" s="7"/>
      <c r="M898" s="6"/>
      <c r="N898" s="1"/>
      <c r="O898" s="1"/>
      <c r="P898" s="6"/>
      <c r="Q898" s="8"/>
      <c r="R898" s="1"/>
      <c r="S898" s="1"/>
      <c r="T898" s="6"/>
      <c r="U898" s="1"/>
      <c r="V898" s="1"/>
      <c r="W898" s="1"/>
      <c r="X898" s="1"/>
      <c r="Y898" s="1"/>
      <c r="Z898" s="1"/>
      <c r="AA898" s="1"/>
      <c r="AB898" s="1"/>
      <c r="AC898" s="1"/>
    </row>
    <row r="899" ht="12.0" customHeight="1">
      <c r="A899" s="1"/>
      <c r="B899" s="6"/>
      <c r="C899" s="132"/>
      <c r="D899" s="7"/>
      <c r="E899" s="133"/>
      <c r="F899" s="5"/>
      <c r="G899" s="5"/>
      <c r="H899" s="97"/>
      <c r="I899" s="5"/>
      <c r="J899" s="5"/>
      <c r="K899" s="6"/>
      <c r="L899" s="7"/>
      <c r="M899" s="6"/>
      <c r="N899" s="1"/>
      <c r="O899" s="1"/>
      <c r="P899" s="6"/>
      <c r="Q899" s="8"/>
      <c r="R899" s="1"/>
      <c r="S899" s="1"/>
      <c r="T899" s="6"/>
      <c r="U899" s="1"/>
      <c r="V899" s="1"/>
      <c r="W899" s="1"/>
      <c r="X899" s="1"/>
      <c r="Y899" s="1"/>
      <c r="Z899" s="1"/>
      <c r="AA899" s="1"/>
      <c r="AB899" s="1"/>
      <c r="AC899" s="1"/>
    </row>
    <row r="900" ht="12.0" customHeight="1">
      <c r="A900" s="1"/>
      <c r="B900" s="6"/>
      <c r="C900" s="132"/>
      <c r="D900" s="7"/>
      <c r="E900" s="133"/>
      <c r="F900" s="5"/>
      <c r="G900" s="5"/>
      <c r="H900" s="97"/>
      <c r="I900" s="5"/>
      <c r="J900" s="5"/>
      <c r="K900" s="6"/>
      <c r="L900" s="7"/>
      <c r="M900" s="6"/>
      <c r="N900" s="1"/>
      <c r="O900" s="1"/>
      <c r="P900" s="6"/>
      <c r="Q900" s="8"/>
      <c r="R900" s="1"/>
      <c r="S900" s="1"/>
      <c r="T900" s="6"/>
      <c r="U900" s="1"/>
      <c r="V900" s="1"/>
      <c r="W900" s="1"/>
      <c r="X900" s="1"/>
      <c r="Y900" s="1"/>
      <c r="Z900" s="1"/>
      <c r="AA900" s="1"/>
      <c r="AB900" s="1"/>
      <c r="AC900" s="1"/>
    </row>
    <row r="901" ht="12.0" customHeight="1">
      <c r="A901" s="1"/>
      <c r="B901" s="6"/>
      <c r="C901" s="132"/>
      <c r="D901" s="7"/>
      <c r="E901" s="133"/>
      <c r="F901" s="5"/>
      <c r="G901" s="5"/>
      <c r="H901" s="97"/>
      <c r="I901" s="5"/>
      <c r="J901" s="5"/>
      <c r="K901" s="6"/>
      <c r="L901" s="7"/>
      <c r="M901" s="6"/>
      <c r="N901" s="1"/>
      <c r="O901" s="1"/>
      <c r="P901" s="6"/>
      <c r="Q901" s="8"/>
      <c r="R901" s="1"/>
      <c r="S901" s="1"/>
      <c r="T901" s="6"/>
      <c r="U901" s="1"/>
      <c r="V901" s="1"/>
      <c r="W901" s="1"/>
      <c r="X901" s="1"/>
      <c r="Y901" s="1"/>
      <c r="Z901" s="1"/>
      <c r="AA901" s="1"/>
      <c r="AB901" s="1"/>
      <c r="AC901" s="1"/>
    </row>
    <row r="902" ht="12.0" customHeight="1">
      <c r="A902" s="1"/>
      <c r="B902" s="6"/>
      <c r="C902" s="132"/>
      <c r="D902" s="7"/>
      <c r="E902" s="133"/>
      <c r="F902" s="5"/>
      <c r="G902" s="5"/>
      <c r="H902" s="97"/>
      <c r="I902" s="5"/>
      <c r="J902" s="5"/>
      <c r="K902" s="6"/>
      <c r="L902" s="7"/>
      <c r="M902" s="6"/>
      <c r="N902" s="1"/>
      <c r="O902" s="1"/>
      <c r="P902" s="6"/>
      <c r="Q902" s="8"/>
      <c r="R902" s="1"/>
      <c r="S902" s="1"/>
      <c r="T902" s="6"/>
      <c r="U902" s="1"/>
      <c r="V902" s="1"/>
      <c r="W902" s="1"/>
      <c r="X902" s="1"/>
      <c r="Y902" s="1"/>
      <c r="Z902" s="1"/>
      <c r="AA902" s="1"/>
      <c r="AB902" s="1"/>
      <c r="AC902" s="1"/>
    </row>
    <row r="903" ht="12.0" customHeight="1">
      <c r="A903" s="1"/>
      <c r="B903" s="6"/>
      <c r="C903" s="132"/>
      <c r="D903" s="7"/>
      <c r="E903" s="133"/>
      <c r="F903" s="5"/>
      <c r="G903" s="5"/>
      <c r="H903" s="97"/>
      <c r="I903" s="5"/>
      <c r="J903" s="5"/>
      <c r="K903" s="6"/>
      <c r="L903" s="7"/>
      <c r="M903" s="6"/>
      <c r="N903" s="1"/>
      <c r="O903" s="1"/>
      <c r="P903" s="6"/>
      <c r="Q903" s="8"/>
      <c r="R903" s="1"/>
      <c r="S903" s="1"/>
      <c r="T903" s="6"/>
      <c r="U903" s="1"/>
      <c r="V903" s="1"/>
      <c r="W903" s="1"/>
      <c r="X903" s="1"/>
      <c r="Y903" s="1"/>
      <c r="Z903" s="1"/>
      <c r="AA903" s="1"/>
      <c r="AB903" s="1"/>
      <c r="AC903" s="1"/>
    </row>
    <row r="904" ht="12.0" customHeight="1">
      <c r="A904" s="1"/>
      <c r="B904" s="6"/>
      <c r="C904" s="132"/>
      <c r="D904" s="7"/>
      <c r="E904" s="133"/>
      <c r="F904" s="5"/>
      <c r="G904" s="5"/>
      <c r="H904" s="97"/>
      <c r="I904" s="5"/>
      <c r="J904" s="5"/>
      <c r="K904" s="6"/>
      <c r="L904" s="7"/>
      <c r="M904" s="6"/>
      <c r="N904" s="1"/>
      <c r="O904" s="1"/>
      <c r="P904" s="6"/>
      <c r="Q904" s="8"/>
      <c r="R904" s="1"/>
      <c r="S904" s="1"/>
      <c r="T904" s="6"/>
      <c r="U904" s="1"/>
      <c r="V904" s="1"/>
      <c r="W904" s="1"/>
      <c r="X904" s="1"/>
      <c r="Y904" s="1"/>
      <c r="Z904" s="1"/>
      <c r="AA904" s="1"/>
      <c r="AB904" s="1"/>
      <c r="AC904" s="1"/>
    </row>
    <row r="905" ht="12.0" customHeight="1">
      <c r="A905" s="1"/>
      <c r="B905" s="6"/>
      <c r="C905" s="132"/>
      <c r="D905" s="7"/>
      <c r="E905" s="133"/>
      <c r="F905" s="5"/>
      <c r="G905" s="5"/>
      <c r="H905" s="97"/>
      <c r="I905" s="5"/>
      <c r="J905" s="5"/>
      <c r="K905" s="6"/>
      <c r="L905" s="7"/>
      <c r="M905" s="6"/>
      <c r="N905" s="1"/>
      <c r="O905" s="1"/>
      <c r="P905" s="6"/>
      <c r="Q905" s="8"/>
      <c r="R905" s="1"/>
      <c r="S905" s="1"/>
      <c r="T905" s="6"/>
      <c r="U905" s="1"/>
      <c r="V905" s="1"/>
      <c r="W905" s="1"/>
      <c r="X905" s="1"/>
      <c r="Y905" s="1"/>
      <c r="Z905" s="1"/>
      <c r="AA905" s="1"/>
      <c r="AB905" s="1"/>
      <c r="AC905" s="1"/>
    </row>
    <row r="906" ht="12.0" customHeight="1">
      <c r="A906" s="1"/>
      <c r="B906" s="6"/>
      <c r="C906" s="132"/>
      <c r="D906" s="7"/>
      <c r="E906" s="133"/>
      <c r="F906" s="5"/>
      <c r="G906" s="5"/>
      <c r="H906" s="97"/>
      <c r="I906" s="5"/>
      <c r="J906" s="5"/>
      <c r="K906" s="6"/>
      <c r="L906" s="7"/>
      <c r="M906" s="6"/>
      <c r="N906" s="1"/>
      <c r="O906" s="1"/>
      <c r="P906" s="6"/>
      <c r="Q906" s="8"/>
      <c r="R906" s="1"/>
      <c r="S906" s="1"/>
      <c r="T906" s="6"/>
      <c r="U906" s="1"/>
      <c r="V906" s="1"/>
      <c r="W906" s="1"/>
      <c r="X906" s="1"/>
      <c r="Y906" s="1"/>
      <c r="Z906" s="1"/>
      <c r="AA906" s="1"/>
      <c r="AB906" s="1"/>
      <c r="AC906" s="1"/>
    </row>
    <row r="907" ht="12.0" customHeight="1">
      <c r="A907" s="1"/>
      <c r="B907" s="6"/>
      <c r="C907" s="132"/>
      <c r="D907" s="7"/>
      <c r="E907" s="133"/>
      <c r="F907" s="5"/>
      <c r="G907" s="5"/>
      <c r="H907" s="97"/>
      <c r="I907" s="5"/>
      <c r="J907" s="5"/>
      <c r="K907" s="6"/>
      <c r="L907" s="7"/>
      <c r="M907" s="6"/>
      <c r="N907" s="1"/>
      <c r="O907" s="1"/>
      <c r="P907" s="6"/>
      <c r="Q907" s="8"/>
      <c r="R907" s="1"/>
      <c r="S907" s="1"/>
      <c r="T907" s="6"/>
      <c r="U907" s="1"/>
      <c r="V907" s="1"/>
      <c r="W907" s="1"/>
      <c r="X907" s="1"/>
      <c r="Y907" s="1"/>
      <c r="Z907" s="1"/>
      <c r="AA907" s="1"/>
      <c r="AB907" s="1"/>
      <c r="AC907" s="1"/>
    </row>
    <row r="908" ht="12.0" customHeight="1">
      <c r="A908" s="1"/>
      <c r="B908" s="6"/>
      <c r="C908" s="132"/>
      <c r="D908" s="7"/>
      <c r="E908" s="133"/>
      <c r="F908" s="5"/>
      <c r="G908" s="5"/>
      <c r="H908" s="97"/>
      <c r="I908" s="5"/>
      <c r="J908" s="5"/>
      <c r="K908" s="6"/>
      <c r="L908" s="7"/>
      <c r="M908" s="6"/>
      <c r="N908" s="1"/>
      <c r="O908" s="1"/>
      <c r="P908" s="6"/>
      <c r="Q908" s="8"/>
      <c r="R908" s="1"/>
      <c r="S908" s="1"/>
      <c r="T908" s="6"/>
      <c r="U908" s="1"/>
      <c r="V908" s="1"/>
      <c r="W908" s="1"/>
      <c r="X908" s="1"/>
      <c r="Y908" s="1"/>
      <c r="Z908" s="1"/>
      <c r="AA908" s="1"/>
      <c r="AB908" s="1"/>
      <c r="AC908" s="1"/>
    </row>
    <row r="909" ht="12.0" customHeight="1">
      <c r="A909" s="1"/>
      <c r="B909" s="6"/>
      <c r="C909" s="132"/>
      <c r="D909" s="7"/>
      <c r="E909" s="133"/>
      <c r="F909" s="5"/>
      <c r="G909" s="5"/>
      <c r="H909" s="97"/>
      <c r="I909" s="5"/>
      <c r="J909" s="5"/>
      <c r="K909" s="6"/>
      <c r="L909" s="7"/>
      <c r="M909" s="6"/>
      <c r="N909" s="1"/>
      <c r="O909" s="1"/>
      <c r="P909" s="6"/>
      <c r="Q909" s="8"/>
      <c r="R909" s="1"/>
      <c r="S909" s="1"/>
      <c r="T909" s="6"/>
      <c r="U909" s="1"/>
      <c r="V909" s="1"/>
      <c r="W909" s="1"/>
      <c r="X909" s="1"/>
      <c r="Y909" s="1"/>
      <c r="Z909" s="1"/>
      <c r="AA909" s="1"/>
      <c r="AB909" s="1"/>
      <c r="AC909" s="1"/>
    </row>
    <row r="910" ht="12.0" customHeight="1">
      <c r="A910" s="1"/>
      <c r="B910" s="6"/>
      <c r="C910" s="132"/>
      <c r="D910" s="7"/>
      <c r="E910" s="133"/>
      <c r="F910" s="5"/>
      <c r="G910" s="5"/>
      <c r="H910" s="97"/>
      <c r="I910" s="5"/>
      <c r="J910" s="5"/>
      <c r="K910" s="6"/>
      <c r="L910" s="7"/>
      <c r="M910" s="6"/>
      <c r="N910" s="1"/>
      <c r="O910" s="1"/>
      <c r="P910" s="6"/>
      <c r="Q910" s="8"/>
      <c r="R910" s="1"/>
      <c r="S910" s="1"/>
      <c r="T910" s="6"/>
      <c r="U910" s="1"/>
      <c r="V910" s="1"/>
      <c r="W910" s="1"/>
      <c r="X910" s="1"/>
      <c r="Y910" s="1"/>
      <c r="Z910" s="1"/>
      <c r="AA910" s="1"/>
      <c r="AB910" s="1"/>
      <c r="AC910" s="1"/>
    </row>
    <row r="911" ht="12.0" customHeight="1">
      <c r="A911" s="1"/>
      <c r="B911" s="6"/>
      <c r="C911" s="132"/>
      <c r="D911" s="7"/>
      <c r="E911" s="133"/>
      <c r="F911" s="5"/>
      <c r="G911" s="5"/>
      <c r="H911" s="97"/>
      <c r="I911" s="5"/>
      <c r="J911" s="5"/>
      <c r="K911" s="6"/>
      <c r="L911" s="7"/>
      <c r="M911" s="6"/>
      <c r="N911" s="1"/>
      <c r="O911" s="1"/>
      <c r="P911" s="6"/>
      <c r="Q911" s="8"/>
      <c r="R911" s="1"/>
      <c r="S911" s="1"/>
      <c r="T911" s="6"/>
      <c r="U911" s="1"/>
      <c r="V911" s="1"/>
      <c r="W911" s="1"/>
      <c r="X911" s="1"/>
      <c r="Y911" s="1"/>
      <c r="Z911" s="1"/>
      <c r="AA911" s="1"/>
      <c r="AB911" s="1"/>
      <c r="AC911" s="1"/>
    </row>
    <row r="912" ht="12.0" customHeight="1">
      <c r="A912" s="1"/>
      <c r="B912" s="6"/>
      <c r="C912" s="132"/>
      <c r="D912" s="7"/>
      <c r="E912" s="133"/>
      <c r="F912" s="5"/>
      <c r="G912" s="5"/>
      <c r="H912" s="97"/>
      <c r="I912" s="5"/>
      <c r="J912" s="5"/>
      <c r="K912" s="6"/>
      <c r="L912" s="7"/>
      <c r="M912" s="6"/>
      <c r="N912" s="1"/>
      <c r="O912" s="1"/>
      <c r="P912" s="6"/>
      <c r="Q912" s="8"/>
      <c r="R912" s="1"/>
      <c r="S912" s="1"/>
      <c r="T912" s="6"/>
      <c r="U912" s="1"/>
      <c r="V912" s="1"/>
      <c r="W912" s="1"/>
      <c r="X912" s="1"/>
      <c r="Y912" s="1"/>
      <c r="Z912" s="1"/>
      <c r="AA912" s="1"/>
      <c r="AB912" s="1"/>
      <c r="AC912" s="1"/>
    </row>
    <row r="913" ht="12.0" customHeight="1">
      <c r="A913" s="1"/>
      <c r="B913" s="6"/>
      <c r="C913" s="132"/>
      <c r="D913" s="7"/>
      <c r="E913" s="133"/>
      <c r="F913" s="5"/>
      <c r="G913" s="5"/>
      <c r="H913" s="97"/>
      <c r="I913" s="5"/>
      <c r="J913" s="5"/>
      <c r="K913" s="6"/>
      <c r="L913" s="7"/>
      <c r="M913" s="6"/>
      <c r="N913" s="1"/>
      <c r="O913" s="1"/>
      <c r="P913" s="6"/>
      <c r="Q913" s="8"/>
      <c r="R913" s="1"/>
      <c r="S913" s="1"/>
      <c r="T913" s="6"/>
      <c r="U913" s="1"/>
      <c r="V913" s="1"/>
      <c r="W913" s="1"/>
      <c r="X913" s="1"/>
      <c r="Y913" s="1"/>
      <c r="Z913" s="1"/>
      <c r="AA913" s="1"/>
      <c r="AB913" s="1"/>
      <c r="AC913" s="1"/>
    </row>
    <row r="914" ht="12.0" customHeight="1">
      <c r="A914" s="1"/>
      <c r="B914" s="6"/>
      <c r="C914" s="132"/>
      <c r="D914" s="7"/>
      <c r="E914" s="133"/>
      <c r="F914" s="5"/>
      <c r="G914" s="5"/>
      <c r="H914" s="97"/>
      <c r="I914" s="5"/>
      <c r="J914" s="5"/>
      <c r="K914" s="6"/>
      <c r="L914" s="7"/>
      <c r="M914" s="6"/>
      <c r="N914" s="1"/>
      <c r="O914" s="1"/>
      <c r="P914" s="6"/>
      <c r="Q914" s="8"/>
      <c r="R914" s="1"/>
      <c r="S914" s="1"/>
      <c r="T914" s="6"/>
      <c r="U914" s="1"/>
      <c r="V914" s="1"/>
      <c r="W914" s="1"/>
      <c r="X914" s="1"/>
      <c r="Y914" s="1"/>
      <c r="Z914" s="1"/>
      <c r="AA914" s="1"/>
      <c r="AB914" s="1"/>
      <c r="AC914" s="1"/>
    </row>
    <row r="915" ht="12.0" customHeight="1">
      <c r="A915" s="1"/>
      <c r="B915" s="6"/>
      <c r="C915" s="132"/>
      <c r="D915" s="7"/>
      <c r="E915" s="133"/>
      <c r="F915" s="5"/>
      <c r="G915" s="5"/>
      <c r="H915" s="97"/>
      <c r="I915" s="5"/>
      <c r="J915" s="5"/>
      <c r="K915" s="6"/>
      <c r="L915" s="7"/>
      <c r="M915" s="6"/>
      <c r="N915" s="1"/>
      <c r="O915" s="1"/>
      <c r="P915" s="6"/>
      <c r="Q915" s="8"/>
      <c r="R915" s="1"/>
      <c r="S915" s="1"/>
      <c r="T915" s="6"/>
      <c r="U915" s="1"/>
      <c r="V915" s="1"/>
      <c r="W915" s="1"/>
      <c r="X915" s="1"/>
      <c r="Y915" s="1"/>
      <c r="Z915" s="1"/>
      <c r="AA915" s="1"/>
      <c r="AB915" s="1"/>
      <c r="AC915" s="1"/>
    </row>
    <row r="916" ht="12.0" customHeight="1">
      <c r="A916" s="1"/>
      <c r="B916" s="6"/>
      <c r="C916" s="132"/>
      <c r="D916" s="7"/>
      <c r="E916" s="133"/>
      <c r="F916" s="5"/>
      <c r="G916" s="5"/>
      <c r="H916" s="97"/>
      <c r="I916" s="5"/>
      <c r="J916" s="5"/>
      <c r="K916" s="6"/>
      <c r="L916" s="7"/>
      <c r="M916" s="6"/>
      <c r="N916" s="1"/>
      <c r="O916" s="1"/>
      <c r="P916" s="6"/>
      <c r="Q916" s="8"/>
      <c r="R916" s="1"/>
      <c r="S916" s="1"/>
      <c r="T916" s="6"/>
      <c r="U916" s="1"/>
      <c r="V916" s="1"/>
      <c r="W916" s="1"/>
      <c r="X916" s="1"/>
      <c r="Y916" s="1"/>
      <c r="Z916" s="1"/>
      <c r="AA916" s="1"/>
      <c r="AB916" s="1"/>
      <c r="AC916" s="1"/>
    </row>
    <row r="917" ht="12.0" customHeight="1">
      <c r="A917" s="1"/>
      <c r="B917" s="6"/>
      <c r="C917" s="132"/>
      <c r="D917" s="7"/>
      <c r="E917" s="133"/>
      <c r="F917" s="5"/>
      <c r="G917" s="5"/>
      <c r="H917" s="97"/>
      <c r="I917" s="5"/>
      <c r="J917" s="5"/>
      <c r="K917" s="6"/>
      <c r="L917" s="7"/>
      <c r="M917" s="6"/>
      <c r="N917" s="1"/>
      <c r="O917" s="1"/>
      <c r="P917" s="6"/>
      <c r="Q917" s="8"/>
      <c r="R917" s="1"/>
      <c r="S917" s="1"/>
      <c r="T917" s="6"/>
      <c r="U917" s="1"/>
      <c r="V917" s="1"/>
      <c r="W917" s="1"/>
      <c r="X917" s="1"/>
      <c r="Y917" s="1"/>
      <c r="Z917" s="1"/>
      <c r="AA917" s="1"/>
      <c r="AB917" s="1"/>
      <c r="AC917" s="1"/>
    </row>
    <row r="918" ht="12.0" customHeight="1">
      <c r="A918" s="1"/>
      <c r="B918" s="6"/>
      <c r="C918" s="132"/>
      <c r="D918" s="7"/>
      <c r="E918" s="133"/>
      <c r="F918" s="5"/>
      <c r="G918" s="5"/>
      <c r="H918" s="97"/>
      <c r="I918" s="5"/>
      <c r="J918" s="5"/>
      <c r="K918" s="6"/>
      <c r="L918" s="7"/>
      <c r="M918" s="6"/>
      <c r="N918" s="1"/>
      <c r="O918" s="1"/>
      <c r="P918" s="6"/>
      <c r="Q918" s="8"/>
      <c r="R918" s="1"/>
      <c r="S918" s="1"/>
      <c r="T918" s="6"/>
      <c r="U918" s="1"/>
      <c r="V918" s="1"/>
      <c r="W918" s="1"/>
      <c r="X918" s="1"/>
      <c r="Y918" s="1"/>
      <c r="Z918" s="1"/>
      <c r="AA918" s="1"/>
      <c r="AB918" s="1"/>
      <c r="AC918" s="1"/>
    </row>
    <row r="919" ht="12.0" customHeight="1">
      <c r="A919" s="1"/>
      <c r="B919" s="6"/>
      <c r="C919" s="132"/>
      <c r="D919" s="7"/>
      <c r="E919" s="133"/>
      <c r="F919" s="5"/>
      <c r="G919" s="5"/>
      <c r="H919" s="97"/>
      <c r="I919" s="5"/>
      <c r="J919" s="5"/>
      <c r="K919" s="6"/>
      <c r="L919" s="7"/>
      <c r="M919" s="6"/>
      <c r="N919" s="1"/>
      <c r="O919" s="1"/>
      <c r="P919" s="6"/>
      <c r="Q919" s="8"/>
      <c r="R919" s="1"/>
      <c r="S919" s="1"/>
      <c r="T919" s="6"/>
      <c r="U919" s="1"/>
      <c r="V919" s="1"/>
      <c r="W919" s="1"/>
      <c r="X919" s="1"/>
      <c r="Y919" s="1"/>
      <c r="Z919" s="1"/>
      <c r="AA919" s="1"/>
      <c r="AB919" s="1"/>
      <c r="AC919" s="1"/>
    </row>
    <row r="920" ht="12.0" customHeight="1">
      <c r="A920" s="1"/>
      <c r="B920" s="6"/>
      <c r="C920" s="132"/>
      <c r="D920" s="7"/>
      <c r="E920" s="133"/>
      <c r="F920" s="5"/>
      <c r="G920" s="5"/>
      <c r="H920" s="97"/>
      <c r="I920" s="5"/>
      <c r="J920" s="5"/>
      <c r="K920" s="6"/>
      <c r="L920" s="7"/>
      <c r="M920" s="6"/>
      <c r="N920" s="1"/>
      <c r="O920" s="1"/>
      <c r="P920" s="6"/>
      <c r="Q920" s="8"/>
      <c r="R920" s="1"/>
      <c r="S920" s="1"/>
      <c r="T920" s="6"/>
      <c r="U920" s="1"/>
      <c r="V920" s="1"/>
      <c r="W920" s="1"/>
      <c r="X920" s="1"/>
      <c r="Y920" s="1"/>
      <c r="Z920" s="1"/>
      <c r="AA920" s="1"/>
      <c r="AB920" s="1"/>
      <c r="AC920" s="1"/>
    </row>
    <row r="921" ht="12.0" customHeight="1">
      <c r="A921" s="1"/>
      <c r="B921" s="6"/>
      <c r="C921" s="132"/>
      <c r="D921" s="7"/>
      <c r="E921" s="133"/>
      <c r="F921" s="5"/>
      <c r="G921" s="5"/>
      <c r="H921" s="97"/>
      <c r="I921" s="5"/>
      <c r="J921" s="5"/>
      <c r="K921" s="6"/>
      <c r="L921" s="7"/>
      <c r="M921" s="6"/>
      <c r="N921" s="1"/>
      <c r="O921" s="1"/>
      <c r="P921" s="6"/>
      <c r="Q921" s="8"/>
      <c r="R921" s="1"/>
      <c r="S921" s="1"/>
      <c r="T921" s="6"/>
      <c r="U921" s="1"/>
      <c r="V921" s="1"/>
      <c r="W921" s="1"/>
      <c r="X921" s="1"/>
      <c r="Y921" s="1"/>
      <c r="Z921" s="1"/>
      <c r="AA921" s="1"/>
      <c r="AB921" s="1"/>
      <c r="AC921" s="1"/>
    </row>
    <row r="922" ht="12.0" customHeight="1">
      <c r="A922" s="1"/>
      <c r="B922" s="6"/>
      <c r="C922" s="132"/>
      <c r="D922" s="7"/>
      <c r="E922" s="133"/>
      <c r="F922" s="5"/>
      <c r="G922" s="5"/>
      <c r="H922" s="97"/>
      <c r="I922" s="5"/>
      <c r="J922" s="5"/>
      <c r="K922" s="6"/>
      <c r="L922" s="7"/>
      <c r="M922" s="6"/>
      <c r="N922" s="1"/>
      <c r="O922" s="1"/>
      <c r="P922" s="6"/>
      <c r="Q922" s="8"/>
      <c r="R922" s="1"/>
      <c r="S922" s="1"/>
      <c r="T922" s="6"/>
      <c r="U922" s="1"/>
      <c r="V922" s="1"/>
      <c r="W922" s="1"/>
      <c r="X922" s="1"/>
      <c r="Y922" s="1"/>
      <c r="Z922" s="1"/>
      <c r="AA922" s="1"/>
      <c r="AB922" s="1"/>
      <c r="AC922" s="1"/>
    </row>
    <row r="923" ht="12.0" customHeight="1">
      <c r="A923" s="1"/>
      <c r="B923" s="6"/>
      <c r="C923" s="132"/>
      <c r="D923" s="7"/>
      <c r="E923" s="133"/>
      <c r="F923" s="5"/>
      <c r="G923" s="5"/>
      <c r="H923" s="97"/>
      <c r="I923" s="5"/>
      <c r="J923" s="5"/>
      <c r="K923" s="6"/>
      <c r="L923" s="7"/>
      <c r="M923" s="6"/>
      <c r="N923" s="1"/>
      <c r="O923" s="1"/>
      <c r="P923" s="6"/>
      <c r="Q923" s="8"/>
      <c r="R923" s="1"/>
      <c r="S923" s="1"/>
      <c r="T923" s="6"/>
      <c r="U923" s="1"/>
      <c r="V923" s="1"/>
      <c r="W923" s="1"/>
      <c r="X923" s="1"/>
      <c r="Y923" s="1"/>
      <c r="Z923" s="1"/>
      <c r="AA923" s="1"/>
      <c r="AB923" s="1"/>
      <c r="AC923" s="1"/>
    </row>
    <row r="924" ht="12.0" customHeight="1">
      <c r="A924" s="1"/>
      <c r="B924" s="6"/>
      <c r="C924" s="132"/>
      <c r="D924" s="7"/>
      <c r="E924" s="133"/>
      <c r="F924" s="5"/>
      <c r="G924" s="5"/>
      <c r="H924" s="97"/>
      <c r="I924" s="5"/>
      <c r="J924" s="5"/>
      <c r="K924" s="6"/>
      <c r="L924" s="7"/>
      <c r="M924" s="6"/>
      <c r="N924" s="1"/>
      <c r="O924" s="1"/>
      <c r="P924" s="6"/>
      <c r="Q924" s="8"/>
      <c r="R924" s="1"/>
      <c r="S924" s="1"/>
      <c r="T924" s="6"/>
      <c r="U924" s="1"/>
      <c r="V924" s="1"/>
      <c r="W924" s="1"/>
      <c r="X924" s="1"/>
      <c r="Y924" s="1"/>
      <c r="Z924" s="1"/>
      <c r="AA924" s="1"/>
      <c r="AB924" s="1"/>
      <c r="AC924" s="1"/>
    </row>
    <row r="925" ht="12.0" customHeight="1">
      <c r="A925" s="1"/>
      <c r="B925" s="6"/>
      <c r="C925" s="132"/>
      <c r="D925" s="7"/>
      <c r="E925" s="133"/>
      <c r="F925" s="5"/>
      <c r="G925" s="5"/>
      <c r="H925" s="97"/>
      <c r="I925" s="5"/>
      <c r="J925" s="5"/>
      <c r="K925" s="6"/>
      <c r="L925" s="7"/>
      <c r="M925" s="6"/>
      <c r="N925" s="1"/>
      <c r="O925" s="1"/>
      <c r="P925" s="6"/>
      <c r="Q925" s="8"/>
      <c r="R925" s="1"/>
      <c r="S925" s="1"/>
      <c r="T925" s="6"/>
      <c r="U925" s="1"/>
      <c r="V925" s="1"/>
      <c r="W925" s="1"/>
      <c r="X925" s="1"/>
      <c r="Y925" s="1"/>
      <c r="Z925" s="1"/>
      <c r="AA925" s="1"/>
      <c r="AB925" s="1"/>
      <c r="AC925" s="1"/>
    </row>
    <row r="926" ht="12.0" customHeight="1">
      <c r="A926" s="1"/>
      <c r="B926" s="6"/>
      <c r="C926" s="132"/>
      <c r="D926" s="7"/>
      <c r="E926" s="133"/>
      <c r="F926" s="5"/>
      <c r="G926" s="5"/>
      <c r="H926" s="97"/>
      <c r="I926" s="5"/>
      <c r="J926" s="5"/>
      <c r="K926" s="6"/>
      <c r="L926" s="7"/>
      <c r="M926" s="6"/>
      <c r="N926" s="1"/>
      <c r="O926" s="1"/>
      <c r="P926" s="6"/>
      <c r="Q926" s="8"/>
      <c r="R926" s="1"/>
      <c r="S926" s="1"/>
      <c r="T926" s="6"/>
      <c r="U926" s="1"/>
      <c r="V926" s="1"/>
      <c r="W926" s="1"/>
      <c r="X926" s="1"/>
      <c r="Y926" s="1"/>
      <c r="Z926" s="1"/>
      <c r="AA926" s="1"/>
      <c r="AB926" s="1"/>
      <c r="AC926" s="1"/>
    </row>
    <row r="927" ht="12.0" customHeight="1">
      <c r="A927" s="1"/>
      <c r="B927" s="6"/>
      <c r="C927" s="132"/>
      <c r="D927" s="7"/>
      <c r="E927" s="133"/>
      <c r="F927" s="5"/>
      <c r="G927" s="5"/>
      <c r="H927" s="97"/>
      <c r="I927" s="5"/>
      <c r="J927" s="5"/>
      <c r="K927" s="6"/>
      <c r="L927" s="7"/>
      <c r="M927" s="6"/>
      <c r="N927" s="1"/>
      <c r="O927" s="1"/>
      <c r="P927" s="6"/>
      <c r="Q927" s="8"/>
      <c r="R927" s="1"/>
      <c r="S927" s="1"/>
      <c r="T927" s="6"/>
      <c r="U927" s="1"/>
      <c r="V927" s="1"/>
      <c r="W927" s="1"/>
      <c r="X927" s="1"/>
      <c r="Y927" s="1"/>
      <c r="Z927" s="1"/>
      <c r="AA927" s="1"/>
      <c r="AB927" s="1"/>
      <c r="AC927" s="1"/>
    </row>
    <row r="928" ht="12.0" customHeight="1">
      <c r="A928" s="1"/>
      <c r="B928" s="6"/>
      <c r="C928" s="132"/>
      <c r="D928" s="7"/>
      <c r="E928" s="133"/>
      <c r="F928" s="5"/>
      <c r="G928" s="5"/>
      <c r="H928" s="97"/>
      <c r="I928" s="5"/>
      <c r="J928" s="5"/>
      <c r="K928" s="6"/>
      <c r="L928" s="7"/>
      <c r="M928" s="6"/>
      <c r="N928" s="1"/>
      <c r="O928" s="1"/>
      <c r="P928" s="6"/>
      <c r="Q928" s="8"/>
      <c r="R928" s="1"/>
      <c r="S928" s="1"/>
      <c r="T928" s="6"/>
      <c r="U928" s="1"/>
      <c r="V928" s="1"/>
      <c r="W928" s="1"/>
      <c r="X928" s="1"/>
      <c r="Y928" s="1"/>
      <c r="Z928" s="1"/>
      <c r="AA928" s="1"/>
      <c r="AB928" s="1"/>
      <c r="AC928" s="1"/>
    </row>
    <row r="929" ht="12.0" customHeight="1">
      <c r="A929" s="1"/>
      <c r="B929" s="6"/>
      <c r="C929" s="132"/>
      <c r="D929" s="7"/>
      <c r="E929" s="133"/>
      <c r="F929" s="5"/>
      <c r="G929" s="5"/>
      <c r="H929" s="97"/>
      <c r="I929" s="5"/>
      <c r="J929" s="5"/>
      <c r="K929" s="6"/>
      <c r="L929" s="7"/>
      <c r="M929" s="6"/>
      <c r="N929" s="1"/>
      <c r="O929" s="1"/>
      <c r="P929" s="6"/>
      <c r="Q929" s="8"/>
      <c r="R929" s="1"/>
      <c r="S929" s="1"/>
      <c r="T929" s="6"/>
      <c r="U929" s="1"/>
      <c r="V929" s="1"/>
      <c r="W929" s="1"/>
      <c r="X929" s="1"/>
      <c r="Y929" s="1"/>
      <c r="Z929" s="1"/>
      <c r="AA929" s="1"/>
      <c r="AB929" s="1"/>
      <c r="AC929" s="1"/>
    </row>
    <row r="930" ht="12.0" customHeight="1">
      <c r="A930" s="1"/>
      <c r="B930" s="6"/>
      <c r="C930" s="132"/>
      <c r="D930" s="7"/>
      <c r="E930" s="133"/>
      <c r="F930" s="5"/>
      <c r="G930" s="5"/>
      <c r="H930" s="97"/>
      <c r="I930" s="5"/>
      <c r="J930" s="5"/>
      <c r="K930" s="6"/>
      <c r="L930" s="7"/>
      <c r="M930" s="6"/>
      <c r="N930" s="1"/>
      <c r="O930" s="1"/>
      <c r="P930" s="6"/>
      <c r="Q930" s="8"/>
      <c r="R930" s="1"/>
      <c r="S930" s="1"/>
      <c r="T930" s="6"/>
      <c r="U930" s="1"/>
      <c r="V930" s="1"/>
      <c r="W930" s="1"/>
      <c r="X930" s="1"/>
      <c r="Y930" s="1"/>
      <c r="Z930" s="1"/>
      <c r="AA930" s="1"/>
      <c r="AB930" s="1"/>
      <c r="AC930" s="1"/>
    </row>
    <row r="931" ht="12.0" customHeight="1">
      <c r="A931" s="1"/>
      <c r="B931" s="6"/>
      <c r="C931" s="132"/>
      <c r="D931" s="7"/>
      <c r="E931" s="133"/>
      <c r="F931" s="5"/>
      <c r="G931" s="5"/>
      <c r="H931" s="97"/>
      <c r="I931" s="5"/>
      <c r="J931" s="5"/>
      <c r="K931" s="6"/>
      <c r="L931" s="7"/>
      <c r="M931" s="6"/>
      <c r="N931" s="1"/>
      <c r="O931" s="1"/>
      <c r="P931" s="6"/>
      <c r="Q931" s="8"/>
      <c r="R931" s="1"/>
      <c r="S931" s="1"/>
      <c r="T931" s="6"/>
      <c r="U931" s="1"/>
      <c r="V931" s="1"/>
      <c r="W931" s="1"/>
      <c r="X931" s="1"/>
      <c r="Y931" s="1"/>
      <c r="Z931" s="1"/>
      <c r="AA931" s="1"/>
      <c r="AB931" s="1"/>
      <c r="AC931" s="1"/>
    </row>
    <row r="932" ht="12.0" customHeight="1">
      <c r="A932" s="1"/>
      <c r="B932" s="6"/>
      <c r="C932" s="132"/>
      <c r="D932" s="7"/>
      <c r="E932" s="133"/>
      <c r="F932" s="5"/>
      <c r="G932" s="5"/>
      <c r="H932" s="97"/>
      <c r="I932" s="5"/>
      <c r="J932" s="5"/>
      <c r="K932" s="6"/>
      <c r="L932" s="7"/>
      <c r="M932" s="6"/>
      <c r="N932" s="1"/>
      <c r="O932" s="1"/>
      <c r="P932" s="6"/>
      <c r="Q932" s="8"/>
      <c r="R932" s="1"/>
      <c r="S932" s="1"/>
      <c r="T932" s="6"/>
      <c r="U932" s="1"/>
      <c r="V932" s="1"/>
      <c r="W932" s="1"/>
      <c r="X932" s="1"/>
      <c r="Y932" s="1"/>
      <c r="Z932" s="1"/>
      <c r="AA932" s="1"/>
      <c r="AB932" s="1"/>
      <c r="AC932" s="1"/>
    </row>
    <row r="933" ht="12.0" customHeight="1">
      <c r="A933" s="1"/>
      <c r="B933" s="6"/>
      <c r="C933" s="132"/>
      <c r="D933" s="7"/>
      <c r="E933" s="133"/>
      <c r="F933" s="5"/>
      <c r="G933" s="5"/>
      <c r="H933" s="97"/>
      <c r="I933" s="5"/>
      <c r="J933" s="5"/>
      <c r="K933" s="6"/>
      <c r="L933" s="7"/>
      <c r="M933" s="6"/>
      <c r="N933" s="1"/>
      <c r="O933" s="1"/>
      <c r="P933" s="6"/>
      <c r="Q933" s="8"/>
      <c r="R933" s="1"/>
      <c r="S933" s="1"/>
      <c r="T933" s="6"/>
      <c r="U933" s="1"/>
      <c r="V933" s="1"/>
      <c r="W933" s="1"/>
      <c r="X933" s="1"/>
      <c r="Y933" s="1"/>
      <c r="Z933" s="1"/>
      <c r="AA933" s="1"/>
      <c r="AB933" s="1"/>
      <c r="AC933" s="1"/>
    </row>
    <row r="934" ht="12.0" customHeight="1">
      <c r="A934" s="1"/>
      <c r="B934" s="6"/>
      <c r="C934" s="132"/>
      <c r="D934" s="7"/>
      <c r="E934" s="133"/>
      <c r="F934" s="5"/>
      <c r="G934" s="5"/>
      <c r="H934" s="97"/>
      <c r="I934" s="5"/>
      <c r="J934" s="5"/>
      <c r="K934" s="6"/>
      <c r="L934" s="7"/>
      <c r="M934" s="6"/>
      <c r="N934" s="1"/>
      <c r="O934" s="1"/>
      <c r="P934" s="6"/>
      <c r="Q934" s="8"/>
      <c r="R934" s="1"/>
      <c r="S934" s="1"/>
      <c r="T934" s="6"/>
      <c r="U934" s="1"/>
      <c r="V934" s="1"/>
      <c r="W934" s="1"/>
      <c r="X934" s="1"/>
      <c r="Y934" s="1"/>
      <c r="Z934" s="1"/>
      <c r="AA934" s="1"/>
      <c r="AB934" s="1"/>
      <c r="AC934" s="1"/>
    </row>
    <row r="935" ht="12.0" customHeight="1">
      <c r="A935" s="1"/>
      <c r="B935" s="6"/>
      <c r="C935" s="132"/>
      <c r="D935" s="7"/>
      <c r="E935" s="133"/>
      <c r="F935" s="5"/>
      <c r="G935" s="5"/>
      <c r="H935" s="97"/>
      <c r="I935" s="5"/>
      <c r="J935" s="5"/>
      <c r="K935" s="6"/>
      <c r="L935" s="7"/>
      <c r="M935" s="6"/>
      <c r="N935" s="1"/>
      <c r="O935" s="1"/>
      <c r="P935" s="6"/>
      <c r="Q935" s="8"/>
      <c r="R935" s="1"/>
      <c r="S935" s="1"/>
      <c r="T935" s="6"/>
      <c r="U935" s="1"/>
      <c r="V935" s="1"/>
      <c r="W935" s="1"/>
      <c r="X935" s="1"/>
      <c r="Y935" s="1"/>
      <c r="Z935" s="1"/>
      <c r="AA935" s="1"/>
      <c r="AB935" s="1"/>
      <c r="AC935" s="1"/>
    </row>
    <row r="936" ht="12.0" customHeight="1">
      <c r="A936" s="1"/>
      <c r="B936" s="6"/>
      <c r="C936" s="132"/>
      <c r="D936" s="7"/>
      <c r="E936" s="133"/>
      <c r="F936" s="5"/>
      <c r="G936" s="5"/>
      <c r="H936" s="97"/>
      <c r="I936" s="5"/>
      <c r="J936" s="5"/>
      <c r="K936" s="6"/>
      <c r="L936" s="7"/>
      <c r="M936" s="6"/>
      <c r="N936" s="1"/>
      <c r="O936" s="1"/>
      <c r="P936" s="6"/>
      <c r="Q936" s="8"/>
      <c r="R936" s="1"/>
      <c r="S936" s="1"/>
      <c r="T936" s="6"/>
      <c r="U936" s="1"/>
      <c r="V936" s="1"/>
      <c r="W936" s="1"/>
      <c r="X936" s="1"/>
      <c r="Y936" s="1"/>
      <c r="Z936" s="1"/>
      <c r="AA936" s="1"/>
      <c r="AB936" s="1"/>
      <c r="AC936" s="1"/>
    </row>
    <row r="937" ht="12.0" customHeight="1">
      <c r="A937" s="1"/>
      <c r="B937" s="6"/>
      <c r="C937" s="132"/>
      <c r="D937" s="7"/>
      <c r="E937" s="133"/>
      <c r="F937" s="5"/>
      <c r="G937" s="5"/>
      <c r="H937" s="97"/>
      <c r="I937" s="5"/>
      <c r="J937" s="5"/>
      <c r="K937" s="6"/>
      <c r="L937" s="7"/>
      <c r="M937" s="6"/>
      <c r="N937" s="1"/>
      <c r="O937" s="1"/>
      <c r="P937" s="6"/>
      <c r="Q937" s="8"/>
      <c r="R937" s="1"/>
      <c r="S937" s="1"/>
      <c r="T937" s="6"/>
      <c r="U937" s="1"/>
      <c r="V937" s="1"/>
      <c r="W937" s="1"/>
      <c r="X937" s="1"/>
      <c r="Y937" s="1"/>
      <c r="Z937" s="1"/>
      <c r="AA937" s="1"/>
      <c r="AB937" s="1"/>
      <c r="AC937" s="1"/>
    </row>
    <row r="938" ht="12.0" customHeight="1">
      <c r="A938" s="1"/>
      <c r="B938" s="6"/>
      <c r="C938" s="132"/>
      <c r="D938" s="7"/>
      <c r="E938" s="133"/>
      <c r="F938" s="5"/>
      <c r="G938" s="5"/>
      <c r="H938" s="97"/>
      <c r="I938" s="5"/>
      <c r="J938" s="5"/>
      <c r="K938" s="6"/>
      <c r="L938" s="7"/>
      <c r="M938" s="6"/>
      <c r="N938" s="1"/>
      <c r="O938" s="1"/>
      <c r="P938" s="6"/>
      <c r="Q938" s="8"/>
      <c r="R938" s="1"/>
      <c r="S938" s="1"/>
      <c r="T938" s="6"/>
      <c r="U938" s="1"/>
      <c r="V938" s="1"/>
      <c r="W938" s="1"/>
      <c r="X938" s="1"/>
      <c r="Y938" s="1"/>
      <c r="Z938" s="1"/>
      <c r="AA938" s="1"/>
      <c r="AB938" s="1"/>
      <c r="AC938" s="1"/>
    </row>
    <row r="939" ht="12.0" customHeight="1">
      <c r="A939" s="1"/>
      <c r="B939" s="6"/>
      <c r="C939" s="132"/>
      <c r="D939" s="7"/>
      <c r="E939" s="133"/>
      <c r="F939" s="5"/>
      <c r="G939" s="5"/>
      <c r="H939" s="97"/>
      <c r="I939" s="5"/>
      <c r="J939" s="5"/>
      <c r="K939" s="6"/>
      <c r="L939" s="7"/>
      <c r="M939" s="6"/>
      <c r="N939" s="1"/>
      <c r="O939" s="1"/>
      <c r="P939" s="6"/>
      <c r="Q939" s="8"/>
      <c r="R939" s="1"/>
      <c r="S939" s="1"/>
      <c r="T939" s="6"/>
      <c r="U939" s="1"/>
      <c r="V939" s="1"/>
      <c r="W939" s="1"/>
      <c r="X939" s="1"/>
      <c r="Y939" s="1"/>
      <c r="Z939" s="1"/>
      <c r="AA939" s="1"/>
      <c r="AB939" s="1"/>
      <c r="AC939" s="1"/>
    </row>
    <row r="940" ht="12.0" customHeight="1">
      <c r="A940" s="1"/>
      <c r="B940" s="6"/>
      <c r="C940" s="132"/>
      <c r="D940" s="7"/>
      <c r="E940" s="133"/>
      <c r="F940" s="5"/>
      <c r="G940" s="5"/>
      <c r="H940" s="97"/>
      <c r="I940" s="5"/>
      <c r="J940" s="5"/>
      <c r="K940" s="6"/>
      <c r="L940" s="7"/>
      <c r="M940" s="6"/>
      <c r="N940" s="1"/>
      <c r="O940" s="1"/>
      <c r="P940" s="6"/>
      <c r="Q940" s="8"/>
      <c r="R940" s="1"/>
      <c r="S940" s="1"/>
      <c r="T940" s="6"/>
      <c r="U940" s="1"/>
      <c r="V940" s="1"/>
      <c r="W940" s="1"/>
      <c r="X940" s="1"/>
      <c r="Y940" s="1"/>
      <c r="Z940" s="1"/>
      <c r="AA940" s="1"/>
      <c r="AB940" s="1"/>
      <c r="AC940" s="1"/>
    </row>
    <row r="941" ht="12.0" customHeight="1">
      <c r="A941" s="1"/>
      <c r="B941" s="6"/>
      <c r="C941" s="132"/>
      <c r="D941" s="7"/>
      <c r="E941" s="133"/>
      <c r="F941" s="5"/>
      <c r="G941" s="5"/>
      <c r="H941" s="97"/>
      <c r="I941" s="5"/>
      <c r="J941" s="5"/>
      <c r="K941" s="6"/>
      <c r="L941" s="7"/>
      <c r="M941" s="6"/>
      <c r="N941" s="1"/>
      <c r="O941" s="1"/>
      <c r="P941" s="6"/>
      <c r="Q941" s="8"/>
      <c r="R941" s="1"/>
      <c r="S941" s="1"/>
      <c r="T941" s="6"/>
      <c r="U941" s="1"/>
      <c r="V941" s="1"/>
      <c r="W941" s="1"/>
      <c r="X941" s="1"/>
      <c r="Y941" s="1"/>
      <c r="Z941" s="1"/>
      <c r="AA941" s="1"/>
      <c r="AB941" s="1"/>
      <c r="AC941" s="1"/>
    </row>
    <row r="942" ht="12.0" customHeight="1">
      <c r="A942" s="1"/>
      <c r="B942" s="6"/>
      <c r="C942" s="132"/>
      <c r="D942" s="7"/>
      <c r="E942" s="133"/>
      <c r="F942" s="5"/>
      <c r="G942" s="5"/>
      <c r="H942" s="97"/>
      <c r="I942" s="5"/>
      <c r="J942" s="5"/>
      <c r="K942" s="6"/>
      <c r="L942" s="7"/>
      <c r="M942" s="6"/>
      <c r="N942" s="1"/>
      <c r="O942" s="1"/>
      <c r="P942" s="6"/>
      <c r="Q942" s="8"/>
      <c r="R942" s="1"/>
      <c r="S942" s="1"/>
      <c r="T942" s="6"/>
      <c r="U942" s="1"/>
      <c r="V942" s="1"/>
      <c r="W942" s="1"/>
      <c r="X942" s="1"/>
      <c r="Y942" s="1"/>
      <c r="Z942" s="1"/>
      <c r="AA942" s="1"/>
      <c r="AB942" s="1"/>
      <c r="AC942" s="1"/>
    </row>
    <row r="943" ht="12.0" customHeight="1">
      <c r="A943" s="1"/>
      <c r="B943" s="6"/>
      <c r="C943" s="132"/>
      <c r="D943" s="7"/>
      <c r="E943" s="133"/>
      <c r="F943" s="5"/>
      <c r="G943" s="5"/>
      <c r="H943" s="97"/>
      <c r="I943" s="5"/>
      <c r="J943" s="5"/>
      <c r="K943" s="6"/>
      <c r="L943" s="7"/>
      <c r="M943" s="6"/>
      <c r="N943" s="1"/>
      <c r="O943" s="1"/>
      <c r="P943" s="6"/>
      <c r="Q943" s="8"/>
      <c r="R943" s="1"/>
      <c r="S943" s="1"/>
      <c r="T943" s="6"/>
      <c r="U943" s="1"/>
      <c r="V943" s="1"/>
      <c r="W943" s="1"/>
      <c r="X943" s="1"/>
      <c r="Y943" s="1"/>
      <c r="Z943" s="1"/>
      <c r="AA943" s="1"/>
      <c r="AB943" s="1"/>
      <c r="AC943" s="1"/>
    </row>
    <row r="944" ht="12.0" customHeight="1">
      <c r="A944" s="1"/>
      <c r="B944" s="6"/>
      <c r="C944" s="132"/>
      <c r="D944" s="7"/>
      <c r="E944" s="133"/>
      <c r="F944" s="5"/>
      <c r="G944" s="5"/>
      <c r="H944" s="97"/>
      <c r="I944" s="5"/>
      <c r="J944" s="5"/>
      <c r="K944" s="6"/>
      <c r="L944" s="7"/>
      <c r="M944" s="6"/>
      <c r="N944" s="1"/>
      <c r="O944" s="1"/>
      <c r="P944" s="6"/>
      <c r="Q944" s="8"/>
      <c r="R944" s="1"/>
      <c r="S944" s="1"/>
      <c r="T944" s="6"/>
      <c r="U944" s="1"/>
      <c r="V944" s="1"/>
      <c r="W944" s="1"/>
      <c r="X944" s="1"/>
      <c r="Y944" s="1"/>
      <c r="Z944" s="1"/>
      <c r="AA944" s="1"/>
      <c r="AB944" s="1"/>
      <c r="AC944" s="1"/>
    </row>
    <row r="945" ht="12.0" customHeight="1">
      <c r="A945" s="1"/>
      <c r="B945" s="6"/>
      <c r="C945" s="132"/>
      <c r="D945" s="7"/>
      <c r="E945" s="133"/>
      <c r="F945" s="5"/>
      <c r="G945" s="5"/>
      <c r="H945" s="97"/>
      <c r="I945" s="5"/>
      <c r="J945" s="5"/>
      <c r="K945" s="6"/>
      <c r="L945" s="7"/>
      <c r="M945" s="6"/>
      <c r="N945" s="1"/>
      <c r="O945" s="1"/>
      <c r="P945" s="6"/>
      <c r="Q945" s="8"/>
      <c r="R945" s="1"/>
      <c r="S945" s="1"/>
      <c r="T945" s="6"/>
      <c r="U945" s="1"/>
      <c r="V945" s="1"/>
      <c r="W945" s="1"/>
      <c r="X945" s="1"/>
      <c r="Y945" s="1"/>
      <c r="Z945" s="1"/>
      <c r="AA945" s="1"/>
      <c r="AB945" s="1"/>
      <c r="AC945" s="1"/>
    </row>
    <row r="946" ht="12.0" customHeight="1">
      <c r="A946" s="1"/>
      <c r="B946" s="6"/>
      <c r="C946" s="132"/>
      <c r="D946" s="7"/>
      <c r="E946" s="133"/>
      <c r="F946" s="5"/>
      <c r="G946" s="5"/>
      <c r="H946" s="97"/>
      <c r="I946" s="5"/>
      <c r="J946" s="5"/>
      <c r="K946" s="6"/>
      <c r="L946" s="7"/>
      <c r="M946" s="6"/>
      <c r="N946" s="1"/>
      <c r="O946" s="1"/>
      <c r="P946" s="6"/>
      <c r="Q946" s="8"/>
      <c r="R946" s="1"/>
      <c r="S946" s="1"/>
      <c r="T946" s="6"/>
      <c r="U946" s="1"/>
      <c r="V946" s="1"/>
      <c r="W946" s="1"/>
      <c r="X946" s="1"/>
      <c r="Y946" s="1"/>
      <c r="Z946" s="1"/>
      <c r="AA946" s="1"/>
      <c r="AB946" s="1"/>
      <c r="AC946" s="1"/>
    </row>
    <row r="947" ht="12.0" customHeight="1">
      <c r="A947" s="1"/>
      <c r="B947" s="6"/>
      <c r="C947" s="132"/>
      <c r="D947" s="7"/>
      <c r="E947" s="133"/>
      <c r="F947" s="5"/>
      <c r="G947" s="5"/>
      <c r="H947" s="97"/>
      <c r="I947" s="5"/>
      <c r="J947" s="5"/>
      <c r="K947" s="6"/>
      <c r="L947" s="7"/>
      <c r="M947" s="6"/>
      <c r="N947" s="1"/>
      <c r="O947" s="1"/>
      <c r="P947" s="6"/>
      <c r="Q947" s="8"/>
      <c r="R947" s="1"/>
      <c r="S947" s="1"/>
      <c r="T947" s="6"/>
      <c r="U947" s="1"/>
      <c r="V947" s="1"/>
      <c r="W947" s="1"/>
      <c r="X947" s="1"/>
      <c r="Y947" s="1"/>
      <c r="Z947" s="1"/>
      <c r="AA947" s="1"/>
      <c r="AB947" s="1"/>
      <c r="AC947" s="1"/>
    </row>
    <row r="948" ht="12.0" customHeight="1">
      <c r="A948" s="1"/>
      <c r="B948" s="6"/>
      <c r="C948" s="132"/>
      <c r="D948" s="7"/>
      <c r="E948" s="133"/>
      <c r="F948" s="5"/>
      <c r="G948" s="5"/>
      <c r="H948" s="97"/>
      <c r="I948" s="5"/>
      <c r="J948" s="5"/>
      <c r="K948" s="6"/>
      <c r="L948" s="7"/>
      <c r="M948" s="6"/>
      <c r="N948" s="1"/>
      <c r="O948" s="1"/>
      <c r="P948" s="6"/>
      <c r="Q948" s="8"/>
      <c r="R948" s="1"/>
      <c r="S948" s="1"/>
      <c r="T948" s="6"/>
      <c r="U948" s="1"/>
      <c r="V948" s="1"/>
      <c r="W948" s="1"/>
      <c r="X948" s="1"/>
      <c r="Y948" s="1"/>
      <c r="Z948" s="1"/>
      <c r="AA948" s="1"/>
      <c r="AB948" s="1"/>
      <c r="AC948" s="1"/>
    </row>
    <row r="949" ht="12.0" customHeight="1">
      <c r="A949" s="1"/>
      <c r="B949" s="6"/>
      <c r="C949" s="132"/>
      <c r="D949" s="7"/>
      <c r="E949" s="133"/>
      <c r="F949" s="5"/>
      <c r="G949" s="5"/>
      <c r="H949" s="97"/>
      <c r="I949" s="5"/>
      <c r="J949" s="5"/>
      <c r="K949" s="6"/>
      <c r="L949" s="7"/>
      <c r="M949" s="6"/>
      <c r="N949" s="1"/>
      <c r="O949" s="1"/>
      <c r="P949" s="6"/>
      <c r="Q949" s="8"/>
      <c r="R949" s="1"/>
      <c r="S949" s="1"/>
      <c r="T949" s="6"/>
      <c r="U949" s="1"/>
      <c r="V949" s="1"/>
      <c r="W949" s="1"/>
      <c r="X949" s="1"/>
      <c r="Y949" s="1"/>
      <c r="Z949" s="1"/>
      <c r="AA949" s="1"/>
      <c r="AB949" s="1"/>
      <c r="AC949" s="1"/>
    </row>
    <row r="950" ht="12.0" customHeight="1">
      <c r="A950" s="1"/>
      <c r="B950" s="6"/>
      <c r="C950" s="132"/>
      <c r="D950" s="7"/>
      <c r="E950" s="133"/>
      <c r="F950" s="5"/>
      <c r="G950" s="5"/>
      <c r="H950" s="97"/>
      <c r="I950" s="5"/>
      <c r="J950" s="5"/>
      <c r="K950" s="6"/>
      <c r="L950" s="7"/>
      <c r="M950" s="6"/>
      <c r="N950" s="1"/>
      <c r="O950" s="1"/>
      <c r="P950" s="6"/>
      <c r="Q950" s="8"/>
      <c r="R950" s="1"/>
      <c r="S950" s="1"/>
      <c r="T950" s="6"/>
      <c r="U950" s="1"/>
      <c r="V950" s="1"/>
      <c r="W950" s="1"/>
      <c r="X950" s="1"/>
      <c r="Y950" s="1"/>
      <c r="Z950" s="1"/>
      <c r="AA950" s="1"/>
      <c r="AB950" s="1"/>
      <c r="AC950" s="1"/>
    </row>
    <row r="951" ht="12.0" customHeight="1">
      <c r="A951" s="1"/>
      <c r="B951" s="6"/>
      <c r="C951" s="132"/>
      <c r="D951" s="7"/>
      <c r="E951" s="133"/>
      <c r="F951" s="5"/>
      <c r="G951" s="5"/>
      <c r="H951" s="97"/>
      <c r="I951" s="5"/>
      <c r="J951" s="5"/>
      <c r="K951" s="6"/>
      <c r="L951" s="7"/>
      <c r="M951" s="6"/>
      <c r="N951" s="1"/>
      <c r="O951" s="1"/>
      <c r="P951" s="6"/>
      <c r="Q951" s="8"/>
      <c r="R951" s="1"/>
      <c r="S951" s="1"/>
      <c r="T951" s="6"/>
      <c r="U951" s="1"/>
      <c r="V951" s="1"/>
      <c r="W951" s="1"/>
      <c r="X951" s="1"/>
      <c r="Y951" s="1"/>
      <c r="Z951" s="1"/>
      <c r="AA951" s="1"/>
      <c r="AB951" s="1"/>
      <c r="AC951" s="1"/>
    </row>
    <row r="952" ht="12.0" customHeight="1">
      <c r="A952" s="1"/>
      <c r="B952" s="6"/>
      <c r="C952" s="132"/>
      <c r="D952" s="7"/>
      <c r="E952" s="133"/>
      <c r="F952" s="5"/>
      <c r="G952" s="5"/>
      <c r="H952" s="97"/>
      <c r="I952" s="5"/>
      <c r="J952" s="5"/>
      <c r="K952" s="6"/>
      <c r="L952" s="7"/>
      <c r="M952" s="6"/>
      <c r="N952" s="1"/>
      <c r="O952" s="1"/>
      <c r="P952" s="6"/>
      <c r="Q952" s="8"/>
      <c r="R952" s="1"/>
      <c r="S952" s="1"/>
      <c r="T952" s="6"/>
      <c r="U952" s="1"/>
      <c r="V952" s="1"/>
      <c r="W952" s="1"/>
      <c r="X952" s="1"/>
      <c r="Y952" s="1"/>
      <c r="Z952" s="1"/>
      <c r="AA952" s="1"/>
      <c r="AB952" s="1"/>
      <c r="AC952" s="1"/>
    </row>
    <row r="953" ht="12.0" customHeight="1">
      <c r="A953" s="1"/>
      <c r="B953" s="6"/>
      <c r="C953" s="132"/>
      <c r="D953" s="7"/>
      <c r="E953" s="133"/>
      <c r="F953" s="5"/>
      <c r="G953" s="5"/>
      <c r="H953" s="97"/>
      <c r="I953" s="5"/>
      <c r="J953" s="5"/>
      <c r="K953" s="6"/>
      <c r="L953" s="7"/>
      <c r="M953" s="6"/>
      <c r="N953" s="1"/>
      <c r="O953" s="1"/>
      <c r="P953" s="6"/>
      <c r="Q953" s="8"/>
      <c r="R953" s="1"/>
      <c r="S953" s="1"/>
      <c r="T953" s="6"/>
      <c r="U953" s="1"/>
      <c r="V953" s="1"/>
      <c r="W953" s="1"/>
      <c r="X953" s="1"/>
      <c r="Y953" s="1"/>
      <c r="Z953" s="1"/>
      <c r="AA953" s="1"/>
      <c r="AB953" s="1"/>
      <c r="AC953" s="1"/>
    </row>
    <row r="954" ht="12.0" customHeight="1">
      <c r="A954" s="1"/>
      <c r="B954" s="6"/>
      <c r="C954" s="132"/>
      <c r="D954" s="7"/>
      <c r="E954" s="133"/>
      <c r="F954" s="5"/>
      <c r="G954" s="5"/>
      <c r="H954" s="97"/>
      <c r="I954" s="5"/>
      <c r="J954" s="5"/>
      <c r="K954" s="6"/>
      <c r="L954" s="7"/>
      <c r="M954" s="6"/>
      <c r="N954" s="1"/>
      <c r="O954" s="1"/>
      <c r="P954" s="6"/>
      <c r="Q954" s="8"/>
      <c r="R954" s="1"/>
      <c r="S954" s="1"/>
      <c r="T954" s="6"/>
      <c r="U954" s="1"/>
      <c r="V954" s="1"/>
      <c r="W954" s="1"/>
      <c r="X954" s="1"/>
      <c r="Y954" s="1"/>
      <c r="Z954" s="1"/>
      <c r="AA954" s="1"/>
      <c r="AB954" s="1"/>
      <c r="AC954" s="1"/>
    </row>
    <row r="955" ht="12.0" customHeight="1">
      <c r="A955" s="1"/>
      <c r="B955" s="6"/>
      <c r="C955" s="132"/>
      <c r="D955" s="7"/>
      <c r="E955" s="133"/>
      <c r="F955" s="5"/>
      <c r="G955" s="5"/>
      <c r="H955" s="97"/>
      <c r="I955" s="5"/>
      <c r="J955" s="5"/>
      <c r="K955" s="6"/>
      <c r="L955" s="7"/>
      <c r="M955" s="6"/>
      <c r="N955" s="1"/>
      <c r="O955" s="1"/>
      <c r="P955" s="6"/>
      <c r="Q955" s="8"/>
      <c r="R955" s="1"/>
      <c r="S955" s="1"/>
      <c r="T955" s="6"/>
      <c r="U955" s="1"/>
      <c r="V955" s="1"/>
      <c r="W955" s="1"/>
      <c r="X955" s="1"/>
      <c r="Y955" s="1"/>
      <c r="Z955" s="1"/>
      <c r="AA955" s="1"/>
      <c r="AB955" s="1"/>
      <c r="AC955" s="1"/>
    </row>
    <row r="956" ht="12.0" customHeight="1">
      <c r="A956" s="1"/>
      <c r="B956" s="6"/>
      <c r="C956" s="132"/>
      <c r="D956" s="7"/>
      <c r="E956" s="133"/>
      <c r="F956" s="5"/>
      <c r="G956" s="5"/>
      <c r="H956" s="97"/>
      <c r="I956" s="5"/>
      <c r="J956" s="5"/>
      <c r="K956" s="6"/>
      <c r="L956" s="7"/>
      <c r="M956" s="6"/>
      <c r="N956" s="1"/>
      <c r="O956" s="1"/>
      <c r="P956" s="6"/>
      <c r="Q956" s="8"/>
      <c r="R956" s="1"/>
      <c r="S956" s="1"/>
      <c r="T956" s="6"/>
      <c r="U956" s="1"/>
      <c r="V956" s="1"/>
      <c r="W956" s="1"/>
      <c r="X956" s="1"/>
      <c r="Y956" s="1"/>
      <c r="Z956" s="1"/>
      <c r="AA956" s="1"/>
      <c r="AB956" s="1"/>
      <c r="AC956" s="1"/>
    </row>
    <row r="957" ht="12.0" customHeight="1">
      <c r="A957" s="1"/>
      <c r="B957" s="6"/>
      <c r="C957" s="132"/>
      <c r="D957" s="7"/>
      <c r="E957" s="133"/>
      <c r="F957" s="5"/>
      <c r="G957" s="5"/>
      <c r="H957" s="97"/>
      <c r="I957" s="5"/>
      <c r="J957" s="5"/>
      <c r="K957" s="6"/>
      <c r="L957" s="7"/>
      <c r="M957" s="6"/>
      <c r="N957" s="1"/>
      <c r="O957" s="1"/>
      <c r="P957" s="6"/>
      <c r="Q957" s="8"/>
      <c r="R957" s="1"/>
      <c r="S957" s="1"/>
      <c r="T957" s="6"/>
      <c r="U957" s="1"/>
      <c r="V957" s="1"/>
      <c r="W957" s="1"/>
      <c r="X957" s="1"/>
      <c r="Y957" s="1"/>
      <c r="Z957" s="1"/>
      <c r="AA957" s="1"/>
      <c r="AB957" s="1"/>
      <c r="AC957" s="1"/>
    </row>
    <row r="958" ht="12.0" customHeight="1">
      <c r="A958" s="1"/>
      <c r="B958" s="6"/>
      <c r="C958" s="132"/>
      <c r="D958" s="7"/>
      <c r="E958" s="133"/>
      <c r="F958" s="5"/>
      <c r="G958" s="5"/>
      <c r="H958" s="97"/>
      <c r="I958" s="5"/>
      <c r="J958" s="5"/>
      <c r="K958" s="6"/>
      <c r="L958" s="7"/>
      <c r="M958" s="6"/>
      <c r="N958" s="1"/>
      <c r="O958" s="1"/>
      <c r="P958" s="6"/>
      <c r="Q958" s="8"/>
      <c r="R958" s="1"/>
      <c r="S958" s="1"/>
      <c r="T958" s="6"/>
      <c r="U958" s="1"/>
      <c r="V958" s="1"/>
      <c r="W958" s="1"/>
      <c r="X958" s="1"/>
      <c r="Y958" s="1"/>
      <c r="Z958" s="1"/>
      <c r="AA958" s="1"/>
      <c r="AB958" s="1"/>
      <c r="AC958" s="1"/>
    </row>
    <row r="959" ht="12.0" customHeight="1">
      <c r="A959" s="1"/>
      <c r="B959" s="6"/>
      <c r="C959" s="132"/>
      <c r="D959" s="7"/>
      <c r="E959" s="133"/>
      <c r="F959" s="5"/>
      <c r="G959" s="5"/>
      <c r="H959" s="97"/>
      <c r="I959" s="5"/>
      <c r="J959" s="5"/>
      <c r="K959" s="6"/>
      <c r="L959" s="7"/>
      <c r="M959" s="6"/>
      <c r="N959" s="1"/>
      <c r="O959" s="1"/>
      <c r="P959" s="6"/>
      <c r="Q959" s="8"/>
      <c r="R959" s="1"/>
      <c r="S959" s="1"/>
      <c r="T959" s="6"/>
      <c r="U959" s="1"/>
      <c r="V959" s="1"/>
      <c r="W959" s="1"/>
      <c r="X959" s="1"/>
      <c r="Y959" s="1"/>
      <c r="Z959" s="1"/>
      <c r="AA959" s="1"/>
      <c r="AB959" s="1"/>
      <c r="AC959" s="1"/>
    </row>
    <row r="960" ht="12.0" customHeight="1">
      <c r="A960" s="1"/>
      <c r="B960" s="6"/>
      <c r="C960" s="132"/>
      <c r="D960" s="7"/>
      <c r="E960" s="133"/>
      <c r="F960" s="5"/>
      <c r="G960" s="5"/>
      <c r="H960" s="97"/>
      <c r="I960" s="5"/>
      <c r="J960" s="5"/>
      <c r="K960" s="6"/>
      <c r="L960" s="7"/>
      <c r="M960" s="6"/>
      <c r="N960" s="1"/>
      <c r="O960" s="1"/>
      <c r="P960" s="6"/>
      <c r="Q960" s="8"/>
      <c r="R960" s="1"/>
      <c r="S960" s="1"/>
      <c r="T960" s="6"/>
      <c r="U960" s="1"/>
      <c r="V960" s="1"/>
      <c r="W960" s="1"/>
      <c r="X960" s="1"/>
      <c r="Y960" s="1"/>
      <c r="Z960" s="1"/>
      <c r="AA960" s="1"/>
      <c r="AB960" s="1"/>
      <c r="AC960" s="1"/>
    </row>
    <row r="961" ht="12.0" customHeight="1">
      <c r="A961" s="1"/>
      <c r="B961" s="6"/>
      <c r="C961" s="132"/>
      <c r="D961" s="7"/>
      <c r="E961" s="133"/>
      <c r="F961" s="5"/>
      <c r="G961" s="5"/>
      <c r="H961" s="97"/>
      <c r="I961" s="5"/>
      <c r="J961" s="5"/>
      <c r="K961" s="6"/>
      <c r="L961" s="7"/>
      <c r="M961" s="6"/>
      <c r="N961" s="1"/>
      <c r="O961" s="1"/>
      <c r="P961" s="6"/>
      <c r="Q961" s="8"/>
      <c r="R961" s="1"/>
      <c r="S961" s="1"/>
      <c r="T961" s="6"/>
      <c r="U961" s="1"/>
      <c r="V961" s="1"/>
      <c r="W961" s="1"/>
      <c r="X961" s="1"/>
      <c r="Y961" s="1"/>
      <c r="Z961" s="1"/>
      <c r="AA961" s="1"/>
      <c r="AB961" s="1"/>
      <c r="AC961" s="1"/>
    </row>
    <row r="962" ht="12.0" customHeight="1">
      <c r="A962" s="1"/>
      <c r="B962" s="6"/>
      <c r="C962" s="132"/>
      <c r="D962" s="7"/>
      <c r="E962" s="133"/>
      <c r="F962" s="5"/>
      <c r="G962" s="5"/>
      <c r="H962" s="97"/>
      <c r="I962" s="5"/>
      <c r="J962" s="5"/>
      <c r="K962" s="6"/>
      <c r="L962" s="7"/>
      <c r="M962" s="6"/>
      <c r="N962" s="1"/>
      <c r="O962" s="1"/>
      <c r="P962" s="6"/>
      <c r="Q962" s="8"/>
      <c r="R962" s="1"/>
      <c r="S962" s="1"/>
      <c r="T962" s="6"/>
      <c r="U962" s="1"/>
      <c r="V962" s="1"/>
      <c r="W962" s="1"/>
      <c r="X962" s="1"/>
      <c r="Y962" s="1"/>
      <c r="Z962" s="1"/>
      <c r="AA962" s="1"/>
      <c r="AB962" s="1"/>
      <c r="AC962" s="1"/>
    </row>
    <row r="963" ht="12.0" customHeight="1">
      <c r="A963" s="1"/>
      <c r="B963" s="6"/>
      <c r="C963" s="132"/>
      <c r="D963" s="7"/>
      <c r="E963" s="133"/>
      <c r="F963" s="5"/>
      <c r="G963" s="5"/>
      <c r="H963" s="97"/>
      <c r="I963" s="5"/>
      <c r="J963" s="5"/>
      <c r="K963" s="6"/>
      <c r="L963" s="7"/>
      <c r="M963" s="6"/>
      <c r="N963" s="1"/>
      <c r="O963" s="1"/>
      <c r="P963" s="6"/>
      <c r="Q963" s="8"/>
      <c r="R963" s="1"/>
      <c r="S963" s="1"/>
      <c r="T963" s="6"/>
      <c r="U963" s="1"/>
      <c r="V963" s="1"/>
      <c r="W963" s="1"/>
      <c r="X963" s="1"/>
      <c r="Y963" s="1"/>
      <c r="Z963" s="1"/>
      <c r="AA963" s="1"/>
      <c r="AB963" s="1"/>
      <c r="AC963" s="1"/>
    </row>
    <row r="964" ht="12.0" customHeight="1">
      <c r="A964" s="1"/>
      <c r="B964" s="6"/>
      <c r="C964" s="132"/>
      <c r="D964" s="7"/>
      <c r="E964" s="133"/>
      <c r="F964" s="5"/>
      <c r="G964" s="5"/>
      <c r="H964" s="97"/>
      <c r="I964" s="5"/>
      <c r="J964" s="5"/>
      <c r="K964" s="6"/>
      <c r="L964" s="7"/>
      <c r="M964" s="6"/>
      <c r="N964" s="1"/>
      <c r="O964" s="1"/>
      <c r="P964" s="6"/>
      <c r="Q964" s="8"/>
      <c r="R964" s="1"/>
      <c r="S964" s="1"/>
      <c r="T964" s="6"/>
      <c r="U964" s="1"/>
      <c r="V964" s="1"/>
      <c r="W964" s="1"/>
      <c r="X964" s="1"/>
      <c r="Y964" s="1"/>
      <c r="Z964" s="1"/>
      <c r="AA964" s="1"/>
      <c r="AB964" s="1"/>
      <c r="AC964" s="1"/>
    </row>
    <row r="965" ht="12.0" customHeight="1">
      <c r="A965" s="1"/>
      <c r="B965" s="6"/>
      <c r="C965" s="132"/>
      <c r="D965" s="7"/>
      <c r="E965" s="133"/>
      <c r="F965" s="5"/>
      <c r="G965" s="5"/>
      <c r="H965" s="97"/>
      <c r="I965" s="5"/>
      <c r="J965" s="5"/>
      <c r="K965" s="6"/>
      <c r="L965" s="7"/>
      <c r="M965" s="6"/>
      <c r="N965" s="1"/>
      <c r="O965" s="1"/>
      <c r="P965" s="6"/>
      <c r="Q965" s="8"/>
      <c r="R965" s="1"/>
      <c r="S965" s="1"/>
      <c r="T965" s="6"/>
      <c r="U965" s="1"/>
      <c r="V965" s="1"/>
      <c r="W965" s="1"/>
      <c r="X965" s="1"/>
      <c r="Y965" s="1"/>
      <c r="Z965" s="1"/>
      <c r="AA965" s="1"/>
      <c r="AB965" s="1"/>
      <c r="AC965" s="1"/>
    </row>
    <row r="966" ht="12.0" customHeight="1">
      <c r="A966" s="1"/>
      <c r="B966" s="6"/>
      <c r="C966" s="132"/>
      <c r="D966" s="7"/>
      <c r="E966" s="133"/>
      <c r="F966" s="5"/>
      <c r="G966" s="5"/>
      <c r="H966" s="97"/>
      <c r="I966" s="5"/>
      <c r="J966" s="5"/>
      <c r="K966" s="6"/>
      <c r="L966" s="7"/>
      <c r="M966" s="6"/>
      <c r="N966" s="1"/>
      <c r="O966" s="1"/>
      <c r="P966" s="6"/>
      <c r="Q966" s="8"/>
      <c r="R966" s="1"/>
      <c r="S966" s="1"/>
      <c r="T966" s="6"/>
      <c r="U966" s="1"/>
      <c r="V966" s="1"/>
      <c r="W966" s="1"/>
      <c r="X966" s="1"/>
      <c r="Y966" s="1"/>
      <c r="Z966" s="1"/>
      <c r="AA966" s="1"/>
      <c r="AB966" s="1"/>
      <c r="AC966" s="1"/>
    </row>
    <row r="967" ht="12.0" customHeight="1">
      <c r="A967" s="1"/>
      <c r="B967" s="6"/>
      <c r="C967" s="132"/>
      <c r="D967" s="7"/>
      <c r="E967" s="133"/>
      <c r="F967" s="5"/>
      <c r="G967" s="5"/>
      <c r="H967" s="97"/>
      <c r="I967" s="5"/>
      <c r="J967" s="5"/>
      <c r="K967" s="6"/>
      <c r="L967" s="7"/>
      <c r="M967" s="6"/>
      <c r="N967" s="1"/>
      <c r="O967" s="1"/>
      <c r="P967" s="6"/>
      <c r="Q967" s="8"/>
      <c r="R967" s="1"/>
      <c r="S967" s="1"/>
      <c r="T967" s="6"/>
      <c r="U967" s="1"/>
      <c r="V967" s="1"/>
      <c r="W967" s="1"/>
      <c r="X967" s="1"/>
      <c r="Y967" s="1"/>
      <c r="Z967" s="1"/>
      <c r="AA967" s="1"/>
      <c r="AB967" s="1"/>
      <c r="AC967" s="1"/>
    </row>
    <row r="968" ht="12.0" customHeight="1">
      <c r="A968" s="1"/>
      <c r="B968" s="6"/>
      <c r="C968" s="132"/>
      <c r="D968" s="7"/>
      <c r="E968" s="133"/>
      <c r="F968" s="5"/>
      <c r="G968" s="5"/>
      <c r="H968" s="97"/>
      <c r="I968" s="5"/>
      <c r="J968" s="5"/>
      <c r="K968" s="6"/>
      <c r="L968" s="7"/>
      <c r="M968" s="6"/>
      <c r="N968" s="1"/>
      <c r="O968" s="1"/>
      <c r="P968" s="6"/>
      <c r="Q968" s="8"/>
      <c r="R968" s="1"/>
      <c r="S968" s="1"/>
      <c r="T968" s="6"/>
      <c r="U968" s="1"/>
      <c r="V968" s="1"/>
      <c r="W968" s="1"/>
      <c r="X968" s="1"/>
      <c r="Y968" s="1"/>
      <c r="Z968" s="1"/>
      <c r="AA968" s="1"/>
      <c r="AB968" s="1"/>
      <c r="AC968" s="1"/>
    </row>
    <row r="969" ht="12.0" customHeight="1">
      <c r="A969" s="1"/>
      <c r="B969" s="6"/>
      <c r="C969" s="132"/>
      <c r="D969" s="7"/>
      <c r="E969" s="133"/>
      <c r="F969" s="5"/>
      <c r="G969" s="5"/>
      <c r="H969" s="97"/>
      <c r="I969" s="5"/>
      <c r="J969" s="5"/>
      <c r="K969" s="6"/>
      <c r="L969" s="7"/>
      <c r="M969" s="6"/>
      <c r="N969" s="1"/>
      <c r="O969" s="1"/>
      <c r="P969" s="6"/>
      <c r="Q969" s="8"/>
      <c r="R969" s="1"/>
      <c r="S969" s="1"/>
      <c r="T969" s="6"/>
      <c r="U969" s="1"/>
      <c r="V969" s="1"/>
      <c r="W969" s="1"/>
      <c r="X969" s="1"/>
      <c r="Y969" s="1"/>
      <c r="Z969" s="1"/>
      <c r="AA969" s="1"/>
      <c r="AB969" s="1"/>
      <c r="AC969" s="1"/>
    </row>
    <row r="970" ht="12.0" customHeight="1">
      <c r="A970" s="1"/>
      <c r="B970" s="6"/>
      <c r="C970" s="132"/>
      <c r="D970" s="7"/>
      <c r="E970" s="133"/>
      <c r="F970" s="5"/>
      <c r="G970" s="5"/>
      <c r="H970" s="97"/>
      <c r="I970" s="5"/>
      <c r="J970" s="5"/>
      <c r="K970" s="6"/>
      <c r="L970" s="7"/>
      <c r="M970" s="6"/>
      <c r="N970" s="1"/>
      <c r="O970" s="1"/>
      <c r="P970" s="6"/>
      <c r="Q970" s="8"/>
      <c r="R970" s="1"/>
      <c r="S970" s="1"/>
      <c r="T970" s="6"/>
      <c r="U970" s="1"/>
      <c r="V970" s="1"/>
      <c r="W970" s="1"/>
      <c r="X970" s="1"/>
      <c r="Y970" s="1"/>
      <c r="Z970" s="1"/>
      <c r="AA970" s="1"/>
      <c r="AB970" s="1"/>
      <c r="AC970" s="1"/>
    </row>
    <row r="971" ht="12.0" customHeight="1">
      <c r="A971" s="1"/>
      <c r="B971" s="6"/>
      <c r="C971" s="132"/>
      <c r="D971" s="7"/>
      <c r="E971" s="133"/>
      <c r="F971" s="5"/>
      <c r="G971" s="5"/>
      <c r="H971" s="97"/>
      <c r="I971" s="5"/>
      <c r="J971" s="5"/>
      <c r="K971" s="6"/>
      <c r="L971" s="7"/>
      <c r="M971" s="6"/>
      <c r="N971" s="1"/>
      <c r="O971" s="1"/>
      <c r="P971" s="6"/>
      <c r="Q971" s="8"/>
      <c r="R971" s="1"/>
      <c r="S971" s="1"/>
      <c r="T971" s="6"/>
      <c r="U971" s="1"/>
      <c r="V971" s="1"/>
      <c r="W971" s="1"/>
      <c r="X971" s="1"/>
      <c r="Y971" s="1"/>
      <c r="Z971" s="1"/>
      <c r="AA971" s="1"/>
      <c r="AB971" s="1"/>
      <c r="AC971" s="1"/>
    </row>
    <row r="972" ht="12.0" customHeight="1">
      <c r="A972" s="1"/>
      <c r="B972" s="6"/>
      <c r="C972" s="132"/>
      <c r="D972" s="7"/>
      <c r="E972" s="133"/>
      <c r="F972" s="5"/>
      <c r="G972" s="5"/>
      <c r="H972" s="97"/>
      <c r="I972" s="5"/>
      <c r="J972" s="5"/>
      <c r="K972" s="6"/>
      <c r="L972" s="7"/>
      <c r="M972" s="6"/>
      <c r="N972" s="1"/>
      <c r="O972" s="1"/>
      <c r="P972" s="6"/>
      <c r="Q972" s="8"/>
      <c r="R972" s="1"/>
      <c r="S972" s="1"/>
      <c r="T972" s="6"/>
      <c r="U972" s="1"/>
      <c r="V972" s="1"/>
      <c r="W972" s="1"/>
      <c r="X972" s="1"/>
      <c r="Y972" s="1"/>
      <c r="Z972" s="1"/>
      <c r="AA972" s="1"/>
      <c r="AB972" s="1"/>
      <c r="AC972" s="1"/>
    </row>
    <row r="973" ht="12.0" customHeight="1">
      <c r="A973" s="1"/>
      <c r="B973" s="6"/>
      <c r="C973" s="132"/>
      <c r="D973" s="7"/>
      <c r="E973" s="133"/>
      <c r="F973" s="5"/>
      <c r="G973" s="5"/>
      <c r="H973" s="97"/>
      <c r="I973" s="5"/>
      <c r="J973" s="5"/>
      <c r="K973" s="6"/>
      <c r="L973" s="7"/>
      <c r="M973" s="6"/>
      <c r="N973" s="1"/>
      <c r="O973" s="1"/>
      <c r="P973" s="6"/>
      <c r="Q973" s="8"/>
      <c r="R973" s="1"/>
      <c r="S973" s="1"/>
      <c r="T973" s="6"/>
      <c r="U973" s="1"/>
      <c r="V973" s="1"/>
      <c r="W973" s="1"/>
      <c r="X973" s="1"/>
      <c r="Y973" s="1"/>
      <c r="Z973" s="1"/>
      <c r="AA973" s="1"/>
      <c r="AB973" s="1"/>
      <c r="AC973" s="1"/>
    </row>
    <row r="974" ht="12.0" customHeight="1">
      <c r="A974" s="1"/>
      <c r="B974" s="6"/>
      <c r="C974" s="132"/>
      <c r="D974" s="7"/>
      <c r="E974" s="133"/>
      <c r="F974" s="5"/>
      <c r="G974" s="5"/>
      <c r="H974" s="97"/>
      <c r="I974" s="5"/>
      <c r="J974" s="5"/>
      <c r="K974" s="6"/>
      <c r="L974" s="7"/>
      <c r="M974" s="6"/>
      <c r="N974" s="1"/>
      <c r="O974" s="1"/>
      <c r="P974" s="6"/>
      <c r="Q974" s="8"/>
      <c r="R974" s="1"/>
      <c r="S974" s="1"/>
      <c r="T974" s="6"/>
      <c r="U974" s="1"/>
      <c r="V974" s="1"/>
      <c r="W974" s="1"/>
      <c r="X974" s="1"/>
      <c r="Y974" s="1"/>
      <c r="Z974" s="1"/>
      <c r="AA974" s="1"/>
      <c r="AB974" s="1"/>
      <c r="AC974" s="1"/>
    </row>
    <row r="975" ht="12.0" customHeight="1">
      <c r="A975" s="1"/>
      <c r="B975" s="6"/>
      <c r="C975" s="132"/>
      <c r="D975" s="7"/>
      <c r="E975" s="133"/>
      <c r="F975" s="5"/>
      <c r="G975" s="5"/>
      <c r="H975" s="97"/>
      <c r="I975" s="5"/>
      <c r="J975" s="5"/>
      <c r="K975" s="6"/>
      <c r="L975" s="7"/>
      <c r="M975" s="6"/>
      <c r="N975" s="1"/>
      <c r="O975" s="1"/>
      <c r="P975" s="6"/>
      <c r="Q975" s="8"/>
      <c r="R975" s="1"/>
      <c r="S975" s="1"/>
      <c r="T975" s="6"/>
      <c r="U975" s="1"/>
      <c r="V975" s="1"/>
      <c r="W975" s="1"/>
      <c r="X975" s="1"/>
      <c r="Y975" s="1"/>
      <c r="Z975" s="1"/>
      <c r="AA975" s="1"/>
      <c r="AB975" s="1"/>
      <c r="AC975" s="1"/>
    </row>
    <row r="976" ht="12.0" customHeight="1">
      <c r="A976" s="1"/>
      <c r="B976" s="6"/>
      <c r="C976" s="132"/>
      <c r="D976" s="7"/>
      <c r="E976" s="133"/>
      <c r="F976" s="5"/>
      <c r="G976" s="5"/>
      <c r="H976" s="97"/>
      <c r="I976" s="5"/>
      <c r="J976" s="5"/>
      <c r="K976" s="6"/>
      <c r="L976" s="7"/>
      <c r="M976" s="6"/>
      <c r="N976" s="1"/>
      <c r="O976" s="1"/>
      <c r="P976" s="6"/>
      <c r="Q976" s="8"/>
      <c r="R976" s="1"/>
      <c r="S976" s="1"/>
      <c r="T976" s="6"/>
      <c r="U976" s="1"/>
      <c r="V976" s="1"/>
      <c r="W976" s="1"/>
      <c r="X976" s="1"/>
      <c r="Y976" s="1"/>
      <c r="Z976" s="1"/>
      <c r="AA976" s="1"/>
      <c r="AB976" s="1"/>
      <c r="AC976" s="1"/>
    </row>
    <row r="977" ht="12.0" customHeight="1">
      <c r="A977" s="1"/>
      <c r="B977" s="6"/>
      <c r="C977" s="132"/>
      <c r="D977" s="7"/>
      <c r="E977" s="133"/>
      <c r="F977" s="5"/>
      <c r="G977" s="5"/>
      <c r="H977" s="97"/>
      <c r="I977" s="5"/>
      <c r="J977" s="5"/>
      <c r="K977" s="6"/>
      <c r="L977" s="7"/>
      <c r="M977" s="6"/>
      <c r="N977" s="1"/>
      <c r="O977" s="1"/>
      <c r="P977" s="6"/>
      <c r="Q977" s="8"/>
      <c r="R977" s="1"/>
      <c r="S977" s="1"/>
      <c r="T977" s="6"/>
      <c r="U977" s="1"/>
      <c r="V977" s="1"/>
      <c r="W977" s="1"/>
      <c r="X977" s="1"/>
      <c r="Y977" s="1"/>
      <c r="Z977" s="1"/>
      <c r="AA977" s="1"/>
      <c r="AB977" s="1"/>
      <c r="AC977" s="1"/>
    </row>
    <row r="978" ht="12.0" customHeight="1">
      <c r="A978" s="1"/>
      <c r="B978" s="6"/>
      <c r="C978" s="132"/>
      <c r="D978" s="7"/>
      <c r="E978" s="133"/>
      <c r="F978" s="5"/>
      <c r="G978" s="5"/>
      <c r="H978" s="97"/>
      <c r="I978" s="5"/>
      <c r="J978" s="5"/>
      <c r="K978" s="6"/>
      <c r="L978" s="7"/>
      <c r="M978" s="6"/>
      <c r="N978" s="1"/>
      <c r="O978" s="1"/>
      <c r="P978" s="6"/>
      <c r="Q978" s="8"/>
      <c r="R978" s="1"/>
      <c r="S978" s="1"/>
      <c r="T978" s="6"/>
      <c r="U978" s="1"/>
      <c r="V978" s="1"/>
      <c r="W978" s="1"/>
      <c r="X978" s="1"/>
      <c r="Y978" s="1"/>
      <c r="Z978" s="1"/>
      <c r="AA978" s="1"/>
      <c r="AB978" s="1"/>
      <c r="AC978" s="1"/>
    </row>
    <row r="979" ht="12.0" customHeight="1">
      <c r="A979" s="1"/>
      <c r="B979" s="6"/>
      <c r="C979" s="132"/>
      <c r="D979" s="7"/>
      <c r="E979" s="133"/>
      <c r="F979" s="5"/>
      <c r="G979" s="5"/>
      <c r="H979" s="97"/>
      <c r="I979" s="5"/>
      <c r="J979" s="5"/>
      <c r="K979" s="6"/>
      <c r="L979" s="7"/>
      <c r="M979" s="6"/>
      <c r="N979" s="1"/>
      <c r="O979" s="1"/>
      <c r="P979" s="6"/>
      <c r="Q979" s="8"/>
      <c r="R979" s="1"/>
      <c r="S979" s="1"/>
      <c r="T979" s="6"/>
      <c r="U979" s="1"/>
      <c r="V979" s="1"/>
      <c r="W979" s="1"/>
      <c r="X979" s="1"/>
      <c r="Y979" s="1"/>
      <c r="Z979" s="1"/>
      <c r="AA979" s="1"/>
      <c r="AB979" s="1"/>
      <c r="AC979" s="1"/>
    </row>
    <row r="980" ht="12.0" customHeight="1">
      <c r="A980" s="1"/>
      <c r="B980" s="6"/>
      <c r="C980" s="132"/>
      <c r="D980" s="7"/>
      <c r="E980" s="133"/>
      <c r="F980" s="5"/>
      <c r="G980" s="5"/>
      <c r="H980" s="97"/>
      <c r="I980" s="5"/>
      <c r="J980" s="5"/>
      <c r="K980" s="6"/>
      <c r="L980" s="7"/>
      <c r="M980" s="6"/>
      <c r="N980" s="1"/>
      <c r="O980" s="1"/>
      <c r="P980" s="6"/>
      <c r="Q980" s="8"/>
      <c r="R980" s="1"/>
      <c r="S980" s="1"/>
      <c r="T980" s="6"/>
      <c r="U980" s="1"/>
      <c r="V980" s="1"/>
      <c r="W980" s="1"/>
      <c r="X980" s="1"/>
      <c r="Y980" s="1"/>
      <c r="Z980" s="1"/>
      <c r="AA980" s="1"/>
      <c r="AB980" s="1"/>
      <c r="AC980" s="1"/>
    </row>
    <row r="981" ht="12.0" customHeight="1">
      <c r="A981" s="1"/>
      <c r="B981" s="6"/>
      <c r="C981" s="132"/>
      <c r="D981" s="7"/>
      <c r="E981" s="133"/>
      <c r="F981" s="5"/>
      <c r="G981" s="5"/>
      <c r="H981" s="97"/>
      <c r="I981" s="5"/>
      <c r="J981" s="5"/>
      <c r="K981" s="6"/>
      <c r="L981" s="7"/>
      <c r="M981" s="6"/>
      <c r="N981" s="1"/>
      <c r="O981" s="1"/>
      <c r="P981" s="6"/>
      <c r="Q981" s="8"/>
      <c r="R981" s="1"/>
      <c r="S981" s="1"/>
      <c r="T981" s="6"/>
      <c r="U981" s="1"/>
      <c r="V981" s="1"/>
      <c r="W981" s="1"/>
      <c r="X981" s="1"/>
      <c r="Y981" s="1"/>
      <c r="Z981" s="1"/>
      <c r="AA981" s="1"/>
      <c r="AB981" s="1"/>
      <c r="AC981" s="1"/>
    </row>
    <row r="982" ht="12.0" customHeight="1">
      <c r="A982" s="1"/>
      <c r="B982" s="6"/>
      <c r="C982" s="132"/>
      <c r="D982" s="7"/>
      <c r="E982" s="133"/>
      <c r="F982" s="5"/>
      <c r="G982" s="5"/>
      <c r="H982" s="97"/>
      <c r="I982" s="5"/>
      <c r="J982" s="5"/>
      <c r="K982" s="6"/>
      <c r="L982" s="7"/>
      <c r="M982" s="6"/>
      <c r="N982" s="1"/>
      <c r="O982" s="1"/>
      <c r="P982" s="6"/>
      <c r="Q982" s="8"/>
      <c r="R982" s="1"/>
      <c r="S982" s="1"/>
      <c r="T982" s="6"/>
      <c r="U982" s="1"/>
      <c r="V982" s="1"/>
      <c r="W982" s="1"/>
      <c r="X982" s="1"/>
      <c r="Y982" s="1"/>
      <c r="Z982" s="1"/>
      <c r="AA982" s="1"/>
      <c r="AB982" s="1"/>
      <c r="AC982" s="1"/>
    </row>
    <row r="983" ht="12.0" customHeight="1">
      <c r="A983" s="1"/>
      <c r="B983" s="6"/>
      <c r="C983" s="132"/>
      <c r="D983" s="7"/>
      <c r="E983" s="133"/>
      <c r="F983" s="5"/>
      <c r="G983" s="5"/>
      <c r="H983" s="97"/>
      <c r="I983" s="5"/>
      <c r="J983" s="5"/>
      <c r="K983" s="6"/>
      <c r="L983" s="7"/>
      <c r="M983" s="6"/>
      <c r="N983" s="1"/>
      <c r="O983" s="1"/>
      <c r="P983" s="6"/>
      <c r="Q983" s="8"/>
      <c r="R983" s="1"/>
      <c r="S983" s="1"/>
      <c r="T983" s="6"/>
      <c r="U983" s="1"/>
      <c r="V983" s="1"/>
      <c r="W983" s="1"/>
      <c r="X983" s="1"/>
      <c r="Y983" s="1"/>
      <c r="Z983" s="1"/>
      <c r="AA983" s="1"/>
      <c r="AB983" s="1"/>
      <c r="AC983" s="1"/>
    </row>
    <row r="984" ht="12.0" customHeight="1">
      <c r="A984" s="1"/>
      <c r="B984" s="6"/>
      <c r="C984" s="132"/>
      <c r="D984" s="7"/>
      <c r="E984" s="133"/>
      <c r="F984" s="5"/>
      <c r="G984" s="5"/>
      <c r="H984" s="97"/>
      <c r="I984" s="5"/>
      <c r="J984" s="5"/>
      <c r="K984" s="6"/>
      <c r="L984" s="7"/>
      <c r="M984" s="6"/>
      <c r="N984" s="1"/>
      <c r="O984" s="1"/>
      <c r="P984" s="6"/>
      <c r="Q984" s="8"/>
      <c r="R984" s="1"/>
      <c r="S984" s="1"/>
      <c r="T984" s="6"/>
      <c r="U984" s="1"/>
      <c r="V984" s="1"/>
      <c r="W984" s="1"/>
      <c r="X984" s="1"/>
      <c r="Y984" s="1"/>
      <c r="Z984" s="1"/>
      <c r="AA984" s="1"/>
      <c r="AB984" s="1"/>
      <c r="AC984" s="1"/>
    </row>
    <row r="985" ht="12.0" customHeight="1">
      <c r="A985" s="1"/>
      <c r="B985" s="6"/>
      <c r="C985" s="132"/>
      <c r="D985" s="7"/>
      <c r="E985" s="133"/>
      <c r="F985" s="5"/>
      <c r="G985" s="5"/>
      <c r="H985" s="97"/>
      <c r="I985" s="5"/>
      <c r="J985" s="5"/>
      <c r="K985" s="6"/>
      <c r="L985" s="7"/>
      <c r="M985" s="6"/>
      <c r="N985" s="1"/>
      <c r="O985" s="1"/>
      <c r="P985" s="6"/>
      <c r="Q985" s="8"/>
      <c r="R985" s="1"/>
      <c r="S985" s="1"/>
      <c r="T985" s="6"/>
      <c r="U985" s="1"/>
      <c r="V985" s="1"/>
      <c r="W985" s="1"/>
      <c r="X985" s="1"/>
      <c r="Y985" s="1"/>
      <c r="Z985" s="1"/>
      <c r="AA985" s="1"/>
      <c r="AB985" s="1"/>
      <c r="AC985" s="1"/>
    </row>
    <row r="986" ht="12.0" customHeight="1">
      <c r="A986" s="1"/>
      <c r="B986" s="6"/>
      <c r="C986" s="132"/>
      <c r="D986" s="7"/>
      <c r="E986" s="133"/>
      <c r="F986" s="5"/>
      <c r="G986" s="5"/>
      <c r="H986" s="97"/>
      <c r="I986" s="5"/>
      <c r="J986" s="5"/>
      <c r="K986" s="6"/>
      <c r="L986" s="7"/>
      <c r="M986" s="6"/>
      <c r="N986" s="1"/>
      <c r="O986" s="1"/>
      <c r="P986" s="6"/>
      <c r="Q986" s="8"/>
      <c r="R986" s="1"/>
      <c r="S986" s="1"/>
      <c r="T986" s="6"/>
      <c r="U986" s="1"/>
      <c r="V986" s="1"/>
      <c r="W986" s="1"/>
      <c r="X986" s="1"/>
      <c r="Y986" s="1"/>
      <c r="Z986" s="1"/>
      <c r="AA986" s="1"/>
      <c r="AB986" s="1"/>
      <c r="AC986" s="1"/>
    </row>
    <row r="987" ht="12.0" customHeight="1">
      <c r="A987" s="1"/>
      <c r="B987" s="6"/>
      <c r="C987" s="132"/>
      <c r="D987" s="7"/>
      <c r="E987" s="133"/>
      <c r="F987" s="5"/>
      <c r="G987" s="5"/>
      <c r="H987" s="97"/>
      <c r="I987" s="5"/>
      <c r="J987" s="5"/>
      <c r="K987" s="6"/>
      <c r="L987" s="7"/>
      <c r="M987" s="6"/>
      <c r="N987" s="1"/>
      <c r="O987" s="1"/>
      <c r="P987" s="6"/>
      <c r="Q987" s="8"/>
      <c r="R987" s="1"/>
      <c r="S987" s="1"/>
      <c r="T987" s="6"/>
      <c r="U987" s="1"/>
      <c r="V987" s="1"/>
      <c r="W987" s="1"/>
      <c r="X987" s="1"/>
      <c r="Y987" s="1"/>
      <c r="Z987" s="1"/>
      <c r="AA987" s="1"/>
      <c r="AB987" s="1"/>
      <c r="AC987" s="1"/>
    </row>
    <row r="988" ht="12.0" customHeight="1">
      <c r="A988" s="1"/>
      <c r="B988" s="6"/>
      <c r="C988" s="132"/>
      <c r="D988" s="7"/>
      <c r="E988" s="133"/>
      <c r="F988" s="5"/>
      <c r="G988" s="5"/>
      <c r="H988" s="97"/>
      <c r="I988" s="5"/>
      <c r="J988" s="5"/>
      <c r="K988" s="6"/>
      <c r="L988" s="7"/>
      <c r="M988" s="6"/>
      <c r="N988" s="1"/>
      <c r="O988" s="1"/>
      <c r="P988" s="6"/>
      <c r="Q988" s="8"/>
      <c r="R988" s="1"/>
      <c r="S988" s="1"/>
      <c r="T988" s="6"/>
      <c r="U988" s="1"/>
      <c r="V988" s="1"/>
      <c r="W988" s="1"/>
      <c r="X988" s="1"/>
      <c r="Y988" s="1"/>
      <c r="Z988" s="1"/>
      <c r="AA988" s="1"/>
      <c r="AB988" s="1"/>
      <c r="AC988" s="1"/>
    </row>
    <row r="989" ht="12.0" customHeight="1">
      <c r="A989" s="1"/>
      <c r="B989" s="6"/>
      <c r="C989" s="132"/>
      <c r="D989" s="7"/>
      <c r="E989" s="133"/>
      <c r="F989" s="5"/>
      <c r="G989" s="5"/>
      <c r="H989" s="97"/>
      <c r="I989" s="5"/>
      <c r="J989" s="5"/>
      <c r="K989" s="6"/>
      <c r="L989" s="7"/>
      <c r="M989" s="6"/>
      <c r="N989" s="1"/>
      <c r="O989" s="1"/>
      <c r="P989" s="6"/>
      <c r="Q989" s="8"/>
      <c r="R989" s="1"/>
      <c r="S989" s="1"/>
      <c r="T989" s="6"/>
      <c r="U989" s="1"/>
      <c r="V989" s="1"/>
      <c r="W989" s="1"/>
      <c r="X989" s="1"/>
      <c r="Y989" s="1"/>
      <c r="Z989" s="1"/>
      <c r="AA989" s="1"/>
      <c r="AB989" s="1"/>
      <c r="AC989" s="1"/>
    </row>
    <row r="990" ht="12.0" customHeight="1">
      <c r="A990" s="1"/>
      <c r="B990" s="6"/>
      <c r="C990" s="132"/>
      <c r="D990" s="7"/>
      <c r="E990" s="133"/>
      <c r="F990" s="5"/>
      <c r="G990" s="5"/>
      <c r="H990" s="97"/>
      <c r="I990" s="5"/>
      <c r="J990" s="5"/>
      <c r="K990" s="6"/>
      <c r="L990" s="7"/>
      <c r="M990" s="6"/>
      <c r="N990" s="1"/>
      <c r="O990" s="1"/>
      <c r="P990" s="6"/>
      <c r="Q990" s="8"/>
      <c r="R990" s="1"/>
      <c r="S990" s="1"/>
      <c r="T990" s="6"/>
      <c r="U990" s="1"/>
      <c r="V990" s="1"/>
      <c r="W990" s="1"/>
      <c r="X990" s="1"/>
      <c r="Y990" s="1"/>
      <c r="Z990" s="1"/>
      <c r="AA990" s="1"/>
      <c r="AB990" s="1"/>
      <c r="AC990" s="1"/>
    </row>
    <row r="991" ht="12.0" customHeight="1">
      <c r="A991" s="1"/>
      <c r="B991" s="6"/>
      <c r="C991" s="132"/>
      <c r="D991" s="7"/>
      <c r="E991" s="133"/>
      <c r="F991" s="5"/>
      <c r="G991" s="5"/>
      <c r="H991" s="97"/>
      <c r="I991" s="5"/>
      <c r="J991" s="5"/>
      <c r="K991" s="6"/>
      <c r="L991" s="7"/>
      <c r="M991" s="6"/>
      <c r="N991" s="1"/>
      <c r="O991" s="1"/>
      <c r="P991" s="6"/>
      <c r="Q991" s="8"/>
      <c r="R991" s="1"/>
      <c r="S991" s="1"/>
      <c r="T991" s="6"/>
      <c r="U991" s="1"/>
      <c r="V991" s="1"/>
      <c r="W991" s="1"/>
      <c r="X991" s="1"/>
      <c r="Y991" s="1"/>
      <c r="Z991" s="1"/>
      <c r="AA991" s="1"/>
      <c r="AB991" s="1"/>
      <c r="AC991" s="1"/>
    </row>
    <row r="992" ht="12.0" customHeight="1">
      <c r="A992" s="1"/>
      <c r="B992" s="6"/>
      <c r="C992" s="132"/>
      <c r="D992" s="7"/>
      <c r="E992" s="133"/>
      <c r="F992" s="5"/>
      <c r="G992" s="5"/>
      <c r="H992" s="97"/>
      <c r="I992" s="5"/>
      <c r="J992" s="5"/>
      <c r="K992" s="6"/>
      <c r="L992" s="7"/>
      <c r="M992" s="6"/>
      <c r="N992" s="1"/>
      <c r="O992" s="1"/>
      <c r="P992" s="6"/>
      <c r="Q992" s="8"/>
      <c r="R992" s="1"/>
      <c r="S992" s="1"/>
      <c r="T992" s="6"/>
      <c r="U992" s="1"/>
      <c r="V992" s="1"/>
      <c r="W992" s="1"/>
      <c r="X992" s="1"/>
      <c r="Y992" s="1"/>
      <c r="Z992" s="1"/>
      <c r="AA992" s="1"/>
      <c r="AB992" s="1"/>
      <c r="AC992" s="1"/>
    </row>
    <row r="993" ht="12.0" customHeight="1">
      <c r="A993" s="1"/>
      <c r="B993" s="6"/>
      <c r="C993" s="132"/>
      <c r="D993" s="7"/>
      <c r="E993" s="133"/>
      <c r="F993" s="5"/>
      <c r="G993" s="5"/>
      <c r="H993" s="97"/>
      <c r="I993" s="5"/>
      <c r="J993" s="5"/>
      <c r="K993" s="6"/>
      <c r="L993" s="7"/>
      <c r="M993" s="6"/>
      <c r="N993" s="1"/>
      <c r="O993" s="1"/>
      <c r="P993" s="6"/>
      <c r="Q993" s="8"/>
      <c r="R993" s="1"/>
      <c r="S993" s="1"/>
      <c r="T993" s="6"/>
      <c r="U993" s="1"/>
      <c r="V993" s="1"/>
      <c r="W993" s="1"/>
      <c r="X993" s="1"/>
      <c r="Y993" s="1"/>
      <c r="Z993" s="1"/>
      <c r="AA993" s="1"/>
      <c r="AB993" s="1"/>
      <c r="AC993" s="1"/>
    </row>
    <row r="994" ht="12.0" customHeight="1">
      <c r="A994" s="1"/>
      <c r="B994" s="6"/>
      <c r="C994" s="132"/>
      <c r="D994" s="7"/>
      <c r="E994" s="133"/>
      <c r="F994" s="5"/>
      <c r="G994" s="5"/>
      <c r="H994" s="97"/>
      <c r="I994" s="5"/>
      <c r="J994" s="5"/>
      <c r="K994" s="6"/>
      <c r="L994" s="7"/>
      <c r="M994" s="6"/>
      <c r="N994" s="1"/>
      <c r="O994" s="1"/>
      <c r="P994" s="6"/>
      <c r="Q994" s="8"/>
      <c r="R994" s="1"/>
      <c r="S994" s="1"/>
      <c r="T994" s="6"/>
      <c r="U994" s="1"/>
      <c r="V994" s="1"/>
      <c r="W994" s="1"/>
      <c r="X994" s="1"/>
      <c r="Y994" s="1"/>
      <c r="Z994" s="1"/>
      <c r="AA994" s="1"/>
      <c r="AB994" s="1"/>
      <c r="AC994" s="1"/>
    </row>
    <row r="995" ht="12.0" customHeight="1">
      <c r="A995" s="1"/>
      <c r="B995" s="6"/>
      <c r="C995" s="132"/>
      <c r="D995" s="7"/>
      <c r="E995" s="133"/>
      <c r="F995" s="5"/>
      <c r="G995" s="5"/>
      <c r="H995" s="97"/>
      <c r="I995" s="5"/>
      <c r="J995" s="5"/>
      <c r="K995" s="6"/>
      <c r="L995" s="7"/>
      <c r="M995" s="6"/>
      <c r="N995" s="1"/>
      <c r="O995" s="1"/>
      <c r="P995" s="6"/>
      <c r="Q995" s="8"/>
      <c r="R995" s="1"/>
      <c r="S995" s="1"/>
      <c r="T995" s="6"/>
      <c r="U995" s="1"/>
      <c r="V995" s="1"/>
      <c r="W995" s="1"/>
      <c r="X995" s="1"/>
      <c r="Y995" s="1"/>
      <c r="Z995" s="1"/>
      <c r="AA995" s="1"/>
      <c r="AB995" s="1"/>
      <c r="AC995" s="1"/>
    </row>
    <row r="996" ht="12.0" customHeight="1">
      <c r="A996" s="1"/>
      <c r="B996" s="6"/>
      <c r="C996" s="132"/>
      <c r="D996" s="7"/>
      <c r="E996" s="133"/>
      <c r="F996" s="5"/>
      <c r="G996" s="5"/>
      <c r="H996" s="97"/>
      <c r="I996" s="5"/>
      <c r="J996" s="5"/>
      <c r="K996" s="6"/>
      <c r="L996" s="7"/>
      <c r="M996" s="6"/>
      <c r="N996" s="1"/>
      <c r="O996" s="1"/>
      <c r="P996" s="6"/>
      <c r="Q996" s="8"/>
      <c r="R996" s="1"/>
      <c r="S996" s="1"/>
      <c r="T996" s="6"/>
      <c r="U996" s="1"/>
      <c r="V996" s="1"/>
      <c r="W996" s="1"/>
      <c r="X996" s="1"/>
      <c r="Y996" s="1"/>
      <c r="Z996" s="1"/>
      <c r="AA996" s="1"/>
      <c r="AB996" s="1"/>
      <c r="AC996" s="1"/>
    </row>
    <row r="997" ht="12.0" customHeight="1">
      <c r="A997" s="1"/>
      <c r="B997" s="6"/>
      <c r="C997" s="132"/>
      <c r="D997" s="7"/>
      <c r="E997" s="133"/>
      <c r="F997" s="5"/>
      <c r="G997" s="5"/>
      <c r="H997" s="97"/>
      <c r="I997" s="5"/>
      <c r="J997" s="5"/>
      <c r="K997" s="6"/>
      <c r="L997" s="7"/>
      <c r="M997" s="6"/>
      <c r="N997" s="1"/>
      <c r="O997" s="1"/>
      <c r="P997" s="6"/>
      <c r="Q997" s="8"/>
      <c r="R997" s="1"/>
      <c r="S997" s="1"/>
      <c r="T997" s="6"/>
      <c r="U997" s="1"/>
      <c r="V997" s="1"/>
      <c r="W997" s="1"/>
      <c r="X997" s="1"/>
      <c r="Y997" s="1"/>
      <c r="Z997" s="1"/>
      <c r="AA997" s="1"/>
      <c r="AB997" s="1"/>
      <c r="AC997" s="1"/>
    </row>
    <row r="998" ht="12.0" customHeight="1">
      <c r="A998" s="1"/>
      <c r="B998" s="6"/>
      <c r="C998" s="132"/>
      <c r="D998" s="7"/>
      <c r="E998" s="133"/>
      <c r="F998" s="5"/>
      <c r="G998" s="5"/>
      <c r="H998" s="97"/>
      <c r="I998" s="5"/>
      <c r="J998" s="5"/>
      <c r="K998" s="6"/>
      <c r="L998" s="7"/>
      <c r="M998" s="6"/>
      <c r="N998" s="1"/>
      <c r="O998" s="1"/>
      <c r="P998" s="6"/>
      <c r="Q998" s="8"/>
      <c r="R998" s="1"/>
      <c r="S998" s="1"/>
      <c r="T998" s="6"/>
      <c r="U998" s="1"/>
      <c r="V998" s="1"/>
      <c r="W998" s="1"/>
      <c r="X998" s="1"/>
      <c r="Y998" s="1"/>
      <c r="Z998" s="1"/>
      <c r="AA998" s="1"/>
      <c r="AB998" s="1"/>
      <c r="AC998" s="1"/>
    </row>
    <row r="999" ht="12.0" customHeight="1">
      <c r="A999" s="1"/>
      <c r="B999" s="6"/>
      <c r="C999" s="132"/>
      <c r="D999" s="7"/>
      <c r="E999" s="133"/>
      <c r="F999" s="5"/>
      <c r="G999" s="5"/>
      <c r="H999" s="97"/>
      <c r="I999" s="5"/>
      <c r="J999" s="5"/>
      <c r="K999" s="6"/>
      <c r="L999" s="7"/>
      <c r="M999" s="6"/>
      <c r="N999" s="1"/>
      <c r="O999" s="1"/>
      <c r="P999" s="6"/>
      <c r="Q999" s="8"/>
      <c r="R999" s="1"/>
      <c r="S999" s="1"/>
      <c r="T999" s="6"/>
      <c r="U999" s="1"/>
      <c r="V999" s="1"/>
      <c r="W999" s="1"/>
      <c r="X999" s="1"/>
      <c r="Y999" s="1"/>
      <c r="Z999" s="1"/>
      <c r="AA999" s="1"/>
      <c r="AB999" s="1"/>
      <c r="AC999" s="1"/>
    </row>
    <row r="1000" ht="12.0" customHeight="1">
      <c r="A1000" s="1"/>
      <c r="B1000" s="6"/>
      <c r="C1000" s="132"/>
      <c r="D1000" s="7"/>
      <c r="E1000" s="133"/>
      <c r="F1000" s="5"/>
      <c r="G1000" s="5"/>
      <c r="H1000" s="97"/>
      <c r="I1000" s="5"/>
      <c r="J1000" s="5"/>
      <c r="K1000" s="6"/>
      <c r="L1000" s="7"/>
      <c r="M1000" s="6"/>
      <c r="N1000" s="1"/>
      <c r="O1000" s="1"/>
      <c r="P1000" s="6"/>
      <c r="Q1000" s="8"/>
      <c r="R1000" s="1"/>
      <c r="S1000" s="1"/>
      <c r="T1000" s="6"/>
      <c r="U1000" s="1"/>
      <c r="V1000" s="1"/>
      <c r="W1000" s="1"/>
      <c r="X1000" s="1"/>
      <c r="Y1000" s="1"/>
      <c r="Z1000" s="1"/>
      <c r="AA1000" s="1"/>
      <c r="AB1000" s="1"/>
      <c r="AC1000" s="1"/>
    </row>
  </sheetData>
  <mergeCells count="2">
    <mergeCell ref="B1:H1"/>
    <mergeCell ref="I173:L173"/>
  </mergeCells>
  <printOptions/>
  <pageMargins bottom="0.75" footer="0.0" header="0.0" left="0.7" right="0.7" top="0.75"/>
  <pageSetup orientation="landscape"/>
  <rowBreaks count="1" manualBreakCount="1">
    <brk id="42" man="1"/>
  </rowBreak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86"/>
    <col customWidth="1" min="3" max="3" width="30.57"/>
    <col customWidth="1" min="4" max="4" width="9.57"/>
    <col customWidth="1" min="5" max="5" width="13.57"/>
    <col customWidth="1" min="6" max="6" width="11.43"/>
    <col customWidth="1" min="7" max="7" width="5.14"/>
    <col customWidth="1" min="8" max="8" width="14.14"/>
    <col customWidth="1" min="9" max="9" width="18.14"/>
    <col customWidth="1" min="10" max="10" width="15.0"/>
    <col customWidth="1" min="11" max="11" width="18.57"/>
    <col customWidth="1" min="12" max="26" width="11.43"/>
  </cols>
  <sheetData>
    <row r="1" ht="13.5" customHeight="1">
      <c r="A1" s="514"/>
      <c r="B1" s="514"/>
      <c r="C1" s="515"/>
      <c r="D1" s="514"/>
      <c r="E1" s="514"/>
      <c r="F1" s="514"/>
      <c r="G1" s="514"/>
      <c r="H1" s="514"/>
      <c r="I1" s="514"/>
      <c r="J1" s="514"/>
      <c r="K1" s="514"/>
      <c r="L1" s="514"/>
      <c r="M1" s="514"/>
      <c r="N1" s="514"/>
      <c r="O1" s="514"/>
      <c r="P1" s="514"/>
      <c r="Q1" s="514"/>
      <c r="R1" s="514"/>
      <c r="S1" s="514"/>
      <c r="T1" s="514"/>
      <c r="U1" s="514"/>
      <c r="V1" s="514"/>
      <c r="W1" s="514"/>
      <c r="X1" s="514"/>
      <c r="Y1" s="514"/>
      <c r="Z1" s="514"/>
    </row>
    <row r="2" ht="13.5" customHeight="1">
      <c r="A2" s="514"/>
      <c r="B2" s="516" t="s">
        <v>1915</v>
      </c>
      <c r="C2" s="517" t="s">
        <v>1</v>
      </c>
      <c r="D2" s="516" t="s">
        <v>1916</v>
      </c>
      <c r="E2" s="516" t="s">
        <v>1917</v>
      </c>
      <c r="F2" s="514"/>
      <c r="G2" s="514"/>
      <c r="H2" s="514"/>
      <c r="I2" s="514"/>
      <c r="J2" s="514"/>
      <c r="K2" s="514"/>
      <c r="L2" s="514"/>
      <c r="M2" s="514"/>
      <c r="N2" s="514"/>
      <c r="O2" s="514"/>
      <c r="P2" s="514"/>
      <c r="Q2" s="514"/>
      <c r="R2" s="514"/>
      <c r="S2" s="514"/>
      <c r="T2" s="514"/>
      <c r="U2" s="514"/>
      <c r="V2" s="514"/>
      <c r="W2" s="514"/>
      <c r="X2" s="514"/>
      <c r="Y2" s="514"/>
      <c r="Z2" s="514"/>
    </row>
    <row r="3" ht="13.5" customHeight="1">
      <c r="A3" s="514"/>
      <c r="B3" s="518">
        <v>1.0</v>
      </c>
      <c r="C3" s="519" t="s">
        <v>1918</v>
      </c>
      <c r="D3" s="520">
        <v>606.002</v>
      </c>
      <c r="E3" s="520">
        <v>189.88</v>
      </c>
      <c r="F3" s="514"/>
      <c r="G3" s="514"/>
      <c r="H3" s="514"/>
      <c r="I3" s="514"/>
      <c r="J3" s="514"/>
      <c r="K3" s="514"/>
      <c r="L3" s="514"/>
      <c r="M3" s="514"/>
      <c r="N3" s="514"/>
      <c r="O3" s="514"/>
      <c r="P3" s="514"/>
      <c r="Q3" s="514"/>
      <c r="R3" s="514"/>
      <c r="S3" s="514"/>
      <c r="T3" s="514"/>
      <c r="U3" s="514"/>
      <c r="V3" s="514"/>
      <c r="W3" s="514"/>
      <c r="X3" s="514"/>
      <c r="Y3" s="514"/>
      <c r="Z3" s="514"/>
    </row>
    <row r="4" ht="13.5" customHeight="1">
      <c r="A4" s="514"/>
      <c r="B4" s="518">
        <v>2.0</v>
      </c>
      <c r="C4" s="519" t="s">
        <v>1919</v>
      </c>
      <c r="D4" s="520">
        <v>606.002</v>
      </c>
      <c r="E4" s="520">
        <f>439.91-((4.56*0.6)+(0.27*0.9)+(5*2.4))</f>
        <v>424.931</v>
      </c>
      <c r="F4" s="514"/>
      <c r="G4" s="514"/>
      <c r="H4" s="514"/>
      <c r="I4" s="514"/>
      <c r="J4" s="514"/>
      <c r="K4" s="514"/>
      <c r="L4" s="514"/>
      <c r="M4" s="514"/>
      <c r="N4" s="514"/>
      <c r="O4" s="514"/>
      <c r="P4" s="514"/>
      <c r="Q4" s="514"/>
      <c r="R4" s="514"/>
      <c r="S4" s="514"/>
      <c r="T4" s="514"/>
      <c r="U4" s="514"/>
      <c r="V4" s="514"/>
      <c r="W4" s="514"/>
      <c r="X4" s="514"/>
      <c r="Y4" s="514"/>
      <c r="Z4" s="514"/>
    </row>
    <row r="5" ht="13.5" customHeight="1">
      <c r="A5" s="514"/>
      <c r="B5" s="514"/>
      <c r="C5" s="515"/>
      <c r="D5" s="514"/>
      <c r="E5" s="514"/>
      <c r="F5" s="514"/>
      <c r="G5" s="514"/>
      <c r="H5" s="514"/>
      <c r="I5" s="514"/>
      <c r="J5" s="514"/>
      <c r="K5" s="514"/>
      <c r="L5" s="514"/>
      <c r="M5" s="514"/>
      <c r="N5" s="514"/>
      <c r="O5" s="514"/>
      <c r="P5" s="514"/>
      <c r="Q5" s="514"/>
      <c r="R5" s="514"/>
      <c r="S5" s="514"/>
      <c r="T5" s="514"/>
      <c r="U5" s="514"/>
      <c r="V5" s="514"/>
      <c r="W5" s="514"/>
      <c r="X5" s="514"/>
      <c r="Y5" s="514"/>
      <c r="Z5" s="514"/>
    </row>
    <row r="6" ht="13.5" customHeight="1">
      <c r="A6" s="514"/>
      <c r="B6" s="514"/>
      <c r="C6" s="515"/>
      <c r="D6" s="514"/>
      <c r="E6" s="514"/>
      <c r="F6" s="514"/>
      <c r="G6" s="516" t="s">
        <v>1920</v>
      </c>
      <c r="H6" s="516" t="s">
        <v>1921</v>
      </c>
      <c r="I6" s="516" t="s">
        <v>1922</v>
      </c>
      <c r="J6" s="516" t="s">
        <v>1736</v>
      </c>
      <c r="K6" s="516" t="s">
        <v>1923</v>
      </c>
      <c r="L6" s="514"/>
      <c r="M6" s="514"/>
      <c r="N6" s="514"/>
      <c r="O6" s="514"/>
      <c r="P6" s="514"/>
      <c r="Q6" s="514"/>
      <c r="R6" s="514"/>
      <c r="S6" s="514"/>
      <c r="T6" s="514"/>
      <c r="U6" s="514"/>
      <c r="V6" s="514"/>
      <c r="W6" s="514"/>
      <c r="X6" s="514"/>
      <c r="Y6" s="514"/>
      <c r="Z6" s="514"/>
    </row>
    <row r="7" ht="49.5" customHeight="1">
      <c r="A7" s="514"/>
      <c r="B7" s="514"/>
      <c r="C7" s="515"/>
      <c r="D7" s="514"/>
      <c r="E7" s="514"/>
      <c r="F7" s="514"/>
      <c r="G7" s="518">
        <v>436.0</v>
      </c>
      <c r="H7" s="518"/>
      <c r="I7" s="520">
        <v>3.6</v>
      </c>
      <c r="J7" s="520">
        <v>254.0</v>
      </c>
      <c r="K7" s="520">
        <f t="shared" ref="K7:K10" si="1">I7*J7</f>
        <v>914.4</v>
      </c>
      <c r="L7" s="514"/>
      <c r="M7" s="514"/>
      <c r="N7" s="514"/>
      <c r="O7" s="514"/>
      <c r="P7" s="514"/>
      <c r="Q7" s="514"/>
      <c r="R7" s="514"/>
      <c r="S7" s="514"/>
      <c r="T7" s="514"/>
      <c r="U7" s="514"/>
      <c r="V7" s="514"/>
      <c r="W7" s="514"/>
      <c r="X7" s="514"/>
      <c r="Y7" s="514"/>
      <c r="Z7" s="514"/>
    </row>
    <row r="8" ht="49.5" customHeight="1">
      <c r="A8" s="514"/>
      <c r="B8" s="514"/>
      <c r="C8" s="515"/>
      <c r="D8" s="514"/>
      <c r="E8" s="514"/>
      <c r="F8" s="514"/>
      <c r="G8" s="518">
        <v>437.0</v>
      </c>
      <c r="H8" s="518"/>
      <c r="I8" s="520">
        <v>3.7</v>
      </c>
      <c r="J8" s="520">
        <v>88.0</v>
      </c>
      <c r="K8" s="520">
        <f t="shared" si="1"/>
        <v>325.6</v>
      </c>
      <c r="L8" s="514"/>
      <c r="M8" s="514"/>
      <c r="N8" s="514"/>
      <c r="O8" s="514"/>
      <c r="P8" s="514"/>
      <c r="Q8" s="514"/>
      <c r="R8" s="514"/>
      <c r="S8" s="514"/>
      <c r="T8" s="514"/>
      <c r="U8" s="514"/>
      <c r="V8" s="514"/>
      <c r="W8" s="514"/>
      <c r="X8" s="514"/>
      <c r="Y8" s="514"/>
      <c r="Z8" s="514"/>
    </row>
    <row r="9" ht="49.5" customHeight="1">
      <c r="A9" s="514"/>
      <c r="B9" s="514"/>
      <c r="C9" s="515"/>
      <c r="D9" s="514"/>
      <c r="E9" s="514"/>
      <c r="F9" s="514"/>
      <c r="G9" s="518" t="s">
        <v>1924</v>
      </c>
      <c r="H9" s="518"/>
      <c r="I9" s="520">
        <v>6.0</v>
      </c>
      <c r="J9" s="520">
        <v>342.0</v>
      </c>
      <c r="K9" s="520">
        <f t="shared" si="1"/>
        <v>2052</v>
      </c>
      <c r="L9" s="514"/>
      <c r="M9" s="514"/>
      <c r="N9" s="514"/>
      <c r="O9" s="514"/>
      <c r="P9" s="514"/>
      <c r="Q9" s="514"/>
      <c r="R9" s="514"/>
      <c r="S9" s="514"/>
      <c r="T9" s="514"/>
      <c r="U9" s="514"/>
      <c r="V9" s="514"/>
      <c r="W9" s="514"/>
      <c r="X9" s="514"/>
      <c r="Y9" s="514"/>
      <c r="Z9" s="514"/>
    </row>
    <row r="10" ht="49.5" customHeight="1">
      <c r="A10" s="514"/>
      <c r="B10" s="514"/>
      <c r="C10" s="515"/>
      <c r="D10" s="514"/>
      <c r="E10" s="514"/>
      <c r="F10" s="514"/>
      <c r="G10" s="518" t="s">
        <v>1925</v>
      </c>
      <c r="H10" s="518"/>
      <c r="I10" s="520">
        <v>6.0</v>
      </c>
      <c r="J10" s="520">
        <v>264.0</v>
      </c>
      <c r="K10" s="520">
        <f t="shared" si="1"/>
        <v>1584</v>
      </c>
      <c r="L10" s="514"/>
      <c r="M10" s="514"/>
      <c r="N10" s="514"/>
      <c r="O10" s="514"/>
      <c r="P10" s="514"/>
      <c r="Q10" s="514"/>
      <c r="R10" s="514"/>
      <c r="S10" s="514"/>
      <c r="T10" s="514"/>
      <c r="U10" s="514"/>
      <c r="V10" s="514"/>
      <c r="W10" s="514"/>
      <c r="X10" s="514"/>
      <c r="Y10" s="514"/>
      <c r="Z10" s="514"/>
    </row>
    <row r="11" ht="13.5" customHeight="1">
      <c r="A11" s="514"/>
      <c r="B11" s="514"/>
      <c r="C11" s="515"/>
      <c r="D11" s="514"/>
      <c r="E11" s="514"/>
      <c r="F11" s="514"/>
      <c r="G11" s="521" t="s">
        <v>1926</v>
      </c>
      <c r="H11" s="409"/>
      <c r="I11" s="409"/>
      <c r="J11" s="297"/>
      <c r="K11" s="520">
        <f>SUM(K7:K10)</f>
        <v>4876</v>
      </c>
      <c r="L11" s="514"/>
      <c r="M11" s="514"/>
      <c r="N11" s="514"/>
      <c r="O11" s="514"/>
      <c r="P11" s="514"/>
      <c r="Q11" s="514"/>
      <c r="R11" s="514"/>
      <c r="S11" s="514"/>
      <c r="T11" s="514"/>
      <c r="U11" s="514"/>
      <c r="V11" s="514"/>
      <c r="W11" s="514"/>
      <c r="X11" s="514"/>
      <c r="Y11" s="514"/>
      <c r="Z11" s="514"/>
    </row>
    <row r="12" ht="13.5" customHeight="1">
      <c r="A12" s="514"/>
      <c r="B12" s="514"/>
      <c r="C12" s="515"/>
      <c r="D12" s="514"/>
      <c r="E12" s="514"/>
      <c r="F12" s="514"/>
      <c r="G12" s="521" t="s">
        <v>1927</v>
      </c>
      <c r="H12" s="409"/>
      <c r="I12" s="297"/>
      <c r="J12" s="518" t="s">
        <v>1928</v>
      </c>
      <c r="K12" s="520">
        <f>K11*1</f>
        <v>4876</v>
      </c>
      <c r="L12" s="514"/>
      <c r="M12" s="514"/>
      <c r="N12" s="514"/>
      <c r="O12" s="514"/>
      <c r="P12" s="514"/>
      <c r="Q12" s="514"/>
      <c r="R12" s="514"/>
      <c r="S12" s="514"/>
      <c r="T12" s="514"/>
      <c r="U12" s="514"/>
      <c r="V12" s="514"/>
      <c r="W12" s="514"/>
      <c r="X12" s="514"/>
      <c r="Y12" s="514"/>
      <c r="Z12" s="514"/>
    </row>
    <row r="13" ht="13.5" customHeight="1">
      <c r="A13" s="514"/>
      <c r="B13" s="514"/>
      <c r="C13" s="515"/>
      <c r="D13" s="514"/>
      <c r="E13" s="514"/>
      <c r="F13" s="514"/>
      <c r="G13" s="522" t="s">
        <v>1929</v>
      </c>
      <c r="H13" s="523"/>
      <c r="I13" s="524"/>
      <c r="J13" s="518" t="s">
        <v>1930</v>
      </c>
      <c r="K13" s="520">
        <f>25.2*8.75*0.05</f>
        <v>11.025</v>
      </c>
      <c r="L13" s="514"/>
      <c r="M13" s="514"/>
      <c r="N13" s="514"/>
      <c r="O13" s="514"/>
      <c r="P13" s="514"/>
      <c r="Q13" s="514"/>
      <c r="R13" s="514"/>
      <c r="S13" s="514"/>
      <c r="T13" s="514"/>
      <c r="U13" s="514"/>
      <c r="V13" s="514"/>
      <c r="W13" s="514"/>
      <c r="X13" s="514"/>
      <c r="Y13" s="514"/>
      <c r="Z13" s="514"/>
    </row>
    <row r="14" ht="13.5" customHeight="1">
      <c r="A14" s="514"/>
      <c r="B14" s="514"/>
      <c r="C14" s="515"/>
      <c r="D14" s="514"/>
      <c r="E14" s="514"/>
      <c r="F14" s="514"/>
      <c r="G14" s="525"/>
      <c r="H14" s="526"/>
      <c r="I14" s="527"/>
      <c r="J14" s="518" t="s">
        <v>1931</v>
      </c>
      <c r="K14" s="520">
        <f>25.2*8.75*0.3</f>
        <v>66.15</v>
      </c>
      <c r="L14" s="514"/>
      <c r="M14" s="514"/>
      <c r="N14" s="514"/>
      <c r="O14" s="514"/>
      <c r="P14" s="514"/>
      <c r="Q14" s="514"/>
      <c r="R14" s="514"/>
      <c r="S14" s="514"/>
      <c r="T14" s="514"/>
      <c r="U14" s="514"/>
      <c r="V14" s="514"/>
      <c r="W14" s="514"/>
      <c r="X14" s="514"/>
      <c r="Y14" s="514"/>
      <c r="Z14" s="514"/>
    </row>
    <row r="15" ht="13.5" customHeight="1">
      <c r="A15" s="514"/>
      <c r="B15" s="514"/>
      <c r="C15" s="515"/>
      <c r="D15" s="514"/>
      <c r="E15" s="514"/>
      <c r="F15" s="514"/>
      <c r="G15" s="514"/>
      <c r="H15" s="514"/>
      <c r="I15" s="514"/>
      <c r="J15" s="514"/>
      <c r="K15" s="514"/>
      <c r="L15" s="514"/>
      <c r="M15" s="514"/>
      <c r="N15" s="514"/>
      <c r="O15" s="514"/>
      <c r="P15" s="514"/>
      <c r="Q15" s="514"/>
      <c r="R15" s="514"/>
      <c r="S15" s="514"/>
      <c r="T15" s="514"/>
      <c r="U15" s="514"/>
      <c r="V15" s="514"/>
      <c r="W15" s="514"/>
      <c r="X15" s="514"/>
      <c r="Y15" s="514"/>
      <c r="Z15" s="514"/>
    </row>
    <row r="16" ht="13.5" customHeight="1">
      <c r="A16" s="514"/>
      <c r="B16" s="514"/>
      <c r="C16" s="515"/>
      <c r="D16" s="514"/>
      <c r="E16" s="514"/>
      <c r="F16" s="514"/>
      <c r="G16" s="514"/>
      <c r="H16" s="514"/>
      <c r="I16" s="514"/>
      <c r="J16" s="514"/>
      <c r="K16" s="514"/>
      <c r="L16" s="514"/>
      <c r="M16" s="514"/>
      <c r="N16" s="514"/>
      <c r="O16" s="514"/>
      <c r="P16" s="514"/>
      <c r="Q16" s="514"/>
      <c r="R16" s="514"/>
      <c r="S16" s="514"/>
      <c r="T16" s="514"/>
      <c r="U16" s="514"/>
      <c r="V16" s="514"/>
      <c r="W16" s="514"/>
      <c r="X16" s="514"/>
      <c r="Y16" s="514"/>
      <c r="Z16" s="514"/>
    </row>
    <row r="17" ht="13.5" customHeight="1">
      <c r="A17" s="514"/>
      <c r="B17" s="514"/>
      <c r="C17" s="515"/>
      <c r="D17" s="514"/>
      <c r="E17" s="514"/>
      <c r="F17" s="514"/>
      <c r="G17" s="514"/>
      <c r="H17" s="514"/>
      <c r="I17" s="514"/>
      <c r="J17" s="514"/>
      <c r="K17" s="514"/>
      <c r="L17" s="514"/>
      <c r="M17" s="514"/>
      <c r="N17" s="514"/>
      <c r="O17" s="514"/>
      <c r="P17" s="514"/>
      <c r="Q17" s="514"/>
      <c r="R17" s="514"/>
      <c r="S17" s="514"/>
      <c r="T17" s="514"/>
      <c r="U17" s="514"/>
      <c r="V17" s="514"/>
      <c r="W17" s="514"/>
      <c r="X17" s="514"/>
      <c r="Y17" s="514"/>
      <c r="Z17" s="514"/>
    </row>
    <row r="18" ht="13.5" customHeight="1">
      <c r="A18" s="514"/>
      <c r="B18" s="514"/>
      <c r="C18" s="515"/>
      <c r="D18" s="514"/>
      <c r="E18" s="514"/>
      <c r="F18" s="514"/>
      <c r="G18" s="514"/>
      <c r="H18" s="514"/>
      <c r="I18" s="514"/>
      <c r="J18" s="514"/>
      <c r="K18" s="514"/>
      <c r="L18" s="514"/>
      <c r="M18" s="514"/>
      <c r="N18" s="514"/>
      <c r="O18" s="514"/>
      <c r="P18" s="514"/>
      <c r="Q18" s="514"/>
      <c r="R18" s="514"/>
      <c r="S18" s="514"/>
      <c r="T18" s="514"/>
      <c r="U18" s="514"/>
      <c r="V18" s="514"/>
      <c r="W18" s="514"/>
      <c r="X18" s="514"/>
      <c r="Y18" s="514"/>
      <c r="Z18" s="514"/>
    </row>
    <row r="19" ht="13.5" customHeight="1">
      <c r="A19" s="514"/>
      <c r="B19" s="514"/>
      <c r="C19" s="515"/>
      <c r="D19" s="514"/>
      <c r="E19" s="514"/>
      <c r="F19" s="514"/>
      <c r="G19" s="514"/>
      <c r="H19" s="514"/>
      <c r="I19" s="514"/>
      <c r="J19" s="514"/>
      <c r="K19" s="514"/>
      <c r="L19" s="514"/>
      <c r="M19" s="514"/>
      <c r="N19" s="514"/>
      <c r="O19" s="514"/>
      <c r="P19" s="514"/>
      <c r="Q19" s="514"/>
      <c r="R19" s="514"/>
      <c r="S19" s="514"/>
      <c r="T19" s="514"/>
      <c r="U19" s="514"/>
      <c r="V19" s="514"/>
      <c r="W19" s="514"/>
      <c r="X19" s="514"/>
      <c r="Y19" s="514"/>
      <c r="Z19" s="514"/>
    </row>
    <row r="20" ht="13.5" customHeight="1">
      <c r="A20" s="514"/>
      <c r="B20" s="514"/>
      <c r="C20" s="515"/>
      <c r="D20" s="514"/>
      <c r="E20" s="514"/>
      <c r="F20" s="514"/>
      <c r="G20" s="514"/>
      <c r="H20" s="514"/>
      <c r="I20" s="514"/>
      <c r="J20" s="514"/>
      <c r="K20" s="514"/>
      <c r="L20" s="514"/>
      <c r="M20" s="514"/>
      <c r="N20" s="514"/>
      <c r="O20" s="514"/>
      <c r="P20" s="514"/>
      <c r="Q20" s="514"/>
      <c r="R20" s="514"/>
      <c r="S20" s="514"/>
      <c r="T20" s="514"/>
      <c r="U20" s="514"/>
      <c r="V20" s="514"/>
      <c r="W20" s="514"/>
      <c r="X20" s="514"/>
      <c r="Y20" s="514"/>
      <c r="Z20" s="514"/>
    </row>
    <row r="21" ht="13.5" customHeight="1">
      <c r="A21" s="514"/>
      <c r="B21" s="514"/>
      <c r="C21" s="515"/>
      <c r="D21" s="514"/>
      <c r="E21" s="514"/>
      <c r="F21" s="514"/>
      <c r="G21" s="514"/>
      <c r="H21" s="514"/>
      <c r="I21" s="514"/>
      <c r="J21" s="514"/>
      <c r="K21" s="514"/>
      <c r="L21" s="514"/>
      <c r="M21" s="514"/>
      <c r="N21" s="514"/>
      <c r="O21" s="514"/>
      <c r="P21" s="514"/>
      <c r="Q21" s="514"/>
      <c r="R21" s="514"/>
      <c r="S21" s="514"/>
      <c r="T21" s="514"/>
      <c r="U21" s="514"/>
      <c r="V21" s="514"/>
      <c r="W21" s="514"/>
      <c r="X21" s="514"/>
      <c r="Y21" s="514"/>
      <c r="Z21" s="514"/>
    </row>
    <row r="22" ht="13.5" customHeight="1">
      <c r="A22" s="514"/>
      <c r="B22" s="514"/>
      <c r="C22" s="515"/>
      <c r="D22" s="514"/>
      <c r="E22" s="514"/>
      <c r="F22" s="514"/>
      <c r="G22" s="514"/>
      <c r="H22" s="514"/>
      <c r="I22" s="514"/>
      <c r="J22" s="514"/>
      <c r="K22" s="514"/>
      <c r="L22" s="514"/>
      <c r="M22" s="514"/>
      <c r="N22" s="514"/>
      <c r="O22" s="514"/>
      <c r="P22" s="514"/>
      <c r="Q22" s="514"/>
      <c r="R22" s="514"/>
      <c r="S22" s="514"/>
      <c r="T22" s="514"/>
      <c r="U22" s="514"/>
      <c r="V22" s="514"/>
      <c r="W22" s="514"/>
      <c r="X22" s="514"/>
      <c r="Y22" s="514"/>
      <c r="Z22" s="514"/>
    </row>
    <row r="23" ht="13.5" customHeight="1">
      <c r="A23" s="514"/>
      <c r="B23" s="514"/>
      <c r="C23" s="515"/>
      <c r="D23" s="514"/>
      <c r="E23" s="514"/>
      <c r="F23" s="514"/>
      <c r="G23" s="514"/>
      <c r="H23" s="514"/>
      <c r="I23" s="514"/>
      <c r="J23" s="514"/>
      <c r="K23" s="514"/>
      <c r="L23" s="514"/>
      <c r="M23" s="514"/>
      <c r="N23" s="514"/>
      <c r="O23" s="514"/>
      <c r="P23" s="514"/>
      <c r="Q23" s="514"/>
      <c r="R23" s="514"/>
      <c r="S23" s="514"/>
      <c r="T23" s="514"/>
      <c r="U23" s="514"/>
      <c r="V23" s="514"/>
      <c r="W23" s="514"/>
      <c r="X23" s="514"/>
      <c r="Y23" s="514"/>
      <c r="Z23" s="514"/>
    </row>
    <row r="24" ht="13.5" customHeight="1">
      <c r="A24" s="514"/>
      <c r="B24" s="514"/>
      <c r="C24" s="515"/>
      <c r="D24" s="514"/>
      <c r="E24" s="514"/>
      <c r="F24" s="514"/>
      <c r="G24" s="514"/>
      <c r="H24" s="514"/>
      <c r="I24" s="514"/>
      <c r="J24" s="514"/>
      <c r="K24" s="514"/>
      <c r="L24" s="514"/>
      <c r="M24" s="514"/>
      <c r="N24" s="514"/>
      <c r="O24" s="514"/>
      <c r="P24" s="514"/>
      <c r="Q24" s="514"/>
      <c r="R24" s="514"/>
      <c r="S24" s="514"/>
      <c r="T24" s="514"/>
      <c r="U24" s="514"/>
      <c r="V24" s="514"/>
      <c r="W24" s="514"/>
      <c r="X24" s="514"/>
      <c r="Y24" s="514"/>
      <c r="Z24" s="514"/>
    </row>
    <row r="25" ht="13.5" customHeight="1">
      <c r="A25" s="514"/>
      <c r="B25" s="514"/>
      <c r="C25" s="515"/>
      <c r="D25" s="514"/>
      <c r="E25" s="514"/>
      <c r="F25" s="514"/>
      <c r="G25" s="514"/>
      <c r="H25" s="514"/>
      <c r="I25" s="514"/>
      <c r="J25" s="514"/>
      <c r="K25" s="514"/>
      <c r="L25" s="514"/>
      <c r="M25" s="514"/>
      <c r="N25" s="514"/>
      <c r="O25" s="514"/>
      <c r="P25" s="514"/>
      <c r="Q25" s="514"/>
      <c r="R25" s="514"/>
      <c r="S25" s="514"/>
      <c r="T25" s="514"/>
      <c r="U25" s="514"/>
      <c r="V25" s="514"/>
      <c r="W25" s="514"/>
      <c r="X25" s="514"/>
      <c r="Y25" s="514"/>
      <c r="Z25" s="514"/>
    </row>
    <row r="26" ht="13.5" customHeight="1">
      <c r="A26" s="514"/>
      <c r="B26" s="514"/>
      <c r="C26" s="515"/>
      <c r="D26" s="514"/>
      <c r="E26" s="514"/>
      <c r="F26" s="514"/>
      <c r="G26" s="514"/>
      <c r="H26" s="514"/>
      <c r="I26" s="514"/>
      <c r="J26" s="514"/>
      <c r="K26" s="514"/>
      <c r="L26" s="514"/>
      <c r="M26" s="514"/>
      <c r="N26" s="514"/>
      <c r="O26" s="514"/>
      <c r="P26" s="514"/>
      <c r="Q26" s="514"/>
      <c r="R26" s="514"/>
      <c r="S26" s="514"/>
      <c r="T26" s="514"/>
      <c r="U26" s="514"/>
      <c r="V26" s="514"/>
      <c r="W26" s="514"/>
      <c r="X26" s="514"/>
      <c r="Y26" s="514"/>
      <c r="Z26" s="514"/>
    </row>
    <row r="27" ht="13.5" customHeight="1">
      <c r="A27" s="514"/>
      <c r="B27" s="514"/>
      <c r="C27" s="515"/>
      <c r="D27" s="514"/>
      <c r="E27" s="514"/>
      <c r="F27" s="514"/>
      <c r="G27" s="514"/>
      <c r="H27" s="514"/>
      <c r="I27" s="514"/>
      <c r="J27" s="514"/>
      <c r="K27" s="514"/>
      <c r="L27" s="514"/>
      <c r="M27" s="514"/>
      <c r="N27" s="514"/>
      <c r="O27" s="514"/>
      <c r="P27" s="514"/>
      <c r="Q27" s="514"/>
      <c r="R27" s="514"/>
      <c r="S27" s="514"/>
      <c r="T27" s="514"/>
      <c r="U27" s="514"/>
      <c r="V27" s="514"/>
      <c r="W27" s="514"/>
      <c r="X27" s="514"/>
      <c r="Y27" s="514"/>
      <c r="Z27" s="514"/>
    </row>
    <row r="28" ht="13.5" customHeight="1">
      <c r="A28" s="514"/>
      <c r="B28" s="514"/>
      <c r="C28" s="515"/>
      <c r="D28" s="514"/>
      <c r="E28" s="514"/>
      <c r="F28" s="514"/>
      <c r="G28" s="514"/>
      <c r="H28" s="514"/>
      <c r="I28" s="514"/>
      <c r="J28" s="514"/>
      <c r="K28" s="514"/>
      <c r="L28" s="514"/>
      <c r="M28" s="514"/>
      <c r="N28" s="514"/>
      <c r="O28" s="514"/>
      <c r="P28" s="514"/>
      <c r="Q28" s="514"/>
      <c r="R28" s="514"/>
      <c r="S28" s="514"/>
      <c r="T28" s="514"/>
      <c r="U28" s="514"/>
      <c r="V28" s="514"/>
      <c r="W28" s="514"/>
      <c r="X28" s="514"/>
      <c r="Y28" s="514"/>
      <c r="Z28" s="514"/>
    </row>
    <row r="29" ht="13.5" customHeight="1">
      <c r="A29" s="514"/>
      <c r="B29" s="514"/>
      <c r="C29" s="515"/>
      <c r="D29" s="514"/>
      <c r="E29" s="514"/>
      <c r="F29" s="514"/>
      <c r="G29" s="514"/>
      <c r="H29" s="514"/>
      <c r="I29" s="514"/>
      <c r="J29" s="514"/>
      <c r="K29" s="514"/>
      <c r="L29" s="514"/>
      <c r="M29" s="514"/>
      <c r="N29" s="514"/>
      <c r="O29" s="514"/>
      <c r="P29" s="514"/>
      <c r="Q29" s="514"/>
      <c r="R29" s="514"/>
      <c r="S29" s="514"/>
      <c r="T29" s="514"/>
      <c r="U29" s="514"/>
      <c r="V29" s="514"/>
      <c r="W29" s="514"/>
      <c r="X29" s="514"/>
      <c r="Y29" s="514"/>
      <c r="Z29" s="514"/>
    </row>
    <row r="30" ht="13.5" customHeight="1">
      <c r="A30" s="514"/>
      <c r="B30" s="514"/>
      <c r="C30" s="515"/>
      <c r="D30" s="514"/>
      <c r="E30" s="514"/>
      <c r="F30" s="514"/>
      <c r="G30" s="514"/>
      <c r="H30" s="514"/>
      <c r="I30" s="514"/>
      <c r="J30" s="514"/>
      <c r="K30" s="514"/>
      <c r="L30" s="514"/>
      <c r="M30" s="514"/>
      <c r="N30" s="514"/>
      <c r="O30" s="514"/>
      <c r="P30" s="514"/>
      <c r="Q30" s="514"/>
      <c r="R30" s="514"/>
      <c r="S30" s="514"/>
      <c r="T30" s="514"/>
      <c r="U30" s="514"/>
      <c r="V30" s="514"/>
      <c r="W30" s="514"/>
      <c r="X30" s="514"/>
      <c r="Y30" s="514"/>
      <c r="Z30" s="514"/>
    </row>
    <row r="31" ht="13.5" customHeight="1">
      <c r="A31" s="514"/>
      <c r="B31" s="514"/>
      <c r="C31" s="515"/>
      <c r="D31" s="514"/>
      <c r="E31" s="514"/>
      <c r="F31" s="514"/>
      <c r="G31" s="514"/>
      <c r="H31" s="514"/>
      <c r="I31" s="514"/>
      <c r="J31" s="514"/>
      <c r="K31" s="514"/>
      <c r="L31" s="514"/>
      <c r="M31" s="514"/>
      <c r="N31" s="514"/>
      <c r="O31" s="514"/>
      <c r="P31" s="514"/>
      <c r="Q31" s="514"/>
      <c r="R31" s="514"/>
      <c r="S31" s="514"/>
      <c r="T31" s="514"/>
      <c r="U31" s="514"/>
      <c r="V31" s="514"/>
      <c r="W31" s="514"/>
      <c r="X31" s="514"/>
      <c r="Y31" s="514"/>
      <c r="Z31" s="514"/>
    </row>
    <row r="32" ht="13.5" customHeight="1">
      <c r="A32" s="514"/>
      <c r="B32" s="514"/>
      <c r="C32" s="515"/>
      <c r="D32" s="514"/>
      <c r="E32" s="514"/>
      <c r="F32" s="514"/>
      <c r="G32" s="514"/>
      <c r="H32" s="514"/>
      <c r="I32" s="514"/>
      <c r="J32" s="514"/>
      <c r="K32" s="514"/>
      <c r="L32" s="514"/>
      <c r="M32" s="514"/>
      <c r="N32" s="514"/>
      <c r="O32" s="514"/>
      <c r="P32" s="514"/>
      <c r="Q32" s="514"/>
      <c r="R32" s="514"/>
      <c r="S32" s="514"/>
      <c r="T32" s="514"/>
      <c r="U32" s="514"/>
      <c r="V32" s="514"/>
      <c r="W32" s="514"/>
      <c r="X32" s="514"/>
      <c r="Y32" s="514"/>
      <c r="Z32" s="514"/>
    </row>
    <row r="33" ht="13.5" customHeight="1">
      <c r="A33" s="514"/>
      <c r="B33" s="514"/>
      <c r="C33" s="515"/>
      <c r="D33" s="514"/>
      <c r="E33" s="514"/>
      <c r="F33" s="514"/>
      <c r="G33" s="514"/>
      <c r="H33" s="514"/>
      <c r="I33" s="514"/>
      <c r="J33" s="514"/>
      <c r="K33" s="514"/>
      <c r="L33" s="514"/>
      <c r="M33" s="514"/>
      <c r="N33" s="514"/>
      <c r="O33" s="514"/>
      <c r="P33" s="514"/>
      <c r="Q33" s="514"/>
      <c r="R33" s="514"/>
      <c r="S33" s="514"/>
      <c r="T33" s="514"/>
      <c r="U33" s="514"/>
      <c r="V33" s="514"/>
      <c r="W33" s="514"/>
      <c r="X33" s="514"/>
      <c r="Y33" s="514"/>
      <c r="Z33" s="514"/>
    </row>
    <row r="34" ht="13.5" customHeight="1">
      <c r="A34" s="514"/>
      <c r="B34" s="514"/>
      <c r="C34" s="515"/>
      <c r="D34" s="514"/>
      <c r="E34" s="514"/>
      <c r="F34" s="514"/>
      <c r="G34" s="514"/>
      <c r="H34" s="514"/>
      <c r="I34" s="514"/>
      <c r="J34" s="514"/>
      <c r="K34" s="514"/>
      <c r="L34" s="514"/>
      <c r="M34" s="514"/>
      <c r="N34" s="514"/>
      <c r="O34" s="514"/>
      <c r="P34" s="514"/>
      <c r="Q34" s="514"/>
      <c r="R34" s="514"/>
      <c r="S34" s="514"/>
      <c r="T34" s="514"/>
      <c r="U34" s="514"/>
      <c r="V34" s="514"/>
      <c r="W34" s="514"/>
      <c r="X34" s="514"/>
      <c r="Y34" s="514"/>
      <c r="Z34" s="514"/>
    </row>
    <row r="35" ht="13.5" customHeight="1">
      <c r="A35" s="514"/>
      <c r="B35" s="514"/>
      <c r="C35" s="515"/>
      <c r="D35" s="514"/>
      <c r="E35" s="514"/>
      <c r="F35" s="514"/>
      <c r="G35" s="514"/>
      <c r="H35" s="514"/>
      <c r="I35" s="514"/>
      <c r="J35" s="514"/>
      <c r="K35" s="514"/>
      <c r="L35" s="514"/>
      <c r="M35" s="514"/>
      <c r="N35" s="514"/>
      <c r="O35" s="514"/>
      <c r="P35" s="514"/>
      <c r="Q35" s="514"/>
      <c r="R35" s="514"/>
      <c r="S35" s="514"/>
      <c r="T35" s="514"/>
      <c r="U35" s="514"/>
      <c r="V35" s="514"/>
      <c r="W35" s="514"/>
      <c r="X35" s="514"/>
      <c r="Y35" s="514"/>
      <c r="Z35" s="514"/>
    </row>
    <row r="36" ht="13.5" customHeight="1">
      <c r="A36" s="514"/>
      <c r="B36" s="514"/>
      <c r="C36" s="515"/>
      <c r="D36" s="514"/>
      <c r="E36" s="514"/>
      <c r="F36" s="514"/>
      <c r="G36" s="514"/>
      <c r="H36" s="514"/>
      <c r="I36" s="514"/>
      <c r="J36" s="514"/>
      <c r="K36" s="514"/>
      <c r="L36" s="514"/>
      <c r="M36" s="514"/>
      <c r="N36" s="514"/>
      <c r="O36" s="514"/>
      <c r="P36" s="514"/>
      <c r="Q36" s="514"/>
      <c r="R36" s="514"/>
      <c r="S36" s="514"/>
      <c r="T36" s="514"/>
      <c r="U36" s="514"/>
      <c r="V36" s="514"/>
      <c r="W36" s="514"/>
      <c r="X36" s="514"/>
      <c r="Y36" s="514"/>
      <c r="Z36" s="514"/>
    </row>
    <row r="37" ht="13.5" customHeight="1">
      <c r="A37" s="514"/>
      <c r="B37" s="514"/>
      <c r="C37" s="515"/>
      <c r="D37" s="514"/>
      <c r="E37" s="514"/>
      <c r="F37" s="514"/>
      <c r="G37" s="514"/>
      <c r="H37" s="514"/>
      <c r="I37" s="514"/>
      <c r="J37" s="514"/>
      <c r="K37" s="514"/>
      <c r="L37" s="514"/>
      <c r="M37" s="514"/>
      <c r="N37" s="514"/>
      <c r="O37" s="514"/>
      <c r="P37" s="514"/>
      <c r="Q37" s="514"/>
      <c r="R37" s="514"/>
      <c r="S37" s="514"/>
      <c r="T37" s="514"/>
      <c r="U37" s="514"/>
      <c r="V37" s="514"/>
      <c r="W37" s="514"/>
      <c r="X37" s="514"/>
      <c r="Y37" s="514"/>
      <c r="Z37" s="514"/>
    </row>
    <row r="38" ht="13.5" customHeight="1">
      <c r="A38" s="514"/>
      <c r="B38" s="514"/>
      <c r="C38" s="515"/>
      <c r="D38" s="514"/>
      <c r="E38" s="514"/>
      <c r="F38" s="514"/>
      <c r="G38" s="514"/>
      <c r="H38" s="514"/>
      <c r="I38" s="514"/>
      <c r="J38" s="514"/>
      <c r="K38" s="514"/>
      <c r="L38" s="514"/>
      <c r="M38" s="514"/>
      <c r="N38" s="514"/>
      <c r="O38" s="514"/>
      <c r="P38" s="514"/>
      <c r="Q38" s="514"/>
      <c r="R38" s="514"/>
      <c r="S38" s="514"/>
      <c r="T38" s="514"/>
      <c r="U38" s="514"/>
      <c r="V38" s="514"/>
      <c r="W38" s="514"/>
      <c r="X38" s="514"/>
      <c r="Y38" s="514"/>
      <c r="Z38" s="514"/>
    </row>
    <row r="39" ht="13.5" customHeight="1">
      <c r="A39" s="514"/>
      <c r="B39" s="514"/>
      <c r="C39" s="515"/>
      <c r="D39" s="514"/>
      <c r="E39" s="514"/>
      <c r="F39" s="514"/>
      <c r="G39" s="514"/>
      <c r="H39" s="514"/>
      <c r="I39" s="514"/>
      <c r="J39" s="514"/>
      <c r="K39" s="514"/>
      <c r="L39" s="514"/>
      <c r="M39" s="514"/>
      <c r="N39" s="514"/>
      <c r="O39" s="514"/>
      <c r="P39" s="514"/>
      <c r="Q39" s="514"/>
      <c r="R39" s="514"/>
      <c r="S39" s="514"/>
      <c r="T39" s="514"/>
      <c r="U39" s="514"/>
      <c r="V39" s="514"/>
      <c r="W39" s="514"/>
      <c r="X39" s="514"/>
      <c r="Y39" s="514"/>
      <c r="Z39" s="514"/>
    </row>
    <row r="40" ht="13.5" customHeight="1">
      <c r="A40" s="514"/>
      <c r="B40" s="514"/>
      <c r="C40" s="515"/>
      <c r="D40" s="514"/>
      <c r="E40" s="514"/>
      <c r="F40" s="514"/>
      <c r="G40" s="514"/>
      <c r="H40" s="514"/>
      <c r="I40" s="514"/>
      <c r="J40" s="514"/>
      <c r="K40" s="514"/>
      <c r="L40" s="514"/>
      <c r="M40" s="514"/>
      <c r="N40" s="514"/>
      <c r="O40" s="514"/>
      <c r="P40" s="514"/>
      <c r="Q40" s="514"/>
      <c r="R40" s="514"/>
      <c r="S40" s="514"/>
      <c r="T40" s="514"/>
      <c r="U40" s="514"/>
      <c r="V40" s="514"/>
      <c r="W40" s="514"/>
      <c r="X40" s="514"/>
      <c r="Y40" s="514"/>
      <c r="Z40" s="514"/>
    </row>
    <row r="41" ht="13.5" customHeight="1">
      <c r="A41" s="514"/>
      <c r="B41" s="514"/>
      <c r="C41" s="515"/>
      <c r="D41" s="514"/>
      <c r="E41" s="514"/>
      <c r="F41" s="514"/>
      <c r="G41" s="514"/>
      <c r="H41" s="514"/>
      <c r="I41" s="514"/>
      <c r="J41" s="514"/>
      <c r="K41" s="514"/>
      <c r="L41" s="514"/>
      <c r="M41" s="514"/>
      <c r="N41" s="514"/>
      <c r="O41" s="514"/>
      <c r="P41" s="514"/>
      <c r="Q41" s="514"/>
      <c r="R41" s="514"/>
      <c r="S41" s="514"/>
      <c r="T41" s="514"/>
      <c r="U41" s="514"/>
      <c r="V41" s="514"/>
      <c r="W41" s="514"/>
      <c r="X41" s="514"/>
      <c r="Y41" s="514"/>
      <c r="Z41" s="514"/>
    </row>
    <row r="42" ht="13.5" customHeight="1">
      <c r="A42" s="514"/>
      <c r="B42" s="514"/>
      <c r="C42" s="515"/>
      <c r="D42" s="514"/>
      <c r="E42" s="514"/>
      <c r="F42" s="514"/>
      <c r="G42" s="514"/>
      <c r="H42" s="514"/>
      <c r="I42" s="514"/>
      <c r="J42" s="514"/>
      <c r="K42" s="514"/>
      <c r="L42" s="514"/>
      <c r="M42" s="514"/>
      <c r="N42" s="514"/>
      <c r="O42" s="514"/>
      <c r="P42" s="514"/>
      <c r="Q42" s="514"/>
      <c r="R42" s="514"/>
      <c r="S42" s="514"/>
      <c r="T42" s="514"/>
      <c r="U42" s="514"/>
      <c r="V42" s="514"/>
      <c r="W42" s="514"/>
      <c r="X42" s="514"/>
      <c r="Y42" s="514"/>
      <c r="Z42" s="514"/>
    </row>
    <row r="43" ht="13.5" customHeight="1">
      <c r="A43" s="514"/>
      <c r="B43" s="514"/>
      <c r="C43" s="515"/>
      <c r="D43" s="514"/>
      <c r="E43" s="514"/>
      <c r="F43" s="514"/>
      <c r="G43" s="514"/>
      <c r="H43" s="514"/>
      <c r="I43" s="514"/>
      <c r="J43" s="514"/>
      <c r="K43" s="514"/>
      <c r="L43" s="514"/>
      <c r="M43" s="514"/>
      <c r="N43" s="514"/>
      <c r="O43" s="514"/>
      <c r="P43" s="514"/>
      <c r="Q43" s="514"/>
      <c r="R43" s="514"/>
      <c r="S43" s="514"/>
      <c r="T43" s="514"/>
      <c r="U43" s="514"/>
      <c r="V43" s="514"/>
      <c r="W43" s="514"/>
      <c r="X43" s="514"/>
      <c r="Y43" s="514"/>
      <c r="Z43" s="514"/>
    </row>
    <row r="44" ht="13.5" customHeight="1">
      <c r="A44" s="514"/>
      <c r="B44" s="514"/>
      <c r="C44" s="515"/>
      <c r="D44" s="514"/>
      <c r="E44" s="514"/>
      <c r="F44" s="514"/>
      <c r="G44" s="514"/>
      <c r="H44" s="514"/>
      <c r="I44" s="514"/>
      <c r="J44" s="514"/>
      <c r="K44" s="514"/>
      <c r="L44" s="514"/>
      <c r="M44" s="514"/>
      <c r="N44" s="514"/>
      <c r="O44" s="514"/>
      <c r="P44" s="514"/>
      <c r="Q44" s="514"/>
      <c r="R44" s="514"/>
      <c r="S44" s="514"/>
      <c r="T44" s="514"/>
      <c r="U44" s="514"/>
      <c r="V44" s="514"/>
      <c r="W44" s="514"/>
      <c r="X44" s="514"/>
      <c r="Y44" s="514"/>
      <c r="Z44" s="514"/>
    </row>
    <row r="45" ht="13.5" customHeight="1">
      <c r="A45" s="514"/>
      <c r="B45" s="514"/>
      <c r="C45" s="515"/>
      <c r="D45" s="514"/>
      <c r="E45" s="514"/>
      <c r="F45" s="514"/>
      <c r="G45" s="514"/>
      <c r="H45" s="514"/>
      <c r="I45" s="514"/>
      <c r="J45" s="514"/>
      <c r="K45" s="514"/>
      <c r="L45" s="514"/>
      <c r="M45" s="514"/>
      <c r="N45" s="514"/>
      <c r="O45" s="514"/>
      <c r="P45" s="514"/>
      <c r="Q45" s="514"/>
      <c r="R45" s="514"/>
      <c r="S45" s="514"/>
      <c r="T45" s="514"/>
      <c r="U45" s="514"/>
      <c r="V45" s="514"/>
      <c r="W45" s="514"/>
      <c r="X45" s="514"/>
      <c r="Y45" s="514"/>
      <c r="Z45" s="514"/>
    </row>
    <row r="46" ht="13.5" customHeight="1">
      <c r="A46" s="514"/>
      <c r="B46" s="514"/>
      <c r="C46" s="515"/>
      <c r="D46" s="514"/>
      <c r="E46" s="514"/>
      <c r="F46" s="514"/>
      <c r="G46" s="514"/>
      <c r="H46" s="514"/>
      <c r="I46" s="514"/>
      <c r="J46" s="514"/>
      <c r="K46" s="514"/>
      <c r="L46" s="514"/>
      <c r="M46" s="514"/>
      <c r="N46" s="514"/>
      <c r="O46" s="514"/>
      <c r="P46" s="514"/>
      <c r="Q46" s="514"/>
      <c r="R46" s="514"/>
      <c r="S46" s="514"/>
      <c r="T46" s="514"/>
      <c r="U46" s="514"/>
      <c r="V46" s="514"/>
      <c r="W46" s="514"/>
      <c r="X46" s="514"/>
      <c r="Y46" s="514"/>
      <c r="Z46" s="514"/>
    </row>
    <row r="47" ht="13.5" customHeight="1">
      <c r="A47" s="514"/>
      <c r="B47" s="514"/>
      <c r="C47" s="515"/>
      <c r="D47" s="514"/>
      <c r="E47" s="514"/>
      <c r="F47" s="514"/>
      <c r="G47" s="514"/>
      <c r="H47" s="514"/>
      <c r="I47" s="514"/>
      <c r="J47" s="514"/>
      <c r="K47" s="514"/>
      <c r="L47" s="514"/>
      <c r="M47" s="514"/>
      <c r="N47" s="514"/>
      <c r="O47" s="514"/>
      <c r="P47" s="514"/>
      <c r="Q47" s="514"/>
      <c r="R47" s="514"/>
      <c r="S47" s="514"/>
      <c r="T47" s="514"/>
      <c r="U47" s="514"/>
      <c r="V47" s="514"/>
      <c r="W47" s="514"/>
      <c r="X47" s="514"/>
      <c r="Y47" s="514"/>
      <c r="Z47" s="514"/>
    </row>
    <row r="48" ht="13.5" customHeight="1">
      <c r="A48" s="514"/>
      <c r="B48" s="514"/>
      <c r="C48" s="515"/>
      <c r="D48" s="514"/>
      <c r="E48" s="514"/>
      <c r="F48" s="514"/>
      <c r="G48" s="514"/>
      <c r="H48" s="514"/>
      <c r="I48" s="514"/>
      <c r="J48" s="514"/>
      <c r="K48" s="514"/>
      <c r="L48" s="514"/>
      <c r="M48" s="514"/>
      <c r="N48" s="514"/>
      <c r="O48" s="514"/>
      <c r="P48" s="514"/>
      <c r="Q48" s="514"/>
      <c r="R48" s="514"/>
      <c r="S48" s="514"/>
      <c r="T48" s="514"/>
      <c r="U48" s="514"/>
      <c r="V48" s="514"/>
      <c r="W48" s="514"/>
      <c r="X48" s="514"/>
      <c r="Y48" s="514"/>
      <c r="Z48" s="514"/>
    </row>
    <row r="49" ht="13.5" customHeight="1">
      <c r="A49" s="514"/>
      <c r="B49" s="514"/>
      <c r="C49" s="515"/>
      <c r="D49" s="514"/>
      <c r="E49" s="514"/>
      <c r="F49" s="514"/>
      <c r="G49" s="514"/>
      <c r="H49" s="514"/>
      <c r="I49" s="514"/>
      <c r="J49" s="514"/>
      <c r="K49" s="514"/>
      <c r="L49" s="514"/>
      <c r="M49" s="514"/>
      <c r="N49" s="514"/>
      <c r="O49" s="514"/>
      <c r="P49" s="514"/>
      <c r="Q49" s="514"/>
      <c r="R49" s="514"/>
      <c r="S49" s="514"/>
      <c r="T49" s="514"/>
      <c r="U49" s="514"/>
      <c r="V49" s="514"/>
      <c r="W49" s="514"/>
      <c r="X49" s="514"/>
      <c r="Y49" s="514"/>
      <c r="Z49" s="514"/>
    </row>
    <row r="50" ht="13.5" customHeight="1">
      <c r="A50" s="514"/>
      <c r="B50" s="514"/>
      <c r="C50" s="515"/>
      <c r="D50" s="514"/>
      <c r="E50" s="514"/>
      <c r="F50" s="514"/>
      <c r="G50" s="514"/>
      <c r="H50" s="514"/>
      <c r="I50" s="514"/>
      <c r="J50" s="514"/>
      <c r="K50" s="514"/>
      <c r="L50" s="514"/>
      <c r="M50" s="514"/>
      <c r="N50" s="514"/>
      <c r="O50" s="514"/>
      <c r="P50" s="514"/>
      <c r="Q50" s="514"/>
      <c r="R50" s="514"/>
      <c r="S50" s="514"/>
      <c r="T50" s="514"/>
      <c r="U50" s="514"/>
      <c r="V50" s="514"/>
      <c r="W50" s="514"/>
      <c r="X50" s="514"/>
      <c r="Y50" s="514"/>
      <c r="Z50" s="514"/>
    </row>
    <row r="51" ht="13.5" customHeight="1">
      <c r="A51" s="514"/>
      <c r="B51" s="514"/>
      <c r="C51" s="515"/>
      <c r="D51" s="514"/>
      <c r="E51" s="514"/>
      <c r="F51" s="514"/>
      <c r="G51" s="514"/>
      <c r="H51" s="514"/>
      <c r="I51" s="514"/>
      <c r="J51" s="514"/>
      <c r="K51" s="514"/>
      <c r="L51" s="514"/>
      <c r="M51" s="514"/>
      <c r="N51" s="514"/>
      <c r="O51" s="514"/>
      <c r="P51" s="514"/>
      <c r="Q51" s="514"/>
      <c r="R51" s="514"/>
      <c r="S51" s="514"/>
      <c r="T51" s="514"/>
      <c r="U51" s="514"/>
      <c r="V51" s="514"/>
      <c r="W51" s="514"/>
      <c r="X51" s="514"/>
      <c r="Y51" s="514"/>
      <c r="Z51" s="514"/>
    </row>
    <row r="52" ht="13.5" customHeight="1">
      <c r="A52" s="514"/>
      <c r="B52" s="514"/>
      <c r="C52" s="515"/>
      <c r="D52" s="514"/>
      <c r="E52" s="514"/>
      <c r="F52" s="514"/>
      <c r="G52" s="514"/>
      <c r="H52" s="514"/>
      <c r="I52" s="514"/>
      <c r="J52" s="514"/>
      <c r="K52" s="514"/>
      <c r="L52" s="514"/>
      <c r="M52" s="514"/>
      <c r="N52" s="514"/>
      <c r="O52" s="514"/>
      <c r="P52" s="514"/>
      <c r="Q52" s="514"/>
      <c r="R52" s="514"/>
      <c r="S52" s="514"/>
      <c r="T52" s="514"/>
      <c r="U52" s="514"/>
      <c r="V52" s="514"/>
      <c r="W52" s="514"/>
      <c r="X52" s="514"/>
      <c r="Y52" s="514"/>
      <c r="Z52" s="514"/>
    </row>
    <row r="53" ht="13.5" customHeight="1">
      <c r="A53" s="514"/>
      <c r="B53" s="514"/>
      <c r="C53" s="515"/>
      <c r="D53" s="514"/>
      <c r="E53" s="514"/>
      <c r="F53" s="514"/>
      <c r="G53" s="514"/>
      <c r="H53" s="514"/>
      <c r="I53" s="514"/>
      <c r="J53" s="514"/>
      <c r="K53" s="514"/>
      <c r="L53" s="514"/>
      <c r="M53" s="514"/>
      <c r="N53" s="514"/>
      <c r="O53" s="514"/>
      <c r="P53" s="514"/>
      <c r="Q53" s="514"/>
      <c r="R53" s="514"/>
      <c r="S53" s="514"/>
      <c r="T53" s="514"/>
      <c r="U53" s="514"/>
      <c r="V53" s="514"/>
      <c r="W53" s="514"/>
      <c r="X53" s="514"/>
      <c r="Y53" s="514"/>
      <c r="Z53" s="514"/>
    </row>
    <row r="54" ht="13.5" customHeight="1">
      <c r="A54" s="514"/>
      <c r="B54" s="514"/>
      <c r="C54" s="515"/>
      <c r="D54" s="514"/>
      <c r="E54" s="514"/>
      <c r="F54" s="514"/>
      <c r="G54" s="514"/>
      <c r="H54" s="514"/>
      <c r="I54" s="514"/>
      <c r="J54" s="514"/>
      <c r="K54" s="514"/>
      <c r="L54" s="514"/>
      <c r="M54" s="514"/>
      <c r="N54" s="514"/>
      <c r="O54" s="514"/>
      <c r="P54" s="514"/>
      <c r="Q54" s="514"/>
      <c r="R54" s="514"/>
      <c r="S54" s="514"/>
      <c r="T54" s="514"/>
      <c r="U54" s="514"/>
      <c r="V54" s="514"/>
      <c r="W54" s="514"/>
      <c r="X54" s="514"/>
      <c r="Y54" s="514"/>
      <c r="Z54" s="514"/>
    </row>
    <row r="55" ht="13.5" customHeight="1">
      <c r="A55" s="514"/>
      <c r="B55" s="514"/>
      <c r="C55" s="515"/>
      <c r="D55" s="514"/>
      <c r="E55" s="514"/>
      <c r="F55" s="514"/>
      <c r="G55" s="514"/>
      <c r="H55" s="514"/>
      <c r="I55" s="514"/>
      <c r="J55" s="514"/>
      <c r="K55" s="514"/>
      <c r="L55" s="514"/>
      <c r="M55" s="514"/>
      <c r="N55" s="514"/>
      <c r="O55" s="514"/>
      <c r="P55" s="514"/>
      <c r="Q55" s="514"/>
      <c r="R55" s="514"/>
      <c r="S55" s="514"/>
      <c r="T55" s="514"/>
      <c r="U55" s="514"/>
      <c r="V55" s="514"/>
      <c r="W55" s="514"/>
      <c r="X55" s="514"/>
      <c r="Y55" s="514"/>
      <c r="Z55" s="514"/>
    </row>
    <row r="56" ht="13.5" customHeight="1">
      <c r="A56" s="514"/>
      <c r="B56" s="514"/>
      <c r="C56" s="515"/>
      <c r="D56" s="514"/>
      <c r="E56" s="514"/>
      <c r="F56" s="514"/>
      <c r="G56" s="514"/>
      <c r="H56" s="514"/>
      <c r="I56" s="514"/>
      <c r="J56" s="514"/>
      <c r="K56" s="514"/>
      <c r="L56" s="514"/>
      <c r="M56" s="514"/>
      <c r="N56" s="514"/>
      <c r="O56" s="514"/>
      <c r="P56" s="514"/>
      <c r="Q56" s="514"/>
      <c r="R56" s="514"/>
      <c r="S56" s="514"/>
      <c r="T56" s="514"/>
      <c r="U56" s="514"/>
      <c r="V56" s="514"/>
      <c r="W56" s="514"/>
      <c r="X56" s="514"/>
      <c r="Y56" s="514"/>
      <c r="Z56" s="514"/>
    </row>
    <row r="57" ht="13.5" customHeight="1">
      <c r="A57" s="514"/>
      <c r="B57" s="514"/>
      <c r="C57" s="515"/>
      <c r="D57" s="514"/>
      <c r="E57" s="514"/>
      <c r="F57" s="514"/>
      <c r="G57" s="514"/>
      <c r="H57" s="514"/>
      <c r="I57" s="514"/>
      <c r="J57" s="514"/>
      <c r="K57" s="514"/>
      <c r="L57" s="514"/>
      <c r="M57" s="514"/>
      <c r="N57" s="514"/>
      <c r="O57" s="514"/>
      <c r="P57" s="514"/>
      <c r="Q57" s="514"/>
      <c r="R57" s="514"/>
      <c r="S57" s="514"/>
      <c r="T57" s="514"/>
      <c r="U57" s="514"/>
      <c r="V57" s="514"/>
      <c r="W57" s="514"/>
      <c r="X57" s="514"/>
      <c r="Y57" s="514"/>
      <c r="Z57" s="514"/>
    </row>
    <row r="58" ht="13.5" customHeight="1">
      <c r="A58" s="514"/>
      <c r="B58" s="514"/>
      <c r="C58" s="515"/>
      <c r="D58" s="514"/>
      <c r="E58" s="514"/>
      <c r="F58" s="514"/>
      <c r="G58" s="514"/>
      <c r="H58" s="514"/>
      <c r="I58" s="514"/>
      <c r="J58" s="514"/>
      <c r="K58" s="514"/>
      <c r="L58" s="514"/>
      <c r="M58" s="514"/>
      <c r="N58" s="514"/>
      <c r="O58" s="514"/>
      <c r="P58" s="514"/>
      <c r="Q58" s="514"/>
      <c r="R58" s="514"/>
      <c r="S58" s="514"/>
      <c r="T58" s="514"/>
      <c r="U58" s="514"/>
      <c r="V58" s="514"/>
      <c r="W58" s="514"/>
      <c r="X58" s="514"/>
      <c r="Y58" s="514"/>
      <c r="Z58" s="514"/>
    </row>
    <row r="59" ht="13.5" customHeight="1">
      <c r="A59" s="514"/>
      <c r="B59" s="514"/>
      <c r="C59" s="515"/>
      <c r="D59" s="514"/>
      <c r="E59" s="514"/>
      <c r="F59" s="514"/>
      <c r="G59" s="514"/>
      <c r="H59" s="514"/>
      <c r="I59" s="514"/>
      <c r="J59" s="514"/>
      <c r="K59" s="514"/>
      <c r="L59" s="514"/>
      <c r="M59" s="514"/>
      <c r="N59" s="514"/>
      <c r="O59" s="514"/>
      <c r="P59" s="514"/>
      <c r="Q59" s="514"/>
      <c r="R59" s="514"/>
      <c r="S59" s="514"/>
      <c r="T59" s="514"/>
      <c r="U59" s="514"/>
      <c r="V59" s="514"/>
      <c r="W59" s="514"/>
      <c r="X59" s="514"/>
      <c r="Y59" s="514"/>
      <c r="Z59" s="514"/>
    </row>
    <row r="60" ht="13.5" customHeight="1">
      <c r="A60" s="514"/>
      <c r="B60" s="514"/>
      <c r="C60" s="515"/>
      <c r="D60" s="514"/>
      <c r="E60" s="514"/>
      <c r="F60" s="514"/>
      <c r="G60" s="514"/>
      <c r="H60" s="514"/>
      <c r="I60" s="514"/>
      <c r="J60" s="514"/>
      <c r="K60" s="514"/>
      <c r="L60" s="514"/>
      <c r="M60" s="514"/>
      <c r="N60" s="514"/>
      <c r="O60" s="514"/>
      <c r="P60" s="514"/>
      <c r="Q60" s="514"/>
      <c r="R60" s="514"/>
      <c r="S60" s="514"/>
      <c r="T60" s="514"/>
      <c r="U60" s="514"/>
      <c r="V60" s="514"/>
      <c r="W60" s="514"/>
      <c r="X60" s="514"/>
      <c r="Y60" s="514"/>
      <c r="Z60" s="514"/>
    </row>
    <row r="61" ht="13.5" customHeight="1">
      <c r="A61" s="514"/>
      <c r="B61" s="514"/>
      <c r="C61" s="515"/>
      <c r="D61" s="514"/>
      <c r="E61" s="514"/>
      <c r="F61" s="514"/>
      <c r="G61" s="514"/>
      <c r="H61" s="514"/>
      <c r="I61" s="514"/>
      <c r="J61" s="514"/>
      <c r="K61" s="514"/>
      <c r="L61" s="514"/>
      <c r="M61" s="514"/>
      <c r="N61" s="514"/>
      <c r="O61" s="514"/>
      <c r="P61" s="514"/>
      <c r="Q61" s="514"/>
      <c r="R61" s="514"/>
      <c r="S61" s="514"/>
      <c r="T61" s="514"/>
      <c r="U61" s="514"/>
      <c r="V61" s="514"/>
      <c r="W61" s="514"/>
      <c r="X61" s="514"/>
      <c r="Y61" s="514"/>
      <c r="Z61" s="514"/>
    </row>
    <row r="62" ht="13.5" customHeight="1">
      <c r="A62" s="514"/>
      <c r="B62" s="514"/>
      <c r="C62" s="515"/>
      <c r="D62" s="514"/>
      <c r="E62" s="514"/>
      <c r="F62" s="514"/>
      <c r="G62" s="514"/>
      <c r="H62" s="514"/>
      <c r="I62" s="514"/>
      <c r="J62" s="514"/>
      <c r="K62" s="514"/>
      <c r="L62" s="514"/>
      <c r="M62" s="514"/>
      <c r="N62" s="514"/>
      <c r="O62" s="514"/>
      <c r="P62" s="514"/>
      <c r="Q62" s="514"/>
      <c r="R62" s="514"/>
      <c r="S62" s="514"/>
      <c r="T62" s="514"/>
      <c r="U62" s="514"/>
      <c r="V62" s="514"/>
      <c r="W62" s="514"/>
      <c r="X62" s="514"/>
      <c r="Y62" s="514"/>
      <c r="Z62" s="514"/>
    </row>
    <row r="63" ht="13.5" customHeight="1">
      <c r="A63" s="514"/>
      <c r="B63" s="514"/>
      <c r="C63" s="515"/>
      <c r="D63" s="514"/>
      <c r="E63" s="514"/>
      <c r="F63" s="514"/>
      <c r="G63" s="514"/>
      <c r="H63" s="514"/>
      <c r="I63" s="514"/>
      <c r="J63" s="514"/>
      <c r="K63" s="514"/>
      <c r="L63" s="514"/>
      <c r="M63" s="514"/>
      <c r="N63" s="514"/>
      <c r="O63" s="514"/>
      <c r="P63" s="514"/>
      <c r="Q63" s="514"/>
      <c r="R63" s="514"/>
      <c r="S63" s="514"/>
      <c r="T63" s="514"/>
      <c r="U63" s="514"/>
      <c r="V63" s="514"/>
      <c r="W63" s="514"/>
      <c r="X63" s="514"/>
      <c r="Y63" s="514"/>
      <c r="Z63" s="514"/>
    </row>
    <row r="64" ht="13.5" customHeight="1">
      <c r="A64" s="514"/>
      <c r="B64" s="514"/>
      <c r="C64" s="515"/>
      <c r="D64" s="514"/>
      <c r="E64" s="514"/>
      <c r="F64" s="514"/>
      <c r="G64" s="514"/>
      <c r="H64" s="514"/>
      <c r="I64" s="514"/>
      <c r="J64" s="514"/>
      <c r="K64" s="514"/>
      <c r="L64" s="514"/>
      <c r="M64" s="514"/>
      <c r="N64" s="514"/>
      <c r="O64" s="514"/>
      <c r="P64" s="514"/>
      <c r="Q64" s="514"/>
      <c r="R64" s="514"/>
      <c r="S64" s="514"/>
      <c r="T64" s="514"/>
      <c r="U64" s="514"/>
      <c r="V64" s="514"/>
      <c r="W64" s="514"/>
      <c r="X64" s="514"/>
      <c r="Y64" s="514"/>
      <c r="Z64" s="514"/>
    </row>
    <row r="65" ht="13.5" customHeight="1">
      <c r="A65" s="514"/>
      <c r="B65" s="514"/>
      <c r="C65" s="515"/>
      <c r="D65" s="514"/>
      <c r="E65" s="514"/>
      <c r="F65" s="514"/>
      <c r="G65" s="514"/>
      <c r="H65" s="514"/>
      <c r="I65" s="514"/>
      <c r="J65" s="514"/>
      <c r="K65" s="514"/>
      <c r="L65" s="514"/>
      <c r="M65" s="514"/>
      <c r="N65" s="514"/>
      <c r="O65" s="514"/>
      <c r="P65" s="514"/>
      <c r="Q65" s="514"/>
      <c r="R65" s="514"/>
      <c r="S65" s="514"/>
      <c r="T65" s="514"/>
      <c r="U65" s="514"/>
      <c r="V65" s="514"/>
      <c r="W65" s="514"/>
      <c r="X65" s="514"/>
      <c r="Y65" s="514"/>
      <c r="Z65" s="514"/>
    </row>
    <row r="66" ht="13.5" customHeight="1">
      <c r="A66" s="514"/>
      <c r="B66" s="514"/>
      <c r="C66" s="515"/>
      <c r="D66" s="514"/>
      <c r="E66" s="514"/>
      <c r="F66" s="514"/>
      <c r="G66" s="514"/>
      <c r="H66" s="514"/>
      <c r="I66" s="514"/>
      <c r="J66" s="514"/>
      <c r="K66" s="514"/>
      <c r="L66" s="514"/>
      <c r="M66" s="514"/>
      <c r="N66" s="514"/>
      <c r="O66" s="514"/>
      <c r="P66" s="514"/>
      <c r="Q66" s="514"/>
      <c r="R66" s="514"/>
      <c r="S66" s="514"/>
      <c r="T66" s="514"/>
      <c r="U66" s="514"/>
      <c r="V66" s="514"/>
      <c r="W66" s="514"/>
      <c r="X66" s="514"/>
      <c r="Y66" s="514"/>
      <c r="Z66" s="514"/>
    </row>
    <row r="67" ht="13.5" customHeight="1">
      <c r="A67" s="514"/>
      <c r="B67" s="514"/>
      <c r="C67" s="515"/>
      <c r="D67" s="514"/>
      <c r="E67" s="514"/>
      <c r="F67" s="514"/>
      <c r="G67" s="514"/>
      <c r="H67" s="514"/>
      <c r="I67" s="514"/>
      <c r="J67" s="514"/>
      <c r="K67" s="514"/>
      <c r="L67" s="514"/>
      <c r="M67" s="514"/>
      <c r="N67" s="514"/>
      <c r="O67" s="514"/>
      <c r="P67" s="514"/>
      <c r="Q67" s="514"/>
      <c r="R67" s="514"/>
      <c r="S67" s="514"/>
      <c r="T67" s="514"/>
      <c r="U67" s="514"/>
      <c r="V67" s="514"/>
      <c r="W67" s="514"/>
      <c r="X67" s="514"/>
      <c r="Y67" s="514"/>
      <c r="Z67" s="514"/>
    </row>
    <row r="68" ht="13.5" customHeight="1">
      <c r="A68" s="514"/>
      <c r="B68" s="514"/>
      <c r="C68" s="515"/>
      <c r="D68" s="514"/>
      <c r="E68" s="514"/>
      <c r="F68" s="514"/>
      <c r="G68" s="514"/>
      <c r="H68" s="514"/>
      <c r="I68" s="514"/>
      <c r="J68" s="514"/>
      <c r="K68" s="514"/>
      <c r="L68" s="514"/>
      <c r="M68" s="514"/>
      <c r="N68" s="514"/>
      <c r="O68" s="514"/>
      <c r="P68" s="514"/>
      <c r="Q68" s="514"/>
      <c r="R68" s="514"/>
      <c r="S68" s="514"/>
      <c r="T68" s="514"/>
      <c r="U68" s="514"/>
      <c r="V68" s="514"/>
      <c r="W68" s="514"/>
      <c r="X68" s="514"/>
      <c r="Y68" s="514"/>
      <c r="Z68" s="514"/>
    </row>
    <row r="69" ht="13.5" customHeight="1">
      <c r="A69" s="514"/>
      <c r="B69" s="514"/>
      <c r="C69" s="515"/>
      <c r="D69" s="514"/>
      <c r="E69" s="514"/>
      <c r="F69" s="514"/>
      <c r="G69" s="514"/>
      <c r="H69" s="514"/>
      <c r="I69" s="514"/>
      <c r="J69" s="514"/>
      <c r="K69" s="514"/>
      <c r="L69" s="514"/>
      <c r="M69" s="514"/>
      <c r="N69" s="514"/>
      <c r="O69" s="514"/>
      <c r="P69" s="514"/>
      <c r="Q69" s="514"/>
      <c r="R69" s="514"/>
      <c r="S69" s="514"/>
      <c r="T69" s="514"/>
      <c r="U69" s="514"/>
      <c r="V69" s="514"/>
      <c r="W69" s="514"/>
      <c r="X69" s="514"/>
      <c r="Y69" s="514"/>
      <c r="Z69" s="514"/>
    </row>
    <row r="70" ht="13.5" customHeight="1">
      <c r="A70" s="514"/>
      <c r="B70" s="514"/>
      <c r="C70" s="515"/>
      <c r="D70" s="514"/>
      <c r="E70" s="514"/>
      <c r="F70" s="514"/>
      <c r="G70" s="514"/>
      <c r="H70" s="514"/>
      <c r="I70" s="514"/>
      <c r="J70" s="514"/>
      <c r="K70" s="514"/>
      <c r="L70" s="514"/>
      <c r="M70" s="514"/>
      <c r="N70" s="514"/>
      <c r="O70" s="514"/>
      <c r="P70" s="514"/>
      <c r="Q70" s="514"/>
      <c r="R70" s="514"/>
      <c r="S70" s="514"/>
      <c r="T70" s="514"/>
      <c r="U70" s="514"/>
      <c r="V70" s="514"/>
      <c r="W70" s="514"/>
      <c r="X70" s="514"/>
      <c r="Y70" s="514"/>
      <c r="Z70" s="514"/>
    </row>
    <row r="71" ht="13.5" customHeight="1">
      <c r="A71" s="514"/>
      <c r="B71" s="514"/>
      <c r="C71" s="515"/>
      <c r="D71" s="514"/>
      <c r="E71" s="514"/>
      <c r="F71" s="514"/>
      <c r="G71" s="514"/>
      <c r="H71" s="514"/>
      <c r="I71" s="514"/>
      <c r="J71" s="514"/>
      <c r="K71" s="514"/>
      <c r="L71" s="514"/>
      <c r="M71" s="514"/>
      <c r="N71" s="514"/>
      <c r="O71" s="514"/>
      <c r="P71" s="514"/>
      <c r="Q71" s="514"/>
      <c r="R71" s="514"/>
      <c r="S71" s="514"/>
      <c r="T71" s="514"/>
      <c r="U71" s="514"/>
      <c r="V71" s="514"/>
      <c r="W71" s="514"/>
      <c r="X71" s="514"/>
      <c r="Y71" s="514"/>
      <c r="Z71" s="514"/>
    </row>
    <row r="72" ht="13.5" customHeight="1">
      <c r="A72" s="514"/>
      <c r="B72" s="514"/>
      <c r="C72" s="515"/>
      <c r="D72" s="514"/>
      <c r="E72" s="514"/>
      <c r="F72" s="514"/>
      <c r="G72" s="514"/>
      <c r="H72" s="514"/>
      <c r="I72" s="514"/>
      <c r="J72" s="514"/>
      <c r="K72" s="514"/>
      <c r="L72" s="514"/>
      <c r="M72" s="514"/>
      <c r="N72" s="514"/>
      <c r="O72" s="514"/>
      <c r="P72" s="514"/>
      <c r="Q72" s="514"/>
      <c r="R72" s="514"/>
      <c r="S72" s="514"/>
      <c r="T72" s="514"/>
      <c r="U72" s="514"/>
      <c r="V72" s="514"/>
      <c r="W72" s="514"/>
      <c r="X72" s="514"/>
      <c r="Y72" s="514"/>
      <c r="Z72" s="514"/>
    </row>
    <row r="73" ht="13.5" customHeight="1">
      <c r="A73" s="514"/>
      <c r="B73" s="514"/>
      <c r="C73" s="515"/>
      <c r="D73" s="514"/>
      <c r="E73" s="514"/>
      <c r="F73" s="514"/>
      <c r="G73" s="514"/>
      <c r="H73" s="514"/>
      <c r="I73" s="514"/>
      <c r="J73" s="514"/>
      <c r="K73" s="514"/>
      <c r="L73" s="514"/>
      <c r="M73" s="514"/>
      <c r="N73" s="514"/>
      <c r="O73" s="514"/>
      <c r="P73" s="514"/>
      <c r="Q73" s="514"/>
      <c r="R73" s="514"/>
      <c r="S73" s="514"/>
      <c r="T73" s="514"/>
      <c r="U73" s="514"/>
      <c r="V73" s="514"/>
      <c r="W73" s="514"/>
      <c r="X73" s="514"/>
      <c r="Y73" s="514"/>
      <c r="Z73" s="514"/>
    </row>
    <row r="74" ht="13.5" customHeight="1">
      <c r="A74" s="514"/>
      <c r="B74" s="514"/>
      <c r="C74" s="515"/>
      <c r="D74" s="514"/>
      <c r="E74" s="514"/>
      <c r="F74" s="514"/>
      <c r="G74" s="514"/>
      <c r="H74" s="514"/>
      <c r="I74" s="514"/>
      <c r="J74" s="514"/>
      <c r="K74" s="514"/>
      <c r="L74" s="514"/>
      <c r="M74" s="514"/>
      <c r="N74" s="514"/>
      <c r="O74" s="514"/>
      <c r="P74" s="514"/>
      <c r="Q74" s="514"/>
      <c r="R74" s="514"/>
      <c r="S74" s="514"/>
      <c r="T74" s="514"/>
      <c r="U74" s="514"/>
      <c r="V74" s="514"/>
      <c r="W74" s="514"/>
      <c r="X74" s="514"/>
      <c r="Y74" s="514"/>
      <c r="Z74" s="514"/>
    </row>
    <row r="75" ht="13.5" customHeight="1">
      <c r="A75" s="514"/>
      <c r="B75" s="514"/>
      <c r="C75" s="515"/>
      <c r="D75" s="514"/>
      <c r="E75" s="514"/>
      <c r="F75" s="514"/>
      <c r="G75" s="514"/>
      <c r="H75" s="514"/>
      <c r="I75" s="514"/>
      <c r="J75" s="514"/>
      <c r="K75" s="514"/>
      <c r="L75" s="514"/>
      <c r="M75" s="514"/>
      <c r="N75" s="514"/>
      <c r="O75" s="514"/>
      <c r="P75" s="514"/>
      <c r="Q75" s="514"/>
      <c r="R75" s="514"/>
      <c r="S75" s="514"/>
      <c r="T75" s="514"/>
      <c r="U75" s="514"/>
      <c r="V75" s="514"/>
      <c r="W75" s="514"/>
      <c r="X75" s="514"/>
      <c r="Y75" s="514"/>
      <c r="Z75" s="514"/>
    </row>
    <row r="76" ht="13.5" customHeight="1">
      <c r="A76" s="514"/>
      <c r="B76" s="514"/>
      <c r="C76" s="515"/>
      <c r="D76" s="514"/>
      <c r="E76" s="514"/>
      <c r="F76" s="514"/>
      <c r="G76" s="514"/>
      <c r="H76" s="514"/>
      <c r="I76" s="514"/>
      <c r="J76" s="514"/>
      <c r="K76" s="514"/>
      <c r="L76" s="514"/>
      <c r="M76" s="514"/>
      <c r="N76" s="514"/>
      <c r="O76" s="514"/>
      <c r="P76" s="514"/>
      <c r="Q76" s="514"/>
      <c r="R76" s="514"/>
      <c r="S76" s="514"/>
      <c r="T76" s="514"/>
      <c r="U76" s="514"/>
      <c r="V76" s="514"/>
      <c r="W76" s="514"/>
      <c r="X76" s="514"/>
      <c r="Y76" s="514"/>
      <c r="Z76" s="514"/>
    </row>
    <row r="77" ht="13.5" customHeight="1">
      <c r="A77" s="514"/>
      <c r="B77" s="514"/>
      <c r="C77" s="515"/>
      <c r="D77" s="514"/>
      <c r="E77" s="514"/>
      <c r="F77" s="514"/>
      <c r="G77" s="514"/>
      <c r="H77" s="514"/>
      <c r="I77" s="514"/>
      <c r="J77" s="514"/>
      <c r="K77" s="514"/>
      <c r="L77" s="514"/>
      <c r="M77" s="514"/>
      <c r="N77" s="514"/>
      <c r="O77" s="514"/>
      <c r="P77" s="514"/>
      <c r="Q77" s="514"/>
      <c r="R77" s="514"/>
      <c r="S77" s="514"/>
      <c r="T77" s="514"/>
      <c r="U77" s="514"/>
      <c r="V77" s="514"/>
      <c r="W77" s="514"/>
      <c r="X77" s="514"/>
      <c r="Y77" s="514"/>
      <c r="Z77" s="514"/>
    </row>
    <row r="78" ht="13.5" customHeight="1">
      <c r="A78" s="514"/>
      <c r="B78" s="514"/>
      <c r="C78" s="515"/>
      <c r="D78" s="514"/>
      <c r="E78" s="514"/>
      <c r="F78" s="514"/>
      <c r="G78" s="514"/>
      <c r="H78" s="514"/>
      <c r="I78" s="514"/>
      <c r="J78" s="514"/>
      <c r="K78" s="514"/>
      <c r="L78" s="514"/>
      <c r="M78" s="514"/>
      <c r="N78" s="514"/>
      <c r="O78" s="514"/>
      <c r="P78" s="514"/>
      <c r="Q78" s="514"/>
      <c r="R78" s="514"/>
      <c r="S78" s="514"/>
      <c r="T78" s="514"/>
      <c r="U78" s="514"/>
      <c r="V78" s="514"/>
      <c r="W78" s="514"/>
      <c r="X78" s="514"/>
      <c r="Y78" s="514"/>
      <c r="Z78" s="514"/>
    </row>
    <row r="79" ht="13.5" customHeight="1">
      <c r="A79" s="514"/>
      <c r="B79" s="514"/>
      <c r="C79" s="515"/>
      <c r="D79" s="514"/>
      <c r="E79" s="514"/>
      <c r="F79" s="514"/>
      <c r="G79" s="514"/>
      <c r="H79" s="514"/>
      <c r="I79" s="514"/>
      <c r="J79" s="514"/>
      <c r="K79" s="514"/>
      <c r="L79" s="514"/>
      <c r="M79" s="514"/>
      <c r="N79" s="514"/>
      <c r="O79" s="514"/>
      <c r="P79" s="514"/>
      <c r="Q79" s="514"/>
      <c r="R79" s="514"/>
      <c r="S79" s="514"/>
      <c r="T79" s="514"/>
      <c r="U79" s="514"/>
      <c r="V79" s="514"/>
      <c r="W79" s="514"/>
      <c r="X79" s="514"/>
      <c r="Y79" s="514"/>
      <c r="Z79" s="514"/>
    </row>
    <row r="80" ht="13.5" customHeight="1">
      <c r="A80" s="514"/>
      <c r="B80" s="514"/>
      <c r="C80" s="515"/>
      <c r="D80" s="514"/>
      <c r="E80" s="514"/>
      <c r="F80" s="514"/>
      <c r="G80" s="514"/>
      <c r="H80" s="514"/>
      <c r="I80" s="514"/>
      <c r="J80" s="514"/>
      <c r="K80" s="514"/>
      <c r="L80" s="514"/>
      <c r="M80" s="514"/>
      <c r="N80" s="514"/>
      <c r="O80" s="514"/>
      <c r="P80" s="514"/>
      <c r="Q80" s="514"/>
      <c r="R80" s="514"/>
      <c r="S80" s="514"/>
      <c r="T80" s="514"/>
      <c r="U80" s="514"/>
      <c r="V80" s="514"/>
      <c r="W80" s="514"/>
      <c r="X80" s="514"/>
      <c r="Y80" s="514"/>
      <c r="Z80" s="514"/>
    </row>
    <row r="81" ht="13.5" customHeight="1">
      <c r="A81" s="514"/>
      <c r="B81" s="514"/>
      <c r="C81" s="515"/>
      <c r="D81" s="514"/>
      <c r="E81" s="514"/>
      <c r="F81" s="514"/>
      <c r="G81" s="514"/>
      <c r="H81" s="514"/>
      <c r="I81" s="514"/>
      <c r="J81" s="514"/>
      <c r="K81" s="514"/>
      <c r="L81" s="514"/>
      <c r="M81" s="514"/>
      <c r="N81" s="514"/>
      <c r="O81" s="514"/>
      <c r="P81" s="514"/>
      <c r="Q81" s="514"/>
      <c r="R81" s="514"/>
      <c r="S81" s="514"/>
      <c r="T81" s="514"/>
      <c r="U81" s="514"/>
      <c r="V81" s="514"/>
      <c r="W81" s="514"/>
      <c r="X81" s="514"/>
      <c r="Y81" s="514"/>
      <c r="Z81" s="514"/>
    </row>
    <row r="82" ht="13.5" customHeight="1">
      <c r="A82" s="514"/>
      <c r="B82" s="514"/>
      <c r="C82" s="515"/>
      <c r="D82" s="514"/>
      <c r="E82" s="514"/>
      <c r="F82" s="514"/>
      <c r="G82" s="514"/>
      <c r="H82" s="514"/>
      <c r="I82" s="514"/>
      <c r="J82" s="514"/>
      <c r="K82" s="514"/>
      <c r="L82" s="514"/>
      <c r="M82" s="514"/>
      <c r="N82" s="514"/>
      <c r="O82" s="514"/>
      <c r="P82" s="514"/>
      <c r="Q82" s="514"/>
      <c r="R82" s="514"/>
      <c r="S82" s="514"/>
      <c r="T82" s="514"/>
      <c r="U82" s="514"/>
      <c r="V82" s="514"/>
      <c r="W82" s="514"/>
      <c r="X82" s="514"/>
      <c r="Y82" s="514"/>
      <c r="Z82" s="514"/>
    </row>
    <row r="83" ht="13.5" customHeight="1">
      <c r="A83" s="514"/>
      <c r="B83" s="514"/>
      <c r="C83" s="515"/>
      <c r="D83" s="514"/>
      <c r="E83" s="514"/>
      <c r="F83" s="514"/>
      <c r="G83" s="514"/>
      <c r="H83" s="514"/>
      <c r="I83" s="514"/>
      <c r="J83" s="514"/>
      <c r="K83" s="514"/>
      <c r="L83" s="514"/>
      <c r="M83" s="514"/>
      <c r="N83" s="514"/>
      <c r="O83" s="514"/>
      <c r="P83" s="514"/>
      <c r="Q83" s="514"/>
      <c r="R83" s="514"/>
      <c r="S83" s="514"/>
      <c r="T83" s="514"/>
      <c r="U83" s="514"/>
      <c r="V83" s="514"/>
      <c r="W83" s="514"/>
      <c r="X83" s="514"/>
      <c r="Y83" s="514"/>
      <c r="Z83" s="514"/>
    </row>
    <row r="84" ht="13.5" customHeight="1">
      <c r="A84" s="514"/>
      <c r="B84" s="514"/>
      <c r="C84" s="515"/>
      <c r="D84" s="514"/>
      <c r="E84" s="514"/>
      <c r="F84" s="514"/>
      <c r="G84" s="514"/>
      <c r="H84" s="514"/>
      <c r="I84" s="514"/>
      <c r="J84" s="514"/>
      <c r="K84" s="514"/>
      <c r="L84" s="514"/>
      <c r="M84" s="514"/>
      <c r="N84" s="514"/>
      <c r="O84" s="514"/>
      <c r="P84" s="514"/>
      <c r="Q84" s="514"/>
      <c r="R84" s="514"/>
      <c r="S84" s="514"/>
      <c r="T84" s="514"/>
      <c r="U84" s="514"/>
      <c r="V84" s="514"/>
      <c r="W84" s="514"/>
      <c r="X84" s="514"/>
      <c r="Y84" s="514"/>
      <c r="Z84" s="514"/>
    </row>
    <row r="85" ht="13.5" customHeight="1">
      <c r="A85" s="514"/>
      <c r="B85" s="514"/>
      <c r="C85" s="515"/>
      <c r="D85" s="514"/>
      <c r="E85" s="514"/>
      <c r="F85" s="514"/>
      <c r="G85" s="514"/>
      <c r="H85" s="514"/>
      <c r="I85" s="514"/>
      <c r="J85" s="514"/>
      <c r="K85" s="514"/>
      <c r="L85" s="514"/>
      <c r="M85" s="514"/>
      <c r="N85" s="514"/>
      <c r="O85" s="514"/>
      <c r="P85" s="514"/>
      <c r="Q85" s="514"/>
      <c r="R85" s="514"/>
      <c r="S85" s="514"/>
      <c r="T85" s="514"/>
      <c r="U85" s="514"/>
      <c r="V85" s="514"/>
      <c r="W85" s="514"/>
      <c r="X85" s="514"/>
      <c r="Y85" s="514"/>
      <c r="Z85" s="514"/>
    </row>
    <row r="86" ht="13.5" customHeight="1">
      <c r="A86" s="514"/>
      <c r="B86" s="514"/>
      <c r="C86" s="515"/>
      <c r="D86" s="514"/>
      <c r="E86" s="514"/>
      <c r="F86" s="514"/>
      <c r="G86" s="514"/>
      <c r="H86" s="514"/>
      <c r="I86" s="514"/>
      <c r="J86" s="514"/>
      <c r="K86" s="514"/>
      <c r="L86" s="514"/>
      <c r="M86" s="514"/>
      <c r="N86" s="514"/>
      <c r="O86" s="514"/>
      <c r="P86" s="514"/>
      <c r="Q86" s="514"/>
      <c r="R86" s="514"/>
      <c r="S86" s="514"/>
      <c r="T86" s="514"/>
      <c r="U86" s="514"/>
      <c r="V86" s="514"/>
      <c r="W86" s="514"/>
      <c r="X86" s="514"/>
      <c r="Y86" s="514"/>
      <c r="Z86" s="514"/>
    </row>
    <row r="87" ht="13.5" customHeight="1">
      <c r="A87" s="514"/>
      <c r="B87" s="514"/>
      <c r="C87" s="515"/>
      <c r="D87" s="514"/>
      <c r="E87" s="514"/>
      <c r="F87" s="514"/>
      <c r="G87" s="514"/>
      <c r="H87" s="514"/>
      <c r="I87" s="514"/>
      <c r="J87" s="514"/>
      <c r="K87" s="514"/>
      <c r="L87" s="514"/>
      <c r="M87" s="514"/>
      <c r="N87" s="514"/>
      <c r="O87" s="514"/>
      <c r="P87" s="514"/>
      <c r="Q87" s="514"/>
      <c r="R87" s="514"/>
      <c r="S87" s="514"/>
      <c r="T87" s="514"/>
      <c r="U87" s="514"/>
      <c r="V87" s="514"/>
      <c r="W87" s="514"/>
      <c r="X87" s="514"/>
      <c r="Y87" s="514"/>
      <c r="Z87" s="514"/>
    </row>
    <row r="88" ht="13.5" customHeight="1">
      <c r="A88" s="514"/>
      <c r="B88" s="514"/>
      <c r="C88" s="515"/>
      <c r="D88" s="514"/>
      <c r="E88" s="514"/>
      <c r="F88" s="514"/>
      <c r="G88" s="514"/>
      <c r="H88" s="514"/>
      <c r="I88" s="514"/>
      <c r="J88" s="514"/>
      <c r="K88" s="514"/>
      <c r="L88" s="514"/>
      <c r="M88" s="514"/>
      <c r="N88" s="514"/>
      <c r="O88" s="514"/>
      <c r="P88" s="514"/>
      <c r="Q88" s="514"/>
      <c r="R88" s="514"/>
      <c r="S88" s="514"/>
      <c r="T88" s="514"/>
      <c r="U88" s="514"/>
      <c r="V88" s="514"/>
      <c r="W88" s="514"/>
      <c r="X88" s="514"/>
      <c r="Y88" s="514"/>
      <c r="Z88" s="514"/>
    </row>
    <row r="89" ht="13.5" customHeight="1">
      <c r="A89" s="514"/>
      <c r="B89" s="514"/>
      <c r="C89" s="515"/>
      <c r="D89" s="514"/>
      <c r="E89" s="514"/>
      <c r="F89" s="514"/>
      <c r="G89" s="514"/>
      <c r="H89" s="514"/>
      <c r="I89" s="514"/>
      <c r="J89" s="514"/>
      <c r="K89" s="514"/>
      <c r="L89" s="514"/>
      <c r="M89" s="514"/>
      <c r="N89" s="514"/>
      <c r="O89" s="514"/>
      <c r="P89" s="514"/>
      <c r="Q89" s="514"/>
      <c r="R89" s="514"/>
      <c r="S89" s="514"/>
      <c r="T89" s="514"/>
      <c r="U89" s="514"/>
      <c r="V89" s="514"/>
      <c r="W89" s="514"/>
      <c r="X89" s="514"/>
      <c r="Y89" s="514"/>
      <c r="Z89" s="514"/>
    </row>
    <row r="90" ht="13.5" customHeight="1">
      <c r="A90" s="514"/>
      <c r="B90" s="514"/>
      <c r="C90" s="515"/>
      <c r="D90" s="514"/>
      <c r="E90" s="514"/>
      <c r="F90" s="514"/>
      <c r="G90" s="514"/>
      <c r="H90" s="514"/>
      <c r="I90" s="514"/>
      <c r="J90" s="514"/>
      <c r="K90" s="514"/>
      <c r="L90" s="514"/>
      <c r="M90" s="514"/>
      <c r="N90" s="514"/>
      <c r="O90" s="514"/>
      <c r="P90" s="514"/>
      <c r="Q90" s="514"/>
      <c r="R90" s="514"/>
      <c r="S90" s="514"/>
      <c r="T90" s="514"/>
      <c r="U90" s="514"/>
      <c r="V90" s="514"/>
      <c r="W90" s="514"/>
      <c r="X90" s="514"/>
      <c r="Y90" s="514"/>
      <c r="Z90" s="514"/>
    </row>
    <row r="91" ht="13.5" customHeight="1">
      <c r="A91" s="514"/>
      <c r="B91" s="514"/>
      <c r="C91" s="515"/>
      <c r="D91" s="514"/>
      <c r="E91" s="514"/>
      <c r="F91" s="514"/>
      <c r="G91" s="514"/>
      <c r="H91" s="514"/>
      <c r="I91" s="514"/>
      <c r="J91" s="514"/>
      <c r="K91" s="514"/>
      <c r="L91" s="514"/>
      <c r="M91" s="514"/>
      <c r="N91" s="514"/>
      <c r="O91" s="514"/>
      <c r="P91" s="514"/>
      <c r="Q91" s="514"/>
      <c r="R91" s="514"/>
      <c r="S91" s="514"/>
      <c r="T91" s="514"/>
      <c r="U91" s="514"/>
      <c r="V91" s="514"/>
      <c r="W91" s="514"/>
      <c r="X91" s="514"/>
      <c r="Y91" s="514"/>
      <c r="Z91" s="514"/>
    </row>
    <row r="92" ht="13.5" customHeight="1">
      <c r="A92" s="514"/>
      <c r="B92" s="514"/>
      <c r="C92" s="515"/>
      <c r="D92" s="514"/>
      <c r="E92" s="514"/>
      <c r="F92" s="514"/>
      <c r="G92" s="514"/>
      <c r="H92" s="514"/>
      <c r="I92" s="514"/>
      <c r="J92" s="514"/>
      <c r="K92" s="514"/>
      <c r="L92" s="514"/>
      <c r="M92" s="514"/>
      <c r="N92" s="514"/>
      <c r="O92" s="514"/>
      <c r="P92" s="514"/>
      <c r="Q92" s="514"/>
      <c r="R92" s="514"/>
      <c r="S92" s="514"/>
      <c r="T92" s="514"/>
      <c r="U92" s="514"/>
      <c r="V92" s="514"/>
      <c r="W92" s="514"/>
      <c r="X92" s="514"/>
      <c r="Y92" s="514"/>
      <c r="Z92" s="514"/>
    </row>
    <row r="93" ht="13.5" customHeight="1">
      <c r="A93" s="514"/>
      <c r="B93" s="514"/>
      <c r="C93" s="515"/>
      <c r="D93" s="514"/>
      <c r="E93" s="514"/>
      <c r="F93" s="514"/>
      <c r="G93" s="514"/>
      <c r="H93" s="514"/>
      <c r="I93" s="514"/>
      <c r="J93" s="514"/>
      <c r="K93" s="514"/>
      <c r="L93" s="514"/>
      <c r="M93" s="514"/>
      <c r="N93" s="514"/>
      <c r="O93" s="514"/>
      <c r="P93" s="514"/>
      <c r="Q93" s="514"/>
      <c r="R93" s="514"/>
      <c r="S93" s="514"/>
      <c r="T93" s="514"/>
      <c r="U93" s="514"/>
      <c r="V93" s="514"/>
      <c r="W93" s="514"/>
      <c r="X93" s="514"/>
      <c r="Y93" s="514"/>
      <c r="Z93" s="514"/>
    </row>
    <row r="94" ht="13.5" customHeight="1">
      <c r="A94" s="514"/>
      <c r="B94" s="514"/>
      <c r="C94" s="515"/>
      <c r="D94" s="514"/>
      <c r="E94" s="514"/>
      <c r="F94" s="514"/>
      <c r="G94" s="514"/>
      <c r="H94" s="514"/>
      <c r="I94" s="514"/>
      <c r="J94" s="514"/>
      <c r="K94" s="514"/>
      <c r="L94" s="514"/>
      <c r="M94" s="514"/>
      <c r="N94" s="514"/>
      <c r="O94" s="514"/>
      <c r="P94" s="514"/>
      <c r="Q94" s="514"/>
      <c r="R94" s="514"/>
      <c r="S94" s="514"/>
      <c r="T94" s="514"/>
      <c r="U94" s="514"/>
      <c r="V94" s="514"/>
      <c r="W94" s="514"/>
      <c r="X94" s="514"/>
      <c r="Y94" s="514"/>
      <c r="Z94" s="514"/>
    </row>
    <row r="95" ht="13.5" customHeight="1">
      <c r="A95" s="514"/>
      <c r="B95" s="514"/>
      <c r="C95" s="515"/>
      <c r="D95" s="514"/>
      <c r="E95" s="514"/>
      <c r="F95" s="514"/>
      <c r="G95" s="514"/>
      <c r="H95" s="514"/>
      <c r="I95" s="514"/>
      <c r="J95" s="514"/>
      <c r="K95" s="514"/>
      <c r="L95" s="514"/>
      <c r="M95" s="514"/>
      <c r="N95" s="514"/>
      <c r="O95" s="514"/>
      <c r="P95" s="514"/>
      <c r="Q95" s="514"/>
      <c r="R95" s="514"/>
      <c r="S95" s="514"/>
      <c r="T95" s="514"/>
      <c r="U95" s="514"/>
      <c r="V95" s="514"/>
      <c r="W95" s="514"/>
      <c r="X95" s="514"/>
      <c r="Y95" s="514"/>
      <c r="Z95" s="514"/>
    </row>
    <row r="96" ht="13.5" customHeight="1">
      <c r="A96" s="514"/>
      <c r="B96" s="514"/>
      <c r="C96" s="515"/>
      <c r="D96" s="514"/>
      <c r="E96" s="514"/>
      <c r="F96" s="514"/>
      <c r="G96" s="514"/>
      <c r="H96" s="514"/>
      <c r="I96" s="514"/>
      <c r="J96" s="514"/>
      <c r="K96" s="514"/>
      <c r="L96" s="514"/>
      <c r="M96" s="514"/>
      <c r="N96" s="514"/>
      <c r="O96" s="514"/>
      <c r="P96" s="514"/>
      <c r="Q96" s="514"/>
      <c r="R96" s="514"/>
      <c r="S96" s="514"/>
      <c r="T96" s="514"/>
      <c r="U96" s="514"/>
      <c r="V96" s="514"/>
      <c r="W96" s="514"/>
      <c r="X96" s="514"/>
      <c r="Y96" s="514"/>
      <c r="Z96" s="514"/>
    </row>
    <row r="97" ht="13.5" customHeight="1">
      <c r="A97" s="514"/>
      <c r="B97" s="514"/>
      <c r="C97" s="515"/>
      <c r="D97" s="514"/>
      <c r="E97" s="514"/>
      <c r="F97" s="514"/>
      <c r="G97" s="514"/>
      <c r="H97" s="514"/>
      <c r="I97" s="514"/>
      <c r="J97" s="514"/>
      <c r="K97" s="514"/>
      <c r="L97" s="514"/>
      <c r="M97" s="514"/>
      <c r="N97" s="514"/>
      <c r="O97" s="514"/>
      <c r="P97" s="514"/>
      <c r="Q97" s="514"/>
      <c r="R97" s="514"/>
      <c r="S97" s="514"/>
      <c r="T97" s="514"/>
      <c r="U97" s="514"/>
      <c r="V97" s="514"/>
      <c r="W97" s="514"/>
      <c r="X97" s="514"/>
      <c r="Y97" s="514"/>
      <c r="Z97" s="514"/>
    </row>
    <row r="98" ht="13.5" customHeight="1">
      <c r="A98" s="514"/>
      <c r="B98" s="514"/>
      <c r="C98" s="515"/>
      <c r="D98" s="514"/>
      <c r="E98" s="514"/>
      <c r="F98" s="514"/>
      <c r="G98" s="514"/>
      <c r="H98" s="514"/>
      <c r="I98" s="514"/>
      <c r="J98" s="514"/>
      <c r="K98" s="514"/>
      <c r="L98" s="514"/>
      <c r="M98" s="514"/>
      <c r="N98" s="514"/>
      <c r="O98" s="514"/>
      <c r="P98" s="514"/>
      <c r="Q98" s="514"/>
      <c r="R98" s="514"/>
      <c r="S98" s="514"/>
      <c r="T98" s="514"/>
      <c r="U98" s="514"/>
      <c r="V98" s="514"/>
      <c r="W98" s="514"/>
      <c r="X98" s="514"/>
      <c r="Y98" s="514"/>
      <c r="Z98" s="514"/>
    </row>
    <row r="99" ht="13.5" customHeight="1">
      <c r="A99" s="514"/>
      <c r="B99" s="514"/>
      <c r="C99" s="515"/>
      <c r="D99" s="514"/>
      <c r="E99" s="514"/>
      <c r="F99" s="514"/>
      <c r="G99" s="514"/>
      <c r="H99" s="514"/>
      <c r="I99" s="514"/>
      <c r="J99" s="514"/>
      <c r="K99" s="514"/>
      <c r="L99" s="514"/>
      <c r="M99" s="514"/>
      <c r="N99" s="514"/>
      <c r="O99" s="514"/>
      <c r="P99" s="514"/>
      <c r="Q99" s="514"/>
      <c r="R99" s="514"/>
      <c r="S99" s="514"/>
      <c r="T99" s="514"/>
      <c r="U99" s="514"/>
      <c r="V99" s="514"/>
      <c r="W99" s="514"/>
      <c r="X99" s="514"/>
      <c r="Y99" s="514"/>
      <c r="Z99" s="514"/>
    </row>
    <row r="100" ht="13.5" customHeight="1">
      <c r="A100" s="514"/>
      <c r="B100" s="514"/>
      <c r="C100" s="515"/>
      <c r="D100" s="514"/>
      <c r="E100" s="514"/>
      <c r="F100" s="514"/>
      <c r="G100" s="514"/>
      <c r="H100" s="514"/>
      <c r="I100" s="514"/>
      <c r="J100" s="514"/>
      <c r="K100" s="514"/>
      <c r="L100" s="514"/>
      <c r="M100" s="514"/>
      <c r="N100" s="514"/>
      <c r="O100" s="514"/>
      <c r="P100" s="514"/>
      <c r="Q100" s="514"/>
      <c r="R100" s="514"/>
      <c r="S100" s="514"/>
      <c r="T100" s="514"/>
      <c r="U100" s="514"/>
      <c r="V100" s="514"/>
      <c r="W100" s="514"/>
      <c r="X100" s="514"/>
      <c r="Y100" s="514"/>
      <c r="Z100" s="514"/>
    </row>
    <row r="101" ht="13.5" customHeight="1">
      <c r="A101" s="514"/>
      <c r="B101" s="514"/>
      <c r="C101" s="515"/>
      <c r="D101" s="514"/>
      <c r="E101" s="514"/>
      <c r="F101" s="514"/>
      <c r="G101" s="514"/>
      <c r="H101" s="514"/>
      <c r="I101" s="514"/>
      <c r="J101" s="514"/>
      <c r="K101" s="514"/>
      <c r="L101" s="514"/>
      <c r="M101" s="514"/>
      <c r="N101" s="514"/>
      <c r="O101" s="514"/>
      <c r="P101" s="514"/>
      <c r="Q101" s="514"/>
      <c r="R101" s="514"/>
      <c r="S101" s="514"/>
      <c r="T101" s="514"/>
      <c r="U101" s="514"/>
      <c r="V101" s="514"/>
      <c r="W101" s="514"/>
      <c r="X101" s="514"/>
      <c r="Y101" s="514"/>
      <c r="Z101" s="514"/>
    </row>
    <row r="102" ht="13.5" customHeight="1">
      <c r="A102" s="514"/>
      <c r="B102" s="514"/>
      <c r="C102" s="515"/>
      <c r="D102" s="514"/>
      <c r="E102" s="514"/>
      <c r="F102" s="514"/>
      <c r="G102" s="514"/>
      <c r="H102" s="514"/>
      <c r="I102" s="514"/>
      <c r="J102" s="514"/>
      <c r="K102" s="514"/>
      <c r="L102" s="514"/>
      <c r="M102" s="514"/>
      <c r="N102" s="514"/>
      <c r="O102" s="514"/>
      <c r="P102" s="514"/>
      <c r="Q102" s="514"/>
      <c r="R102" s="514"/>
      <c r="S102" s="514"/>
      <c r="T102" s="514"/>
      <c r="U102" s="514"/>
      <c r="V102" s="514"/>
      <c r="W102" s="514"/>
      <c r="X102" s="514"/>
      <c r="Y102" s="514"/>
      <c r="Z102" s="514"/>
    </row>
    <row r="103" ht="13.5" customHeight="1">
      <c r="A103" s="514"/>
      <c r="B103" s="514"/>
      <c r="C103" s="515"/>
      <c r="D103" s="514"/>
      <c r="E103" s="514"/>
      <c r="F103" s="514"/>
      <c r="G103" s="514"/>
      <c r="H103" s="514"/>
      <c r="I103" s="514"/>
      <c r="J103" s="514"/>
      <c r="K103" s="514"/>
      <c r="L103" s="514"/>
      <c r="M103" s="514"/>
      <c r="N103" s="514"/>
      <c r="O103" s="514"/>
      <c r="P103" s="514"/>
      <c r="Q103" s="514"/>
      <c r="R103" s="514"/>
      <c r="S103" s="514"/>
      <c r="T103" s="514"/>
      <c r="U103" s="514"/>
      <c r="V103" s="514"/>
      <c r="W103" s="514"/>
      <c r="X103" s="514"/>
      <c r="Y103" s="514"/>
      <c r="Z103" s="514"/>
    </row>
    <row r="104" ht="13.5" customHeight="1">
      <c r="A104" s="514"/>
      <c r="B104" s="514"/>
      <c r="C104" s="515"/>
      <c r="D104" s="514"/>
      <c r="E104" s="514"/>
      <c r="F104" s="514"/>
      <c r="G104" s="514"/>
      <c r="H104" s="514"/>
      <c r="I104" s="514"/>
      <c r="J104" s="514"/>
      <c r="K104" s="514"/>
      <c r="L104" s="514"/>
      <c r="M104" s="514"/>
      <c r="N104" s="514"/>
      <c r="O104" s="514"/>
      <c r="P104" s="514"/>
      <c r="Q104" s="514"/>
      <c r="R104" s="514"/>
      <c r="S104" s="514"/>
      <c r="T104" s="514"/>
      <c r="U104" s="514"/>
      <c r="V104" s="514"/>
      <c r="W104" s="514"/>
      <c r="X104" s="514"/>
      <c r="Y104" s="514"/>
      <c r="Z104" s="514"/>
    </row>
    <row r="105" ht="13.5" customHeight="1">
      <c r="A105" s="514"/>
      <c r="B105" s="514"/>
      <c r="C105" s="515"/>
      <c r="D105" s="514"/>
      <c r="E105" s="514"/>
      <c r="F105" s="514"/>
      <c r="G105" s="514"/>
      <c r="H105" s="514"/>
      <c r="I105" s="514"/>
      <c r="J105" s="514"/>
      <c r="K105" s="514"/>
      <c r="L105" s="514"/>
      <c r="M105" s="514"/>
      <c r="N105" s="514"/>
      <c r="O105" s="514"/>
      <c r="P105" s="514"/>
      <c r="Q105" s="514"/>
      <c r="R105" s="514"/>
      <c r="S105" s="514"/>
      <c r="T105" s="514"/>
      <c r="U105" s="514"/>
      <c r="V105" s="514"/>
      <c r="W105" s="514"/>
      <c r="X105" s="514"/>
      <c r="Y105" s="514"/>
      <c r="Z105" s="514"/>
    </row>
    <row r="106" ht="13.5" customHeight="1">
      <c r="A106" s="514"/>
      <c r="B106" s="514"/>
      <c r="C106" s="515"/>
      <c r="D106" s="514"/>
      <c r="E106" s="514"/>
      <c r="F106" s="514"/>
      <c r="G106" s="514"/>
      <c r="H106" s="514"/>
      <c r="I106" s="514"/>
      <c r="J106" s="514"/>
      <c r="K106" s="514"/>
      <c r="L106" s="514"/>
      <c r="M106" s="514"/>
      <c r="N106" s="514"/>
      <c r="O106" s="514"/>
      <c r="P106" s="514"/>
      <c r="Q106" s="514"/>
      <c r="R106" s="514"/>
      <c r="S106" s="514"/>
      <c r="T106" s="514"/>
      <c r="U106" s="514"/>
      <c r="V106" s="514"/>
      <c r="W106" s="514"/>
      <c r="X106" s="514"/>
      <c r="Y106" s="514"/>
      <c r="Z106" s="514"/>
    </row>
    <row r="107" ht="13.5" customHeight="1">
      <c r="A107" s="514"/>
      <c r="B107" s="514"/>
      <c r="C107" s="515"/>
      <c r="D107" s="514"/>
      <c r="E107" s="514"/>
      <c r="F107" s="514"/>
      <c r="G107" s="514"/>
      <c r="H107" s="514"/>
      <c r="I107" s="514"/>
      <c r="J107" s="514"/>
      <c r="K107" s="514"/>
      <c r="L107" s="514"/>
      <c r="M107" s="514"/>
      <c r="N107" s="514"/>
      <c r="O107" s="514"/>
      <c r="P107" s="514"/>
      <c r="Q107" s="514"/>
      <c r="R107" s="514"/>
      <c r="S107" s="514"/>
      <c r="T107" s="514"/>
      <c r="U107" s="514"/>
      <c r="V107" s="514"/>
      <c r="W107" s="514"/>
      <c r="X107" s="514"/>
      <c r="Y107" s="514"/>
      <c r="Z107" s="514"/>
    </row>
    <row r="108" ht="13.5" customHeight="1">
      <c r="A108" s="514"/>
      <c r="B108" s="514"/>
      <c r="C108" s="515"/>
      <c r="D108" s="514"/>
      <c r="E108" s="514"/>
      <c r="F108" s="514"/>
      <c r="G108" s="514"/>
      <c r="H108" s="514"/>
      <c r="I108" s="514"/>
      <c r="J108" s="514"/>
      <c r="K108" s="514"/>
      <c r="L108" s="514"/>
      <c r="M108" s="514"/>
      <c r="N108" s="514"/>
      <c r="O108" s="514"/>
      <c r="P108" s="514"/>
      <c r="Q108" s="514"/>
      <c r="R108" s="514"/>
      <c r="S108" s="514"/>
      <c r="T108" s="514"/>
      <c r="U108" s="514"/>
      <c r="V108" s="514"/>
      <c r="W108" s="514"/>
      <c r="X108" s="514"/>
      <c r="Y108" s="514"/>
      <c r="Z108" s="514"/>
    </row>
    <row r="109" ht="13.5" customHeight="1">
      <c r="A109" s="514"/>
      <c r="B109" s="514"/>
      <c r="C109" s="515"/>
      <c r="D109" s="514"/>
      <c r="E109" s="514"/>
      <c r="F109" s="514"/>
      <c r="G109" s="514"/>
      <c r="H109" s="514"/>
      <c r="I109" s="514"/>
      <c r="J109" s="514"/>
      <c r="K109" s="514"/>
      <c r="L109" s="514"/>
      <c r="M109" s="514"/>
      <c r="N109" s="514"/>
      <c r="O109" s="514"/>
      <c r="P109" s="514"/>
      <c r="Q109" s="514"/>
      <c r="R109" s="514"/>
      <c r="S109" s="514"/>
      <c r="T109" s="514"/>
      <c r="U109" s="514"/>
      <c r="V109" s="514"/>
      <c r="W109" s="514"/>
      <c r="X109" s="514"/>
      <c r="Y109" s="514"/>
      <c r="Z109" s="514"/>
    </row>
    <row r="110" ht="13.5" customHeight="1">
      <c r="A110" s="514"/>
      <c r="B110" s="514"/>
      <c r="C110" s="515"/>
      <c r="D110" s="514"/>
      <c r="E110" s="514"/>
      <c r="F110" s="514"/>
      <c r="G110" s="514"/>
      <c r="H110" s="514"/>
      <c r="I110" s="514"/>
      <c r="J110" s="514"/>
      <c r="K110" s="514"/>
      <c r="L110" s="514"/>
      <c r="M110" s="514"/>
      <c r="N110" s="514"/>
      <c r="O110" s="514"/>
      <c r="P110" s="514"/>
      <c r="Q110" s="514"/>
      <c r="R110" s="514"/>
      <c r="S110" s="514"/>
      <c r="T110" s="514"/>
      <c r="U110" s="514"/>
      <c r="V110" s="514"/>
      <c r="W110" s="514"/>
      <c r="X110" s="514"/>
      <c r="Y110" s="514"/>
      <c r="Z110" s="514"/>
    </row>
    <row r="111" ht="13.5" customHeight="1">
      <c r="A111" s="514"/>
      <c r="B111" s="514"/>
      <c r="C111" s="515"/>
      <c r="D111" s="514"/>
      <c r="E111" s="514"/>
      <c r="F111" s="514"/>
      <c r="G111" s="514"/>
      <c r="H111" s="514"/>
      <c r="I111" s="514"/>
      <c r="J111" s="514"/>
      <c r="K111" s="514"/>
      <c r="L111" s="514"/>
      <c r="M111" s="514"/>
      <c r="N111" s="514"/>
      <c r="O111" s="514"/>
      <c r="P111" s="514"/>
      <c r="Q111" s="514"/>
      <c r="R111" s="514"/>
      <c r="S111" s="514"/>
      <c r="T111" s="514"/>
      <c r="U111" s="514"/>
      <c r="V111" s="514"/>
      <c r="W111" s="514"/>
      <c r="X111" s="514"/>
      <c r="Y111" s="514"/>
      <c r="Z111" s="514"/>
    </row>
    <row r="112" ht="13.5" customHeight="1">
      <c r="A112" s="514"/>
      <c r="B112" s="514"/>
      <c r="C112" s="515"/>
      <c r="D112" s="514"/>
      <c r="E112" s="514"/>
      <c r="F112" s="514"/>
      <c r="G112" s="514"/>
      <c r="H112" s="514"/>
      <c r="I112" s="514"/>
      <c r="J112" s="514"/>
      <c r="K112" s="514"/>
      <c r="L112" s="514"/>
      <c r="M112" s="514"/>
      <c r="N112" s="514"/>
      <c r="O112" s="514"/>
      <c r="P112" s="514"/>
      <c r="Q112" s="514"/>
      <c r="R112" s="514"/>
      <c r="S112" s="514"/>
      <c r="T112" s="514"/>
      <c r="U112" s="514"/>
      <c r="V112" s="514"/>
      <c r="W112" s="514"/>
      <c r="X112" s="514"/>
      <c r="Y112" s="514"/>
      <c r="Z112" s="514"/>
    </row>
    <row r="113" ht="13.5" customHeight="1">
      <c r="A113" s="514"/>
      <c r="B113" s="514"/>
      <c r="C113" s="515"/>
      <c r="D113" s="514"/>
      <c r="E113" s="514"/>
      <c r="F113" s="514"/>
      <c r="G113" s="514"/>
      <c r="H113" s="514"/>
      <c r="I113" s="514"/>
      <c r="J113" s="514"/>
      <c r="K113" s="514"/>
      <c r="L113" s="514"/>
      <c r="M113" s="514"/>
      <c r="N113" s="514"/>
      <c r="O113" s="514"/>
      <c r="P113" s="514"/>
      <c r="Q113" s="514"/>
      <c r="R113" s="514"/>
      <c r="S113" s="514"/>
      <c r="T113" s="514"/>
      <c r="U113" s="514"/>
      <c r="V113" s="514"/>
      <c r="W113" s="514"/>
      <c r="X113" s="514"/>
      <c r="Y113" s="514"/>
      <c r="Z113" s="514"/>
    </row>
    <row r="114" ht="13.5" customHeight="1">
      <c r="A114" s="514"/>
      <c r="B114" s="514"/>
      <c r="C114" s="515"/>
      <c r="D114" s="514"/>
      <c r="E114" s="514"/>
      <c r="F114" s="514"/>
      <c r="G114" s="514"/>
      <c r="H114" s="514"/>
      <c r="I114" s="514"/>
      <c r="J114" s="514"/>
      <c r="K114" s="514"/>
      <c r="L114" s="514"/>
      <c r="M114" s="514"/>
      <c r="N114" s="514"/>
      <c r="O114" s="514"/>
      <c r="P114" s="514"/>
      <c r="Q114" s="514"/>
      <c r="R114" s="514"/>
      <c r="S114" s="514"/>
      <c r="T114" s="514"/>
      <c r="U114" s="514"/>
      <c r="V114" s="514"/>
      <c r="W114" s="514"/>
      <c r="X114" s="514"/>
      <c r="Y114" s="514"/>
      <c r="Z114" s="514"/>
    </row>
    <row r="115" ht="13.5" customHeight="1">
      <c r="A115" s="514"/>
      <c r="B115" s="514"/>
      <c r="C115" s="515"/>
      <c r="D115" s="514"/>
      <c r="E115" s="514"/>
      <c r="F115" s="514"/>
      <c r="G115" s="514"/>
      <c r="H115" s="514"/>
      <c r="I115" s="514"/>
      <c r="J115" s="514"/>
      <c r="K115" s="514"/>
      <c r="L115" s="514"/>
      <c r="M115" s="514"/>
      <c r="N115" s="514"/>
      <c r="O115" s="514"/>
      <c r="P115" s="514"/>
      <c r="Q115" s="514"/>
      <c r="R115" s="514"/>
      <c r="S115" s="514"/>
      <c r="T115" s="514"/>
      <c r="U115" s="514"/>
      <c r="V115" s="514"/>
      <c r="W115" s="514"/>
      <c r="X115" s="514"/>
      <c r="Y115" s="514"/>
      <c r="Z115" s="514"/>
    </row>
    <row r="116" ht="13.5" customHeight="1">
      <c r="A116" s="514"/>
      <c r="B116" s="514"/>
      <c r="C116" s="515"/>
      <c r="D116" s="514"/>
      <c r="E116" s="514"/>
      <c r="F116" s="514"/>
      <c r="G116" s="514"/>
      <c r="H116" s="514"/>
      <c r="I116" s="514"/>
      <c r="J116" s="514"/>
      <c r="K116" s="514"/>
      <c r="L116" s="514"/>
      <c r="M116" s="514"/>
      <c r="N116" s="514"/>
      <c r="O116" s="514"/>
      <c r="P116" s="514"/>
      <c r="Q116" s="514"/>
      <c r="R116" s="514"/>
      <c r="S116" s="514"/>
      <c r="T116" s="514"/>
      <c r="U116" s="514"/>
      <c r="V116" s="514"/>
      <c r="W116" s="514"/>
      <c r="X116" s="514"/>
      <c r="Y116" s="514"/>
      <c r="Z116" s="514"/>
    </row>
    <row r="117" ht="13.5" customHeight="1">
      <c r="A117" s="514"/>
      <c r="B117" s="514"/>
      <c r="C117" s="515"/>
      <c r="D117" s="514"/>
      <c r="E117" s="514"/>
      <c r="F117" s="514"/>
      <c r="G117" s="514"/>
      <c r="H117" s="514"/>
      <c r="I117" s="514"/>
      <c r="J117" s="514"/>
      <c r="K117" s="514"/>
      <c r="L117" s="514"/>
      <c r="M117" s="514"/>
      <c r="N117" s="514"/>
      <c r="O117" s="514"/>
      <c r="P117" s="514"/>
      <c r="Q117" s="514"/>
      <c r="R117" s="514"/>
      <c r="S117" s="514"/>
      <c r="T117" s="514"/>
      <c r="U117" s="514"/>
      <c r="V117" s="514"/>
      <c r="W117" s="514"/>
      <c r="X117" s="514"/>
      <c r="Y117" s="514"/>
      <c r="Z117" s="514"/>
    </row>
    <row r="118" ht="13.5" customHeight="1">
      <c r="A118" s="514"/>
      <c r="B118" s="514"/>
      <c r="C118" s="515"/>
      <c r="D118" s="514"/>
      <c r="E118" s="514"/>
      <c r="F118" s="514"/>
      <c r="G118" s="514"/>
      <c r="H118" s="514"/>
      <c r="I118" s="514"/>
      <c r="J118" s="514"/>
      <c r="K118" s="514"/>
      <c r="L118" s="514"/>
      <c r="M118" s="514"/>
      <c r="N118" s="514"/>
      <c r="O118" s="514"/>
      <c r="P118" s="514"/>
      <c r="Q118" s="514"/>
      <c r="R118" s="514"/>
      <c r="S118" s="514"/>
      <c r="T118" s="514"/>
      <c r="U118" s="514"/>
      <c r="V118" s="514"/>
      <c r="W118" s="514"/>
      <c r="X118" s="514"/>
      <c r="Y118" s="514"/>
      <c r="Z118" s="514"/>
    </row>
    <row r="119" ht="13.5" customHeight="1">
      <c r="A119" s="514"/>
      <c r="B119" s="514"/>
      <c r="C119" s="515"/>
      <c r="D119" s="514"/>
      <c r="E119" s="514"/>
      <c r="F119" s="514"/>
      <c r="G119" s="514"/>
      <c r="H119" s="514"/>
      <c r="I119" s="514"/>
      <c r="J119" s="514"/>
      <c r="K119" s="514"/>
      <c r="L119" s="514"/>
      <c r="M119" s="514"/>
      <c r="N119" s="514"/>
      <c r="O119" s="514"/>
      <c r="P119" s="514"/>
      <c r="Q119" s="514"/>
      <c r="R119" s="514"/>
      <c r="S119" s="514"/>
      <c r="T119" s="514"/>
      <c r="U119" s="514"/>
      <c r="V119" s="514"/>
      <c r="W119" s="514"/>
      <c r="X119" s="514"/>
      <c r="Y119" s="514"/>
      <c r="Z119" s="514"/>
    </row>
    <row r="120" ht="13.5" customHeight="1">
      <c r="A120" s="514"/>
      <c r="B120" s="514"/>
      <c r="C120" s="515"/>
      <c r="D120" s="514"/>
      <c r="E120" s="514"/>
      <c r="F120" s="514"/>
      <c r="G120" s="514"/>
      <c r="H120" s="514"/>
      <c r="I120" s="514"/>
      <c r="J120" s="514"/>
      <c r="K120" s="514"/>
      <c r="L120" s="514"/>
      <c r="M120" s="514"/>
      <c r="N120" s="514"/>
      <c r="O120" s="514"/>
      <c r="P120" s="514"/>
      <c r="Q120" s="514"/>
      <c r="R120" s="514"/>
      <c r="S120" s="514"/>
      <c r="T120" s="514"/>
      <c r="U120" s="514"/>
      <c r="V120" s="514"/>
      <c r="W120" s="514"/>
      <c r="X120" s="514"/>
      <c r="Y120" s="514"/>
      <c r="Z120" s="514"/>
    </row>
    <row r="121" ht="13.5" customHeight="1">
      <c r="A121" s="514"/>
      <c r="B121" s="514"/>
      <c r="C121" s="515"/>
      <c r="D121" s="514"/>
      <c r="E121" s="514"/>
      <c r="F121" s="514"/>
      <c r="G121" s="514"/>
      <c r="H121" s="514"/>
      <c r="I121" s="514"/>
      <c r="J121" s="514"/>
      <c r="K121" s="514"/>
      <c r="L121" s="514"/>
      <c r="M121" s="514"/>
      <c r="N121" s="514"/>
      <c r="O121" s="514"/>
      <c r="P121" s="514"/>
      <c r="Q121" s="514"/>
      <c r="R121" s="514"/>
      <c r="S121" s="514"/>
      <c r="T121" s="514"/>
      <c r="U121" s="514"/>
      <c r="V121" s="514"/>
      <c r="W121" s="514"/>
      <c r="X121" s="514"/>
      <c r="Y121" s="514"/>
      <c r="Z121" s="514"/>
    </row>
    <row r="122" ht="13.5" customHeight="1">
      <c r="A122" s="514"/>
      <c r="B122" s="514"/>
      <c r="C122" s="515"/>
      <c r="D122" s="514"/>
      <c r="E122" s="514"/>
      <c r="F122" s="514"/>
      <c r="G122" s="514"/>
      <c r="H122" s="514"/>
      <c r="I122" s="514"/>
      <c r="J122" s="514"/>
      <c r="K122" s="514"/>
      <c r="L122" s="514"/>
      <c r="M122" s="514"/>
      <c r="N122" s="514"/>
      <c r="O122" s="514"/>
      <c r="P122" s="514"/>
      <c r="Q122" s="514"/>
      <c r="R122" s="514"/>
      <c r="S122" s="514"/>
      <c r="T122" s="514"/>
      <c r="U122" s="514"/>
      <c r="V122" s="514"/>
      <c r="W122" s="514"/>
      <c r="X122" s="514"/>
      <c r="Y122" s="514"/>
      <c r="Z122" s="514"/>
    </row>
    <row r="123" ht="13.5" customHeight="1">
      <c r="A123" s="514"/>
      <c r="B123" s="514"/>
      <c r="C123" s="515"/>
      <c r="D123" s="514"/>
      <c r="E123" s="514"/>
      <c r="F123" s="514"/>
      <c r="G123" s="514"/>
      <c r="H123" s="514"/>
      <c r="I123" s="514"/>
      <c r="J123" s="514"/>
      <c r="K123" s="514"/>
      <c r="L123" s="514"/>
      <c r="M123" s="514"/>
      <c r="N123" s="514"/>
      <c r="O123" s="514"/>
      <c r="P123" s="514"/>
      <c r="Q123" s="514"/>
      <c r="R123" s="514"/>
      <c r="S123" s="514"/>
      <c r="T123" s="514"/>
      <c r="U123" s="514"/>
      <c r="V123" s="514"/>
      <c r="W123" s="514"/>
      <c r="X123" s="514"/>
      <c r="Y123" s="514"/>
      <c r="Z123" s="514"/>
    </row>
    <row r="124" ht="13.5" customHeight="1">
      <c r="A124" s="514"/>
      <c r="B124" s="514"/>
      <c r="C124" s="515"/>
      <c r="D124" s="514"/>
      <c r="E124" s="514"/>
      <c r="F124" s="514"/>
      <c r="G124" s="514"/>
      <c r="H124" s="514"/>
      <c r="I124" s="514"/>
      <c r="J124" s="514"/>
      <c r="K124" s="514"/>
      <c r="L124" s="514"/>
      <c r="M124" s="514"/>
      <c r="N124" s="514"/>
      <c r="O124" s="514"/>
      <c r="P124" s="514"/>
      <c r="Q124" s="514"/>
      <c r="R124" s="514"/>
      <c r="S124" s="514"/>
      <c r="T124" s="514"/>
      <c r="U124" s="514"/>
      <c r="V124" s="514"/>
      <c r="W124" s="514"/>
      <c r="X124" s="514"/>
      <c r="Y124" s="514"/>
      <c r="Z124" s="514"/>
    </row>
    <row r="125" ht="13.5" customHeight="1">
      <c r="A125" s="514"/>
      <c r="B125" s="514"/>
      <c r="C125" s="515"/>
      <c r="D125" s="514"/>
      <c r="E125" s="514"/>
      <c r="F125" s="514"/>
      <c r="G125" s="514"/>
      <c r="H125" s="514"/>
      <c r="I125" s="514"/>
      <c r="J125" s="514"/>
      <c r="K125" s="514"/>
      <c r="L125" s="514"/>
      <c r="M125" s="514"/>
      <c r="N125" s="514"/>
      <c r="O125" s="514"/>
      <c r="P125" s="514"/>
      <c r="Q125" s="514"/>
      <c r="R125" s="514"/>
      <c r="S125" s="514"/>
      <c r="T125" s="514"/>
      <c r="U125" s="514"/>
      <c r="V125" s="514"/>
      <c r="W125" s="514"/>
      <c r="X125" s="514"/>
      <c r="Y125" s="514"/>
      <c r="Z125" s="514"/>
    </row>
    <row r="126" ht="13.5" customHeight="1">
      <c r="A126" s="514"/>
      <c r="B126" s="514"/>
      <c r="C126" s="515"/>
      <c r="D126" s="514"/>
      <c r="E126" s="514"/>
      <c r="F126" s="514"/>
      <c r="G126" s="514"/>
      <c r="H126" s="514"/>
      <c r="I126" s="514"/>
      <c r="J126" s="514"/>
      <c r="K126" s="514"/>
      <c r="L126" s="514"/>
      <c r="M126" s="514"/>
      <c r="N126" s="514"/>
      <c r="O126" s="514"/>
      <c r="P126" s="514"/>
      <c r="Q126" s="514"/>
      <c r="R126" s="514"/>
      <c r="S126" s="514"/>
      <c r="T126" s="514"/>
      <c r="U126" s="514"/>
      <c r="V126" s="514"/>
      <c r="W126" s="514"/>
      <c r="X126" s="514"/>
      <c r="Y126" s="514"/>
      <c r="Z126" s="514"/>
    </row>
    <row r="127" ht="13.5" customHeight="1">
      <c r="A127" s="514"/>
      <c r="B127" s="514"/>
      <c r="C127" s="515"/>
      <c r="D127" s="514"/>
      <c r="E127" s="514"/>
      <c r="F127" s="514"/>
      <c r="G127" s="514"/>
      <c r="H127" s="514"/>
      <c r="I127" s="514"/>
      <c r="J127" s="514"/>
      <c r="K127" s="514"/>
      <c r="L127" s="514"/>
      <c r="M127" s="514"/>
      <c r="N127" s="514"/>
      <c r="O127" s="514"/>
      <c r="P127" s="514"/>
      <c r="Q127" s="514"/>
      <c r="R127" s="514"/>
      <c r="S127" s="514"/>
      <c r="T127" s="514"/>
      <c r="U127" s="514"/>
      <c r="V127" s="514"/>
      <c r="W127" s="514"/>
      <c r="X127" s="514"/>
      <c r="Y127" s="514"/>
      <c r="Z127" s="514"/>
    </row>
    <row r="128" ht="13.5" customHeight="1">
      <c r="A128" s="514"/>
      <c r="B128" s="514"/>
      <c r="C128" s="515"/>
      <c r="D128" s="514"/>
      <c r="E128" s="514"/>
      <c r="F128" s="514"/>
      <c r="G128" s="514"/>
      <c r="H128" s="514"/>
      <c r="I128" s="514"/>
      <c r="J128" s="514"/>
      <c r="K128" s="514"/>
      <c r="L128" s="514"/>
      <c r="M128" s="514"/>
      <c r="N128" s="514"/>
      <c r="O128" s="514"/>
      <c r="P128" s="514"/>
      <c r="Q128" s="514"/>
      <c r="R128" s="514"/>
      <c r="S128" s="514"/>
      <c r="T128" s="514"/>
      <c r="U128" s="514"/>
      <c r="V128" s="514"/>
      <c r="W128" s="514"/>
      <c r="X128" s="514"/>
      <c r="Y128" s="514"/>
      <c r="Z128" s="514"/>
    </row>
    <row r="129" ht="13.5" customHeight="1">
      <c r="A129" s="514"/>
      <c r="B129" s="514"/>
      <c r="C129" s="515"/>
      <c r="D129" s="514"/>
      <c r="E129" s="514"/>
      <c r="F129" s="514"/>
      <c r="G129" s="514"/>
      <c r="H129" s="514"/>
      <c r="I129" s="514"/>
      <c r="J129" s="514"/>
      <c r="K129" s="514"/>
      <c r="L129" s="514"/>
      <c r="M129" s="514"/>
      <c r="N129" s="514"/>
      <c r="O129" s="514"/>
      <c r="P129" s="514"/>
      <c r="Q129" s="514"/>
      <c r="R129" s="514"/>
      <c r="S129" s="514"/>
      <c r="T129" s="514"/>
      <c r="U129" s="514"/>
      <c r="V129" s="514"/>
      <c r="W129" s="514"/>
      <c r="X129" s="514"/>
      <c r="Y129" s="514"/>
      <c r="Z129" s="514"/>
    </row>
    <row r="130" ht="13.5" customHeight="1">
      <c r="A130" s="514"/>
      <c r="B130" s="514"/>
      <c r="C130" s="515"/>
      <c r="D130" s="514"/>
      <c r="E130" s="514"/>
      <c r="F130" s="514"/>
      <c r="G130" s="514"/>
      <c r="H130" s="514"/>
      <c r="I130" s="514"/>
      <c r="J130" s="514"/>
      <c r="K130" s="514"/>
      <c r="L130" s="514"/>
      <c r="M130" s="514"/>
      <c r="N130" s="514"/>
      <c r="O130" s="514"/>
      <c r="P130" s="514"/>
      <c r="Q130" s="514"/>
      <c r="R130" s="514"/>
      <c r="S130" s="514"/>
      <c r="T130" s="514"/>
      <c r="U130" s="514"/>
      <c r="V130" s="514"/>
      <c r="W130" s="514"/>
      <c r="X130" s="514"/>
      <c r="Y130" s="514"/>
      <c r="Z130" s="514"/>
    </row>
    <row r="131" ht="13.5" customHeight="1">
      <c r="A131" s="514"/>
      <c r="B131" s="514"/>
      <c r="C131" s="515"/>
      <c r="D131" s="514"/>
      <c r="E131" s="514"/>
      <c r="F131" s="514"/>
      <c r="G131" s="514"/>
      <c r="H131" s="514"/>
      <c r="I131" s="514"/>
      <c r="J131" s="514"/>
      <c r="K131" s="514"/>
      <c r="L131" s="514"/>
      <c r="M131" s="514"/>
      <c r="N131" s="514"/>
      <c r="O131" s="514"/>
      <c r="P131" s="514"/>
      <c r="Q131" s="514"/>
      <c r="R131" s="514"/>
      <c r="S131" s="514"/>
      <c r="T131" s="514"/>
      <c r="U131" s="514"/>
      <c r="V131" s="514"/>
      <c r="W131" s="514"/>
      <c r="X131" s="514"/>
      <c r="Y131" s="514"/>
      <c r="Z131" s="514"/>
    </row>
    <row r="132" ht="13.5" customHeight="1">
      <c r="A132" s="514"/>
      <c r="B132" s="514"/>
      <c r="C132" s="515"/>
      <c r="D132" s="514"/>
      <c r="E132" s="514"/>
      <c r="F132" s="514"/>
      <c r="G132" s="514"/>
      <c r="H132" s="514"/>
      <c r="I132" s="514"/>
      <c r="J132" s="514"/>
      <c r="K132" s="514"/>
      <c r="L132" s="514"/>
      <c r="M132" s="514"/>
      <c r="N132" s="514"/>
      <c r="O132" s="514"/>
      <c r="P132" s="514"/>
      <c r="Q132" s="514"/>
      <c r="R132" s="514"/>
      <c r="S132" s="514"/>
      <c r="T132" s="514"/>
      <c r="U132" s="514"/>
      <c r="V132" s="514"/>
      <c r="W132" s="514"/>
      <c r="X132" s="514"/>
      <c r="Y132" s="514"/>
      <c r="Z132" s="514"/>
    </row>
    <row r="133" ht="13.5" customHeight="1">
      <c r="A133" s="514"/>
      <c r="B133" s="514"/>
      <c r="C133" s="515"/>
      <c r="D133" s="514"/>
      <c r="E133" s="514"/>
      <c r="F133" s="514"/>
      <c r="G133" s="514"/>
      <c r="H133" s="514"/>
      <c r="I133" s="514"/>
      <c r="J133" s="514"/>
      <c r="K133" s="514"/>
      <c r="L133" s="514"/>
      <c r="M133" s="514"/>
      <c r="N133" s="514"/>
      <c r="O133" s="514"/>
      <c r="P133" s="514"/>
      <c r="Q133" s="514"/>
      <c r="R133" s="514"/>
      <c r="S133" s="514"/>
      <c r="T133" s="514"/>
      <c r="U133" s="514"/>
      <c r="V133" s="514"/>
      <c r="W133" s="514"/>
      <c r="X133" s="514"/>
      <c r="Y133" s="514"/>
      <c r="Z133" s="514"/>
    </row>
    <row r="134" ht="13.5" customHeight="1">
      <c r="A134" s="514"/>
      <c r="B134" s="514"/>
      <c r="C134" s="515"/>
      <c r="D134" s="514"/>
      <c r="E134" s="514"/>
      <c r="F134" s="514"/>
      <c r="G134" s="514"/>
      <c r="H134" s="514"/>
      <c r="I134" s="514"/>
      <c r="J134" s="514"/>
      <c r="K134" s="514"/>
      <c r="L134" s="514"/>
      <c r="M134" s="514"/>
      <c r="N134" s="514"/>
      <c r="O134" s="514"/>
      <c r="P134" s="514"/>
      <c r="Q134" s="514"/>
      <c r="R134" s="514"/>
      <c r="S134" s="514"/>
      <c r="T134" s="514"/>
      <c r="U134" s="514"/>
      <c r="V134" s="514"/>
      <c r="W134" s="514"/>
      <c r="X134" s="514"/>
      <c r="Y134" s="514"/>
      <c r="Z134" s="514"/>
    </row>
    <row r="135" ht="13.5" customHeight="1">
      <c r="A135" s="514"/>
      <c r="B135" s="514"/>
      <c r="C135" s="515"/>
      <c r="D135" s="514"/>
      <c r="E135" s="514"/>
      <c r="F135" s="514"/>
      <c r="G135" s="514"/>
      <c r="H135" s="514"/>
      <c r="I135" s="514"/>
      <c r="J135" s="514"/>
      <c r="K135" s="514"/>
      <c r="L135" s="514"/>
      <c r="M135" s="514"/>
      <c r="N135" s="514"/>
      <c r="O135" s="514"/>
      <c r="P135" s="514"/>
      <c r="Q135" s="514"/>
      <c r="R135" s="514"/>
      <c r="S135" s="514"/>
      <c r="T135" s="514"/>
      <c r="U135" s="514"/>
      <c r="V135" s="514"/>
      <c r="W135" s="514"/>
      <c r="X135" s="514"/>
      <c r="Y135" s="514"/>
      <c r="Z135" s="514"/>
    </row>
    <row r="136" ht="13.5" customHeight="1">
      <c r="A136" s="514"/>
      <c r="B136" s="514"/>
      <c r="C136" s="515"/>
      <c r="D136" s="514"/>
      <c r="E136" s="514"/>
      <c r="F136" s="514"/>
      <c r="G136" s="514"/>
      <c r="H136" s="514"/>
      <c r="I136" s="514"/>
      <c r="J136" s="514"/>
      <c r="K136" s="514"/>
      <c r="L136" s="514"/>
      <c r="M136" s="514"/>
      <c r="N136" s="514"/>
      <c r="O136" s="514"/>
      <c r="P136" s="514"/>
      <c r="Q136" s="514"/>
      <c r="R136" s="514"/>
      <c r="S136" s="514"/>
      <c r="T136" s="514"/>
      <c r="U136" s="514"/>
      <c r="V136" s="514"/>
      <c r="W136" s="514"/>
      <c r="X136" s="514"/>
      <c r="Y136" s="514"/>
      <c r="Z136" s="514"/>
    </row>
    <row r="137" ht="13.5" customHeight="1">
      <c r="A137" s="514"/>
      <c r="B137" s="514"/>
      <c r="C137" s="515"/>
      <c r="D137" s="514"/>
      <c r="E137" s="514"/>
      <c r="F137" s="514"/>
      <c r="G137" s="514"/>
      <c r="H137" s="514"/>
      <c r="I137" s="514"/>
      <c r="J137" s="514"/>
      <c r="K137" s="514"/>
      <c r="L137" s="514"/>
      <c r="M137" s="514"/>
      <c r="N137" s="514"/>
      <c r="O137" s="514"/>
      <c r="P137" s="514"/>
      <c r="Q137" s="514"/>
      <c r="R137" s="514"/>
      <c r="S137" s="514"/>
      <c r="T137" s="514"/>
      <c r="U137" s="514"/>
      <c r="V137" s="514"/>
      <c r="W137" s="514"/>
      <c r="X137" s="514"/>
      <c r="Y137" s="514"/>
      <c r="Z137" s="514"/>
    </row>
    <row r="138" ht="13.5" customHeight="1">
      <c r="A138" s="514"/>
      <c r="B138" s="514"/>
      <c r="C138" s="515"/>
      <c r="D138" s="514"/>
      <c r="E138" s="514"/>
      <c r="F138" s="514"/>
      <c r="G138" s="514"/>
      <c r="H138" s="514"/>
      <c r="I138" s="514"/>
      <c r="J138" s="514"/>
      <c r="K138" s="514"/>
      <c r="L138" s="514"/>
      <c r="M138" s="514"/>
      <c r="N138" s="514"/>
      <c r="O138" s="514"/>
      <c r="P138" s="514"/>
      <c r="Q138" s="514"/>
      <c r="R138" s="514"/>
      <c r="S138" s="514"/>
      <c r="T138" s="514"/>
      <c r="U138" s="514"/>
      <c r="V138" s="514"/>
      <c r="W138" s="514"/>
      <c r="X138" s="514"/>
      <c r="Y138" s="514"/>
      <c r="Z138" s="514"/>
    </row>
    <row r="139" ht="13.5" customHeight="1">
      <c r="A139" s="514"/>
      <c r="B139" s="514"/>
      <c r="C139" s="515"/>
      <c r="D139" s="514"/>
      <c r="E139" s="514"/>
      <c r="F139" s="514"/>
      <c r="G139" s="514"/>
      <c r="H139" s="514"/>
      <c r="I139" s="514"/>
      <c r="J139" s="514"/>
      <c r="K139" s="514"/>
      <c r="L139" s="514"/>
      <c r="M139" s="514"/>
      <c r="N139" s="514"/>
      <c r="O139" s="514"/>
      <c r="P139" s="514"/>
      <c r="Q139" s="514"/>
      <c r="R139" s="514"/>
      <c r="S139" s="514"/>
      <c r="T139" s="514"/>
      <c r="U139" s="514"/>
      <c r="V139" s="514"/>
      <c r="W139" s="514"/>
      <c r="X139" s="514"/>
      <c r="Y139" s="514"/>
      <c r="Z139" s="514"/>
    </row>
    <row r="140" ht="13.5" customHeight="1">
      <c r="A140" s="514"/>
      <c r="B140" s="514"/>
      <c r="C140" s="515"/>
      <c r="D140" s="514"/>
      <c r="E140" s="514"/>
      <c r="F140" s="514"/>
      <c r="G140" s="514"/>
      <c r="H140" s="514"/>
      <c r="I140" s="514"/>
      <c r="J140" s="514"/>
      <c r="K140" s="514"/>
      <c r="L140" s="514"/>
      <c r="M140" s="514"/>
      <c r="N140" s="514"/>
      <c r="O140" s="514"/>
      <c r="P140" s="514"/>
      <c r="Q140" s="514"/>
      <c r="R140" s="514"/>
      <c r="S140" s="514"/>
      <c r="T140" s="514"/>
      <c r="U140" s="514"/>
      <c r="V140" s="514"/>
      <c r="W140" s="514"/>
      <c r="X140" s="514"/>
      <c r="Y140" s="514"/>
      <c r="Z140" s="514"/>
    </row>
    <row r="141" ht="13.5" customHeight="1">
      <c r="A141" s="514"/>
      <c r="B141" s="514"/>
      <c r="C141" s="515"/>
      <c r="D141" s="514"/>
      <c r="E141" s="514"/>
      <c r="F141" s="514"/>
      <c r="G141" s="514"/>
      <c r="H141" s="514"/>
      <c r="I141" s="514"/>
      <c r="J141" s="514"/>
      <c r="K141" s="514"/>
      <c r="L141" s="514"/>
      <c r="M141" s="514"/>
      <c r="N141" s="514"/>
      <c r="O141" s="514"/>
      <c r="P141" s="514"/>
      <c r="Q141" s="514"/>
      <c r="R141" s="514"/>
      <c r="S141" s="514"/>
      <c r="T141" s="514"/>
      <c r="U141" s="514"/>
      <c r="V141" s="514"/>
      <c r="W141" s="514"/>
      <c r="X141" s="514"/>
      <c r="Y141" s="514"/>
      <c r="Z141" s="514"/>
    </row>
    <row r="142" ht="13.5" customHeight="1">
      <c r="A142" s="514"/>
      <c r="B142" s="514"/>
      <c r="C142" s="515"/>
      <c r="D142" s="514"/>
      <c r="E142" s="514"/>
      <c r="F142" s="514"/>
      <c r="G142" s="514"/>
      <c r="H142" s="514"/>
      <c r="I142" s="514"/>
      <c r="J142" s="514"/>
      <c r="K142" s="514"/>
      <c r="L142" s="514"/>
      <c r="M142" s="514"/>
      <c r="N142" s="514"/>
      <c r="O142" s="514"/>
      <c r="P142" s="514"/>
      <c r="Q142" s="514"/>
      <c r="R142" s="514"/>
      <c r="S142" s="514"/>
      <c r="T142" s="514"/>
      <c r="U142" s="514"/>
      <c r="V142" s="514"/>
      <c r="W142" s="514"/>
      <c r="X142" s="514"/>
      <c r="Y142" s="514"/>
      <c r="Z142" s="514"/>
    </row>
    <row r="143" ht="13.5" customHeight="1">
      <c r="A143" s="514"/>
      <c r="B143" s="514"/>
      <c r="C143" s="515"/>
      <c r="D143" s="514"/>
      <c r="E143" s="514"/>
      <c r="F143" s="514"/>
      <c r="G143" s="514"/>
      <c r="H143" s="514"/>
      <c r="I143" s="514"/>
      <c r="J143" s="514"/>
      <c r="K143" s="514"/>
      <c r="L143" s="514"/>
      <c r="M143" s="514"/>
      <c r="N143" s="514"/>
      <c r="O143" s="514"/>
      <c r="P143" s="514"/>
      <c r="Q143" s="514"/>
      <c r="R143" s="514"/>
      <c r="S143" s="514"/>
      <c r="T143" s="514"/>
      <c r="U143" s="514"/>
      <c r="V143" s="514"/>
      <c r="W143" s="514"/>
      <c r="X143" s="514"/>
      <c r="Y143" s="514"/>
      <c r="Z143" s="514"/>
    </row>
    <row r="144" ht="13.5" customHeight="1">
      <c r="A144" s="514"/>
      <c r="B144" s="514"/>
      <c r="C144" s="515"/>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row>
    <row r="145" ht="13.5" customHeight="1">
      <c r="A145" s="514"/>
      <c r="B145" s="514"/>
      <c r="C145" s="515"/>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row>
    <row r="146" ht="13.5" customHeight="1">
      <c r="A146" s="514"/>
      <c r="B146" s="514"/>
      <c r="C146" s="515"/>
      <c r="D146" s="514"/>
      <c r="E146" s="514"/>
      <c r="F146" s="514"/>
      <c r="G146" s="514"/>
      <c r="H146" s="514"/>
      <c r="I146" s="514"/>
      <c r="J146" s="514"/>
      <c r="K146" s="514"/>
      <c r="L146" s="514"/>
      <c r="M146" s="514"/>
      <c r="N146" s="514"/>
      <c r="O146" s="514"/>
      <c r="P146" s="514"/>
      <c r="Q146" s="514"/>
      <c r="R146" s="514"/>
      <c r="S146" s="514"/>
      <c r="T146" s="514"/>
      <c r="U146" s="514"/>
      <c r="V146" s="514"/>
      <c r="W146" s="514"/>
      <c r="X146" s="514"/>
      <c r="Y146" s="514"/>
      <c r="Z146" s="514"/>
    </row>
    <row r="147" ht="13.5" customHeight="1">
      <c r="A147" s="514"/>
      <c r="B147" s="514"/>
      <c r="C147" s="515"/>
      <c r="D147" s="514"/>
      <c r="E147" s="514"/>
      <c r="F147" s="514"/>
      <c r="G147" s="514"/>
      <c r="H147" s="514"/>
      <c r="I147" s="514"/>
      <c r="J147" s="514"/>
      <c r="K147" s="514"/>
      <c r="L147" s="514"/>
      <c r="M147" s="514"/>
      <c r="N147" s="514"/>
      <c r="O147" s="514"/>
      <c r="P147" s="514"/>
      <c r="Q147" s="514"/>
      <c r="R147" s="514"/>
      <c r="S147" s="514"/>
      <c r="T147" s="514"/>
      <c r="U147" s="514"/>
      <c r="V147" s="514"/>
      <c r="W147" s="514"/>
      <c r="X147" s="514"/>
      <c r="Y147" s="514"/>
      <c r="Z147" s="514"/>
    </row>
    <row r="148" ht="13.5" customHeight="1">
      <c r="A148" s="514"/>
      <c r="B148" s="514"/>
      <c r="C148" s="515"/>
      <c r="D148" s="514"/>
      <c r="E148" s="514"/>
      <c r="F148" s="514"/>
      <c r="G148" s="514"/>
      <c r="H148" s="514"/>
      <c r="I148" s="514"/>
      <c r="J148" s="514"/>
      <c r="K148" s="514"/>
      <c r="L148" s="514"/>
      <c r="M148" s="514"/>
      <c r="N148" s="514"/>
      <c r="O148" s="514"/>
      <c r="P148" s="514"/>
      <c r="Q148" s="514"/>
      <c r="R148" s="514"/>
      <c r="S148" s="514"/>
      <c r="T148" s="514"/>
      <c r="U148" s="514"/>
      <c r="V148" s="514"/>
      <c r="W148" s="514"/>
      <c r="X148" s="514"/>
      <c r="Y148" s="514"/>
      <c r="Z148" s="514"/>
    </row>
    <row r="149" ht="13.5" customHeight="1">
      <c r="A149" s="514"/>
      <c r="B149" s="514"/>
      <c r="C149" s="515"/>
      <c r="D149" s="514"/>
      <c r="E149" s="514"/>
      <c r="F149" s="514"/>
      <c r="G149" s="514"/>
      <c r="H149" s="514"/>
      <c r="I149" s="514"/>
      <c r="J149" s="514"/>
      <c r="K149" s="514"/>
      <c r="L149" s="514"/>
      <c r="M149" s="514"/>
      <c r="N149" s="514"/>
      <c r="O149" s="514"/>
      <c r="P149" s="514"/>
      <c r="Q149" s="514"/>
      <c r="R149" s="514"/>
      <c r="S149" s="514"/>
      <c r="T149" s="514"/>
      <c r="U149" s="514"/>
      <c r="V149" s="514"/>
      <c r="W149" s="514"/>
      <c r="X149" s="514"/>
      <c r="Y149" s="514"/>
      <c r="Z149" s="514"/>
    </row>
    <row r="150" ht="13.5" customHeight="1">
      <c r="A150" s="514"/>
      <c r="B150" s="514"/>
      <c r="C150" s="515"/>
      <c r="D150" s="514"/>
      <c r="E150" s="514"/>
      <c r="F150" s="514"/>
      <c r="G150" s="514"/>
      <c r="H150" s="514"/>
      <c r="I150" s="514"/>
      <c r="J150" s="514"/>
      <c r="K150" s="514"/>
      <c r="L150" s="514"/>
      <c r="M150" s="514"/>
      <c r="N150" s="514"/>
      <c r="O150" s="514"/>
      <c r="P150" s="514"/>
      <c r="Q150" s="514"/>
      <c r="R150" s="514"/>
      <c r="S150" s="514"/>
      <c r="T150" s="514"/>
      <c r="U150" s="514"/>
      <c r="V150" s="514"/>
      <c r="W150" s="514"/>
      <c r="X150" s="514"/>
      <c r="Y150" s="514"/>
      <c r="Z150" s="514"/>
    </row>
    <row r="151" ht="13.5" customHeight="1">
      <c r="A151" s="514"/>
      <c r="B151" s="514"/>
      <c r="C151" s="515"/>
      <c r="D151" s="514"/>
      <c r="E151" s="514"/>
      <c r="F151" s="514"/>
      <c r="G151" s="514"/>
      <c r="H151" s="514"/>
      <c r="I151" s="514"/>
      <c r="J151" s="514"/>
      <c r="K151" s="514"/>
      <c r="L151" s="514"/>
      <c r="M151" s="514"/>
      <c r="N151" s="514"/>
      <c r="O151" s="514"/>
      <c r="P151" s="514"/>
      <c r="Q151" s="514"/>
      <c r="R151" s="514"/>
      <c r="S151" s="514"/>
      <c r="T151" s="514"/>
      <c r="U151" s="514"/>
      <c r="V151" s="514"/>
      <c r="W151" s="514"/>
      <c r="X151" s="514"/>
      <c r="Y151" s="514"/>
      <c r="Z151" s="514"/>
    </row>
    <row r="152" ht="13.5" customHeight="1">
      <c r="A152" s="514"/>
      <c r="B152" s="514"/>
      <c r="C152" s="515"/>
      <c r="D152" s="514"/>
      <c r="E152" s="514"/>
      <c r="F152" s="514"/>
      <c r="G152" s="514"/>
      <c r="H152" s="514"/>
      <c r="I152" s="514"/>
      <c r="J152" s="514"/>
      <c r="K152" s="514"/>
      <c r="L152" s="514"/>
      <c r="M152" s="514"/>
      <c r="N152" s="514"/>
      <c r="O152" s="514"/>
      <c r="P152" s="514"/>
      <c r="Q152" s="514"/>
      <c r="R152" s="514"/>
      <c r="S152" s="514"/>
      <c r="T152" s="514"/>
      <c r="U152" s="514"/>
      <c r="V152" s="514"/>
      <c r="W152" s="514"/>
      <c r="X152" s="514"/>
      <c r="Y152" s="514"/>
      <c r="Z152" s="514"/>
    </row>
    <row r="153" ht="13.5" customHeight="1">
      <c r="A153" s="514"/>
      <c r="B153" s="514"/>
      <c r="C153" s="515"/>
      <c r="D153" s="514"/>
      <c r="E153" s="514"/>
      <c r="F153" s="514"/>
      <c r="G153" s="514"/>
      <c r="H153" s="514"/>
      <c r="I153" s="514"/>
      <c r="J153" s="514"/>
      <c r="K153" s="514"/>
      <c r="L153" s="514"/>
      <c r="M153" s="514"/>
      <c r="N153" s="514"/>
      <c r="O153" s="514"/>
      <c r="P153" s="514"/>
      <c r="Q153" s="514"/>
      <c r="R153" s="514"/>
      <c r="S153" s="514"/>
      <c r="T153" s="514"/>
      <c r="U153" s="514"/>
      <c r="V153" s="514"/>
      <c r="W153" s="514"/>
      <c r="X153" s="514"/>
      <c r="Y153" s="514"/>
      <c r="Z153" s="514"/>
    </row>
    <row r="154" ht="13.5" customHeight="1">
      <c r="A154" s="514"/>
      <c r="B154" s="514"/>
      <c r="C154" s="515"/>
      <c r="D154" s="514"/>
      <c r="E154" s="514"/>
      <c r="F154" s="514"/>
      <c r="G154" s="514"/>
      <c r="H154" s="514"/>
      <c r="I154" s="514"/>
      <c r="J154" s="514"/>
      <c r="K154" s="514"/>
      <c r="L154" s="514"/>
      <c r="M154" s="514"/>
      <c r="N154" s="514"/>
      <c r="O154" s="514"/>
      <c r="P154" s="514"/>
      <c r="Q154" s="514"/>
      <c r="R154" s="514"/>
      <c r="S154" s="514"/>
      <c r="T154" s="514"/>
      <c r="U154" s="514"/>
      <c r="V154" s="514"/>
      <c r="W154" s="514"/>
      <c r="X154" s="514"/>
      <c r="Y154" s="514"/>
      <c r="Z154" s="514"/>
    </row>
    <row r="155" ht="13.5" customHeight="1">
      <c r="A155" s="514"/>
      <c r="B155" s="514"/>
      <c r="C155" s="515"/>
      <c r="D155" s="514"/>
      <c r="E155" s="514"/>
      <c r="F155" s="514"/>
      <c r="G155" s="514"/>
      <c r="H155" s="514"/>
      <c r="I155" s="514"/>
      <c r="J155" s="514"/>
      <c r="K155" s="514"/>
      <c r="L155" s="514"/>
      <c r="M155" s="514"/>
      <c r="N155" s="514"/>
      <c r="O155" s="514"/>
      <c r="P155" s="514"/>
      <c r="Q155" s="514"/>
      <c r="R155" s="514"/>
      <c r="S155" s="514"/>
      <c r="T155" s="514"/>
      <c r="U155" s="514"/>
      <c r="V155" s="514"/>
      <c r="W155" s="514"/>
      <c r="X155" s="514"/>
      <c r="Y155" s="514"/>
      <c r="Z155" s="514"/>
    </row>
    <row r="156" ht="13.5" customHeight="1">
      <c r="A156" s="514"/>
      <c r="B156" s="514"/>
      <c r="C156" s="515"/>
      <c r="D156" s="514"/>
      <c r="E156" s="514"/>
      <c r="F156" s="514"/>
      <c r="G156" s="514"/>
      <c r="H156" s="514"/>
      <c r="I156" s="514"/>
      <c r="J156" s="514"/>
      <c r="K156" s="514"/>
      <c r="L156" s="514"/>
      <c r="M156" s="514"/>
      <c r="N156" s="514"/>
      <c r="O156" s="514"/>
      <c r="P156" s="514"/>
      <c r="Q156" s="514"/>
      <c r="R156" s="514"/>
      <c r="S156" s="514"/>
      <c r="T156" s="514"/>
      <c r="U156" s="514"/>
      <c r="V156" s="514"/>
      <c r="W156" s="514"/>
      <c r="X156" s="514"/>
      <c r="Y156" s="514"/>
      <c r="Z156" s="514"/>
    </row>
    <row r="157" ht="13.5" customHeight="1">
      <c r="A157" s="514"/>
      <c r="B157" s="514"/>
      <c r="C157" s="515"/>
      <c r="D157" s="514"/>
      <c r="E157" s="514"/>
      <c r="F157" s="514"/>
      <c r="G157" s="514"/>
      <c r="H157" s="514"/>
      <c r="I157" s="514"/>
      <c r="J157" s="514"/>
      <c r="K157" s="514"/>
      <c r="L157" s="514"/>
      <c r="M157" s="514"/>
      <c r="N157" s="514"/>
      <c r="O157" s="514"/>
      <c r="P157" s="514"/>
      <c r="Q157" s="514"/>
      <c r="R157" s="514"/>
      <c r="S157" s="514"/>
      <c r="T157" s="514"/>
      <c r="U157" s="514"/>
      <c r="V157" s="514"/>
      <c r="W157" s="514"/>
      <c r="X157" s="514"/>
      <c r="Y157" s="514"/>
      <c r="Z157" s="514"/>
    </row>
    <row r="158" ht="13.5" customHeight="1">
      <c r="A158" s="514"/>
      <c r="B158" s="514"/>
      <c r="C158" s="515"/>
      <c r="D158" s="514"/>
      <c r="E158" s="514"/>
      <c r="F158" s="514"/>
      <c r="G158" s="514"/>
      <c r="H158" s="514"/>
      <c r="I158" s="514"/>
      <c r="J158" s="514"/>
      <c r="K158" s="514"/>
      <c r="L158" s="514"/>
      <c r="M158" s="514"/>
      <c r="N158" s="514"/>
      <c r="O158" s="514"/>
      <c r="P158" s="514"/>
      <c r="Q158" s="514"/>
      <c r="R158" s="514"/>
      <c r="S158" s="514"/>
      <c r="T158" s="514"/>
      <c r="U158" s="514"/>
      <c r="V158" s="514"/>
      <c r="W158" s="514"/>
      <c r="X158" s="514"/>
      <c r="Y158" s="514"/>
      <c r="Z158" s="514"/>
    </row>
    <row r="159" ht="13.5" customHeight="1">
      <c r="A159" s="514"/>
      <c r="B159" s="514"/>
      <c r="C159" s="515"/>
      <c r="D159" s="514"/>
      <c r="E159" s="514"/>
      <c r="F159" s="514"/>
      <c r="G159" s="514"/>
      <c r="H159" s="514"/>
      <c r="I159" s="514"/>
      <c r="J159" s="514"/>
      <c r="K159" s="514"/>
      <c r="L159" s="514"/>
      <c r="M159" s="514"/>
      <c r="N159" s="514"/>
      <c r="O159" s="514"/>
      <c r="P159" s="514"/>
      <c r="Q159" s="514"/>
      <c r="R159" s="514"/>
      <c r="S159" s="514"/>
      <c r="T159" s="514"/>
      <c r="U159" s="514"/>
      <c r="V159" s="514"/>
      <c r="W159" s="514"/>
      <c r="X159" s="514"/>
      <c r="Y159" s="514"/>
      <c r="Z159" s="514"/>
    </row>
    <row r="160" ht="13.5" customHeight="1">
      <c r="A160" s="514"/>
      <c r="B160" s="514"/>
      <c r="C160" s="515"/>
      <c r="D160" s="514"/>
      <c r="E160" s="514"/>
      <c r="F160" s="514"/>
      <c r="G160" s="514"/>
      <c r="H160" s="514"/>
      <c r="I160" s="514"/>
      <c r="J160" s="514"/>
      <c r="K160" s="514"/>
      <c r="L160" s="514"/>
      <c r="M160" s="514"/>
      <c r="N160" s="514"/>
      <c r="O160" s="514"/>
      <c r="P160" s="514"/>
      <c r="Q160" s="514"/>
      <c r="R160" s="514"/>
      <c r="S160" s="514"/>
      <c r="T160" s="514"/>
      <c r="U160" s="514"/>
      <c r="V160" s="514"/>
      <c r="W160" s="514"/>
      <c r="X160" s="514"/>
      <c r="Y160" s="514"/>
      <c r="Z160" s="514"/>
    </row>
    <row r="161" ht="13.5" customHeight="1">
      <c r="A161" s="514"/>
      <c r="B161" s="514"/>
      <c r="C161" s="515"/>
      <c r="D161" s="514"/>
      <c r="E161" s="514"/>
      <c r="F161" s="514"/>
      <c r="G161" s="514"/>
      <c r="H161" s="514"/>
      <c r="I161" s="514"/>
      <c r="J161" s="514"/>
      <c r="K161" s="514"/>
      <c r="L161" s="514"/>
      <c r="M161" s="514"/>
      <c r="N161" s="514"/>
      <c r="O161" s="514"/>
      <c r="P161" s="514"/>
      <c r="Q161" s="514"/>
      <c r="R161" s="514"/>
      <c r="S161" s="514"/>
      <c r="T161" s="514"/>
      <c r="U161" s="514"/>
      <c r="V161" s="514"/>
      <c r="W161" s="514"/>
      <c r="X161" s="514"/>
      <c r="Y161" s="514"/>
      <c r="Z161" s="514"/>
    </row>
    <row r="162" ht="13.5" customHeight="1">
      <c r="A162" s="514"/>
      <c r="B162" s="514"/>
      <c r="C162" s="515"/>
      <c r="D162" s="514"/>
      <c r="E162" s="514"/>
      <c r="F162" s="514"/>
      <c r="G162" s="514"/>
      <c r="H162" s="514"/>
      <c r="I162" s="514"/>
      <c r="J162" s="514"/>
      <c r="K162" s="514"/>
      <c r="L162" s="514"/>
      <c r="M162" s="514"/>
      <c r="N162" s="514"/>
      <c r="O162" s="514"/>
      <c r="P162" s="514"/>
      <c r="Q162" s="514"/>
      <c r="R162" s="514"/>
      <c r="S162" s="514"/>
      <c r="T162" s="514"/>
      <c r="U162" s="514"/>
      <c r="V162" s="514"/>
      <c r="W162" s="514"/>
      <c r="X162" s="514"/>
      <c r="Y162" s="514"/>
      <c r="Z162" s="514"/>
    </row>
    <row r="163" ht="13.5" customHeight="1">
      <c r="A163" s="514"/>
      <c r="B163" s="514"/>
      <c r="C163" s="515"/>
      <c r="D163" s="514"/>
      <c r="E163" s="514"/>
      <c r="F163" s="514"/>
      <c r="G163" s="514"/>
      <c r="H163" s="514"/>
      <c r="I163" s="514"/>
      <c r="J163" s="514"/>
      <c r="K163" s="514"/>
      <c r="L163" s="514"/>
      <c r="M163" s="514"/>
      <c r="N163" s="514"/>
      <c r="O163" s="514"/>
      <c r="P163" s="514"/>
      <c r="Q163" s="514"/>
      <c r="R163" s="514"/>
      <c r="S163" s="514"/>
      <c r="T163" s="514"/>
      <c r="U163" s="514"/>
      <c r="V163" s="514"/>
      <c r="W163" s="514"/>
      <c r="X163" s="514"/>
      <c r="Y163" s="514"/>
      <c r="Z163" s="514"/>
    </row>
    <row r="164" ht="13.5" customHeight="1">
      <c r="A164" s="514"/>
      <c r="B164" s="514"/>
      <c r="C164" s="515"/>
      <c r="D164" s="514"/>
      <c r="E164" s="514"/>
      <c r="F164" s="514"/>
      <c r="G164" s="514"/>
      <c r="H164" s="514"/>
      <c r="I164" s="514"/>
      <c r="J164" s="514"/>
      <c r="K164" s="514"/>
      <c r="L164" s="514"/>
      <c r="M164" s="514"/>
      <c r="N164" s="514"/>
      <c r="O164" s="514"/>
      <c r="P164" s="514"/>
      <c r="Q164" s="514"/>
      <c r="R164" s="514"/>
      <c r="S164" s="514"/>
      <c r="T164" s="514"/>
      <c r="U164" s="514"/>
      <c r="V164" s="514"/>
      <c r="W164" s="514"/>
      <c r="X164" s="514"/>
      <c r="Y164" s="514"/>
      <c r="Z164" s="514"/>
    </row>
    <row r="165" ht="13.5" customHeight="1">
      <c r="A165" s="514"/>
      <c r="B165" s="514"/>
      <c r="C165" s="515"/>
      <c r="D165" s="514"/>
      <c r="E165" s="514"/>
      <c r="F165" s="514"/>
      <c r="G165" s="514"/>
      <c r="H165" s="514"/>
      <c r="I165" s="514"/>
      <c r="J165" s="514"/>
      <c r="K165" s="514"/>
      <c r="L165" s="514"/>
      <c r="M165" s="514"/>
      <c r="N165" s="514"/>
      <c r="O165" s="514"/>
      <c r="P165" s="514"/>
      <c r="Q165" s="514"/>
      <c r="R165" s="514"/>
      <c r="S165" s="514"/>
      <c r="T165" s="514"/>
      <c r="U165" s="514"/>
      <c r="V165" s="514"/>
      <c r="W165" s="514"/>
      <c r="X165" s="514"/>
      <c r="Y165" s="514"/>
      <c r="Z165" s="514"/>
    </row>
    <row r="166" ht="13.5" customHeight="1">
      <c r="A166" s="514"/>
      <c r="B166" s="514"/>
      <c r="C166" s="515"/>
      <c r="D166" s="514"/>
      <c r="E166" s="514"/>
      <c r="F166" s="514"/>
      <c r="G166" s="514"/>
      <c r="H166" s="514"/>
      <c r="I166" s="514"/>
      <c r="J166" s="514"/>
      <c r="K166" s="514"/>
      <c r="L166" s="514"/>
      <c r="M166" s="514"/>
      <c r="N166" s="514"/>
      <c r="O166" s="514"/>
      <c r="P166" s="514"/>
      <c r="Q166" s="514"/>
      <c r="R166" s="514"/>
      <c r="S166" s="514"/>
      <c r="T166" s="514"/>
      <c r="U166" s="514"/>
      <c r="V166" s="514"/>
      <c r="W166" s="514"/>
      <c r="X166" s="514"/>
      <c r="Y166" s="514"/>
      <c r="Z166" s="514"/>
    </row>
    <row r="167" ht="13.5" customHeight="1">
      <c r="A167" s="514"/>
      <c r="B167" s="514"/>
      <c r="C167" s="515"/>
      <c r="D167" s="514"/>
      <c r="E167" s="514"/>
      <c r="F167" s="514"/>
      <c r="G167" s="514"/>
      <c r="H167" s="514"/>
      <c r="I167" s="514"/>
      <c r="J167" s="514"/>
      <c r="K167" s="514"/>
      <c r="L167" s="514"/>
      <c r="M167" s="514"/>
      <c r="N167" s="514"/>
      <c r="O167" s="514"/>
      <c r="P167" s="514"/>
      <c r="Q167" s="514"/>
      <c r="R167" s="514"/>
      <c r="S167" s="514"/>
      <c r="T167" s="514"/>
      <c r="U167" s="514"/>
      <c r="V167" s="514"/>
      <c r="W167" s="514"/>
      <c r="X167" s="514"/>
      <c r="Y167" s="514"/>
      <c r="Z167" s="514"/>
    </row>
    <row r="168" ht="13.5" customHeight="1">
      <c r="A168" s="514"/>
      <c r="B168" s="514"/>
      <c r="C168" s="515"/>
      <c r="D168" s="514"/>
      <c r="E168" s="514"/>
      <c r="F168" s="514"/>
      <c r="G168" s="514"/>
      <c r="H168" s="514"/>
      <c r="I168" s="514"/>
      <c r="J168" s="514"/>
      <c r="K168" s="514"/>
      <c r="L168" s="514"/>
      <c r="M168" s="514"/>
      <c r="N168" s="514"/>
      <c r="O168" s="514"/>
      <c r="P168" s="514"/>
      <c r="Q168" s="514"/>
      <c r="R168" s="514"/>
      <c r="S168" s="514"/>
      <c r="T168" s="514"/>
      <c r="U168" s="514"/>
      <c r="V168" s="514"/>
      <c r="W168" s="514"/>
      <c r="X168" s="514"/>
      <c r="Y168" s="514"/>
      <c r="Z168" s="514"/>
    </row>
    <row r="169" ht="13.5" customHeight="1">
      <c r="A169" s="514"/>
      <c r="B169" s="514"/>
      <c r="C169" s="515"/>
      <c r="D169" s="514"/>
      <c r="E169" s="514"/>
      <c r="F169" s="514"/>
      <c r="G169" s="514"/>
      <c r="H169" s="514"/>
      <c r="I169" s="514"/>
      <c r="J169" s="514"/>
      <c r="K169" s="514"/>
      <c r="L169" s="514"/>
      <c r="M169" s="514"/>
      <c r="N169" s="514"/>
      <c r="O169" s="514"/>
      <c r="P169" s="514"/>
      <c r="Q169" s="514"/>
      <c r="R169" s="514"/>
      <c r="S169" s="514"/>
      <c r="T169" s="514"/>
      <c r="U169" s="514"/>
      <c r="V169" s="514"/>
      <c r="W169" s="514"/>
      <c r="X169" s="514"/>
      <c r="Y169" s="514"/>
      <c r="Z169" s="514"/>
    </row>
    <row r="170" ht="13.5" customHeight="1">
      <c r="A170" s="514"/>
      <c r="B170" s="514"/>
      <c r="C170" s="515"/>
      <c r="D170" s="514"/>
      <c r="E170" s="514"/>
      <c r="F170" s="514"/>
      <c r="G170" s="514"/>
      <c r="H170" s="514"/>
      <c r="I170" s="514"/>
      <c r="J170" s="514"/>
      <c r="K170" s="514"/>
      <c r="L170" s="514"/>
      <c r="M170" s="514"/>
      <c r="N170" s="514"/>
      <c r="O170" s="514"/>
      <c r="P170" s="514"/>
      <c r="Q170" s="514"/>
      <c r="R170" s="514"/>
      <c r="S170" s="514"/>
      <c r="T170" s="514"/>
      <c r="U170" s="514"/>
      <c r="V170" s="514"/>
      <c r="W170" s="514"/>
      <c r="X170" s="514"/>
      <c r="Y170" s="514"/>
      <c r="Z170" s="514"/>
    </row>
    <row r="171" ht="13.5" customHeight="1">
      <c r="A171" s="514"/>
      <c r="B171" s="514"/>
      <c r="C171" s="515"/>
      <c r="D171" s="514"/>
      <c r="E171" s="514"/>
      <c r="F171" s="514"/>
      <c r="G171" s="514"/>
      <c r="H171" s="514"/>
      <c r="I171" s="514"/>
      <c r="J171" s="514"/>
      <c r="K171" s="514"/>
      <c r="L171" s="514"/>
      <c r="M171" s="514"/>
      <c r="N171" s="514"/>
      <c r="O171" s="514"/>
      <c r="P171" s="514"/>
      <c r="Q171" s="514"/>
      <c r="R171" s="514"/>
      <c r="S171" s="514"/>
      <c r="T171" s="514"/>
      <c r="U171" s="514"/>
      <c r="V171" s="514"/>
      <c r="W171" s="514"/>
      <c r="X171" s="514"/>
      <c r="Y171" s="514"/>
      <c r="Z171" s="514"/>
    </row>
    <row r="172" ht="13.5" customHeight="1">
      <c r="A172" s="514"/>
      <c r="B172" s="514"/>
      <c r="C172" s="515"/>
      <c r="D172" s="514"/>
      <c r="E172" s="514"/>
      <c r="F172" s="514"/>
      <c r="G172" s="514"/>
      <c r="H172" s="514"/>
      <c r="I172" s="514"/>
      <c r="J172" s="514"/>
      <c r="K172" s="514"/>
      <c r="L172" s="514"/>
      <c r="M172" s="514"/>
      <c r="N172" s="514"/>
      <c r="O172" s="514"/>
      <c r="P172" s="514"/>
      <c r="Q172" s="514"/>
      <c r="R172" s="514"/>
      <c r="S172" s="514"/>
      <c r="T172" s="514"/>
      <c r="U172" s="514"/>
      <c r="V172" s="514"/>
      <c r="W172" s="514"/>
      <c r="X172" s="514"/>
      <c r="Y172" s="514"/>
      <c r="Z172" s="514"/>
    </row>
    <row r="173" ht="13.5" customHeight="1">
      <c r="A173" s="514"/>
      <c r="B173" s="514"/>
      <c r="C173" s="515"/>
      <c r="D173" s="514"/>
      <c r="E173" s="514"/>
      <c r="F173" s="514"/>
      <c r="G173" s="514"/>
      <c r="H173" s="514"/>
      <c r="I173" s="514"/>
      <c r="J173" s="514"/>
      <c r="K173" s="514"/>
      <c r="L173" s="514"/>
      <c r="M173" s="514"/>
      <c r="N173" s="514"/>
      <c r="O173" s="514"/>
      <c r="P173" s="514"/>
      <c r="Q173" s="514"/>
      <c r="R173" s="514"/>
      <c r="S173" s="514"/>
      <c r="T173" s="514"/>
      <c r="U173" s="514"/>
      <c r="V173" s="514"/>
      <c r="W173" s="514"/>
      <c r="X173" s="514"/>
      <c r="Y173" s="514"/>
      <c r="Z173" s="514"/>
    </row>
    <row r="174" ht="13.5" customHeight="1">
      <c r="A174" s="514"/>
      <c r="B174" s="514"/>
      <c r="C174" s="515"/>
      <c r="D174" s="514"/>
      <c r="E174" s="514"/>
      <c r="F174" s="514"/>
      <c r="G174" s="514"/>
      <c r="H174" s="514"/>
      <c r="I174" s="514"/>
      <c r="J174" s="514"/>
      <c r="K174" s="514"/>
      <c r="L174" s="514"/>
      <c r="M174" s="514"/>
      <c r="N174" s="514"/>
      <c r="O174" s="514"/>
      <c r="P174" s="514"/>
      <c r="Q174" s="514"/>
      <c r="R174" s="514"/>
      <c r="S174" s="514"/>
      <c r="T174" s="514"/>
      <c r="U174" s="514"/>
      <c r="V174" s="514"/>
      <c r="W174" s="514"/>
      <c r="X174" s="514"/>
      <c r="Y174" s="514"/>
      <c r="Z174" s="514"/>
    </row>
    <row r="175" ht="13.5" customHeight="1">
      <c r="A175" s="514"/>
      <c r="B175" s="514"/>
      <c r="C175" s="515"/>
      <c r="D175" s="514"/>
      <c r="E175" s="514"/>
      <c r="F175" s="514"/>
      <c r="G175" s="514"/>
      <c r="H175" s="514"/>
      <c r="I175" s="514"/>
      <c r="J175" s="514"/>
      <c r="K175" s="514"/>
      <c r="L175" s="514"/>
      <c r="M175" s="514"/>
      <c r="N175" s="514"/>
      <c r="O175" s="514"/>
      <c r="P175" s="514"/>
      <c r="Q175" s="514"/>
      <c r="R175" s="514"/>
      <c r="S175" s="514"/>
      <c r="T175" s="514"/>
      <c r="U175" s="514"/>
      <c r="V175" s="514"/>
      <c r="W175" s="514"/>
      <c r="X175" s="514"/>
      <c r="Y175" s="514"/>
      <c r="Z175" s="514"/>
    </row>
    <row r="176" ht="13.5" customHeight="1">
      <c r="A176" s="514"/>
      <c r="B176" s="514"/>
      <c r="C176" s="515"/>
      <c r="D176" s="514"/>
      <c r="E176" s="514"/>
      <c r="F176" s="514"/>
      <c r="G176" s="514"/>
      <c r="H176" s="514"/>
      <c r="I176" s="514"/>
      <c r="J176" s="514"/>
      <c r="K176" s="514"/>
      <c r="L176" s="514"/>
      <c r="M176" s="514"/>
      <c r="N176" s="514"/>
      <c r="O176" s="514"/>
      <c r="P176" s="514"/>
      <c r="Q176" s="514"/>
      <c r="R176" s="514"/>
      <c r="S176" s="514"/>
      <c r="T176" s="514"/>
      <c r="U176" s="514"/>
      <c r="V176" s="514"/>
      <c r="W176" s="514"/>
      <c r="X176" s="514"/>
      <c r="Y176" s="514"/>
      <c r="Z176" s="514"/>
    </row>
    <row r="177" ht="13.5" customHeight="1">
      <c r="A177" s="514"/>
      <c r="B177" s="514"/>
      <c r="C177" s="515"/>
      <c r="D177" s="514"/>
      <c r="E177" s="514"/>
      <c r="F177" s="514"/>
      <c r="G177" s="514"/>
      <c r="H177" s="514"/>
      <c r="I177" s="514"/>
      <c r="J177" s="514"/>
      <c r="K177" s="514"/>
      <c r="L177" s="514"/>
      <c r="M177" s="514"/>
      <c r="N177" s="514"/>
      <c r="O177" s="514"/>
      <c r="P177" s="514"/>
      <c r="Q177" s="514"/>
      <c r="R177" s="514"/>
      <c r="S177" s="514"/>
      <c r="T177" s="514"/>
      <c r="U177" s="514"/>
      <c r="V177" s="514"/>
      <c r="W177" s="514"/>
      <c r="X177" s="514"/>
      <c r="Y177" s="514"/>
      <c r="Z177" s="514"/>
    </row>
    <row r="178" ht="13.5" customHeight="1">
      <c r="A178" s="514"/>
      <c r="B178" s="514"/>
      <c r="C178" s="515"/>
      <c r="D178" s="514"/>
      <c r="E178" s="514"/>
      <c r="F178" s="514"/>
      <c r="G178" s="514"/>
      <c r="H178" s="514"/>
      <c r="I178" s="514"/>
      <c r="J178" s="514"/>
      <c r="K178" s="514"/>
      <c r="L178" s="514"/>
      <c r="M178" s="514"/>
      <c r="N178" s="514"/>
      <c r="O178" s="514"/>
      <c r="P178" s="514"/>
      <c r="Q178" s="514"/>
      <c r="R178" s="514"/>
      <c r="S178" s="514"/>
      <c r="T178" s="514"/>
      <c r="U178" s="514"/>
      <c r="V178" s="514"/>
      <c r="W178" s="514"/>
      <c r="X178" s="514"/>
      <c r="Y178" s="514"/>
      <c r="Z178" s="514"/>
    </row>
    <row r="179" ht="13.5" customHeight="1">
      <c r="A179" s="514"/>
      <c r="B179" s="514"/>
      <c r="C179" s="515"/>
      <c r="D179" s="514"/>
      <c r="E179" s="514"/>
      <c r="F179" s="514"/>
      <c r="G179" s="514"/>
      <c r="H179" s="514"/>
      <c r="I179" s="514"/>
      <c r="J179" s="514"/>
      <c r="K179" s="514"/>
      <c r="L179" s="514"/>
      <c r="M179" s="514"/>
      <c r="N179" s="514"/>
      <c r="O179" s="514"/>
      <c r="P179" s="514"/>
      <c r="Q179" s="514"/>
      <c r="R179" s="514"/>
      <c r="S179" s="514"/>
      <c r="T179" s="514"/>
      <c r="U179" s="514"/>
      <c r="V179" s="514"/>
      <c r="W179" s="514"/>
      <c r="X179" s="514"/>
      <c r="Y179" s="514"/>
      <c r="Z179" s="514"/>
    </row>
    <row r="180" ht="13.5" customHeight="1">
      <c r="A180" s="514"/>
      <c r="B180" s="514"/>
      <c r="C180" s="515"/>
      <c r="D180" s="514"/>
      <c r="E180" s="514"/>
      <c r="F180" s="514"/>
      <c r="G180" s="514"/>
      <c r="H180" s="514"/>
      <c r="I180" s="514"/>
      <c r="J180" s="514"/>
      <c r="K180" s="514"/>
      <c r="L180" s="514"/>
      <c r="M180" s="514"/>
      <c r="N180" s="514"/>
      <c r="O180" s="514"/>
      <c r="P180" s="514"/>
      <c r="Q180" s="514"/>
      <c r="R180" s="514"/>
      <c r="S180" s="514"/>
      <c r="T180" s="514"/>
      <c r="U180" s="514"/>
      <c r="V180" s="514"/>
      <c r="W180" s="514"/>
      <c r="X180" s="514"/>
      <c r="Y180" s="514"/>
      <c r="Z180" s="514"/>
    </row>
    <row r="181" ht="13.5" customHeight="1">
      <c r="A181" s="514"/>
      <c r="B181" s="514"/>
      <c r="C181" s="515"/>
      <c r="D181" s="514"/>
      <c r="E181" s="514"/>
      <c r="F181" s="514"/>
      <c r="G181" s="514"/>
      <c r="H181" s="514"/>
      <c r="I181" s="514"/>
      <c r="J181" s="514"/>
      <c r="K181" s="514"/>
      <c r="L181" s="514"/>
      <c r="M181" s="514"/>
      <c r="N181" s="514"/>
      <c r="O181" s="514"/>
      <c r="P181" s="514"/>
      <c r="Q181" s="514"/>
      <c r="R181" s="514"/>
      <c r="S181" s="514"/>
      <c r="T181" s="514"/>
      <c r="U181" s="514"/>
      <c r="V181" s="514"/>
      <c r="W181" s="514"/>
      <c r="X181" s="514"/>
      <c r="Y181" s="514"/>
      <c r="Z181" s="514"/>
    </row>
    <row r="182" ht="13.5" customHeight="1">
      <c r="A182" s="514"/>
      <c r="B182" s="514"/>
      <c r="C182" s="515"/>
      <c r="D182" s="514"/>
      <c r="E182" s="514"/>
      <c r="F182" s="514"/>
      <c r="G182" s="514"/>
      <c r="H182" s="514"/>
      <c r="I182" s="514"/>
      <c r="J182" s="514"/>
      <c r="K182" s="514"/>
      <c r="L182" s="514"/>
      <c r="M182" s="514"/>
      <c r="N182" s="514"/>
      <c r="O182" s="514"/>
      <c r="P182" s="514"/>
      <c r="Q182" s="514"/>
      <c r="R182" s="514"/>
      <c r="S182" s="514"/>
      <c r="T182" s="514"/>
      <c r="U182" s="514"/>
      <c r="V182" s="514"/>
      <c r="W182" s="514"/>
      <c r="X182" s="514"/>
      <c r="Y182" s="514"/>
      <c r="Z182" s="514"/>
    </row>
    <row r="183" ht="13.5" customHeight="1">
      <c r="A183" s="514"/>
      <c r="B183" s="514"/>
      <c r="C183" s="515"/>
      <c r="D183" s="514"/>
      <c r="E183" s="514"/>
      <c r="F183" s="514"/>
      <c r="G183" s="514"/>
      <c r="H183" s="514"/>
      <c r="I183" s="514"/>
      <c r="J183" s="514"/>
      <c r="K183" s="514"/>
      <c r="L183" s="514"/>
      <c r="M183" s="514"/>
      <c r="N183" s="514"/>
      <c r="O183" s="514"/>
      <c r="P183" s="514"/>
      <c r="Q183" s="514"/>
      <c r="R183" s="514"/>
      <c r="S183" s="514"/>
      <c r="T183" s="514"/>
      <c r="U183" s="514"/>
      <c r="V183" s="514"/>
      <c r="W183" s="514"/>
      <c r="X183" s="514"/>
      <c r="Y183" s="514"/>
      <c r="Z183" s="514"/>
    </row>
    <row r="184" ht="13.5" customHeight="1">
      <c r="A184" s="514"/>
      <c r="B184" s="514"/>
      <c r="C184" s="515"/>
      <c r="D184" s="514"/>
      <c r="E184" s="514"/>
      <c r="F184" s="514"/>
      <c r="G184" s="514"/>
      <c r="H184" s="514"/>
      <c r="I184" s="514"/>
      <c r="J184" s="514"/>
      <c r="K184" s="514"/>
      <c r="L184" s="514"/>
      <c r="M184" s="514"/>
      <c r="N184" s="514"/>
      <c r="O184" s="514"/>
      <c r="P184" s="514"/>
      <c r="Q184" s="514"/>
      <c r="R184" s="514"/>
      <c r="S184" s="514"/>
      <c r="T184" s="514"/>
      <c r="U184" s="514"/>
      <c r="V184" s="514"/>
      <c r="W184" s="514"/>
      <c r="X184" s="514"/>
      <c r="Y184" s="514"/>
      <c r="Z184" s="514"/>
    </row>
    <row r="185" ht="13.5" customHeight="1">
      <c r="A185" s="514"/>
      <c r="B185" s="514"/>
      <c r="C185" s="515"/>
      <c r="D185" s="514"/>
      <c r="E185" s="514"/>
      <c r="F185" s="514"/>
      <c r="G185" s="514"/>
      <c r="H185" s="514"/>
      <c r="I185" s="514"/>
      <c r="J185" s="514"/>
      <c r="K185" s="514"/>
      <c r="L185" s="514"/>
      <c r="M185" s="514"/>
      <c r="N185" s="514"/>
      <c r="O185" s="514"/>
      <c r="P185" s="514"/>
      <c r="Q185" s="514"/>
      <c r="R185" s="514"/>
      <c r="S185" s="514"/>
      <c r="T185" s="514"/>
      <c r="U185" s="514"/>
      <c r="V185" s="514"/>
      <c r="W185" s="514"/>
      <c r="X185" s="514"/>
      <c r="Y185" s="514"/>
      <c r="Z185" s="514"/>
    </row>
    <row r="186" ht="13.5" customHeight="1">
      <c r="A186" s="514"/>
      <c r="B186" s="514"/>
      <c r="C186" s="515"/>
      <c r="D186" s="514"/>
      <c r="E186" s="514"/>
      <c r="F186" s="514"/>
      <c r="G186" s="514"/>
      <c r="H186" s="514"/>
      <c r="I186" s="514"/>
      <c r="J186" s="514"/>
      <c r="K186" s="514"/>
      <c r="L186" s="514"/>
      <c r="M186" s="514"/>
      <c r="N186" s="514"/>
      <c r="O186" s="514"/>
      <c r="P186" s="514"/>
      <c r="Q186" s="514"/>
      <c r="R186" s="514"/>
      <c r="S186" s="514"/>
      <c r="T186" s="514"/>
      <c r="U186" s="514"/>
      <c r="V186" s="514"/>
      <c r="W186" s="514"/>
      <c r="X186" s="514"/>
      <c r="Y186" s="514"/>
      <c r="Z186" s="514"/>
    </row>
    <row r="187" ht="13.5" customHeight="1">
      <c r="A187" s="514"/>
      <c r="B187" s="514"/>
      <c r="C187" s="515"/>
      <c r="D187" s="514"/>
      <c r="E187" s="514"/>
      <c r="F187" s="514"/>
      <c r="G187" s="514"/>
      <c r="H187" s="514"/>
      <c r="I187" s="514"/>
      <c r="J187" s="514"/>
      <c r="K187" s="514"/>
      <c r="L187" s="514"/>
      <c r="M187" s="514"/>
      <c r="N187" s="514"/>
      <c r="O187" s="514"/>
      <c r="P187" s="514"/>
      <c r="Q187" s="514"/>
      <c r="R187" s="514"/>
      <c r="S187" s="514"/>
      <c r="T187" s="514"/>
      <c r="U187" s="514"/>
      <c r="V187" s="514"/>
      <c r="W187" s="514"/>
      <c r="X187" s="514"/>
      <c r="Y187" s="514"/>
      <c r="Z187" s="514"/>
    </row>
    <row r="188" ht="13.5" customHeight="1">
      <c r="A188" s="514"/>
      <c r="B188" s="514"/>
      <c r="C188" s="515"/>
      <c r="D188" s="514"/>
      <c r="E188" s="514"/>
      <c r="F188" s="514"/>
      <c r="G188" s="514"/>
      <c r="H188" s="514"/>
      <c r="I188" s="514"/>
      <c r="J188" s="514"/>
      <c r="K188" s="514"/>
      <c r="L188" s="514"/>
      <c r="M188" s="514"/>
      <c r="N188" s="514"/>
      <c r="O188" s="514"/>
      <c r="P188" s="514"/>
      <c r="Q188" s="514"/>
      <c r="R188" s="514"/>
      <c r="S188" s="514"/>
      <c r="T188" s="514"/>
      <c r="U188" s="514"/>
      <c r="V188" s="514"/>
      <c r="W188" s="514"/>
      <c r="X188" s="514"/>
      <c r="Y188" s="514"/>
      <c r="Z188" s="514"/>
    </row>
    <row r="189" ht="13.5" customHeight="1">
      <c r="A189" s="514"/>
      <c r="B189" s="514"/>
      <c r="C189" s="515"/>
      <c r="D189" s="514"/>
      <c r="E189" s="514"/>
      <c r="F189" s="514"/>
      <c r="G189" s="514"/>
      <c r="H189" s="514"/>
      <c r="I189" s="514"/>
      <c r="J189" s="514"/>
      <c r="K189" s="514"/>
      <c r="L189" s="514"/>
      <c r="M189" s="514"/>
      <c r="N189" s="514"/>
      <c r="O189" s="514"/>
      <c r="P189" s="514"/>
      <c r="Q189" s="514"/>
      <c r="R189" s="514"/>
      <c r="S189" s="514"/>
      <c r="T189" s="514"/>
      <c r="U189" s="514"/>
      <c r="V189" s="514"/>
      <c r="W189" s="514"/>
      <c r="X189" s="514"/>
      <c r="Y189" s="514"/>
      <c r="Z189" s="514"/>
    </row>
    <row r="190" ht="13.5" customHeight="1">
      <c r="A190" s="514"/>
      <c r="B190" s="514"/>
      <c r="C190" s="515"/>
      <c r="D190" s="514"/>
      <c r="E190" s="514"/>
      <c r="F190" s="514"/>
      <c r="G190" s="514"/>
      <c r="H190" s="514"/>
      <c r="I190" s="514"/>
      <c r="J190" s="514"/>
      <c r="K190" s="514"/>
      <c r="L190" s="514"/>
      <c r="M190" s="514"/>
      <c r="N190" s="514"/>
      <c r="O190" s="514"/>
      <c r="P190" s="514"/>
      <c r="Q190" s="514"/>
      <c r="R190" s="514"/>
      <c r="S190" s="514"/>
      <c r="T190" s="514"/>
      <c r="U190" s="514"/>
      <c r="V190" s="514"/>
      <c r="W190" s="514"/>
      <c r="X190" s="514"/>
      <c r="Y190" s="514"/>
      <c r="Z190" s="514"/>
    </row>
    <row r="191" ht="13.5" customHeight="1">
      <c r="A191" s="514"/>
      <c r="B191" s="514"/>
      <c r="C191" s="515"/>
      <c r="D191" s="514"/>
      <c r="E191" s="514"/>
      <c r="F191" s="514"/>
      <c r="G191" s="514"/>
      <c r="H191" s="514"/>
      <c r="I191" s="514"/>
      <c r="J191" s="514"/>
      <c r="K191" s="514"/>
      <c r="L191" s="514"/>
      <c r="M191" s="514"/>
      <c r="N191" s="514"/>
      <c r="O191" s="514"/>
      <c r="P191" s="514"/>
      <c r="Q191" s="514"/>
      <c r="R191" s="514"/>
      <c r="S191" s="514"/>
      <c r="T191" s="514"/>
      <c r="U191" s="514"/>
      <c r="V191" s="514"/>
      <c r="W191" s="514"/>
      <c r="X191" s="514"/>
      <c r="Y191" s="514"/>
      <c r="Z191" s="514"/>
    </row>
    <row r="192" ht="13.5" customHeight="1">
      <c r="A192" s="514"/>
      <c r="B192" s="514"/>
      <c r="C192" s="515"/>
      <c r="D192" s="514"/>
      <c r="E192" s="514"/>
      <c r="F192" s="514"/>
      <c r="G192" s="514"/>
      <c r="H192" s="514"/>
      <c r="I192" s="514"/>
      <c r="J192" s="514"/>
      <c r="K192" s="514"/>
      <c r="L192" s="514"/>
      <c r="M192" s="514"/>
      <c r="N192" s="514"/>
      <c r="O192" s="514"/>
      <c r="P192" s="514"/>
      <c r="Q192" s="514"/>
      <c r="R192" s="514"/>
      <c r="S192" s="514"/>
      <c r="T192" s="514"/>
      <c r="U192" s="514"/>
      <c r="V192" s="514"/>
      <c r="W192" s="514"/>
      <c r="X192" s="514"/>
      <c r="Y192" s="514"/>
      <c r="Z192" s="514"/>
    </row>
    <row r="193" ht="13.5" customHeight="1">
      <c r="A193" s="514"/>
      <c r="B193" s="514"/>
      <c r="C193" s="515"/>
      <c r="D193" s="514"/>
      <c r="E193" s="514"/>
      <c r="F193" s="514"/>
      <c r="G193" s="514"/>
      <c r="H193" s="514"/>
      <c r="I193" s="514"/>
      <c r="J193" s="514"/>
      <c r="K193" s="514"/>
      <c r="L193" s="514"/>
      <c r="M193" s="514"/>
      <c r="N193" s="514"/>
      <c r="O193" s="514"/>
      <c r="P193" s="514"/>
      <c r="Q193" s="514"/>
      <c r="R193" s="514"/>
      <c r="S193" s="514"/>
      <c r="T193" s="514"/>
      <c r="U193" s="514"/>
      <c r="V193" s="514"/>
      <c r="W193" s="514"/>
      <c r="X193" s="514"/>
      <c r="Y193" s="514"/>
      <c r="Z193" s="514"/>
    </row>
    <row r="194" ht="13.5" customHeight="1">
      <c r="A194" s="514"/>
      <c r="B194" s="514"/>
      <c r="C194" s="515"/>
      <c r="D194" s="514"/>
      <c r="E194" s="514"/>
      <c r="F194" s="514"/>
      <c r="G194" s="514"/>
      <c r="H194" s="514"/>
      <c r="I194" s="514"/>
      <c r="J194" s="514"/>
      <c r="K194" s="514"/>
      <c r="L194" s="514"/>
      <c r="M194" s="514"/>
      <c r="N194" s="514"/>
      <c r="O194" s="514"/>
      <c r="P194" s="514"/>
      <c r="Q194" s="514"/>
      <c r="R194" s="514"/>
      <c r="S194" s="514"/>
      <c r="T194" s="514"/>
      <c r="U194" s="514"/>
      <c r="V194" s="514"/>
      <c r="W194" s="514"/>
      <c r="X194" s="514"/>
      <c r="Y194" s="514"/>
      <c r="Z194" s="514"/>
    </row>
    <row r="195" ht="13.5" customHeight="1">
      <c r="A195" s="514"/>
      <c r="B195" s="514"/>
      <c r="C195" s="515"/>
      <c r="D195" s="514"/>
      <c r="E195" s="514"/>
      <c r="F195" s="514"/>
      <c r="G195" s="514"/>
      <c r="H195" s="514"/>
      <c r="I195" s="514"/>
      <c r="J195" s="514"/>
      <c r="K195" s="514"/>
      <c r="L195" s="514"/>
      <c r="M195" s="514"/>
      <c r="N195" s="514"/>
      <c r="O195" s="514"/>
      <c r="P195" s="514"/>
      <c r="Q195" s="514"/>
      <c r="R195" s="514"/>
      <c r="S195" s="514"/>
      <c r="T195" s="514"/>
      <c r="U195" s="514"/>
      <c r="V195" s="514"/>
      <c r="W195" s="514"/>
      <c r="X195" s="514"/>
      <c r="Y195" s="514"/>
      <c r="Z195" s="514"/>
    </row>
    <row r="196" ht="13.5" customHeight="1">
      <c r="A196" s="514"/>
      <c r="B196" s="514"/>
      <c r="C196" s="515"/>
      <c r="D196" s="514"/>
      <c r="E196" s="514"/>
      <c r="F196" s="514"/>
      <c r="G196" s="514"/>
      <c r="H196" s="514"/>
      <c r="I196" s="514"/>
      <c r="J196" s="514"/>
      <c r="K196" s="514"/>
      <c r="L196" s="514"/>
      <c r="M196" s="514"/>
      <c r="N196" s="514"/>
      <c r="O196" s="514"/>
      <c r="P196" s="514"/>
      <c r="Q196" s="514"/>
      <c r="R196" s="514"/>
      <c r="S196" s="514"/>
      <c r="T196" s="514"/>
      <c r="U196" s="514"/>
      <c r="V196" s="514"/>
      <c r="W196" s="514"/>
      <c r="X196" s="514"/>
      <c r="Y196" s="514"/>
      <c r="Z196" s="514"/>
    </row>
    <row r="197" ht="13.5" customHeight="1">
      <c r="A197" s="514"/>
      <c r="B197" s="514"/>
      <c r="C197" s="515"/>
      <c r="D197" s="514"/>
      <c r="E197" s="514"/>
      <c r="F197" s="514"/>
      <c r="G197" s="514"/>
      <c r="H197" s="514"/>
      <c r="I197" s="514"/>
      <c r="J197" s="514"/>
      <c r="K197" s="514"/>
      <c r="L197" s="514"/>
      <c r="M197" s="514"/>
      <c r="N197" s="514"/>
      <c r="O197" s="514"/>
      <c r="P197" s="514"/>
      <c r="Q197" s="514"/>
      <c r="R197" s="514"/>
      <c r="S197" s="514"/>
      <c r="T197" s="514"/>
      <c r="U197" s="514"/>
      <c r="V197" s="514"/>
      <c r="W197" s="514"/>
      <c r="X197" s="514"/>
      <c r="Y197" s="514"/>
      <c r="Z197" s="514"/>
    </row>
    <row r="198" ht="13.5" customHeight="1">
      <c r="A198" s="514"/>
      <c r="B198" s="514"/>
      <c r="C198" s="515"/>
      <c r="D198" s="514"/>
      <c r="E198" s="514"/>
      <c r="F198" s="514"/>
      <c r="G198" s="514"/>
      <c r="H198" s="514"/>
      <c r="I198" s="514"/>
      <c r="J198" s="514"/>
      <c r="K198" s="514"/>
      <c r="L198" s="514"/>
      <c r="M198" s="514"/>
      <c r="N198" s="514"/>
      <c r="O198" s="514"/>
      <c r="P198" s="514"/>
      <c r="Q198" s="514"/>
      <c r="R198" s="514"/>
      <c r="S198" s="514"/>
      <c r="T198" s="514"/>
      <c r="U198" s="514"/>
      <c r="V198" s="514"/>
      <c r="W198" s="514"/>
      <c r="X198" s="514"/>
      <c r="Y198" s="514"/>
      <c r="Z198" s="514"/>
    </row>
    <row r="199" ht="13.5" customHeight="1">
      <c r="A199" s="514"/>
      <c r="B199" s="514"/>
      <c r="C199" s="515"/>
      <c r="D199" s="514"/>
      <c r="E199" s="514"/>
      <c r="F199" s="514"/>
      <c r="G199" s="514"/>
      <c r="H199" s="514"/>
      <c r="I199" s="514"/>
      <c r="J199" s="514"/>
      <c r="K199" s="514"/>
      <c r="L199" s="514"/>
      <c r="M199" s="514"/>
      <c r="N199" s="514"/>
      <c r="O199" s="514"/>
      <c r="P199" s="514"/>
      <c r="Q199" s="514"/>
      <c r="R199" s="514"/>
      <c r="S199" s="514"/>
      <c r="T199" s="514"/>
      <c r="U199" s="514"/>
      <c r="V199" s="514"/>
      <c r="W199" s="514"/>
      <c r="X199" s="514"/>
      <c r="Y199" s="514"/>
      <c r="Z199" s="514"/>
    </row>
    <row r="200" ht="13.5" customHeight="1">
      <c r="A200" s="514"/>
      <c r="B200" s="514"/>
      <c r="C200" s="515"/>
      <c r="D200" s="514"/>
      <c r="E200" s="514"/>
      <c r="F200" s="514"/>
      <c r="G200" s="514"/>
      <c r="H200" s="514"/>
      <c r="I200" s="514"/>
      <c r="J200" s="514"/>
      <c r="K200" s="514"/>
      <c r="L200" s="514"/>
      <c r="M200" s="514"/>
      <c r="N200" s="514"/>
      <c r="O200" s="514"/>
      <c r="P200" s="514"/>
      <c r="Q200" s="514"/>
      <c r="R200" s="514"/>
      <c r="S200" s="514"/>
      <c r="T200" s="514"/>
      <c r="U200" s="514"/>
      <c r="V200" s="514"/>
      <c r="W200" s="514"/>
      <c r="X200" s="514"/>
      <c r="Y200" s="514"/>
      <c r="Z200" s="514"/>
    </row>
    <row r="201" ht="13.5" customHeight="1">
      <c r="A201" s="514"/>
      <c r="B201" s="514"/>
      <c r="C201" s="515"/>
      <c r="D201" s="514"/>
      <c r="E201" s="514"/>
      <c r="F201" s="514"/>
      <c r="G201" s="514"/>
      <c r="H201" s="514"/>
      <c r="I201" s="514"/>
      <c r="J201" s="514"/>
      <c r="K201" s="514"/>
      <c r="L201" s="514"/>
      <c r="M201" s="514"/>
      <c r="N201" s="514"/>
      <c r="O201" s="514"/>
      <c r="P201" s="514"/>
      <c r="Q201" s="514"/>
      <c r="R201" s="514"/>
      <c r="S201" s="514"/>
      <c r="T201" s="514"/>
      <c r="U201" s="514"/>
      <c r="V201" s="514"/>
      <c r="W201" s="514"/>
      <c r="X201" s="514"/>
      <c r="Y201" s="514"/>
      <c r="Z201" s="514"/>
    </row>
    <row r="202" ht="13.5" customHeight="1">
      <c r="A202" s="514"/>
      <c r="B202" s="514"/>
      <c r="C202" s="515"/>
      <c r="D202" s="514"/>
      <c r="E202" s="514"/>
      <c r="F202" s="514"/>
      <c r="G202" s="514"/>
      <c r="H202" s="514"/>
      <c r="I202" s="514"/>
      <c r="J202" s="514"/>
      <c r="K202" s="514"/>
      <c r="L202" s="514"/>
      <c r="M202" s="514"/>
      <c r="N202" s="514"/>
      <c r="O202" s="514"/>
      <c r="P202" s="514"/>
      <c r="Q202" s="514"/>
      <c r="R202" s="514"/>
      <c r="S202" s="514"/>
      <c r="T202" s="514"/>
      <c r="U202" s="514"/>
      <c r="V202" s="514"/>
      <c r="W202" s="514"/>
      <c r="X202" s="514"/>
      <c r="Y202" s="514"/>
      <c r="Z202" s="514"/>
    </row>
    <row r="203" ht="13.5" customHeight="1">
      <c r="A203" s="514"/>
      <c r="B203" s="514"/>
      <c r="C203" s="515"/>
      <c r="D203" s="514"/>
      <c r="E203" s="514"/>
      <c r="F203" s="514"/>
      <c r="G203" s="514"/>
      <c r="H203" s="514"/>
      <c r="I203" s="514"/>
      <c r="J203" s="514"/>
      <c r="K203" s="514"/>
      <c r="L203" s="514"/>
      <c r="M203" s="514"/>
      <c r="N203" s="514"/>
      <c r="O203" s="514"/>
      <c r="P203" s="514"/>
      <c r="Q203" s="514"/>
      <c r="R203" s="514"/>
      <c r="S203" s="514"/>
      <c r="T203" s="514"/>
      <c r="U203" s="514"/>
      <c r="V203" s="514"/>
      <c r="W203" s="514"/>
      <c r="X203" s="514"/>
      <c r="Y203" s="514"/>
      <c r="Z203" s="514"/>
    </row>
    <row r="204" ht="13.5" customHeight="1">
      <c r="A204" s="514"/>
      <c r="B204" s="514"/>
      <c r="C204" s="515"/>
      <c r="D204" s="514"/>
      <c r="E204" s="514"/>
      <c r="F204" s="514"/>
      <c r="G204" s="514"/>
      <c r="H204" s="514"/>
      <c r="I204" s="514"/>
      <c r="J204" s="514"/>
      <c r="K204" s="514"/>
      <c r="L204" s="514"/>
      <c r="M204" s="514"/>
      <c r="N204" s="514"/>
      <c r="O204" s="514"/>
      <c r="P204" s="514"/>
      <c r="Q204" s="514"/>
      <c r="R204" s="514"/>
      <c r="S204" s="514"/>
      <c r="T204" s="514"/>
      <c r="U204" s="514"/>
      <c r="V204" s="514"/>
      <c r="W204" s="514"/>
      <c r="X204" s="514"/>
      <c r="Y204" s="514"/>
      <c r="Z204" s="514"/>
    </row>
    <row r="205" ht="13.5" customHeight="1">
      <c r="A205" s="514"/>
      <c r="B205" s="514"/>
      <c r="C205" s="515"/>
      <c r="D205" s="514"/>
      <c r="E205" s="514"/>
      <c r="F205" s="514"/>
      <c r="G205" s="514"/>
      <c r="H205" s="514"/>
      <c r="I205" s="514"/>
      <c r="J205" s="514"/>
      <c r="K205" s="514"/>
      <c r="L205" s="514"/>
      <c r="M205" s="514"/>
      <c r="N205" s="514"/>
      <c r="O205" s="514"/>
      <c r="P205" s="514"/>
      <c r="Q205" s="514"/>
      <c r="R205" s="514"/>
      <c r="S205" s="514"/>
      <c r="T205" s="514"/>
      <c r="U205" s="514"/>
      <c r="V205" s="514"/>
      <c r="W205" s="514"/>
      <c r="X205" s="514"/>
      <c r="Y205" s="514"/>
      <c r="Z205" s="514"/>
    </row>
    <row r="206" ht="13.5" customHeight="1">
      <c r="A206" s="514"/>
      <c r="B206" s="514"/>
      <c r="C206" s="515"/>
      <c r="D206" s="514"/>
      <c r="E206" s="514"/>
      <c r="F206" s="514"/>
      <c r="G206" s="514"/>
      <c r="H206" s="514"/>
      <c r="I206" s="514"/>
      <c r="J206" s="514"/>
      <c r="K206" s="514"/>
      <c r="L206" s="514"/>
      <c r="M206" s="514"/>
      <c r="N206" s="514"/>
      <c r="O206" s="514"/>
      <c r="P206" s="514"/>
      <c r="Q206" s="514"/>
      <c r="R206" s="514"/>
      <c r="S206" s="514"/>
      <c r="T206" s="514"/>
      <c r="U206" s="514"/>
      <c r="V206" s="514"/>
      <c r="W206" s="514"/>
      <c r="X206" s="514"/>
      <c r="Y206" s="514"/>
      <c r="Z206" s="514"/>
    </row>
    <row r="207" ht="13.5" customHeight="1">
      <c r="A207" s="514"/>
      <c r="B207" s="514"/>
      <c r="C207" s="515"/>
      <c r="D207" s="514"/>
      <c r="E207" s="514"/>
      <c r="F207" s="514"/>
      <c r="G207" s="514"/>
      <c r="H207" s="514"/>
      <c r="I207" s="514"/>
      <c r="J207" s="514"/>
      <c r="K207" s="514"/>
      <c r="L207" s="514"/>
      <c r="M207" s="514"/>
      <c r="N207" s="514"/>
      <c r="O207" s="514"/>
      <c r="P207" s="514"/>
      <c r="Q207" s="514"/>
      <c r="R207" s="514"/>
      <c r="S207" s="514"/>
      <c r="T207" s="514"/>
      <c r="U207" s="514"/>
      <c r="V207" s="514"/>
      <c r="W207" s="514"/>
      <c r="X207" s="514"/>
      <c r="Y207" s="514"/>
      <c r="Z207" s="514"/>
    </row>
    <row r="208" ht="13.5" customHeight="1">
      <c r="A208" s="514"/>
      <c r="B208" s="514"/>
      <c r="C208" s="515"/>
      <c r="D208" s="514"/>
      <c r="E208" s="514"/>
      <c r="F208" s="514"/>
      <c r="G208" s="514"/>
      <c r="H208" s="514"/>
      <c r="I208" s="514"/>
      <c r="J208" s="514"/>
      <c r="K208" s="514"/>
      <c r="L208" s="514"/>
      <c r="M208" s="514"/>
      <c r="N208" s="514"/>
      <c r="O208" s="514"/>
      <c r="P208" s="514"/>
      <c r="Q208" s="514"/>
      <c r="R208" s="514"/>
      <c r="S208" s="514"/>
      <c r="T208" s="514"/>
      <c r="U208" s="514"/>
      <c r="V208" s="514"/>
      <c r="W208" s="514"/>
      <c r="X208" s="514"/>
      <c r="Y208" s="514"/>
      <c r="Z208" s="514"/>
    </row>
    <row r="209" ht="13.5" customHeight="1">
      <c r="A209" s="514"/>
      <c r="B209" s="514"/>
      <c r="C209" s="515"/>
      <c r="D209" s="514"/>
      <c r="E209" s="514"/>
      <c r="F209" s="514"/>
      <c r="G209" s="514"/>
      <c r="H209" s="514"/>
      <c r="I209" s="514"/>
      <c r="J209" s="514"/>
      <c r="K209" s="514"/>
      <c r="L209" s="514"/>
      <c r="M209" s="514"/>
      <c r="N209" s="514"/>
      <c r="O209" s="514"/>
      <c r="P209" s="514"/>
      <c r="Q209" s="514"/>
      <c r="R209" s="514"/>
      <c r="S209" s="514"/>
      <c r="T209" s="514"/>
      <c r="U209" s="514"/>
      <c r="V209" s="514"/>
      <c r="W209" s="514"/>
      <c r="X209" s="514"/>
      <c r="Y209" s="514"/>
      <c r="Z209" s="514"/>
    </row>
    <row r="210" ht="13.5" customHeight="1">
      <c r="A210" s="514"/>
      <c r="B210" s="514"/>
      <c r="C210" s="515"/>
      <c r="D210" s="514"/>
      <c r="E210" s="514"/>
      <c r="F210" s="514"/>
      <c r="G210" s="514"/>
      <c r="H210" s="514"/>
      <c r="I210" s="514"/>
      <c r="J210" s="514"/>
      <c r="K210" s="514"/>
      <c r="L210" s="514"/>
      <c r="M210" s="514"/>
      <c r="N210" s="514"/>
      <c r="O210" s="514"/>
      <c r="P210" s="514"/>
      <c r="Q210" s="514"/>
      <c r="R210" s="514"/>
      <c r="S210" s="514"/>
      <c r="T210" s="514"/>
      <c r="U210" s="514"/>
      <c r="V210" s="514"/>
      <c r="W210" s="514"/>
      <c r="X210" s="514"/>
      <c r="Y210" s="514"/>
      <c r="Z210" s="514"/>
    </row>
    <row r="211" ht="13.5" customHeight="1">
      <c r="A211" s="514"/>
      <c r="B211" s="514"/>
      <c r="C211" s="515"/>
      <c r="D211" s="514"/>
      <c r="E211" s="514"/>
      <c r="F211" s="514"/>
      <c r="G211" s="514"/>
      <c r="H211" s="514"/>
      <c r="I211" s="514"/>
      <c r="J211" s="514"/>
      <c r="K211" s="514"/>
      <c r="L211" s="514"/>
      <c r="M211" s="514"/>
      <c r="N211" s="514"/>
      <c r="O211" s="514"/>
      <c r="P211" s="514"/>
      <c r="Q211" s="514"/>
      <c r="R211" s="514"/>
      <c r="S211" s="514"/>
      <c r="T211" s="514"/>
      <c r="U211" s="514"/>
      <c r="V211" s="514"/>
      <c r="W211" s="514"/>
      <c r="X211" s="514"/>
      <c r="Y211" s="514"/>
      <c r="Z211" s="514"/>
    </row>
    <row r="212" ht="13.5" customHeight="1">
      <c r="A212" s="514"/>
      <c r="B212" s="514"/>
      <c r="C212" s="515"/>
      <c r="D212" s="514"/>
      <c r="E212" s="514"/>
      <c r="F212" s="514"/>
      <c r="G212" s="514"/>
      <c r="H212" s="514"/>
      <c r="I212" s="514"/>
      <c r="J212" s="514"/>
      <c r="K212" s="514"/>
      <c r="L212" s="514"/>
      <c r="M212" s="514"/>
      <c r="N212" s="514"/>
      <c r="O212" s="514"/>
      <c r="P212" s="514"/>
      <c r="Q212" s="514"/>
      <c r="R212" s="514"/>
      <c r="S212" s="514"/>
      <c r="T212" s="514"/>
      <c r="U212" s="514"/>
      <c r="V212" s="514"/>
      <c r="W212" s="514"/>
      <c r="X212" s="514"/>
      <c r="Y212" s="514"/>
      <c r="Z212" s="514"/>
    </row>
    <row r="213" ht="13.5" customHeight="1">
      <c r="A213" s="514"/>
      <c r="B213" s="514"/>
      <c r="C213" s="515"/>
      <c r="D213" s="514"/>
      <c r="E213" s="514"/>
      <c r="F213" s="514"/>
      <c r="G213" s="514"/>
      <c r="H213" s="514"/>
      <c r="I213" s="514"/>
      <c r="J213" s="514"/>
      <c r="K213" s="514"/>
      <c r="L213" s="514"/>
      <c r="M213" s="514"/>
      <c r="N213" s="514"/>
      <c r="O213" s="514"/>
      <c r="P213" s="514"/>
      <c r="Q213" s="514"/>
      <c r="R213" s="514"/>
      <c r="S213" s="514"/>
      <c r="T213" s="514"/>
      <c r="U213" s="514"/>
      <c r="V213" s="514"/>
      <c r="W213" s="514"/>
      <c r="X213" s="514"/>
      <c r="Y213" s="514"/>
      <c r="Z213" s="514"/>
    </row>
    <row r="214" ht="13.5" customHeight="1">
      <c r="A214" s="514"/>
      <c r="B214" s="514"/>
      <c r="C214" s="515"/>
      <c r="D214" s="514"/>
      <c r="E214" s="514"/>
      <c r="F214" s="514"/>
      <c r="G214" s="514"/>
      <c r="H214" s="514"/>
      <c r="I214" s="514"/>
      <c r="J214" s="514"/>
      <c r="K214" s="514"/>
      <c r="L214" s="514"/>
      <c r="M214" s="514"/>
      <c r="N214" s="514"/>
      <c r="O214" s="514"/>
      <c r="P214" s="514"/>
      <c r="Q214" s="514"/>
      <c r="R214" s="514"/>
      <c r="S214" s="514"/>
      <c r="T214" s="514"/>
      <c r="U214" s="514"/>
      <c r="V214" s="514"/>
      <c r="W214" s="514"/>
      <c r="X214" s="514"/>
      <c r="Y214" s="514"/>
      <c r="Z214" s="514"/>
    </row>
    <row r="215" ht="13.5" customHeight="1">
      <c r="A215" s="514"/>
      <c r="B215" s="514"/>
      <c r="C215" s="515"/>
      <c r="D215" s="514"/>
      <c r="E215" s="514"/>
      <c r="F215" s="514"/>
      <c r="G215" s="514"/>
      <c r="H215" s="514"/>
      <c r="I215" s="514"/>
      <c r="J215" s="514"/>
      <c r="K215" s="514"/>
      <c r="L215" s="514"/>
      <c r="M215" s="514"/>
      <c r="N215" s="514"/>
      <c r="O215" s="514"/>
      <c r="P215" s="514"/>
      <c r="Q215" s="514"/>
      <c r="R215" s="514"/>
      <c r="S215" s="514"/>
      <c r="T215" s="514"/>
      <c r="U215" s="514"/>
      <c r="V215" s="514"/>
      <c r="W215" s="514"/>
      <c r="X215" s="514"/>
      <c r="Y215" s="514"/>
      <c r="Z215" s="514"/>
    </row>
    <row r="216" ht="13.5" customHeight="1">
      <c r="A216" s="514"/>
      <c r="B216" s="514"/>
      <c r="C216" s="515"/>
      <c r="D216" s="514"/>
      <c r="E216" s="514"/>
      <c r="F216" s="514"/>
      <c r="G216" s="514"/>
      <c r="H216" s="514"/>
      <c r="I216" s="514"/>
      <c r="J216" s="514"/>
      <c r="K216" s="514"/>
      <c r="L216" s="514"/>
      <c r="M216" s="514"/>
      <c r="N216" s="514"/>
      <c r="O216" s="514"/>
      <c r="P216" s="514"/>
      <c r="Q216" s="514"/>
      <c r="R216" s="514"/>
      <c r="S216" s="514"/>
      <c r="T216" s="514"/>
      <c r="U216" s="514"/>
      <c r="V216" s="514"/>
      <c r="W216" s="514"/>
      <c r="X216" s="514"/>
      <c r="Y216" s="514"/>
      <c r="Z216" s="514"/>
    </row>
    <row r="217" ht="13.5" customHeight="1">
      <c r="A217" s="514"/>
      <c r="B217" s="514"/>
      <c r="C217" s="515"/>
      <c r="D217" s="514"/>
      <c r="E217" s="514"/>
      <c r="F217" s="514"/>
      <c r="G217" s="514"/>
      <c r="H217" s="514"/>
      <c r="I217" s="514"/>
      <c r="J217" s="514"/>
      <c r="K217" s="514"/>
      <c r="L217" s="514"/>
      <c r="M217" s="514"/>
      <c r="N217" s="514"/>
      <c r="O217" s="514"/>
      <c r="P217" s="514"/>
      <c r="Q217" s="514"/>
      <c r="R217" s="514"/>
      <c r="S217" s="514"/>
      <c r="T217" s="514"/>
      <c r="U217" s="514"/>
      <c r="V217" s="514"/>
      <c r="W217" s="514"/>
      <c r="X217" s="514"/>
      <c r="Y217" s="514"/>
      <c r="Z217" s="514"/>
    </row>
    <row r="218" ht="13.5" customHeight="1">
      <c r="A218" s="514"/>
      <c r="B218" s="514"/>
      <c r="C218" s="515"/>
      <c r="D218" s="514"/>
      <c r="E218" s="514"/>
      <c r="F218" s="514"/>
      <c r="G218" s="514"/>
      <c r="H218" s="514"/>
      <c r="I218" s="514"/>
      <c r="J218" s="514"/>
      <c r="K218" s="514"/>
      <c r="L218" s="514"/>
      <c r="M218" s="514"/>
      <c r="N218" s="514"/>
      <c r="O218" s="514"/>
      <c r="P218" s="514"/>
      <c r="Q218" s="514"/>
      <c r="R218" s="514"/>
      <c r="S218" s="514"/>
      <c r="T218" s="514"/>
      <c r="U218" s="514"/>
      <c r="V218" s="514"/>
      <c r="W218" s="514"/>
      <c r="X218" s="514"/>
      <c r="Y218" s="514"/>
      <c r="Z218" s="514"/>
    </row>
    <row r="219" ht="13.5" customHeight="1">
      <c r="A219" s="514"/>
      <c r="B219" s="514"/>
      <c r="C219" s="515"/>
      <c r="D219" s="514"/>
      <c r="E219" s="514"/>
      <c r="F219" s="514"/>
      <c r="G219" s="514"/>
      <c r="H219" s="514"/>
      <c r="I219" s="514"/>
      <c r="J219" s="514"/>
      <c r="K219" s="514"/>
      <c r="L219" s="514"/>
      <c r="M219" s="514"/>
      <c r="N219" s="514"/>
      <c r="O219" s="514"/>
      <c r="P219" s="514"/>
      <c r="Q219" s="514"/>
      <c r="R219" s="514"/>
      <c r="S219" s="514"/>
      <c r="T219" s="514"/>
      <c r="U219" s="514"/>
      <c r="V219" s="514"/>
      <c r="W219" s="514"/>
      <c r="X219" s="514"/>
      <c r="Y219" s="514"/>
      <c r="Z219" s="514"/>
    </row>
    <row r="220" ht="13.5" customHeight="1">
      <c r="A220" s="514"/>
      <c r="B220" s="514"/>
      <c r="C220" s="515"/>
      <c r="D220" s="514"/>
      <c r="E220" s="514"/>
      <c r="F220" s="514"/>
      <c r="G220" s="514"/>
      <c r="H220" s="514"/>
      <c r="I220" s="514"/>
      <c r="J220" s="514"/>
      <c r="K220" s="514"/>
      <c r="L220" s="514"/>
      <c r="M220" s="514"/>
      <c r="N220" s="514"/>
      <c r="O220" s="514"/>
      <c r="P220" s="514"/>
      <c r="Q220" s="514"/>
      <c r="R220" s="514"/>
      <c r="S220" s="514"/>
      <c r="T220" s="514"/>
      <c r="U220" s="514"/>
      <c r="V220" s="514"/>
      <c r="W220" s="514"/>
      <c r="X220" s="514"/>
      <c r="Y220" s="514"/>
      <c r="Z220" s="514"/>
    </row>
    <row r="221" ht="13.5" customHeight="1">
      <c r="A221" s="514"/>
      <c r="B221" s="514"/>
      <c r="C221" s="515"/>
      <c r="D221" s="514"/>
      <c r="E221" s="514"/>
      <c r="F221" s="514"/>
      <c r="G221" s="514"/>
      <c r="H221" s="514"/>
      <c r="I221" s="514"/>
      <c r="J221" s="514"/>
      <c r="K221" s="514"/>
      <c r="L221" s="514"/>
      <c r="M221" s="514"/>
      <c r="N221" s="514"/>
      <c r="O221" s="514"/>
      <c r="P221" s="514"/>
      <c r="Q221" s="514"/>
      <c r="R221" s="514"/>
      <c r="S221" s="514"/>
      <c r="T221" s="514"/>
      <c r="U221" s="514"/>
      <c r="V221" s="514"/>
      <c r="W221" s="514"/>
      <c r="X221" s="514"/>
      <c r="Y221" s="514"/>
      <c r="Z221" s="514"/>
    </row>
    <row r="222" ht="13.5" customHeight="1">
      <c r="A222" s="514"/>
      <c r="B222" s="514"/>
      <c r="C222" s="515"/>
      <c r="D222" s="514"/>
      <c r="E222" s="514"/>
      <c r="F222" s="514"/>
      <c r="G222" s="514"/>
      <c r="H222" s="514"/>
      <c r="I222" s="514"/>
      <c r="J222" s="514"/>
      <c r="K222" s="514"/>
      <c r="L222" s="514"/>
      <c r="M222" s="514"/>
      <c r="N222" s="514"/>
      <c r="O222" s="514"/>
      <c r="P222" s="514"/>
      <c r="Q222" s="514"/>
      <c r="R222" s="514"/>
      <c r="S222" s="514"/>
      <c r="T222" s="514"/>
      <c r="U222" s="514"/>
      <c r="V222" s="514"/>
      <c r="W222" s="514"/>
      <c r="X222" s="514"/>
      <c r="Y222" s="514"/>
      <c r="Z222" s="514"/>
    </row>
    <row r="223" ht="13.5" customHeight="1">
      <c r="A223" s="514"/>
      <c r="B223" s="514"/>
      <c r="C223" s="515"/>
      <c r="D223" s="514"/>
      <c r="E223" s="514"/>
      <c r="F223" s="514"/>
      <c r="G223" s="514"/>
      <c r="H223" s="514"/>
      <c r="I223" s="514"/>
      <c r="J223" s="514"/>
      <c r="K223" s="514"/>
      <c r="L223" s="514"/>
      <c r="M223" s="514"/>
      <c r="N223" s="514"/>
      <c r="O223" s="514"/>
      <c r="P223" s="514"/>
      <c r="Q223" s="514"/>
      <c r="R223" s="514"/>
      <c r="S223" s="514"/>
      <c r="T223" s="514"/>
      <c r="U223" s="514"/>
      <c r="V223" s="514"/>
      <c r="W223" s="514"/>
      <c r="X223" s="514"/>
      <c r="Y223" s="514"/>
      <c r="Z223" s="514"/>
    </row>
    <row r="224" ht="13.5" customHeight="1">
      <c r="A224" s="514"/>
      <c r="B224" s="514"/>
      <c r="C224" s="515"/>
      <c r="D224" s="514"/>
      <c r="E224" s="514"/>
      <c r="F224" s="514"/>
      <c r="G224" s="514"/>
      <c r="H224" s="514"/>
      <c r="I224" s="514"/>
      <c r="J224" s="514"/>
      <c r="K224" s="514"/>
      <c r="L224" s="514"/>
      <c r="M224" s="514"/>
      <c r="N224" s="514"/>
      <c r="O224" s="514"/>
      <c r="P224" s="514"/>
      <c r="Q224" s="514"/>
      <c r="R224" s="514"/>
      <c r="S224" s="514"/>
      <c r="T224" s="514"/>
      <c r="U224" s="514"/>
      <c r="V224" s="514"/>
      <c r="W224" s="514"/>
      <c r="X224" s="514"/>
      <c r="Y224" s="514"/>
      <c r="Z224" s="514"/>
    </row>
    <row r="225" ht="13.5" customHeight="1">
      <c r="A225" s="514"/>
      <c r="B225" s="514"/>
      <c r="C225" s="515"/>
      <c r="D225" s="514"/>
      <c r="E225" s="514"/>
      <c r="F225" s="514"/>
      <c r="G225" s="514"/>
      <c r="H225" s="514"/>
      <c r="I225" s="514"/>
      <c r="J225" s="514"/>
      <c r="K225" s="514"/>
      <c r="L225" s="514"/>
      <c r="M225" s="514"/>
      <c r="N225" s="514"/>
      <c r="O225" s="514"/>
      <c r="P225" s="514"/>
      <c r="Q225" s="514"/>
      <c r="R225" s="514"/>
      <c r="S225" s="514"/>
      <c r="T225" s="514"/>
      <c r="U225" s="514"/>
      <c r="V225" s="514"/>
      <c r="W225" s="514"/>
      <c r="X225" s="514"/>
      <c r="Y225" s="514"/>
      <c r="Z225" s="514"/>
    </row>
    <row r="226" ht="13.5" customHeight="1">
      <c r="A226" s="514"/>
      <c r="B226" s="514"/>
      <c r="C226" s="515"/>
      <c r="D226" s="514"/>
      <c r="E226" s="514"/>
      <c r="F226" s="514"/>
      <c r="G226" s="514"/>
      <c r="H226" s="514"/>
      <c r="I226" s="514"/>
      <c r="J226" s="514"/>
      <c r="K226" s="514"/>
      <c r="L226" s="514"/>
      <c r="M226" s="514"/>
      <c r="N226" s="514"/>
      <c r="O226" s="514"/>
      <c r="P226" s="514"/>
      <c r="Q226" s="514"/>
      <c r="R226" s="514"/>
      <c r="S226" s="514"/>
      <c r="T226" s="514"/>
      <c r="U226" s="514"/>
      <c r="V226" s="514"/>
      <c r="W226" s="514"/>
      <c r="X226" s="514"/>
      <c r="Y226" s="514"/>
      <c r="Z226" s="514"/>
    </row>
    <row r="227" ht="13.5" customHeight="1">
      <c r="A227" s="514"/>
      <c r="B227" s="514"/>
      <c r="C227" s="515"/>
      <c r="D227" s="514"/>
      <c r="E227" s="514"/>
      <c r="F227" s="514"/>
      <c r="G227" s="514"/>
      <c r="H227" s="514"/>
      <c r="I227" s="514"/>
      <c r="J227" s="514"/>
      <c r="K227" s="514"/>
      <c r="L227" s="514"/>
      <c r="M227" s="514"/>
      <c r="N227" s="514"/>
      <c r="O227" s="514"/>
      <c r="P227" s="514"/>
      <c r="Q227" s="514"/>
      <c r="R227" s="514"/>
      <c r="S227" s="514"/>
      <c r="T227" s="514"/>
      <c r="U227" s="514"/>
      <c r="V227" s="514"/>
      <c r="W227" s="514"/>
      <c r="X227" s="514"/>
      <c r="Y227" s="514"/>
      <c r="Z227" s="514"/>
    </row>
    <row r="228" ht="13.5" customHeight="1">
      <c r="A228" s="514"/>
      <c r="B228" s="514"/>
      <c r="C228" s="515"/>
      <c r="D228" s="514"/>
      <c r="E228" s="514"/>
      <c r="F228" s="514"/>
      <c r="G228" s="514"/>
      <c r="H228" s="514"/>
      <c r="I228" s="514"/>
      <c r="J228" s="514"/>
      <c r="K228" s="514"/>
      <c r="L228" s="514"/>
      <c r="M228" s="514"/>
      <c r="N228" s="514"/>
      <c r="O228" s="514"/>
      <c r="P228" s="514"/>
      <c r="Q228" s="514"/>
      <c r="R228" s="514"/>
      <c r="S228" s="514"/>
      <c r="T228" s="514"/>
      <c r="U228" s="514"/>
      <c r="V228" s="514"/>
      <c r="W228" s="514"/>
      <c r="X228" s="514"/>
      <c r="Y228" s="514"/>
      <c r="Z228" s="514"/>
    </row>
    <row r="229" ht="13.5" customHeight="1">
      <c r="A229" s="514"/>
      <c r="B229" s="514"/>
      <c r="C229" s="515"/>
      <c r="D229" s="514"/>
      <c r="E229" s="514"/>
      <c r="F229" s="514"/>
      <c r="G229" s="514"/>
      <c r="H229" s="514"/>
      <c r="I229" s="514"/>
      <c r="J229" s="514"/>
      <c r="K229" s="514"/>
      <c r="L229" s="514"/>
      <c r="M229" s="514"/>
      <c r="N229" s="514"/>
      <c r="O229" s="514"/>
      <c r="P229" s="514"/>
      <c r="Q229" s="514"/>
      <c r="R229" s="514"/>
      <c r="S229" s="514"/>
      <c r="T229" s="514"/>
      <c r="U229" s="514"/>
      <c r="V229" s="514"/>
      <c r="W229" s="514"/>
      <c r="X229" s="514"/>
      <c r="Y229" s="514"/>
      <c r="Z229" s="514"/>
    </row>
    <row r="230" ht="13.5" customHeight="1">
      <c r="A230" s="514"/>
      <c r="B230" s="514"/>
      <c r="C230" s="515"/>
      <c r="D230" s="514"/>
      <c r="E230" s="514"/>
      <c r="F230" s="514"/>
      <c r="G230" s="514"/>
      <c r="H230" s="514"/>
      <c r="I230" s="514"/>
      <c r="J230" s="514"/>
      <c r="K230" s="514"/>
      <c r="L230" s="514"/>
      <c r="M230" s="514"/>
      <c r="N230" s="514"/>
      <c r="O230" s="514"/>
      <c r="P230" s="514"/>
      <c r="Q230" s="514"/>
      <c r="R230" s="514"/>
      <c r="S230" s="514"/>
      <c r="T230" s="514"/>
      <c r="U230" s="514"/>
      <c r="V230" s="514"/>
      <c r="W230" s="514"/>
      <c r="X230" s="514"/>
      <c r="Y230" s="514"/>
      <c r="Z230" s="514"/>
    </row>
    <row r="231" ht="13.5" customHeight="1">
      <c r="A231" s="514"/>
      <c r="B231" s="514"/>
      <c r="C231" s="515"/>
      <c r="D231" s="514"/>
      <c r="E231" s="514"/>
      <c r="F231" s="514"/>
      <c r="G231" s="514"/>
      <c r="H231" s="514"/>
      <c r="I231" s="514"/>
      <c r="J231" s="514"/>
      <c r="K231" s="514"/>
      <c r="L231" s="514"/>
      <c r="M231" s="514"/>
      <c r="N231" s="514"/>
      <c r="O231" s="514"/>
      <c r="P231" s="514"/>
      <c r="Q231" s="514"/>
      <c r="R231" s="514"/>
      <c r="S231" s="514"/>
      <c r="T231" s="514"/>
      <c r="U231" s="514"/>
      <c r="V231" s="514"/>
      <c r="W231" s="514"/>
      <c r="X231" s="514"/>
      <c r="Y231" s="514"/>
      <c r="Z231" s="514"/>
    </row>
    <row r="232" ht="13.5" customHeight="1">
      <c r="A232" s="514"/>
      <c r="B232" s="514"/>
      <c r="C232" s="515"/>
      <c r="D232" s="514"/>
      <c r="E232" s="514"/>
      <c r="F232" s="514"/>
      <c r="G232" s="514"/>
      <c r="H232" s="514"/>
      <c r="I232" s="514"/>
      <c r="J232" s="514"/>
      <c r="K232" s="514"/>
      <c r="L232" s="514"/>
      <c r="M232" s="514"/>
      <c r="N232" s="514"/>
      <c r="O232" s="514"/>
      <c r="P232" s="514"/>
      <c r="Q232" s="514"/>
      <c r="R232" s="514"/>
      <c r="S232" s="514"/>
      <c r="T232" s="514"/>
      <c r="U232" s="514"/>
      <c r="V232" s="514"/>
      <c r="W232" s="514"/>
      <c r="X232" s="514"/>
      <c r="Y232" s="514"/>
      <c r="Z232" s="514"/>
    </row>
    <row r="233" ht="13.5" customHeight="1">
      <c r="A233" s="514"/>
      <c r="B233" s="514"/>
      <c r="C233" s="515"/>
      <c r="D233" s="514"/>
      <c r="E233" s="514"/>
      <c r="F233" s="514"/>
      <c r="G233" s="514"/>
      <c r="H233" s="514"/>
      <c r="I233" s="514"/>
      <c r="J233" s="514"/>
      <c r="K233" s="514"/>
      <c r="L233" s="514"/>
      <c r="M233" s="514"/>
      <c r="N233" s="514"/>
      <c r="O233" s="514"/>
      <c r="P233" s="514"/>
      <c r="Q233" s="514"/>
      <c r="R233" s="514"/>
      <c r="S233" s="514"/>
      <c r="T233" s="514"/>
      <c r="U233" s="514"/>
      <c r="V233" s="514"/>
      <c r="W233" s="514"/>
      <c r="X233" s="514"/>
      <c r="Y233" s="514"/>
      <c r="Z233" s="514"/>
    </row>
    <row r="234" ht="13.5" customHeight="1">
      <c r="A234" s="514"/>
      <c r="B234" s="514"/>
      <c r="C234" s="515"/>
      <c r="D234" s="514"/>
      <c r="E234" s="514"/>
      <c r="F234" s="514"/>
      <c r="G234" s="514"/>
      <c r="H234" s="514"/>
      <c r="I234" s="514"/>
      <c r="J234" s="514"/>
      <c r="K234" s="514"/>
      <c r="L234" s="514"/>
      <c r="M234" s="514"/>
      <c r="N234" s="514"/>
      <c r="O234" s="514"/>
      <c r="P234" s="514"/>
      <c r="Q234" s="514"/>
      <c r="R234" s="514"/>
      <c r="S234" s="514"/>
      <c r="T234" s="514"/>
      <c r="U234" s="514"/>
      <c r="V234" s="514"/>
      <c r="W234" s="514"/>
      <c r="X234" s="514"/>
      <c r="Y234" s="514"/>
      <c r="Z234" s="514"/>
    </row>
    <row r="235" ht="13.5" customHeight="1">
      <c r="A235" s="514"/>
      <c r="B235" s="514"/>
      <c r="C235" s="515"/>
      <c r="D235" s="514"/>
      <c r="E235" s="514"/>
      <c r="F235" s="514"/>
      <c r="G235" s="514"/>
      <c r="H235" s="514"/>
      <c r="I235" s="514"/>
      <c r="J235" s="514"/>
      <c r="K235" s="514"/>
      <c r="L235" s="514"/>
      <c r="M235" s="514"/>
      <c r="N235" s="514"/>
      <c r="O235" s="514"/>
      <c r="P235" s="514"/>
      <c r="Q235" s="514"/>
      <c r="R235" s="514"/>
      <c r="S235" s="514"/>
      <c r="T235" s="514"/>
      <c r="U235" s="514"/>
      <c r="V235" s="514"/>
      <c r="W235" s="514"/>
      <c r="X235" s="514"/>
      <c r="Y235" s="514"/>
      <c r="Z235" s="514"/>
    </row>
    <row r="236" ht="13.5" customHeight="1">
      <c r="A236" s="514"/>
      <c r="B236" s="514"/>
      <c r="C236" s="515"/>
      <c r="D236" s="514"/>
      <c r="E236" s="514"/>
      <c r="F236" s="514"/>
      <c r="G236" s="514"/>
      <c r="H236" s="514"/>
      <c r="I236" s="514"/>
      <c r="J236" s="514"/>
      <c r="K236" s="514"/>
      <c r="L236" s="514"/>
      <c r="M236" s="514"/>
      <c r="N236" s="514"/>
      <c r="O236" s="514"/>
      <c r="P236" s="514"/>
      <c r="Q236" s="514"/>
      <c r="R236" s="514"/>
      <c r="S236" s="514"/>
      <c r="T236" s="514"/>
      <c r="U236" s="514"/>
      <c r="V236" s="514"/>
      <c r="W236" s="514"/>
      <c r="X236" s="514"/>
      <c r="Y236" s="514"/>
      <c r="Z236" s="514"/>
    </row>
    <row r="237" ht="13.5" customHeight="1">
      <c r="A237" s="514"/>
      <c r="B237" s="514"/>
      <c r="C237" s="515"/>
      <c r="D237" s="514"/>
      <c r="E237" s="514"/>
      <c r="F237" s="514"/>
      <c r="G237" s="514"/>
      <c r="H237" s="514"/>
      <c r="I237" s="514"/>
      <c r="J237" s="514"/>
      <c r="K237" s="514"/>
      <c r="L237" s="514"/>
      <c r="M237" s="514"/>
      <c r="N237" s="514"/>
      <c r="O237" s="514"/>
      <c r="P237" s="514"/>
      <c r="Q237" s="514"/>
      <c r="R237" s="514"/>
      <c r="S237" s="514"/>
      <c r="T237" s="514"/>
      <c r="U237" s="514"/>
      <c r="V237" s="514"/>
      <c r="W237" s="514"/>
      <c r="X237" s="514"/>
      <c r="Y237" s="514"/>
      <c r="Z237" s="514"/>
    </row>
    <row r="238" ht="13.5" customHeight="1">
      <c r="A238" s="514"/>
      <c r="B238" s="514"/>
      <c r="C238" s="515"/>
      <c r="D238" s="514"/>
      <c r="E238" s="514"/>
      <c r="F238" s="514"/>
      <c r="G238" s="514"/>
      <c r="H238" s="514"/>
      <c r="I238" s="514"/>
      <c r="J238" s="514"/>
      <c r="K238" s="514"/>
      <c r="L238" s="514"/>
      <c r="M238" s="514"/>
      <c r="N238" s="514"/>
      <c r="O238" s="514"/>
      <c r="P238" s="514"/>
      <c r="Q238" s="514"/>
      <c r="R238" s="514"/>
      <c r="S238" s="514"/>
      <c r="T238" s="514"/>
      <c r="U238" s="514"/>
      <c r="V238" s="514"/>
      <c r="W238" s="514"/>
      <c r="X238" s="514"/>
      <c r="Y238" s="514"/>
      <c r="Z238" s="514"/>
    </row>
    <row r="239" ht="13.5" customHeight="1">
      <c r="A239" s="514"/>
      <c r="B239" s="514"/>
      <c r="C239" s="515"/>
      <c r="D239" s="514"/>
      <c r="E239" s="514"/>
      <c r="F239" s="514"/>
      <c r="G239" s="514"/>
      <c r="H239" s="514"/>
      <c r="I239" s="514"/>
      <c r="J239" s="514"/>
      <c r="K239" s="514"/>
      <c r="L239" s="514"/>
      <c r="M239" s="514"/>
      <c r="N239" s="514"/>
      <c r="O239" s="514"/>
      <c r="P239" s="514"/>
      <c r="Q239" s="514"/>
      <c r="R239" s="514"/>
      <c r="S239" s="514"/>
      <c r="T239" s="514"/>
      <c r="U239" s="514"/>
      <c r="V239" s="514"/>
      <c r="W239" s="514"/>
      <c r="X239" s="514"/>
      <c r="Y239" s="514"/>
      <c r="Z239" s="514"/>
    </row>
    <row r="240" ht="13.5" customHeight="1">
      <c r="A240" s="514"/>
      <c r="B240" s="514"/>
      <c r="C240" s="515"/>
      <c r="D240" s="514"/>
      <c r="E240" s="514"/>
      <c r="F240" s="514"/>
      <c r="G240" s="514"/>
      <c r="H240" s="514"/>
      <c r="I240" s="514"/>
      <c r="J240" s="514"/>
      <c r="K240" s="514"/>
      <c r="L240" s="514"/>
      <c r="M240" s="514"/>
      <c r="N240" s="514"/>
      <c r="O240" s="514"/>
      <c r="P240" s="514"/>
      <c r="Q240" s="514"/>
      <c r="R240" s="514"/>
      <c r="S240" s="514"/>
      <c r="T240" s="514"/>
      <c r="U240" s="514"/>
      <c r="V240" s="514"/>
      <c r="W240" s="514"/>
      <c r="X240" s="514"/>
      <c r="Y240" s="514"/>
      <c r="Z240" s="514"/>
    </row>
    <row r="241" ht="13.5" customHeight="1">
      <c r="A241" s="514"/>
      <c r="B241" s="514"/>
      <c r="C241" s="515"/>
      <c r="D241" s="514"/>
      <c r="E241" s="514"/>
      <c r="F241" s="514"/>
      <c r="G241" s="514"/>
      <c r="H241" s="514"/>
      <c r="I241" s="514"/>
      <c r="J241" s="514"/>
      <c r="K241" s="514"/>
      <c r="L241" s="514"/>
      <c r="M241" s="514"/>
      <c r="N241" s="514"/>
      <c r="O241" s="514"/>
      <c r="P241" s="514"/>
      <c r="Q241" s="514"/>
      <c r="R241" s="514"/>
      <c r="S241" s="514"/>
      <c r="T241" s="514"/>
      <c r="U241" s="514"/>
      <c r="V241" s="514"/>
      <c r="W241" s="514"/>
      <c r="X241" s="514"/>
      <c r="Y241" s="514"/>
      <c r="Z241" s="514"/>
    </row>
    <row r="242" ht="13.5" customHeight="1">
      <c r="A242" s="514"/>
      <c r="B242" s="514"/>
      <c r="C242" s="515"/>
      <c r="D242" s="514"/>
      <c r="E242" s="514"/>
      <c r="F242" s="514"/>
      <c r="G242" s="514"/>
      <c r="H242" s="514"/>
      <c r="I242" s="514"/>
      <c r="J242" s="514"/>
      <c r="K242" s="514"/>
      <c r="L242" s="514"/>
      <c r="M242" s="514"/>
      <c r="N242" s="514"/>
      <c r="O242" s="514"/>
      <c r="P242" s="514"/>
      <c r="Q242" s="514"/>
      <c r="R242" s="514"/>
      <c r="S242" s="514"/>
      <c r="T242" s="514"/>
      <c r="U242" s="514"/>
      <c r="V242" s="514"/>
      <c r="W242" s="514"/>
      <c r="X242" s="514"/>
      <c r="Y242" s="514"/>
      <c r="Z242" s="514"/>
    </row>
    <row r="243" ht="13.5" customHeight="1">
      <c r="A243" s="514"/>
      <c r="B243" s="514"/>
      <c r="C243" s="515"/>
      <c r="D243" s="514"/>
      <c r="E243" s="514"/>
      <c r="F243" s="514"/>
      <c r="G243" s="514"/>
      <c r="H243" s="514"/>
      <c r="I243" s="514"/>
      <c r="J243" s="514"/>
      <c r="K243" s="514"/>
      <c r="L243" s="514"/>
      <c r="M243" s="514"/>
      <c r="N243" s="514"/>
      <c r="O243" s="514"/>
      <c r="P243" s="514"/>
      <c r="Q243" s="514"/>
      <c r="R243" s="514"/>
      <c r="S243" s="514"/>
      <c r="T243" s="514"/>
      <c r="U243" s="514"/>
      <c r="V243" s="514"/>
      <c r="W243" s="514"/>
      <c r="X243" s="514"/>
      <c r="Y243" s="514"/>
      <c r="Z243" s="514"/>
    </row>
    <row r="244" ht="13.5" customHeight="1">
      <c r="A244" s="514"/>
      <c r="B244" s="514"/>
      <c r="C244" s="515"/>
      <c r="D244" s="514"/>
      <c r="E244" s="514"/>
      <c r="F244" s="514"/>
      <c r="G244" s="514"/>
      <c r="H244" s="514"/>
      <c r="I244" s="514"/>
      <c r="J244" s="514"/>
      <c r="K244" s="514"/>
      <c r="L244" s="514"/>
      <c r="M244" s="514"/>
      <c r="N244" s="514"/>
      <c r="O244" s="514"/>
      <c r="P244" s="514"/>
      <c r="Q244" s="514"/>
      <c r="R244" s="514"/>
      <c r="S244" s="514"/>
      <c r="T244" s="514"/>
      <c r="U244" s="514"/>
      <c r="V244" s="514"/>
      <c r="W244" s="514"/>
      <c r="X244" s="514"/>
      <c r="Y244" s="514"/>
      <c r="Z244" s="514"/>
    </row>
    <row r="245" ht="13.5" customHeight="1">
      <c r="A245" s="514"/>
      <c r="B245" s="514"/>
      <c r="C245" s="515"/>
      <c r="D245" s="514"/>
      <c r="E245" s="514"/>
      <c r="F245" s="514"/>
      <c r="G245" s="514"/>
      <c r="H245" s="514"/>
      <c r="I245" s="514"/>
      <c r="J245" s="514"/>
      <c r="K245" s="514"/>
      <c r="L245" s="514"/>
      <c r="M245" s="514"/>
      <c r="N245" s="514"/>
      <c r="O245" s="514"/>
      <c r="P245" s="514"/>
      <c r="Q245" s="514"/>
      <c r="R245" s="514"/>
      <c r="S245" s="514"/>
      <c r="T245" s="514"/>
      <c r="U245" s="514"/>
      <c r="V245" s="514"/>
      <c r="W245" s="514"/>
      <c r="X245" s="514"/>
      <c r="Y245" s="514"/>
      <c r="Z245" s="514"/>
    </row>
    <row r="246" ht="13.5" customHeight="1">
      <c r="A246" s="514"/>
      <c r="B246" s="514"/>
      <c r="C246" s="515"/>
      <c r="D246" s="514"/>
      <c r="E246" s="514"/>
      <c r="F246" s="514"/>
      <c r="G246" s="514"/>
      <c r="H246" s="514"/>
      <c r="I246" s="514"/>
      <c r="J246" s="514"/>
      <c r="K246" s="514"/>
      <c r="L246" s="514"/>
      <c r="M246" s="514"/>
      <c r="N246" s="514"/>
      <c r="O246" s="514"/>
      <c r="P246" s="514"/>
      <c r="Q246" s="514"/>
      <c r="R246" s="514"/>
      <c r="S246" s="514"/>
      <c r="T246" s="514"/>
      <c r="U246" s="514"/>
      <c r="V246" s="514"/>
      <c r="W246" s="514"/>
      <c r="X246" s="514"/>
      <c r="Y246" s="514"/>
      <c r="Z246" s="514"/>
    </row>
    <row r="247" ht="13.5" customHeight="1">
      <c r="A247" s="514"/>
      <c r="B247" s="514"/>
      <c r="C247" s="515"/>
      <c r="D247" s="514"/>
      <c r="E247" s="514"/>
      <c r="F247" s="514"/>
      <c r="G247" s="514"/>
      <c r="H247" s="514"/>
      <c r="I247" s="514"/>
      <c r="J247" s="514"/>
      <c r="K247" s="514"/>
      <c r="L247" s="514"/>
      <c r="M247" s="514"/>
      <c r="N247" s="514"/>
      <c r="O247" s="514"/>
      <c r="P247" s="514"/>
      <c r="Q247" s="514"/>
      <c r="R247" s="514"/>
      <c r="S247" s="514"/>
      <c r="T247" s="514"/>
      <c r="U247" s="514"/>
      <c r="V247" s="514"/>
      <c r="W247" s="514"/>
      <c r="X247" s="514"/>
      <c r="Y247" s="514"/>
      <c r="Z247" s="514"/>
    </row>
    <row r="248" ht="13.5" customHeight="1">
      <c r="A248" s="514"/>
      <c r="B248" s="514"/>
      <c r="C248" s="515"/>
      <c r="D248" s="514"/>
      <c r="E248" s="514"/>
      <c r="F248" s="514"/>
      <c r="G248" s="514"/>
      <c r="H248" s="514"/>
      <c r="I248" s="514"/>
      <c r="J248" s="514"/>
      <c r="K248" s="514"/>
      <c r="L248" s="514"/>
      <c r="M248" s="514"/>
      <c r="N248" s="514"/>
      <c r="O248" s="514"/>
      <c r="P248" s="514"/>
      <c r="Q248" s="514"/>
      <c r="R248" s="514"/>
      <c r="S248" s="514"/>
      <c r="T248" s="514"/>
      <c r="U248" s="514"/>
      <c r="V248" s="514"/>
      <c r="W248" s="514"/>
      <c r="X248" s="514"/>
      <c r="Y248" s="514"/>
      <c r="Z248" s="514"/>
    </row>
    <row r="249" ht="13.5" customHeight="1">
      <c r="A249" s="514"/>
      <c r="B249" s="514"/>
      <c r="C249" s="515"/>
      <c r="D249" s="514"/>
      <c r="E249" s="514"/>
      <c r="F249" s="514"/>
      <c r="G249" s="514"/>
      <c r="H249" s="514"/>
      <c r="I249" s="514"/>
      <c r="J249" s="514"/>
      <c r="K249" s="514"/>
      <c r="L249" s="514"/>
      <c r="M249" s="514"/>
      <c r="N249" s="514"/>
      <c r="O249" s="514"/>
      <c r="P249" s="514"/>
      <c r="Q249" s="514"/>
      <c r="R249" s="514"/>
      <c r="S249" s="514"/>
      <c r="T249" s="514"/>
      <c r="U249" s="514"/>
      <c r="V249" s="514"/>
      <c r="W249" s="514"/>
      <c r="X249" s="514"/>
      <c r="Y249" s="514"/>
      <c r="Z249" s="514"/>
    </row>
    <row r="250" ht="13.5" customHeight="1">
      <c r="A250" s="514"/>
      <c r="B250" s="514"/>
      <c r="C250" s="515"/>
      <c r="D250" s="514"/>
      <c r="E250" s="514"/>
      <c r="F250" s="514"/>
      <c r="G250" s="514"/>
      <c r="H250" s="514"/>
      <c r="I250" s="514"/>
      <c r="J250" s="514"/>
      <c r="K250" s="514"/>
      <c r="L250" s="514"/>
      <c r="M250" s="514"/>
      <c r="N250" s="514"/>
      <c r="O250" s="514"/>
      <c r="P250" s="514"/>
      <c r="Q250" s="514"/>
      <c r="R250" s="514"/>
      <c r="S250" s="514"/>
      <c r="T250" s="514"/>
      <c r="U250" s="514"/>
      <c r="V250" s="514"/>
      <c r="W250" s="514"/>
      <c r="X250" s="514"/>
      <c r="Y250" s="514"/>
      <c r="Z250" s="514"/>
    </row>
    <row r="251" ht="13.5" customHeight="1">
      <c r="A251" s="514"/>
      <c r="B251" s="514"/>
      <c r="C251" s="515"/>
      <c r="D251" s="514"/>
      <c r="E251" s="514"/>
      <c r="F251" s="514"/>
      <c r="G251" s="514"/>
      <c r="H251" s="514"/>
      <c r="I251" s="514"/>
      <c r="J251" s="514"/>
      <c r="K251" s="514"/>
      <c r="L251" s="514"/>
      <c r="M251" s="514"/>
      <c r="N251" s="514"/>
      <c r="O251" s="514"/>
      <c r="P251" s="514"/>
      <c r="Q251" s="514"/>
      <c r="R251" s="514"/>
      <c r="S251" s="514"/>
      <c r="T251" s="514"/>
      <c r="U251" s="514"/>
      <c r="V251" s="514"/>
      <c r="W251" s="514"/>
      <c r="X251" s="514"/>
      <c r="Y251" s="514"/>
      <c r="Z251" s="514"/>
    </row>
    <row r="252" ht="13.5" customHeight="1">
      <c r="A252" s="514"/>
      <c r="B252" s="514"/>
      <c r="C252" s="515"/>
      <c r="D252" s="514"/>
      <c r="E252" s="514"/>
      <c r="F252" s="514"/>
      <c r="G252" s="514"/>
      <c r="H252" s="514"/>
      <c r="I252" s="514"/>
      <c r="J252" s="514"/>
      <c r="K252" s="514"/>
      <c r="L252" s="514"/>
      <c r="M252" s="514"/>
      <c r="N252" s="514"/>
      <c r="O252" s="514"/>
      <c r="P252" s="514"/>
      <c r="Q252" s="514"/>
      <c r="R252" s="514"/>
      <c r="S252" s="514"/>
      <c r="T252" s="514"/>
      <c r="U252" s="514"/>
      <c r="V252" s="514"/>
      <c r="W252" s="514"/>
      <c r="X252" s="514"/>
      <c r="Y252" s="514"/>
      <c r="Z252" s="514"/>
    </row>
    <row r="253" ht="13.5" customHeight="1">
      <c r="A253" s="514"/>
      <c r="B253" s="514"/>
      <c r="C253" s="515"/>
      <c r="D253" s="514"/>
      <c r="E253" s="514"/>
      <c r="F253" s="514"/>
      <c r="G253" s="514"/>
      <c r="H253" s="514"/>
      <c r="I253" s="514"/>
      <c r="J253" s="514"/>
      <c r="K253" s="514"/>
      <c r="L253" s="514"/>
      <c r="M253" s="514"/>
      <c r="N253" s="514"/>
      <c r="O253" s="514"/>
      <c r="P253" s="514"/>
      <c r="Q253" s="514"/>
      <c r="R253" s="514"/>
      <c r="S253" s="514"/>
      <c r="T253" s="514"/>
      <c r="U253" s="514"/>
      <c r="V253" s="514"/>
      <c r="W253" s="514"/>
      <c r="X253" s="514"/>
      <c r="Y253" s="514"/>
      <c r="Z253" s="514"/>
    </row>
    <row r="254" ht="13.5" customHeight="1">
      <c r="A254" s="514"/>
      <c r="B254" s="514"/>
      <c r="C254" s="515"/>
      <c r="D254" s="514"/>
      <c r="E254" s="514"/>
      <c r="F254" s="514"/>
      <c r="G254" s="514"/>
      <c r="H254" s="514"/>
      <c r="I254" s="514"/>
      <c r="J254" s="514"/>
      <c r="K254" s="514"/>
      <c r="L254" s="514"/>
      <c r="M254" s="514"/>
      <c r="N254" s="514"/>
      <c r="O254" s="514"/>
      <c r="P254" s="514"/>
      <c r="Q254" s="514"/>
      <c r="R254" s="514"/>
      <c r="S254" s="514"/>
      <c r="T254" s="514"/>
      <c r="U254" s="514"/>
      <c r="V254" s="514"/>
      <c r="W254" s="514"/>
      <c r="X254" s="514"/>
      <c r="Y254" s="514"/>
      <c r="Z254" s="514"/>
    </row>
    <row r="255" ht="13.5" customHeight="1">
      <c r="A255" s="514"/>
      <c r="B255" s="514"/>
      <c r="C255" s="515"/>
      <c r="D255" s="514"/>
      <c r="E255" s="514"/>
      <c r="F255" s="514"/>
      <c r="G255" s="514"/>
      <c r="H255" s="514"/>
      <c r="I255" s="514"/>
      <c r="J255" s="514"/>
      <c r="K255" s="514"/>
      <c r="L255" s="514"/>
      <c r="M255" s="514"/>
      <c r="N255" s="514"/>
      <c r="O255" s="514"/>
      <c r="P255" s="514"/>
      <c r="Q255" s="514"/>
      <c r="R255" s="514"/>
      <c r="S255" s="514"/>
      <c r="T255" s="514"/>
      <c r="U255" s="514"/>
      <c r="V255" s="514"/>
      <c r="W255" s="514"/>
      <c r="X255" s="514"/>
      <c r="Y255" s="514"/>
      <c r="Z255" s="514"/>
    </row>
    <row r="256" ht="13.5" customHeight="1">
      <c r="A256" s="514"/>
      <c r="B256" s="514"/>
      <c r="C256" s="515"/>
      <c r="D256" s="514"/>
      <c r="E256" s="514"/>
      <c r="F256" s="514"/>
      <c r="G256" s="514"/>
      <c r="H256" s="514"/>
      <c r="I256" s="514"/>
      <c r="J256" s="514"/>
      <c r="K256" s="514"/>
      <c r="L256" s="514"/>
      <c r="M256" s="514"/>
      <c r="N256" s="514"/>
      <c r="O256" s="514"/>
      <c r="P256" s="514"/>
      <c r="Q256" s="514"/>
      <c r="R256" s="514"/>
      <c r="S256" s="514"/>
      <c r="T256" s="514"/>
      <c r="U256" s="514"/>
      <c r="V256" s="514"/>
      <c r="W256" s="514"/>
      <c r="X256" s="514"/>
      <c r="Y256" s="514"/>
      <c r="Z256" s="514"/>
    </row>
    <row r="257" ht="13.5" customHeight="1">
      <c r="A257" s="514"/>
      <c r="B257" s="514"/>
      <c r="C257" s="515"/>
      <c r="D257" s="514"/>
      <c r="E257" s="514"/>
      <c r="F257" s="514"/>
      <c r="G257" s="514"/>
      <c r="H257" s="514"/>
      <c r="I257" s="514"/>
      <c r="J257" s="514"/>
      <c r="K257" s="514"/>
      <c r="L257" s="514"/>
      <c r="M257" s="514"/>
      <c r="N257" s="514"/>
      <c r="O257" s="514"/>
      <c r="P257" s="514"/>
      <c r="Q257" s="514"/>
      <c r="R257" s="514"/>
      <c r="S257" s="514"/>
      <c r="T257" s="514"/>
      <c r="U257" s="514"/>
      <c r="V257" s="514"/>
      <c r="W257" s="514"/>
      <c r="X257" s="514"/>
      <c r="Y257" s="514"/>
      <c r="Z257" s="514"/>
    </row>
    <row r="258" ht="13.5" customHeight="1">
      <c r="A258" s="514"/>
      <c r="B258" s="514"/>
      <c r="C258" s="515"/>
      <c r="D258" s="514"/>
      <c r="E258" s="514"/>
      <c r="F258" s="514"/>
      <c r="G258" s="514"/>
      <c r="H258" s="514"/>
      <c r="I258" s="514"/>
      <c r="J258" s="514"/>
      <c r="K258" s="514"/>
      <c r="L258" s="514"/>
      <c r="M258" s="514"/>
      <c r="N258" s="514"/>
      <c r="O258" s="514"/>
      <c r="P258" s="514"/>
      <c r="Q258" s="514"/>
      <c r="R258" s="514"/>
      <c r="S258" s="514"/>
      <c r="T258" s="514"/>
      <c r="U258" s="514"/>
      <c r="V258" s="514"/>
      <c r="W258" s="514"/>
      <c r="X258" s="514"/>
      <c r="Y258" s="514"/>
      <c r="Z258" s="514"/>
    </row>
    <row r="259" ht="13.5" customHeight="1">
      <c r="A259" s="514"/>
      <c r="B259" s="514"/>
      <c r="C259" s="515"/>
      <c r="D259" s="514"/>
      <c r="E259" s="514"/>
      <c r="F259" s="514"/>
      <c r="G259" s="514"/>
      <c r="H259" s="514"/>
      <c r="I259" s="514"/>
      <c r="J259" s="514"/>
      <c r="K259" s="514"/>
      <c r="L259" s="514"/>
      <c r="M259" s="514"/>
      <c r="N259" s="514"/>
      <c r="O259" s="514"/>
      <c r="P259" s="514"/>
      <c r="Q259" s="514"/>
      <c r="R259" s="514"/>
      <c r="S259" s="514"/>
      <c r="T259" s="514"/>
      <c r="U259" s="514"/>
      <c r="V259" s="514"/>
      <c r="W259" s="514"/>
      <c r="X259" s="514"/>
      <c r="Y259" s="514"/>
      <c r="Z259" s="514"/>
    </row>
    <row r="260" ht="13.5" customHeight="1">
      <c r="A260" s="514"/>
      <c r="B260" s="514"/>
      <c r="C260" s="515"/>
      <c r="D260" s="514"/>
      <c r="E260" s="514"/>
      <c r="F260" s="514"/>
      <c r="G260" s="514"/>
      <c r="H260" s="514"/>
      <c r="I260" s="514"/>
      <c r="J260" s="514"/>
      <c r="K260" s="514"/>
      <c r="L260" s="514"/>
      <c r="M260" s="514"/>
      <c r="N260" s="514"/>
      <c r="O260" s="514"/>
      <c r="P260" s="514"/>
      <c r="Q260" s="514"/>
      <c r="R260" s="514"/>
      <c r="S260" s="514"/>
      <c r="T260" s="514"/>
      <c r="U260" s="514"/>
      <c r="V260" s="514"/>
      <c r="W260" s="514"/>
      <c r="X260" s="514"/>
      <c r="Y260" s="514"/>
      <c r="Z260" s="514"/>
    </row>
    <row r="261" ht="13.5" customHeight="1">
      <c r="A261" s="514"/>
      <c r="B261" s="514"/>
      <c r="C261" s="515"/>
      <c r="D261" s="514"/>
      <c r="E261" s="514"/>
      <c r="F261" s="514"/>
      <c r="G261" s="514"/>
      <c r="H261" s="514"/>
      <c r="I261" s="514"/>
      <c r="J261" s="514"/>
      <c r="K261" s="514"/>
      <c r="L261" s="514"/>
      <c r="M261" s="514"/>
      <c r="N261" s="514"/>
      <c r="O261" s="514"/>
      <c r="P261" s="514"/>
      <c r="Q261" s="514"/>
      <c r="R261" s="514"/>
      <c r="S261" s="514"/>
      <c r="T261" s="514"/>
      <c r="U261" s="514"/>
      <c r="V261" s="514"/>
      <c r="W261" s="514"/>
      <c r="X261" s="514"/>
      <c r="Y261" s="514"/>
      <c r="Z261" s="514"/>
    </row>
    <row r="262" ht="13.5" customHeight="1">
      <c r="A262" s="514"/>
      <c r="B262" s="514"/>
      <c r="C262" s="515"/>
      <c r="D262" s="514"/>
      <c r="E262" s="514"/>
      <c r="F262" s="514"/>
      <c r="G262" s="514"/>
      <c r="H262" s="514"/>
      <c r="I262" s="514"/>
      <c r="J262" s="514"/>
      <c r="K262" s="514"/>
      <c r="L262" s="514"/>
      <c r="M262" s="514"/>
      <c r="N262" s="514"/>
      <c r="O262" s="514"/>
      <c r="P262" s="514"/>
      <c r="Q262" s="514"/>
      <c r="R262" s="514"/>
      <c r="S262" s="514"/>
      <c r="T262" s="514"/>
      <c r="U262" s="514"/>
      <c r="V262" s="514"/>
      <c r="W262" s="514"/>
      <c r="X262" s="514"/>
      <c r="Y262" s="514"/>
      <c r="Z262" s="514"/>
    </row>
    <row r="263" ht="13.5" customHeight="1">
      <c r="A263" s="514"/>
      <c r="B263" s="514"/>
      <c r="C263" s="515"/>
      <c r="D263" s="514"/>
      <c r="E263" s="514"/>
      <c r="F263" s="514"/>
      <c r="G263" s="514"/>
      <c r="H263" s="514"/>
      <c r="I263" s="514"/>
      <c r="J263" s="514"/>
      <c r="K263" s="514"/>
      <c r="L263" s="514"/>
      <c r="M263" s="514"/>
      <c r="N263" s="514"/>
      <c r="O263" s="514"/>
      <c r="P263" s="514"/>
      <c r="Q263" s="514"/>
      <c r="R263" s="514"/>
      <c r="S263" s="514"/>
      <c r="T263" s="514"/>
      <c r="U263" s="514"/>
      <c r="V263" s="514"/>
      <c r="W263" s="514"/>
      <c r="X263" s="514"/>
      <c r="Y263" s="514"/>
      <c r="Z263" s="514"/>
    </row>
    <row r="264" ht="13.5" customHeight="1">
      <c r="A264" s="514"/>
      <c r="B264" s="514"/>
      <c r="C264" s="515"/>
      <c r="D264" s="514"/>
      <c r="E264" s="514"/>
      <c r="F264" s="514"/>
      <c r="G264" s="514"/>
      <c r="H264" s="514"/>
      <c r="I264" s="514"/>
      <c r="J264" s="514"/>
      <c r="K264" s="514"/>
      <c r="L264" s="514"/>
      <c r="M264" s="514"/>
      <c r="N264" s="514"/>
      <c r="O264" s="514"/>
      <c r="P264" s="514"/>
      <c r="Q264" s="514"/>
      <c r="R264" s="514"/>
      <c r="S264" s="514"/>
      <c r="T264" s="514"/>
      <c r="U264" s="514"/>
      <c r="V264" s="514"/>
      <c r="W264" s="514"/>
      <c r="X264" s="514"/>
      <c r="Y264" s="514"/>
      <c r="Z264" s="514"/>
    </row>
    <row r="265" ht="13.5" customHeight="1">
      <c r="A265" s="514"/>
      <c r="B265" s="514"/>
      <c r="C265" s="515"/>
      <c r="D265" s="514"/>
      <c r="E265" s="514"/>
      <c r="F265" s="514"/>
      <c r="G265" s="514"/>
      <c r="H265" s="514"/>
      <c r="I265" s="514"/>
      <c r="J265" s="514"/>
      <c r="K265" s="514"/>
      <c r="L265" s="514"/>
      <c r="M265" s="514"/>
      <c r="N265" s="514"/>
      <c r="O265" s="514"/>
      <c r="P265" s="514"/>
      <c r="Q265" s="514"/>
      <c r="R265" s="514"/>
      <c r="S265" s="514"/>
      <c r="T265" s="514"/>
      <c r="U265" s="514"/>
      <c r="V265" s="514"/>
      <c r="W265" s="514"/>
      <c r="X265" s="514"/>
      <c r="Y265" s="514"/>
      <c r="Z265" s="514"/>
    </row>
    <row r="266" ht="13.5" customHeight="1">
      <c r="A266" s="514"/>
      <c r="B266" s="514"/>
      <c r="C266" s="515"/>
      <c r="D266" s="514"/>
      <c r="E266" s="514"/>
      <c r="F266" s="514"/>
      <c r="G266" s="514"/>
      <c r="H266" s="514"/>
      <c r="I266" s="514"/>
      <c r="J266" s="514"/>
      <c r="K266" s="514"/>
      <c r="L266" s="514"/>
      <c r="M266" s="514"/>
      <c r="N266" s="514"/>
      <c r="O266" s="514"/>
      <c r="P266" s="514"/>
      <c r="Q266" s="514"/>
      <c r="R266" s="514"/>
      <c r="S266" s="514"/>
      <c r="T266" s="514"/>
      <c r="U266" s="514"/>
      <c r="V266" s="514"/>
      <c r="W266" s="514"/>
      <c r="X266" s="514"/>
      <c r="Y266" s="514"/>
      <c r="Z266" s="514"/>
    </row>
    <row r="267" ht="13.5" customHeight="1">
      <c r="A267" s="514"/>
      <c r="B267" s="514"/>
      <c r="C267" s="515"/>
      <c r="D267" s="514"/>
      <c r="E267" s="514"/>
      <c r="F267" s="514"/>
      <c r="G267" s="514"/>
      <c r="H267" s="514"/>
      <c r="I267" s="514"/>
      <c r="J267" s="514"/>
      <c r="K267" s="514"/>
      <c r="L267" s="514"/>
      <c r="M267" s="514"/>
      <c r="N267" s="514"/>
      <c r="O267" s="514"/>
      <c r="P267" s="514"/>
      <c r="Q267" s="514"/>
      <c r="R267" s="514"/>
      <c r="S267" s="514"/>
      <c r="T267" s="514"/>
      <c r="U267" s="514"/>
      <c r="V267" s="514"/>
      <c r="W267" s="514"/>
      <c r="X267" s="514"/>
      <c r="Y267" s="514"/>
      <c r="Z267" s="514"/>
    </row>
    <row r="268" ht="13.5" customHeight="1">
      <c r="A268" s="514"/>
      <c r="B268" s="514"/>
      <c r="C268" s="515"/>
      <c r="D268" s="514"/>
      <c r="E268" s="514"/>
      <c r="F268" s="514"/>
      <c r="G268" s="514"/>
      <c r="H268" s="514"/>
      <c r="I268" s="514"/>
      <c r="J268" s="514"/>
      <c r="K268" s="514"/>
      <c r="L268" s="514"/>
      <c r="M268" s="514"/>
      <c r="N268" s="514"/>
      <c r="O268" s="514"/>
      <c r="P268" s="514"/>
      <c r="Q268" s="514"/>
      <c r="R268" s="514"/>
      <c r="S268" s="514"/>
      <c r="T268" s="514"/>
      <c r="U268" s="514"/>
      <c r="V268" s="514"/>
      <c r="W268" s="514"/>
      <c r="X268" s="514"/>
      <c r="Y268" s="514"/>
      <c r="Z268" s="514"/>
    </row>
    <row r="269" ht="13.5" customHeight="1">
      <c r="A269" s="514"/>
      <c r="B269" s="514"/>
      <c r="C269" s="515"/>
      <c r="D269" s="514"/>
      <c r="E269" s="514"/>
      <c r="F269" s="514"/>
      <c r="G269" s="514"/>
      <c r="H269" s="514"/>
      <c r="I269" s="514"/>
      <c r="J269" s="514"/>
      <c r="K269" s="514"/>
      <c r="L269" s="514"/>
      <c r="M269" s="514"/>
      <c r="N269" s="514"/>
      <c r="O269" s="514"/>
      <c r="P269" s="514"/>
      <c r="Q269" s="514"/>
      <c r="R269" s="514"/>
      <c r="S269" s="514"/>
      <c r="T269" s="514"/>
      <c r="U269" s="514"/>
      <c r="V269" s="514"/>
      <c r="W269" s="514"/>
      <c r="X269" s="514"/>
      <c r="Y269" s="514"/>
      <c r="Z269" s="514"/>
    </row>
    <row r="270" ht="13.5" customHeight="1">
      <c r="A270" s="514"/>
      <c r="B270" s="514"/>
      <c r="C270" s="515"/>
      <c r="D270" s="514"/>
      <c r="E270" s="514"/>
      <c r="F270" s="514"/>
      <c r="G270" s="514"/>
      <c r="H270" s="514"/>
      <c r="I270" s="514"/>
      <c r="J270" s="514"/>
      <c r="K270" s="514"/>
      <c r="L270" s="514"/>
      <c r="M270" s="514"/>
      <c r="N270" s="514"/>
      <c r="O270" s="514"/>
      <c r="P270" s="514"/>
      <c r="Q270" s="514"/>
      <c r="R270" s="514"/>
      <c r="S270" s="514"/>
      <c r="T270" s="514"/>
      <c r="U270" s="514"/>
      <c r="V270" s="514"/>
      <c r="W270" s="514"/>
      <c r="X270" s="514"/>
      <c r="Y270" s="514"/>
      <c r="Z270" s="514"/>
    </row>
    <row r="271" ht="13.5" customHeight="1">
      <c r="A271" s="514"/>
      <c r="B271" s="514"/>
      <c r="C271" s="515"/>
      <c r="D271" s="514"/>
      <c r="E271" s="514"/>
      <c r="F271" s="514"/>
      <c r="G271" s="514"/>
      <c r="H271" s="514"/>
      <c r="I271" s="514"/>
      <c r="J271" s="514"/>
      <c r="K271" s="514"/>
      <c r="L271" s="514"/>
      <c r="M271" s="514"/>
      <c r="N271" s="514"/>
      <c r="O271" s="514"/>
      <c r="P271" s="514"/>
      <c r="Q271" s="514"/>
      <c r="R271" s="514"/>
      <c r="S271" s="514"/>
      <c r="T271" s="514"/>
      <c r="U271" s="514"/>
      <c r="V271" s="514"/>
      <c r="W271" s="514"/>
      <c r="X271" s="514"/>
      <c r="Y271" s="514"/>
      <c r="Z271" s="514"/>
    </row>
    <row r="272" ht="13.5" customHeight="1">
      <c r="A272" s="514"/>
      <c r="B272" s="514"/>
      <c r="C272" s="515"/>
      <c r="D272" s="514"/>
      <c r="E272" s="514"/>
      <c r="F272" s="514"/>
      <c r="G272" s="514"/>
      <c r="H272" s="514"/>
      <c r="I272" s="514"/>
      <c r="J272" s="514"/>
      <c r="K272" s="514"/>
      <c r="L272" s="514"/>
      <c r="M272" s="514"/>
      <c r="N272" s="514"/>
      <c r="O272" s="514"/>
      <c r="P272" s="514"/>
      <c r="Q272" s="514"/>
      <c r="R272" s="514"/>
      <c r="S272" s="514"/>
      <c r="T272" s="514"/>
      <c r="U272" s="514"/>
      <c r="V272" s="514"/>
      <c r="W272" s="514"/>
      <c r="X272" s="514"/>
      <c r="Y272" s="514"/>
      <c r="Z272" s="514"/>
    </row>
    <row r="273" ht="13.5" customHeight="1">
      <c r="A273" s="514"/>
      <c r="B273" s="514"/>
      <c r="C273" s="515"/>
      <c r="D273" s="514"/>
      <c r="E273" s="514"/>
      <c r="F273" s="514"/>
      <c r="G273" s="514"/>
      <c r="H273" s="514"/>
      <c r="I273" s="514"/>
      <c r="J273" s="514"/>
      <c r="K273" s="514"/>
      <c r="L273" s="514"/>
      <c r="M273" s="514"/>
      <c r="N273" s="514"/>
      <c r="O273" s="514"/>
      <c r="P273" s="514"/>
      <c r="Q273" s="514"/>
      <c r="R273" s="514"/>
      <c r="S273" s="514"/>
      <c r="T273" s="514"/>
      <c r="U273" s="514"/>
      <c r="V273" s="514"/>
      <c r="W273" s="514"/>
      <c r="X273" s="514"/>
      <c r="Y273" s="514"/>
      <c r="Z273" s="514"/>
    </row>
    <row r="274" ht="13.5" customHeight="1">
      <c r="A274" s="514"/>
      <c r="B274" s="514"/>
      <c r="C274" s="515"/>
      <c r="D274" s="514"/>
      <c r="E274" s="514"/>
      <c r="F274" s="514"/>
      <c r="G274" s="514"/>
      <c r="H274" s="514"/>
      <c r="I274" s="514"/>
      <c r="J274" s="514"/>
      <c r="K274" s="514"/>
      <c r="L274" s="514"/>
      <c r="M274" s="514"/>
      <c r="N274" s="514"/>
      <c r="O274" s="514"/>
      <c r="P274" s="514"/>
      <c r="Q274" s="514"/>
      <c r="R274" s="514"/>
      <c r="S274" s="514"/>
      <c r="T274" s="514"/>
      <c r="U274" s="514"/>
      <c r="V274" s="514"/>
      <c r="W274" s="514"/>
      <c r="X274" s="514"/>
      <c r="Y274" s="514"/>
      <c r="Z274" s="514"/>
    </row>
    <row r="275" ht="13.5" customHeight="1">
      <c r="A275" s="514"/>
      <c r="B275" s="514"/>
      <c r="C275" s="515"/>
      <c r="D275" s="514"/>
      <c r="E275" s="514"/>
      <c r="F275" s="514"/>
      <c r="G275" s="514"/>
      <c r="H275" s="514"/>
      <c r="I275" s="514"/>
      <c r="J275" s="514"/>
      <c r="K275" s="514"/>
      <c r="L275" s="514"/>
      <c r="M275" s="514"/>
      <c r="N275" s="514"/>
      <c r="O275" s="514"/>
      <c r="P275" s="514"/>
      <c r="Q275" s="514"/>
      <c r="R275" s="514"/>
      <c r="S275" s="514"/>
      <c r="T275" s="514"/>
      <c r="U275" s="514"/>
      <c r="V275" s="514"/>
      <c r="W275" s="514"/>
      <c r="X275" s="514"/>
      <c r="Y275" s="514"/>
      <c r="Z275" s="514"/>
    </row>
    <row r="276" ht="13.5" customHeight="1">
      <c r="A276" s="514"/>
      <c r="B276" s="514"/>
      <c r="C276" s="515"/>
      <c r="D276" s="514"/>
      <c r="E276" s="514"/>
      <c r="F276" s="514"/>
      <c r="G276" s="514"/>
      <c r="H276" s="514"/>
      <c r="I276" s="514"/>
      <c r="J276" s="514"/>
      <c r="K276" s="514"/>
      <c r="L276" s="514"/>
      <c r="M276" s="514"/>
      <c r="N276" s="514"/>
      <c r="O276" s="514"/>
      <c r="P276" s="514"/>
      <c r="Q276" s="514"/>
      <c r="R276" s="514"/>
      <c r="S276" s="514"/>
      <c r="T276" s="514"/>
      <c r="U276" s="514"/>
      <c r="V276" s="514"/>
      <c r="W276" s="514"/>
      <c r="X276" s="514"/>
      <c r="Y276" s="514"/>
      <c r="Z276" s="514"/>
    </row>
    <row r="277" ht="13.5" customHeight="1">
      <c r="A277" s="514"/>
      <c r="B277" s="514"/>
      <c r="C277" s="515"/>
      <c r="D277" s="514"/>
      <c r="E277" s="514"/>
      <c r="F277" s="514"/>
      <c r="G277" s="514"/>
      <c r="H277" s="514"/>
      <c r="I277" s="514"/>
      <c r="J277" s="514"/>
      <c r="K277" s="514"/>
      <c r="L277" s="514"/>
      <c r="M277" s="514"/>
      <c r="N277" s="514"/>
      <c r="O277" s="514"/>
      <c r="P277" s="514"/>
      <c r="Q277" s="514"/>
      <c r="R277" s="514"/>
      <c r="S277" s="514"/>
      <c r="T277" s="514"/>
      <c r="U277" s="514"/>
      <c r="V277" s="514"/>
      <c r="W277" s="514"/>
      <c r="X277" s="514"/>
      <c r="Y277" s="514"/>
      <c r="Z277" s="514"/>
    </row>
    <row r="278" ht="13.5" customHeight="1">
      <c r="A278" s="514"/>
      <c r="B278" s="514"/>
      <c r="C278" s="515"/>
      <c r="D278" s="514"/>
      <c r="E278" s="514"/>
      <c r="F278" s="514"/>
      <c r="G278" s="514"/>
      <c r="H278" s="514"/>
      <c r="I278" s="514"/>
      <c r="J278" s="514"/>
      <c r="K278" s="514"/>
      <c r="L278" s="514"/>
      <c r="M278" s="514"/>
      <c r="N278" s="514"/>
      <c r="O278" s="514"/>
      <c r="P278" s="514"/>
      <c r="Q278" s="514"/>
      <c r="R278" s="514"/>
      <c r="S278" s="514"/>
      <c r="T278" s="514"/>
      <c r="U278" s="514"/>
      <c r="V278" s="514"/>
      <c r="W278" s="514"/>
      <c r="X278" s="514"/>
      <c r="Y278" s="514"/>
      <c r="Z278" s="514"/>
    </row>
    <row r="279" ht="13.5" customHeight="1">
      <c r="A279" s="514"/>
      <c r="B279" s="514"/>
      <c r="C279" s="515"/>
      <c r="D279" s="514"/>
      <c r="E279" s="514"/>
      <c r="F279" s="514"/>
      <c r="G279" s="514"/>
      <c r="H279" s="514"/>
      <c r="I279" s="514"/>
      <c r="J279" s="514"/>
      <c r="K279" s="514"/>
      <c r="L279" s="514"/>
      <c r="M279" s="514"/>
      <c r="N279" s="514"/>
      <c r="O279" s="514"/>
      <c r="P279" s="514"/>
      <c r="Q279" s="514"/>
      <c r="R279" s="514"/>
      <c r="S279" s="514"/>
      <c r="T279" s="514"/>
      <c r="U279" s="514"/>
      <c r="V279" s="514"/>
      <c r="W279" s="514"/>
      <c r="X279" s="514"/>
      <c r="Y279" s="514"/>
      <c r="Z279" s="514"/>
    </row>
    <row r="280" ht="13.5" customHeight="1">
      <c r="A280" s="514"/>
      <c r="B280" s="514"/>
      <c r="C280" s="515"/>
      <c r="D280" s="514"/>
      <c r="E280" s="514"/>
      <c r="F280" s="514"/>
      <c r="G280" s="514"/>
      <c r="H280" s="514"/>
      <c r="I280" s="514"/>
      <c r="J280" s="514"/>
      <c r="K280" s="514"/>
      <c r="L280" s="514"/>
      <c r="M280" s="514"/>
      <c r="N280" s="514"/>
      <c r="O280" s="514"/>
      <c r="P280" s="514"/>
      <c r="Q280" s="514"/>
      <c r="R280" s="514"/>
      <c r="S280" s="514"/>
      <c r="T280" s="514"/>
      <c r="U280" s="514"/>
      <c r="V280" s="514"/>
      <c r="W280" s="514"/>
      <c r="X280" s="514"/>
      <c r="Y280" s="514"/>
      <c r="Z280" s="514"/>
    </row>
    <row r="281" ht="13.5" customHeight="1">
      <c r="A281" s="514"/>
      <c r="B281" s="514"/>
      <c r="C281" s="515"/>
      <c r="D281" s="514"/>
      <c r="E281" s="514"/>
      <c r="F281" s="514"/>
      <c r="G281" s="514"/>
      <c r="H281" s="514"/>
      <c r="I281" s="514"/>
      <c r="J281" s="514"/>
      <c r="K281" s="514"/>
      <c r="L281" s="514"/>
      <c r="M281" s="514"/>
      <c r="N281" s="514"/>
      <c r="O281" s="514"/>
      <c r="P281" s="514"/>
      <c r="Q281" s="514"/>
      <c r="R281" s="514"/>
      <c r="S281" s="514"/>
      <c r="T281" s="514"/>
      <c r="U281" s="514"/>
      <c r="V281" s="514"/>
      <c r="W281" s="514"/>
      <c r="X281" s="514"/>
      <c r="Y281" s="514"/>
      <c r="Z281" s="514"/>
    </row>
    <row r="282" ht="13.5" customHeight="1">
      <c r="A282" s="514"/>
      <c r="B282" s="514"/>
      <c r="C282" s="515"/>
      <c r="D282" s="514"/>
      <c r="E282" s="514"/>
      <c r="F282" s="514"/>
      <c r="G282" s="514"/>
      <c r="H282" s="514"/>
      <c r="I282" s="514"/>
      <c r="J282" s="514"/>
      <c r="K282" s="514"/>
      <c r="L282" s="514"/>
      <c r="M282" s="514"/>
      <c r="N282" s="514"/>
      <c r="O282" s="514"/>
      <c r="P282" s="514"/>
      <c r="Q282" s="514"/>
      <c r="R282" s="514"/>
      <c r="S282" s="514"/>
      <c r="T282" s="514"/>
      <c r="U282" s="514"/>
      <c r="V282" s="514"/>
      <c r="W282" s="514"/>
      <c r="X282" s="514"/>
      <c r="Y282" s="514"/>
      <c r="Z282" s="514"/>
    </row>
    <row r="283" ht="13.5" customHeight="1">
      <c r="A283" s="514"/>
      <c r="B283" s="514"/>
      <c r="C283" s="515"/>
      <c r="D283" s="514"/>
      <c r="E283" s="514"/>
      <c r="F283" s="514"/>
      <c r="G283" s="514"/>
      <c r="H283" s="514"/>
      <c r="I283" s="514"/>
      <c r="J283" s="514"/>
      <c r="K283" s="514"/>
      <c r="L283" s="514"/>
      <c r="M283" s="514"/>
      <c r="N283" s="514"/>
      <c r="O283" s="514"/>
      <c r="P283" s="514"/>
      <c r="Q283" s="514"/>
      <c r="R283" s="514"/>
      <c r="S283" s="514"/>
      <c r="T283" s="514"/>
      <c r="U283" s="514"/>
      <c r="V283" s="514"/>
      <c r="W283" s="514"/>
      <c r="X283" s="514"/>
      <c r="Y283" s="514"/>
      <c r="Z283" s="514"/>
    </row>
    <row r="284" ht="13.5" customHeight="1">
      <c r="A284" s="514"/>
      <c r="B284" s="514"/>
      <c r="C284" s="515"/>
      <c r="D284" s="514"/>
      <c r="E284" s="514"/>
      <c r="F284" s="514"/>
      <c r="G284" s="514"/>
      <c r="H284" s="514"/>
      <c r="I284" s="514"/>
      <c r="J284" s="514"/>
      <c r="K284" s="514"/>
      <c r="L284" s="514"/>
      <c r="M284" s="514"/>
      <c r="N284" s="514"/>
      <c r="O284" s="514"/>
      <c r="P284" s="514"/>
      <c r="Q284" s="514"/>
      <c r="R284" s="514"/>
      <c r="S284" s="514"/>
      <c r="T284" s="514"/>
      <c r="U284" s="514"/>
      <c r="V284" s="514"/>
      <c r="W284" s="514"/>
      <c r="X284" s="514"/>
      <c r="Y284" s="514"/>
      <c r="Z284" s="514"/>
    </row>
    <row r="285" ht="13.5" customHeight="1">
      <c r="A285" s="514"/>
      <c r="B285" s="514"/>
      <c r="C285" s="515"/>
      <c r="D285" s="514"/>
      <c r="E285" s="514"/>
      <c r="F285" s="514"/>
      <c r="G285" s="514"/>
      <c r="H285" s="514"/>
      <c r="I285" s="514"/>
      <c r="J285" s="514"/>
      <c r="K285" s="514"/>
      <c r="L285" s="514"/>
      <c r="M285" s="514"/>
      <c r="N285" s="514"/>
      <c r="O285" s="514"/>
      <c r="P285" s="514"/>
      <c r="Q285" s="514"/>
      <c r="R285" s="514"/>
      <c r="S285" s="514"/>
      <c r="T285" s="514"/>
      <c r="U285" s="514"/>
      <c r="V285" s="514"/>
      <c r="W285" s="514"/>
      <c r="X285" s="514"/>
      <c r="Y285" s="514"/>
      <c r="Z285" s="514"/>
    </row>
    <row r="286" ht="13.5" customHeight="1">
      <c r="A286" s="514"/>
      <c r="B286" s="514"/>
      <c r="C286" s="515"/>
      <c r="D286" s="514"/>
      <c r="E286" s="514"/>
      <c r="F286" s="514"/>
      <c r="G286" s="514"/>
      <c r="H286" s="514"/>
      <c r="I286" s="514"/>
      <c r="J286" s="514"/>
      <c r="K286" s="514"/>
      <c r="L286" s="514"/>
      <c r="M286" s="514"/>
      <c r="N286" s="514"/>
      <c r="O286" s="514"/>
      <c r="P286" s="514"/>
      <c r="Q286" s="514"/>
      <c r="R286" s="514"/>
      <c r="S286" s="514"/>
      <c r="T286" s="514"/>
      <c r="U286" s="514"/>
      <c r="V286" s="514"/>
      <c r="W286" s="514"/>
      <c r="X286" s="514"/>
      <c r="Y286" s="514"/>
      <c r="Z286" s="514"/>
    </row>
    <row r="287" ht="13.5" customHeight="1">
      <c r="A287" s="514"/>
      <c r="B287" s="514"/>
      <c r="C287" s="515"/>
      <c r="D287" s="514"/>
      <c r="E287" s="514"/>
      <c r="F287" s="514"/>
      <c r="G287" s="514"/>
      <c r="H287" s="514"/>
      <c r="I287" s="514"/>
      <c r="J287" s="514"/>
      <c r="K287" s="514"/>
      <c r="L287" s="514"/>
      <c r="M287" s="514"/>
      <c r="N287" s="514"/>
      <c r="O287" s="514"/>
      <c r="P287" s="514"/>
      <c r="Q287" s="514"/>
      <c r="R287" s="514"/>
      <c r="S287" s="514"/>
      <c r="T287" s="514"/>
      <c r="U287" s="514"/>
      <c r="V287" s="514"/>
      <c r="W287" s="514"/>
      <c r="X287" s="514"/>
      <c r="Y287" s="514"/>
      <c r="Z287" s="514"/>
    </row>
    <row r="288" ht="13.5" customHeight="1">
      <c r="A288" s="514"/>
      <c r="B288" s="514"/>
      <c r="C288" s="515"/>
      <c r="D288" s="514"/>
      <c r="E288" s="514"/>
      <c r="F288" s="514"/>
      <c r="G288" s="514"/>
      <c r="H288" s="514"/>
      <c r="I288" s="514"/>
      <c r="J288" s="514"/>
      <c r="K288" s="514"/>
      <c r="L288" s="514"/>
      <c r="M288" s="514"/>
      <c r="N288" s="514"/>
      <c r="O288" s="514"/>
      <c r="P288" s="514"/>
      <c r="Q288" s="514"/>
      <c r="R288" s="514"/>
      <c r="S288" s="514"/>
      <c r="T288" s="514"/>
      <c r="U288" s="514"/>
      <c r="V288" s="514"/>
      <c r="W288" s="514"/>
      <c r="X288" s="514"/>
      <c r="Y288" s="514"/>
      <c r="Z288" s="514"/>
    </row>
    <row r="289" ht="13.5" customHeight="1">
      <c r="A289" s="514"/>
      <c r="B289" s="514"/>
      <c r="C289" s="515"/>
      <c r="D289" s="514"/>
      <c r="E289" s="514"/>
      <c r="F289" s="514"/>
      <c r="G289" s="514"/>
      <c r="H289" s="514"/>
      <c r="I289" s="514"/>
      <c r="J289" s="514"/>
      <c r="K289" s="514"/>
      <c r="L289" s="514"/>
      <c r="M289" s="514"/>
      <c r="N289" s="514"/>
      <c r="O289" s="514"/>
      <c r="P289" s="514"/>
      <c r="Q289" s="514"/>
      <c r="R289" s="514"/>
      <c r="S289" s="514"/>
      <c r="T289" s="514"/>
      <c r="U289" s="514"/>
      <c r="V289" s="514"/>
      <c r="W289" s="514"/>
      <c r="X289" s="514"/>
      <c r="Y289" s="514"/>
      <c r="Z289" s="514"/>
    </row>
    <row r="290" ht="13.5" customHeight="1">
      <c r="A290" s="514"/>
      <c r="B290" s="514"/>
      <c r="C290" s="515"/>
      <c r="D290" s="514"/>
      <c r="E290" s="514"/>
      <c r="F290" s="514"/>
      <c r="G290" s="514"/>
      <c r="H290" s="514"/>
      <c r="I290" s="514"/>
      <c r="J290" s="514"/>
      <c r="K290" s="514"/>
      <c r="L290" s="514"/>
      <c r="M290" s="514"/>
      <c r="N290" s="514"/>
      <c r="O290" s="514"/>
      <c r="P290" s="514"/>
      <c r="Q290" s="514"/>
      <c r="R290" s="514"/>
      <c r="S290" s="514"/>
      <c r="T290" s="514"/>
      <c r="U290" s="514"/>
      <c r="V290" s="514"/>
      <c r="W290" s="514"/>
      <c r="X290" s="514"/>
      <c r="Y290" s="514"/>
      <c r="Z290" s="514"/>
    </row>
    <row r="291" ht="13.5" customHeight="1">
      <c r="A291" s="514"/>
      <c r="B291" s="514"/>
      <c r="C291" s="515"/>
      <c r="D291" s="514"/>
      <c r="E291" s="514"/>
      <c r="F291" s="514"/>
      <c r="G291" s="514"/>
      <c r="H291" s="514"/>
      <c r="I291" s="514"/>
      <c r="J291" s="514"/>
      <c r="K291" s="514"/>
      <c r="L291" s="514"/>
      <c r="M291" s="514"/>
      <c r="N291" s="514"/>
      <c r="O291" s="514"/>
      <c r="P291" s="514"/>
      <c r="Q291" s="514"/>
      <c r="R291" s="514"/>
      <c r="S291" s="514"/>
      <c r="T291" s="514"/>
      <c r="U291" s="514"/>
      <c r="V291" s="514"/>
      <c r="W291" s="514"/>
      <c r="X291" s="514"/>
      <c r="Y291" s="514"/>
      <c r="Z291" s="514"/>
    </row>
    <row r="292" ht="13.5" customHeight="1">
      <c r="A292" s="514"/>
      <c r="B292" s="514"/>
      <c r="C292" s="515"/>
      <c r="D292" s="514"/>
      <c r="E292" s="514"/>
      <c r="F292" s="514"/>
      <c r="G292" s="514"/>
      <c r="H292" s="514"/>
      <c r="I292" s="514"/>
      <c r="J292" s="514"/>
      <c r="K292" s="514"/>
      <c r="L292" s="514"/>
      <c r="M292" s="514"/>
      <c r="N292" s="514"/>
      <c r="O292" s="514"/>
      <c r="P292" s="514"/>
      <c r="Q292" s="514"/>
      <c r="R292" s="514"/>
      <c r="S292" s="514"/>
      <c r="T292" s="514"/>
      <c r="U292" s="514"/>
      <c r="V292" s="514"/>
      <c r="W292" s="514"/>
      <c r="X292" s="514"/>
      <c r="Y292" s="514"/>
      <c r="Z292" s="514"/>
    </row>
    <row r="293" ht="13.5" customHeight="1">
      <c r="A293" s="514"/>
      <c r="B293" s="514"/>
      <c r="C293" s="515"/>
      <c r="D293" s="514"/>
      <c r="E293" s="514"/>
      <c r="F293" s="514"/>
      <c r="G293" s="514"/>
      <c r="H293" s="514"/>
      <c r="I293" s="514"/>
      <c r="J293" s="514"/>
      <c r="K293" s="514"/>
      <c r="L293" s="514"/>
      <c r="M293" s="514"/>
      <c r="N293" s="514"/>
      <c r="O293" s="514"/>
      <c r="P293" s="514"/>
      <c r="Q293" s="514"/>
      <c r="R293" s="514"/>
      <c r="S293" s="514"/>
      <c r="T293" s="514"/>
      <c r="U293" s="514"/>
      <c r="V293" s="514"/>
      <c r="W293" s="514"/>
      <c r="X293" s="514"/>
      <c r="Y293" s="514"/>
      <c r="Z293" s="514"/>
    </row>
    <row r="294" ht="13.5" customHeight="1">
      <c r="A294" s="514"/>
      <c r="B294" s="514"/>
      <c r="C294" s="515"/>
      <c r="D294" s="514"/>
      <c r="E294" s="514"/>
      <c r="F294" s="514"/>
      <c r="G294" s="514"/>
      <c r="H294" s="514"/>
      <c r="I294" s="514"/>
      <c r="J294" s="514"/>
      <c r="K294" s="514"/>
      <c r="L294" s="514"/>
      <c r="M294" s="514"/>
      <c r="N294" s="514"/>
      <c r="O294" s="514"/>
      <c r="P294" s="514"/>
      <c r="Q294" s="514"/>
      <c r="R294" s="514"/>
      <c r="S294" s="514"/>
      <c r="T294" s="514"/>
      <c r="U294" s="514"/>
      <c r="V294" s="514"/>
      <c r="W294" s="514"/>
      <c r="X294" s="514"/>
      <c r="Y294" s="514"/>
      <c r="Z294" s="514"/>
    </row>
    <row r="295" ht="13.5" customHeight="1">
      <c r="A295" s="514"/>
      <c r="B295" s="514"/>
      <c r="C295" s="515"/>
      <c r="D295" s="514"/>
      <c r="E295" s="514"/>
      <c r="F295" s="514"/>
      <c r="G295" s="514"/>
      <c r="H295" s="514"/>
      <c r="I295" s="514"/>
      <c r="J295" s="514"/>
      <c r="K295" s="514"/>
      <c r="L295" s="514"/>
      <c r="M295" s="514"/>
      <c r="N295" s="514"/>
      <c r="O295" s="514"/>
      <c r="P295" s="514"/>
      <c r="Q295" s="514"/>
      <c r="R295" s="514"/>
      <c r="S295" s="514"/>
      <c r="T295" s="514"/>
      <c r="U295" s="514"/>
      <c r="V295" s="514"/>
      <c r="W295" s="514"/>
      <c r="X295" s="514"/>
      <c r="Y295" s="514"/>
      <c r="Z295" s="514"/>
    </row>
    <row r="296" ht="13.5" customHeight="1">
      <c r="A296" s="514"/>
      <c r="B296" s="514"/>
      <c r="C296" s="515"/>
      <c r="D296" s="514"/>
      <c r="E296" s="514"/>
      <c r="F296" s="514"/>
      <c r="G296" s="514"/>
      <c r="H296" s="514"/>
      <c r="I296" s="514"/>
      <c r="J296" s="514"/>
      <c r="K296" s="514"/>
      <c r="L296" s="514"/>
      <c r="M296" s="514"/>
      <c r="N296" s="514"/>
      <c r="O296" s="514"/>
      <c r="P296" s="514"/>
      <c r="Q296" s="514"/>
      <c r="R296" s="514"/>
      <c r="S296" s="514"/>
      <c r="T296" s="514"/>
      <c r="U296" s="514"/>
      <c r="V296" s="514"/>
      <c r="W296" s="514"/>
      <c r="X296" s="514"/>
      <c r="Y296" s="514"/>
      <c r="Z296" s="514"/>
    </row>
    <row r="297" ht="13.5" customHeight="1">
      <c r="A297" s="514"/>
      <c r="B297" s="514"/>
      <c r="C297" s="515"/>
      <c r="D297" s="514"/>
      <c r="E297" s="514"/>
      <c r="F297" s="514"/>
      <c r="G297" s="514"/>
      <c r="H297" s="514"/>
      <c r="I297" s="514"/>
      <c r="J297" s="514"/>
      <c r="K297" s="514"/>
      <c r="L297" s="514"/>
      <c r="M297" s="514"/>
      <c r="N297" s="514"/>
      <c r="O297" s="514"/>
      <c r="P297" s="514"/>
      <c r="Q297" s="514"/>
      <c r="R297" s="514"/>
      <c r="S297" s="514"/>
      <c r="T297" s="514"/>
      <c r="U297" s="514"/>
      <c r="V297" s="514"/>
      <c r="W297" s="514"/>
      <c r="X297" s="514"/>
      <c r="Y297" s="514"/>
      <c r="Z297" s="514"/>
    </row>
    <row r="298" ht="13.5" customHeight="1">
      <c r="A298" s="514"/>
      <c r="B298" s="514"/>
      <c r="C298" s="515"/>
      <c r="D298" s="514"/>
      <c r="E298" s="514"/>
      <c r="F298" s="514"/>
      <c r="G298" s="514"/>
      <c r="H298" s="514"/>
      <c r="I298" s="514"/>
      <c r="J298" s="514"/>
      <c r="K298" s="514"/>
      <c r="L298" s="514"/>
      <c r="M298" s="514"/>
      <c r="N298" s="514"/>
      <c r="O298" s="514"/>
      <c r="P298" s="514"/>
      <c r="Q298" s="514"/>
      <c r="R298" s="514"/>
      <c r="S298" s="514"/>
      <c r="T298" s="514"/>
      <c r="U298" s="514"/>
      <c r="V298" s="514"/>
      <c r="W298" s="514"/>
      <c r="X298" s="514"/>
      <c r="Y298" s="514"/>
      <c r="Z298" s="514"/>
    </row>
    <row r="299" ht="13.5" customHeight="1">
      <c r="A299" s="514"/>
      <c r="B299" s="514"/>
      <c r="C299" s="515"/>
      <c r="D299" s="514"/>
      <c r="E299" s="514"/>
      <c r="F299" s="514"/>
      <c r="G299" s="514"/>
      <c r="H299" s="514"/>
      <c r="I299" s="514"/>
      <c r="J299" s="514"/>
      <c r="K299" s="514"/>
      <c r="L299" s="514"/>
      <c r="M299" s="514"/>
      <c r="N299" s="514"/>
      <c r="O299" s="514"/>
      <c r="P299" s="514"/>
      <c r="Q299" s="514"/>
      <c r="R299" s="514"/>
      <c r="S299" s="514"/>
      <c r="T299" s="514"/>
      <c r="U299" s="514"/>
      <c r="V299" s="514"/>
      <c r="W299" s="514"/>
      <c r="X299" s="514"/>
      <c r="Y299" s="514"/>
      <c r="Z299" s="514"/>
    </row>
    <row r="300" ht="13.5" customHeight="1">
      <c r="A300" s="514"/>
      <c r="B300" s="514"/>
      <c r="C300" s="515"/>
      <c r="D300" s="514"/>
      <c r="E300" s="514"/>
      <c r="F300" s="514"/>
      <c r="G300" s="514"/>
      <c r="H300" s="514"/>
      <c r="I300" s="514"/>
      <c r="J300" s="514"/>
      <c r="K300" s="514"/>
      <c r="L300" s="514"/>
      <c r="M300" s="514"/>
      <c r="N300" s="514"/>
      <c r="O300" s="514"/>
      <c r="P300" s="514"/>
      <c r="Q300" s="514"/>
      <c r="R300" s="514"/>
      <c r="S300" s="514"/>
      <c r="T300" s="514"/>
      <c r="U300" s="514"/>
      <c r="V300" s="514"/>
      <c r="W300" s="514"/>
      <c r="X300" s="514"/>
      <c r="Y300" s="514"/>
      <c r="Z300" s="514"/>
    </row>
    <row r="301" ht="13.5" customHeight="1">
      <c r="A301" s="514"/>
      <c r="B301" s="514"/>
      <c r="C301" s="515"/>
      <c r="D301" s="514"/>
      <c r="E301" s="514"/>
      <c r="F301" s="514"/>
      <c r="G301" s="514"/>
      <c r="H301" s="514"/>
      <c r="I301" s="514"/>
      <c r="J301" s="514"/>
      <c r="K301" s="514"/>
      <c r="L301" s="514"/>
      <c r="M301" s="514"/>
      <c r="N301" s="514"/>
      <c r="O301" s="514"/>
      <c r="P301" s="514"/>
      <c r="Q301" s="514"/>
      <c r="R301" s="514"/>
      <c r="S301" s="514"/>
      <c r="T301" s="514"/>
      <c r="U301" s="514"/>
      <c r="V301" s="514"/>
      <c r="W301" s="514"/>
      <c r="X301" s="514"/>
      <c r="Y301" s="514"/>
      <c r="Z301" s="514"/>
    </row>
    <row r="302" ht="13.5" customHeight="1">
      <c r="A302" s="514"/>
      <c r="B302" s="514"/>
      <c r="C302" s="515"/>
      <c r="D302" s="514"/>
      <c r="E302" s="514"/>
      <c r="F302" s="514"/>
      <c r="G302" s="514"/>
      <c r="H302" s="514"/>
      <c r="I302" s="514"/>
      <c r="J302" s="514"/>
      <c r="K302" s="514"/>
      <c r="L302" s="514"/>
      <c r="M302" s="514"/>
      <c r="N302" s="514"/>
      <c r="O302" s="514"/>
      <c r="P302" s="514"/>
      <c r="Q302" s="514"/>
      <c r="R302" s="514"/>
      <c r="S302" s="514"/>
      <c r="T302" s="514"/>
      <c r="U302" s="514"/>
      <c r="V302" s="514"/>
      <c r="W302" s="514"/>
      <c r="X302" s="514"/>
      <c r="Y302" s="514"/>
      <c r="Z302" s="514"/>
    </row>
    <row r="303" ht="13.5" customHeight="1">
      <c r="A303" s="514"/>
      <c r="B303" s="514"/>
      <c r="C303" s="515"/>
      <c r="D303" s="514"/>
      <c r="E303" s="514"/>
      <c r="F303" s="514"/>
      <c r="G303" s="514"/>
      <c r="H303" s="514"/>
      <c r="I303" s="514"/>
      <c r="J303" s="514"/>
      <c r="K303" s="514"/>
      <c r="L303" s="514"/>
      <c r="M303" s="514"/>
      <c r="N303" s="514"/>
      <c r="O303" s="514"/>
      <c r="P303" s="514"/>
      <c r="Q303" s="514"/>
      <c r="R303" s="514"/>
      <c r="S303" s="514"/>
      <c r="T303" s="514"/>
      <c r="U303" s="514"/>
      <c r="V303" s="514"/>
      <c r="W303" s="514"/>
      <c r="X303" s="514"/>
      <c r="Y303" s="514"/>
      <c r="Z303" s="514"/>
    </row>
    <row r="304" ht="13.5" customHeight="1">
      <c r="A304" s="514"/>
      <c r="B304" s="514"/>
      <c r="C304" s="515"/>
      <c r="D304" s="514"/>
      <c r="E304" s="514"/>
      <c r="F304" s="514"/>
      <c r="G304" s="514"/>
      <c r="H304" s="514"/>
      <c r="I304" s="514"/>
      <c r="J304" s="514"/>
      <c r="K304" s="514"/>
      <c r="L304" s="514"/>
      <c r="M304" s="514"/>
      <c r="N304" s="514"/>
      <c r="O304" s="514"/>
      <c r="P304" s="514"/>
      <c r="Q304" s="514"/>
      <c r="R304" s="514"/>
      <c r="S304" s="514"/>
      <c r="T304" s="514"/>
      <c r="U304" s="514"/>
      <c r="V304" s="514"/>
      <c r="W304" s="514"/>
      <c r="X304" s="514"/>
      <c r="Y304" s="514"/>
      <c r="Z304" s="514"/>
    </row>
    <row r="305" ht="13.5" customHeight="1">
      <c r="A305" s="514"/>
      <c r="B305" s="514"/>
      <c r="C305" s="515"/>
      <c r="D305" s="514"/>
      <c r="E305" s="514"/>
      <c r="F305" s="514"/>
      <c r="G305" s="514"/>
      <c r="H305" s="514"/>
      <c r="I305" s="514"/>
      <c r="J305" s="514"/>
      <c r="K305" s="514"/>
      <c r="L305" s="514"/>
      <c r="M305" s="514"/>
      <c r="N305" s="514"/>
      <c r="O305" s="514"/>
      <c r="P305" s="514"/>
      <c r="Q305" s="514"/>
      <c r="R305" s="514"/>
      <c r="S305" s="514"/>
      <c r="T305" s="514"/>
      <c r="U305" s="514"/>
      <c r="V305" s="514"/>
      <c r="W305" s="514"/>
      <c r="X305" s="514"/>
      <c r="Y305" s="514"/>
      <c r="Z305" s="514"/>
    </row>
    <row r="306" ht="13.5" customHeight="1">
      <c r="A306" s="514"/>
      <c r="B306" s="514"/>
      <c r="C306" s="515"/>
      <c r="D306" s="514"/>
      <c r="E306" s="514"/>
      <c r="F306" s="514"/>
      <c r="G306" s="514"/>
      <c r="H306" s="514"/>
      <c r="I306" s="514"/>
      <c r="J306" s="514"/>
      <c r="K306" s="514"/>
      <c r="L306" s="514"/>
      <c r="M306" s="514"/>
      <c r="N306" s="514"/>
      <c r="O306" s="514"/>
      <c r="P306" s="514"/>
      <c r="Q306" s="514"/>
      <c r="R306" s="514"/>
      <c r="S306" s="514"/>
      <c r="T306" s="514"/>
      <c r="U306" s="514"/>
      <c r="V306" s="514"/>
      <c r="W306" s="514"/>
      <c r="X306" s="514"/>
      <c r="Y306" s="514"/>
      <c r="Z306" s="514"/>
    </row>
    <row r="307" ht="13.5" customHeight="1">
      <c r="A307" s="514"/>
      <c r="B307" s="514"/>
      <c r="C307" s="515"/>
      <c r="D307" s="514"/>
      <c r="E307" s="514"/>
      <c r="F307" s="514"/>
      <c r="G307" s="514"/>
      <c r="H307" s="514"/>
      <c r="I307" s="514"/>
      <c r="J307" s="514"/>
      <c r="K307" s="514"/>
      <c r="L307" s="514"/>
      <c r="M307" s="514"/>
      <c r="N307" s="514"/>
      <c r="O307" s="514"/>
      <c r="P307" s="514"/>
      <c r="Q307" s="514"/>
      <c r="R307" s="514"/>
      <c r="S307" s="514"/>
      <c r="T307" s="514"/>
      <c r="U307" s="514"/>
      <c r="V307" s="514"/>
      <c r="W307" s="514"/>
      <c r="X307" s="514"/>
      <c r="Y307" s="514"/>
      <c r="Z307" s="514"/>
    </row>
    <row r="308" ht="13.5" customHeight="1">
      <c r="A308" s="514"/>
      <c r="B308" s="514"/>
      <c r="C308" s="515"/>
      <c r="D308" s="514"/>
      <c r="E308" s="514"/>
      <c r="F308" s="514"/>
      <c r="G308" s="514"/>
      <c r="H308" s="514"/>
      <c r="I308" s="514"/>
      <c r="J308" s="514"/>
      <c r="K308" s="514"/>
      <c r="L308" s="514"/>
      <c r="M308" s="514"/>
      <c r="N308" s="514"/>
      <c r="O308" s="514"/>
      <c r="P308" s="514"/>
      <c r="Q308" s="514"/>
      <c r="R308" s="514"/>
      <c r="S308" s="514"/>
      <c r="T308" s="514"/>
      <c r="U308" s="514"/>
      <c r="V308" s="514"/>
      <c r="W308" s="514"/>
      <c r="X308" s="514"/>
      <c r="Y308" s="514"/>
      <c r="Z308" s="514"/>
    </row>
    <row r="309" ht="13.5" customHeight="1">
      <c r="A309" s="514"/>
      <c r="B309" s="514"/>
      <c r="C309" s="515"/>
      <c r="D309" s="514"/>
      <c r="E309" s="514"/>
      <c r="F309" s="514"/>
      <c r="G309" s="514"/>
      <c r="H309" s="514"/>
      <c r="I309" s="514"/>
      <c r="J309" s="514"/>
      <c r="K309" s="514"/>
      <c r="L309" s="514"/>
      <c r="M309" s="514"/>
      <c r="N309" s="514"/>
      <c r="O309" s="514"/>
      <c r="P309" s="514"/>
      <c r="Q309" s="514"/>
      <c r="R309" s="514"/>
      <c r="S309" s="514"/>
      <c r="T309" s="514"/>
      <c r="U309" s="514"/>
      <c r="V309" s="514"/>
      <c r="W309" s="514"/>
      <c r="X309" s="514"/>
      <c r="Y309" s="514"/>
      <c r="Z309" s="514"/>
    </row>
    <row r="310" ht="13.5" customHeight="1">
      <c r="A310" s="514"/>
      <c r="B310" s="514"/>
      <c r="C310" s="515"/>
      <c r="D310" s="514"/>
      <c r="E310" s="514"/>
      <c r="F310" s="514"/>
      <c r="G310" s="514"/>
      <c r="H310" s="514"/>
      <c r="I310" s="514"/>
      <c r="J310" s="514"/>
      <c r="K310" s="514"/>
      <c r="L310" s="514"/>
      <c r="M310" s="514"/>
      <c r="N310" s="514"/>
      <c r="O310" s="514"/>
      <c r="P310" s="514"/>
      <c r="Q310" s="514"/>
      <c r="R310" s="514"/>
      <c r="S310" s="514"/>
      <c r="T310" s="514"/>
      <c r="U310" s="514"/>
      <c r="V310" s="514"/>
      <c r="W310" s="514"/>
      <c r="X310" s="514"/>
      <c r="Y310" s="514"/>
      <c r="Z310" s="514"/>
    </row>
    <row r="311" ht="13.5" customHeight="1">
      <c r="A311" s="514"/>
      <c r="B311" s="514"/>
      <c r="C311" s="515"/>
      <c r="D311" s="514"/>
      <c r="E311" s="514"/>
      <c r="F311" s="514"/>
      <c r="G311" s="514"/>
      <c r="H311" s="514"/>
      <c r="I311" s="514"/>
      <c r="J311" s="514"/>
      <c r="K311" s="514"/>
      <c r="L311" s="514"/>
      <c r="M311" s="514"/>
      <c r="N311" s="514"/>
      <c r="O311" s="514"/>
      <c r="P311" s="514"/>
      <c r="Q311" s="514"/>
      <c r="R311" s="514"/>
      <c r="S311" s="514"/>
      <c r="T311" s="514"/>
      <c r="U311" s="514"/>
      <c r="V311" s="514"/>
      <c r="W311" s="514"/>
      <c r="X311" s="514"/>
      <c r="Y311" s="514"/>
      <c r="Z311" s="514"/>
    </row>
    <row r="312" ht="13.5" customHeight="1">
      <c r="A312" s="514"/>
      <c r="B312" s="514"/>
      <c r="C312" s="515"/>
      <c r="D312" s="514"/>
      <c r="E312" s="514"/>
      <c r="F312" s="514"/>
      <c r="G312" s="514"/>
      <c r="H312" s="514"/>
      <c r="I312" s="514"/>
      <c r="J312" s="514"/>
      <c r="K312" s="514"/>
      <c r="L312" s="514"/>
      <c r="M312" s="514"/>
      <c r="N312" s="514"/>
      <c r="O312" s="514"/>
      <c r="P312" s="514"/>
      <c r="Q312" s="514"/>
      <c r="R312" s="514"/>
      <c r="S312" s="514"/>
      <c r="T312" s="514"/>
      <c r="U312" s="514"/>
      <c r="V312" s="514"/>
      <c r="W312" s="514"/>
      <c r="X312" s="514"/>
      <c r="Y312" s="514"/>
      <c r="Z312" s="514"/>
    </row>
    <row r="313" ht="13.5" customHeight="1">
      <c r="A313" s="514"/>
      <c r="B313" s="514"/>
      <c r="C313" s="515"/>
      <c r="D313" s="514"/>
      <c r="E313" s="514"/>
      <c r="F313" s="514"/>
      <c r="G313" s="514"/>
      <c r="H313" s="514"/>
      <c r="I313" s="514"/>
      <c r="J313" s="514"/>
      <c r="K313" s="514"/>
      <c r="L313" s="514"/>
      <c r="M313" s="514"/>
      <c r="N313" s="514"/>
      <c r="O313" s="514"/>
      <c r="P313" s="514"/>
      <c r="Q313" s="514"/>
      <c r="R313" s="514"/>
      <c r="S313" s="514"/>
      <c r="T313" s="514"/>
      <c r="U313" s="514"/>
      <c r="V313" s="514"/>
      <c r="W313" s="514"/>
      <c r="X313" s="514"/>
      <c r="Y313" s="514"/>
      <c r="Z313" s="514"/>
    </row>
    <row r="314" ht="13.5" customHeight="1">
      <c r="A314" s="514"/>
      <c r="B314" s="514"/>
      <c r="C314" s="515"/>
      <c r="D314" s="514"/>
      <c r="E314" s="514"/>
      <c r="F314" s="514"/>
      <c r="G314" s="514"/>
      <c r="H314" s="514"/>
      <c r="I314" s="514"/>
      <c r="J314" s="514"/>
      <c r="K314" s="514"/>
      <c r="L314" s="514"/>
      <c r="M314" s="514"/>
      <c r="N314" s="514"/>
      <c r="O314" s="514"/>
      <c r="P314" s="514"/>
      <c r="Q314" s="514"/>
      <c r="R314" s="514"/>
      <c r="S314" s="514"/>
      <c r="T314" s="514"/>
      <c r="U314" s="514"/>
      <c r="V314" s="514"/>
      <c r="W314" s="514"/>
      <c r="X314" s="514"/>
      <c r="Y314" s="514"/>
      <c r="Z314" s="514"/>
    </row>
    <row r="315" ht="13.5" customHeight="1">
      <c r="A315" s="514"/>
      <c r="B315" s="514"/>
      <c r="C315" s="515"/>
      <c r="D315" s="514"/>
      <c r="E315" s="514"/>
      <c r="F315" s="514"/>
      <c r="G315" s="514"/>
      <c r="H315" s="514"/>
      <c r="I315" s="514"/>
      <c r="J315" s="514"/>
      <c r="K315" s="514"/>
      <c r="L315" s="514"/>
      <c r="M315" s="514"/>
      <c r="N315" s="514"/>
      <c r="O315" s="514"/>
      <c r="P315" s="514"/>
      <c r="Q315" s="514"/>
      <c r="R315" s="514"/>
      <c r="S315" s="514"/>
      <c r="T315" s="514"/>
      <c r="U315" s="514"/>
      <c r="V315" s="514"/>
      <c r="W315" s="514"/>
      <c r="X315" s="514"/>
      <c r="Y315" s="514"/>
      <c r="Z315" s="514"/>
    </row>
    <row r="316" ht="13.5" customHeight="1">
      <c r="A316" s="514"/>
      <c r="B316" s="514"/>
      <c r="C316" s="515"/>
      <c r="D316" s="514"/>
      <c r="E316" s="514"/>
      <c r="F316" s="514"/>
      <c r="G316" s="514"/>
      <c r="H316" s="514"/>
      <c r="I316" s="514"/>
      <c r="J316" s="514"/>
      <c r="K316" s="514"/>
      <c r="L316" s="514"/>
      <c r="M316" s="514"/>
      <c r="N316" s="514"/>
      <c r="O316" s="514"/>
      <c r="P316" s="514"/>
      <c r="Q316" s="514"/>
      <c r="R316" s="514"/>
      <c r="S316" s="514"/>
      <c r="T316" s="514"/>
      <c r="U316" s="514"/>
      <c r="V316" s="514"/>
      <c r="W316" s="514"/>
      <c r="X316" s="514"/>
      <c r="Y316" s="514"/>
      <c r="Z316" s="514"/>
    </row>
    <row r="317" ht="13.5" customHeight="1">
      <c r="A317" s="514"/>
      <c r="B317" s="514"/>
      <c r="C317" s="515"/>
      <c r="D317" s="514"/>
      <c r="E317" s="514"/>
      <c r="F317" s="514"/>
      <c r="G317" s="514"/>
      <c r="H317" s="514"/>
      <c r="I317" s="514"/>
      <c r="J317" s="514"/>
      <c r="K317" s="514"/>
      <c r="L317" s="514"/>
      <c r="M317" s="514"/>
      <c r="N317" s="514"/>
      <c r="O317" s="514"/>
      <c r="P317" s="514"/>
      <c r="Q317" s="514"/>
      <c r="R317" s="514"/>
      <c r="S317" s="514"/>
      <c r="T317" s="514"/>
      <c r="U317" s="514"/>
      <c r="V317" s="514"/>
      <c r="W317" s="514"/>
      <c r="X317" s="514"/>
      <c r="Y317" s="514"/>
      <c r="Z317" s="514"/>
    </row>
    <row r="318" ht="13.5" customHeight="1">
      <c r="A318" s="514"/>
      <c r="B318" s="514"/>
      <c r="C318" s="515"/>
      <c r="D318" s="514"/>
      <c r="E318" s="514"/>
      <c r="F318" s="514"/>
      <c r="G318" s="514"/>
      <c r="H318" s="514"/>
      <c r="I318" s="514"/>
      <c r="J318" s="514"/>
      <c r="K318" s="514"/>
      <c r="L318" s="514"/>
      <c r="M318" s="514"/>
      <c r="N318" s="514"/>
      <c r="O318" s="514"/>
      <c r="P318" s="514"/>
      <c r="Q318" s="514"/>
      <c r="R318" s="514"/>
      <c r="S318" s="514"/>
      <c r="T318" s="514"/>
      <c r="U318" s="514"/>
      <c r="V318" s="514"/>
      <c r="W318" s="514"/>
      <c r="X318" s="514"/>
      <c r="Y318" s="514"/>
      <c r="Z318" s="514"/>
    </row>
    <row r="319" ht="13.5" customHeight="1">
      <c r="A319" s="514"/>
      <c r="B319" s="514"/>
      <c r="C319" s="515"/>
      <c r="D319" s="514"/>
      <c r="E319" s="514"/>
      <c r="F319" s="514"/>
      <c r="G319" s="514"/>
      <c r="H319" s="514"/>
      <c r="I319" s="514"/>
      <c r="J319" s="514"/>
      <c r="K319" s="514"/>
      <c r="L319" s="514"/>
      <c r="M319" s="514"/>
      <c r="N319" s="514"/>
      <c r="O319" s="514"/>
      <c r="P319" s="514"/>
      <c r="Q319" s="514"/>
      <c r="R319" s="514"/>
      <c r="S319" s="514"/>
      <c r="T319" s="514"/>
      <c r="U319" s="514"/>
      <c r="V319" s="514"/>
      <c r="W319" s="514"/>
      <c r="X319" s="514"/>
      <c r="Y319" s="514"/>
      <c r="Z319" s="514"/>
    </row>
    <row r="320" ht="13.5" customHeight="1">
      <c r="A320" s="514"/>
      <c r="B320" s="514"/>
      <c r="C320" s="515"/>
      <c r="D320" s="514"/>
      <c r="E320" s="514"/>
      <c r="F320" s="514"/>
      <c r="G320" s="514"/>
      <c r="H320" s="514"/>
      <c r="I320" s="514"/>
      <c r="J320" s="514"/>
      <c r="K320" s="514"/>
      <c r="L320" s="514"/>
      <c r="M320" s="514"/>
      <c r="N320" s="514"/>
      <c r="O320" s="514"/>
      <c r="P320" s="514"/>
      <c r="Q320" s="514"/>
      <c r="R320" s="514"/>
      <c r="S320" s="514"/>
      <c r="T320" s="514"/>
      <c r="U320" s="514"/>
      <c r="V320" s="514"/>
      <c r="W320" s="514"/>
      <c r="X320" s="514"/>
      <c r="Y320" s="514"/>
      <c r="Z320" s="514"/>
    </row>
    <row r="321" ht="13.5" customHeight="1">
      <c r="A321" s="514"/>
      <c r="B321" s="514"/>
      <c r="C321" s="515"/>
      <c r="D321" s="514"/>
      <c r="E321" s="514"/>
      <c r="F321" s="514"/>
      <c r="G321" s="514"/>
      <c r="H321" s="514"/>
      <c r="I321" s="514"/>
      <c r="J321" s="514"/>
      <c r="K321" s="514"/>
      <c r="L321" s="514"/>
      <c r="M321" s="514"/>
      <c r="N321" s="514"/>
      <c r="O321" s="514"/>
      <c r="P321" s="514"/>
      <c r="Q321" s="514"/>
      <c r="R321" s="514"/>
      <c r="S321" s="514"/>
      <c r="T321" s="514"/>
      <c r="U321" s="514"/>
      <c r="V321" s="514"/>
      <c r="W321" s="514"/>
      <c r="X321" s="514"/>
      <c r="Y321" s="514"/>
      <c r="Z321" s="514"/>
    </row>
    <row r="322" ht="13.5" customHeight="1">
      <c r="A322" s="514"/>
      <c r="B322" s="514"/>
      <c r="C322" s="515"/>
      <c r="D322" s="514"/>
      <c r="E322" s="514"/>
      <c r="F322" s="514"/>
      <c r="G322" s="514"/>
      <c r="H322" s="514"/>
      <c r="I322" s="514"/>
      <c r="J322" s="514"/>
      <c r="K322" s="514"/>
      <c r="L322" s="514"/>
      <c r="M322" s="514"/>
      <c r="N322" s="514"/>
      <c r="O322" s="514"/>
      <c r="P322" s="514"/>
      <c r="Q322" s="514"/>
      <c r="R322" s="514"/>
      <c r="S322" s="514"/>
      <c r="T322" s="514"/>
      <c r="U322" s="514"/>
      <c r="V322" s="514"/>
      <c r="W322" s="514"/>
      <c r="X322" s="514"/>
      <c r="Y322" s="514"/>
      <c r="Z322" s="514"/>
    </row>
    <row r="323" ht="13.5" customHeight="1">
      <c r="A323" s="514"/>
      <c r="B323" s="514"/>
      <c r="C323" s="515"/>
      <c r="D323" s="514"/>
      <c r="E323" s="514"/>
      <c r="F323" s="514"/>
      <c r="G323" s="514"/>
      <c r="H323" s="514"/>
      <c r="I323" s="514"/>
      <c r="J323" s="514"/>
      <c r="K323" s="514"/>
      <c r="L323" s="514"/>
      <c r="M323" s="514"/>
      <c r="N323" s="514"/>
      <c r="O323" s="514"/>
      <c r="P323" s="514"/>
      <c r="Q323" s="514"/>
      <c r="R323" s="514"/>
      <c r="S323" s="514"/>
      <c r="T323" s="514"/>
      <c r="U323" s="514"/>
      <c r="V323" s="514"/>
      <c r="W323" s="514"/>
      <c r="X323" s="514"/>
      <c r="Y323" s="514"/>
      <c r="Z323" s="514"/>
    </row>
    <row r="324" ht="13.5" customHeight="1">
      <c r="A324" s="514"/>
      <c r="B324" s="514"/>
      <c r="C324" s="515"/>
      <c r="D324" s="514"/>
      <c r="E324" s="514"/>
      <c r="F324" s="514"/>
      <c r="G324" s="514"/>
      <c r="H324" s="514"/>
      <c r="I324" s="514"/>
      <c r="J324" s="514"/>
      <c r="K324" s="514"/>
      <c r="L324" s="514"/>
      <c r="M324" s="514"/>
      <c r="N324" s="514"/>
      <c r="O324" s="514"/>
      <c r="P324" s="514"/>
      <c r="Q324" s="514"/>
      <c r="R324" s="514"/>
      <c r="S324" s="514"/>
      <c r="T324" s="514"/>
      <c r="U324" s="514"/>
      <c r="V324" s="514"/>
      <c r="W324" s="514"/>
      <c r="X324" s="514"/>
      <c r="Y324" s="514"/>
      <c r="Z324" s="514"/>
    </row>
    <row r="325" ht="13.5" customHeight="1">
      <c r="A325" s="514"/>
      <c r="B325" s="514"/>
      <c r="C325" s="515"/>
      <c r="D325" s="514"/>
      <c r="E325" s="514"/>
      <c r="F325" s="514"/>
      <c r="G325" s="514"/>
      <c r="H325" s="514"/>
      <c r="I325" s="514"/>
      <c r="J325" s="514"/>
      <c r="K325" s="514"/>
      <c r="L325" s="514"/>
      <c r="M325" s="514"/>
      <c r="N325" s="514"/>
      <c r="O325" s="514"/>
      <c r="P325" s="514"/>
      <c r="Q325" s="514"/>
      <c r="R325" s="514"/>
      <c r="S325" s="514"/>
      <c r="T325" s="514"/>
      <c r="U325" s="514"/>
      <c r="V325" s="514"/>
      <c r="W325" s="514"/>
      <c r="X325" s="514"/>
      <c r="Y325" s="514"/>
      <c r="Z325" s="514"/>
    </row>
    <row r="326" ht="13.5" customHeight="1">
      <c r="A326" s="514"/>
      <c r="B326" s="514"/>
      <c r="C326" s="515"/>
      <c r="D326" s="514"/>
      <c r="E326" s="514"/>
      <c r="F326" s="514"/>
      <c r="G326" s="514"/>
      <c r="H326" s="514"/>
      <c r="I326" s="514"/>
      <c r="J326" s="514"/>
      <c r="K326" s="514"/>
      <c r="L326" s="514"/>
      <c r="M326" s="514"/>
      <c r="N326" s="514"/>
      <c r="O326" s="514"/>
      <c r="P326" s="514"/>
      <c r="Q326" s="514"/>
      <c r="R326" s="514"/>
      <c r="S326" s="514"/>
      <c r="T326" s="514"/>
      <c r="U326" s="514"/>
      <c r="V326" s="514"/>
      <c r="W326" s="514"/>
      <c r="X326" s="514"/>
      <c r="Y326" s="514"/>
      <c r="Z326" s="514"/>
    </row>
    <row r="327" ht="13.5" customHeight="1">
      <c r="A327" s="514"/>
      <c r="B327" s="514"/>
      <c r="C327" s="515"/>
      <c r="D327" s="514"/>
      <c r="E327" s="514"/>
      <c r="F327" s="514"/>
      <c r="G327" s="514"/>
      <c r="H327" s="514"/>
      <c r="I327" s="514"/>
      <c r="J327" s="514"/>
      <c r="K327" s="514"/>
      <c r="L327" s="514"/>
      <c r="M327" s="514"/>
      <c r="N327" s="514"/>
      <c r="O327" s="514"/>
      <c r="P327" s="514"/>
      <c r="Q327" s="514"/>
      <c r="R327" s="514"/>
      <c r="S327" s="514"/>
      <c r="T327" s="514"/>
      <c r="U327" s="514"/>
      <c r="V327" s="514"/>
      <c r="W327" s="514"/>
      <c r="X327" s="514"/>
      <c r="Y327" s="514"/>
      <c r="Z327" s="514"/>
    </row>
    <row r="328" ht="13.5" customHeight="1">
      <c r="A328" s="514"/>
      <c r="B328" s="514"/>
      <c r="C328" s="515"/>
      <c r="D328" s="514"/>
      <c r="E328" s="514"/>
      <c r="F328" s="514"/>
      <c r="G328" s="514"/>
      <c r="H328" s="514"/>
      <c r="I328" s="514"/>
      <c r="J328" s="514"/>
      <c r="K328" s="514"/>
      <c r="L328" s="514"/>
      <c r="M328" s="514"/>
      <c r="N328" s="514"/>
      <c r="O328" s="514"/>
      <c r="P328" s="514"/>
      <c r="Q328" s="514"/>
      <c r="R328" s="514"/>
      <c r="S328" s="514"/>
      <c r="T328" s="514"/>
      <c r="U328" s="514"/>
      <c r="V328" s="514"/>
      <c r="W328" s="514"/>
      <c r="X328" s="514"/>
      <c r="Y328" s="514"/>
      <c r="Z328" s="514"/>
    </row>
    <row r="329" ht="13.5" customHeight="1">
      <c r="A329" s="514"/>
      <c r="B329" s="514"/>
      <c r="C329" s="515"/>
      <c r="D329" s="514"/>
      <c r="E329" s="514"/>
      <c r="F329" s="514"/>
      <c r="G329" s="514"/>
      <c r="H329" s="514"/>
      <c r="I329" s="514"/>
      <c r="J329" s="514"/>
      <c r="K329" s="514"/>
      <c r="L329" s="514"/>
      <c r="M329" s="514"/>
      <c r="N329" s="514"/>
      <c r="O329" s="514"/>
      <c r="P329" s="514"/>
      <c r="Q329" s="514"/>
      <c r="R329" s="514"/>
      <c r="S329" s="514"/>
      <c r="T329" s="514"/>
      <c r="U329" s="514"/>
      <c r="V329" s="514"/>
      <c r="W329" s="514"/>
      <c r="X329" s="514"/>
      <c r="Y329" s="514"/>
      <c r="Z329" s="514"/>
    </row>
    <row r="330" ht="13.5" customHeight="1">
      <c r="A330" s="514"/>
      <c r="B330" s="514"/>
      <c r="C330" s="515"/>
      <c r="D330" s="514"/>
      <c r="E330" s="514"/>
      <c r="F330" s="514"/>
      <c r="G330" s="514"/>
      <c r="H330" s="514"/>
      <c r="I330" s="514"/>
      <c r="J330" s="514"/>
      <c r="K330" s="514"/>
      <c r="L330" s="514"/>
      <c r="M330" s="514"/>
      <c r="N330" s="514"/>
      <c r="O330" s="514"/>
      <c r="P330" s="514"/>
      <c r="Q330" s="514"/>
      <c r="R330" s="514"/>
      <c r="S330" s="514"/>
      <c r="T330" s="514"/>
      <c r="U330" s="514"/>
      <c r="V330" s="514"/>
      <c r="W330" s="514"/>
      <c r="X330" s="514"/>
      <c r="Y330" s="514"/>
      <c r="Z330" s="514"/>
    </row>
    <row r="331" ht="13.5" customHeight="1">
      <c r="A331" s="514"/>
      <c r="B331" s="514"/>
      <c r="C331" s="515"/>
      <c r="D331" s="514"/>
      <c r="E331" s="514"/>
      <c r="F331" s="514"/>
      <c r="G331" s="514"/>
      <c r="H331" s="514"/>
      <c r="I331" s="514"/>
      <c r="J331" s="514"/>
      <c r="K331" s="514"/>
      <c r="L331" s="514"/>
      <c r="M331" s="514"/>
      <c r="N331" s="514"/>
      <c r="O331" s="514"/>
      <c r="P331" s="514"/>
      <c r="Q331" s="514"/>
      <c r="R331" s="514"/>
      <c r="S331" s="514"/>
      <c r="T331" s="514"/>
      <c r="U331" s="514"/>
      <c r="V331" s="514"/>
      <c r="W331" s="514"/>
      <c r="X331" s="514"/>
      <c r="Y331" s="514"/>
      <c r="Z331" s="514"/>
    </row>
    <row r="332" ht="13.5" customHeight="1">
      <c r="A332" s="514"/>
      <c r="B332" s="514"/>
      <c r="C332" s="515"/>
      <c r="D332" s="514"/>
      <c r="E332" s="514"/>
      <c r="F332" s="514"/>
      <c r="G332" s="514"/>
      <c r="H332" s="514"/>
      <c r="I332" s="514"/>
      <c r="J332" s="514"/>
      <c r="K332" s="514"/>
      <c r="L332" s="514"/>
      <c r="M332" s="514"/>
      <c r="N332" s="514"/>
      <c r="O332" s="514"/>
      <c r="P332" s="514"/>
      <c r="Q332" s="514"/>
      <c r="R332" s="514"/>
      <c r="S332" s="514"/>
      <c r="T332" s="514"/>
      <c r="U332" s="514"/>
      <c r="V332" s="514"/>
      <c r="W332" s="514"/>
      <c r="X332" s="514"/>
      <c r="Y332" s="514"/>
      <c r="Z332" s="514"/>
    </row>
    <row r="333" ht="13.5" customHeight="1">
      <c r="A333" s="514"/>
      <c r="B333" s="514"/>
      <c r="C333" s="515"/>
      <c r="D333" s="514"/>
      <c r="E333" s="514"/>
      <c r="F333" s="514"/>
      <c r="G333" s="514"/>
      <c r="H333" s="514"/>
      <c r="I333" s="514"/>
      <c r="J333" s="514"/>
      <c r="K333" s="514"/>
      <c r="L333" s="514"/>
      <c r="M333" s="514"/>
      <c r="N333" s="514"/>
      <c r="O333" s="514"/>
      <c r="P333" s="514"/>
      <c r="Q333" s="514"/>
      <c r="R333" s="514"/>
      <c r="S333" s="514"/>
      <c r="T333" s="514"/>
      <c r="U333" s="514"/>
      <c r="V333" s="514"/>
      <c r="W333" s="514"/>
      <c r="X333" s="514"/>
      <c r="Y333" s="514"/>
      <c r="Z333" s="514"/>
    </row>
    <row r="334" ht="13.5" customHeight="1">
      <c r="A334" s="514"/>
      <c r="B334" s="514"/>
      <c r="C334" s="515"/>
      <c r="D334" s="514"/>
      <c r="E334" s="514"/>
      <c r="F334" s="514"/>
      <c r="G334" s="514"/>
      <c r="H334" s="514"/>
      <c r="I334" s="514"/>
      <c r="J334" s="514"/>
      <c r="K334" s="514"/>
      <c r="L334" s="514"/>
      <c r="M334" s="514"/>
      <c r="N334" s="514"/>
      <c r="O334" s="514"/>
      <c r="P334" s="514"/>
      <c r="Q334" s="514"/>
      <c r="R334" s="514"/>
      <c r="S334" s="514"/>
      <c r="T334" s="514"/>
      <c r="U334" s="514"/>
      <c r="V334" s="514"/>
      <c r="W334" s="514"/>
      <c r="X334" s="514"/>
      <c r="Y334" s="514"/>
      <c r="Z334" s="514"/>
    </row>
    <row r="335" ht="13.5" customHeight="1">
      <c r="A335" s="514"/>
      <c r="B335" s="514"/>
      <c r="C335" s="515"/>
      <c r="D335" s="514"/>
      <c r="E335" s="514"/>
      <c r="F335" s="514"/>
      <c r="G335" s="514"/>
      <c r="H335" s="514"/>
      <c r="I335" s="514"/>
      <c r="J335" s="514"/>
      <c r="K335" s="514"/>
      <c r="L335" s="514"/>
      <c r="M335" s="514"/>
      <c r="N335" s="514"/>
      <c r="O335" s="514"/>
      <c r="P335" s="514"/>
      <c r="Q335" s="514"/>
      <c r="R335" s="514"/>
      <c r="S335" s="514"/>
      <c r="T335" s="514"/>
      <c r="U335" s="514"/>
      <c r="V335" s="514"/>
      <c r="W335" s="514"/>
      <c r="X335" s="514"/>
      <c r="Y335" s="514"/>
      <c r="Z335" s="514"/>
    </row>
    <row r="336" ht="13.5" customHeight="1">
      <c r="A336" s="514"/>
      <c r="B336" s="514"/>
      <c r="C336" s="515"/>
      <c r="D336" s="514"/>
      <c r="E336" s="514"/>
      <c r="F336" s="514"/>
      <c r="G336" s="514"/>
      <c r="H336" s="514"/>
      <c r="I336" s="514"/>
      <c r="J336" s="514"/>
      <c r="K336" s="514"/>
      <c r="L336" s="514"/>
      <c r="M336" s="514"/>
      <c r="N336" s="514"/>
      <c r="O336" s="514"/>
      <c r="P336" s="514"/>
      <c r="Q336" s="514"/>
      <c r="R336" s="514"/>
      <c r="S336" s="514"/>
      <c r="T336" s="514"/>
      <c r="U336" s="514"/>
      <c r="V336" s="514"/>
      <c r="W336" s="514"/>
      <c r="X336" s="514"/>
      <c r="Y336" s="514"/>
      <c r="Z336" s="514"/>
    </row>
    <row r="337" ht="13.5" customHeight="1">
      <c r="A337" s="514"/>
      <c r="B337" s="514"/>
      <c r="C337" s="515"/>
      <c r="D337" s="514"/>
      <c r="E337" s="514"/>
      <c r="F337" s="514"/>
      <c r="G337" s="514"/>
      <c r="H337" s="514"/>
      <c r="I337" s="514"/>
      <c r="J337" s="514"/>
      <c r="K337" s="514"/>
      <c r="L337" s="514"/>
      <c r="M337" s="514"/>
      <c r="N337" s="514"/>
      <c r="O337" s="514"/>
      <c r="P337" s="514"/>
      <c r="Q337" s="514"/>
      <c r="R337" s="514"/>
      <c r="S337" s="514"/>
      <c r="T337" s="514"/>
      <c r="U337" s="514"/>
      <c r="V337" s="514"/>
      <c r="W337" s="514"/>
      <c r="X337" s="514"/>
      <c r="Y337" s="514"/>
      <c r="Z337" s="514"/>
    </row>
    <row r="338" ht="13.5" customHeight="1">
      <c r="A338" s="514"/>
      <c r="B338" s="514"/>
      <c r="C338" s="515"/>
      <c r="D338" s="514"/>
      <c r="E338" s="514"/>
      <c r="F338" s="514"/>
      <c r="G338" s="514"/>
      <c r="H338" s="514"/>
      <c r="I338" s="514"/>
      <c r="J338" s="514"/>
      <c r="K338" s="514"/>
      <c r="L338" s="514"/>
      <c r="M338" s="514"/>
      <c r="N338" s="514"/>
      <c r="O338" s="514"/>
      <c r="P338" s="514"/>
      <c r="Q338" s="514"/>
      <c r="R338" s="514"/>
      <c r="S338" s="514"/>
      <c r="T338" s="514"/>
      <c r="U338" s="514"/>
      <c r="V338" s="514"/>
      <c r="W338" s="514"/>
      <c r="X338" s="514"/>
      <c r="Y338" s="514"/>
      <c r="Z338" s="514"/>
    </row>
    <row r="339" ht="13.5" customHeight="1">
      <c r="A339" s="514"/>
      <c r="B339" s="514"/>
      <c r="C339" s="515"/>
      <c r="D339" s="514"/>
      <c r="E339" s="514"/>
      <c r="F339" s="514"/>
      <c r="G339" s="514"/>
      <c r="H339" s="514"/>
      <c r="I339" s="514"/>
      <c r="J339" s="514"/>
      <c r="K339" s="514"/>
      <c r="L339" s="514"/>
      <c r="M339" s="514"/>
      <c r="N339" s="514"/>
      <c r="O339" s="514"/>
      <c r="P339" s="514"/>
      <c r="Q339" s="514"/>
      <c r="R339" s="514"/>
      <c r="S339" s="514"/>
      <c r="T339" s="514"/>
      <c r="U339" s="514"/>
      <c r="V339" s="514"/>
      <c r="W339" s="514"/>
      <c r="X339" s="514"/>
      <c r="Y339" s="514"/>
      <c r="Z339" s="514"/>
    </row>
    <row r="340" ht="13.5" customHeight="1">
      <c r="A340" s="514"/>
      <c r="B340" s="514"/>
      <c r="C340" s="515"/>
      <c r="D340" s="514"/>
      <c r="E340" s="514"/>
      <c r="F340" s="514"/>
      <c r="G340" s="514"/>
      <c r="H340" s="514"/>
      <c r="I340" s="514"/>
      <c r="J340" s="514"/>
      <c r="K340" s="514"/>
      <c r="L340" s="514"/>
      <c r="M340" s="514"/>
      <c r="N340" s="514"/>
      <c r="O340" s="514"/>
      <c r="P340" s="514"/>
      <c r="Q340" s="514"/>
      <c r="R340" s="514"/>
      <c r="S340" s="514"/>
      <c r="T340" s="514"/>
      <c r="U340" s="514"/>
      <c r="V340" s="514"/>
      <c r="W340" s="514"/>
      <c r="X340" s="514"/>
      <c r="Y340" s="514"/>
      <c r="Z340" s="514"/>
    </row>
    <row r="341" ht="13.5" customHeight="1">
      <c r="A341" s="514"/>
      <c r="B341" s="514"/>
      <c r="C341" s="515"/>
      <c r="D341" s="514"/>
      <c r="E341" s="514"/>
      <c r="F341" s="514"/>
      <c r="G341" s="514"/>
      <c r="H341" s="514"/>
      <c r="I341" s="514"/>
      <c r="J341" s="514"/>
      <c r="K341" s="514"/>
      <c r="L341" s="514"/>
      <c r="M341" s="514"/>
      <c r="N341" s="514"/>
      <c r="O341" s="514"/>
      <c r="P341" s="514"/>
      <c r="Q341" s="514"/>
      <c r="R341" s="514"/>
      <c r="S341" s="514"/>
      <c r="T341" s="514"/>
      <c r="U341" s="514"/>
      <c r="V341" s="514"/>
      <c r="W341" s="514"/>
      <c r="X341" s="514"/>
      <c r="Y341" s="514"/>
      <c r="Z341" s="514"/>
    </row>
    <row r="342" ht="13.5" customHeight="1">
      <c r="A342" s="514"/>
      <c r="B342" s="514"/>
      <c r="C342" s="515"/>
      <c r="D342" s="514"/>
      <c r="E342" s="514"/>
      <c r="F342" s="514"/>
      <c r="G342" s="514"/>
      <c r="H342" s="514"/>
      <c r="I342" s="514"/>
      <c r="J342" s="514"/>
      <c r="K342" s="514"/>
      <c r="L342" s="514"/>
      <c r="M342" s="514"/>
      <c r="N342" s="514"/>
      <c r="O342" s="514"/>
      <c r="P342" s="514"/>
      <c r="Q342" s="514"/>
      <c r="R342" s="514"/>
      <c r="S342" s="514"/>
      <c r="T342" s="514"/>
      <c r="U342" s="514"/>
      <c r="V342" s="514"/>
      <c r="W342" s="514"/>
      <c r="X342" s="514"/>
      <c r="Y342" s="514"/>
      <c r="Z342" s="514"/>
    </row>
    <row r="343" ht="13.5" customHeight="1">
      <c r="A343" s="514"/>
      <c r="B343" s="514"/>
      <c r="C343" s="515"/>
      <c r="D343" s="514"/>
      <c r="E343" s="514"/>
      <c r="F343" s="514"/>
      <c r="G343" s="514"/>
      <c r="H343" s="514"/>
      <c r="I343" s="514"/>
      <c r="J343" s="514"/>
      <c r="K343" s="514"/>
      <c r="L343" s="514"/>
      <c r="M343" s="514"/>
      <c r="N343" s="514"/>
      <c r="O343" s="514"/>
      <c r="P343" s="514"/>
      <c r="Q343" s="514"/>
      <c r="R343" s="514"/>
      <c r="S343" s="514"/>
      <c r="T343" s="514"/>
      <c r="U343" s="514"/>
      <c r="V343" s="514"/>
      <c r="W343" s="514"/>
      <c r="X343" s="514"/>
      <c r="Y343" s="514"/>
      <c r="Z343" s="514"/>
    </row>
    <row r="344" ht="13.5" customHeight="1">
      <c r="A344" s="514"/>
      <c r="B344" s="514"/>
      <c r="C344" s="515"/>
      <c r="D344" s="514"/>
      <c r="E344" s="514"/>
      <c r="F344" s="514"/>
      <c r="G344" s="514"/>
      <c r="H344" s="514"/>
      <c r="I344" s="514"/>
      <c r="J344" s="514"/>
      <c r="K344" s="514"/>
      <c r="L344" s="514"/>
      <c r="M344" s="514"/>
      <c r="N344" s="514"/>
      <c r="O344" s="514"/>
      <c r="P344" s="514"/>
      <c r="Q344" s="514"/>
      <c r="R344" s="514"/>
      <c r="S344" s="514"/>
      <c r="T344" s="514"/>
      <c r="U344" s="514"/>
      <c r="V344" s="514"/>
      <c r="W344" s="514"/>
      <c r="X344" s="514"/>
      <c r="Y344" s="514"/>
      <c r="Z344" s="514"/>
    </row>
    <row r="345" ht="13.5" customHeight="1">
      <c r="A345" s="514"/>
      <c r="B345" s="514"/>
      <c r="C345" s="515"/>
      <c r="D345" s="514"/>
      <c r="E345" s="514"/>
      <c r="F345" s="514"/>
      <c r="G345" s="514"/>
      <c r="H345" s="514"/>
      <c r="I345" s="514"/>
      <c r="J345" s="514"/>
      <c r="K345" s="514"/>
      <c r="L345" s="514"/>
      <c r="M345" s="514"/>
      <c r="N345" s="514"/>
      <c r="O345" s="514"/>
      <c r="P345" s="514"/>
      <c r="Q345" s="514"/>
      <c r="R345" s="514"/>
      <c r="S345" s="514"/>
      <c r="T345" s="514"/>
      <c r="U345" s="514"/>
      <c r="V345" s="514"/>
      <c r="W345" s="514"/>
      <c r="X345" s="514"/>
      <c r="Y345" s="514"/>
      <c r="Z345" s="514"/>
    </row>
    <row r="346" ht="13.5" customHeight="1">
      <c r="A346" s="514"/>
      <c r="B346" s="514"/>
      <c r="C346" s="515"/>
      <c r="D346" s="514"/>
      <c r="E346" s="514"/>
      <c r="F346" s="514"/>
      <c r="G346" s="514"/>
      <c r="H346" s="514"/>
      <c r="I346" s="514"/>
      <c r="J346" s="514"/>
      <c r="K346" s="514"/>
      <c r="L346" s="514"/>
      <c r="M346" s="514"/>
      <c r="N346" s="514"/>
      <c r="O346" s="514"/>
      <c r="P346" s="514"/>
      <c r="Q346" s="514"/>
      <c r="R346" s="514"/>
      <c r="S346" s="514"/>
      <c r="T346" s="514"/>
      <c r="U346" s="514"/>
      <c r="V346" s="514"/>
      <c r="W346" s="514"/>
      <c r="X346" s="514"/>
      <c r="Y346" s="514"/>
      <c r="Z346" s="514"/>
    </row>
    <row r="347" ht="13.5" customHeight="1">
      <c r="A347" s="514"/>
      <c r="B347" s="514"/>
      <c r="C347" s="515"/>
      <c r="D347" s="514"/>
      <c r="E347" s="514"/>
      <c r="F347" s="514"/>
      <c r="G347" s="514"/>
      <c r="H347" s="514"/>
      <c r="I347" s="514"/>
      <c r="J347" s="514"/>
      <c r="K347" s="514"/>
      <c r="L347" s="514"/>
      <c r="M347" s="514"/>
      <c r="N347" s="514"/>
      <c r="O347" s="514"/>
      <c r="P347" s="514"/>
      <c r="Q347" s="514"/>
      <c r="R347" s="514"/>
      <c r="S347" s="514"/>
      <c r="T347" s="514"/>
      <c r="U347" s="514"/>
      <c r="V347" s="514"/>
      <c r="W347" s="514"/>
      <c r="X347" s="514"/>
      <c r="Y347" s="514"/>
      <c r="Z347" s="514"/>
    </row>
    <row r="348" ht="13.5" customHeight="1">
      <c r="A348" s="514"/>
      <c r="B348" s="514"/>
      <c r="C348" s="515"/>
      <c r="D348" s="514"/>
      <c r="E348" s="514"/>
      <c r="F348" s="514"/>
      <c r="G348" s="514"/>
      <c r="H348" s="514"/>
      <c r="I348" s="514"/>
      <c r="J348" s="514"/>
      <c r="K348" s="514"/>
      <c r="L348" s="514"/>
      <c r="M348" s="514"/>
      <c r="N348" s="514"/>
      <c r="O348" s="514"/>
      <c r="P348" s="514"/>
      <c r="Q348" s="514"/>
      <c r="R348" s="514"/>
      <c r="S348" s="514"/>
      <c r="T348" s="514"/>
      <c r="U348" s="514"/>
      <c r="V348" s="514"/>
      <c r="W348" s="514"/>
      <c r="X348" s="514"/>
      <c r="Y348" s="514"/>
      <c r="Z348" s="514"/>
    </row>
    <row r="349" ht="13.5" customHeight="1">
      <c r="A349" s="514"/>
      <c r="B349" s="514"/>
      <c r="C349" s="515"/>
      <c r="D349" s="514"/>
      <c r="E349" s="514"/>
      <c r="F349" s="514"/>
      <c r="G349" s="514"/>
      <c r="H349" s="514"/>
      <c r="I349" s="514"/>
      <c r="J349" s="514"/>
      <c r="K349" s="514"/>
      <c r="L349" s="514"/>
      <c r="M349" s="514"/>
      <c r="N349" s="514"/>
      <c r="O349" s="514"/>
      <c r="P349" s="514"/>
      <c r="Q349" s="514"/>
      <c r="R349" s="514"/>
      <c r="S349" s="514"/>
      <c r="T349" s="514"/>
      <c r="U349" s="514"/>
      <c r="V349" s="514"/>
      <c r="W349" s="514"/>
      <c r="X349" s="514"/>
      <c r="Y349" s="514"/>
      <c r="Z349" s="514"/>
    </row>
    <row r="350" ht="13.5" customHeight="1">
      <c r="A350" s="514"/>
      <c r="B350" s="514"/>
      <c r="C350" s="515"/>
      <c r="D350" s="514"/>
      <c r="E350" s="514"/>
      <c r="F350" s="514"/>
      <c r="G350" s="514"/>
      <c r="H350" s="514"/>
      <c r="I350" s="514"/>
      <c r="J350" s="514"/>
      <c r="K350" s="514"/>
      <c r="L350" s="514"/>
      <c r="M350" s="514"/>
      <c r="N350" s="514"/>
      <c r="O350" s="514"/>
      <c r="P350" s="514"/>
      <c r="Q350" s="514"/>
      <c r="R350" s="514"/>
      <c r="S350" s="514"/>
      <c r="T350" s="514"/>
      <c r="U350" s="514"/>
      <c r="V350" s="514"/>
      <c r="W350" s="514"/>
      <c r="X350" s="514"/>
      <c r="Y350" s="514"/>
      <c r="Z350" s="514"/>
    </row>
    <row r="351" ht="13.5" customHeight="1">
      <c r="A351" s="514"/>
      <c r="B351" s="514"/>
      <c r="C351" s="515"/>
      <c r="D351" s="514"/>
      <c r="E351" s="514"/>
      <c r="F351" s="514"/>
      <c r="G351" s="514"/>
      <c r="H351" s="514"/>
      <c r="I351" s="514"/>
      <c r="J351" s="514"/>
      <c r="K351" s="514"/>
      <c r="L351" s="514"/>
      <c r="M351" s="514"/>
      <c r="N351" s="514"/>
      <c r="O351" s="514"/>
      <c r="P351" s="514"/>
      <c r="Q351" s="514"/>
      <c r="R351" s="514"/>
      <c r="S351" s="514"/>
      <c r="T351" s="514"/>
      <c r="U351" s="514"/>
      <c r="V351" s="514"/>
      <c r="W351" s="514"/>
      <c r="X351" s="514"/>
      <c r="Y351" s="514"/>
      <c r="Z351" s="514"/>
    </row>
    <row r="352" ht="13.5" customHeight="1">
      <c r="A352" s="514"/>
      <c r="B352" s="514"/>
      <c r="C352" s="515"/>
      <c r="D352" s="514"/>
      <c r="E352" s="514"/>
      <c r="F352" s="514"/>
      <c r="G352" s="514"/>
      <c r="H352" s="514"/>
      <c r="I352" s="514"/>
      <c r="J352" s="514"/>
      <c r="K352" s="514"/>
      <c r="L352" s="514"/>
      <c r="M352" s="514"/>
      <c r="N352" s="514"/>
      <c r="O352" s="514"/>
      <c r="P352" s="514"/>
      <c r="Q352" s="514"/>
      <c r="R352" s="514"/>
      <c r="S352" s="514"/>
      <c r="T352" s="514"/>
      <c r="U352" s="514"/>
      <c r="V352" s="514"/>
      <c r="W352" s="514"/>
      <c r="X352" s="514"/>
      <c r="Y352" s="514"/>
      <c r="Z352" s="514"/>
    </row>
    <row r="353" ht="13.5" customHeight="1">
      <c r="A353" s="514"/>
      <c r="B353" s="514"/>
      <c r="C353" s="515"/>
      <c r="D353" s="514"/>
      <c r="E353" s="514"/>
      <c r="F353" s="514"/>
      <c r="G353" s="514"/>
      <c r="H353" s="514"/>
      <c r="I353" s="514"/>
      <c r="J353" s="514"/>
      <c r="K353" s="514"/>
      <c r="L353" s="514"/>
      <c r="M353" s="514"/>
      <c r="N353" s="514"/>
      <c r="O353" s="514"/>
      <c r="P353" s="514"/>
      <c r="Q353" s="514"/>
      <c r="R353" s="514"/>
      <c r="S353" s="514"/>
      <c r="T353" s="514"/>
      <c r="U353" s="514"/>
      <c r="V353" s="514"/>
      <c r="W353" s="514"/>
      <c r="X353" s="514"/>
      <c r="Y353" s="514"/>
      <c r="Z353" s="514"/>
    </row>
    <row r="354" ht="13.5" customHeight="1">
      <c r="A354" s="514"/>
      <c r="B354" s="514"/>
      <c r="C354" s="515"/>
      <c r="D354" s="514"/>
      <c r="E354" s="514"/>
      <c r="F354" s="514"/>
      <c r="G354" s="514"/>
      <c r="H354" s="514"/>
      <c r="I354" s="514"/>
      <c r="J354" s="514"/>
      <c r="K354" s="514"/>
      <c r="L354" s="514"/>
      <c r="M354" s="514"/>
      <c r="N354" s="514"/>
      <c r="O354" s="514"/>
      <c r="P354" s="514"/>
      <c r="Q354" s="514"/>
      <c r="R354" s="514"/>
      <c r="S354" s="514"/>
      <c r="T354" s="514"/>
      <c r="U354" s="514"/>
      <c r="V354" s="514"/>
      <c r="W354" s="514"/>
      <c r="X354" s="514"/>
      <c r="Y354" s="514"/>
      <c r="Z354" s="514"/>
    </row>
    <row r="355" ht="13.5" customHeight="1">
      <c r="A355" s="514"/>
      <c r="B355" s="514"/>
      <c r="C355" s="515"/>
      <c r="D355" s="514"/>
      <c r="E355" s="514"/>
      <c r="F355" s="514"/>
      <c r="G355" s="514"/>
      <c r="H355" s="514"/>
      <c r="I355" s="514"/>
      <c r="J355" s="514"/>
      <c r="K355" s="514"/>
      <c r="L355" s="514"/>
      <c r="M355" s="514"/>
      <c r="N355" s="514"/>
      <c r="O355" s="514"/>
      <c r="P355" s="514"/>
      <c r="Q355" s="514"/>
      <c r="R355" s="514"/>
      <c r="S355" s="514"/>
      <c r="T355" s="514"/>
      <c r="U355" s="514"/>
      <c r="V355" s="514"/>
      <c r="W355" s="514"/>
      <c r="X355" s="514"/>
      <c r="Y355" s="514"/>
      <c r="Z355" s="514"/>
    </row>
    <row r="356" ht="13.5" customHeight="1">
      <c r="A356" s="514"/>
      <c r="B356" s="514"/>
      <c r="C356" s="515"/>
      <c r="D356" s="514"/>
      <c r="E356" s="514"/>
      <c r="F356" s="514"/>
      <c r="G356" s="514"/>
      <c r="H356" s="514"/>
      <c r="I356" s="514"/>
      <c r="J356" s="514"/>
      <c r="K356" s="514"/>
      <c r="L356" s="514"/>
      <c r="M356" s="514"/>
      <c r="N356" s="514"/>
      <c r="O356" s="514"/>
      <c r="P356" s="514"/>
      <c r="Q356" s="514"/>
      <c r="R356" s="514"/>
      <c r="S356" s="514"/>
      <c r="T356" s="514"/>
      <c r="U356" s="514"/>
      <c r="V356" s="514"/>
      <c r="W356" s="514"/>
      <c r="X356" s="514"/>
      <c r="Y356" s="514"/>
      <c r="Z356" s="514"/>
    </row>
    <row r="357" ht="13.5" customHeight="1">
      <c r="A357" s="514"/>
      <c r="B357" s="514"/>
      <c r="C357" s="515"/>
      <c r="D357" s="514"/>
      <c r="E357" s="514"/>
      <c r="F357" s="514"/>
      <c r="G357" s="514"/>
      <c r="H357" s="514"/>
      <c r="I357" s="514"/>
      <c r="J357" s="514"/>
      <c r="K357" s="514"/>
      <c r="L357" s="514"/>
      <c r="M357" s="514"/>
      <c r="N357" s="514"/>
      <c r="O357" s="514"/>
      <c r="P357" s="514"/>
      <c r="Q357" s="514"/>
      <c r="R357" s="514"/>
      <c r="S357" s="514"/>
      <c r="T357" s="514"/>
      <c r="U357" s="514"/>
      <c r="V357" s="514"/>
      <c r="W357" s="514"/>
      <c r="X357" s="514"/>
      <c r="Y357" s="514"/>
      <c r="Z357" s="514"/>
    </row>
    <row r="358" ht="13.5" customHeight="1">
      <c r="A358" s="514"/>
      <c r="B358" s="514"/>
      <c r="C358" s="515"/>
      <c r="D358" s="514"/>
      <c r="E358" s="514"/>
      <c r="F358" s="514"/>
      <c r="G358" s="514"/>
      <c r="H358" s="514"/>
      <c r="I358" s="514"/>
      <c r="J358" s="514"/>
      <c r="K358" s="514"/>
      <c r="L358" s="514"/>
      <c r="M358" s="514"/>
      <c r="N358" s="514"/>
      <c r="O358" s="514"/>
      <c r="P358" s="514"/>
      <c r="Q358" s="514"/>
      <c r="R358" s="514"/>
      <c r="S358" s="514"/>
      <c r="T358" s="514"/>
      <c r="U358" s="514"/>
      <c r="V358" s="514"/>
      <c r="W358" s="514"/>
      <c r="X358" s="514"/>
      <c r="Y358" s="514"/>
      <c r="Z358" s="514"/>
    </row>
    <row r="359" ht="13.5" customHeight="1">
      <c r="A359" s="514"/>
      <c r="B359" s="514"/>
      <c r="C359" s="515"/>
      <c r="D359" s="514"/>
      <c r="E359" s="514"/>
      <c r="F359" s="514"/>
      <c r="G359" s="514"/>
      <c r="H359" s="514"/>
      <c r="I359" s="514"/>
      <c r="J359" s="514"/>
      <c r="K359" s="514"/>
      <c r="L359" s="514"/>
      <c r="M359" s="514"/>
      <c r="N359" s="514"/>
      <c r="O359" s="514"/>
      <c r="P359" s="514"/>
      <c r="Q359" s="514"/>
      <c r="R359" s="514"/>
      <c r="S359" s="514"/>
      <c r="T359" s="514"/>
      <c r="U359" s="514"/>
      <c r="V359" s="514"/>
      <c r="W359" s="514"/>
      <c r="X359" s="514"/>
      <c r="Y359" s="514"/>
      <c r="Z359" s="514"/>
    </row>
    <row r="360" ht="13.5" customHeight="1">
      <c r="A360" s="514"/>
      <c r="B360" s="514"/>
      <c r="C360" s="515"/>
      <c r="D360" s="514"/>
      <c r="E360" s="514"/>
      <c r="F360" s="514"/>
      <c r="G360" s="514"/>
      <c r="H360" s="514"/>
      <c r="I360" s="514"/>
      <c r="J360" s="514"/>
      <c r="K360" s="514"/>
      <c r="L360" s="514"/>
      <c r="M360" s="514"/>
      <c r="N360" s="514"/>
      <c r="O360" s="514"/>
      <c r="P360" s="514"/>
      <c r="Q360" s="514"/>
      <c r="R360" s="514"/>
      <c r="S360" s="514"/>
      <c r="T360" s="514"/>
      <c r="U360" s="514"/>
      <c r="V360" s="514"/>
      <c r="W360" s="514"/>
      <c r="X360" s="514"/>
      <c r="Y360" s="514"/>
      <c r="Z360" s="514"/>
    </row>
    <row r="361" ht="13.5" customHeight="1">
      <c r="A361" s="514"/>
      <c r="B361" s="514"/>
      <c r="C361" s="515"/>
      <c r="D361" s="514"/>
      <c r="E361" s="514"/>
      <c r="F361" s="514"/>
      <c r="G361" s="514"/>
      <c r="H361" s="514"/>
      <c r="I361" s="514"/>
      <c r="J361" s="514"/>
      <c r="K361" s="514"/>
      <c r="L361" s="514"/>
      <c r="M361" s="514"/>
      <c r="N361" s="514"/>
      <c r="O361" s="514"/>
      <c r="P361" s="514"/>
      <c r="Q361" s="514"/>
      <c r="R361" s="514"/>
      <c r="S361" s="514"/>
      <c r="T361" s="514"/>
      <c r="U361" s="514"/>
      <c r="V361" s="514"/>
      <c r="W361" s="514"/>
      <c r="X361" s="514"/>
      <c r="Y361" s="514"/>
      <c r="Z361" s="514"/>
    </row>
    <row r="362" ht="13.5" customHeight="1">
      <c r="A362" s="514"/>
      <c r="B362" s="514"/>
      <c r="C362" s="515"/>
      <c r="D362" s="514"/>
      <c r="E362" s="514"/>
      <c r="F362" s="514"/>
      <c r="G362" s="514"/>
      <c r="H362" s="514"/>
      <c r="I362" s="514"/>
      <c r="J362" s="514"/>
      <c r="K362" s="514"/>
      <c r="L362" s="514"/>
      <c r="M362" s="514"/>
      <c r="N362" s="514"/>
      <c r="O362" s="514"/>
      <c r="P362" s="514"/>
      <c r="Q362" s="514"/>
      <c r="R362" s="514"/>
      <c r="S362" s="514"/>
      <c r="T362" s="514"/>
      <c r="U362" s="514"/>
      <c r="V362" s="514"/>
      <c r="W362" s="514"/>
      <c r="X362" s="514"/>
      <c r="Y362" s="514"/>
      <c r="Z362" s="514"/>
    </row>
    <row r="363" ht="13.5" customHeight="1">
      <c r="A363" s="514"/>
      <c r="B363" s="514"/>
      <c r="C363" s="515"/>
      <c r="D363" s="514"/>
      <c r="E363" s="514"/>
      <c r="F363" s="514"/>
      <c r="G363" s="514"/>
      <c r="H363" s="514"/>
      <c r="I363" s="514"/>
      <c r="J363" s="514"/>
      <c r="K363" s="514"/>
      <c r="L363" s="514"/>
      <c r="M363" s="514"/>
      <c r="N363" s="514"/>
      <c r="O363" s="514"/>
      <c r="P363" s="514"/>
      <c r="Q363" s="514"/>
      <c r="R363" s="514"/>
      <c r="S363" s="514"/>
      <c r="T363" s="514"/>
      <c r="U363" s="514"/>
      <c r="V363" s="514"/>
      <c r="W363" s="514"/>
      <c r="X363" s="514"/>
      <c r="Y363" s="514"/>
      <c r="Z363" s="514"/>
    </row>
    <row r="364" ht="13.5" customHeight="1">
      <c r="A364" s="514"/>
      <c r="B364" s="514"/>
      <c r="C364" s="515"/>
      <c r="D364" s="514"/>
      <c r="E364" s="514"/>
      <c r="F364" s="514"/>
      <c r="G364" s="514"/>
      <c r="H364" s="514"/>
      <c r="I364" s="514"/>
      <c r="J364" s="514"/>
      <c r="K364" s="514"/>
      <c r="L364" s="514"/>
      <c r="M364" s="514"/>
      <c r="N364" s="514"/>
      <c r="O364" s="514"/>
      <c r="P364" s="514"/>
      <c r="Q364" s="514"/>
      <c r="R364" s="514"/>
      <c r="S364" s="514"/>
      <c r="T364" s="514"/>
      <c r="U364" s="514"/>
      <c r="V364" s="514"/>
      <c r="W364" s="514"/>
      <c r="X364" s="514"/>
      <c r="Y364" s="514"/>
      <c r="Z364" s="514"/>
    </row>
    <row r="365" ht="13.5" customHeight="1">
      <c r="A365" s="514"/>
      <c r="B365" s="514"/>
      <c r="C365" s="515"/>
      <c r="D365" s="514"/>
      <c r="E365" s="514"/>
      <c r="F365" s="514"/>
      <c r="G365" s="514"/>
      <c r="H365" s="514"/>
      <c r="I365" s="514"/>
      <c r="J365" s="514"/>
      <c r="K365" s="514"/>
      <c r="L365" s="514"/>
      <c r="M365" s="514"/>
      <c r="N365" s="514"/>
      <c r="O365" s="514"/>
      <c r="P365" s="514"/>
      <c r="Q365" s="514"/>
      <c r="R365" s="514"/>
      <c r="S365" s="514"/>
      <c r="T365" s="514"/>
      <c r="U365" s="514"/>
      <c r="V365" s="514"/>
      <c r="W365" s="514"/>
      <c r="X365" s="514"/>
      <c r="Y365" s="514"/>
      <c r="Z365" s="514"/>
    </row>
    <row r="366" ht="13.5" customHeight="1">
      <c r="A366" s="514"/>
      <c r="B366" s="514"/>
      <c r="C366" s="515"/>
      <c r="D366" s="514"/>
      <c r="E366" s="514"/>
      <c r="F366" s="514"/>
      <c r="G366" s="514"/>
      <c r="H366" s="514"/>
      <c r="I366" s="514"/>
      <c r="J366" s="514"/>
      <c r="K366" s="514"/>
      <c r="L366" s="514"/>
      <c r="M366" s="514"/>
      <c r="N366" s="514"/>
      <c r="O366" s="514"/>
      <c r="P366" s="514"/>
      <c r="Q366" s="514"/>
      <c r="R366" s="514"/>
      <c r="S366" s="514"/>
      <c r="T366" s="514"/>
      <c r="U366" s="514"/>
      <c r="V366" s="514"/>
      <c r="W366" s="514"/>
      <c r="X366" s="514"/>
      <c r="Y366" s="514"/>
      <c r="Z366" s="514"/>
    </row>
    <row r="367" ht="13.5" customHeight="1">
      <c r="A367" s="514"/>
      <c r="B367" s="514"/>
      <c r="C367" s="515"/>
      <c r="D367" s="514"/>
      <c r="E367" s="514"/>
      <c r="F367" s="514"/>
      <c r="G367" s="514"/>
      <c r="H367" s="514"/>
      <c r="I367" s="514"/>
      <c r="J367" s="514"/>
      <c r="K367" s="514"/>
      <c r="L367" s="514"/>
      <c r="M367" s="514"/>
      <c r="N367" s="514"/>
      <c r="O367" s="514"/>
      <c r="P367" s="514"/>
      <c r="Q367" s="514"/>
      <c r="R367" s="514"/>
      <c r="S367" s="514"/>
      <c r="T367" s="514"/>
      <c r="U367" s="514"/>
      <c r="V367" s="514"/>
      <c r="W367" s="514"/>
      <c r="X367" s="514"/>
      <c r="Y367" s="514"/>
      <c r="Z367" s="514"/>
    </row>
    <row r="368" ht="13.5" customHeight="1">
      <c r="A368" s="514"/>
      <c r="B368" s="514"/>
      <c r="C368" s="515"/>
      <c r="D368" s="514"/>
      <c r="E368" s="514"/>
      <c r="F368" s="514"/>
      <c r="G368" s="514"/>
      <c r="H368" s="514"/>
      <c r="I368" s="514"/>
      <c r="J368" s="514"/>
      <c r="K368" s="514"/>
      <c r="L368" s="514"/>
      <c r="M368" s="514"/>
      <c r="N368" s="514"/>
      <c r="O368" s="514"/>
      <c r="P368" s="514"/>
      <c r="Q368" s="514"/>
      <c r="R368" s="514"/>
      <c r="S368" s="514"/>
      <c r="T368" s="514"/>
      <c r="U368" s="514"/>
      <c r="V368" s="514"/>
      <c r="W368" s="514"/>
      <c r="X368" s="514"/>
      <c r="Y368" s="514"/>
      <c r="Z368" s="514"/>
    </row>
    <row r="369" ht="13.5" customHeight="1">
      <c r="A369" s="514"/>
      <c r="B369" s="514"/>
      <c r="C369" s="515"/>
      <c r="D369" s="514"/>
      <c r="E369" s="514"/>
      <c r="F369" s="514"/>
      <c r="G369" s="514"/>
      <c r="H369" s="514"/>
      <c r="I369" s="514"/>
      <c r="J369" s="514"/>
      <c r="K369" s="514"/>
      <c r="L369" s="514"/>
      <c r="M369" s="514"/>
      <c r="N369" s="514"/>
      <c r="O369" s="514"/>
      <c r="P369" s="514"/>
      <c r="Q369" s="514"/>
      <c r="R369" s="514"/>
      <c r="S369" s="514"/>
      <c r="T369" s="514"/>
      <c r="U369" s="514"/>
      <c r="V369" s="514"/>
      <c r="W369" s="514"/>
      <c r="X369" s="514"/>
      <c r="Y369" s="514"/>
      <c r="Z369" s="514"/>
    </row>
    <row r="370" ht="13.5" customHeight="1">
      <c r="A370" s="514"/>
      <c r="B370" s="514"/>
      <c r="C370" s="515"/>
      <c r="D370" s="514"/>
      <c r="E370" s="514"/>
      <c r="F370" s="514"/>
      <c r="G370" s="514"/>
      <c r="H370" s="514"/>
      <c r="I370" s="514"/>
      <c r="J370" s="514"/>
      <c r="K370" s="514"/>
      <c r="L370" s="514"/>
      <c r="M370" s="514"/>
      <c r="N370" s="514"/>
      <c r="O370" s="514"/>
      <c r="P370" s="514"/>
      <c r="Q370" s="514"/>
      <c r="R370" s="514"/>
      <c r="S370" s="514"/>
      <c r="T370" s="514"/>
      <c r="U370" s="514"/>
      <c r="V370" s="514"/>
      <c r="W370" s="514"/>
      <c r="X370" s="514"/>
      <c r="Y370" s="514"/>
      <c r="Z370" s="514"/>
    </row>
    <row r="371" ht="13.5" customHeight="1">
      <c r="A371" s="514"/>
      <c r="B371" s="514"/>
      <c r="C371" s="515"/>
      <c r="D371" s="514"/>
      <c r="E371" s="514"/>
      <c r="F371" s="514"/>
      <c r="G371" s="514"/>
      <c r="H371" s="514"/>
      <c r="I371" s="514"/>
      <c r="J371" s="514"/>
      <c r="K371" s="514"/>
      <c r="L371" s="514"/>
      <c r="M371" s="514"/>
      <c r="N371" s="514"/>
      <c r="O371" s="514"/>
      <c r="P371" s="514"/>
      <c r="Q371" s="514"/>
      <c r="R371" s="514"/>
      <c r="S371" s="514"/>
      <c r="T371" s="514"/>
      <c r="U371" s="514"/>
      <c r="V371" s="514"/>
      <c r="W371" s="514"/>
      <c r="X371" s="514"/>
      <c r="Y371" s="514"/>
      <c r="Z371" s="514"/>
    </row>
    <row r="372" ht="13.5" customHeight="1">
      <c r="A372" s="514"/>
      <c r="B372" s="514"/>
      <c r="C372" s="515"/>
      <c r="D372" s="514"/>
      <c r="E372" s="514"/>
      <c r="F372" s="514"/>
      <c r="G372" s="514"/>
      <c r="H372" s="514"/>
      <c r="I372" s="514"/>
      <c r="J372" s="514"/>
      <c r="K372" s="514"/>
      <c r="L372" s="514"/>
      <c r="M372" s="514"/>
      <c r="N372" s="514"/>
      <c r="O372" s="514"/>
      <c r="P372" s="514"/>
      <c r="Q372" s="514"/>
      <c r="R372" s="514"/>
      <c r="S372" s="514"/>
      <c r="T372" s="514"/>
      <c r="U372" s="514"/>
      <c r="V372" s="514"/>
      <c r="W372" s="514"/>
      <c r="X372" s="514"/>
      <c r="Y372" s="514"/>
      <c r="Z372" s="514"/>
    </row>
    <row r="373" ht="13.5" customHeight="1">
      <c r="A373" s="514"/>
      <c r="B373" s="514"/>
      <c r="C373" s="515"/>
      <c r="D373" s="514"/>
      <c r="E373" s="514"/>
      <c r="F373" s="514"/>
      <c r="G373" s="514"/>
      <c r="H373" s="514"/>
      <c r="I373" s="514"/>
      <c r="J373" s="514"/>
      <c r="K373" s="514"/>
      <c r="L373" s="514"/>
      <c r="M373" s="514"/>
      <c r="N373" s="514"/>
      <c r="O373" s="514"/>
      <c r="P373" s="514"/>
      <c r="Q373" s="514"/>
      <c r="R373" s="514"/>
      <c r="S373" s="514"/>
      <c r="T373" s="514"/>
      <c r="U373" s="514"/>
      <c r="V373" s="514"/>
      <c r="W373" s="514"/>
      <c r="X373" s="514"/>
      <c r="Y373" s="514"/>
      <c r="Z373" s="514"/>
    </row>
    <row r="374" ht="13.5" customHeight="1">
      <c r="A374" s="514"/>
      <c r="B374" s="514"/>
      <c r="C374" s="515"/>
      <c r="D374" s="514"/>
      <c r="E374" s="514"/>
      <c r="F374" s="514"/>
      <c r="G374" s="514"/>
      <c r="H374" s="514"/>
      <c r="I374" s="514"/>
      <c r="J374" s="514"/>
      <c r="K374" s="514"/>
      <c r="L374" s="514"/>
      <c r="M374" s="514"/>
      <c r="N374" s="514"/>
      <c r="O374" s="514"/>
      <c r="P374" s="514"/>
      <c r="Q374" s="514"/>
      <c r="R374" s="514"/>
      <c r="S374" s="514"/>
      <c r="T374" s="514"/>
      <c r="U374" s="514"/>
      <c r="V374" s="514"/>
      <c r="W374" s="514"/>
      <c r="X374" s="514"/>
      <c r="Y374" s="514"/>
      <c r="Z374" s="514"/>
    </row>
    <row r="375" ht="13.5" customHeight="1">
      <c r="A375" s="514"/>
      <c r="B375" s="514"/>
      <c r="C375" s="515"/>
      <c r="D375" s="514"/>
      <c r="E375" s="514"/>
      <c r="F375" s="514"/>
      <c r="G375" s="514"/>
      <c r="H375" s="514"/>
      <c r="I375" s="514"/>
      <c r="J375" s="514"/>
      <c r="K375" s="514"/>
      <c r="L375" s="514"/>
      <c r="M375" s="514"/>
      <c r="N375" s="514"/>
      <c r="O375" s="514"/>
      <c r="P375" s="514"/>
      <c r="Q375" s="514"/>
      <c r="R375" s="514"/>
      <c r="S375" s="514"/>
      <c r="T375" s="514"/>
      <c r="U375" s="514"/>
      <c r="V375" s="514"/>
      <c r="W375" s="514"/>
      <c r="X375" s="514"/>
      <c r="Y375" s="514"/>
      <c r="Z375" s="514"/>
    </row>
    <row r="376" ht="13.5" customHeight="1">
      <c r="A376" s="514"/>
      <c r="B376" s="514"/>
      <c r="C376" s="515"/>
      <c r="D376" s="514"/>
      <c r="E376" s="514"/>
      <c r="F376" s="514"/>
      <c r="G376" s="514"/>
      <c r="H376" s="514"/>
      <c r="I376" s="514"/>
      <c r="J376" s="514"/>
      <c r="K376" s="514"/>
      <c r="L376" s="514"/>
      <c r="M376" s="514"/>
      <c r="N376" s="514"/>
      <c r="O376" s="514"/>
      <c r="P376" s="514"/>
      <c r="Q376" s="514"/>
      <c r="R376" s="514"/>
      <c r="S376" s="514"/>
      <c r="T376" s="514"/>
      <c r="U376" s="514"/>
      <c r="V376" s="514"/>
      <c r="W376" s="514"/>
      <c r="X376" s="514"/>
      <c r="Y376" s="514"/>
      <c r="Z376" s="514"/>
    </row>
    <row r="377" ht="13.5" customHeight="1">
      <c r="A377" s="514"/>
      <c r="B377" s="514"/>
      <c r="C377" s="515"/>
      <c r="D377" s="514"/>
      <c r="E377" s="514"/>
      <c r="F377" s="514"/>
      <c r="G377" s="514"/>
      <c r="H377" s="514"/>
      <c r="I377" s="514"/>
      <c r="J377" s="514"/>
      <c r="K377" s="514"/>
      <c r="L377" s="514"/>
      <c r="M377" s="514"/>
      <c r="N377" s="514"/>
      <c r="O377" s="514"/>
      <c r="P377" s="514"/>
      <c r="Q377" s="514"/>
      <c r="R377" s="514"/>
      <c r="S377" s="514"/>
      <c r="T377" s="514"/>
      <c r="U377" s="514"/>
      <c r="V377" s="514"/>
      <c r="W377" s="514"/>
      <c r="X377" s="514"/>
      <c r="Y377" s="514"/>
      <c r="Z377" s="514"/>
    </row>
    <row r="378" ht="13.5" customHeight="1">
      <c r="A378" s="514"/>
      <c r="B378" s="514"/>
      <c r="C378" s="515"/>
      <c r="D378" s="514"/>
      <c r="E378" s="514"/>
      <c r="F378" s="514"/>
      <c r="G378" s="514"/>
      <c r="H378" s="514"/>
      <c r="I378" s="514"/>
      <c r="J378" s="514"/>
      <c r="K378" s="514"/>
      <c r="L378" s="514"/>
      <c r="M378" s="514"/>
      <c r="N378" s="514"/>
      <c r="O378" s="514"/>
      <c r="P378" s="514"/>
      <c r="Q378" s="514"/>
      <c r="R378" s="514"/>
      <c r="S378" s="514"/>
      <c r="T378" s="514"/>
      <c r="U378" s="514"/>
      <c r="V378" s="514"/>
      <c r="W378" s="514"/>
      <c r="X378" s="514"/>
      <c r="Y378" s="514"/>
      <c r="Z378" s="514"/>
    </row>
    <row r="379" ht="13.5" customHeight="1">
      <c r="A379" s="514"/>
      <c r="B379" s="514"/>
      <c r="C379" s="515"/>
      <c r="D379" s="514"/>
      <c r="E379" s="514"/>
      <c r="F379" s="514"/>
      <c r="G379" s="514"/>
      <c r="H379" s="514"/>
      <c r="I379" s="514"/>
      <c r="J379" s="514"/>
      <c r="K379" s="514"/>
      <c r="L379" s="514"/>
      <c r="M379" s="514"/>
      <c r="N379" s="514"/>
      <c r="O379" s="514"/>
      <c r="P379" s="514"/>
      <c r="Q379" s="514"/>
      <c r="R379" s="514"/>
      <c r="S379" s="514"/>
      <c r="T379" s="514"/>
      <c r="U379" s="514"/>
      <c r="V379" s="514"/>
      <c r="W379" s="514"/>
      <c r="X379" s="514"/>
      <c r="Y379" s="514"/>
      <c r="Z379" s="514"/>
    </row>
    <row r="380" ht="13.5" customHeight="1">
      <c r="A380" s="514"/>
      <c r="B380" s="514"/>
      <c r="C380" s="515"/>
      <c r="D380" s="514"/>
      <c r="E380" s="514"/>
      <c r="F380" s="514"/>
      <c r="G380" s="514"/>
      <c r="H380" s="514"/>
      <c r="I380" s="514"/>
      <c r="J380" s="514"/>
      <c r="K380" s="514"/>
      <c r="L380" s="514"/>
      <c r="M380" s="514"/>
      <c r="N380" s="514"/>
      <c r="O380" s="514"/>
      <c r="P380" s="514"/>
      <c r="Q380" s="514"/>
      <c r="R380" s="514"/>
      <c r="S380" s="514"/>
      <c r="T380" s="514"/>
      <c r="U380" s="514"/>
      <c r="V380" s="514"/>
      <c r="W380" s="514"/>
      <c r="X380" s="514"/>
      <c r="Y380" s="514"/>
      <c r="Z380" s="514"/>
    </row>
    <row r="381" ht="13.5" customHeight="1">
      <c r="A381" s="514"/>
      <c r="B381" s="514"/>
      <c r="C381" s="515"/>
      <c r="D381" s="514"/>
      <c r="E381" s="514"/>
      <c r="F381" s="514"/>
      <c r="G381" s="514"/>
      <c r="H381" s="514"/>
      <c r="I381" s="514"/>
      <c r="J381" s="514"/>
      <c r="K381" s="514"/>
      <c r="L381" s="514"/>
      <c r="M381" s="514"/>
      <c r="N381" s="514"/>
      <c r="O381" s="514"/>
      <c r="P381" s="514"/>
      <c r="Q381" s="514"/>
      <c r="R381" s="514"/>
      <c r="S381" s="514"/>
      <c r="T381" s="514"/>
      <c r="U381" s="514"/>
      <c r="V381" s="514"/>
      <c r="W381" s="514"/>
      <c r="X381" s="514"/>
      <c r="Y381" s="514"/>
      <c r="Z381" s="514"/>
    </row>
    <row r="382" ht="13.5" customHeight="1">
      <c r="A382" s="514"/>
      <c r="B382" s="514"/>
      <c r="C382" s="515"/>
      <c r="D382" s="514"/>
      <c r="E382" s="514"/>
      <c r="F382" s="514"/>
      <c r="G382" s="514"/>
      <c r="H382" s="514"/>
      <c r="I382" s="514"/>
      <c r="J382" s="514"/>
      <c r="K382" s="514"/>
      <c r="L382" s="514"/>
      <c r="M382" s="514"/>
      <c r="N382" s="514"/>
      <c r="O382" s="514"/>
      <c r="P382" s="514"/>
      <c r="Q382" s="514"/>
      <c r="R382" s="514"/>
      <c r="S382" s="514"/>
      <c r="T382" s="514"/>
      <c r="U382" s="514"/>
      <c r="V382" s="514"/>
      <c r="W382" s="514"/>
      <c r="X382" s="514"/>
      <c r="Y382" s="514"/>
      <c r="Z382" s="514"/>
    </row>
    <row r="383" ht="13.5" customHeight="1">
      <c r="A383" s="514"/>
      <c r="B383" s="514"/>
      <c r="C383" s="515"/>
      <c r="D383" s="514"/>
      <c r="E383" s="514"/>
      <c r="F383" s="514"/>
      <c r="G383" s="514"/>
      <c r="H383" s="514"/>
      <c r="I383" s="514"/>
      <c r="J383" s="514"/>
      <c r="K383" s="514"/>
      <c r="L383" s="514"/>
      <c r="M383" s="514"/>
      <c r="N383" s="514"/>
      <c r="O383" s="514"/>
      <c r="P383" s="514"/>
      <c r="Q383" s="514"/>
      <c r="R383" s="514"/>
      <c r="S383" s="514"/>
      <c r="T383" s="514"/>
      <c r="U383" s="514"/>
      <c r="V383" s="514"/>
      <c r="W383" s="514"/>
      <c r="X383" s="514"/>
      <c r="Y383" s="514"/>
      <c r="Z383" s="514"/>
    </row>
    <row r="384" ht="13.5" customHeight="1">
      <c r="A384" s="514"/>
      <c r="B384" s="514"/>
      <c r="C384" s="515"/>
      <c r="D384" s="514"/>
      <c r="E384" s="514"/>
      <c r="F384" s="514"/>
      <c r="G384" s="514"/>
      <c r="H384" s="514"/>
      <c r="I384" s="514"/>
      <c r="J384" s="514"/>
      <c r="K384" s="514"/>
      <c r="L384" s="514"/>
      <c r="M384" s="514"/>
      <c r="N384" s="514"/>
      <c r="O384" s="514"/>
      <c r="P384" s="514"/>
      <c r="Q384" s="514"/>
      <c r="R384" s="514"/>
      <c r="S384" s="514"/>
      <c r="T384" s="514"/>
      <c r="U384" s="514"/>
      <c r="V384" s="514"/>
      <c r="W384" s="514"/>
      <c r="X384" s="514"/>
      <c r="Y384" s="514"/>
      <c r="Z384" s="514"/>
    </row>
    <row r="385" ht="13.5" customHeight="1">
      <c r="A385" s="514"/>
      <c r="B385" s="514"/>
      <c r="C385" s="515"/>
      <c r="D385" s="514"/>
      <c r="E385" s="514"/>
      <c r="F385" s="514"/>
      <c r="G385" s="514"/>
      <c r="H385" s="514"/>
      <c r="I385" s="514"/>
      <c r="J385" s="514"/>
      <c r="K385" s="514"/>
      <c r="L385" s="514"/>
      <c r="M385" s="514"/>
      <c r="N385" s="514"/>
      <c r="O385" s="514"/>
      <c r="P385" s="514"/>
      <c r="Q385" s="514"/>
      <c r="R385" s="514"/>
      <c r="S385" s="514"/>
      <c r="T385" s="514"/>
      <c r="U385" s="514"/>
      <c r="V385" s="514"/>
      <c r="W385" s="514"/>
      <c r="X385" s="514"/>
      <c r="Y385" s="514"/>
      <c r="Z385" s="514"/>
    </row>
    <row r="386" ht="13.5" customHeight="1">
      <c r="A386" s="514"/>
      <c r="B386" s="514"/>
      <c r="C386" s="515"/>
      <c r="D386" s="514"/>
      <c r="E386" s="514"/>
      <c r="F386" s="514"/>
      <c r="G386" s="514"/>
      <c r="H386" s="514"/>
      <c r="I386" s="514"/>
      <c r="J386" s="514"/>
      <c r="K386" s="514"/>
      <c r="L386" s="514"/>
      <c r="M386" s="514"/>
      <c r="N386" s="514"/>
      <c r="O386" s="514"/>
      <c r="P386" s="514"/>
      <c r="Q386" s="514"/>
      <c r="R386" s="514"/>
      <c r="S386" s="514"/>
      <c r="T386" s="514"/>
      <c r="U386" s="514"/>
      <c r="V386" s="514"/>
      <c r="W386" s="514"/>
      <c r="X386" s="514"/>
      <c r="Y386" s="514"/>
      <c r="Z386" s="514"/>
    </row>
    <row r="387" ht="13.5" customHeight="1">
      <c r="A387" s="514"/>
      <c r="B387" s="514"/>
      <c r="C387" s="515"/>
      <c r="D387" s="514"/>
      <c r="E387" s="514"/>
      <c r="F387" s="514"/>
      <c r="G387" s="514"/>
      <c r="H387" s="514"/>
      <c r="I387" s="514"/>
      <c r="J387" s="514"/>
      <c r="K387" s="514"/>
      <c r="L387" s="514"/>
      <c r="M387" s="514"/>
      <c r="N387" s="514"/>
      <c r="O387" s="514"/>
      <c r="P387" s="514"/>
      <c r="Q387" s="514"/>
      <c r="R387" s="514"/>
      <c r="S387" s="514"/>
      <c r="T387" s="514"/>
      <c r="U387" s="514"/>
      <c r="V387" s="514"/>
      <c r="W387" s="514"/>
      <c r="X387" s="514"/>
      <c r="Y387" s="514"/>
      <c r="Z387" s="514"/>
    </row>
    <row r="388" ht="13.5" customHeight="1">
      <c r="A388" s="514"/>
      <c r="B388" s="514"/>
      <c r="C388" s="515"/>
      <c r="D388" s="514"/>
      <c r="E388" s="514"/>
      <c r="F388" s="514"/>
      <c r="G388" s="514"/>
      <c r="H388" s="514"/>
      <c r="I388" s="514"/>
      <c r="J388" s="514"/>
      <c r="K388" s="514"/>
      <c r="L388" s="514"/>
      <c r="M388" s="514"/>
      <c r="N388" s="514"/>
      <c r="O388" s="514"/>
      <c r="P388" s="514"/>
      <c r="Q388" s="514"/>
      <c r="R388" s="514"/>
      <c r="S388" s="514"/>
      <c r="T388" s="514"/>
      <c r="U388" s="514"/>
      <c r="V388" s="514"/>
      <c r="W388" s="514"/>
      <c r="X388" s="514"/>
      <c r="Y388" s="514"/>
      <c r="Z388" s="514"/>
    </row>
    <row r="389" ht="13.5" customHeight="1">
      <c r="A389" s="514"/>
      <c r="B389" s="514"/>
      <c r="C389" s="515"/>
      <c r="D389" s="514"/>
      <c r="E389" s="514"/>
      <c r="F389" s="514"/>
      <c r="G389" s="514"/>
      <c r="H389" s="514"/>
      <c r="I389" s="514"/>
      <c r="J389" s="514"/>
      <c r="K389" s="514"/>
      <c r="L389" s="514"/>
      <c r="M389" s="514"/>
      <c r="N389" s="514"/>
      <c r="O389" s="514"/>
      <c r="P389" s="514"/>
      <c r="Q389" s="514"/>
      <c r="R389" s="514"/>
      <c r="S389" s="514"/>
      <c r="T389" s="514"/>
      <c r="U389" s="514"/>
      <c r="V389" s="514"/>
      <c r="W389" s="514"/>
      <c r="X389" s="514"/>
      <c r="Y389" s="514"/>
      <c r="Z389" s="514"/>
    </row>
    <row r="390" ht="13.5" customHeight="1">
      <c r="A390" s="514"/>
      <c r="B390" s="514"/>
      <c r="C390" s="515"/>
      <c r="D390" s="514"/>
      <c r="E390" s="514"/>
      <c r="F390" s="514"/>
      <c r="G390" s="514"/>
      <c r="H390" s="514"/>
      <c r="I390" s="514"/>
      <c r="J390" s="514"/>
      <c r="K390" s="514"/>
      <c r="L390" s="514"/>
      <c r="M390" s="514"/>
      <c r="N390" s="514"/>
      <c r="O390" s="514"/>
      <c r="P390" s="514"/>
      <c r="Q390" s="514"/>
      <c r="R390" s="514"/>
      <c r="S390" s="514"/>
      <c r="T390" s="514"/>
      <c r="U390" s="514"/>
      <c r="V390" s="514"/>
      <c r="W390" s="514"/>
      <c r="X390" s="514"/>
      <c r="Y390" s="514"/>
      <c r="Z390" s="514"/>
    </row>
    <row r="391" ht="13.5" customHeight="1">
      <c r="A391" s="514"/>
      <c r="B391" s="514"/>
      <c r="C391" s="515"/>
      <c r="D391" s="514"/>
      <c r="E391" s="514"/>
      <c r="F391" s="514"/>
      <c r="G391" s="514"/>
      <c r="H391" s="514"/>
      <c r="I391" s="514"/>
      <c r="J391" s="514"/>
      <c r="K391" s="514"/>
      <c r="L391" s="514"/>
      <c r="M391" s="514"/>
      <c r="N391" s="514"/>
      <c r="O391" s="514"/>
      <c r="P391" s="514"/>
      <c r="Q391" s="514"/>
      <c r="R391" s="514"/>
      <c r="S391" s="514"/>
      <c r="T391" s="514"/>
      <c r="U391" s="514"/>
      <c r="V391" s="514"/>
      <c r="W391" s="514"/>
      <c r="X391" s="514"/>
      <c r="Y391" s="514"/>
      <c r="Z391" s="514"/>
    </row>
    <row r="392" ht="13.5" customHeight="1">
      <c r="A392" s="514"/>
      <c r="B392" s="514"/>
      <c r="C392" s="515"/>
      <c r="D392" s="514"/>
      <c r="E392" s="514"/>
      <c r="F392" s="514"/>
      <c r="G392" s="514"/>
      <c r="H392" s="514"/>
      <c r="I392" s="514"/>
      <c r="J392" s="514"/>
      <c r="K392" s="514"/>
      <c r="L392" s="514"/>
      <c r="M392" s="514"/>
      <c r="N392" s="514"/>
      <c r="O392" s="514"/>
      <c r="P392" s="514"/>
      <c r="Q392" s="514"/>
      <c r="R392" s="514"/>
      <c r="S392" s="514"/>
      <c r="T392" s="514"/>
      <c r="U392" s="514"/>
      <c r="V392" s="514"/>
      <c r="W392" s="514"/>
      <c r="X392" s="514"/>
      <c r="Y392" s="514"/>
      <c r="Z392" s="514"/>
    </row>
    <row r="393" ht="13.5" customHeight="1">
      <c r="A393" s="514"/>
      <c r="B393" s="514"/>
      <c r="C393" s="515"/>
      <c r="D393" s="514"/>
      <c r="E393" s="514"/>
      <c r="F393" s="514"/>
      <c r="G393" s="514"/>
      <c r="H393" s="514"/>
      <c r="I393" s="514"/>
      <c r="J393" s="514"/>
      <c r="K393" s="514"/>
      <c r="L393" s="514"/>
      <c r="M393" s="514"/>
      <c r="N393" s="514"/>
      <c r="O393" s="514"/>
      <c r="P393" s="514"/>
      <c r="Q393" s="514"/>
      <c r="R393" s="514"/>
      <c r="S393" s="514"/>
      <c r="T393" s="514"/>
      <c r="U393" s="514"/>
      <c r="V393" s="514"/>
      <c r="W393" s="514"/>
      <c r="X393" s="514"/>
      <c r="Y393" s="514"/>
      <c r="Z393" s="514"/>
    </row>
    <row r="394" ht="13.5" customHeight="1">
      <c r="A394" s="514"/>
      <c r="B394" s="514"/>
      <c r="C394" s="515"/>
      <c r="D394" s="514"/>
      <c r="E394" s="514"/>
      <c r="F394" s="514"/>
      <c r="G394" s="514"/>
      <c r="H394" s="514"/>
      <c r="I394" s="514"/>
      <c r="J394" s="514"/>
      <c r="K394" s="514"/>
      <c r="L394" s="514"/>
      <c r="M394" s="514"/>
      <c r="N394" s="514"/>
      <c r="O394" s="514"/>
      <c r="P394" s="514"/>
      <c r="Q394" s="514"/>
      <c r="R394" s="514"/>
      <c r="S394" s="514"/>
      <c r="T394" s="514"/>
      <c r="U394" s="514"/>
      <c r="V394" s="514"/>
      <c r="W394" s="514"/>
      <c r="X394" s="514"/>
      <c r="Y394" s="514"/>
      <c r="Z394" s="514"/>
    </row>
    <row r="395" ht="13.5" customHeight="1">
      <c r="A395" s="514"/>
      <c r="B395" s="514"/>
      <c r="C395" s="515"/>
      <c r="D395" s="514"/>
      <c r="E395" s="514"/>
      <c r="F395" s="514"/>
      <c r="G395" s="514"/>
      <c r="H395" s="514"/>
      <c r="I395" s="514"/>
      <c r="J395" s="514"/>
      <c r="K395" s="514"/>
      <c r="L395" s="514"/>
      <c r="M395" s="514"/>
      <c r="N395" s="514"/>
      <c r="O395" s="514"/>
      <c r="P395" s="514"/>
      <c r="Q395" s="514"/>
      <c r="R395" s="514"/>
      <c r="S395" s="514"/>
      <c r="T395" s="514"/>
      <c r="U395" s="514"/>
      <c r="V395" s="514"/>
      <c r="W395" s="514"/>
      <c r="X395" s="514"/>
      <c r="Y395" s="514"/>
      <c r="Z395" s="514"/>
    </row>
    <row r="396" ht="13.5" customHeight="1">
      <c r="A396" s="514"/>
      <c r="B396" s="514"/>
      <c r="C396" s="515"/>
      <c r="D396" s="514"/>
      <c r="E396" s="514"/>
      <c r="F396" s="514"/>
      <c r="G396" s="514"/>
      <c r="H396" s="514"/>
      <c r="I396" s="514"/>
      <c r="J396" s="514"/>
      <c r="K396" s="514"/>
      <c r="L396" s="514"/>
      <c r="M396" s="514"/>
      <c r="N396" s="514"/>
      <c r="O396" s="514"/>
      <c r="P396" s="514"/>
      <c r="Q396" s="514"/>
      <c r="R396" s="514"/>
      <c r="S396" s="514"/>
      <c r="T396" s="514"/>
      <c r="U396" s="514"/>
      <c r="V396" s="514"/>
      <c r="W396" s="514"/>
      <c r="X396" s="514"/>
      <c r="Y396" s="514"/>
      <c r="Z396" s="514"/>
    </row>
    <row r="397" ht="13.5" customHeight="1">
      <c r="A397" s="514"/>
      <c r="B397" s="514"/>
      <c r="C397" s="515"/>
      <c r="D397" s="514"/>
      <c r="E397" s="514"/>
      <c r="F397" s="514"/>
      <c r="G397" s="514"/>
      <c r="H397" s="514"/>
      <c r="I397" s="514"/>
      <c r="J397" s="514"/>
      <c r="K397" s="514"/>
      <c r="L397" s="514"/>
      <c r="M397" s="514"/>
      <c r="N397" s="514"/>
      <c r="O397" s="514"/>
      <c r="P397" s="514"/>
      <c r="Q397" s="514"/>
      <c r="R397" s="514"/>
      <c r="S397" s="514"/>
      <c r="T397" s="514"/>
      <c r="U397" s="514"/>
      <c r="V397" s="514"/>
      <c r="W397" s="514"/>
      <c r="X397" s="514"/>
      <c r="Y397" s="514"/>
      <c r="Z397" s="514"/>
    </row>
    <row r="398" ht="13.5" customHeight="1">
      <c r="A398" s="514"/>
      <c r="B398" s="514"/>
      <c r="C398" s="515"/>
      <c r="D398" s="514"/>
      <c r="E398" s="514"/>
      <c r="F398" s="514"/>
      <c r="G398" s="514"/>
      <c r="H398" s="514"/>
      <c r="I398" s="514"/>
      <c r="J398" s="514"/>
      <c r="K398" s="514"/>
      <c r="L398" s="514"/>
      <c r="M398" s="514"/>
      <c r="N398" s="514"/>
      <c r="O398" s="514"/>
      <c r="P398" s="514"/>
      <c r="Q398" s="514"/>
      <c r="R398" s="514"/>
      <c r="S398" s="514"/>
      <c r="T398" s="514"/>
      <c r="U398" s="514"/>
      <c r="V398" s="514"/>
      <c r="W398" s="514"/>
      <c r="X398" s="514"/>
      <c r="Y398" s="514"/>
      <c r="Z398" s="514"/>
    </row>
    <row r="399" ht="13.5" customHeight="1">
      <c r="A399" s="514"/>
      <c r="B399" s="514"/>
      <c r="C399" s="515"/>
      <c r="D399" s="514"/>
      <c r="E399" s="514"/>
      <c r="F399" s="514"/>
      <c r="G399" s="514"/>
      <c r="H399" s="514"/>
      <c r="I399" s="514"/>
      <c r="J399" s="514"/>
      <c r="K399" s="514"/>
      <c r="L399" s="514"/>
      <c r="M399" s="514"/>
      <c r="N399" s="514"/>
      <c r="O399" s="514"/>
      <c r="P399" s="514"/>
      <c r="Q399" s="514"/>
      <c r="R399" s="514"/>
      <c r="S399" s="514"/>
      <c r="T399" s="514"/>
      <c r="U399" s="514"/>
      <c r="V399" s="514"/>
      <c r="W399" s="514"/>
      <c r="X399" s="514"/>
      <c r="Y399" s="514"/>
      <c r="Z399" s="514"/>
    </row>
    <row r="400" ht="13.5" customHeight="1">
      <c r="A400" s="514"/>
      <c r="B400" s="514"/>
      <c r="C400" s="515"/>
      <c r="D400" s="514"/>
      <c r="E400" s="514"/>
      <c r="F400" s="514"/>
      <c r="G400" s="514"/>
      <c r="H400" s="514"/>
      <c r="I400" s="514"/>
      <c r="J400" s="514"/>
      <c r="K400" s="514"/>
      <c r="L400" s="514"/>
      <c r="M400" s="514"/>
      <c r="N400" s="514"/>
      <c r="O400" s="514"/>
      <c r="P400" s="514"/>
      <c r="Q400" s="514"/>
      <c r="R400" s="514"/>
      <c r="S400" s="514"/>
      <c r="T400" s="514"/>
      <c r="U400" s="514"/>
      <c r="V400" s="514"/>
      <c r="W400" s="514"/>
      <c r="X400" s="514"/>
      <c r="Y400" s="514"/>
      <c r="Z400" s="514"/>
    </row>
    <row r="401" ht="13.5" customHeight="1">
      <c r="A401" s="514"/>
      <c r="B401" s="514"/>
      <c r="C401" s="515"/>
      <c r="D401" s="514"/>
      <c r="E401" s="514"/>
      <c r="F401" s="514"/>
      <c r="G401" s="514"/>
      <c r="H401" s="514"/>
      <c r="I401" s="514"/>
      <c r="J401" s="514"/>
      <c r="K401" s="514"/>
      <c r="L401" s="514"/>
      <c r="M401" s="514"/>
      <c r="N401" s="514"/>
      <c r="O401" s="514"/>
      <c r="P401" s="514"/>
      <c r="Q401" s="514"/>
      <c r="R401" s="514"/>
      <c r="S401" s="514"/>
      <c r="T401" s="514"/>
      <c r="U401" s="514"/>
      <c r="V401" s="514"/>
      <c r="W401" s="514"/>
      <c r="X401" s="514"/>
      <c r="Y401" s="514"/>
      <c r="Z401" s="514"/>
    </row>
    <row r="402" ht="13.5" customHeight="1">
      <c r="A402" s="514"/>
      <c r="B402" s="514"/>
      <c r="C402" s="515"/>
      <c r="D402" s="514"/>
      <c r="E402" s="514"/>
      <c r="F402" s="514"/>
      <c r="G402" s="514"/>
      <c r="H402" s="514"/>
      <c r="I402" s="514"/>
      <c r="J402" s="514"/>
      <c r="K402" s="514"/>
      <c r="L402" s="514"/>
      <c r="M402" s="514"/>
      <c r="N402" s="514"/>
      <c r="O402" s="514"/>
      <c r="P402" s="514"/>
      <c r="Q402" s="514"/>
      <c r="R402" s="514"/>
      <c r="S402" s="514"/>
      <c r="T402" s="514"/>
      <c r="U402" s="514"/>
      <c r="V402" s="514"/>
      <c r="W402" s="514"/>
      <c r="X402" s="514"/>
      <c r="Y402" s="514"/>
      <c r="Z402" s="514"/>
    </row>
    <row r="403" ht="13.5" customHeight="1">
      <c r="A403" s="514"/>
      <c r="B403" s="514"/>
      <c r="C403" s="515"/>
      <c r="D403" s="514"/>
      <c r="E403" s="514"/>
      <c r="F403" s="514"/>
      <c r="G403" s="514"/>
      <c r="H403" s="514"/>
      <c r="I403" s="514"/>
      <c r="J403" s="514"/>
      <c r="K403" s="514"/>
      <c r="L403" s="514"/>
      <c r="M403" s="514"/>
      <c r="N403" s="514"/>
      <c r="O403" s="514"/>
      <c r="P403" s="514"/>
      <c r="Q403" s="514"/>
      <c r="R403" s="514"/>
      <c r="S403" s="514"/>
      <c r="T403" s="514"/>
      <c r="U403" s="514"/>
      <c r="V403" s="514"/>
      <c r="W403" s="514"/>
      <c r="X403" s="514"/>
      <c r="Y403" s="514"/>
      <c r="Z403" s="514"/>
    </row>
    <row r="404" ht="13.5" customHeight="1">
      <c r="A404" s="514"/>
      <c r="B404" s="514"/>
      <c r="C404" s="515"/>
      <c r="D404" s="514"/>
      <c r="E404" s="514"/>
      <c r="F404" s="514"/>
      <c r="G404" s="514"/>
      <c r="H404" s="514"/>
      <c r="I404" s="514"/>
      <c r="J404" s="514"/>
      <c r="K404" s="514"/>
      <c r="L404" s="514"/>
      <c r="M404" s="514"/>
      <c r="N404" s="514"/>
      <c r="O404" s="514"/>
      <c r="P404" s="514"/>
      <c r="Q404" s="514"/>
      <c r="R404" s="514"/>
      <c r="S404" s="514"/>
      <c r="T404" s="514"/>
      <c r="U404" s="514"/>
      <c r="V404" s="514"/>
      <c r="W404" s="514"/>
      <c r="X404" s="514"/>
      <c r="Y404" s="514"/>
      <c r="Z404" s="514"/>
    </row>
    <row r="405" ht="13.5" customHeight="1">
      <c r="A405" s="514"/>
      <c r="B405" s="514"/>
      <c r="C405" s="515"/>
      <c r="D405" s="514"/>
      <c r="E405" s="514"/>
      <c r="F405" s="514"/>
      <c r="G405" s="514"/>
      <c r="H405" s="514"/>
      <c r="I405" s="514"/>
      <c r="J405" s="514"/>
      <c r="K405" s="514"/>
      <c r="L405" s="514"/>
      <c r="M405" s="514"/>
      <c r="N405" s="514"/>
      <c r="O405" s="514"/>
      <c r="P405" s="514"/>
      <c r="Q405" s="514"/>
      <c r="R405" s="514"/>
      <c r="S405" s="514"/>
      <c r="T405" s="514"/>
      <c r="U405" s="514"/>
      <c r="V405" s="514"/>
      <c r="W405" s="514"/>
      <c r="X405" s="514"/>
      <c r="Y405" s="514"/>
      <c r="Z405" s="514"/>
    </row>
    <row r="406" ht="13.5" customHeight="1">
      <c r="A406" s="514"/>
      <c r="B406" s="514"/>
      <c r="C406" s="515"/>
      <c r="D406" s="514"/>
      <c r="E406" s="514"/>
      <c r="F406" s="514"/>
      <c r="G406" s="514"/>
      <c r="H406" s="514"/>
      <c r="I406" s="514"/>
      <c r="J406" s="514"/>
      <c r="K406" s="514"/>
      <c r="L406" s="514"/>
      <c r="M406" s="514"/>
      <c r="N406" s="514"/>
      <c r="O406" s="514"/>
      <c r="P406" s="514"/>
      <c r="Q406" s="514"/>
      <c r="R406" s="514"/>
      <c r="S406" s="514"/>
      <c r="T406" s="514"/>
      <c r="U406" s="514"/>
      <c r="V406" s="514"/>
      <c r="W406" s="514"/>
      <c r="X406" s="514"/>
      <c r="Y406" s="514"/>
      <c r="Z406" s="514"/>
    </row>
    <row r="407" ht="13.5" customHeight="1">
      <c r="A407" s="514"/>
      <c r="B407" s="514"/>
      <c r="C407" s="515"/>
      <c r="D407" s="514"/>
      <c r="E407" s="514"/>
      <c r="F407" s="514"/>
      <c r="G407" s="514"/>
      <c r="H407" s="514"/>
      <c r="I407" s="514"/>
      <c r="J407" s="514"/>
      <c r="K407" s="514"/>
      <c r="L407" s="514"/>
      <c r="M407" s="514"/>
      <c r="N407" s="514"/>
      <c r="O407" s="514"/>
      <c r="P407" s="514"/>
      <c r="Q407" s="514"/>
      <c r="R407" s="514"/>
      <c r="S407" s="514"/>
      <c r="T407" s="514"/>
      <c r="U407" s="514"/>
      <c r="V407" s="514"/>
      <c r="W407" s="514"/>
      <c r="X407" s="514"/>
      <c r="Y407" s="514"/>
      <c r="Z407" s="514"/>
    </row>
    <row r="408" ht="13.5" customHeight="1">
      <c r="A408" s="514"/>
      <c r="B408" s="514"/>
      <c r="C408" s="515"/>
      <c r="D408" s="514"/>
      <c r="E408" s="514"/>
      <c r="F408" s="514"/>
      <c r="G408" s="514"/>
      <c r="H408" s="514"/>
      <c r="I408" s="514"/>
      <c r="J408" s="514"/>
      <c r="K408" s="514"/>
      <c r="L408" s="514"/>
      <c r="M408" s="514"/>
      <c r="N408" s="514"/>
      <c r="O408" s="514"/>
      <c r="P408" s="514"/>
      <c r="Q408" s="514"/>
      <c r="R408" s="514"/>
      <c r="S408" s="514"/>
      <c r="T408" s="514"/>
      <c r="U408" s="514"/>
      <c r="V408" s="514"/>
      <c r="W408" s="514"/>
      <c r="X408" s="514"/>
      <c r="Y408" s="514"/>
      <c r="Z408" s="514"/>
    </row>
    <row r="409" ht="13.5" customHeight="1">
      <c r="A409" s="514"/>
      <c r="B409" s="514"/>
      <c r="C409" s="515"/>
      <c r="D409" s="514"/>
      <c r="E409" s="514"/>
      <c r="F409" s="514"/>
      <c r="G409" s="514"/>
      <c r="H409" s="514"/>
      <c r="I409" s="514"/>
      <c r="J409" s="514"/>
      <c r="K409" s="514"/>
      <c r="L409" s="514"/>
      <c r="M409" s="514"/>
      <c r="N409" s="514"/>
      <c r="O409" s="514"/>
      <c r="P409" s="514"/>
      <c r="Q409" s="514"/>
      <c r="R409" s="514"/>
      <c r="S409" s="514"/>
      <c r="T409" s="514"/>
      <c r="U409" s="514"/>
      <c r="V409" s="514"/>
      <c r="W409" s="514"/>
      <c r="X409" s="514"/>
      <c r="Y409" s="514"/>
      <c r="Z409" s="514"/>
    </row>
    <row r="410" ht="13.5" customHeight="1">
      <c r="A410" s="514"/>
      <c r="B410" s="514"/>
      <c r="C410" s="515"/>
      <c r="D410" s="514"/>
      <c r="E410" s="514"/>
      <c r="F410" s="514"/>
      <c r="G410" s="514"/>
      <c r="H410" s="514"/>
      <c r="I410" s="514"/>
      <c r="J410" s="514"/>
      <c r="K410" s="514"/>
      <c r="L410" s="514"/>
      <c r="M410" s="514"/>
      <c r="N410" s="514"/>
      <c r="O410" s="514"/>
      <c r="P410" s="514"/>
      <c r="Q410" s="514"/>
      <c r="R410" s="514"/>
      <c r="S410" s="514"/>
      <c r="T410" s="514"/>
      <c r="U410" s="514"/>
      <c r="V410" s="514"/>
      <c r="W410" s="514"/>
      <c r="X410" s="514"/>
      <c r="Y410" s="514"/>
      <c r="Z410" s="514"/>
    </row>
    <row r="411" ht="13.5" customHeight="1">
      <c r="A411" s="514"/>
      <c r="B411" s="514"/>
      <c r="C411" s="515"/>
      <c r="D411" s="514"/>
      <c r="E411" s="514"/>
      <c r="F411" s="514"/>
      <c r="G411" s="514"/>
      <c r="H411" s="514"/>
      <c r="I411" s="514"/>
      <c r="J411" s="514"/>
      <c r="K411" s="514"/>
      <c r="L411" s="514"/>
      <c r="M411" s="514"/>
      <c r="N411" s="514"/>
      <c r="O411" s="514"/>
      <c r="P411" s="514"/>
      <c r="Q411" s="514"/>
      <c r="R411" s="514"/>
      <c r="S411" s="514"/>
      <c r="T411" s="514"/>
      <c r="U411" s="514"/>
      <c r="V411" s="514"/>
      <c r="W411" s="514"/>
      <c r="X411" s="514"/>
      <c r="Y411" s="514"/>
      <c r="Z411" s="514"/>
    </row>
    <row r="412" ht="13.5" customHeight="1">
      <c r="A412" s="514"/>
      <c r="B412" s="514"/>
      <c r="C412" s="515"/>
      <c r="D412" s="514"/>
      <c r="E412" s="514"/>
      <c r="F412" s="514"/>
      <c r="G412" s="514"/>
      <c r="H412" s="514"/>
      <c r="I412" s="514"/>
      <c r="J412" s="514"/>
      <c r="K412" s="514"/>
      <c r="L412" s="514"/>
      <c r="M412" s="514"/>
      <c r="N412" s="514"/>
      <c r="O412" s="514"/>
      <c r="P412" s="514"/>
      <c r="Q412" s="514"/>
      <c r="R412" s="514"/>
      <c r="S412" s="514"/>
      <c r="T412" s="514"/>
      <c r="U412" s="514"/>
      <c r="V412" s="514"/>
      <c r="W412" s="514"/>
      <c r="X412" s="514"/>
      <c r="Y412" s="514"/>
      <c r="Z412" s="514"/>
    </row>
    <row r="413" ht="13.5" customHeight="1">
      <c r="A413" s="514"/>
      <c r="B413" s="514"/>
      <c r="C413" s="515"/>
      <c r="D413" s="514"/>
      <c r="E413" s="514"/>
      <c r="F413" s="514"/>
      <c r="G413" s="514"/>
      <c r="H413" s="514"/>
      <c r="I413" s="514"/>
      <c r="J413" s="514"/>
      <c r="K413" s="514"/>
      <c r="L413" s="514"/>
      <c r="M413" s="514"/>
      <c r="N413" s="514"/>
      <c r="O413" s="514"/>
      <c r="P413" s="514"/>
      <c r="Q413" s="514"/>
      <c r="R413" s="514"/>
      <c r="S413" s="514"/>
      <c r="T413" s="514"/>
      <c r="U413" s="514"/>
      <c r="V413" s="514"/>
      <c r="W413" s="514"/>
      <c r="X413" s="514"/>
      <c r="Y413" s="514"/>
      <c r="Z413" s="514"/>
    </row>
    <row r="414" ht="13.5" customHeight="1">
      <c r="A414" s="514"/>
      <c r="B414" s="514"/>
      <c r="C414" s="515"/>
      <c r="D414" s="514"/>
      <c r="E414" s="514"/>
      <c r="F414" s="514"/>
      <c r="G414" s="514"/>
      <c r="H414" s="514"/>
      <c r="I414" s="514"/>
      <c r="J414" s="514"/>
      <c r="K414" s="514"/>
      <c r="L414" s="514"/>
      <c r="M414" s="514"/>
      <c r="N414" s="514"/>
      <c r="O414" s="514"/>
      <c r="P414" s="514"/>
      <c r="Q414" s="514"/>
      <c r="R414" s="514"/>
      <c r="S414" s="514"/>
      <c r="T414" s="514"/>
      <c r="U414" s="514"/>
      <c r="V414" s="514"/>
      <c r="W414" s="514"/>
      <c r="X414" s="514"/>
      <c r="Y414" s="514"/>
      <c r="Z414" s="514"/>
    </row>
    <row r="415" ht="13.5" customHeight="1">
      <c r="A415" s="514"/>
      <c r="B415" s="514"/>
      <c r="C415" s="515"/>
      <c r="D415" s="514"/>
      <c r="E415" s="514"/>
      <c r="F415" s="514"/>
      <c r="G415" s="514"/>
      <c r="H415" s="514"/>
      <c r="I415" s="514"/>
      <c r="J415" s="514"/>
      <c r="K415" s="514"/>
      <c r="L415" s="514"/>
      <c r="M415" s="514"/>
      <c r="N415" s="514"/>
      <c r="O415" s="514"/>
      <c r="P415" s="514"/>
      <c r="Q415" s="514"/>
      <c r="R415" s="514"/>
      <c r="S415" s="514"/>
      <c r="T415" s="514"/>
      <c r="U415" s="514"/>
      <c r="V415" s="514"/>
      <c r="W415" s="514"/>
      <c r="X415" s="514"/>
      <c r="Y415" s="514"/>
      <c r="Z415" s="514"/>
    </row>
    <row r="416" ht="13.5" customHeight="1">
      <c r="A416" s="514"/>
      <c r="B416" s="514"/>
      <c r="C416" s="515"/>
      <c r="D416" s="514"/>
      <c r="E416" s="514"/>
      <c r="F416" s="514"/>
      <c r="G416" s="514"/>
      <c r="H416" s="514"/>
      <c r="I416" s="514"/>
      <c r="J416" s="514"/>
      <c r="K416" s="514"/>
      <c r="L416" s="514"/>
      <c r="M416" s="514"/>
      <c r="N416" s="514"/>
      <c r="O416" s="514"/>
      <c r="P416" s="514"/>
      <c r="Q416" s="514"/>
      <c r="R416" s="514"/>
      <c r="S416" s="514"/>
      <c r="T416" s="514"/>
      <c r="U416" s="514"/>
      <c r="V416" s="514"/>
      <c r="W416" s="514"/>
      <c r="X416" s="514"/>
      <c r="Y416" s="514"/>
      <c r="Z416" s="514"/>
    </row>
    <row r="417" ht="13.5" customHeight="1">
      <c r="A417" s="514"/>
      <c r="B417" s="514"/>
      <c r="C417" s="515"/>
      <c r="D417" s="514"/>
      <c r="E417" s="514"/>
      <c r="F417" s="514"/>
      <c r="G417" s="514"/>
      <c r="H417" s="514"/>
      <c r="I417" s="514"/>
      <c r="J417" s="514"/>
      <c r="K417" s="514"/>
      <c r="L417" s="514"/>
      <c r="M417" s="514"/>
      <c r="N417" s="514"/>
      <c r="O417" s="514"/>
      <c r="P417" s="514"/>
      <c r="Q417" s="514"/>
      <c r="R417" s="514"/>
      <c r="S417" s="514"/>
      <c r="T417" s="514"/>
      <c r="U417" s="514"/>
      <c r="V417" s="514"/>
      <c r="W417" s="514"/>
      <c r="X417" s="514"/>
      <c r="Y417" s="514"/>
      <c r="Z417" s="514"/>
    </row>
    <row r="418" ht="13.5" customHeight="1">
      <c r="A418" s="514"/>
      <c r="B418" s="514"/>
      <c r="C418" s="515"/>
      <c r="D418" s="514"/>
      <c r="E418" s="514"/>
      <c r="F418" s="514"/>
      <c r="G418" s="514"/>
      <c r="H418" s="514"/>
      <c r="I418" s="514"/>
      <c r="J418" s="514"/>
      <c r="K418" s="514"/>
      <c r="L418" s="514"/>
      <c r="M418" s="514"/>
      <c r="N418" s="514"/>
      <c r="O418" s="514"/>
      <c r="P418" s="514"/>
      <c r="Q418" s="514"/>
      <c r="R418" s="514"/>
      <c r="S418" s="514"/>
      <c r="T418" s="514"/>
      <c r="U418" s="514"/>
      <c r="V418" s="514"/>
      <c r="W418" s="514"/>
      <c r="X418" s="514"/>
      <c r="Y418" s="514"/>
      <c r="Z418" s="514"/>
    </row>
    <row r="419" ht="13.5" customHeight="1">
      <c r="A419" s="514"/>
      <c r="B419" s="514"/>
      <c r="C419" s="515"/>
      <c r="D419" s="514"/>
      <c r="E419" s="514"/>
      <c r="F419" s="514"/>
      <c r="G419" s="514"/>
      <c r="H419" s="514"/>
      <c r="I419" s="514"/>
      <c r="J419" s="514"/>
      <c r="K419" s="514"/>
      <c r="L419" s="514"/>
      <c r="M419" s="514"/>
      <c r="N419" s="514"/>
      <c r="O419" s="514"/>
      <c r="P419" s="514"/>
      <c r="Q419" s="514"/>
      <c r="R419" s="514"/>
      <c r="S419" s="514"/>
      <c r="T419" s="514"/>
      <c r="U419" s="514"/>
      <c r="V419" s="514"/>
      <c r="W419" s="514"/>
      <c r="X419" s="514"/>
      <c r="Y419" s="514"/>
      <c r="Z419" s="514"/>
    </row>
    <row r="420" ht="13.5" customHeight="1">
      <c r="A420" s="514"/>
      <c r="B420" s="514"/>
      <c r="C420" s="515"/>
      <c r="D420" s="514"/>
      <c r="E420" s="514"/>
      <c r="F420" s="514"/>
      <c r="G420" s="514"/>
      <c r="H420" s="514"/>
      <c r="I420" s="514"/>
      <c r="J420" s="514"/>
      <c r="K420" s="514"/>
      <c r="L420" s="514"/>
      <c r="M420" s="514"/>
      <c r="N420" s="514"/>
      <c r="O420" s="514"/>
      <c r="P420" s="514"/>
      <c r="Q420" s="514"/>
      <c r="R420" s="514"/>
      <c r="S420" s="514"/>
      <c r="T420" s="514"/>
      <c r="U420" s="514"/>
      <c r="V420" s="514"/>
      <c r="W420" s="514"/>
      <c r="X420" s="514"/>
      <c r="Y420" s="514"/>
      <c r="Z420" s="514"/>
    </row>
    <row r="421" ht="13.5" customHeight="1">
      <c r="A421" s="514"/>
      <c r="B421" s="514"/>
      <c r="C421" s="515"/>
      <c r="D421" s="514"/>
      <c r="E421" s="514"/>
      <c r="F421" s="514"/>
      <c r="G421" s="514"/>
      <c r="H421" s="514"/>
      <c r="I421" s="514"/>
      <c r="J421" s="514"/>
      <c r="K421" s="514"/>
      <c r="L421" s="514"/>
      <c r="M421" s="514"/>
      <c r="N421" s="514"/>
      <c r="O421" s="514"/>
      <c r="P421" s="514"/>
      <c r="Q421" s="514"/>
      <c r="R421" s="514"/>
      <c r="S421" s="514"/>
      <c r="T421" s="514"/>
      <c r="U421" s="514"/>
      <c r="V421" s="514"/>
      <c r="W421" s="514"/>
      <c r="X421" s="514"/>
      <c r="Y421" s="514"/>
      <c r="Z421" s="514"/>
    </row>
    <row r="422" ht="13.5" customHeight="1">
      <c r="A422" s="514"/>
      <c r="B422" s="514"/>
      <c r="C422" s="515"/>
      <c r="D422" s="514"/>
      <c r="E422" s="514"/>
      <c r="F422" s="514"/>
      <c r="G422" s="514"/>
      <c r="H422" s="514"/>
      <c r="I422" s="514"/>
      <c r="J422" s="514"/>
      <c r="K422" s="514"/>
      <c r="L422" s="514"/>
      <c r="M422" s="514"/>
      <c r="N422" s="514"/>
      <c r="O422" s="514"/>
      <c r="P422" s="514"/>
      <c r="Q422" s="514"/>
      <c r="R422" s="514"/>
      <c r="S422" s="514"/>
      <c r="T422" s="514"/>
      <c r="U422" s="514"/>
      <c r="V422" s="514"/>
      <c r="W422" s="514"/>
      <c r="X422" s="514"/>
      <c r="Y422" s="514"/>
      <c r="Z422" s="514"/>
    </row>
    <row r="423" ht="13.5" customHeight="1">
      <c r="A423" s="514"/>
      <c r="B423" s="514"/>
      <c r="C423" s="515"/>
      <c r="D423" s="514"/>
      <c r="E423" s="514"/>
      <c r="F423" s="514"/>
      <c r="G423" s="514"/>
      <c r="H423" s="514"/>
      <c r="I423" s="514"/>
      <c r="J423" s="514"/>
      <c r="K423" s="514"/>
      <c r="L423" s="514"/>
      <c r="M423" s="514"/>
      <c r="N423" s="514"/>
      <c r="O423" s="514"/>
      <c r="P423" s="514"/>
      <c r="Q423" s="514"/>
      <c r="R423" s="514"/>
      <c r="S423" s="514"/>
      <c r="T423" s="514"/>
      <c r="U423" s="514"/>
      <c r="V423" s="514"/>
      <c r="W423" s="514"/>
      <c r="X423" s="514"/>
      <c r="Y423" s="514"/>
      <c r="Z423" s="514"/>
    </row>
    <row r="424" ht="13.5" customHeight="1">
      <c r="A424" s="514"/>
      <c r="B424" s="514"/>
      <c r="C424" s="515"/>
      <c r="D424" s="514"/>
      <c r="E424" s="514"/>
      <c r="F424" s="514"/>
      <c r="G424" s="514"/>
      <c r="H424" s="514"/>
      <c r="I424" s="514"/>
      <c r="J424" s="514"/>
      <c r="K424" s="514"/>
      <c r="L424" s="514"/>
      <c r="M424" s="514"/>
      <c r="N424" s="514"/>
      <c r="O424" s="514"/>
      <c r="P424" s="514"/>
      <c r="Q424" s="514"/>
      <c r="R424" s="514"/>
      <c r="S424" s="514"/>
      <c r="T424" s="514"/>
      <c r="U424" s="514"/>
      <c r="V424" s="514"/>
      <c r="W424" s="514"/>
      <c r="X424" s="514"/>
      <c r="Y424" s="514"/>
      <c r="Z424" s="514"/>
    </row>
    <row r="425" ht="13.5" customHeight="1">
      <c r="A425" s="514"/>
      <c r="B425" s="514"/>
      <c r="C425" s="515"/>
      <c r="D425" s="514"/>
      <c r="E425" s="514"/>
      <c r="F425" s="514"/>
      <c r="G425" s="514"/>
      <c r="H425" s="514"/>
      <c r="I425" s="514"/>
      <c r="J425" s="514"/>
      <c r="K425" s="514"/>
      <c r="L425" s="514"/>
      <c r="M425" s="514"/>
      <c r="N425" s="514"/>
      <c r="O425" s="514"/>
      <c r="P425" s="514"/>
      <c r="Q425" s="514"/>
      <c r="R425" s="514"/>
      <c r="S425" s="514"/>
      <c r="T425" s="514"/>
      <c r="U425" s="514"/>
      <c r="V425" s="514"/>
      <c r="W425" s="514"/>
      <c r="X425" s="514"/>
      <c r="Y425" s="514"/>
      <c r="Z425" s="514"/>
    </row>
    <row r="426" ht="13.5" customHeight="1">
      <c r="A426" s="514"/>
      <c r="B426" s="514"/>
      <c r="C426" s="515"/>
      <c r="D426" s="514"/>
      <c r="E426" s="514"/>
      <c r="F426" s="514"/>
      <c r="G426" s="514"/>
      <c r="H426" s="514"/>
      <c r="I426" s="514"/>
      <c r="J426" s="514"/>
      <c r="K426" s="514"/>
      <c r="L426" s="514"/>
      <c r="M426" s="514"/>
      <c r="N426" s="514"/>
      <c r="O426" s="514"/>
      <c r="P426" s="514"/>
      <c r="Q426" s="514"/>
      <c r="R426" s="514"/>
      <c r="S426" s="514"/>
      <c r="T426" s="514"/>
      <c r="U426" s="514"/>
      <c r="V426" s="514"/>
      <c r="W426" s="514"/>
      <c r="X426" s="514"/>
      <c r="Y426" s="514"/>
      <c r="Z426" s="514"/>
    </row>
    <row r="427" ht="13.5" customHeight="1">
      <c r="A427" s="514"/>
      <c r="B427" s="514"/>
      <c r="C427" s="515"/>
      <c r="D427" s="514"/>
      <c r="E427" s="514"/>
      <c r="F427" s="514"/>
      <c r="G427" s="514"/>
      <c r="H427" s="514"/>
      <c r="I427" s="514"/>
      <c r="J427" s="514"/>
      <c r="K427" s="514"/>
      <c r="L427" s="514"/>
      <c r="M427" s="514"/>
      <c r="N427" s="514"/>
      <c r="O427" s="514"/>
      <c r="P427" s="514"/>
      <c r="Q427" s="514"/>
      <c r="R427" s="514"/>
      <c r="S427" s="514"/>
      <c r="T427" s="514"/>
      <c r="U427" s="514"/>
      <c r="V427" s="514"/>
      <c r="W427" s="514"/>
      <c r="X427" s="514"/>
      <c r="Y427" s="514"/>
      <c r="Z427" s="514"/>
    </row>
    <row r="428" ht="13.5" customHeight="1">
      <c r="A428" s="514"/>
      <c r="B428" s="514"/>
      <c r="C428" s="515"/>
      <c r="D428" s="514"/>
      <c r="E428" s="514"/>
      <c r="F428" s="514"/>
      <c r="G428" s="514"/>
      <c r="H428" s="514"/>
      <c r="I428" s="514"/>
      <c r="J428" s="514"/>
      <c r="K428" s="514"/>
      <c r="L428" s="514"/>
      <c r="M428" s="514"/>
      <c r="N428" s="514"/>
      <c r="O428" s="514"/>
      <c r="P428" s="514"/>
      <c r="Q428" s="514"/>
      <c r="R428" s="514"/>
      <c r="S428" s="514"/>
      <c r="T428" s="514"/>
      <c r="U428" s="514"/>
      <c r="V428" s="514"/>
      <c r="W428" s="514"/>
      <c r="X428" s="514"/>
      <c r="Y428" s="514"/>
      <c r="Z428" s="514"/>
    </row>
    <row r="429" ht="13.5" customHeight="1">
      <c r="A429" s="514"/>
      <c r="B429" s="514"/>
      <c r="C429" s="515"/>
      <c r="D429" s="514"/>
      <c r="E429" s="514"/>
      <c r="F429" s="514"/>
      <c r="G429" s="514"/>
      <c r="H429" s="514"/>
      <c r="I429" s="514"/>
      <c r="J429" s="514"/>
      <c r="K429" s="514"/>
      <c r="L429" s="514"/>
      <c r="M429" s="514"/>
      <c r="N429" s="514"/>
      <c r="O429" s="514"/>
      <c r="P429" s="514"/>
      <c r="Q429" s="514"/>
      <c r="R429" s="514"/>
      <c r="S429" s="514"/>
      <c r="T429" s="514"/>
      <c r="U429" s="514"/>
      <c r="V429" s="514"/>
      <c r="W429" s="514"/>
      <c r="X429" s="514"/>
      <c r="Y429" s="514"/>
      <c r="Z429" s="514"/>
    </row>
    <row r="430" ht="13.5" customHeight="1">
      <c r="A430" s="514"/>
      <c r="B430" s="514"/>
      <c r="C430" s="515"/>
      <c r="D430" s="514"/>
      <c r="E430" s="514"/>
      <c r="F430" s="514"/>
      <c r="G430" s="514"/>
      <c r="H430" s="514"/>
      <c r="I430" s="514"/>
      <c r="J430" s="514"/>
      <c r="K430" s="514"/>
      <c r="L430" s="514"/>
      <c r="M430" s="514"/>
      <c r="N430" s="514"/>
      <c r="O430" s="514"/>
      <c r="P430" s="514"/>
      <c r="Q430" s="514"/>
      <c r="R430" s="514"/>
      <c r="S430" s="514"/>
      <c r="T430" s="514"/>
      <c r="U430" s="514"/>
      <c r="V430" s="514"/>
      <c r="W430" s="514"/>
      <c r="X430" s="514"/>
      <c r="Y430" s="514"/>
      <c r="Z430" s="514"/>
    </row>
    <row r="431" ht="13.5" customHeight="1">
      <c r="A431" s="514"/>
      <c r="B431" s="514"/>
      <c r="C431" s="515"/>
      <c r="D431" s="514"/>
      <c r="E431" s="514"/>
      <c r="F431" s="514"/>
      <c r="G431" s="514"/>
      <c r="H431" s="514"/>
      <c r="I431" s="514"/>
      <c r="J431" s="514"/>
      <c r="K431" s="514"/>
      <c r="L431" s="514"/>
      <c r="M431" s="514"/>
      <c r="N431" s="514"/>
      <c r="O431" s="514"/>
      <c r="P431" s="514"/>
      <c r="Q431" s="514"/>
      <c r="R431" s="514"/>
      <c r="S431" s="514"/>
      <c r="T431" s="514"/>
      <c r="U431" s="514"/>
      <c r="V431" s="514"/>
      <c r="W431" s="514"/>
      <c r="X431" s="514"/>
      <c r="Y431" s="514"/>
      <c r="Z431" s="514"/>
    </row>
    <row r="432" ht="13.5" customHeight="1">
      <c r="A432" s="514"/>
      <c r="B432" s="514"/>
      <c r="C432" s="515"/>
      <c r="D432" s="514"/>
      <c r="E432" s="514"/>
      <c r="F432" s="514"/>
      <c r="G432" s="514"/>
      <c r="H432" s="514"/>
      <c r="I432" s="514"/>
      <c r="J432" s="514"/>
      <c r="K432" s="514"/>
      <c r="L432" s="514"/>
      <c r="M432" s="514"/>
      <c r="N432" s="514"/>
      <c r="O432" s="514"/>
      <c r="P432" s="514"/>
      <c r="Q432" s="514"/>
      <c r="R432" s="514"/>
      <c r="S432" s="514"/>
      <c r="T432" s="514"/>
      <c r="U432" s="514"/>
      <c r="V432" s="514"/>
      <c r="W432" s="514"/>
      <c r="X432" s="514"/>
      <c r="Y432" s="514"/>
      <c r="Z432" s="514"/>
    </row>
    <row r="433" ht="13.5" customHeight="1">
      <c r="A433" s="514"/>
      <c r="B433" s="514"/>
      <c r="C433" s="515"/>
      <c r="D433" s="514"/>
      <c r="E433" s="514"/>
      <c r="F433" s="514"/>
      <c r="G433" s="514"/>
      <c r="H433" s="514"/>
      <c r="I433" s="514"/>
      <c r="J433" s="514"/>
      <c r="K433" s="514"/>
      <c r="L433" s="514"/>
      <c r="M433" s="514"/>
      <c r="N433" s="514"/>
      <c r="O433" s="514"/>
      <c r="P433" s="514"/>
      <c r="Q433" s="514"/>
      <c r="R433" s="514"/>
      <c r="S433" s="514"/>
      <c r="T433" s="514"/>
      <c r="U433" s="514"/>
      <c r="V433" s="514"/>
      <c r="W433" s="514"/>
      <c r="X433" s="514"/>
      <c r="Y433" s="514"/>
      <c r="Z433" s="514"/>
    </row>
    <row r="434" ht="13.5" customHeight="1">
      <c r="A434" s="514"/>
      <c r="B434" s="514"/>
      <c r="C434" s="515"/>
      <c r="D434" s="514"/>
      <c r="E434" s="514"/>
      <c r="F434" s="514"/>
      <c r="G434" s="514"/>
      <c r="H434" s="514"/>
      <c r="I434" s="514"/>
      <c r="J434" s="514"/>
      <c r="K434" s="514"/>
      <c r="L434" s="514"/>
      <c r="M434" s="514"/>
      <c r="N434" s="514"/>
      <c r="O434" s="514"/>
      <c r="P434" s="514"/>
      <c r="Q434" s="514"/>
      <c r="R434" s="514"/>
      <c r="S434" s="514"/>
      <c r="T434" s="514"/>
      <c r="U434" s="514"/>
      <c r="V434" s="514"/>
      <c r="W434" s="514"/>
      <c r="X434" s="514"/>
      <c r="Y434" s="514"/>
      <c r="Z434" s="514"/>
    </row>
    <row r="435" ht="13.5" customHeight="1">
      <c r="A435" s="514"/>
      <c r="B435" s="514"/>
      <c r="C435" s="515"/>
      <c r="D435" s="514"/>
      <c r="E435" s="514"/>
      <c r="F435" s="514"/>
      <c r="G435" s="514"/>
      <c r="H435" s="514"/>
      <c r="I435" s="514"/>
      <c r="J435" s="514"/>
      <c r="K435" s="514"/>
      <c r="L435" s="514"/>
      <c r="M435" s="514"/>
      <c r="N435" s="514"/>
      <c r="O435" s="514"/>
      <c r="P435" s="514"/>
      <c r="Q435" s="514"/>
      <c r="R435" s="514"/>
      <c r="S435" s="514"/>
      <c r="T435" s="514"/>
      <c r="U435" s="514"/>
      <c r="V435" s="514"/>
      <c r="W435" s="514"/>
      <c r="X435" s="514"/>
      <c r="Y435" s="514"/>
      <c r="Z435" s="514"/>
    </row>
    <row r="436" ht="13.5" customHeight="1">
      <c r="A436" s="514"/>
      <c r="B436" s="514"/>
      <c r="C436" s="515"/>
      <c r="D436" s="514"/>
      <c r="E436" s="514"/>
      <c r="F436" s="514"/>
      <c r="G436" s="514"/>
      <c r="H436" s="514"/>
      <c r="I436" s="514"/>
      <c r="J436" s="514"/>
      <c r="K436" s="514"/>
      <c r="L436" s="514"/>
      <c r="M436" s="514"/>
      <c r="N436" s="514"/>
      <c r="O436" s="514"/>
      <c r="P436" s="514"/>
      <c r="Q436" s="514"/>
      <c r="R436" s="514"/>
      <c r="S436" s="514"/>
      <c r="T436" s="514"/>
      <c r="U436" s="514"/>
      <c r="V436" s="514"/>
      <c r="W436" s="514"/>
      <c r="X436" s="514"/>
      <c r="Y436" s="514"/>
      <c r="Z436" s="514"/>
    </row>
    <row r="437" ht="13.5" customHeight="1">
      <c r="A437" s="514"/>
      <c r="B437" s="514"/>
      <c r="C437" s="515"/>
      <c r="D437" s="514"/>
      <c r="E437" s="514"/>
      <c r="F437" s="514"/>
      <c r="G437" s="514"/>
      <c r="H437" s="514"/>
      <c r="I437" s="514"/>
      <c r="J437" s="514"/>
      <c r="K437" s="514"/>
      <c r="L437" s="514"/>
      <c r="M437" s="514"/>
      <c r="N437" s="514"/>
      <c r="O437" s="514"/>
      <c r="P437" s="514"/>
      <c r="Q437" s="514"/>
      <c r="R437" s="514"/>
      <c r="S437" s="514"/>
      <c r="T437" s="514"/>
      <c r="U437" s="514"/>
      <c r="V437" s="514"/>
      <c r="W437" s="514"/>
      <c r="X437" s="514"/>
      <c r="Y437" s="514"/>
      <c r="Z437" s="514"/>
    </row>
    <row r="438" ht="13.5" customHeight="1">
      <c r="A438" s="514"/>
      <c r="B438" s="514"/>
      <c r="C438" s="515"/>
      <c r="D438" s="514"/>
      <c r="E438" s="514"/>
      <c r="F438" s="514"/>
      <c r="G438" s="514"/>
      <c r="H438" s="514"/>
      <c r="I438" s="514"/>
      <c r="J438" s="514"/>
      <c r="K438" s="514"/>
      <c r="L438" s="514"/>
      <c r="M438" s="514"/>
      <c r="N438" s="514"/>
      <c r="O438" s="514"/>
      <c r="P438" s="514"/>
      <c r="Q438" s="514"/>
      <c r="R438" s="514"/>
      <c r="S438" s="514"/>
      <c r="T438" s="514"/>
      <c r="U438" s="514"/>
      <c r="V438" s="514"/>
      <c r="W438" s="514"/>
      <c r="X438" s="514"/>
      <c r="Y438" s="514"/>
      <c r="Z438" s="514"/>
    </row>
    <row r="439" ht="13.5" customHeight="1">
      <c r="A439" s="514"/>
      <c r="B439" s="514"/>
      <c r="C439" s="515"/>
      <c r="D439" s="514"/>
      <c r="E439" s="514"/>
      <c r="F439" s="514"/>
      <c r="G439" s="514"/>
      <c r="H439" s="514"/>
      <c r="I439" s="514"/>
      <c r="J439" s="514"/>
      <c r="K439" s="514"/>
      <c r="L439" s="514"/>
      <c r="M439" s="514"/>
      <c r="N439" s="514"/>
      <c r="O439" s="514"/>
      <c r="P439" s="514"/>
      <c r="Q439" s="514"/>
      <c r="R439" s="514"/>
      <c r="S439" s="514"/>
      <c r="T439" s="514"/>
      <c r="U439" s="514"/>
      <c r="V439" s="514"/>
      <c r="W439" s="514"/>
      <c r="X439" s="514"/>
      <c r="Y439" s="514"/>
      <c r="Z439" s="514"/>
    </row>
    <row r="440" ht="13.5" customHeight="1">
      <c r="A440" s="514"/>
      <c r="B440" s="514"/>
      <c r="C440" s="515"/>
      <c r="D440" s="514"/>
      <c r="E440" s="514"/>
      <c r="F440" s="514"/>
      <c r="G440" s="514"/>
      <c r="H440" s="514"/>
      <c r="I440" s="514"/>
      <c r="J440" s="514"/>
      <c r="K440" s="514"/>
      <c r="L440" s="514"/>
      <c r="M440" s="514"/>
      <c r="N440" s="514"/>
      <c r="O440" s="514"/>
      <c r="P440" s="514"/>
      <c r="Q440" s="514"/>
      <c r="R440" s="514"/>
      <c r="S440" s="514"/>
      <c r="T440" s="514"/>
      <c r="U440" s="514"/>
      <c r="V440" s="514"/>
      <c r="W440" s="514"/>
      <c r="X440" s="514"/>
      <c r="Y440" s="514"/>
      <c r="Z440" s="514"/>
    </row>
    <row r="441" ht="13.5" customHeight="1">
      <c r="A441" s="514"/>
      <c r="B441" s="514"/>
      <c r="C441" s="515"/>
      <c r="D441" s="514"/>
      <c r="E441" s="514"/>
      <c r="F441" s="514"/>
      <c r="G441" s="514"/>
      <c r="H441" s="514"/>
      <c r="I441" s="514"/>
      <c r="J441" s="514"/>
      <c r="K441" s="514"/>
      <c r="L441" s="514"/>
      <c r="M441" s="514"/>
      <c r="N441" s="514"/>
      <c r="O441" s="514"/>
      <c r="P441" s="514"/>
      <c r="Q441" s="514"/>
      <c r="R441" s="514"/>
      <c r="S441" s="514"/>
      <c r="T441" s="514"/>
      <c r="U441" s="514"/>
      <c r="V441" s="514"/>
      <c r="W441" s="514"/>
      <c r="X441" s="514"/>
      <c r="Y441" s="514"/>
      <c r="Z441" s="514"/>
    </row>
    <row r="442" ht="13.5" customHeight="1">
      <c r="A442" s="514"/>
      <c r="B442" s="514"/>
      <c r="C442" s="515"/>
      <c r="D442" s="514"/>
      <c r="E442" s="514"/>
      <c r="F442" s="514"/>
      <c r="G442" s="514"/>
      <c r="H442" s="514"/>
      <c r="I442" s="514"/>
      <c r="J442" s="514"/>
      <c r="K442" s="514"/>
      <c r="L442" s="514"/>
      <c r="M442" s="514"/>
      <c r="N442" s="514"/>
      <c r="O442" s="514"/>
      <c r="P442" s="514"/>
      <c r="Q442" s="514"/>
      <c r="R442" s="514"/>
      <c r="S442" s="514"/>
      <c r="T442" s="514"/>
      <c r="U442" s="514"/>
      <c r="V442" s="514"/>
      <c r="W442" s="514"/>
      <c r="X442" s="514"/>
      <c r="Y442" s="514"/>
      <c r="Z442" s="514"/>
    </row>
    <row r="443" ht="13.5" customHeight="1">
      <c r="A443" s="514"/>
      <c r="B443" s="514"/>
      <c r="C443" s="515"/>
      <c r="D443" s="514"/>
      <c r="E443" s="514"/>
      <c r="F443" s="514"/>
      <c r="G443" s="514"/>
      <c r="H443" s="514"/>
      <c r="I443" s="514"/>
      <c r="J443" s="514"/>
      <c r="K443" s="514"/>
      <c r="L443" s="514"/>
      <c r="M443" s="514"/>
      <c r="N443" s="514"/>
      <c r="O443" s="514"/>
      <c r="P443" s="514"/>
      <c r="Q443" s="514"/>
      <c r="R443" s="514"/>
      <c r="S443" s="514"/>
      <c r="T443" s="514"/>
      <c r="U443" s="514"/>
      <c r="V443" s="514"/>
      <c r="W443" s="514"/>
      <c r="X443" s="514"/>
      <c r="Y443" s="514"/>
      <c r="Z443" s="514"/>
    </row>
    <row r="444" ht="13.5" customHeight="1">
      <c r="A444" s="514"/>
      <c r="B444" s="514"/>
      <c r="C444" s="515"/>
      <c r="D444" s="514"/>
      <c r="E444" s="514"/>
      <c r="F444" s="514"/>
      <c r="G444" s="514"/>
      <c r="H444" s="514"/>
      <c r="I444" s="514"/>
      <c r="J444" s="514"/>
      <c r="K444" s="514"/>
      <c r="L444" s="514"/>
      <c r="M444" s="514"/>
      <c r="N444" s="514"/>
      <c r="O444" s="514"/>
      <c r="P444" s="514"/>
      <c r="Q444" s="514"/>
      <c r="R444" s="514"/>
      <c r="S444" s="514"/>
      <c r="T444" s="514"/>
      <c r="U444" s="514"/>
      <c r="V444" s="514"/>
      <c r="W444" s="514"/>
      <c r="X444" s="514"/>
      <c r="Y444" s="514"/>
      <c r="Z444" s="514"/>
    </row>
    <row r="445" ht="13.5" customHeight="1">
      <c r="A445" s="514"/>
      <c r="B445" s="514"/>
      <c r="C445" s="515"/>
      <c r="D445" s="514"/>
      <c r="E445" s="514"/>
      <c r="F445" s="514"/>
      <c r="G445" s="514"/>
      <c r="H445" s="514"/>
      <c r="I445" s="514"/>
      <c r="J445" s="514"/>
      <c r="K445" s="514"/>
      <c r="L445" s="514"/>
      <c r="M445" s="514"/>
      <c r="N445" s="514"/>
      <c r="O445" s="514"/>
      <c r="P445" s="514"/>
      <c r="Q445" s="514"/>
      <c r="R445" s="514"/>
      <c r="S445" s="514"/>
      <c r="T445" s="514"/>
      <c r="U445" s="514"/>
      <c r="V445" s="514"/>
      <c r="W445" s="514"/>
      <c r="X445" s="514"/>
      <c r="Y445" s="514"/>
      <c r="Z445" s="514"/>
    </row>
    <row r="446" ht="13.5" customHeight="1">
      <c r="A446" s="514"/>
      <c r="B446" s="514"/>
      <c r="C446" s="515"/>
      <c r="D446" s="514"/>
      <c r="E446" s="514"/>
      <c r="F446" s="514"/>
      <c r="G446" s="514"/>
      <c r="H446" s="514"/>
      <c r="I446" s="514"/>
      <c r="J446" s="514"/>
      <c r="K446" s="514"/>
      <c r="L446" s="514"/>
      <c r="M446" s="514"/>
      <c r="N446" s="514"/>
      <c r="O446" s="514"/>
      <c r="P446" s="514"/>
      <c r="Q446" s="514"/>
      <c r="R446" s="514"/>
      <c r="S446" s="514"/>
      <c r="T446" s="514"/>
      <c r="U446" s="514"/>
      <c r="V446" s="514"/>
      <c r="W446" s="514"/>
      <c r="X446" s="514"/>
      <c r="Y446" s="514"/>
      <c r="Z446" s="514"/>
    </row>
    <row r="447" ht="13.5" customHeight="1">
      <c r="A447" s="514"/>
      <c r="B447" s="514"/>
      <c r="C447" s="515"/>
      <c r="D447" s="514"/>
      <c r="E447" s="514"/>
      <c r="F447" s="514"/>
      <c r="G447" s="514"/>
      <c r="H447" s="514"/>
      <c r="I447" s="514"/>
      <c r="J447" s="514"/>
      <c r="K447" s="514"/>
      <c r="L447" s="514"/>
      <c r="M447" s="514"/>
      <c r="N447" s="514"/>
      <c r="O447" s="514"/>
      <c r="P447" s="514"/>
      <c r="Q447" s="514"/>
      <c r="R447" s="514"/>
      <c r="S447" s="514"/>
      <c r="T447" s="514"/>
      <c r="U447" s="514"/>
      <c r="V447" s="514"/>
      <c r="W447" s="514"/>
      <c r="X447" s="514"/>
      <c r="Y447" s="514"/>
      <c r="Z447" s="514"/>
    </row>
    <row r="448" ht="13.5" customHeight="1">
      <c r="A448" s="514"/>
      <c r="B448" s="514"/>
      <c r="C448" s="515"/>
      <c r="D448" s="514"/>
      <c r="E448" s="514"/>
      <c r="F448" s="514"/>
      <c r="G448" s="514"/>
      <c r="H448" s="514"/>
      <c r="I448" s="514"/>
      <c r="J448" s="514"/>
      <c r="K448" s="514"/>
      <c r="L448" s="514"/>
      <c r="M448" s="514"/>
      <c r="N448" s="514"/>
      <c r="O448" s="514"/>
      <c r="P448" s="514"/>
      <c r="Q448" s="514"/>
      <c r="R448" s="514"/>
      <c r="S448" s="514"/>
      <c r="T448" s="514"/>
      <c r="U448" s="514"/>
      <c r="V448" s="514"/>
      <c r="W448" s="514"/>
      <c r="X448" s="514"/>
      <c r="Y448" s="514"/>
      <c r="Z448" s="514"/>
    </row>
    <row r="449" ht="13.5" customHeight="1">
      <c r="A449" s="514"/>
      <c r="B449" s="514"/>
      <c r="C449" s="515"/>
      <c r="D449" s="514"/>
      <c r="E449" s="514"/>
      <c r="F449" s="514"/>
      <c r="G449" s="514"/>
      <c r="H449" s="514"/>
      <c r="I449" s="514"/>
      <c r="J449" s="514"/>
      <c r="K449" s="514"/>
      <c r="L449" s="514"/>
      <c r="M449" s="514"/>
      <c r="N449" s="514"/>
      <c r="O449" s="514"/>
      <c r="P449" s="514"/>
      <c r="Q449" s="514"/>
      <c r="R449" s="514"/>
      <c r="S449" s="514"/>
      <c r="T449" s="514"/>
      <c r="U449" s="514"/>
      <c r="V449" s="514"/>
      <c r="W449" s="514"/>
      <c r="X449" s="514"/>
      <c r="Y449" s="514"/>
      <c r="Z449" s="514"/>
    </row>
    <row r="450" ht="13.5" customHeight="1">
      <c r="A450" s="514"/>
      <c r="B450" s="514"/>
      <c r="C450" s="515"/>
      <c r="D450" s="514"/>
      <c r="E450" s="514"/>
      <c r="F450" s="514"/>
      <c r="G450" s="514"/>
      <c r="H450" s="514"/>
      <c r="I450" s="514"/>
      <c r="J450" s="514"/>
      <c r="K450" s="514"/>
      <c r="L450" s="514"/>
      <c r="M450" s="514"/>
      <c r="N450" s="514"/>
      <c r="O450" s="514"/>
      <c r="P450" s="514"/>
      <c r="Q450" s="514"/>
      <c r="R450" s="514"/>
      <c r="S450" s="514"/>
      <c r="T450" s="514"/>
      <c r="U450" s="514"/>
      <c r="V450" s="514"/>
      <c r="W450" s="514"/>
      <c r="X450" s="514"/>
      <c r="Y450" s="514"/>
      <c r="Z450" s="514"/>
    </row>
    <row r="451" ht="13.5" customHeight="1">
      <c r="A451" s="514"/>
      <c r="B451" s="514"/>
      <c r="C451" s="515"/>
      <c r="D451" s="514"/>
      <c r="E451" s="514"/>
      <c r="F451" s="514"/>
      <c r="G451" s="514"/>
      <c r="H451" s="514"/>
      <c r="I451" s="514"/>
      <c r="J451" s="514"/>
      <c r="K451" s="514"/>
      <c r="L451" s="514"/>
      <c r="M451" s="514"/>
      <c r="N451" s="514"/>
      <c r="O451" s="514"/>
      <c r="P451" s="514"/>
      <c r="Q451" s="514"/>
      <c r="R451" s="514"/>
      <c r="S451" s="514"/>
      <c r="T451" s="514"/>
      <c r="U451" s="514"/>
      <c r="V451" s="514"/>
      <c r="W451" s="514"/>
      <c r="X451" s="514"/>
      <c r="Y451" s="514"/>
      <c r="Z451" s="514"/>
    </row>
    <row r="452" ht="13.5" customHeight="1">
      <c r="A452" s="514"/>
      <c r="B452" s="514"/>
      <c r="C452" s="515"/>
      <c r="D452" s="514"/>
      <c r="E452" s="514"/>
      <c r="F452" s="514"/>
      <c r="G452" s="514"/>
      <c r="H452" s="514"/>
      <c r="I452" s="514"/>
      <c r="J452" s="514"/>
      <c r="K452" s="514"/>
      <c r="L452" s="514"/>
      <c r="M452" s="514"/>
      <c r="N452" s="514"/>
      <c r="O452" s="514"/>
      <c r="P452" s="514"/>
      <c r="Q452" s="514"/>
      <c r="R452" s="514"/>
      <c r="S452" s="514"/>
      <c r="T452" s="514"/>
      <c r="U452" s="514"/>
      <c r="V452" s="514"/>
      <c r="W452" s="514"/>
      <c r="X452" s="514"/>
      <c r="Y452" s="514"/>
      <c r="Z452" s="514"/>
    </row>
    <row r="453" ht="13.5" customHeight="1">
      <c r="A453" s="514"/>
      <c r="B453" s="514"/>
      <c r="C453" s="515"/>
      <c r="D453" s="514"/>
      <c r="E453" s="514"/>
      <c r="F453" s="514"/>
      <c r="G453" s="514"/>
      <c r="H453" s="514"/>
      <c r="I453" s="514"/>
      <c r="J453" s="514"/>
      <c r="K453" s="514"/>
      <c r="L453" s="514"/>
      <c r="M453" s="514"/>
      <c r="N453" s="514"/>
      <c r="O453" s="514"/>
      <c r="P453" s="514"/>
      <c r="Q453" s="514"/>
      <c r="R453" s="514"/>
      <c r="S453" s="514"/>
      <c r="T453" s="514"/>
      <c r="U453" s="514"/>
      <c r="V453" s="514"/>
      <c r="W453" s="514"/>
      <c r="X453" s="514"/>
      <c r="Y453" s="514"/>
      <c r="Z453" s="514"/>
    </row>
    <row r="454" ht="13.5" customHeight="1">
      <c r="A454" s="514"/>
      <c r="B454" s="514"/>
      <c r="C454" s="515"/>
      <c r="D454" s="514"/>
      <c r="E454" s="514"/>
      <c r="F454" s="514"/>
      <c r="G454" s="514"/>
      <c r="H454" s="514"/>
      <c r="I454" s="514"/>
      <c r="J454" s="514"/>
      <c r="K454" s="514"/>
      <c r="L454" s="514"/>
      <c r="M454" s="514"/>
      <c r="N454" s="514"/>
      <c r="O454" s="514"/>
      <c r="P454" s="514"/>
      <c r="Q454" s="514"/>
      <c r="R454" s="514"/>
      <c r="S454" s="514"/>
      <c r="T454" s="514"/>
      <c r="U454" s="514"/>
      <c r="V454" s="514"/>
      <c r="W454" s="514"/>
      <c r="X454" s="514"/>
      <c r="Y454" s="514"/>
      <c r="Z454" s="514"/>
    </row>
    <row r="455" ht="13.5" customHeight="1">
      <c r="A455" s="514"/>
      <c r="B455" s="514"/>
      <c r="C455" s="515"/>
      <c r="D455" s="514"/>
      <c r="E455" s="514"/>
      <c r="F455" s="514"/>
      <c r="G455" s="514"/>
      <c r="H455" s="514"/>
      <c r="I455" s="514"/>
      <c r="J455" s="514"/>
      <c r="K455" s="514"/>
      <c r="L455" s="514"/>
      <c r="M455" s="514"/>
      <c r="N455" s="514"/>
      <c r="O455" s="514"/>
      <c r="P455" s="514"/>
      <c r="Q455" s="514"/>
      <c r="R455" s="514"/>
      <c r="S455" s="514"/>
      <c r="T455" s="514"/>
      <c r="U455" s="514"/>
      <c r="V455" s="514"/>
      <c r="W455" s="514"/>
      <c r="X455" s="514"/>
      <c r="Y455" s="514"/>
      <c r="Z455" s="514"/>
    </row>
    <row r="456" ht="13.5" customHeight="1">
      <c r="A456" s="514"/>
      <c r="B456" s="514"/>
      <c r="C456" s="515"/>
      <c r="D456" s="514"/>
      <c r="E456" s="514"/>
      <c r="F456" s="514"/>
      <c r="G456" s="514"/>
      <c r="H456" s="514"/>
      <c r="I456" s="514"/>
      <c r="J456" s="514"/>
      <c r="K456" s="514"/>
      <c r="L456" s="514"/>
      <c r="M456" s="514"/>
      <c r="N456" s="514"/>
      <c r="O456" s="514"/>
      <c r="P456" s="514"/>
      <c r="Q456" s="514"/>
      <c r="R456" s="514"/>
      <c r="S456" s="514"/>
      <c r="T456" s="514"/>
      <c r="U456" s="514"/>
      <c r="V456" s="514"/>
      <c r="W456" s="514"/>
      <c r="X456" s="514"/>
      <c r="Y456" s="514"/>
      <c r="Z456" s="514"/>
    </row>
    <row r="457" ht="13.5" customHeight="1">
      <c r="A457" s="514"/>
      <c r="B457" s="514"/>
      <c r="C457" s="515"/>
      <c r="D457" s="514"/>
      <c r="E457" s="514"/>
      <c r="F457" s="514"/>
      <c r="G457" s="514"/>
      <c r="H457" s="514"/>
      <c r="I457" s="514"/>
      <c r="J457" s="514"/>
      <c r="K457" s="514"/>
      <c r="L457" s="514"/>
      <c r="M457" s="514"/>
      <c r="N457" s="514"/>
      <c r="O457" s="514"/>
      <c r="P457" s="514"/>
      <c r="Q457" s="514"/>
      <c r="R457" s="514"/>
      <c r="S457" s="514"/>
      <c r="T457" s="514"/>
      <c r="U457" s="514"/>
      <c r="V457" s="514"/>
      <c r="W457" s="514"/>
      <c r="X457" s="514"/>
      <c r="Y457" s="514"/>
      <c r="Z457" s="514"/>
    </row>
    <row r="458" ht="13.5" customHeight="1">
      <c r="A458" s="514"/>
      <c r="B458" s="514"/>
      <c r="C458" s="515"/>
      <c r="D458" s="514"/>
      <c r="E458" s="514"/>
      <c r="F458" s="514"/>
      <c r="G458" s="514"/>
      <c r="H458" s="514"/>
      <c r="I458" s="514"/>
      <c r="J458" s="514"/>
      <c r="K458" s="514"/>
      <c r="L458" s="514"/>
      <c r="M458" s="514"/>
      <c r="N458" s="514"/>
      <c r="O458" s="514"/>
      <c r="P458" s="514"/>
      <c r="Q458" s="514"/>
      <c r="R458" s="514"/>
      <c r="S458" s="514"/>
      <c r="T458" s="514"/>
      <c r="U458" s="514"/>
      <c r="V458" s="514"/>
      <c r="W458" s="514"/>
      <c r="X458" s="514"/>
      <c r="Y458" s="514"/>
      <c r="Z458" s="514"/>
    </row>
    <row r="459" ht="13.5" customHeight="1">
      <c r="A459" s="514"/>
      <c r="B459" s="514"/>
      <c r="C459" s="515"/>
      <c r="D459" s="514"/>
      <c r="E459" s="514"/>
      <c r="F459" s="514"/>
      <c r="G459" s="514"/>
      <c r="H459" s="514"/>
      <c r="I459" s="514"/>
      <c r="J459" s="514"/>
      <c r="K459" s="514"/>
      <c r="L459" s="514"/>
      <c r="M459" s="514"/>
      <c r="N459" s="514"/>
      <c r="O459" s="514"/>
      <c r="P459" s="514"/>
      <c r="Q459" s="514"/>
      <c r="R459" s="514"/>
      <c r="S459" s="514"/>
      <c r="T459" s="514"/>
      <c r="U459" s="514"/>
      <c r="V459" s="514"/>
      <c r="W459" s="514"/>
      <c r="X459" s="514"/>
      <c r="Y459" s="514"/>
      <c r="Z459" s="514"/>
    </row>
    <row r="460" ht="13.5" customHeight="1">
      <c r="A460" s="514"/>
      <c r="B460" s="514"/>
      <c r="C460" s="515"/>
      <c r="D460" s="514"/>
      <c r="E460" s="514"/>
      <c r="F460" s="514"/>
      <c r="G460" s="514"/>
      <c r="H460" s="514"/>
      <c r="I460" s="514"/>
      <c r="J460" s="514"/>
      <c r="K460" s="514"/>
      <c r="L460" s="514"/>
      <c r="M460" s="514"/>
      <c r="N460" s="514"/>
      <c r="O460" s="514"/>
      <c r="P460" s="514"/>
      <c r="Q460" s="514"/>
      <c r="R460" s="514"/>
      <c r="S460" s="514"/>
      <c r="T460" s="514"/>
      <c r="U460" s="514"/>
      <c r="V460" s="514"/>
      <c r="W460" s="514"/>
      <c r="X460" s="514"/>
      <c r="Y460" s="514"/>
      <c r="Z460" s="514"/>
    </row>
    <row r="461" ht="13.5" customHeight="1">
      <c r="A461" s="514"/>
      <c r="B461" s="514"/>
      <c r="C461" s="515"/>
      <c r="D461" s="514"/>
      <c r="E461" s="514"/>
      <c r="F461" s="514"/>
      <c r="G461" s="514"/>
      <c r="H461" s="514"/>
      <c r="I461" s="514"/>
      <c r="J461" s="514"/>
      <c r="K461" s="514"/>
      <c r="L461" s="514"/>
      <c r="M461" s="514"/>
      <c r="N461" s="514"/>
      <c r="O461" s="514"/>
      <c r="P461" s="514"/>
      <c r="Q461" s="514"/>
      <c r="R461" s="514"/>
      <c r="S461" s="514"/>
      <c r="T461" s="514"/>
      <c r="U461" s="514"/>
      <c r="V461" s="514"/>
      <c r="W461" s="514"/>
      <c r="X461" s="514"/>
      <c r="Y461" s="514"/>
      <c r="Z461" s="514"/>
    </row>
    <row r="462" ht="13.5" customHeight="1">
      <c r="A462" s="514"/>
      <c r="B462" s="514"/>
      <c r="C462" s="515"/>
      <c r="D462" s="514"/>
      <c r="E462" s="514"/>
      <c r="F462" s="514"/>
      <c r="G462" s="514"/>
      <c r="H462" s="514"/>
      <c r="I462" s="514"/>
      <c r="J462" s="514"/>
      <c r="K462" s="514"/>
      <c r="L462" s="514"/>
      <c r="M462" s="514"/>
      <c r="N462" s="514"/>
      <c r="O462" s="514"/>
      <c r="P462" s="514"/>
      <c r="Q462" s="514"/>
      <c r="R462" s="514"/>
      <c r="S462" s="514"/>
      <c r="T462" s="514"/>
      <c r="U462" s="514"/>
      <c r="V462" s="514"/>
      <c r="W462" s="514"/>
      <c r="X462" s="514"/>
      <c r="Y462" s="514"/>
      <c r="Z462" s="514"/>
    </row>
    <row r="463" ht="13.5" customHeight="1">
      <c r="A463" s="514"/>
      <c r="B463" s="514"/>
      <c r="C463" s="515"/>
      <c r="D463" s="514"/>
      <c r="E463" s="514"/>
      <c r="F463" s="514"/>
      <c r="G463" s="514"/>
      <c r="H463" s="514"/>
      <c r="I463" s="514"/>
      <c r="J463" s="514"/>
      <c r="K463" s="514"/>
      <c r="L463" s="514"/>
      <c r="M463" s="514"/>
      <c r="N463" s="514"/>
      <c r="O463" s="514"/>
      <c r="P463" s="514"/>
      <c r="Q463" s="514"/>
      <c r="R463" s="514"/>
      <c r="S463" s="514"/>
      <c r="T463" s="514"/>
      <c r="U463" s="514"/>
      <c r="V463" s="514"/>
      <c r="W463" s="514"/>
      <c r="X463" s="514"/>
      <c r="Y463" s="514"/>
      <c r="Z463" s="514"/>
    </row>
    <row r="464" ht="13.5" customHeight="1">
      <c r="A464" s="514"/>
      <c r="B464" s="514"/>
      <c r="C464" s="515"/>
      <c r="D464" s="514"/>
      <c r="E464" s="514"/>
      <c r="F464" s="514"/>
      <c r="G464" s="514"/>
      <c r="H464" s="514"/>
      <c r="I464" s="514"/>
      <c r="J464" s="514"/>
      <c r="K464" s="514"/>
      <c r="L464" s="514"/>
      <c r="M464" s="514"/>
      <c r="N464" s="514"/>
      <c r="O464" s="514"/>
      <c r="P464" s="514"/>
      <c r="Q464" s="514"/>
      <c r="R464" s="514"/>
      <c r="S464" s="514"/>
      <c r="T464" s="514"/>
      <c r="U464" s="514"/>
      <c r="V464" s="514"/>
      <c r="W464" s="514"/>
      <c r="X464" s="514"/>
      <c r="Y464" s="514"/>
      <c r="Z464" s="514"/>
    </row>
    <row r="465" ht="13.5" customHeight="1">
      <c r="A465" s="514"/>
      <c r="B465" s="514"/>
      <c r="C465" s="515"/>
      <c r="D465" s="514"/>
      <c r="E465" s="514"/>
      <c r="F465" s="514"/>
      <c r="G465" s="514"/>
      <c r="H465" s="514"/>
      <c r="I465" s="514"/>
      <c r="J465" s="514"/>
      <c r="K465" s="514"/>
      <c r="L465" s="514"/>
      <c r="M465" s="514"/>
      <c r="N465" s="514"/>
      <c r="O465" s="514"/>
      <c r="P465" s="514"/>
      <c r="Q465" s="514"/>
      <c r="R465" s="514"/>
      <c r="S465" s="514"/>
      <c r="T465" s="514"/>
      <c r="U465" s="514"/>
      <c r="V465" s="514"/>
      <c r="W465" s="514"/>
      <c r="X465" s="514"/>
      <c r="Y465" s="514"/>
      <c r="Z465" s="514"/>
    </row>
    <row r="466" ht="13.5" customHeight="1">
      <c r="A466" s="514"/>
      <c r="B466" s="514"/>
      <c r="C466" s="515"/>
      <c r="D466" s="514"/>
      <c r="E466" s="514"/>
      <c r="F466" s="514"/>
      <c r="G466" s="514"/>
      <c r="H466" s="514"/>
      <c r="I466" s="514"/>
      <c r="J466" s="514"/>
      <c r="K466" s="514"/>
      <c r="L466" s="514"/>
      <c r="M466" s="514"/>
      <c r="N466" s="514"/>
      <c r="O466" s="514"/>
      <c r="P466" s="514"/>
      <c r="Q466" s="514"/>
      <c r="R466" s="514"/>
      <c r="S466" s="514"/>
      <c r="T466" s="514"/>
      <c r="U466" s="514"/>
      <c r="V466" s="514"/>
      <c r="W466" s="514"/>
      <c r="X466" s="514"/>
      <c r="Y466" s="514"/>
      <c r="Z466" s="514"/>
    </row>
    <row r="467" ht="13.5" customHeight="1">
      <c r="A467" s="514"/>
      <c r="B467" s="514"/>
      <c r="C467" s="515"/>
      <c r="D467" s="514"/>
      <c r="E467" s="514"/>
      <c r="F467" s="514"/>
      <c r="G467" s="514"/>
      <c r="H467" s="514"/>
      <c r="I467" s="514"/>
      <c r="J467" s="514"/>
      <c r="K467" s="514"/>
      <c r="L467" s="514"/>
      <c r="M467" s="514"/>
      <c r="N467" s="514"/>
      <c r="O467" s="514"/>
      <c r="P467" s="514"/>
      <c r="Q467" s="514"/>
      <c r="R467" s="514"/>
      <c r="S467" s="514"/>
      <c r="T467" s="514"/>
      <c r="U467" s="514"/>
      <c r="V467" s="514"/>
      <c r="W467" s="514"/>
      <c r="X467" s="514"/>
      <c r="Y467" s="514"/>
      <c r="Z467" s="514"/>
    </row>
    <row r="468" ht="13.5" customHeight="1">
      <c r="A468" s="514"/>
      <c r="B468" s="514"/>
      <c r="C468" s="515"/>
      <c r="D468" s="514"/>
      <c r="E468" s="514"/>
      <c r="F468" s="514"/>
      <c r="G468" s="514"/>
      <c r="H468" s="514"/>
      <c r="I468" s="514"/>
      <c r="J468" s="514"/>
      <c r="K468" s="514"/>
      <c r="L468" s="514"/>
      <c r="M468" s="514"/>
      <c r="N468" s="514"/>
      <c r="O468" s="514"/>
      <c r="P468" s="514"/>
      <c r="Q468" s="514"/>
      <c r="R468" s="514"/>
      <c r="S468" s="514"/>
      <c r="T468" s="514"/>
      <c r="U468" s="514"/>
      <c r="V468" s="514"/>
      <c r="W468" s="514"/>
      <c r="X468" s="514"/>
      <c r="Y468" s="514"/>
      <c r="Z468" s="514"/>
    </row>
    <row r="469" ht="13.5" customHeight="1">
      <c r="A469" s="514"/>
      <c r="B469" s="514"/>
      <c r="C469" s="515"/>
      <c r="D469" s="514"/>
      <c r="E469" s="514"/>
      <c r="F469" s="514"/>
      <c r="G469" s="514"/>
      <c r="H469" s="514"/>
      <c r="I469" s="514"/>
      <c r="J469" s="514"/>
      <c r="K469" s="514"/>
      <c r="L469" s="514"/>
      <c r="M469" s="514"/>
      <c r="N469" s="514"/>
      <c r="O469" s="514"/>
      <c r="P469" s="514"/>
      <c r="Q469" s="514"/>
      <c r="R469" s="514"/>
      <c r="S469" s="514"/>
      <c r="T469" s="514"/>
      <c r="U469" s="514"/>
      <c r="V469" s="514"/>
      <c r="W469" s="514"/>
      <c r="X469" s="514"/>
      <c r="Y469" s="514"/>
      <c r="Z469" s="514"/>
    </row>
    <row r="470" ht="13.5" customHeight="1">
      <c r="A470" s="514"/>
      <c r="B470" s="514"/>
      <c r="C470" s="515"/>
      <c r="D470" s="514"/>
      <c r="E470" s="514"/>
      <c r="F470" s="514"/>
      <c r="G470" s="514"/>
      <c r="H470" s="514"/>
      <c r="I470" s="514"/>
      <c r="J470" s="514"/>
      <c r="K470" s="514"/>
      <c r="L470" s="514"/>
      <c r="M470" s="514"/>
      <c r="N470" s="514"/>
      <c r="O470" s="514"/>
      <c r="P470" s="514"/>
      <c r="Q470" s="514"/>
      <c r="R470" s="514"/>
      <c r="S470" s="514"/>
      <c r="T470" s="514"/>
      <c r="U470" s="514"/>
      <c r="V470" s="514"/>
      <c r="W470" s="514"/>
      <c r="X470" s="514"/>
      <c r="Y470" s="514"/>
      <c r="Z470" s="514"/>
    </row>
    <row r="471" ht="13.5" customHeight="1">
      <c r="A471" s="514"/>
      <c r="B471" s="514"/>
      <c r="C471" s="515"/>
      <c r="D471" s="514"/>
      <c r="E471" s="514"/>
      <c r="F471" s="514"/>
      <c r="G471" s="514"/>
      <c r="H471" s="514"/>
      <c r="I471" s="514"/>
      <c r="J471" s="514"/>
      <c r="K471" s="514"/>
      <c r="L471" s="514"/>
      <c r="M471" s="514"/>
      <c r="N471" s="514"/>
      <c r="O471" s="514"/>
      <c r="P471" s="514"/>
      <c r="Q471" s="514"/>
      <c r="R471" s="514"/>
      <c r="S471" s="514"/>
      <c r="T471" s="514"/>
      <c r="U471" s="514"/>
      <c r="V471" s="514"/>
      <c r="W471" s="514"/>
      <c r="X471" s="514"/>
      <c r="Y471" s="514"/>
      <c r="Z471" s="514"/>
    </row>
    <row r="472" ht="13.5" customHeight="1">
      <c r="A472" s="514"/>
      <c r="B472" s="514"/>
      <c r="C472" s="515"/>
      <c r="D472" s="514"/>
      <c r="E472" s="514"/>
      <c r="F472" s="514"/>
      <c r="G472" s="514"/>
      <c r="H472" s="514"/>
      <c r="I472" s="514"/>
      <c r="J472" s="514"/>
      <c r="K472" s="514"/>
      <c r="L472" s="514"/>
      <c r="M472" s="514"/>
      <c r="N472" s="514"/>
      <c r="O472" s="514"/>
      <c r="P472" s="514"/>
      <c r="Q472" s="514"/>
      <c r="R472" s="514"/>
      <c r="S472" s="514"/>
      <c r="T472" s="514"/>
      <c r="U472" s="514"/>
      <c r="V472" s="514"/>
      <c r="W472" s="514"/>
      <c r="X472" s="514"/>
      <c r="Y472" s="514"/>
      <c r="Z472" s="514"/>
    </row>
    <row r="473" ht="13.5" customHeight="1">
      <c r="A473" s="514"/>
      <c r="B473" s="514"/>
      <c r="C473" s="515"/>
      <c r="D473" s="514"/>
      <c r="E473" s="514"/>
      <c r="F473" s="514"/>
      <c r="G473" s="514"/>
      <c r="H473" s="514"/>
      <c r="I473" s="514"/>
      <c r="J473" s="514"/>
      <c r="K473" s="514"/>
      <c r="L473" s="514"/>
      <c r="M473" s="514"/>
      <c r="N473" s="514"/>
      <c r="O473" s="514"/>
      <c r="P473" s="514"/>
      <c r="Q473" s="514"/>
      <c r="R473" s="514"/>
      <c r="S473" s="514"/>
      <c r="T473" s="514"/>
      <c r="U473" s="514"/>
      <c r="V473" s="514"/>
      <c r="W473" s="514"/>
      <c r="X473" s="514"/>
      <c r="Y473" s="514"/>
      <c r="Z473" s="514"/>
    </row>
    <row r="474" ht="13.5" customHeight="1">
      <c r="A474" s="514"/>
      <c r="B474" s="514"/>
      <c r="C474" s="515"/>
      <c r="D474" s="514"/>
      <c r="E474" s="514"/>
      <c r="F474" s="514"/>
      <c r="G474" s="514"/>
      <c r="H474" s="514"/>
      <c r="I474" s="514"/>
      <c r="J474" s="514"/>
      <c r="K474" s="514"/>
      <c r="L474" s="514"/>
      <c r="M474" s="514"/>
      <c r="N474" s="514"/>
      <c r="O474" s="514"/>
      <c r="P474" s="514"/>
      <c r="Q474" s="514"/>
      <c r="R474" s="514"/>
      <c r="S474" s="514"/>
      <c r="T474" s="514"/>
      <c r="U474" s="514"/>
      <c r="V474" s="514"/>
      <c r="W474" s="514"/>
      <c r="X474" s="514"/>
      <c r="Y474" s="514"/>
      <c r="Z474" s="514"/>
    </row>
    <row r="475" ht="13.5" customHeight="1">
      <c r="A475" s="514"/>
      <c r="B475" s="514"/>
      <c r="C475" s="515"/>
      <c r="D475" s="514"/>
      <c r="E475" s="514"/>
      <c r="F475" s="514"/>
      <c r="G475" s="514"/>
      <c r="H475" s="514"/>
      <c r="I475" s="514"/>
      <c r="J475" s="514"/>
      <c r="K475" s="514"/>
      <c r="L475" s="514"/>
      <c r="M475" s="514"/>
      <c r="N475" s="514"/>
      <c r="O475" s="514"/>
      <c r="P475" s="514"/>
      <c r="Q475" s="514"/>
      <c r="R475" s="514"/>
      <c r="S475" s="514"/>
      <c r="T475" s="514"/>
      <c r="U475" s="514"/>
      <c r="V475" s="514"/>
      <c r="W475" s="514"/>
      <c r="X475" s="514"/>
      <c r="Y475" s="514"/>
      <c r="Z475" s="514"/>
    </row>
    <row r="476" ht="13.5" customHeight="1">
      <c r="A476" s="514"/>
      <c r="B476" s="514"/>
      <c r="C476" s="515"/>
      <c r="D476" s="514"/>
      <c r="E476" s="514"/>
      <c r="F476" s="514"/>
      <c r="G476" s="514"/>
      <c r="H476" s="514"/>
      <c r="I476" s="514"/>
      <c r="J476" s="514"/>
      <c r="K476" s="514"/>
      <c r="L476" s="514"/>
      <c r="M476" s="514"/>
      <c r="N476" s="514"/>
      <c r="O476" s="514"/>
      <c r="P476" s="514"/>
      <c r="Q476" s="514"/>
      <c r="R476" s="514"/>
      <c r="S476" s="514"/>
      <c r="T476" s="514"/>
      <c r="U476" s="514"/>
      <c r="V476" s="514"/>
      <c r="W476" s="514"/>
      <c r="X476" s="514"/>
      <c r="Y476" s="514"/>
      <c r="Z476" s="514"/>
    </row>
    <row r="477" ht="13.5" customHeight="1">
      <c r="A477" s="514"/>
      <c r="B477" s="514"/>
      <c r="C477" s="515"/>
      <c r="D477" s="514"/>
      <c r="E477" s="514"/>
      <c r="F477" s="514"/>
      <c r="G477" s="514"/>
      <c r="H477" s="514"/>
      <c r="I477" s="514"/>
      <c r="J477" s="514"/>
      <c r="K477" s="514"/>
      <c r="L477" s="514"/>
      <c r="M477" s="514"/>
      <c r="N477" s="514"/>
      <c r="O477" s="514"/>
      <c r="P477" s="514"/>
      <c r="Q477" s="514"/>
      <c r="R477" s="514"/>
      <c r="S477" s="514"/>
      <c r="T477" s="514"/>
      <c r="U477" s="514"/>
      <c r="V477" s="514"/>
      <c r="W477" s="514"/>
      <c r="X477" s="514"/>
      <c r="Y477" s="514"/>
      <c r="Z477" s="514"/>
    </row>
    <row r="478" ht="13.5" customHeight="1">
      <c r="A478" s="514"/>
      <c r="B478" s="514"/>
      <c r="C478" s="515"/>
      <c r="D478" s="514"/>
      <c r="E478" s="514"/>
      <c r="F478" s="514"/>
      <c r="G478" s="514"/>
      <c r="H478" s="514"/>
      <c r="I478" s="514"/>
      <c r="J478" s="514"/>
      <c r="K478" s="514"/>
      <c r="L478" s="514"/>
      <c r="M478" s="514"/>
      <c r="N478" s="514"/>
      <c r="O478" s="514"/>
      <c r="P478" s="514"/>
      <c r="Q478" s="514"/>
      <c r="R478" s="514"/>
      <c r="S478" s="514"/>
      <c r="T478" s="514"/>
      <c r="U478" s="514"/>
      <c r="V478" s="514"/>
      <c r="W478" s="514"/>
      <c r="X478" s="514"/>
      <c r="Y478" s="514"/>
      <c r="Z478" s="514"/>
    </row>
    <row r="479" ht="13.5" customHeight="1">
      <c r="A479" s="514"/>
      <c r="B479" s="514"/>
      <c r="C479" s="515"/>
      <c r="D479" s="514"/>
      <c r="E479" s="514"/>
      <c r="F479" s="514"/>
      <c r="G479" s="514"/>
      <c r="H479" s="514"/>
      <c r="I479" s="514"/>
      <c r="J479" s="514"/>
      <c r="K479" s="514"/>
      <c r="L479" s="514"/>
      <c r="M479" s="514"/>
      <c r="N479" s="514"/>
      <c r="O479" s="514"/>
      <c r="P479" s="514"/>
      <c r="Q479" s="514"/>
      <c r="R479" s="514"/>
      <c r="S479" s="514"/>
      <c r="T479" s="514"/>
      <c r="U479" s="514"/>
      <c r="V479" s="514"/>
      <c r="W479" s="514"/>
      <c r="X479" s="514"/>
      <c r="Y479" s="514"/>
      <c r="Z479" s="514"/>
    </row>
    <row r="480" ht="13.5" customHeight="1">
      <c r="A480" s="514"/>
      <c r="B480" s="514"/>
      <c r="C480" s="515"/>
      <c r="D480" s="514"/>
      <c r="E480" s="514"/>
      <c r="F480" s="514"/>
      <c r="G480" s="514"/>
      <c r="H480" s="514"/>
      <c r="I480" s="514"/>
      <c r="J480" s="514"/>
      <c r="K480" s="514"/>
      <c r="L480" s="514"/>
      <c r="M480" s="514"/>
      <c r="N480" s="514"/>
      <c r="O480" s="514"/>
      <c r="P480" s="514"/>
      <c r="Q480" s="514"/>
      <c r="R480" s="514"/>
      <c r="S480" s="514"/>
      <c r="T480" s="514"/>
      <c r="U480" s="514"/>
      <c r="V480" s="514"/>
      <c r="W480" s="514"/>
      <c r="X480" s="514"/>
      <c r="Y480" s="514"/>
      <c r="Z480" s="514"/>
    </row>
    <row r="481" ht="13.5" customHeight="1">
      <c r="A481" s="514"/>
      <c r="B481" s="514"/>
      <c r="C481" s="515"/>
      <c r="D481" s="514"/>
      <c r="E481" s="514"/>
      <c r="F481" s="514"/>
      <c r="G481" s="514"/>
      <c r="H481" s="514"/>
      <c r="I481" s="514"/>
      <c r="J481" s="514"/>
      <c r="K481" s="514"/>
      <c r="L481" s="514"/>
      <c r="M481" s="514"/>
      <c r="N481" s="514"/>
      <c r="O481" s="514"/>
      <c r="P481" s="514"/>
      <c r="Q481" s="514"/>
      <c r="R481" s="514"/>
      <c r="S481" s="514"/>
      <c r="T481" s="514"/>
      <c r="U481" s="514"/>
      <c r="V481" s="514"/>
      <c r="W481" s="514"/>
      <c r="X481" s="514"/>
      <c r="Y481" s="514"/>
      <c r="Z481" s="514"/>
    </row>
    <row r="482" ht="13.5" customHeight="1">
      <c r="A482" s="514"/>
      <c r="B482" s="514"/>
      <c r="C482" s="515"/>
      <c r="D482" s="514"/>
      <c r="E482" s="514"/>
      <c r="F482" s="514"/>
      <c r="G482" s="514"/>
      <c r="H482" s="514"/>
      <c r="I482" s="514"/>
      <c r="J482" s="514"/>
      <c r="K482" s="514"/>
      <c r="L482" s="514"/>
      <c r="M482" s="514"/>
      <c r="N482" s="514"/>
      <c r="O482" s="514"/>
      <c r="P482" s="514"/>
      <c r="Q482" s="514"/>
      <c r="R482" s="514"/>
      <c r="S482" s="514"/>
      <c r="T482" s="514"/>
      <c r="U482" s="514"/>
      <c r="V482" s="514"/>
      <c r="W482" s="514"/>
      <c r="X482" s="514"/>
      <c r="Y482" s="514"/>
      <c r="Z482" s="514"/>
    </row>
    <row r="483" ht="13.5" customHeight="1">
      <c r="A483" s="514"/>
      <c r="B483" s="514"/>
      <c r="C483" s="515"/>
      <c r="D483" s="514"/>
      <c r="E483" s="514"/>
      <c r="F483" s="514"/>
      <c r="G483" s="514"/>
      <c r="H483" s="514"/>
      <c r="I483" s="514"/>
      <c r="J483" s="514"/>
      <c r="K483" s="514"/>
      <c r="L483" s="514"/>
      <c r="M483" s="514"/>
      <c r="N483" s="514"/>
      <c r="O483" s="514"/>
      <c r="P483" s="514"/>
      <c r="Q483" s="514"/>
      <c r="R483" s="514"/>
      <c r="S483" s="514"/>
      <c r="T483" s="514"/>
      <c r="U483" s="514"/>
      <c r="V483" s="514"/>
      <c r="W483" s="514"/>
      <c r="X483" s="514"/>
      <c r="Y483" s="514"/>
      <c r="Z483" s="514"/>
    </row>
    <row r="484" ht="13.5" customHeight="1">
      <c r="A484" s="514"/>
      <c r="B484" s="514"/>
      <c r="C484" s="515"/>
      <c r="D484" s="514"/>
      <c r="E484" s="514"/>
      <c r="F484" s="514"/>
      <c r="G484" s="514"/>
      <c r="H484" s="514"/>
      <c r="I484" s="514"/>
      <c r="J484" s="514"/>
      <c r="K484" s="514"/>
      <c r="L484" s="514"/>
      <c r="M484" s="514"/>
      <c r="N484" s="514"/>
      <c r="O484" s="514"/>
      <c r="P484" s="514"/>
      <c r="Q484" s="514"/>
      <c r="R484" s="514"/>
      <c r="S484" s="514"/>
      <c r="T484" s="514"/>
      <c r="U484" s="514"/>
      <c r="V484" s="514"/>
      <c r="W484" s="514"/>
      <c r="X484" s="514"/>
      <c r="Y484" s="514"/>
      <c r="Z484" s="514"/>
    </row>
    <row r="485" ht="13.5" customHeight="1">
      <c r="A485" s="514"/>
      <c r="B485" s="514"/>
      <c r="C485" s="515"/>
      <c r="D485" s="514"/>
      <c r="E485" s="514"/>
      <c r="F485" s="514"/>
      <c r="G485" s="514"/>
      <c r="H485" s="514"/>
      <c r="I485" s="514"/>
      <c r="J485" s="514"/>
      <c r="K485" s="514"/>
      <c r="L485" s="514"/>
      <c r="M485" s="514"/>
      <c r="N485" s="514"/>
      <c r="O485" s="514"/>
      <c r="P485" s="514"/>
      <c r="Q485" s="514"/>
      <c r="R485" s="514"/>
      <c r="S485" s="514"/>
      <c r="T485" s="514"/>
      <c r="U485" s="514"/>
      <c r="V485" s="514"/>
      <c r="W485" s="514"/>
      <c r="X485" s="514"/>
      <c r="Y485" s="514"/>
      <c r="Z485" s="514"/>
    </row>
    <row r="486" ht="13.5" customHeight="1">
      <c r="A486" s="514"/>
      <c r="B486" s="514"/>
      <c r="C486" s="515"/>
      <c r="D486" s="514"/>
      <c r="E486" s="514"/>
      <c r="F486" s="514"/>
      <c r="G486" s="514"/>
      <c r="H486" s="514"/>
      <c r="I486" s="514"/>
      <c r="J486" s="514"/>
      <c r="K486" s="514"/>
      <c r="L486" s="514"/>
      <c r="M486" s="514"/>
      <c r="N486" s="514"/>
      <c r="O486" s="514"/>
      <c r="P486" s="514"/>
      <c r="Q486" s="514"/>
      <c r="R486" s="514"/>
      <c r="S486" s="514"/>
      <c r="T486" s="514"/>
      <c r="U486" s="514"/>
      <c r="V486" s="514"/>
      <c r="W486" s="514"/>
      <c r="X486" s="514"/>
      <c r="Y486" s="514"/>
      <c r="Z486" s="514"/>
    </row>
    <row r="487" ht="13.5" customHeight="1">
      <c r="A487" s="514"/>
      <c r="B487" s="514"/>
      <c r="C487" s="515"/>
      <c r="D487" s="514"/>
      <c r="E487" s="514"/>
      <c r="F487" s="514"/>
      <c r="G487" s="514"/>
      <c r="H487" s="514"/>
      <c r="I487" s="514"/>
      <c r="J487" s="514"/>
      <c r="K487" s="514"/>
      <c r="L487" s="514"/>
      <c r="M487" s="514"/>
      <c r="N487" s="514"/>
      <c r="O487" s="514"/>
      <c r="P487" s="514"/>
      <c r="Q487" s="514"/>
      <c r="R487" s="514"/>
      <c r="S487" s="514"/>
      <c r="T487" s="514"/>
      <c r="U487" s="514"/>
      <c r="V487" s="514"/>
      <c r="W487" s="514"/>
      <c r="X487" s="514"/>
      <c r="Y487" s="514"/>
      <c r="Z487" s="514"/>
    </row>
    <row r="488" ht="13.5" customHeight="1">
      <c r="A488" s="514"/>
      <c r="B488" s="514"/>
      <c r="C488" s="515"/>
      <c r="D488" s="514"/>
      <c r="E488" s="514"/>
      <c r="F488" s="514"/>
      <c r="G488" s="514"/>
      <c r="H488" s="514"/>
      <c r="I488" s="514"/>
      <c r="J488" s="514"/>
      <c r="K488" s="514"/>
      <c r="L488" s="514"/>
      <c r="M488" s="514"/>
      <c r="N488" s="514"/>
      <c r="O488" s="514"/>
      <c r="P488" s="514"/>
      <c r="Q488" s="514"/>
      <c r="R488" s="514"/>
      <c r="S488" s="514"/>
      <c r="T488" s="514"/>
      <c r="U488" s="514"/>
      <c r="V488" s="514"/>
      <c r="W488" s="514"/>
      <c r="X488" s="514"/>
      <c r="Y488" s="514"/>
      <c r="Z488" s="514"/>
    </row>
    <row r="489" ht="13.5" customHeight="1">
      <c r="A489" s="514"/>
      <c r="B489" s="514"/>
      <c r="C489" s="515"/>
      <c r="D489" s="514"/>
      <c r="E489" s="514"/>
      <c r="F489" s="514"/>
      <c r="G489" s="514"/>
      <c r="H489" s="514"/>
      <c r="I489" s="514"/>
      <c r="J489" s="514"/>
      <c r="K489" s="514"/>
      <c r="L489" s="514"/>
      <c r="M489" s="514"/>
      <c r="N489" s="514"/>
      <c r="O489" s="514"/>
      <c r="P489" s="514"/>
      <c r="Q489" s="514"/>
      <c r="R489" s="514"/>
      <c r="S489" s="514"/>
      <c r="T489" s="514"/>
      <c r="U489" s="514"/>
      <c r="V489" s="514"/>
      <c r="W489" s="514"/>
      <c r="X489" s="514"/>
      <c r="Y489" s="514"/>
      <c r="Z489" s="514"/>
    </row>
    <row r="490" ht="13.5" customHeight="1">
      <c r="A490" s="514"/>
      <c r="B490" s="514"/>
      <c r="C490" s="515"/>
      <c r="D490" s="514"/>
      <c r="E490" s="514"/>
      <c r="F490" s="514"/>
      <c r="G490" s="514"/>
      <c r="H490" s="514"/>
      <c r="I490" s="514"/>
      <c r="J490" s="514"/>
      <c r="K490" s="514"/>
      <c r="L490" s="514"/>
      <c r="M490" s="514"/>
      <c r="N490" s="514"/>
      <c r="O490" s="514"/>
      <c r="P490" s="514"/>
      <c r="Q490" s="514"/>
      <c r="R490" s="514"/>
      <c r="S490" s="514"/>
      <c r="T490" s="514"/>
      <c r="U490" s="514"/>
      <c r="V490" s="514"/>
      <c r="W490" s="514"/>
      <c r="X490" s="514"/>
      <c r="Y490" s="514"/>
      <c r="Z490" s="514"/>
    </row>
    <row r="491" ht="13.5" customHeight="1">
      <c r="A491" s="514"/>
      <c r="B491" s="514"/>
      <c r="C491" s="515"/>
      <c r="D491" s="514"/>
      <c r="E491" s="514"/>
      <c r="F491" s="514"/>
      <c r="G491" s="514"/>
      <c r="H491" s="514"/>
      <c r="I491" s="514"/>
      <c r="J491" s="514"/>
      <c r="K491" s="514"/>
      <c r="L491" s="514"/>
      <c r="M491" s="514"/>
      <c r="N491" s="514"/>
      <c r="O491" s="514"/>
      <c r="P491" s="514"/>
      <c r="Q491" s="514"/>
      <c r="R491" s="514"/>
      <c r="S491" s="514"/>
      <c r="T491" s="514"/>
      <c r="U491" s="514"/>
      <c r="V491" s="514"/>
      <c r="W491" s="514"/>
      <c r="X491" s="514"/>
      <c r="Y491" s="514"/>
      <c r="Z491" s="514"/>
    </row>
    <row r="492" ht="13.5" customHeight="1">
      <c r="A492" s="514"/>
      <c r="B492" s="514"/>
      <c r="C492" s="515"/>
      <c r="D492" s="514"/>
      <c r="E492" s="514"/>
      <c r="F492" s="514"/>
      <c r="G492" s="514"/>
      <c r="H492" s="514"/>
      <c r="I492" s="514"/>
      <c r="J492" s="514"/>
      <c r="K492" s="514"/>
      <c r="L492" s="514"/>
      <c r="M492" s="514"/>
      <c r="N492" s="514"/>
      <c r="O492" s="514"/>
      <c r="P492" s="514"/>
      <c r="Q492" s="514"/>
      <c r="R492" s="514"/>
      <c r="S492" s="514"/>
      <c r="T492" s="514"/>
      <c r="U492" s="514"/>
      <c r="V492" s="514"/>
      <c r="W492" s="514"/>
      <c r="X492" s="514"/>
      <c r="Y492" s="514"/>
      <c r="Z492" s="514"/>
    </row>
    <row r="493" ht="13.5" customHeight="1">
      <c r="A493" s="514"/>
      <c r="B493" s="514"/>
      <c r="C493" s="515"/>
      <c r="D493" s="514"/>
      <c r="E493" s="514"/>
      <c r="F493" s="514"/>
      <c r="G493" s="514"/>
      <c r="H493" s="514"/>
      <c r="I493" s="514"/>
      <c r="J493" s="514"/>
      <c r="K493" s="514"/>
      <c r="L493" s="514"/>
      <c r="M493" s="514"/>
      <c r="N493" s="514"/>
      <c r="O493" s="514"/>
      <c r="P493" s="514"/>
      <c r="Q493" s="514"/>
      <c r="R493" s="514"/>
      <c r="S493" s="514"/>
      <c r="T493" s="514"/>
      <c r="U493" s="514"/>
      <c r="V493" s="514"/>
      <c r="W493" s="514"/>
      <c r="X493" s="514"/>
      <c r="Y493" s="514"/>
      <c r="Z493" s="514"/>
    </row>
    <row r="494" ht="13.5" customHeight="1">
      <c r="A494" s="514"/>
      <c r="B494" s="514"/>
      <c r="C494" s="515"/>
      <c r="D494" s="514"/>
      <c r="E494" s="514"/>
      <c r="F494" s="514"/>
      <c r="G494" s="514"/>
      <c r="H494" s="514"/>
      <c r="I494" s="514"/>
      <c r="J494" s="514"/>
      <c r="K494" s="514"/>
      <c r="L494" s="514"/>
      <c r="M494" s="514"/>
      <c r="N494" s="514"/>
      <c r="O494" s="514"/>
      <c r="P494" s="514"/>
      <c r="Q494" s="514"/>
      <c r="R494" s="514"/>
      <c r="S494" s="514"/>
      <c r="T494" s="514"/>
      <c r="U494" s="514"/>
      <c r="V494" s="514"/>
      <c r="W494" s="514"/>
      <c r="X494" s="514"/>
      <c r="Y494" s="514"/>
      <c r="Z494" s="514"/>
    </row>
    <row r="495" ht="13.5" customHeight="1">
      <c r="A495" s="514"/>
      <c r="B495" s="514"/>
      <c r="C495" s="515"/>
      <c r="D495" s="514"/>
      <c r="E495" s="514"/>
      <c r="F495" s="514"/>
      <c r="G495" s="514"/>
      <c r="H495" s="514"/>
      <c r="I495" s="514"/>
      <c r="J495" s="514"/>
      <c r="K495" s="514"/>
      <c r="L495" s="514"/>
      <c r="M495" s="514"/>
      <c r="N495" s="514"/>
      <c r="O495" s="514"/>
      <c r="P495" s="514"/>
      <c r="Q495" s="514"/>
      <c r="R495" s="514"/>
      <c r="S495" s="514"/>
      <c r="T495" s="514"/>
      <c r="U495" s="514"/>
      <c r="V495" s="514"/>
      <c r="W495" s="514"/>
      <c r="X495" s="514"/>
      <c r="Y495" s="514"/>
      <c r="Z495" s="514"/>
    </row>
    <row r="496" ht="13.5" customHeight="1">
      <c r="A496" s="514"/>
      <c r="B496" s="514"/>
      <c r="C496" s="515"/>
      <c r="D496" s="514"/>
      <c r="E496" s="514"/>
      <c r="F496" s="514"/>
      <c r="G496" s="514"/>
      <c r="H496" s="514"/>
      <c r="I496" s="514"/>
      <c r="J496" s="514"/>
      <c r="K496" s="514"/>
      <c r="L496" s="514"/>
      <c r="M496" s="514"/>
      <c r="N496" s="514"/>
      <c r="O496" s="514"/>
      <c r="P496" s="514"/>
      <c r="Q496" s="514"/>
      <c r="R496" s="514"/>
      <c r="S496" s="514"/>
      <c r="T496" s="514"/>
      <c r="U496" s="514"/>
      <c r="V496" s="514"/>
      <c r="W496" s="514"/>
      <c r="X496" s="514"/>
      <c r="Y496" s="514"/>
      <c r="Z496" s="514"/>
    </row>
    <row r="497" ht="13.5" customHeight="1">
      <c r="A497" s="514"/>
      <c r="B497" s="514"/>
      <c r="C497" s="515"/>
      <c r="D497" s="514"/>
      <c r="E497" s="514"/>
      <c r="F497" s="514"/>
      <c r="G497" s="514"/>
      <c r="H497" s="514"/>
      <c r="I497" s="514"/>
      <c r="J497" s="514"/>
      <c r="K497" s="514"/>
      <c r="L497" s="514"/>
      <c r="M497" s="514"/>
      <c r="N497" s="514"/>
      <c r="O497" s="514"/>
      <c r="P497" s="514"/>
      <c r="Q497" s="514"/>
      <c r="R497" s="514"/>
      <c r="S497" s="514"/>
      <c r="T497" s="514"/>
      <c r="U497" s="514"/>
      <c r="V497" s="514"/>
      <c r="W497" s="514"/>
      <c r="X497" s="514"/>
      <c r="Y497" s="514"/>
      <c r="Z497" s="514"/>
    </row>
    <row r="498" ht="13.5" customHeight="1">
      <c r="A498" s="514"/>
      <c r="B498" s="514"/>
      <c r="C498" s="515"/>
      <c r="D498" s="514"/>
      <c r="E498" s="514"/>
      <c r="F498" s="514"/>
      <c r="G498" s="514"/>
      <c r="H498" s="514"/>
      <c r="I498" s="514"/>
      <c r="J498" s="514"/>
      <c r="K498" s="514"/>
      <c r="L498" s="514"/>
      <c r="M498" s="514"/>
      <c r="N498" s="514"/>
      <c r="O498" s="514"/>
      <c r="P498" s="514"/>
      <c r="Q498" s="514"/>
      <c r="R498" s="514"/>
      <c r="S498" s="514"/>
      <c r="T498" s="514"/>
      <c r="U498" s="514"/>
      <c r="V498" s="514"/>
      <c r="W498" s="514"/>
      <c r="X498" s="514"/>
      <c r="Y498" s="514"/>
      <c r="Z498" s="514"/>
    </row>
    <row r="499" ht="13.5" customHeight="1">
      <c r="A499" s="514"/>
      <c r="B499" s="514"/>
      <c r="C499" s="515"/>
      <c r="D499" s="514"/>
      <c r="E499" s="514"/>
      <c r="F499" s="514"/>
      <c r="G499" s="514"/>
      <c r="H499" s="514"/>
      <c r="I499" s="514"/>
      <c r="J499" s="514"/>
      <c r="K499" s="514"/>
      <c r="L499" s="514"/>
      <c r="M499" s="514"/>
      <c r="N499" s="514"/>
      <c r="O499" s="514"/>
      <c r="P499" s="514"/>
      <c r="Q499" s="514"/>
      <c r="R499" s="514"/>
      <c r="S499" s="514"/>
      <c r="T499" s="514"/>
      <c r="U499" s="514"/>
      <c r="V499" s="514"/>
      <c r="W499" s="514"/>
      <c r="X499" s="514"/>
      <c r="Y499" s="514"/>
      <c r="Z499" s="514"/>
    </row>
    <row r="500" ht="13.5" customHeight="1">
      <c r="A500" s="514"/>
      <c r="B500" s="514"/>
      <c r="C500" s="515"/>
      <c r="D500" s="514"/>
      <c r="E500" s="514"/>
      <c r="F500" s="514"/>
      <c r="G500" s="514"/>
      <c r="H500" s="514"/>
      <c r="I500" s="514"/>
      <c r="J500" s="514"/>
      <c r="K500" s="514"/>
      <c r="L500" s="514"/>
      <c r="M500" s="514"/>
      <c r="N500" s="514"/>
      <c r="O500" s="514"/>
      <c r="P500" s="514"/>
      <c r="Q500" s="514"/>
      <c r="R500" s="514"/>
      <c r="S500" s="514"/>
      <c r="T500" s="514"/>
      <c r="U500" s="514"/>
      <c r="V500" s="514"/>
      <c r="W500" s="514"/>
      <c r="X500" s="514"/>
      <c r="Y500" s="514"/>
      <c r="Z500" s="514"/>
    </row>
    <row r="501" ht="13.5" customHeight="1">
      <c r="A501" s="514"/>
      <c r="B501" s="514"/>
      <c r="C501" s="515"/>
      <c r="D501" s="514"/>
      <c r="E501" s="514"/>
      <c r="F501" s="514"/>
      <c r="G501" s="514"/>
      <c r="H501" s="514"/>
      <c r="I501" s="514"/>
      <c r="J501" s="514"/>
      <c r="K501" s="514"/>
      <c r="L501" s="514"/>
      <c r="M501" s="514"/>
      <c r="N501" s="514"/>
      <c r="O501" s="514"/>
      <c r="P501" s="514"/>
      <c r="Q501" s="514"/>
      <c r="R501" s="514"/>
      <c r="S501" s="514"/>
      <c r="T501" s="514"/>
      <c r="U501" s="514"/>
      <c r="V501" s="514"/>
      <c r="W501" s="514"/>
      <c r="X501" s="514"/>
      <c r="Y501" s="514"/>
      <c r="Z501" s="514"/>
    </row>
    <row r="502" ht="13.5" customHeight="1">
      <c r="A502" s="514"/>
      <c r="B502" s="514"/>
      <c r="C502" s="515"/>
      <c r="D502" s="514"/>
      <c r="E502" s="514"/>
      <c r="F502" s="514"/>
      <c r="G502" s="514"/>
      <c r="H502" s="514"/>
      <c r="I502" s="514"/>
      <c r="J502" s="514"/>
      <c r="K502" s="514"/>
      <c r="L502" s="514"/>
      <c r="M502" s="514"/>
      <c r="N502" s="514"/>
      <c r="O502" s="514"/>
      <c r="P502" s="514"/>
      <c r="Q502" s="514"/>
      <c r="R502" s="514"/>
      <c r="S502" s="514"/>
      <c r="T502" s="514"/>
      <c r="U502" s="514"/>
      <c r="V502" s="514"/>
      <c r="W502" s="514"/>
      <c r="X502" s="514"/>
      <c r="Y502" s="514"/>
      <c r="Z502" s="514"/>
    </row>
    <row r="503" ht="13.5" customHeight="1">
      <c r="A503" s="514"/>
      <c r="B503" s="514"/>
      <c r="C503" s="515"/>
      <c r="D503" s="514"/>
      <c r="E503" s="514"/>
      <c r="F503" s="514"/>
      <c r="G503" s="514"/>
      <c r="H503" s="514"/>
      <c r="I503" s="514"/>
      <c r="J503" s="514"/>
      <c r="K503" s="514"/>
      <c r="L503" s="514"/>
      <c r="M503" s="514"/>
      <c r="N503" s="514"/>
      <c r="O503" s="514"/>
      <c r="P503" s="514"/>
      <c r="Q503" s="514"/>
      <c r="R503" s="514"/>
      <c r="S503" s="514"/>
      <c r="T503" s="514"/>
      <c r="U503" s="514"/>
      <c r="V503" s="514"/>
      <c r="W503" s="514"/>
      <c r="X503" s="514"/>
      <c r="Y503" s="514"/>
      <c r="Z503" s="514"/>
    </row>
    <row r="504" ht="13.5" customHeight="1">
      <c r="A504" s="514"/>
      <c r="B504" s="514"/>
      <c r="C504" s="515"/>
      <c r="D504" s="514"/>
      <c r="E504" s="514"/>
      <c r="F504" s="514"/>
      <c r="G504" s="514"/>
      <c r="H504" s="514"/>
      <c r="I504" s="514"/>
      <c r="J504" s="514"/>
      <c r="K504" s="514"/>
      <c r="L504" s="514"/>
      <c r="M504" s="514"/>
      <c r="N504" s="514"/>
      <c r="O504" s="514"/>
      <c r="P504" s="514"/>
      <c r="Q504" s="514"/>
      <c r="R504" s="514"/>
      <c r="S504" s="514"/>
      <c r="T504" s="514"/>
      <c r="U504" s="514"/>
      <c r="V504" s="514"/>
      <c r="W504" s="514"/>
      <c r="X504" s="514"/>
      <c r="Y504" s="514"/>
      <c r="Z504" s="514"/>
    </row>
    <row r="505" ht="13.5" customHeight="1">
      <c r="A505" s="514"/>
      <c r="B505" s="514"/>
      <c r="C505" s="515"/>
      <c r="D505" s="514"/>
      <c r="E505" s="514"/>
      <c r="F505" s="514"/>
      <c r="G505" s="514"/>
      <c r="H505" s="514"/>
      <c r="I505" s="514"/>
      <c r="J505" s="514"/>
      <c r="K505" s="514"/>
      <c r="L505" s="514"/>
      <c r="M505" s="514"/>
      <c r="N505" s="514"/>
      <c r="O505" s="514"/>
      <c r="P505" s="514"/>
      <c r="Q505" s="514"/>
      <c r="R505" s="514"/>
      <c r="S505" s="514"/>
      <c r="T505" s="514"/>
      <c r="U505" s="514"/>
      <c r="V505" s="514"/>
      <c r="W505" s="514"/>
      <c r="X505" s="514"/>
      <c r="Y505" s="514"/>
      <c r="Z505" s="514"/>
    </row>
    <row r="506" ht="13.5" customHeight="1">
      <c r="A506" s="514"/>
      <c r="B506" s="514"/>
      <c r="C506" s="515"/>
      <c r="D506" s="514"/>
      <c r="E506" s="514"/>
      <c r="F506" s="514"/>
      <c r="G506" s="514"/>
      <c r="H506" s="514"/>
      <c r="I506" s="514"/>
      <c r="J506" s="514"/>
      <c r="K506" s="514"/>
      <c r="L506" s="514"/>
      <c r="M506" s="514"/>
      <c r="N506" s="514"/>
      <c r="O506" s="514"/>
      <c r="P506" s="514"/>
      <c r="Q506" s="514"/>
      <c r="R506" s="514"/>
      <c r="S506" s="514"/>
      <c r="T506" s="514"/>
      <c r="U506" s="514"/>
      <c r="V506" s="514"/>
      <c r="W506" s="514"/>
      <c r="X506" s="514"/>
      <c r="Y506" s="514"/>
      <c r="Z506" s="514"/>
    </row>
    <row r="507" ht="13.5" customHeight="1">
      <c r="A507" s="514"/>
      <c r="B507" s="514"/>
      <c r="C507" s="515"/>
      <c r="D507" s="514"/>
      <c r="E507" s="514"/>
      <c r="F507" s="514"/>
      <c r="G507" s="514"/>
      <c r="H507" s="514"/>
      <c r="I507" s="514"/>
      <c r="J507" s="514"/>
      <c r="K507" s="514"/>
      <c r="L507" s="514"/>
      <c r="M507" s="514"/>
      <c r="N507" s="514"/>
      <c r="O507" s="514"/>
      <c r="P507" s="514"/>
      <c r="Q507" s="514"/>
      <c r="R507" s="514"/>
      <c r="S507" s="514"/>
      <c r="T507" s="514"/>
      <c r="U507" s="514"/>
      <c r="V507" s="514"/>
      <c r="W507" s="514"/>
      <c r="X507" s="514"/>
      <c r="Y507" s="514"/>
      <c r="Z507" s="514"/>
    </row>
    <row r="508" ht="13.5" customHeight="1">
      <c r="A508" s="514"/>
      <c r="B508" s="514"/>
      <c r="C508" s="515"/>
      <c r="D508" s="514"/>
      <c r="E508" s="514"/>
      <c r="F508" s="514"/>
      <c r="G508" s="514"/>
      <c r="H508" s="514"/>
      <c r="I508" s="514"/>
      <c r="J508" s="514"/>
      <c r="K508" s="514"/>
      <c r="L508" s="514"/>
      <c r="M508" s="514"/>
      <c r="N508" s="514"/>
      <c r="O508" s="514"/>
      <c r="P508" s="514"/>
      <c r="Q508" s="514"/>
      <c r="R508" s="514"/>
      <c r="S508" s="514"/>
      <c r="T508" s="514"/>
      <c r="U508" s="514"/>
      <c r="V508" s="514"/>
      <c r="W508" s="514"/>
      <c r="X508" s="514"/>
      <c r="Y508" s="514"/>
      <c r="Z508" s="514"/>
    </row>
    <row r="509" ht="13.5" customHeight="1">
      <c r="A509" s="514"/>
      <c r="B509" s="514"/>
      <c r="C509" s="515"/>
      <c r="D509" s="514"/>
      <c r="E509" s="514"/>
      <c r="F509" s="514"/>
      <c r="G509" s="514"/>
      <c r="H509" s="514"/>
      <c r="I509" s="514"/>
      <c r="J509" s="514"/>
      <c r="K509" s="514"/>
      <c r="L509" s="514"/>
      <c r="M509" s="514"/>
      <c r="N509" s="514"/>
      <c r="O509" s="514"/>
      <c r="P509" s="514"/>
      <c r="Q509" s="514"/>
      <c r="R509" s="514"/>
      <c r="S509" s="514"/>
      <c r="T509" s="514"/>
      <c r="U509" s="514"/>
      <c r="V509" s="514"/>
      <c r="W509" s="514"/>
      <c r="X509" s="514"/>
      <c r="Y509" s="514"/>
      <c r="Z509" s="514"/>
    </row>
    <row r="510" ht="13.5" customHeight="1">
      <c r="A510" s="514"/>
      <c r="B510" s="514"/>
      <c r="C510" s="515"/>
      <c r="D510" s="514"/>
      <c r="E510" s="514"/>
      <c r="F510" s="514"/>
      <c r="G510" s="514"/>
      <c r="H510" s="514"/>
      <c r="I510" s="514"/>
      <c r="J510" s="514"/>
      <c r="K510" s="514"/>
      <c r="L510" s="514"/>
      <c r="M510" s="514"/>
      <c r="N510" s="514"/>
      <c r="O510" s="514"/>
      <c r="P510" s="514"/>
      <c r="Q510" s="514"/>
      <c r="R510" s="514"/>
      <c r="S510" s="514"/>
      <c r="T510" s="514"/>
      <c r="U510" s="514"/>
      <c r="V510" s="514"/>
      <c r="W510" s="514"/>
      <c r="X510" s="514"/>
      <c r="Y510" s="514"/>
      <c r="Z510" s="514"/>
    </row>
    <row r="511" ht="13.5" customHeight="1">
      <c r="A511" s="514"/>
      <c r="B511" s="514"/>
      <c r="C511" s="515"/>
      <c r="D511" s="514"/>
      <c r="E511" s="514"/>
      <c r="F511" s="514"/>
      <c r="G511" s="514"/>
      <c r="H511" s="514"/>
      <c r="I511" s="514"/>
      <c r="J511" s="514"/>
      <c r="K511" s="514"/>
      <c r="L511" s="514"/>
      <c r="M511" s="514"/>
      <c r="N511" s="514"/>
      <c r="O511" s="514"/>
      <c r="P511" s="514"/>
      <c r="Q511" s="514"/>
      <c r="R511" s="514"/>
      <c r="S511" s="514"/>
      <c r="T511" s="514"/>
      <c r="U511" s="514"/>
      <c r="V511" s="514"/>
      <c r="W511" s="514"/>
      <c r="X511" s="514"/>
      <c r="Y511" s="514"/>
      <c r="Z511" s="514"/>
    </row>
    <row r="512" ht="13.5" customHeight="1">
      <c r="A512" s="514"/>
      <c r="B512" s="514"/>
      <c r="C512" s="515"/>
      <c r="D512" s="514"/>
      <c r="E512" s="514"/>
      <c r="F512" s="514"/>
      <c r="G512" s="514"/>
      <c r="H512" s="514"/>
      <c r="I512" s="514"/>
      <c r="J512" s="514"/>
      <c r="K512" s="514"/>
      <c r="L512" s="514"/>
      <c r="M512" s="514"/>
      <c r="N512" s="514"/>
      <c r="O512" s="514"/>
      <c r="P512" s="514"/>
      <c r="Q512" s="514"/>
      <c r="R512" s="514"/>
      <c r="S512" s="514"/>
      <c r="T512" s="514"/>
      <c r="U512" s="514"/>
      <c r="V512" s="514"/>
      <c r="W512" s="514"/>
      <c r="X512" s="514"/>
      <c r="Y512" s="514"/>
      <c r="Z512" s="514"/>
    </row>
    <row r="513" ht="13.5" customHeight="1">
      <c r="A513" s="514"/>
      <c r="B513" s="514"/>
      <c r="C513" s="515"/>
      <c r="D513" s="514"/>
      <c r="E513" s="514"/>
      <c r="F513" s="514"/>
      <c r="G513" s="514"/>
      <c r="H513" s="514"/>
      <c r="I513" s="514"/>
      <c r="J513" s="514"/>
      <c r="K513" s="514"/>
      <c r="L513" s="514"/>
      <c r="M513" s="514"/>
      <c r="N513" s="514"/>
      <c r="O513" s="514"/>
      <c r="P513" s="514"/>
      <c r="Q513" s="514"/>
      <c r="R513" s="514"/>
      <c r="S513" s="514"/>
      <c r="T513" s="514"/>
      <c r="U513" s="514"/>
      <c r="V513" s="514"/>
      <c r="W513" s="514"/>
      <c r="X513" s="514"/>
      <c r="Y513" s="514"/>
      <c r="Z513" s="514"/>
    </row>
    <row r="514" ht="13.5" customHeight="1">
      <c r="A514" s="514"/>
      <c r="B514" s="514"/>
      <c r="C514" s="515"/>
      <c r="D514" s="514"/>
      <c r="E514" s="514"/>
      <c r="F514" s="514"/>
      <c r="G514" s="514"/>
      <c r="H514" s="514"/>
      <c r="I514" s="514"/>
      <c r="J514" s="514"/>
      <c r="K514" s="514"/>
      <c r="L514" s="514"/>
      <c r="M514" s="514"/>
      <c r="N514" s="514"/>
      <c r="O514" s="514"/>
      <c r="P514" s="514"/>
      <c r="Q514" s="514"/>
      <c r="R514" s="514"/>
      <c r="S514" s="514"/>
      <c r="T514" s="514"/>
      <c r="U514" s="514"/>
      <c r="V514" s="514"/>
      <c r="W514" s="514"/>
      <c r="X514" s="514"/>
      <c r="Y514" s="514"/>
      <c r="Z514" s="514"/>
    </row>
    <row r="515" ht="13.5" customHeight="1">
      <c r="A515" s="514"/>
      <c r="B515" s="514"/>
      <c r="C515" s="515"/>
      <c r="D515" s="514"/>
      <c r="E515" s="514"/>
      <c r="F515" s="514"/>
      <c r="G515" s="514"/>
      <c r="H515" s="514"/>
      <c r="I515" s="514"/>
      <c r="J515" s="514"/>
      <c r="K515" s="514"/>
      <c r="L515" s="514"/>
      <c r="M515" s="514"/>
      <c r="N515" s="514"/>
      <c r="O515" s="514"/>
      <c r="P515" s="514"/>
      <c r="Q515" s="514"/>
      <c r="R515" s="514"/>
      <c r="S515" s="514"/>
      <c r="T515" s="514"/>
      <c r="U515" s="514"/>
      <c r="V515" s="514"/>
      <c r="W515" s="514"/>
      <c r="X515" s="514"/>
      <c r="Y515" s="514"/>
      <c r="Z515" s="514"/>
    </row>
    <row r="516" ht="13.5" customHeight="1">
      <c r="A516" s="514"/>
      <c r="B516" s="514"/>
      <c r="C516" s="515"/>
      <c r="D516" s="514"/>
      <c r="E516" s="514"/>
      <c r="F516" s="514"/>
      <c r="G516" s="514"/>
      <c r="H516" s="514"/>
      <c r="I516" s="514"/>
      <c r="J516" s="514"/>
      <c r="K516" s="514"/>
      <c r="L516" s="514"/>
      <c r="M516" s="514"/>
      <c r="N516" s="514"/>
      <c r="O516" s="514"/>
      <c r="P516" s="514"/>
      <c r="Q516" s="514"/>
      <c r="R516" s="514"/>
      <c r="S516" s="514"/>
      <c r="T516" s="514"/>
      <c r="U516" s="514"/>
      <c r="V516" s="514"/>
      <c r="W516" s="514"/>
      <c r="X516" s="514"/>
      <c r="Y516" s="514"/>
      <c r="Z516" s="514"/>
    </row>
    <row r="517" ht="13.5" customHeight="1">
      <c r="A517" s="514"/>
      <c r="B517" s="514"/>
      <c r="C517" s="515"/>
      <c r="D517" s="514"/>
      <c r="E517" s="514"/>
      <c r="F517" s="514"/>
      <c r="G517" s="514"/>
      <c r="H517" s="514"/>
      <c r="I517" s="514"/>
      <c r="J517" s="514"/>
      <c r="K517" s="514"/>
      <c r="L517" s="514"/>
      <c r="M517" s="514"/>
      <c r="N517" s="514"/>
      <c r="O517" s="514"/>
      <c r="P517" s="514"/>
      <c r="Q517" s="514"/>
      <c r="R517" s="514"/>
      <c r="S517" s="514"/>
      <c r="T517" s="514"/>
      <c r="U517" s="514"/>
      <c r="V517" s="514"/>
      <c r="W517" s="514"/>
      <c r="X517" s="514"/>
      <c r="Y517" s="514"/>
      <c r="Z517" s="514"/>
    </row>
    <row r="518" ht="13.5" customHeight="1">
      <c r="A518" s="514"/>
      <c r="B518" s="514"/>
      <c r="C518" s="515"/>
      <c r="D518" s="514"/>
      <c r="E518" s="514"/>
      <c r="F518" s="514"/>
      <c r="G518" s="514"/>
      <c r="H518" s="514"/>
      <c r="I518" s="514"/>
      <c r="J518" s="514"/>
      <c r="K518" s="514"/>
      <c r="L518" s="514"/>
      <c r="M518" s="514"/>
      <c r="N518" s="514"/>
      <c r="O518" s="514"/>
      <c r="P518" s="514"/>
      <c r="Q518" s="514"/>
      <c r="R518" s="514"/>
      <c r="S518" s="514"/>
      <c r="T518" s="514"/>
      <c r="U518" s="514"/>
      <c r="V518" s="514"/>
      <c r="W518" s="514"/>
      <c r="X518" s="514"/>
      <c r="Y518" s="514"/>
      <c r="Z518" s="514"/>
    </row>
    <row r="519" ht="13.5" customHeight="1">
      <c r="A519" s="514"/>
      <c r="B519" s="514"/>
      <c r="C519" s="515"/>
      <c r="D519" s="514"/>
      <c r="E519" s="514"/>
      <c r="F519" s="514"/>
      <c r="G519" s="514"/>
      <c r="H519" s="514"/>
      <c r="I519" s="514"/>
      <c r="J519" s="514"/>
      <c r="K519" s="514"/>
      <c r="L519" s="514"/>
      <c r="M519" s="514"/>
      <c r="N519" s="514"/>
      <c r="O519" s="514"/>
      <c r="P519" s="514"/>
      <c r="Q519" s="514"/>
      <c r="R519" s="514"/>
      <c r="S519" s="514"/>
      <c r="T519" s="514"/>
      <c r="U519" s="514"/>
      <c r="V519" s="514"/>
      <c r="W519" s="514"/>
      <c r="X519" s="514"/>
      <c r="Y519" s="514"/>
      <c r="Z519" s="514"/>
    </row>
    <row r="520" ht="13.5" customHeight="1">
      <c r="A520" s="514"/>
      <c r="B520" s="514"/>
      <c r="C520" s="515"/>
      <c r="D520" s="514"/>
      <c r="E520" s="514"/>
      <c r="F520" s="514"/>
      <c r="G520" s="514"/>
      <c r="H520" s="514"/>
      <c r="I520" s="514"/>
      <c r="J520" s="514"/>
      <c r="K520" s="514"/>
      <c r="L520" s="514"/>
      <c r="M520" s="514"/>
      <c r="N520" s="514"/>
      <c r="O520" s="514"/>
      <c r="P520" s="514"/>
      <c r="Q520" s="514"/>
      <c r="R520" s="514"/>
      <c r="S520" s="514"/>
      <c r="T520" s="514"/>
      <c r="U520" s="514"/>
      <c r="V520" s="514"/>
      <c r="W520" s="514"/>
      <c r="X520" s="514"/>
      <c r="Y520" s="514"/>
      <c r="Z520" s="514"/>
    </row>
    <row r="521" ht="13.5" customHeight="1">
      <c r="A521" s="514"/>
      <c r="B521" s="514"/>
      <c r="C521" s="515"/>
      <c r="D521" s="514"/>
      <c r="E521" s="514"/>
      <c r="F521" s="514"/>
      <c r="G521" s="514"/>
      <c r="H521" s="514"/>
      <c r="I521" s="514"/>
      <c r="J521" s="514"/>
      <c r="K521" s="514"/>
      <c r="L521" s="514"/>
      <c r="M521" s="514"/>
      <c r="N521" s="514"/>
      <c r="O521" s="514"/>
      <c r="P521" s="514"/>
      <c r="Q521" s="514"/>
      <c r="R521" s="514"/>
      <c r="S521" s="514"/>
      <c r="T521" s="514"/>
      <c r="U521" s="514"/>
      <c r="V521" s="514"/>
      <c r="W521" s="514"/>
      <c r="X521" s="514"/>
      <c r="Y521" s="514"/>
      <c r="Z521" s="514"/>
    </row>
    <row r="522" ht="13.5" customHeight="1">
      <c r="A522" s="514"/>
      <c r="B522" s="514"/>
      <c r="C522" s="515"/>
      <c r="D522" s="514"/>
      <c r="E522" s="514"/>
      <c r="F522" s="514"/>
      <c r="G522" s="514"/>
      <c r="H522" s="514"/>
      <c r="I522" s="514"/>
      <c r="J522" s="514"/>
      <c r="K522" s="514"/>
      <c r="L522" s="514"/>
      <c r="M522" s="514"/>
      <c r="N522" s="514"/>
      <c r="O522" s="514"/>
      <c r="P522" s="514"/>
      <c r="Q522" s="514"/>
      <c r="R522" s="514"/>
      <c r="S522" s="514"/>
      <c r="T522" s="514"/>
      <c r="U522" s="514"/>
      <c r="V522" s="514"/>
      <c r="W522" s="514"/>
      <c r="X522" s="514"/>
      <c r="Y522" s="514"/>
      <c r="Z522" s="514"/>
    </row>
    <row r="523" ht="13.5" customHeight="1">
      <c r="A523" s="514"/>
      <c r="B523" s="514"/>
      <c r="C523" s="515"/>
      <c r="D523" s="514"/>
      <c r="E523" s="514"/>
      <c r="F523" s="514"/>
      <c r="G523" s="514"/>
      <c r="H523" s="514"/>
      <c r="I523" s="514"/>
      <c r="J523" s="514"/>
      <c r="K523" s="514"/>
      <c r="L523" s="514"/>
      <c r="M523" s="514"/>
      <c r="N523" s="514"/>
      <c r="O523" s="514"/>
      <c r="P523" s="514"/>
      <c r="Q523" s="514"/>
      <c r="R523" s="514"/>
      <c r="S523" s="514"/>
      <c r="T523" s="514"/>
      <c r="U523" s="514"/>
      <c r="V523" s="514"/>
      <c r="W523" s="514"/>
      <c r="X523" s="514"/>
      <c r="Y523" s="514"/>
      <c r="Z523" s="514"/>
    </row>
    <row r="524" ht="13.5" customHeight="1">
      <c r="A524" s="514"/>
      <c r="B524" s="514"/>
      <c r="C524" s="515"/>
      <c r="D524" s="514"/>
      <c r="E524" s="514"/>
      <c r="F524" s="514"/>
      <c r="G524" s="514"/>
      <c r="H524" s="514"/>
      <c r="I524" s="514"/>
      <c r="J524" s="514"/>
      <c r="K524" s="514"/>
      <c r="L524" s="514"/>
      <c r="M524" s="514"/>
      <c r="N524" s="514"/>
      <c r="O524" s="514"/>
      <c r="P524" s="514"/>
      <c r="Q524" s="514"/>
      <c r="R524" s="514"/>
      <c r="S524" s="514"/>
      <c r="T524" s="514"/>
      <c r="U524" s="514"/>
      <c r="V524" s="514"/>
      <c r="W524" s="514"/>
      <c r="X524" s="514"/>
      <c r="Y524" s="514"/>
      <c r="Z524" s="514"/>
    </row>
    <row r="525" ht="13.5" customHeight="1">
      <c r="A525" s="514"/>
      <c r="B525" s="514"/>
      <c r="C525" s="515"/>
      <c r="D525" s="514"/>
      <c r="E525" s="514"/>
      <c r="F525" s="514"/>
      <c r="G525" s="514"/>
      <c r="H525" s="514"/>
      <c r="I525" s="514"/>
      <c r="J525" s="514"/>
      <c r="K525" s="514"/>
      <c r="L525" s="514"/>
      <c r="M525" s="514"/>
      <c r="N525" s="514"/>
      <c r="O525" s="514"/>
      <c r="P525" s="514"/>
      <c r="Q525" s="514"/>
      <c r="R525" s="514"/>
      <c r="S525" s="514"/>
      <c r="T525" s="514"/>
      <c r="U525" s="514"/>
      <c r="V525" s="514"/>
      <c r="W525" s="514"/>
      <c r="X525" s="514"/>
      <c r="Y525" s="514"/>
      <c r="Z525" s="514"/>
    </row>
    <row r="526" ht="13.5" customHeight="1">
      <c r="A526" s="514"/>
      <c r="B526" s="514"/>
      <c r="C526" s="515"/>
      <c r="D526" s="514"/>
      <c r="E526" s="514"/>
      <c r="F526" s="514"/>
      <c r="G526" s="514"/>
      <c r="H526" s="514"/>
      <c r="I526" s="514"/>
      <c r="J526" s="514"/>
      <c r="K526" s="514"/>
      <c r="L526" s="514"/>
      <c r="M526" s="514"/>
      <c r="N526" s="514"/>
      <c r="O526" s="514"/>
      <c r="P526" s="514"/>
      <c r="Q526" s="514"/>
      <c r="R526" s="514"/>
      <c r="S526" s="514"/>
      <c r="T526" s="514"/>
      <c r="U526" s="514"/>
      <c r="V526" s="514"/>
      <c r="W526" s="514"/>
      <c r="X526" s="514"/>
      <c r="Y526" s="514"/>
      <c r="Z526" s="514"/>
    </row>
    <row r="527" ht="13.5" customHeight="1">
      <c r="A527" s="514"/>
      <c r="B527" s="514"/>
      <c r="C527" s="515"/>
      <c r="D527" s="514"/>
      <c r="E527" s="514"/>
      <c r="F527" s="514"/>
      <c r="G527" s="514"/>
      <c r="H527" s="514"/>
      <c r="I527" s="514"/>
      <c r="J527" s="514"/>
      <c r="K527" s="514"/>
      <c r="L527" s="514"/>
      <c r="M527" s="514"/>
      <c r="N527" s="514"/>
      <c r="O527" s="514"/>
      <c r="P527" s="514"/>
      <c r="Q527" s="514"/>
      <c r="R527" s="514"/>
      <c r="S527" s="514"/>
      <c r="T527" s="514"/>
      <c r="U527" s="514"/>
      <c r="V527" s="514"/>
      <c r="W527" s="514"/>
      <c r="X527" s="514"/>
      <c r="Y527" s="514"/>
      <c r="Z527" s="514"/>
    </row>
    <row r="528" ht="13.5" customHeight="1">
      <c r="A528" s="514"/>
      <c r="B528" s="514"/>
      <c r="C528" s="515"/>
      <c r="D528" s="514"/>
      <c r="E528" s="514"/>
      <c r="F528" s="514"/>
      <c r="G528" s="514"/>
      <c r="H528" s="514"/>
      <c r="I528" s="514"/>
      <c r="J528" s="514"/>
      <c r="K528" s="514"/>
      <c r="L528" s="514"/>
      <c r="M528" s="514"/>
      <c r="N528" s="514"/>
      <c r="O528" s="514"/>
      <c r="P528" s="514"/>
      <c r="Q528" s="514"/>
      <c r="R528" s="514"/>
      <c r="S528" s="514"/>
      <c r="T528" s="514"/>
      <c r="U528" s="514"/>
      <c r="V528" s="514"/>
      <c r="W528" s="514"/>
      <c r="X528" s="514"/>
      <c r="Y528" s="514"/>
      <c r="Z528" s="514"/>
    </row>
    <row r="529" ht="13.5" customHeight="1">
      <c r="A529" s="514"/>
      <c r="B529" s="514"/>
      <c r="C529" s="515"/>
      <c r="D529" s="514"/>
      <c r="E529" s="514"/>
      <c r="F529" s="514"/>
      <c r="G529" s="514"/>
      <c r="H529" s="514"/>
      <c r="I529" s="514"/>
      <c r="J529" s="514"/>
      <c r="K529" s="514"/>
      <c r="L529" s="514"/>
      <c r="M529" s="514"/>
      <c r="N529" s="514"/>
      <c r="O529" s="514"/>
      <c r="P529" s="514"/>
      <c r="Q529" s="514"/>
      <c r="R529" s="514"/>
      <c r="S529" s="514"/>
      <c r="T529" s="514"/>
      <c r="U529" s="514"/>
      <c r="V529" s="514"/>
      <c r="W529" s="514"/>
      <c r="X529" s="514"/>
      <c r="Y529" s="514"/>
      <c r="Z529" s="514"/>
    </row>
    <row r="530" ht="13.5" customHeight="1">
      <c r="A530" s="514"/>
      <c r="B530" s="514"/>
      <c r="C530" s="515"/>
      <c r="D530" s="514"/>
      <c r="E530" s="514"/>
      <c r="F530" s="514"/>
      <c r="G530" s="514"/>
      <c r="H530" s="514"/>
      <c r="I530" s="514"/>
      <c r="J530" s="514"/>
      <c r="K530" s="514"/>
      <c r="L530" s="514"/>
      <c r="M530" s="514"/>
      <c r="N530" s="514"/>
      <c r="O530" s="514"/>
      <c r="P530" s="514"/>
      <c r="Q530" s="514"/>
      <c r="R530" s="514"/>
      <c r="S530" s="514"/>
      <c r="T530" s="514"/>
      <c r="U530" s="514"/>
      <c r="V530" s="514"/>
      <c r="W530" s="514"/>
      <c r="X530" s="514"/>
      <c r="Y530" s="514"/>
      <c r="Z530" s="514"/>
    </row>
    <row r="531" ht="13.5" customHeight="1">
      <c r="A531" s="514"/>
      <c r="B531" s="514"/>
      <c r="C531" s="515"/>
      <c r="D531" s="514"/>
      <c r="E531" s="514"/>
      <c r="F531" s="514"/>
      <c r="G531" s="514"/>
      <c r="H531" s="514"/>
      <c r="I531" s="514"/>
      <c r="J531" s="514"/>
      <c r="K531" s="514"/>
      <c r="L531" s="514"/>
      <c r="M531" s="514"/>
      <c r="N531" s="514"/>
      <c r="O531" s="514"/>
      <c r="P531" s="514"/>
      <c r="Q531" s="514"/>
      <c r="R531" s="514"/>
      <c r="S531" s="514"/>
      <c r="T531" s="514"/>
      <c r="U531" s="514"/>
      <c r="V531" s="514"/>
      <c r="W531" s="514"/>
      <c r="X531" s="514"/>
      <c r="Y531" s="514"/>
      <c r="Z531" s="514"/>
    </row>
    <row r="532" ht="13.5" customHeight="1">
      <c r="A532" s="514"/>
      <c r="B532" s="514"/>
      <c r="C532" s="515"/>
      <c r="D532" s="514"/>
      <c r="E532" s="514"/>
      <c r="F532" s="514"/>
      <c r="G532" s="514"/>
      <c r="H532" s="514"/>
      <c r="I532" s="514"/>
      <c r="J532" s="514"/>
      <c r="K532" s="514"/>
      <c r="L532" s="514"/>
      <c r="M532" s="514"/>
      <c r="N532" s="514"/>
      <c r="O532" s="514"/>
      <c r="P532" s="514"/>
      <c r="Q532" s="514"/>
      <c r="R532" s="514"/>
      <c r="S532" s="514"/>
      <c r="T532" s="514"/>
      <c r="U532" s="514"/>
      <c r="V532" s="514"/>
      <c r="W532" s="514"/>
      <c r="X532" s="514"/>
      <c r="Y532" s="514"/>
      <c r="Z532" s="514"/>
    </row>
    <row r="533" ht="13.5" customHeight="1">
      <c r="A533" s="514"/>
      <c r="B533" s="514"/>
      <c r="C533" s="515"/>
      <c r="D533" s="514"/>
      <c r="E533" s="514"/>
      <c r="F533" s="514"/>
      <c r="G533" s="514"/>
      <c r="H533" s="514"/>
      <c r="I533" s="514"/>
      <c r="J533" s="514"/>
      <c r="K533" s="514"/>
      <c r="L533" s="514"/>
      <c r="M533" s="514"/>
      <c r="N533" s="514"/>
      <c r="O533" s="514"/>
      <c r="P533" s="514"/>
      <c r="Q533" s="514"/>
      <c r="R533" s="514"/>
      <c r="S533" s="514"/>
      <c r="T533" s="514"/>
      <c r="U533" s="514"/>
      <c r="V533" s="514"/>
      <c r="W533" s="514"/>
      <c r="X533" s="514"/>
      <c r="Y533" s="514"/>
      <c r="Z533" s="514"/>
    </row>
    <row r="534" ht="13.5" customHeight="1">
      <c r="A534" s="514"/>
      <c r="B534" s="514"/>
      <c r="C534" s="515"/>
      <c r="D534" s="514"/>
      <c r="E534" s="514"/>
      <c r="F534" s="514"/>
      <c r="G534" s="514"/>
      <c r="H534" s="514"/>
      <c r="I534" s="514"/>
      <c r="J534" s="514"/>
      <c r="K534" s="514"/>
      <c r="L534" s="514"/>
      <c r="M534" s="514"/>
      <c r="N534" s="514"/>
      <c r="O534" s="514"/>
      <c r="P534" s="514"/>
      <c r="Q534" s="514"/>
      <c r="R534" s="514"/>
      <c r="S534" s="514"/>
      <c r="T534" s="514"/>
      <c r="U534" s="514"/>
      <c r="V534" s="514"/>
      <c r="W534" s="514"/>
      <c r="X534" s="514"/>
      <c r="Y534" s="514"/>
      <c r="Z534" s="514"/>
    </row>
    <row r="535" ht="13.5" customHeight="1">
      <c r="A535" s="514"/>
      <c r="B535" s="514"/>
      <c r="C535" s="515"/>
      <c r="D535" s="514"/>
      <c r="E535" s="514"/>
      <c r="F535" s="514"/>
      <c r="G535" s="514"/>
      <c r="H535" s="514"/>
      <c r="I535" s="514"/>
      <c r="J535" s="514"/>
      <c r="K535" s="514"/>
      <c r="L535" s="514"/>
      <c r="M535" s="514"/>
      <c r="N535" s="514"/>
      <c r="O535" s="514"/>
      <c r="P535" s="514"/>
      <c r="Q535" s="514"/>
      <c r="R535" s="514"/>
      <c r="S535" s="514"/>
      <c r="T535" s="514"/>
      <c r="U535" s="514"/>
      <c r="V535" s="514"/>
      <c r="W535" s="514"/>
      <c r="X535" s="514"/>
      <c r="Y535" s="514"/>
      <c r="Z535" s="514"/>
    </row>
    <row r="536" ht="13.5" customHeight="1">
      <c r="A536" s="514"/>
      <c r="B536" s="514"/>
      <c r="C536" s="515"/>
      <c r="D536" s="514"/>
      <c r="E536" s="514"/>
      <c r="F536" s="514"/>
      <c r="G536" s="514"/>
      <c r="H536" s="514"/>
      <c r="I536" s="514"/>
      <c r="J536" s="514"/>
      <c r="K536" s="514"/>
      <c r="L536" s="514"/>
      <c r="M536" s="514"/>
      <c r="N536" s="514"/>
      <c r="O536" s="514"/>
      <c r="P536" s="514"/>
      <c r="Q536" s="514"/>
      <c r="R536" s="514"/>
      <c r="S536" s="514"/>
      <c r="T536" s="514"/>
      <c r="U536" s="514"/>
      <c r="V536" s="514"/>
      <c r="W536" s="514"/>
      <c r="X536" s="514"/>
      <c r="Y536" s="514"/>
      <c r="Z536" s="514"/>
    </row>
    <row r="537" ht="13.5" customHeight="1">
      <c r="A537" s="514"/>
      <c r="B537" s="514"/>
      <c r="C537" s="515"/>
      <c r="D537" s="514"/>
      <c r="E537" s="514"/>
      <c r="F537" s="514"/>
      <c r="G537" s="514"/>
      <c r="H537" s="514"/>
      <c r="I537" s="514"/>
      <c r="J537" s="514"/>
      <c r="K537" s="514"/>
      <c r="L537" s="514"/>
      <c r="M537" s="514"/>
      <c r="N537" s="514"/>
      <c r="O537" s="514"/>
      <c r="P537" s="514"/>
      <c r="Q537" s="514"/>
      <c r="R537" s="514"/>
      <c r="S537" s="514"/>
      <c r="T537" s="514"/>
      <c r="U537" s="514"/>
      <c r="V537" s="514"/>
      <c r="W537" s="514"/>
      <c r="X537" s="514"/>
      <c r="Y537" s="514"/>
      <c r="Z537" s="514"/>
    </row>
    <row r="538" ht="13.5" customHeight="1">
      <c r="A538" s="514"/>
      <c r="B538" s="514"/>
      <c r="C538" s="515"/>
      <c r="D538" s="514"/>
      <c r="E538" s="514"/>
      <c r="F538" s="514"/>
      <c r="G538" s="514"/>
      <c r="H538" s="514"/>
      <c r="I538" s="514"/>
      <c r="J538" s="514"/>
      <c r="K538" s="514"/>
      <c r="L538" s="514"/>
      <c r="M538" s="514"/>
      <c r="N538" s="514"/>
      <c r="O538" s="514"/>
      <c r="P538" s="514"/>
      <c r="Q538" s="514"/>
      <c r="R538" s="514"/>
      <c r="S538" s="514"/>
      <c r="T538" s="514"/>
      <c r="U538" s="514"/>
      <c r="V538" s="514"/>
      <c r="W538" s="514"/>
      <c r="X538" s="514"/>
      <c r="Y538" s="514"/>
      <c r="Z538" s="514"/>
    </row>
    <row r="539" ht="13.5" customHeight="1">
      <c r="A539" s="514"/>
      <c r="B539" s="514"/>
      <c r="C539" s="515"/>
      <c r="D539" s="514"/>
      <c r="E539" s="514"/>
      <c r="F539" s="514"/>
      <c r="G539" s="514"/>
      <c r="H539" s="514"/>
      <c r="I539" s="514"/>
      <c r="J539" s="514"/>
      <c r="K539" s="514"/>
      <c r="L539" s="514"/>
      <c r="M539" s="514"/>
      <c r="N539" s="514"/>
      <c r="O539" s="514"/>
      <c r="P539" s="514"/>
      <c r="Q539" s="514"/>
      <c r="R539" s="514"/>
      <c r="S539" s="514"/>
      <c r="T539" s="514"/>
      <c r="U539" s="514"/>
      <c r="V539" s="514"/>
      <c r="W539" s="514"/>
      <c r="X539" s="514"/>
      <c r="Y539" s="514"/>
      <c r="Z539" s="514"/>
    </row>
    <row r="540" ht="13.5" customHeight="1">
      <c r="A540" s="514"/>
      <c r="B540" s="514"/>
      <c r="C540" s="515"/>
      <c r="D540" s="514"/>
      <c r="E540" s="514"/>
      <c r="F540" s="514"/>
      <c r="G540" s="514"/>
      <c r="H540" s="514"/>
      <c r="I540" s="514"/>
      <c r="J540" s="514"/>
      <c r="K540" s="514"/>
      <c r="L540" s="514"/>
      <c r="M540" s="514"/>
      <c r="N540" s="514"/>
      <c r="O540" s="514"/>
      <c r="P540" s="514"/>
      <c r="Q540" s="514"/>
      <c r="R540" s="514"/>
      <c r="S540" s="514"/>
      <c r="T540" s="514"/>
      <c r="U540" s="514"/>
      <c r="V540" s="514"/>
      <c r="W540" s="514"/>
      <c r="X540" s="514"/>
      <c r="Y540" s="514"/>
      <c r="Z540" s="514"/>
    </row>
    <row r="541" ht="13.5" customHeight="1">
      <c r="A541" s="514"/>
      <c r="B541" s="514"/>
      <c r="C541" s="515"/>
      <c r="D541" s="514"/>
      <c r="E541" s="514"/>
      <c r="F541" s="514"/>
      <c r="G541" s="514"/>
      <c r="H541" s="514"/>
      <c r="I541" s="514"/>
      <c r="J541" s="514"/>
      <c r="K541" s="514"/>
      <c r="L541" s="514"/>
      <c r="M541" s="514"/>
      <c r="N541" s="514"/>
      <c r="O541" s="514"/>
      <c r="P541" s="514"/>
      <c r="Q541" s="514"/>
      <c r="R541" s="514"/>
      <c r="S541" s="514"/>
      <c r="T541" s="514"/>
      <c r="U541" s="514"/>
      <c r="V541" s="514"/>
      <c r="W541" s="514"/>
      <c r="X541" s="514"/>
      <c r="Y541" s="514"/>
      <c r="Z541" s="514"/>
    </row>
    <row r="542" ht="13.5" customHeight="1">
      <c r="A542" s="514"/>
      <c r="B542" s="514"/>
      <c r="C542" s="515"/>
      <c r="D542" s="514"/>
      <c r="E542" s="514"/>
      <c r="F542" s="514"/>
      <c r="G542" s="514"/>
      <c r="H542" s="514"/>
      <c r="I542" s="514"/>
      <c r="J542" s="514"/>
      <c r="K542" s="514"/>
      <c r="L542" s="514"/>
      <c r="M542" s="514"/>
      <c r="N542" s="514"/>
      <c r="O542" s="514"/>
      <c r="P542" s="514"/>
      <c r="Q542" s="514"/>
      <c r="R542" s="514"/>
      <c r="S542" s="514"/>
      <c r="T542" s="514"/>
      <c r="U542" s="514"/>
      <c r="V542" s="514"/>
      <c r="W542" s="514"/>
      <c r="X542" s="514"/>
      <c r="Y542" s="514"/>
      <c r="Z542" s="514"/>
    </row>
    <row r="543" ht="13.5" customHeight="1">
      <c r="A543" s="514"/>
      <c r="B543" s="514"/>
      <c r="C543" s="515"/>
      <c r="D543" s="514"/>
      <c r="E543" s="514"/>
      <c r="F543" s="514"/>
      <c r="G543" s="514"/>
      <c r="H543" s="514"/>
      <c r="I543" s="514"/>
      <c r="J543" s="514"/>
      <c r="K543" s="514"/>
      <c r="L543" s="514"/>
      <c r="M543" s="514"/>
      <c r="N543" s="514"/>
      <c r="O543" s="514"/>
      <c r="P543" s="514"/>
      <c r="Q543" s="514"/>
      <c r="R543" s="514"/>
      <c r="S543" s="514"/>
      <c r="T543" s="514"/>
      <c r="U543" s="514"/>
      <c r="V543" s="514"/>
      <c r="W543" s="514"/>
      <c r="X543" s="514"/>
      <c r="Y543" s="514"/>
      <c r="Z543" s="514"/>
    </row>
    <row r="544" ht="13.5" customHeight="1">
      <c r="A544" s="514"/>
      <c r="B544" s="514"/>
      <c r="C544" s="515"/>
      <c r="D544" s="514"/>
      <c r="E544" s="514"/>
      <c r="F544" s="514"/>
      <c r="G544" s="514"/>
      <c r="H544" s="514"/>
      <c r="I544" s="514"/>
      <c r="J544" s="514"/>
      <c r="K544" s="514"/>
      <c r="L544" s="514"/>
      <c r="M544" s="514"/>
      <c r="N544" s="514"/>
      <c r="O544" s="514"/>
      <c r="P544" s="514"/>
      <c r="Q544" s="514"/>
      <c r="R544" s="514"/>
      <c r="S544" s="514"/>
      <c r="T544" s="514"/>
      <c r="U544" s="514"/>
      <c r="V544" s="514"/>
      <c r="W544" s="514"/>
      <c r="X544" s="514"/>
      <c r="Y544" s="514"/>
      <c r="Z544" s="514"/>
    </row>
    <row r="545" ht="13.5" customHeight="1">
      <c r="A545" s="514"/>
      <c r="B545" s="514"/>
      <c r="C545" s="515"/>
      <c r="D545" s="514"/>
      <c r="E545" s="514"/>
      <c r="F545" s="514"/>
      <c r="G545" s="514"/>
      <c r="H545" s="514"/>
      <c r="I545" s="514"/>
      <c r="J545" s="514"/>
      <c r="K545" s="514"/>
      <c r="L545" s="514"/>
      <c r="M545" s="514"/>
      <c r="N545" s="514"/>
      <c r="O545" s="514"/>
      <c r="P545" s="514"/>
      <c r="Q545" s="514"/>
      <c r="R545" s="514"/>
      <c r="S545" s="514"/>
      <c r="T545" s="514"/>
      <c r="U545" s="514"/>
      <c r="V545" s="514"/>
      <c r="W545" s="514"/>
      <c r="X545" s="514"/>
      <c r="Y545" s="514"/>
      <c r="Z545" s="514"/>
    </row>
    <row r="546" ht="13.5" customHeight="1">
      <c r="A546" s="514"/>
      <c r="B546" s="514"/>
      <c r="C546" s="515"/>
      <c r="D546" s="514"/>
      <c r="E546" s="514"/>
      <c r="F546" s="514"/>
      <c r="G546" s="514"/>
      <c r="H546" s="514"/>
      <c r="I546" s="514"/>
      <c r="J546" s="514"/>
      <c r="K546" s="514"/>
      <c r="L546" s="514"/>
      <c r="M546" s="514"/>
      <c r="N546" s="514"/>
      <c r="O546" s="514"/>
      <c r="P546" s="514"/>
      <c r="Q546" s="514"/>
      <c r="R546" s="514"/>
      <c r="S546" s="514"/>
      <c r="T546" s="514"/>
      <c r="U546" s="514"/>
      <c r="V546" s="514"/>
      <c r="W546" s="514"/>
      <c r="X546" s="514"/>
      <c r="Y546" s="514"/>
      <c r="Z546" s="514"/>
    </row>
    <row r="547" ht="13.5" customHeight="1">
      <c r="A547" s="514"/>
      <c r="B547" s="514"/>
      <c r="C547" s="515"/>
      <c r="D547" s="514"/>
      <c r="E547" s="514"/>
      <c r="F547" s="514"/>
      <c r="G547" s="514"/>
      <c r="H547" s="514"/>
      <c r="I547" s="514"/>
      <c r="J547" s="514"/>
      <c r="K547" s="514"/>
      <c r="L547" s="514"/>
      <c r="M547" s="514"/>
      <c r="N547" s="514"/>
      <c r="O547" s="514"/>
      <c r="P547" s="514"/>
      <c r="Q547" s="514"/>
      <c r="R547" s="514"/>
      <c r="S547" s="514"/>
      <c r="T547" s="514"/>
      <c r="U547" s="514"/>
      <c r="V547" s="514"/>
      <c r="W547" s="514"/>
      <c r="X547" s="514"/>
      <c r="Y547" s="514"/>
      <c r="Z547" s="514"/>
    </row>
    <row r="548" ht="13.5" customHeight="1">
      <c r="A548" s="514"/>
      <c r="B548" s="514"/>
      <c r="C548" s="515"/>
      <c r="D548" s="514"/>
      <c r="E548" s="514"/>
      <c r="F548" s="514"/>
      <c r="G548" s="514"/>
      <c r="H548" s="514"/>
      <c r="I548" s="514"/>
      <c r="J548" s="514"/>
      <c r="K548" s="514"/>
      <c r="L548" s="514"/>
      <c r="M548" s="514"/>
      <c r="N548" s="514"/>
      <c r="O548" s="514"/>
      <c r="P548" s="514"/>
      <c r="Q548" s="514"/>
      <c r="R548" s="514"/>
      <c r="S548" s="514"/>
      <c r="T548" s="514"/>
      <c r="U548" s="514"/>
      <c r="V548" s="514"/>
      <c r="W548" s="514"/>
      <c r="X548" s="514"/>
      <c r="Y548" s="514"/>
      <c r="Z548" s="514"/>
    </row>
    <row r="549" ht="13.5" customHeight="1">
      <c r="A549" s="514"/>
      <c r="B549" s="514"/>
      <c r="C549" s="515"/>
      <c r="D549" s="514"/>
      <c r="E549" s="514"/>
      <c r="F549" s="514"/>
      <c r="G549" s="514"/>
      <c r="H549" s="514"/>
      <c r="I549" s="514"/>
      <c r="J549" s="514"/>
      <c r="K549" s="514"/>
      <c r="L549" s="514"/>
      <c r="M549" s="514"/>
      <c r="N549" s="514"/>
      <c r="O549" s="514"/>
      <c r="P549" s="514"/>
      <c r="Q549" s="514"/>
      <c r="R549" s="514"/>
      <c r="S549" s="514"/>
      <c r="T549" s="514"/>
      <c r="U549" s="514"/>
      <c r="V549" s="514"/>
      <c r="W549" s="514"/>
      <c r="X549" s="514"/>
      <c r="Y549" s="514"/>
      <c r="Z549" s="514"/>
    </row>
    <row r="550" ht="13.5" customHeight="1">
      <c r="A550" s="514"/>
      <c r="B550" s="514"/>
      <c r="C550" s="515"/>
      <c r="D550" s="514"/>
      <c r="E550" s="514"/>
      <c r="F550" s="514"/>
      <c r="G550" s="514"/>
      <c r="H550" s="514"/>
      <c r="I550" s="514"/>
      <c r="J550" s="514"/>
      <c r="K550" s="514"/>
      <c r="L550" s="514"/>
      <c r="M550" s="514"/>
      <c r="N550" s="514"/>
      <c r="O550" s="514"/>
      <c r="P550" s="514"/>
      <c r="Q550" s="514"/>
      <c r="R550" s="514"/>
      <c r="S550" s="514"/>
      <c r="T550" s="514"/>
      <c r="U550" s="514"/>
      <c r="V550" s="514"/>
      <c r="W550" s="514"/>
      <c r="X550" s="514"/>
      <c r="Y550" s="514"/>
      <c r="Z550" s="514"/>
    </row>
    <row r="551" ht="13.5" customHeight="1">
      <c r="A551" s="514"/>
      <c r="B551" s="514"/>
      <c r="C551" s="515"/>
      <c r="D551" s="514"/>
      <c r="E551" s="514"/>
      <c r="F551" s="514"/>
      <c r="G551" s="514"/>
      <c r="H551" s="514"/>
      <c r="I551" s="514"/>
      <c r="J551" s="514"/>
      <c r="K551" s="514"/>
      <c r="L551" s="514"/>
      <c r="M551" s="514"/>
      <c r="N551" s="514"/>
      <c r="O551" s="514"/>
      <c r="P551" s="514"/>
      <c r="Q551" s="514"/>
      <c r="R551" s="514"/>
      <c r="S551" s="514"/>
      <c r="T551" s="514"/>
      <c r="U551" s="514"/>
      <c r="V551" s="514"/>
      <c r="W551" s="514"/>
      <c r="X551" s="514"/>
      <c r="Y551" s="514"/>
      <c r="Z551" s="514"/>
    </row>
    <row r="552" ht="13.5" customHeight="1">
      <c r="A552" s="514"/>
      <c r="B552" s="514"/>
      <c r="C552" s="515"/>
      <c r="D552" s="514"/>
      <c r="E552" s="514"/>
      <c r="F552" s="514"/>
      <c r="G552" s="514"/>
      <c r="H552" s="514"/>
      <c r="I552" s="514"/>
      <c r="J552" s="514"/>
      <c r="K552" s="514"/>
      <c r="L552" s="514"/>
      <c r="M552" s="514"/>
      <c r="N552" s="514"/>
      <c r="O552" s="514"/>
      <c r="P552" s="514"/>
      <c r="Q552" s="514"/>
      <c r="R552" s="514"/>
      <c r="S552" s="514"/>
      <c r="T552" s="514"/>
      <c r="U552" s="514"/>
      <c r="V552" s="514"/>
      <c r="W552" s="514"/>
      <c r="X552" s="514"/>
      <c r="Y552" s="514"/>
      <c r="Z552" s="514"/>
    </row>
    <row r="553" ht="13.5" customHeight="1">
      <c r="A553" s="514"/>
      <c r="B553" s="514"/>
      <c r="C553" s="515"/>
      <c r="D553" s="514"/>
      <c r="E553" s="514"/>
      <c r="F553" s="514"/>
      <c r="G553" s="514"/>
      <c r="H553" s="514"/>
      <c r="I553" s="514"/>
      <c r="J553" s="514"/>
      <c r="K553" s="514"/>
      <c r="L553" s="514"/>
      <c r="M553" s="514"/>
      <c r="N553" s="514"/>
      <c r="O553" s="514"/>
      <c r="P553" s="514"/>
      <c r="Q553" s="514"/>
      <c r="R553" s="514"/>
      <c r="S553" s="514"/>
      <c r="T553" s="514"/>
      <c r="U553" s="514"/>
      <c r="V553" s="514"/>
      <c r="W553" s="514"/>
      <c r="X553" s="514"/>
      <c r="Y553" s="514"/>
      <c r="Z553" s="514"/>
    </row>
    <row r="554" ht="13.5" customHeight="1">
      <c r="A554" s="514"/>
      <c r="B554" s="514"/>
      <c r="C554" s="515"/>
      <c r="D554" s="514"/>
      <c r="E554" s="514"/>
      <c r="F554" s="514"/>
      <c r="G554" s="514"/>
      <c r="H554" s="514"/>
      <c r="I554" s="514"/>
      <c r="J554" s="514"/>
      <c r="K554" s="514"/>
      <c r="L554" s="514"/>
      <c r="M554" s="514"/>
      <c r="N554" s="514"/>
      <c r="O554" s="514"/>
      <c r="P554" s="514"/>
      <c r="Q554" s="514"/>
      <c r="R554" s="514"/>
      <c r="S554" s="514"/>
      <c r="T554" s="514"/>
      <c r="U554" s="514"/>
      <c r="V554" s="514"/>
      <c r="W554" s="514"/>
      <c r="X554" s="514"/>
      <c r="Y554" s="514"/>
      <c r="Z554" s="514"/>
    </row>
    <row r="555" ht="13.5" customHeight="1">
      <c r="A555" s="514"/>
      <c r="B555" s="514"/>
      <c r="C555" s="515"/>
      <c r="D555" s="514"/>
      <c r="E555" s="514"/>
      <c r="F555" s="514"/>
      <c r="G555" s="514"/>
      <c r="H555" s="514"/>
      <c r="I555" s="514"/>
      <c r="J555" s="514"/>
      <c r="K555" s="514"/>
      <c r="L555" s="514"/>
      <c r="M555" s="514"/>
      <c r="N555" s="514"/>
      <c r="O555" s="514"/>
      <c r="P555" s="514"/>
      <c r="Q555" s="514"/>
      <c r="R555" s="514"/>
      <c r="S555" s="514"/>
      <c r="T555" s="514"/>
      <c r="U555" s="514"/>
      <c r="V555" s="514"/>
      <c r="W555" s="514"/>
      <c r="X555" s="514"/>
      <c r="Y555" s="514"/>
      <c r="Z555" s="514"/>
    </row>
    <row r="556" ht="13.5" customHeight="1">
      <c r="A556" s="514"/>
      <c r="B556" s="514"/>
      <c r="C556" s="515"/>
      <c r="D556" s="514"/>
      <c r="E556" s="514"/>
      <c r="F556" s="514"/>
      <c r="G556" s="514"/>
      <c r="H556" s="514"/>
      <c r="I556" s="514"/>
      <c r="J556" s="514"/>
      <c r="K556" s="514"/>
      <c r="L556" s="514"/>
      <c r="M556" s="514"/>
      <c r="N556" s="514"/>
      <c r="O556" s="514"/>
      <c r="P556" s="514"/>
      <c r="Q556" s="514"/>
      <c r="R556" s="514"/>
      <c r="S556" s="514"/>
      <c r="T556" s="514"/>
      <c r="U556" s="514"/>
      <c r="V556" s="514"/>
      <c r="W556" s="514"/>
      <c r="X556" s="514"/>
      <c r="Y556" s="514"/>
      <c r="Z556" s="514"/>
    </row>
    <row r="557" ht="13.5" customHeight="1">
      <c r="A557" s="514"/>
      <c r="B557" s="514"/>
      <c r="C557" s="515"/>
      <c r="D557" s="514"/>
      <c r="E557" s="514"/>
      <c r="F557" s="514"/>
      <c r="G557" s="514"/>
      <c r="H557" s="514"/>
      <c r="I557" s="514"/>
      <c r="J557" s="514"/>
      <c r="K557" s="514"/>
      <c r="L557" s="514"/>
      <c r="M557" s="514"/>
      <c r="N557" s="514"/>
      <c r="O557" s="514"/>
      <c r="P557" s="514"/>
      <c r="Q557" s="514"/>
      <c r="R557" s="514"/>
      <c r="S557" s="514"/>
      <c r="T557" s="514"/>
      <c r="U557" s="514"/>
      <c r="V557" s="514"/>
      <c r="W557" s="514"/>
      <c r="X557" s="514"/>
      <c r="Y557" s="514"/>
      <c r="Z557" s="514"/>
    </row>
    <row r="558" ht="13.5" customHeight="1">
      <c r="A558" s="514"/>
      <c r="B558" s="514"/>
      <c r="C558" s="515"/>
      <c r="D558" s="514"/>
      <c r="E558" s="514"/>
      <c r="F558" s="514"/>
      <c r="G558" s="514"/>
      <c r="H558" s="514"/>
      <c r="I558" s="514"/>
      <c r="J558" s="514"/>
      <c r="K558" s="514"/>
      <c r="L558" s="514"/>
      <c r="M558" s="514"/>
      <c r="N558" s="514"/>
      <c r="O558" s="514"/>
      <c r="P558" s="514"/>
      <c r="Q558" s="514"/>
      <c r="R558" s="514"/>
      <c r="S558" s="514"/>
      <c r="T558" s="514"/>
      <c r="U558" s="514"/>
      <c r="V558" s="514"/>
      <c r="W558" s="514"/>
      <c r="X558" s="514"/>
      <c r="Y558" s="514"/>
      <c r="Z558" s="514"/>
    </row>
    <row r="559" ht="13.5" customHeight="1">
      <c r="A559" s="514"/>
      <c r="B559" s="514"/>
      <c r="C559" s="515"/>
      <c r="D559" s="514"/>
      <c r="E559" s="514"/>
      <c r="F559" s="514"/>
      <c r="G559" s="514"/>
      <c r="H559" s="514"/>
      <c r="I559" s="514"/>
      <c r="J559" s="514"/>
      <c r="K559" s="514"/>
      <c r="L559" s="514"/>
      <c r="M559" s="514"/>
      <c r="N559" s="514"/>
      <c r="O559" s="514"/>
      <c r="P559" s="514"/>
      <c r="Q559" s="514"/>
      <c r="R559" s="514"/>
      <c r="S559" s="514"/>
      <c r="T559" s="514"/>
      <c r="U559" s="514"/>
      <c r="V559" s="514"/>
      <c r="W559" s="514"/>
      <c r="X559" s="514"/>
      <c r="Y559" s="514"/>
      <c r="Z559" s="514"/>
    </row>
    <row r="560" ht="13.5" customHeight="1">
      <c r="A560" s="514"/>
      <c r="B560" s="514"/>
      <c r="C560" s="515"/>
      <c r="D560" s="514"/>
      <c r="E560" s="514"/>
      <c r="F560" s="514"/>
      <c r="G560" s="514"/>
      <c r="H560" s="514"/>
      <c r="I560" s="514"/>
      <c r="J560" s="514"/>
      <c r="K560" s="514"/>
      <c r="L560" s="514"/>
      <c r="M560" s="514"/>
      <c r="N560" s="514"/>
      <c r="O560" s="514"/>
      <c r="P560" s="514"/>
      <c r="Q560" s="514"/>
      <c r="R560" s="514"/>
      <c r="S560" s="514"/>
      <c r="T560" s="514"/>
      <c r="U560" s="514"/>
      <c r="V560" s="514"/>
      <c r="W560" s="514"/>
      <c r="X560" s="514"/>
      <c r="Y560" s="514"/>
      <c r="Z560" s="514"/>
    </row>
    <row r="561" ht="13.5" customHeight="1">
      <c r="A561" s="514"/>
      <c r="B561" s="514"/>
      <c r="C561" s="515"/>
      <c r="D561" s="514"/>
      <c r="E561" s="514"/>
      <c r="F561" s="514"/>
      <c r="G561" s="514"/>
      <c r="H561" s="514"/>
      <c r="I561" s="514"/>
      <c r="J561" s="514"/>
      <c r="K561" s="514"/>
      <c r="L561" s="514"/>
      <c r="M561" s="514"/>
      <c r="N561" s="514"/>
      <c r="O561" s="514"/>
      <c r="P561" s="514"/>
      <c r="Q561" s="514"/>
      <c r="R561" s="514"/>
      <c r="S561" s="514"/>
      <c r="T561" s="514"/>
      <c r="U561" s="514"/>
      <c r="V561" s="514"/>
      <c r="W561" s="514"/>
      <c r="X561" s="514"/>
      <c r="Y561" s="514"/>
      <c r="Z561" s="514"/>
    </row>
    <row r="562" ht="13.5" customHeight="1">
      <c r="A562" s="514"/>
      <c r="B562" s="514"/>
      <c r="C562" s="515"/>
      <c r="D562" s="514"/>
      <c r="E562" s="514"/>
      <c r="F562" s="514"/>
      <c r="G562" s="514"/>
      <c r="H562" s="514"/>
      <c r="I562" s="514"/>
      <c r="J562" s="514"/>
      <c r="K562" s="514"/>
      <c r="L562" s="514"/>
      <c r="M562" s="514"/>
      <c r="N562" s="514"/>
      <c r="O562" s="514"/>
      <c r="P562" s="514"/>
      <c r="Q562" s="514"/>
      <c r="R562" s="514"/>
      <c r="S562" s="514"/>
      <c r="T562" s="514"/>
      <c r="U562" s="514"/>
      <c r="V562" s="514"/>
      <c r="W562" s="514"/>
      <c r="X562" s="514"/>
      <c r="Y562" s="514"/>
      <c r="Z562" s="514"/>
    </row>
    <row r="563" ht="13.5" customHeight="1">
      <c r="A563" s="514"/>
      <c r="B563" s="514"/>
      <c r="C563" s="515"/>
      <c r="D563" s="514"/>
      <c r="E563" s="514"/>
      <c r="F563" s="514"/>
      <c r="G563" s="514"/>
      <c r="H563" s="514"/>
      <c r="I563" s="514"/>
      <c r="J563" s="514"/>
      <c r="K563" s="514"/>
      <c r="L563" s="514"/>
      <c r="M563" s="514"/>
      <c r="N563" s="514"/>
      <c r="O563" s="514"/>
      <c r="P563" s="514"/>
      <c r="Q563" s="514"/>
      <c r="R563" s="514"/>
      <c r="S563" s="514"/>
      <c r="T563" s="514"/>
      <c r="U563" s="514"/>
      <c r="V563" s="514"/>
      <c r="W563" s="514"/>
      <c r="X563" s="514"/>
      <c r="Y563" s="514"/>
      <c r="Z563" s="514"/>
    </row>
    <row r="564" ht="13.5" customHeight="1">
      <c r="A564" s="514"/>
      <c r="B564" s="514"/>
      <c r="C564" s="515"/>
      <c r="D564" s="514"/>
      <c r="E564" s="514"/>
      <c r="F564" s="514"/>
      <c r="G564" s="514"/>
      <c r="H564" s="514"/>
      <c r="I564" s="514"/>
      <c r="J564" s="514"/>
      <c r="K564" s="514"/>
      <c r="L564" s="514"/>
      <c r="M564" s="514"/>
      <c r="N564" s="514"/>
      <c r="O564" s="514"/>
      <c r="P564" s="514"/>
      <c r="Q564" s="514"/>
      <c r="R564" s="514"/>
      <c r="S564" s="514"/>
      <c r="T564" s="514"/>
      <c r="U564" s="514"/>
      <c r="V564" s="514"/>
      <c r="W564" s="514"/>
      <c r="X564" s="514"/>
      <c r="Y564" s="514"/>
      <c r="Z564" s="514"/>
    </row>
    <row r="565" ht="13.5" customHeight="1">
      <c r="A565" s="514"/>
      <c r="B565" s="514"/>
      <c r="C565" s="515"/>
      <c r="D565" s="514"/>
      <c r="E565" s="514"/>
      <c r="F565" s="514"/>
      <c r="G565" s="514"/>
      <c r="H565" s="514"/>
      <c r="I565" s="514"/>
      <c r="J565" s="514"/>
      <c r="K565" s="514"/>
      <c r="L565" s="514"/>
      <c r="M565" s="514"/>
      <c r="N565" s="514"/>
      <c r="O565" s="514"/>
      <c r="P565" s="514"/>
      <c r="Q565" s="514"/>
      <c r="R565" s="514"/>
      <c r="S565" s="514"/>
      <c r="T565" s="514"/>
      <c r="U565" s="514"/>
      <c r="V565" s="514"/>
      <c r="W565" s="514"/>
      <c r="X565" s="514"/>
      <c r="Y565" s="514"/>
      <c r="Z565" s="514"/>
    </row>
    <row r="566" ht="13.5" customHeight="1">
      <c r="A566" s="514"/>
      <c r="B566" s="514"/>
      <c r="C566" s="515"/>
      <c r="D566" s="514"/>
      <c r="E566" s="514"/>
      <c r="F566" s="514"/>
      <c r="G566" s="514"/>
      <c r="H566" s="514"/>
      <c r="I566" s="514"/>
      <c r="J566" s="514"/>
      <c r="K566" s="514"/>
      <c r="L566" s="514"/>
      <c r="M566" s="514"/>
      <c r="N566" s="514"/>
      <c r="O566" s="514"/>
      <c r="P566" s="514"/>
      <c r="Q566" s="514"/>
      <c r="R566" s="514"/>
      <c r="S566" s="514"/>
      <c r="T566" s="514"/>
      <c r="U566" s="514"/>
      <c r="V566" s="514"/>
      <c r="W566" s="514"/>
      <c r="X566" s="514"/>
      <c r="Y566" s="514"/>
      <c r="Z566" s="514"/>
    </row>
    <row r="567" ht="13.5" customHeight="1">
      <c r="A567" s="514"/>
      <c r="B567" s="514"/>
      <c r="C567" s="515"/>
      <c r="D567" s="514"/>
      <c r="E567" s="514"/>
      <c r="F567" s="514"/>
      <c r="G567" s="514"/>
      <c r="H567" s="514"/>
      <c r="I567" s="514"/>
      <c r="J567" s="514"/>
      <c r="K567" s="514"/>
      <c r="L567" s="514"/>
      <c r="M567" s="514"/>
      <c r="N567" s="514"/>
      <c r="O567" s="514"/>
      <c r="P567" s="514"/>
      <c r="Q567" s="514"/>
      <c r="R567" s="514"/>
      <c r="S567" s="514"/>
      <c r="T567" s="514"/>
      <c r="U567" s="514"/>
      <c r="V567" s="514"/>
      <c r="W567" s="514"/>
      <c r="X567" s="514"/>
      <c r="Y567" s="514"/>
      <c r="Z567" s="514"/>
    </row>
    <row r="568" ht="13.5" customHeight="1">
      <c r="A568" s="514"/>
      <c r="B568" s="514"/>
      <c r="C568" s="515"/>
      <c r="D568" s="514"/>
      <c r="E568" s="514"/>
      <c r="F568" s="514"/>
      <c r="G568" s="514"/>
      <c r="H568" s="514"/>
      <c r="I568" s="514"/>
      <c r="J568" s="514"/>
      <c r="K568" s="514"/>
      <c r="L568" s="514"/>
      <c r="M568" s="514"/>
      <c r="N568" s="514"/>
      <c r="O568" s="514"/>
      <c r="P568" s="514"/>
      <c r="Q568" s="514"/>
      <c r="R568" s="514"/>
      <c r="S568" s="514"/>
      <c r="T568" s="514"/>
      <c r="U568" s="514"/>
      <c r="V568" s="514"/>
      <c r="W568" s="514"/>
      <c r="X568" s="514"/>
      <c r="Y568" s="514"/>
      <c r="Z568" s="514"/>
    </row>
    <row r="569" ht="13.5" customHeight="1">
      <c r="A569" s="514"/>
      <c r="B569" s="514"/>
      <c r="C569" s="515"/>
      <c r="D569" s="514"/>
      <c r="E569" s="514"/>
      <c r="F569" s="514"/>
      <c r="G569" s="514"/>
      <c r="H569" s="514"/>
      <c r="I569" s="514"/>
      <c r="J569" s="514"/>
      <c r="K569" s="514"/>
      <c r="L569" s="514"/>
      <c r="M569" s="514"/>
      <c r="N569" s="514"/>
      <c r="O569" s="514"/>
      <c r="P569" s="514"/>
      <c r="Q569" s="514"/>
      <c r="R569" s="514"/>
      <c r="S569" s="514"/>
      <c r="T569" s="514"/>
      <c r="U569" s="514"/>
      <c r="V569" s="514"/>
      <c r="W569" s="514"/>
      <c r="X569" s="514"/>
      <c r="Y569" s="514"/>
      <c r="Z569" s="514"/>
    </row>
    <row r="570" ht="13.5" customHeight="1">
      <c r="A570" s="514"/>
      <c r="B570" s="514"/>
      <c r="C570" s="515"/>
      <c r="D570" s="514"/>
      <c r="E570" s="514"/>
      <c r="F570" s="514"/>
      <c r="G570" s="514"/>
      <c r="H570" s="514"/>
      <c r="I570" s="514"/>
      <c r="J570" s="514"/>
      <c r="K570" s="514"/>
      <c r="L570" s="514"/>
      <c r="M570" s="514"/>
      <c r="N570" s="514"/>
      <c r="O570" s="514"/>
      <c r="P570" s="514"/>
      <c r="Q570" s="514"/>
      <c r="R570" s="514"/>
      <c r="S570" s="514"/>
      <c r="T570" s="514"/>
      <c r="U570" s="514"/>
      <c r="V570" s="514"/>
      <c r="W570" s="514"/>
      <c r="X570" s="514"/>
      <c r="Y570" s="514"/>
      <c r="Z570" s="514"/>
    </row>
    <row r="571" ht="13.5" customHeight="1">
      <c r="A571" s="514"/>
      <c r="B571" s="514"/>
      <c r="C571" s="515"/>
      <c r="D571" s="514"/>
      <c r="E571" s="514"/>
      <c r="F571" s="514"/>
      <c r="G571" s="514"/>
      <c r="H571" s="514"/>
      <c r="I571" s="514"/>
      <c r="J571" s="514"/>
      <c r="K571" s="514"/>
      <c r="L571" s="514"/>
      <c r="M571" s="514"/>
      <c r="N571" s="514"/>
      <c r="O571" s="514"/>
      <c r="P571" s="514"/>
      <c r="Q571" s="514"/>
      <c r="R571" s="514"/>
      <c r="S571" s="514"/>
      <c r="T571" s="514"/>
      <c r="U571" s="514"/>
      <c r="V571" s="514"/>
      <c r="W571" s="514"/>
      <c r="X571" s="514"/>
      <c r="Y571" s="514"/>
      <c r="Z571" s="514"/>
    </row>
    <row r="572" ht="13.5" customHeight="1">
      <c r="A572" s="514"/>
      <c r="B572" s="514"/>
      <c r="C572" s="515"/>
      <c r="D572" s="514"/>
      <c r="E572" s="514"/>
      <c r="F572" s="514"/>
      <c r="G572" s="514"/>
      <c r="H572" s="514"/>
      <c r="I572" s="514"/>
      <c r="J572" s="514"/>
      <c r="K572" s="514"/>
      <c r="L572" s="514"/>
      <c r="M572" s="514"/>
      <c r="N572" s="514"/>
      <c r="O572" s="514"/>
      <c r="P572" s="514"/>
      <c r="Q572" s="514"/>
      <c r="R572" s="514"/>
      <c r="S572" s="514"/>
      <c r="T572" s="514"/>
      <c r="U572" s="514"/>
      <c r="V572" s="514"/>
      <c r="W572" s="514"/>
      <c r="X572" s="514"/>
      <c r="Y572" s="514"/>
      <c r="Z572" s="514"/>
    </row>
    <row r="573" ht="13.5" customHeight="1">
      <c r="A573" s="514"/>
      <c r="B573" s="514"/>
      <c r="C573" s="515"/>
      <c r="D573" s="514"/>
      <c r="E573" s="514"/>
      <c r="F573" s="514"/>
      <c r="G573" s="514"/>
      <c r="H573" s="514"/>
      <c r="I573" s="514"/>
      <c r="J573" s="514"/>
      <c r="K573" s="514"/>
      <c r="L573" s="514"/>
      <c r="M573" s="514"/>
      <c r="N573" s="514"/>
      <c r="O573" s="514"/>
      <c r="P573" s="514"/>
      <c r="Q573" s="514"/>
      <c r="R573" s="514"/>
      <c r="S573" s="514"/>
      <c r="T573" s="514"/>
      <c r="U573" s="514"/>
      <c r="V573" s="514"/>
      <c r="W573" s="514"/>
      <c r="X573" s="514"/>
      <c r="Y573" s="514"/>
      <c r="Z573" s="514"/>
    </row>
    <row r="574" ht="13.5" customHeight="1">
      <c r="A574" s="514"/>
      <c r="B574" s="514"/>
      <c r="C574" s="515"/>
      <c r="D574" s="514"/>
      <c r="E574" s="514"/>
      <c r="F574" s="514"/>
      <c r="G574" s="514"/>
      <c r="H574" s="514"/>
      <c r="I574" s="514"/>
      <c r="J574" s="514"/>
      <c r="K574" s="514"/>
      <c r="L574" s="514"/>
      <c r="M574" s="514"/>
      <c r="N574" s="514"/>
      <c r="O574" s="514"/>
      <c r="P574" s="514"/>
      <c r="Q574" s="514"/>
      <c r="R574" s="514"/>
      <c r="S574" s="514"/>
      <c r="T574" s="514"/>
      <c r="U574" s="514"/>
      <c r="V574" s="514"/>
      <c r="W574" s="514"/>
      <c r="X574" s="514"/>
      <c r="Y574" s="514"/>
      <c r="Z574" s="514"/>
    </row>
    <row r="575" ht="13.5" customHeight="1">
      <c r="A575" s="514"/>
      <c r="B575" s="514"/>
      <c r="C575" s="515"/>
      <c r="D575" s="514"/>
      <c r="E575" s="514"/>
      <c r="F575" s="514"/>
      <c r="G575" s="514"/>
      <c r="H575" s="514"/>
      <c r="I575" s="514"/>
      <c r="J575" s="514"/>
      <c r="K575" s="514"/>
      <c r="L575" s="514"/>
      <c r="M575" s="514"/>
      <c r="N575" s="514"/>
      <c r="O575" s="514"/>
      <c r="P575" s="514"/>
      <c r="Q575" s="514"/>
      <c r="R575" s="514"/>
      <c r="S575" s="514"/>
      <c r="T575" s="514"/>
      <c r="U575" s="514"/>
      <c r="V575" s="514"/>
      <c r="W575" s="514"/>
      <c r="X575" s="514"/>
      <c r="Y575" s="514"/>
      <c r="Z575" s="514"/>
    </row>
    <row r="576" ht="13.5" customHeight="1">
      <c r="A576" s="514"/>
      <c r="B576" s="514"/>
      <c r="C576" s="515"/>
      <c r="D576" s="514"/>
      <c r="E576" s="514"/>
      <c r="F576" s="514"/>
      <c r="G576" s="514"/>
      <c r="H576" s="514"/>
      <c r="I576" s="514"/>
      <c r="J576" s="514"/>
      <c r="K576" s="514"/>
      <c r="L576" s="514"/>
      <c r="M576" s="514"/>
      <c r="N576" s="514"/>
      <c r="O576" s="514"/>
      <c r="P576" s="514"/>
      <c r="Q576" s="514"/>
      <c r="R576" s="514"/>
      <c r="S576" s="514"/>
      <c r="T576" s="514"/>
      <c r="U576" s="514"/>
      <c r="V576" s="514"/>
      <c r="W576" s="514"/>
      <c r="X576" s="514"/>
      <c r="Y576" s="514"/>
      <c r="Z576" s="514"/>
    </row>
    <row r="577" ht="13.5" customHeight="1">
      <c r="A577" s="514"/>
      <c r="B577" s="514"/>
      <c r="C577" s="515"/>
      <c r="D577" s="514"/>
      <c r="E577" s="514"/>
      <c r="F577" s="514"/>
      <c r="G577" s="514"/>
      <c r="H577" s="514"/>
      <c r="I577" s="514"/>
      <c r="J577" s="514"/>
      <c r="K577" s="514"/>
      <c r="L577" s="514"/>
      <c r="M577" s="514"/>
      <c r="N577" s="514"/>
      <c r="O577" s="514"/>
      <c r="P577" s="514"/>
      <c r="Q577" s="514"/>
      <c r="R577" s="514"/>
      <c r="S577" s="514"/>
      <c r="T577" s="514"/>
      <c r="U577" s="514"/>
      <c r="V577" s="514"/>
      <c r="W577" s="514"/>
      <c r="X577" s="514"/>
      <c r="Y577" s="514"/>
      <c r="Z577" s="514"/>
    </row>
    <row r="578" ht="13.5" customHeight="1">
      <c r="A578" s="514"/>
      <c r="B578" s="514"/>
      <c r="C578" s="515"/>
      <c r="D578" s="514"/>
      <c r="E578" s="514"/>
      <c r="F578" s="514"/>
      <c r="G578" s="514"/>
      <c r="H578" s="514"/>
      <c r="I578" s="514"/>
      <c r="J578" s="514"/>
      <c r="K578" s="514"/>
      <c r="L578" s="514"/>
      <c r="M578" s="514"/>
      <c r="N578" s="514"/>
      <c r="O578" s="514"/>
      <c r="P578" s="514"/>
      <c r="Q578" s="514"/>
      <c r="R578" s="514"/>
      <c r="S578" s="514"/>
      <c r="T578" s="514"/>
      <c r="U578" s="514"/>
      <c r="V578" s="514"/>
      <c r="W578" s="514"/>
      <c r="X578" s="514"/>
      <c r="Y578" s="514"/>
      <c r="Z578" s="514"/>
    </row>
    <row r="579" ht="13.5" customHeight="1">
      <c r="A579" s="514"/>
      <c r="B579" s="514"/>
      <c r="C579" s="515"/>
      <c r="D579" s="514"/>
      <c r="E579" s="514"/>
      <c r="F579" s="514"/>
      <c r="G579" s="514"/>
      <c r="H579" s="514"/>
      <c r="I579" s="514"/>
      <c r="J579" s="514"/>
      <c r="K579" s="514"/>
      <c r="L579" s="514"/>
      <c r="M579" s="514"/>
      <c r="N579" s="514"/>
      <c r="O579" s="514"/>
      <c r="P579" s="514"/>
      <c r="Q579" s="514"/>
      <c r="R579" s="514"/>
      <c r="S579" s="514"/>
      <c r="T579" s="514"/>
      <c r="U579" s="514"/>
      <c r="V579" s="514"/>
      <c r="W579" s="514"/>
      <c r="X579" s="514"/>
      <c r="Y579" s="514"/>
      <c r="Z579" s="514"/>
    </row>
    <row r="580" ht="13.5" customHeight="1">
      <c r="A580" s="514"/>
      <c r="B580" s="514"/>
      <c r="C580" s="515"/>
      <c r="D580" s="514"/>
      <c r="E580" s="514"/>
      <c r="F580" s="514"/>
      <c r="G580" s="514"/>
      <c r="H580" s="514"/>
      <c r="I580" s="514"/>
      <c r="J580" s="514"/>
      <c r="K580" s="514"/>
      <c r="L580" s="514"/>
      <c r="M580" s="514"/>
      <c r="N580" s="514"/>
      <c r="O580" s="514"/>
      <c r="P580" s="514"/>
      <c r="Q580" s="514"/>
      <c r="R580" s="514"/>
      <c r="S580" s="514"/>
      <c r="T580" s="514"/>
      <c r="U580" s="514"/>
      <c r="V580" s="514"/>
      <c r="W580" s="514"/>
      <c r="X580" s="514"/>
      <c r="Y580" s="514"/>
      <c r="Z580" s="514"/>
    </row>
    <row r="581" ht="13.5" customHeight="1">
      <c r="A581" s="514"/>
      <c r="B581" s="514"/>
      <c r="C581" s="515"/>
      <c r="D581" s="514"/>
      <c r="E581" s="514"/>
      <c r="F581" s="514"/>
      <c r="G581" s="514"/>
      <c r="H581" s="514"/>
      <c r="I581" s="514"/>
      <c r="J581" s="514"/>
      <c r="K581" s="514"/>
      <c r="L581" s="514"/>
      <c r="M581" s="514"/>
      <c r="N581" s="514"/>
      <c r="O581" s="514"/>
      <c r="P581" s="514"/>
      <c r="Q581" s="514"/>
      <c r="R581" s="514"/>
      <c r="S581" s="514"/>
      <c r="T581" s="514"/>
      <c r="U581" s="514"/>
      <c r="V581" s="514"/>
      <c r="W581" s="514"/>
      <c r="X581" s="514"/>
      <c r="Y581" s="514"/>
      <c r="Z581" s="514"/>
    </row>
    <row r="582" ht="13.5" customHeight="1">
      <c r="A582" s="514"/>
      <c r="B582" s="514"/>
      <c r="C582" s="515"/>
      <c r="D582" s="514"/>
      <c r="E582" s="514"/>
      <c r="F582" s="514"/>
      <c r="G582" s="514"/>
      <c r="H582" s="514"/>
      <c r="I582" s="514"/>
      <c r="J582" s="514"/>
      <c r="K582" s="514"/>
      <c r="L582" s="514"/>
      <c r="M582" s="514"/>
      <c r="N582" s="514"/>
      <c r="O582" s="514"/>
      <c r="P582" s="514"/>
      <c r="Q582" s="514"/>
      <c r="R582" s="514"/>
      <c r="S582" s="514"/>
      <c r="T582" s="514"/>
      <c r="U582" s="514"/>
      <c r="V582" s="514"/>
      <c r="W582" s="514"/>
      <c r="X582" s="514"/>
      <c r="Y582" s="514"/>
      <c r="Z582" s="514"/>
    </row>
    <row r="583" ht="13.5" customHeight="1">
      <c r="A583" s="514"/>
      <c r="B583" s="514"/>
      <c r="C583" s="515"/>
      <c r="D583" s="514"/>
      <c r="E583" s="514"/>
      <c r="F583" s="514"/>
      <c r="G583" s="514"/>
      <c r="H583" s="514"/>
      <c r="I583" s="514"/>
      <c r="J583" s="514"/>
      <c r="K583" s="514"/>
      <c r="L583" s="514"/>
      <c r="M583" s="514"/>
      <c r="N583" s="514"/>
      <c r="O583" s="514"/>
      <c r="P583" s="514"/>
      <c r="Q583" s="514"/>
      <c r="R583" s="514"/>
      <c r="S583" s="514"/>
      <c r="T583" s="514"/>
      <c r="U583" s="514"/>
      <c r="V583" s="514"/>
      <c r="W583" s="514"/>
      <c r="X583" s="514"/>
      <c r="Y583" s="514"/>
      <c r="Z583" s="514"/>
    </row>
    <row r="584" ht="13.5" customHeight="1">
      <c r="A584" s="514"/>
      <c r="B584" s="514"/>
      <c r="C584" s="515"/>
      <c r="D584" s="514"/>
      <c r="E584" s="514"/>
      <c r="F584" s="514"/>
      <c r="G584" s="514"/>
      <c r="H584" s="514"/>
      <c r="I584" s="514"/>
      <c r="J584" s="514"/>
      <c r="K584" s="514"/>
      <c r="L584" s="514"/>
      <c r="M584" s="514"/>
      <c r="N584" s="514"/>
      <c r="O584" s="514"/>
      <c r="P584" s="514"/>
      <c r="Q584" s="514"/>
      <c r="R584" s="514"/>
      <c r="S584" s="514"/>
      <c r="T584" s="514"/>
      <c r="U584" s="514"/>
      <c r="V584" s="514"/>
      <c r="W584" s="514"/>
      <c r="X584" s="514"/>
      <c r="Y584" s="514"/>
      <c r="Z584" s="514"/>
    </row>
    <row r="585" ht="13.5" customHeight="1">
      <c r="A585" s="514"/>
      <c r="B585" s="514"/>
      <c r="C585" s="515"/>
      <c r="D585" s="514"/>
      <c r="E585" s="514"/>
      <c r="F585" s="514"/>
      <c r="G585" s="514"/>
      <c r="H585" s="514"/>
      <c r="I585" s="514"/>
      <c r="J585" s="514"/>
      <c r="K585" s="514"/>
      <c r="L585" s="514"/>
      <c r="M585" s="514"/>
      <c r="N585" s="514"/>
      <c r="O585" s="514"/>
      <c r="P585" s="514"/>
      <c r="Q585" s="514"/>
      <c r="R585" s="514"/>
      <c r="S585" s="514"/>
      <c r="T585" s="514"/>
      <c r="U585" s="514"/>
      <c r="V585" s="514"/>
      <c r="W585" s="514"/>
      <c r="X585" s="514"/>
      <c r="Y585" s="514"/>
      <c r="Z585" s="514"/>
    </row>
    <row r="586" ht="13.5" customHeight="1">
      <c r="A586" s="514"/>
      <c r="B586" s="514"/>
      <c r="C586" s="515"/>
      <c r="D586" s="514"/>
      <c r="E586" s="514"/>
      <c r="F586" s="514"/>
      <c r="G586" s="514"/>
      <c r="H586" s="514"/>
      <c r="I586" s="514"/>
      <c r="J586" s="514"/>
      <c r="K586" s="514"/>
      <c r="L586" s="514"/>
      <c r="M586" s="514"/>
      <c r="N586" s="514"/>
      <c r="O586" s="514"/>
      <c r="P586" s="514"/>
      <c r="Q586" s="514"/>
      <c r="R586" s="514"/>
      <c r="S586" s="514"/>
      <c r="T586" s="514"/>
      <c r="U586" s="514"/>
      <c r="V586" s="514"/>
      <c r="W586" s="514"/>
      <c r="X586" s="514"/>
      <c r="Y586" s="514"/>
      <c r="Z586" s="514"/>
    </row>
    <row r="587" ht="13.5" customHeight="1">
      <c r="A587" s="514"/>
      <c r="B587" s="514"/>
      <c r="C587" s="515"/>
      <c r="D587" s="514"/>
      <c r="E587" s="514"/>
      <c r="F587" s="514"/>
      <c r="G587" s="514"/>
      <c r="H587" s="514"/>
      <c r="I587" s="514"/>
      <c r="J587" s="514"/>
      <c r="K587" s="514"/>
      <c r="L587" s="514"/>
      <c r="M587" s="514"/>
      <c r="N587" s="514"/>
      <c r="O587" s="514"/>
      <c r="P587" s="514"/>
      <c r="Q587" s="514"/>
      <c r="R587" s="514"/>
      <c r="S587" s="514"/>
      <c r="T587" s="514"/>
      <c r="U587" s="514"/>
      <c r="V587" s="514"/>
      <c r="W587" s="514"/>
      <c r="X587" s="514"/>
      <c r="Y587" s="514"/>
      <c r="Z587" s="514"/>
    </row>
    <row r="588" ht="13.5" customHeight="1">
      <c r="A588" s="514"/>
      <c r="B588" s="514"/>
      <c r="C588" s="515"/>
      <c r="D588" s="514"/>
      <c r="E588" s="514"/>
      <c r="F588" s="514"/>
      <c r="G588" s="514"/>
      <c r="H588" s="514"/>
      <c r="I588" s="514"/>
      <c r="J588" s="514"/>
      <c r="K588" s="514"/>
      <c r="L588" s="514"/>
      <c r="M588" s="514"/>
      <c r="N588" s="514"/>
      <c r="O588" s="514"/>
      <c r="P588" s="514"/>
      <c r="Q588" s="514"/>
      <c r="R588" s="514"/>
      <c r="S588" s="514"/>
      <c r="T588" s="514"/>
      <c r="U588" s="514"/>
      <c r="V588" s="514"/>
      <c r="W588" s="514"/>
      <c r="X588" s="514"/>
      <c r="Y588" s="514"/>
      <c r="Z588" s="514"/>
    </row>
    <row r="589" ht="13.5" customHeight="1">
      <c r="A589" s="514"/>
      <c r="B589" s="514"/>
      <c r="C589" s="515"/>
      <c r="D589" s="514"/>
      <c r="E589" s="514"/>
      <c r="F589" s="514"/>
      <c r="G589" s="514"/>
      <c r="H589" s="514"/>
      <c r="I589" s="514"/>
      <c r="J589" s="514"/>
      <c r="K589" s="514"/>
      <c r="L589" s="514"/>
      <c r="M589" s="514"/>
      <c r="N589" s="514"/>
      <c r="O589" s="514"/>
      <c r="P589" s="514"/>
      <c r="Q589" s="514"/>
      <c r="R589" s="514"/>
      <c r="S589" s="514"/>
      <c r="T589" s="514"/>
      <c r="U589" s="514"/>
      <c r="V589" s="514"/>
      <c r="W589" s="514"/>
      <c r="X589" s="514"/>
      <c r="Y589" s="514"/>
      <c r="Z589" s="514"/>
    </row>
    <row r="590" ht="13.5" customHeight="1">
      <c r="A590" s="514"/>
      <c r="B590" s="514"/>
      <c r="C590" s="515"/>
      <c r="D590" s="514"/>
      <c r="E590" s="514"/>
      <c r="F590" s="514"/>
      <c r="G590" s="514"/>
      <c r="H590" s="514"/>
      <c r="I590" s="514"/>
      <c r="J590" s="514"/>
      <c r="K590" s="514"/>
      <c r="L590" s="514"/>
      <c r="M590" s="514"/>
      <c r="N590" s="514"/>
      <c r="O590" s="514"/>
      <c r="P590" s="514"/>
      <c r="Q590" s="514"/>
      <c r="R590" s="514"/>
      <c r="S590" s="514"/>
      <c r="T590" s="514"/>
      <c r="U590" s="514"/>
      <c r="V590" s="514"/>
      <c r="W590" s="514"/>
      <c r="X590" s="514"/>
      <c r="Y590" s="514"/>
      <c r="Z590" s="514"/>
    </row>
    <row r="591" ht="13.5" customHeight="1">
      <c r="A591" s="514"/>
      <c r="B591" s="514"/>
      <c r="C591" s="515"/>
      <c r="D591" s="514"/>
      <c r="E591" s="514"/>
      <c r="F591" s="514"/>
      <c r="G591" s="514"/>
      <c r="H591" s="514"/>
      <c r="I591" s="514"/>
      <c r="J591" s="514"/>
      <c r="K591" s="514"/>
      <c r="L591" s="514"/>
      <c r="M591" s="514"/>
      <c r="N591" s="514"/>
      <c r="O591" s="514"/>
      <c r="P591" s="514"/>
      <c r="Q591" s="514"/>
      <c r="R591" s="514"/>
      <c r="S591" s="514"/>
      <c r="T591" s="514"/>
      <c r="U591" s="514"/>
      <c r="V591" s="514"/>
      <c r="W591" s="514"/>
      <c r="X591" s="514"/>
      <c r="Y591" s="514"/>
      <c r="Z591" s="514"/>
    </row>
    <row r="592" ht="13.5" customHeight="1">
      <c r="A592" s="514"/>
      <c r="B592" s="514"/>
      <c r="C592" s="515"/>
      <c r="D592" s="514"/>
      <c r="E592" s="514"/>
      <c r="F592" s="514"/>
      <c r="G592" s="514"/>
      <c r="H592" s="514"/>
      <c r="I592" s="514"/>
      <c r="J592" s="514"/>
      <c r="K592" s="514"/>
      <c r="L592" s="514"/>
      <c r="M592" s="514"/>
      <c r="N592" s="514"/>
      <c r="O592" s="514"/>
      <c r="P592" s="514"/>
      <c r="Q592" s="514"/>
      <c r="R592" s="514"/>
      <c r="S592" s="514"/>
      <c r="T592" s="514"/>
      <c r="U592" s="514"/>
      <c r="V592" s="514"/>
      <c r="W592" s="514"/>
      <c r="X592" s="514"/>
      <c r="Y592" s="514"/>
      <c r="Z592" s="514"/>
    </row>
    <row r="593" ht="13.5" customHeight="1">
      <c r="A593" s="514"/>
      <c r="B593" s="514"/>
      <c r="C593" s="515"/>
      <c r="D593" s="514"/>
      <c r="E593" s="514"/>
      <c r="F593" s="514"/>
      <c r="G593" s="514"/>
      <c r="H593" s="514"/>
      <c r="I593" s="514"/>
      <c r="J593" s="514"/>
      <c r="K593" s="514"/>
      <c r="L593" s="514"/>
      <c r="M593" s="514"/>
      <c r="N593" s="514"/>
      <c r="O593" s="514"/>
      <c r="P593" s="514"/>
      <c r="Q593" s="514"/>
      <c r="R593" s="514"/>
      <c r="S593" s="514"/>
      <c r="T593" s="514"/>
      <c r="U593" s="514"/>
      <c r="V593" s="514"/>
      <c r="W593" s="514"/>
      <c r="X593" s="514"/>
      <c r="Y593" s="514"/>
      <c r="Z593" s="514"/>
    </row>
    <row r="594" ht="13.5" customHeight="1">
      <c r="A594" s="514"/>
      <c r="B594" s="514"/>
      <c r="C594" s="515"/>
      <c r="D594" s="514"/>
      <c r="E594" s="514"/>
      <c r="F594" s="514"/>
      <c r="G594" s="514"/>
      <c r="H594" s="514"/>
      <c r="I594" s="514"/>
      <c r="J594" s="514"/>
      <c r="K594" s="514"/>
      <c r="L594" s="514"/>
      <c r="M594" s="514"/>
      <c r="N594" s="514"/>
      <c r="O594" s="514"/>
      <c r="P594" s="514"/>
      <c r="Q594" s="514"/>
      <c r="R594" s="514"/>
      <c r="S594" s="514"/>
      <c r="T594" s="514"/>
      <c r="U594" s="514"/>
      <c r="V594" s="514"/>
      <c r="W594" s="514"/>
      <c r="X594" s="514"/>
      <c r="Y594" s="514"/>
      <c r="Z594" s="514"/>
    </row>
    <row r="595" ht="13.5" customHeight="1">
      <c r="A595" s="514"/>
      <c r="B595" s="514"/>
      <c r="C595" s="515"/>
      <c r="D595" s="514"/>
      <c r="E595" s="514"/>
      <c r="F595" s="514"/>
      <c r="G595" s="514"/>
      <c r="H595" s="514"/>
      <c r="I595" s="514"/>
      <c r="J595" s="514"/>
      <c r="K595" s="514"/>
      <c r="L595" s="514"/>
      <c r="M595" s="514"/>
      <c r="N595" s="514"/>
      <c r="O595" s="514"/>
      <c r="P595" s="514"/>
      <c r="Q595" s="514"/>
      <c r="R595" s="514"/>
      <c r="S595" s="514"/>
      <c r="T595" s="514"/>
      <c r="U595" s="514"/>
      <c r="V595" s="514"/>
      <c r="W595" s="514"/>
      <c r="X595" s="514"/>
      <c r="Y595" s="514"/>
      <c r="Z595" s="514"/>
    </row>
    <row r="596" ht="13.5" customHeight="1">
      <c r="A596" s="514"/>
      <c r="B596" s="514"/>
      <c r="C596" s="515"/>
      <c r="D596" s="514"/>
      <c r="E596" s="514"/>
      <c r="F596" s="514"/>
      <c r="G596" s="514"/>
      <c r="H596" s="514"/>
      <c r="I596" s="514"/>
      <c r="J596" s="514"/>
      <c r="K596" s="514"/>
      <c r="L596" s="514"/>
      <c r="M596" s="514"/>
      <c r="N596" s="514"/>
      <c r="O596" s="514"/>
      <c r="P596" s="514"/>
      <c r="Q596" s="514"/>
      <c r="R596" s="514"/>
      <c r="S596" s="514"/>
      <c r="T596" s="514"/>
      <c r="U596" s="514"/>
      <c r="V596" s="514"/>
      <c r="W596" s="514"/>
      <c r="X596" s="514"/>
      <c r="Y596" s="514"/>
      <c r="Z596" s="514"/>
    </row>
    <row r="597" ht="13.5" customHeight="1">
      <c r="A597" s="514"/>
      <c r="B597" s="514"/>
      <c r="C597" s="515"/>
      <c r="D597" s="514"/>
      <c r="E597" s="514"/>
      <c r="F597" s="514"/>
      <c r="G597" s="514"/>
      <c r="H597" s="514"/>
      <c r="I597" s="514"/>
      <c r="J597" s="514"/>
      <c r="K597" s="514"/>
      <c r="L597" s="514"/>
      <c r="M597" s="514"/>
      <c r="N597" s="514"/>
      <c r="O597" s="514"/>
      <c r="P597" s="514"/>
      <c r="Q597" s="514"/>
      <c r="R597" s="514"/>
      <c r="S597" s="514"/>
      <c r="T597" s="514"/>
      <c r="U597" s="514"/>
      <c r="V597" s="514"/>
      <c r="W597" s="514"/>
      <c r="X597" s="514"/>
      <c r="Y597" s="514"/>
      <c r="Z597" s="514"/>
    </row>
    <row r="598" ht="13.5" customHeight="1">
      <c r="A598" s="514"/>
      <c r="B598" s="514"/>
      <c r="C598" s="515"/>
      <c r="D598" s="514"/>
      <c r="E598" s="514"/>
      <c r="F598" s="514"/>
      <c r="G598" s="514"/>
      <c r="H598" s="514"/>
      <c r="I598" s="514"/>
      <c r="J598" s="514"/>
      <c r="K598" s="514"/>
      <c r="L598" s="514"/>
      <c r="M598" s="514"/>
      <c r="N598" s="514"/>
      <c r="O598" s="514"/>
      <c r="P598" s="514"/>
      <c r="Q598" s="514"/>
      <c r="R598" s="514"/>
      <c r="S598" s="514"/>
      <c r="T598" s="514"/>
      <c r="U598" s="514"/>
      <c r="V598" s="514"/>
      <c r="W598" s="514"/>
      <c r="X598" s="514"/>
      <c r="Y598" s="514"/>
      <c r="Z598" s="514"/>
    </row>
    <row r="599" ht="13.5" customHeight="1">
      <c r="A599" s="514"/>
      <c r="B599" s="514"/>
      <c r="C599" s="515"/>
      <c r="D599" s="514"/>
      <c r="E599" s="514"/>
      <c r="F599" s="514"/>
      <c r="G599" s="514"/>
      <c r="H599" s="514"/>
      <c r="I599" s="514"/>
      <c r="J599" s="514"/>
      <c r="K599" s="514"/>
      <c r="L599" s="514"/>
      <c r="M599" s="514"/>
      <c r="N599" s="514"/>
      <c r="O599" s="514"/>
      <c r="P599" s="514"/>
      <c r="Q599" s="514"/>
      <c r="R599" s="514"/>
      <c r="S599" s="514"/>
      <c r="T599" s="514"/>
      <c r="U599" s="514"/>
      <c r="V599" s="514"/>
      <c r="W599" s="514"/>
      <c r="X599" s="514"/>
      <c r="Y599" s="514"/>
      <c r="Z599" s="514"/>
    </row>
    <row r="600" ht="13.5" customHeight="1">
      <c r="A600" s="514"/>
      <c r="B600" s="514"/>
      <c r="C600" s="515"/>
      <c r="D600" s="514"/>
      <c r="E600" s="514"/>
      <c r="F600" s="514"/>
      <c r="G600" s="514"/>
      <c r="H600" s="514"/>
      <c r="I600" s="514"/>
      <c r="J600" s="514"/>
      <c r="K600" s="514"/>
      <c r="L600" s="514"/>
      <c r="M600" s="514"/>
      <c r="N600" s="514"/>
      <c r="O600" s="514"/>
      <c r="P600" s="514"/>
      <c r="Q600" s="514"/>
      <c r="R600" s="514"/>
      <c r="S600" s="514"/>
      <c r="T600" s="514"/>
      <c r="U600" s="514"/>
      <c r="V600" s="514"/>
      <c r="W600" s="514"/>
      <c r="X600" s="514"/>
      <c r="Y600" s="514"/>
      <c r="Z600" s="514"/>
    </row>
    <row r="601" ht="13.5" customHeight="1">
      <c r="A601" s="514"/>
      <c r="B601" s="514"/>
      <c r="C601" s="515"/>
      <c r="D601" s="514"/>
      <c r="E601" s="514"/>
      <c r="F601" s="514"/>
      <c r="G601" s="514"/>
      <c r="H601" s="514"/>
      <c r="I601" s="514"/>
      <c r="J601" s="514"/>
      <c r="K601" s="514"/>
      <c r="L601" s="514"/>
      <c r="M601" s="514"/>
      <c r="N601" s="514"/>
      <c r="O601" s="514"/>
      <c r="P601" s="514"/>
      <c r="Q601" s="514"/>
      <c r="R601" s="514"/>
      <c r="S601" s="514"/>
      <c r="T601" s="514"/>
      <c r="U601" s="514"/>
      <c r="V601" s="514"/>
      <c r="W601" s="514"/>
      <c r="X601" s="514"/>
      <c r="Y601" s="514"/>
      <c r="Z601" s="514"/>
    </row>
    <row r="602" ht="13.5" customHeight="1">
      <c r="A602" s="514"/>
      <c r="B602" s="514"/>
      <c r="C602" s="515"/>
      <c r="D602" s="514"/>
      <c r="E602" s="514"/>
      <c r="F602" s="514"/>
      <c r="G602" s="514"/>
      <c r="H602" s="514"/>
      <c r="I602" s="514"/>
      <c r="J602" s="514"/>
      <c r="K602" s="514"/>
      <c r="L602" s="514"/>
      <c r="M602" s="514"/>
      <c r="N602" s="514"/>
      <c r="O602" s="514"/>
      <c r="P602" s="514"/>
      <c r="Q602" s="514"/>
      <c r="R602" s="514"/>
      <c r="S602" s="514"/>
      <c r="T602" s="514"/>
      <c r="U602" s="514"/>
      <c r="V602" s="514"/>
      <c r="W602" s="514"/>
      <c r="X602" s="514"/>
      <c r="Y602" s="514"/>
      <c r="Z602" s="514"/>
    </row>
    <row r="603" ht="13.5" customHeight="1">
      <c r="A603" s="514"/>
      <c r="B603" s="514"/>
      <c r="C603" s="515"/>
      <c r="D603" s="514"/>
      <c r="E603" s="514"/>
      <c r="F603" s="514"/>
      <c r="G603" s="514"/>
      <c r="H603" s="514"/>
      <c r="I603" s="514"/>
      <c r="J603" s="514"/>
      <c r="K603" s="514"/>
      <c r="L603" s="514"/>
      <c r="M603" s="514"/>
      <c r="N603" s="514"/>
      <c r="O603" s="514"/>
      <c r="P603" s="514"/>
      <c r="Q603" s="514"/>
      <c r="R603" s="514"/>
      <c r="S603" s="514"/>
      <c r="T603" s="514"/>
      <c r="U603" s="514"/>
      <c r="V603" s="514"/>
      <c r="W603" s="514"/>
      <c r="X603" s="514"/>
      <c r="Y603" s="514"/>
      <c r="Z603" s="514"/>
    </row>
    <row r="604" ht="13.5" customHeight="1">
      <c r="A604" s="514"/>
      <c r="B604" s="514"/>
      <c r="C604" s="515"/>
      <c r="D604" s="514"/>
      <c r="E604" s="514"/>
      <c r="F604" s="514"/>
      <c r="G604" s="514"/>
      <c r="H604" s="514"/>
      <c r="I604" s="514"/>
      <c r="J604" s="514"/>
      <c r="K604" s="514"/>
      <c r="L604" s="514"/>
      <c r="M604" s="514"/>
      <c r="N604" s="514"/>
      <c r="O604" s="514"/>
      <c r="P604" s="514"/>
      <c r="Q604" s="514"/>
      <c r="R604" s="514"/>
      <c r="S604" s="514"/>
      <c r="T604" s="514"/>
      <c r="U604" s="514"/>
      <c r="V604" s="514"/>
      <c r="W604" s="514"/>
      <c r="X604" s="514"/>
      <c r="Y604" s="514"/>
      <c r="Z604" s="514"/>
    </row>
    <row r="605" ht="13.5" customHeight="1">
      <c r="A605" s="514"/>
      <c r="B605" s="514"/>
      <c r="C605" s="515"/>
      <c r="D605" s="514"/>
      <c r="E605" s="514"/>
      <c r="F605" s="514"/>
      <c r="G605" s="514"/>
      <c r="H605" s="514"/>
      <c r="I605" s="514"/>
      <c r="J605" s="514"/>
      <c r="K605" s="514"/>
      <c r="L605" s="514"/>
      <c r="M605" s="514"/>
      <c r="N605" s="514"/>
      <c r="O605" s="514"/>
      <c r="P605" s="514"/>
      <c r="Q605" s="514"/>
      <c r="R605" s="514"/>
      <c r="S605" s="514"/>
      <c r="T605" s="514"/>
      <c r="U605" s="514"/>
      <c r="V605" s="514"/>
      <c r="W605" s="514"/>
      <c r="X605" s="514"/>
      <c r="Y605" s="514"/>
      <c r="Z605" s="514"/>
    </row>
    <row r="606" ht="13.5" customHeight="1">
      <c r="A606" s="514"/>
      <c r="B606" s="514"/>
      <c r="C606" s="515"/>
      <c r="D606" s="514"/>
      <c r="E606" s="514"/>
      <c r="F606" s="514"/>
      <c r="G606" s="514"/>
      <c r="H606" s="514"/>
      <c r="I606" s="514"/>
      <c r="J606" s="514"/>
      <c r="K606" s="514"/>
      <c r="L606" s="514"/>
      <c r="M606" s="514"/>
      <c r="N606" s="514"/>
      <c r="O606" s="514"/>
      <c r="P606" s="514"/>
      <c r="Q606" s="514"/>
      <c r="R606" s="514"/>
      <c r="S606" s="514"/>
      <c r="T606" s="514"/>
      <c r="U606" s="514"/>
      <c r="V606" s="514"/>
      <c r="W606" s="514"/>
      <c r="X606" s="514"/>
      <c r="Y606" s="514"/>
      <c r="Z606" s="514"/>
    </row>
    <row r="607" ht="13.5" customHeight="1">
      <c r="A607" s="514"/>
      <c r="B607" s="514"/>
      <c r="C607" s="515"/>
      <c r="D607" s="514"/>
      <c r="E607" s="514"/>
      <c r="F607" s="514"/>
      <c r="G607" s="514"/>
      <c r="H607" s="514"/>
      <c r="I607" s="514"/>
      <c r="J607" s="514"/>
      <c r="K607" s="514"/>
      <c r="L607" s="514"/>
      <c r="M607" s="514"/>
      <c r="N607" s="514"/>
      <c r="O607" s="514"/>
      <c r="P607" s="514"/>
      <c r="Q607" s="514"/>
      <c r="R607" s="514"/>
      <c r="S607" s="514"/>
      <c r="T607" s="514"/>
      <c r="U607" s="514"/>
      <c r="V607" s="514"/>
      <c r="W607" s="514"/>
      <c r="X607" s="514"/>
      <c r="Y607" s="514"/>
      <c r="Z607" s="514"/>
    </row>
    <row r="608" ht="13.5" customHeight="1">
      <c r="A608" s="514"/>
      <c r="B608" s="514"/>
      <c r="C608" s="515"/>
      <c r="D608" s="514"/>
      <c r="E608" s="514"/>
      <c r="F608" s="514"/>
      <c r="G608" s="514"/>
      <c r="H608" s="514"/>
      <c r="I608" s="514"/>
      <c r="J608" s="514"/>
      <c r="K608" s="514"/>
      <c r="L608" s="514"/>
      <c r="M608" s="514"/>
      <c r="N608" s="514"/>
      <c r="O608" s="514"/>
      <c r="P608" s="514"/>
      <c r="Q608" s="514"/>
      <c r="R608" s="514"/>
      <c r="S608" s="514"/>
      <c r="T608" s="514"/>
      <c r="U608" s="514"/>
      <c r="V608" s="514"/>
      <c r="W608" s="514"/>
      <c r="X608" s="514"/>
      <c r="Y608" s="514"/>
      <c r="Z608" s="514"/>
    </row>
    <row r="609" ht="13.5" customHeight="1">
      <c r="A609" s="514"/>
      <c r="B609" s="514"/>
      <c r="C609" s="515"/>
      <c r="D609" s="514"/>
      <c r="E609" s="514"/>
      <c r="F609" s="514"/>
      <c r="G609" s="514"/>
      <c r="H609" s="514"/>
      <c r="I609" s="514"/>
      <c r="J609" s="514"/>
      <c r="K609" s="514"/>
      <c r="L609" s="514"/>
      <c r="M609" s="514"/>
      <c r="N609" s="514"/>
      <c r="O609" s="514"/>
      <c r="P609" s="514"/>
      <c r="Q609" s="514"/>
      <c r="R609" s="514"/>
      <c r="S609" s="514"/>
      <c r="T609" s="514"/>
      <c r="U609" s="514"/>
      <c r="V609" s="514"/>
      <c r="W609" s="514"/>
      <c r="X609" s="514"/>
      <c r="Y609" s="514"/>
      <c r="Z609" s="514"/>
    </row>
    <row r="610" ht="13.5" customHeight="1">
      <c r="A610" s="514"/>
      <c r="B610" s="514"/>
      <c r="C610" s="515"/>
      <c r="D610" s="514"/>
      <c r="E610" s="514"/>
      <c r="F610" s="514"/>
      <c r="G610" s="514"/>
      <c r="H610" s="514"/>
      <c r="I610" s="514"/>
      <c r="J610" s="514"/>
      <c r="K610" s="514"/>
      <c r="L610" s="514"/>
      <c r="M610" s="514"/>
      <c r="N610" s="514"/>
      <c r="O610" s="514"/>
      <c r="P610" s="514"/>
      <c r="Q610" s="514"/>
      <c r="R610" s="514"/>
      <c r="S610" s="514"/>
      <c r="T610" s="514"/>
      <c r="U610" s="514"/>
      <c r="V610" s="514"/>
      <c r="W610" s="514"/>
      <c r="X610" s="514"/>
      <c r="Y610" s="514"/>
      <c r="Z610" s="514"/>
    </row>
    <row r="611" ht="13.5" customHeight="1">
      <c r="A611" s="514"/>
      <c r="B611" s="514"/>
      <c r="C611" s="515"/>
      <c r="D611" s="514"/>
      <c r="E611" s="514"/>
      <c r="F611" s="514"/>
      <c r="G611" s="514"/>
      <c r="H611" s="514"/>
      <c r="I611" s="514"/>
      <c r="J611" s="514"/>
      <c r="K611" s="514"/>
      <c r="L611" s="514"/>
      <c r="M611" s="514"/>
      <c r="N611" s="514"/>
      <c r="O611" s="514"/>
      <c r="P611" s="514"/>
      <c r="Q611" s="514"/>
      <c r="R611" s="514"/>
      <c r="S611" s="514"/>
      <c r="T611" s="514"/>
      <c r="U611" s="514"/>
      <c r="V611" s="514"/>
      <c r="W611" s="514"/>
      <c r="X611" s="514"/>
      <c r="Y611" s="514"/>
      <c r="Z611" s="514"/>
    </row>
    <row r="612" ht="13.5" customHeight="1">
      <c r="A612" s="514"/>
      <c r="B612" s="514"/>
      <c r="C612" s="515"/>
      <c r="D612" s="514"/>
      <c r="E612" s="514"/>
      <c r="F612" s="514"/>
      <c r="G612" s="514"/>
      <c r="H612" s="514"/>
      <c r="I612" s="514"/>
      <c r="J612" s="514"/>
      <c r="K612" s="514"/>
      <c r="L612" s="514"/>
      <c r="M612" s="514"/>
      <c r="N612" s="514"/>
      <c r="O612" s="514"/>
      <c r="P612" s="514"/>
      <c r="Q612" s="514"/>
      <c r="R612" s="514"/>
      <c r="S612" s="514"/>
      <c r="T612" s="514"/>
      <c r="U612" s="514"/>
      <c r="V612" s="514"/>
      <c r="W612" s="514"/>
      <c r="X612" s="514"/>
      <c r="Y612" s="514"/>
      <c r="Z612" s="514"/>
    </row>
    <row r="613" ht="13.5" customHeight="1">
      <c r="A613" s="514"/>
      <c r="B613" s="514"/>
      <c r="C613" s="515"/>
      <c r="D613" s="514"/>
      <c r="E613" s="514"/>
      <c r="F613" s="514"/>
      <c r="G613" s="514"/>
      <c r="H613" s="514"/>
      <c r="I613" s="514"/>
      <c r="J613" s="514"/>
      <c r="K613" s="514"/>
      <c r="L613" s="514"/>
      <c r="M613" s="514"/>
      <c r="N613" s="514"/>
      <c r="O613" s="514"/>
      <c r="P613" s="514"/>
      <c r="Q613" s="514"/>
      <c r="R613" s="514"/>
      <c r="S613" s="514"/>
      <c r="T613" s="514"/>
      <c r="U613" s="514"/>
      <c r="V613" s="514"/>
      <c r="W613" s="514"/>
      <c r="X613" s="514"/>
      <c r="Y613" s="514"/>
      <c r="Z613" s="514"/>
    </row>
    <row r="614" ht="13.5" customHeight="1">
      <c r="A614" s="514"/>
      <c r="B614" s="514"/>
      <c r="C614" s="515"/>
      <c r="D614" s="514"/>
      <c r="E614" s="514"/>
      <c r="F614" s="514"/>
      <c r="G614" s="514"/>
      <c r="H614" s="514"/>
      <c r="I614" s="514"/>
      <c r="J614" s="514"/>
      <c r="K614" s="514"/>
      <c r="L614" s="514"/>
      <c r="M614" s="514"/>
      <c r="N614" s="514"/>
      <c r="O614" s="514"/>
      <c r="P614" s="514"/>
      <c r="Q614" s="514"/>
      <c r="R614" s="514"/>
      <c r="S614" s="514"/>
      <c r="T614" s="514"/>
      <c r="U614" s="514"/>
      <c r="V614" s="514"/>
      <c r="W614" s="514"/>
      <c r="X614" s="514"/>
      <c r="Y614" s="514"/>
      <c r="Z614" s="514"/>
    </row>
    <row r="615" ht="13.5" customHeight="1">
      <c r="A615" s="514"/>
      <c r="B615" s="514"/>
      <c r="C615" s="515"/>
      <c r="D615" s="514"/>
      <c r="E615" s="514"/>
      <c r="F615" s="514"/>
      <c r="G615" s="514"/>
      <c r="H615" s="514"/>
      <c r="I615" s="514"/>
      <c r="J615" s="514"/>
      <c r="K615" s="514"/>
      <c r="L615" s="514"/>
      <c r="M615" s="514"/>
      <c r="N615" s="514"/>
      <c r="O615" s="514"/>
      <c r="P615" s="514"/>
      <c r="Q615" s="514"/>
      <c r="R615" s="514"/>
      <c r="S615" s="514"/>
      <c r="T615" s="514"/>
      <c r="U615" s="514"/>
      <c r="V615" s="514"/>
      <c r="W615" s="514"/>
      <c r="X615" s="514"/>
      <c r="Y615" s="514"/>
      <c r="Z615" s="514"/>
    </row>
    <row r="616" ht="13.5" customHeight="1">
      <c r="A616" s="514"/>
      <c r="B616" s="514"/>
      <c r="C616" s="515"/>
      <c r="D616" s="514"/>
      <c r="E616" s="514"/>
      <c r="F616" s="514"/>
      <c r="G616" s="514"/>
      <c r="H616" s="514"/>
      <c r="I616" s="514"/>
      <c r="J616" s="514"/>
      <c r="K616" s="514"/>
      <c r="L616" s="514"/>
      <c r="M616" s="514"/>
      <c r="N616" s="514"/>
      <c r="O616" s="514"/>
      <c r="P616" s="514"/>
      <c r="Q616" s="514"/>
      <c r="R616" s="514"/>
      <c r="S616" s="514"/>
      <c r="T616" s="514"/>
      <c r="U616" s="514"/>
      <c r="V616" s="514"/>
      <c r="W616" s="514"/>
      <c r="X616" s="514"/>
      <c r="Y616" s="514"/>
      <c r="Z616" s="514"/>
    </row>
    <row r="617" ht="13.5" customHeight="1">
      <c r="A617" s="514"/>
      <c r="B617" s="514"/>
      <c r="C617" s="515"/>
      <c r="D617" s="514"/>
      <c r="E617" s="514"/>
      <c r="F617" s="514"/>
      <c r="G617" s="514"/>
      <c r="H617" s="514"/>
      <c r="I617" s="514"/>
      <c r="J617" s="514"/>
      <c r="K617" s="514"/>
      <c r="L617" s="514"/>
      <c r="M617" s="514"/>
      <c r="N617" s="514"/>
      <c r="O617" s="514"/>
      <c r="P617" s="514"/>
      <c r="Q617" s="514"/>
      <c r="R617" s="514"/>
      <c r="S617" s="514"/>
      <c r="T617" s="514"/>
      <c r="U617" s="514"/>
      <c r="V617" s="514"/>
      <c r="W617" s="514"/>
      <c r="X617" s="514"/>
      <c r="Y617" s="514"/>
      <c r="Z617" s="514"/>
    </row>
    <row r="618" ht="13.5" customHeight="1">
      <c r="A618" s="514"/>
      <c r="B618" s="514"/>
      <c r="C618" s="515"/>
      <c r="D618" s="514"/>
      <c r="E618" s="514"/>
      <c r="F618" s="514"/>
      <c r="G618" s="514"/>
      <c r="H618" s="514"/>
      <c r="I618" s="514"/>
      <c r="J618" s="514"/>
      <c r="K618" s="514"/>
      <c r="L618" s="514"/>
      <c r="M618" s="514"/>
      <c r="N618" s="514"/>
      <c r="O618" s="514"/>
      <c r="P618" s="514"/>
      <c r="Q618" s="514"/>
      <c r="R618" s="514"/>
      <c r="S618" s="514"/>
      <c r="T618" s="514"/>
      <c r="U618" s="514"/>
      <c r="V618" s="514"/>
      <c r="W618" s="514"/>
      <c r="X618" s="514"/>
      <c r="Y618" s="514"/>
      <c r="Z618" s="514"/>
    </row>
    <row r="619" ht="13.5" customHeight="1">
      <c r="A619" s="514"/>
      <c r="B619" s="514"/>
      <c r="C619" s="515"/>
      <c r="D619" s="514"/>
      <c r="E619" s="514"/>
      <c r="F619" s="514"/>
      <c r="G619" s="514"/>
      <c r="H619" s="514"/>
      <c r="I619" s="514"/>
      <c r="J619" s="514"/>
      <c r="K619" s="514"/>
      <c r="L619" s="514"/>
      <c r="M619" s="514"/>
      <c r="N619" s="514"/>
      <c r="O619" s="514"/>
      <c r="P619" s="514"/>
      <c r="Q619" s="514"/>
      <c r="R619" s="514"/>
      <c r="S619" s="514"/>
      <c r="T619" s="514"/>
      <c r="U619" s="514"/>
      <c r="V619" s="514"/>
      <c r="W619" s="514"/>
      <c r="X619" s="514"/>
      <c r="Y619" s="514"/>
      <c r="Z619" s="514"/>
    </row>
    <row r="620" ht="13.5" customHeight="1">
      <c r="A620" s="514"/>
      <c r="B620" s="514"/>
      <c r="C620" s="515"/>
      <c r="D620" s="514"/>
      <c r="E620" s="514"/>
      <c r="F620" s="514"/>
      <c r="G620" s="514"/>
      <c r="H620" s="514"/>
      <c r="I620" s="514"/>
      <c r="J620" s="514"/>
      <c r="K620" s="514"/>
      <c r="L620" s="514"/>
      <c r="M620" s="514"/>
      <c r="N620" s="514"/>
      <c r="O620" s="514"/>
      <c r="P620" s="514"/>
      <c r="Q620" s="514"/>
      <c r="R620" s="514"/>
      <c r="S620" s="514"/>
      <c r="T620" s="514"/>
      <c r="U620" s="514"/>
      <c r="V620" s="514"/>
      <c r="W620" s="514"/>
      <c r="X620" s="514"/>
      <c r="Y620" s="514"/>
      <c r="Z620" s="514"/>
    </row>
    <row r="621" ht="13.5" customHeight="1">
      <c r="A621" s="514"/>
      <c r="B621" s="514"/>
      <c r="C621" s="515"/>
      <c r="D621" s="514"/>
      <c r="E621" s="514"/>
      <c r="F621" s="514"/>
      <c r="G621" s="514"/>
      <c r="H621" s="514"/>
      <c r="I621" s="514"/>
      <c r="J621" s="514"/>
      <c r="K621" s="514"/>
      <c r="L621" s="514"/>
      <c r="M621" s="514"/>
      <c r="N621" s="514"/>
      <c r="O621" s="514"/>
      <c r="P621" s="514"/>
      <c r="Q621" s="514"/>
      <c r="R621" s="514"/>
      <c r="S621" s="514"/>
      <c r="T621" s="514"/>
      <c r="U621" s="514"/>
      <c r="V621" s="514"/>
      <c r="W621" s="514"/>
      <c r="X621" s="514"/>
      <c r="Y621" s="514"/>
      <c r="Z621" s="514"/>
    </row>
    <row r="622" ht="13.5" customHeight="1">
      <c r="A622" s="514"/>
      <c r="B622" s="514"/>
      <c r="C622" s="515"/>
      <c r="D622" s="514"/>
      <c r="E622" s="514"/>
      <c r="F622" s="514"/>
      <c r="G622" s="514"/>
      <c r="H622" s="514"/>
      <c r="I622" s="514"/>
      <c r="J622" s="514"/>
      <c r="K622" s="514"/>
      <c r="L622" s="514"/>
      <c r="M622" s="514"/>
      <c r="N622" s="514"/>
      <c r="O622" s="514"/>
      <c r="P622" s="514"/>
      <c r="Q622" s="514"/>
      <c r="R622" s="514"/>
      <c r="S622" s="514"/>
      <c r="T622" s="514"/>
      <c r="U622" s="514"/>
      <c r="V622" s="514"/>
      <c r="W622" s="514"/>
      <c r="X622" s="514"/>
      <c r="Y622" s="514"/>
      <c r="Z622" s="514"/>
    </row>
    <row r="623" ht="13.5" customHeight="1">
      <c r="A623" s="514"/>
      <c r="B623" s="514"/>
      <c r="C623" s="515"/>
      <c r="D623" s="514"/>
      <c r="E623" s="514"/>
      <c r="F623" s="514"/>
      <c r="G623" s="514"/>
      <c r="H623" s="514"/>
      <c r="I623" s="514"/>
      <c r="J623" s="514"/>
      <c r="K623" s="514"/>
      <c r="L623" s="514"/>
      <c r="M623" s="514"/>
      <c r="N623" s="514"/>
      <c r="O623" s="514"/>
      <c r="P623" s="514"/>
      <c r="Q623" s="514"/>
      <c r="R623" s="514"/>
      <c r="S623" s="514"/>
      <c r="T623" s="514"/>
      <c r="U623" s="514"/>
      <c r="V623" s="514"/>
      <c r="W623" s="514"/>
      <c r="X623" s="514"/>
      <c r="Y623" s="514"/>
      <c r="Z623" s="514"/>
    </row>
    <row r="624" ht="13.5" customHeight="1">
      <c r="A624" s="514"/>
      <c r="B624" s="514"/>
      <c r="C624" s="515"/>
      <c r="D624" s="514"/>
      <c r="E624" s="514"/>
      <c r="F624" s="514"/>
      <c r="G624" s="514"/>
      <c r="H624" s="514"/>
      <c r="I624" s="514"/>
      <c r="J624" s="514"/>
      <c r="K624" s="514"/>
      <c r="L624" s="514"/>
      <c r="M624" s="514"/>
      <c r="N624" s="514"/>
      <c r="O624" s="514"/>
      <c r="P624" s="514"/>
      <c r="Q624" s="514"/>
      <c r="R624" s="514"/>
      <c r="S624" s="514"/>
      <c r="T624" s="514"/>
      <c r="U624" s="514"/>
      <c r="V624" s="514"/>
      <c r="W624" s="514"/>
      <c r="X624" s="514"/>
      <c r="Y624" s="514"/>
      <c r="Z624" s="514"/>
    </row>
    <row r="625" ht="13.5" customHeight="1">
      <c r="A625" s="514"/>
      <c r="B625" s="514"/>
      <c r="C625" s="515"/>
      <c r="D625" s="514"/>
      <c r="E625" s="514"/>
      <c r="F625" s="514"/>
      <c r="G625" s="514"/>
      <c r="H625" s="514"/>
      <c r="I625" s="514"/>
      <c r="J625" s="514"/>
      <c r="K625" s="514"/>
      <c r="L625" s="514"/>
      <c r="M625" s="514"/>
      <c r="N625" s="514"/>
      <c r="O625" s="514"/>
      <c r="P625" s="514"/>
      <c r="Q625" s="514"/>
      <c r="R625" s="514"/>
      <c r="S625" s="514"/>
      <c r="T625" s="514"/>
      <c r="U625" s="514"/>
      <c r="V625" s="514"/>
      <c r="W625" s="514"/>
      <c r="X625" s="514"/>
      <c r="Y625" s="514"/>
      <c r="Z625" s="514"/>
    </row>
    <row r="626" ht="13.5" customHeight="1">
      <c r="A626" s="514"/>
      <c r="B626" s="514"/>
      <c r="C626" s="515"/>
      <c r="D626" s="514"/>
      <c r="E626" s="514"/>
      <c r="F626" s="514"/>
      <c r="G626" s="514"/>
      <c r="H626" s="514"/>
      <c r="I626" s="514"/>
      <c r="J626" s="514"/>
      <c r="K626" s="514"/>
      <c r="L626" s="514"/>
      <c r="M626" s="514"/>
      <c r="N626" s="514"/>
      <c r="O626" s="514"/>
      <c r="P626" s="514"/>
      <c r="Q626" s="514"/>
      <c r="R626" s="514"/>
      <c r="S626" s="514"/>
      <c r="T626" s="514"/>
      <c r="U626" s="514"/>
      <c r="V626" s="514"/>
      <c r="W626" s="514"/>
      <c r="X626" s="514"/>
      <c r="Y626" s="514"/>
      <c r="Z626" s="514"/>
    </row>
    <row r="627" ht="13.5" customHeight="1">
      <c r="A627" s="514"/>
      <c r="B627" s="514"/>
      <c r="C627" s="515"/>
      <c r="D627" s="514"/>
      <c r="E627" s="514"/>
      <c r="F627" s="514"/>
      <c r="G627" s="514"/>
      <c r="H627" s="514"/>
      <c r="I627" s="514"/>
      <c r="J627" s="514"/>
      <c r="K627" s="514"/>
      <c r="L627" s="514"/>
      <c r="M627" s="514"/>
      <c r="N627" s="514"/>
      <c r="O627" s="514"/>
      <c r="P627" s="514"/>
      <c r="Q627" s="514"/>
      <c r="R627" s="514"/>
      <c r="S627" s="514"/>
      <c r="T627" s="514"/>
      <c r="U627" s="514"/>
      <c r="V627" s="514"/>
      <c r="W627" s="514"/>
      <c r="X627" s="514"/>
      <c r="Y627" s="514"/>
      <c r="Z627" s="514"/>
    </row>
    <row r="628" ht="13.5" customHeight="1">
      <c r="A628" s="514"/>
      <c r="B628" s="514"/>
      <c r="C628" s="515"/>
      <c r="D628" s="514"/>
      <c r="E628" s="514"/>
      <c r="F628" s="514"/>
      <c r="G628" s="514"/>
      <c r="H628" s="514"/>
      <c r="I628" s="514"/>
      <c r="J628" s="514"/>
      <c r="K628" s="514"/>
      <c r="L628" s="514"/>
      <c r="M628" s="514"/>
      <c r="N628" s="514"/>
      <c r="O628" s="514"/>
      <c r="P628" s="514"/>
      <c r="Q628" s="514"/>
      <c r="R628" s="514"/>
      <c r="S628" s="514"/>
      <c r="T628" s="514"/>
      <c r="U628" s="514"/>
      <c r="V628" s="514"/>
      <c r="W628" s="514"/>
      <c r="X628" s="514"/>
      <c r="Y628" s="514"/>
      <c r="Z628" s="514"/>
    </row>
    <row r="629" ht="13.5" customHeight="1">
      <c r="A629" s="514"/>
      <c r="B629" s="514"/>
      <c r="C629" s="515"/>
      <c r="D629" s="514"/>
      <c r="E629" s="514"/>
      <c r="F629" s="514"/>
      <c r="G629" s="514"/>
      <c r="H629" s="514"/>
      <c r="I629" s="514"/>
      <c r="J629" s="514"/>
      <c r="K629" s="514"/>
      <c r="L629" s="514"/>
      <c r="M629" s="514"/>
      <c r="N629" s="514"/>
      <c r="O629" s="514"/>
      <c r="P629" s="514"/>
      <c r="Q629" s="514"/>
      <c r="R629" s="514"/>
      <c r="S629" s="514"/>
      <c r="T629" s="514"/>
      <c r="U629" s="514"/>
      <c r="V629" s="514"/>
      <c r="W629" s="514"/>
      <c r="X629" s="514"/>
      <c r="Y629" s="514"/>
      <c r="Z629" s="514"/>
    </row>
    <row r="630" ht="13.5" customHeight="1">
      <c r="A630" s="514"/>
      <c r="B630" s="514"/>
      <c r="C630" s="515"/>
      <c r="D630" s="514"/>
      <c r="E630" s="514"/>
      <c r="F630" s="514"/>
      <c r="G630" s="514"/>
      <c r="H630" s="514"/>
      <c r="I630" s="514"/>
      <c r="J630" s="514"/>
      <c r="K630" s="514"/>
      <c r="L630" s="514"/>
      <c r="M630" s="514"/>
      <c r="N630" s="514"/>
      <c r="O630" s="514"/>
      <c r="P630" s="514"/>
      <c r="Q630" s="514"/>
      <c r="R630" s="514"/>
      <c r="S630" s="514"/>
      <c r="T630" s="514"/>
      <c r="U630" s="514"/>
      <c r="V630" s="514"/>
      <c r="W630" s="514"/>
      <c r="X630" s="514"/>
      <c r="Y630" s="514"/>
      <c r="Z630" s="514"/>
    </row>
    <row r="631" ht="13.5" customHeight="1">
      <c r="A631" s="514"/>
      <c r="B631" s="514"/>
      <c r="C631" s="515"/>
      <c r="D631" s="514"/>
      <c r="E631" s="514"/>
      <c r="F631" s="514"/>
      <c r="G631" s="514"/>
      <c r="H631" s="514"/>
      <c r="I631" s="514"/>
      <c r="J631" s="514"/>
      <c r="K631" s="514"/>
      <c r="L631" s="514"/>
      <c r="M631" s="514"/>
      <c r="N631" s="514"/>
      <c r="O631" s="514"/>
      <c r="P631" s="514"/>
      <c r="Q631" s="514"/>
      <c r="R631" s="514"/>
      <c r="S631" s="514"/>
      <c r="T631" s="514"/>
      <c r="U631" s="514"/>
      <c r="V631" s="514"/>
      <c r="W631" s="514"/>
      <c r="X631" s="514"/>
      <c r="Y631" s="514"/>
      <c r="Z631" s="514"/>
    </row>
    <row r="632" ht="13.5" customHeight="1">
      <c r="A632" s="514"/>
      <c r="B632" s="514"/>
      <c r="C632" s="515"/>
      <c r="D632" s="514"/>
      <c r="E632" s="514"/>
      <c r="F632" s="514"/>
      <c r="G632" s="514"/>
      <c r="H632" s="514"/>
      <c r="I632" s="514"/>
      <c r="J632" s="514"/>
      <c r="K632" s="514"/>
      <c r="L632" s="514"/>
      <c r="M632" s="514"/>
      <c r="N632" s="514"/>
      <c r="O632" s="514"/>
      <c r="P632" s="514"/>
      <c r="Q632" s="514"/>
      <c r="R632" s="514"/>
      <c r="S632" s="514"/>
      <c r="T632" s="514"/>
      <c r="U632" s="514"/>
      <c r="V632" s="514"/>
      <c r="W632" s="514"/>
      <c r="X632" s="514"/>
      <c r="Y632" s="514"/>
      <c r="Z632" s="514"/>
    </row>
    <row r="633" ht="13.5" customHeight="1">
      <c r="A633" s="514"/>
      <c r="B633" s="514"/>
      <c r="C633" s="515"/>
      <c r="D633" s="514"/>
      <c r="E633" s="514"/>
      <c r="F633" s="514"/>
      <c r="G633" s="514"/>
      <c r="H633" s="514"/>
      <c r="I633" s="514"/>
      <c r="J633" s="514"/>
      <c r="K633" s="514"/>
      <c r="L633" s="514"/>
      <c r="M633" s="514"/>
      <c r="N633" s="514"/>
      <c r="O633" s="514"/>
      <c r="P633" s="514"/>
      <c r="Q633" s="514"/>
      <c r="R633" s="514"/>
      <c r="S633" s="514"/>
      <c r="T633" s="514"/>
      <c r="U633" s="514"/>
      <c r="V633" s="514"/>
      <c r="W633" s="514"/>
      <c r="X633" s="514"/>
      <c r="Y633" s="514"/>
      <c r="Z633" s="514"/>
    </row>
    <row r="634" ht="13.5" customHeight="1">
      <c r="A634" s="514"/>
      <c r="B634" s="514"/>
      <c r="C634" s="515"/>
      <c r="D634" s="514"/>
      <c r="E634" s="514"/>
      <c r="F634" s="514"/>
      <c r="G634" s="514"/>
      <c r="H634" s="514"/>
      <c r="I634" s="514"/>
      <c r="J634" s="514"/>
      <c r="K634" s="514"/>
      <c r="L634" s="514"/>
      <c r="M634" s="514"/>
      <c r="N634" s="514"/>
      <c r="O634" s="514"/>
      <c r="P634" s="514"/>
      <c r="Q634" s="514"/>
      <c r="R634" s="514"/>
      <c r="S634" s="514"/>
      <c r="T634" s="514"/>
      <c r="U634" s="514"/>
      <c r="V634" s="514"/>
      <c r="W634" s="514"/>
      <c r="X634" s="514"/>
      <c r="Y634" s="514"/>
      <c r="Z634" s="514"/>
    </row>
    <row r="635" ht="13.5" customHeight="1">
      <c r="A635" s="514"/>
      <c r="B635" s="514"/>
      <c r="C635" s="515"/>
      <c r="D635" s="514"/>
      <c r="E635" s="514"/>
      <c r="F635" s="514"/>
      <c r="G635" s="514"/>
      <c r="H635" s="514"/>
      <c r="I635" s="514"/>
      <c r="J635" s="514"/>
      <c r="K635" s="514"/>
      <c r="L635" s="514"/>
      <c r="M635" s="514"/>
      <c r="N635" s="514"/>
      <c r="O635" s="514"/>
      <c r="P635" s="514"/>
      <c r="Q635" s="514"/>
      <c r="R635" s="514"/>
      <c r="S635" s="514"/>
      <c r="T635" s="514"/>
      <c r="U635" s="514"/>
      <c r="V635" s="514"/>
      <c r="W635" s="514"/>
      <c r="X635" s="514"/>
      <c r="Y635" s="514"/>
      <c r="Z635" s="514"/>
    </row>
    <row r="636" ht="13.5" customHeight="1">
      <c r="A636" s="514"/>
      <c r="B636" s="514"/>
      <c r="C636" s="515"/>
      <c r="D636" s="514"/>
      <c r="E636" s="514"/>
      <c r="F636" s="514"/>
      <c r="G636" s="514"/>
      <c r="H636" s="514"/>
      <c r="I636" s="514"/>
      <c r="J636" s="514"/>
      <c r="K636" s="514"/>
      <c r="L636" s="514"/>
      <c r="M636" s="514"/>
      <c r="N636" s="514"/>
      <c r="O636" s="514"/>
      <c r="P636" s="514"/>
      <c r="Q636" s="514"/>
      <c r="R636" s="514"/>
      <c r="S636" s="514"/>
      <c r="T636" s="514"/>
      <c r="U636" s="514"/>
      <c r="V636" s="514"/>
      <c r="W636" s="514"/>
      <c r="X636" s="514"/>
      <c r="Y636" s="514"/>
      <c r="Z636" s="514"/>
    </row>
    <row r="637" ht="13.5" customHeight="1">
      <c r="A637" s="514"/>
      <c r="B637" s="514"/>
      <c r="C637" s="515"/>
      <c r="D637" s="514"/>
      <c r="E637" s="514"/>
      <c r="F637" s="514"/>
      <c r="G637" s="514"/>
      <c r="H637" s="514"/>
      <c r="I637" s="514"/>
      <c r="J637" s="514"/>
      <c r="K637" s="514"/>
      <c r="L637" s="514"/>
      <c r="M637" s="514"/>
      <c r="N637" s="514"/>
      <c r="O637" s="514"/>
      <c r="P637" s="514"/>
      <c r="Q637" s="514"/>
      <c r="R637" s="514"/>
      <c r="S637" s="514"/>
      <c r="T637" s="514"/>
      <c r="U637" s="514"/>
      <c r="V637" s="514"/>
      <c r="W637" s="514"/>
      <c r="X637" s="514"/>
      <c r="Y637" s="514"/>
      <c r="Z637" s="514"/>
    </row>
    <row r="638" ht="13.5" customHeight="1">
      <c r="A638" s="514"/>
      <c r="B638" s="514"/>
      <c r="C638" s="515"/>
      <c r="D638" s="514"/>
      <c r="E638" s="514"/>
      <c r="F638" s="514"/>
      <c r="G638" s="514"/>
      <c r="H638" s="514"/>
      <c r="I638" s="514"/>
      <c r="J638" s="514"/>
      <c r="K638" s="514"/>
      <c r="L638" s="514"/>
      <c r="M638" s="514"/>
      <c r="N638" s="514"/>
      <c r="O638" s="514"/>
      <c r="P638" s="514"/>
      <c r="Q638" s="514"/>
      <c r="R638" s="514"/>
      <c r="S638" s="514"/>
      <c r="T638" s="514"/>
      <c r="U638" s="514"/>
      <c r="V638" s="514"/>
      <c r="W638" s="514"/>
      <c r="X638" s="514"/>
      <c r="Y638" s="514"/>
      <c r="Z638" s="514"/>
    </row>
    <row r="639" ht="13.5" customHeight="1">
      <c r="A639" s="514"/>
      <c r="B639" s="514"/>
      <c r="C639" s="515"/>
      <c r="D639" s="514"/>
      <c r="E639" s="514"/>
      <c r="F639" s="514"/>
      <c r="G639" s="514"/>
      <c r="H639" s="514"/>
      <c r="I639" s="514"/>
      <c r="J639" s="514"/>
      <c r="K639" s="514"/>
      <c r="L639" s="514"/>
      <c r="M639" s="514"/>
      <c r="N639" s="514"/>
      <c r="O639" s="514"/>
      <c r="P639" s="514"/>
      <c r="Q639" s="514"/>
      <c r="R639" s="514"/>
      <c r="S639" s="514"/>
      <c r="T639" s="514"/>
      <c r="U639" s="514"/>
      <c r="V639" s="514"/>
      <c r="W639" s="514"/>
      <c r="X639" s="514"/>
      <c r="Y639" s="514"/>
      <c r="Z639" s="514"/>
    </row>
    <row r="640" ht="13.5" customHeight="1">
      <c r="A640" s="514"/>
      <c r="B640" s="514"/>
      <c r="C640" s="515"/>
      <c r="D640" s="514"/>
      <c r="E640" s="514"/>
      <c r="F640" s="514"/>
      <c r="G640" s="514"/>
      <c r="H640" s="514"/>
      <c r="I640" s="514"/>
      <c r="J640" s="514"/>
      <c r="K640" s="514"/>
      <c r="L640" s="514"/>
      <c r="M640" s="514"/>
      <c r="N640" s="514"/>
      <c r="O640" s="514"/>
      <c r="P640" s="514"/>
      <c r="Q640" s="514"/>
      <c r="R640" s="514"/>
      <c r="S640" s="514"/>
      <c r="T640" s="514"/>
      <c r="U640" s="514"/>
      <c r="V640" s="514"/>
      <c r="W640" s="514"/>
      <c r="X640" s="514"/>
      <c r="Y640" s="514"/>
      <c r="Z640" s="514"/>
    </row>
    <row r="641" ht="13.5" customHeight="1">
      <c r="A641" s="514"/>
      <c r="B641" s="514"/>
      <c r="C641" s="515"/>
      <c r="D641" s="514"/>
      <c r="E641" s="514"/>
      <c r="F641" s="514"/>
      <c r="G641" s="514"/>
      <c r="H641" s="514"/>
      <c r="I641" s="514"/>
      <c r="J641" s="514"/>
      <c r="K641" s="514"/>
      <c r="L641" s="514"/>
      <c r="M641" s="514"/>
      <c r="N641" s="514"/>
      <c r="O641" s="514"/>
      <c r="P641" s="514"/>
      <c r="Q641" s="514"/>
      <c r="R641" s="514"/>
      <c r="S641" s="514"/>
      <c r="T641" s="514"/>
      <c r="U641" s="514"/>
      <c r="V641" s="514"/>
      <c r="W641" s="514"/>
      <c r="X641" s="514"/>
      <c r="Y641" s="514"/>
      <c r="Z641" s="514"/>
    </row>
    <row r="642" ht="13.5" customHeight="1">
      <c r="A642" s="514"/>
      <c r="B642" s="514"/>
      <c r="C642" s="515"/>
      <c r="D642" s="514"/>
      <c r="E642" s="514"/>
      <c r="F642" s="514"/>
      <c r="G642" s="514"/>
      <c r="H642" s="514"/>
      <c r="I642" s="514"/>
      <c r="J642" s="514"/>
      <c r="K642" s="514"/>
      <c r="L642" s="514"/>
      <c r="M642" s="514"/>
      <c r="N642" s="514"/>
      <c r="O642" s="514"/>
      <c r="P642" s="514"/>
      <c r="Q642" s="514"/>
      <c r="R642" s="514"/>
      <c r="S642" s="514"/>
      <c r="T642" s="514"/>
      <c r="U642" s="514"/>
      <c r="V642" s="514"/>
      <c r="W642" s="514"/>
      <c r="X642" s="514"/>
      <c r="Y642" s="514"/>
      <c r="Z642" s="514"/>
    </row>
    <row r="643" ht="13.5" customHeight="1">
      <c r="A643" s="514"/>
      <c r="B643" s="514"/>
      <c r="C643" s="515"/>
      <c r="D643" s="514"/>
      <c r="E643" s="514"/>
      <c r="F643" s="514"/>
      <c r="G643" s="514"/>
      <c r="H643" s="514"/>
      <c r="I643" s="514"/>
      <c r="J643" s="514"/>
      <c r="K643" s="514"/>
      <c r="L643" s="514"/>
      <c r="M643" s="514"/>
      <c r="N643" s="514"/>
      <c r="O643" s="514"/>
      <c r="P643" s="514"/>
      <c r="Q643" s="514"/>
      <c r="R643" s="514"/>
      <c r="S643" s="514"/>
      <c r="T643" s="514"/>
      <c r="U643" s="514"/>
      <c r="V643" s="514"/>
      <c r="W643" s="514"/>
      <c r="X643" s="514"/>
      <c r="Y643" s="514"/>
      <c r="Z643" s="514"/>
    </row>
    <row r="644" ht="13.5" customHeight="1">
      <c r="A644" s="514"/>
      <c r="B644" s="514"/>
      <c r="C644" s="515"/>
      <c r="D644" s="514"/>
      <c r="E644" s="514"/>
      <c r="F644" s="514"/>
      <c r="G644" s="514"/>
      <c r="H644" s="514"/>
      <c r="I644" s="514"/>
      <c r="J644" s="514"/>
      <c r="K644" s="514"/>
      <c r="L644" s="514"/>
      <c r="M644" s="514"/>
      <c r="N644" s="514"/>
      <c r="O644" s="514"/>
      <c r="P644" s="514"/>
      <c r="Q644" s="514"/>
      <c r="R644" s="514"/>
      <c r="S644" s="514"/>
      <c r="T644" s="514"/>
      <c r="U644" s="514"/>
      <c r="V644" s="514"/>
      <c r="W644" s="514"/>
      <c r="X644" s="514"/>
      <c r="Y644" s="514"/>
      <c r="Z644" s="514"/>
    </row>
    <row r="645" ht="13.5" customHeight="1">
      <c r="A645" s="514"/>
      <c r="B645" s="514"/>
      <c r="C645" s="515"/>
      <c r="D645" s="514"/>
      <c r="E645" s="514"/>
      <c r="F645" s="514"/>
      <c r="G645" s="514"/>
      <c r="H645" s="514"/>
      <c r="I645" s="514"/>
      <c r="J645" s="514"/>
      <c r="K645" s="514"/>
      <c r="L645" s="514"/>
      <c r="M645" s="514"/>
      <c r="N645" s="514"/>
      <c r="O645" s="514"/>
      <c r="P645" s="514"/>
      <c r="Q645" s="514"/>
      <c r="R645" s="514"/>
      <c r="S645" s="514"/>
      <c r="T645" s="514"/>
      <c r="U645" s="514"/>
      <c r="V645" s="514"/>
      <c r="W645" s="514"/>
      <c r="X645" s="514"/>
      <c r="Y645" s="514"/>
      <c r="Z645" s="514"/>
    </row>
    <row r="646" ht="13.5" customHeight="1">
      <c r="A646" s="514"/>
      <c r="B646" s="514"/>
      <c r="C646" s="515"/>
      <c r="D646" s="514"/>
      <c r="E646" s="514"/>
      <c r="F646" s="514"/>
      <c r="G646" s="514"/>
      <c r="H646" s="514"/>
      <c r="I646" s="514"/>
      <c r="J646" s="514"/>
      <c r="K646" s="514"/>
      <c r="L646" s="514"/>
      <c r="M646" s="514"/>
      <c r="N646" s="514"/>
      <c r="O646" s="514"/>
      <c r="P646" s="514"/>
      <c r="Q646" s="514"/>
      <c r="R646" s="514"/>
      <c r="S646" s="514"/>
      <c r="T646" s="514"/>
      <c r="U646" s="514"/>
      <c r="V646" s="514"/>
      <c r="W646" s="514"/>
      <c r="X646" s="514"/>
      <c r="Y646" s="514"/>
      <c r="Z646" s="514"/>
    </row>
    <row r="647" ht="13.5" customHeight="1">
      <c r="A647" s="514"/>
      <c r="B647" s="514"/>
      <c r="C647" s="515"/>
      <c r="D647" s="514"/>
      <c r="E647" s="514"/>
      <c r="F647" s="514"/>
      <c r="G647" s="514"/>
      <c r="H647" s="514"/>
      <c r="I647" s="514"/>
      <c r="J647" s="514"/>
      <c r="K647" s="514"/>
      <c r="L647" s="514"/>
      <c r="M647" s="514"/>
      <c r="N647" s="514"/>
      <c r="O647" s="514"/>
      <c r="P647" s="514"/>
      <c r="Q647" s="514"/>
      <c r="R647" s="514"/>
      <c r="S647" s="514"/>
      <c r="T647" s="514"/>
      <c r="U647" s="514"/>
      <c r="V647" s="514"/>
      <c r="W647" s="514"/>
      <c r="X647" s="514"/>
      <c r="Y647" s="514"/>
      <c r="Z647" s="514"/>
    </row>
    <row r="648" ht="13.5" customHeight="1">
      <c r="A648" s="514"/>
      <c r="B648" s="514"/>
      <c r="C648" s="515"/>
      <c r="D648" s="514"/>
      <c r="E648" s="514"/>
      <c r="F648" s="514"/>
      <c r="G648" s="514"/>
      <c r="H648" s="514"/>
      <c r="I648" s="514"/>
      <c r="J648" s="514"/>
      <c r="K648" s="514"/>
      <c r="L648" s="514"/>
      <c r="M648" s="514"/>
      <c r="N648" s="514"/>
      <c r="O648" s="514"/>
      <c r="P648" s="514"/>
      <c r="Q648" s="514"/>
      <c r="R648" s="514"/>
      <c r="S648" s="514"/>
      <c r="T648" s="514"/>
      <c r="U648" s="514"/>
      <c r="V648" s="514"/>
      <c r="W648" s="514"/>
      <c r="X648" s="514"/>
      <c r="Y648" s="514"/>
      <c r="Z648" s="514"/>
    </row>
    <row r="649" ht="13.5" customHeight="1">
      <c r="A649" s="514"/>
      <c r="B649" s="514"/>
      <c r="C649" s="515"/>
      <c r="D649" s="514"/>
      <c r="E649" s="514"/>
      <c r="F649" s="514"/>
      <c r="G649" s="514"/>
      <c r="H649" s="514"/>
      <c r="I649" s="514"/>
      <c r="J649" s="514"/>
      <c r="K649" s="514"/>
      <c r="L649" s="514"/>
      <c r="M649" s="514"/>
      <c r="N649" s="514"/>
      <c r="O649" s="514"/>
      <c r="P649" s="514"/>
      <c r="Q649" s="514"/>
      <c r="R649" s="514"/>
      <c r="S649" s="514"/>
      <c r="T649" s="514"/>
      <c r="U649" s="514"/>
      <c r="V649" s="514"/>
      <c r="W649" s="514"/>
      <c r="X649" s="514"/>
      <c r="Y649" s="514"/>
      <c r="Z649" s="514"/>
    </row>
    <row r="650" ht="13.5" customHeight="1">
      <c r="A650" s="514"/>
      <c r="B650" s="514"/>
      <c r="C650" s="515"/>
      <c r="D650" s="514"/>
      <c r="E650" s="514"/>
      <c r="F650" s="514"/>
      <c r="G650" s="514"/>
      <c r="H650" s="514"/>
      <c r="I650" s="514"/>
      <c r="J650" s="514"/>
      <c r="K650" s="514"/>
      <c r="L650" s="514"/>
      <c r="M650" s="514"/>
      <c r="N650" s="514"/>
      <c r="O650" s="514"/>
      <c r="P650" s="514"/>
      <c r="Q650" s="514"/>
      <c r="R650" s="514"/>
      <c r="S650" s="514"/>
      <c r="T650" s="514"/>
      <c r="U650" s="514"/>
      <c r="V650" s="514"/>
      <c r="W650" s="514"/>
      <c r="X650" s="514"/>
      <c r="Y650" s="514"/>
      <c r="Z650" s="514"/>
    </row>
    <row r="651" ht="13.5" customHeight="1">
      <c r="A651" s="514"/>
      <c r="B651" s="514"/>
      <c r="C651" s="515"/>
      <c r="D651" s="514"/>
      <c r="E651" s="514"/>
      <c r="F651" s="514"/>
      <c r="G651" s="514"/>
      <c r="H651" s="514"/>
      <c r="I651" s="514"/>
      <c r="J651" s="514"/>
      <c r="K651" s="514"/>
      <c r="L651" s="514"/>
      <c r="M651" s="514"/>
      <c r="N651" s="514"/>
      <c r="O651" s="514"/>
      <c r="P651" s="514"/>
      <c r="Q651" s="514"/>
      <c r="R651" s="514"/>
      <c r="S651" s="514"/>
      <c r="T651" s="514"/>
      <c r="U651" s="514"/>
      <c r="V651" s="514"/>
      <c r="W651" s="514"/>
      <c r="X651" s="514"/>
      <c r="Y651" s="514"/>
      <c r="Z651" s="514"/>
    </row>
    <row r="652" ht="13.5" customHeight="1">
      <c r="A652" s="514"/>
      <c r="B652" s="514"/>
      <c r="C652" s="515"/>
      <c r="D652" s="514"/>
      <c r="E652" s="514"/>
      <c r="F652" s="514"/>
      <c r="G652" s="514"/>
      <c r="H652" s="514"/>
      <c r="I652" s="514"/>
      <c r="J652" s="514"/>
      <c r="K652" s="514"/>
      <c r="L652" s="514"/>
      <c r="M652" s="514"/>
      <c r="N652" s="514"/>
      <c r="O652" s="514"/>
      <c r="P652" s="514"/>
      <c r="Q652" s="514"/>
      <c r="R652" s="514"/>
      <c r="S652" s="514"/>
      <c r="T652" s="514"/>
      <c r="U652" s="514"/>
      <c r="V652" s="514"/>
      <c r="W652" s="514"/>
      <c r="X652" s="514"/>
      <c r="Y652" s="514"/>
      <c r="Z652" s="514"/>
    </row>
    <row r="653" ht="13.5" customHeight="1">
      <c r="A653" s="514"/>
      <c r="B653" s="514"/>
      <c r="C653" s="515"/>
      <c r="D653" s="514"/>
      <c r="E653" s="514"/>
      <c r="F653" s="514"/>
      <c r="G653" s="514"/>
      <c r="H653" s="514"/>
      <c r="I653" s="514"/>
      <c r="J653" s="514"/>
      <c r="K653" s="514"/>
      <c r="L653" s="514"/>
      <c r="M653" s="514"/>
      <c r="N653" s="514"/>
      <c r="O653" s="514"/>
      <c r="P653" s="514"/>
      <c r="Q653" s="514"/>
      <c r="R653" s="514"/>
      <c r="S653" s="514"/>
      <c r="T653" s="514"/>
      <c r="U653" s="514"/>
      <c r="V653" s="514"/>
      <c r="W653" s="514"/>
      <c r="X653" s="514"/>
      <c r="Y653" s="514"/>
      <c r="Z653" s="514"/>
    </row>
    <row r="654" ht="13.5" customHeight="1">
      <c r="A654" s="514"/>
      <c r="B654" s="514"/>
      <c r="C654" s="515"/>
      <c r="D654" s="514"/>
      <c r="E654" s="514"/>
      <c r="F654" s="514"/>
      <c r="G654" s="514"/>
      <c r="H654" s="514"/>
      <c r="I654" s="514"/>
      <c r="J654" s="514"/>
      <c r="K654" s="514"/>
      <c r="L654" s="514"/>
      <c r="M654" s="514"/>
      <c r="N654" s="514"/>
      <c r="O654" s="514"/>
      <c r="P654" s="514"/>
      <c r="Q654" s="514"/>
      <c r="R654" s="514"/>
      <c r="S654" s="514"/>
      <c r="T654" s="514"/>
      <c r="U654" s="514"/>
      <c r="V654" s="514"/>
      <c r="W654" s="514"/>
      <c r="X654" s="514"/>
      <c r="Y654" s="514"/>
      <c r="Z654" s="514"/>
    </row>
    <row r="655" ht="13.5" customHeight="1">
      <c r="A655" s="514"/>
      <c r="B655" s="514"/>
      <c r="C655" s="515"/>
      <c r="D655" s="514"/>
      <c r="E655" s="514"/>
      <c r="F655" s="514"/>
      <c r="G655" s="514"/>
      <c r="H655" s="514"/>
      <c r="I655" s="514"/>
      <c r="J655" s="514"/>
      <c r="K655" s="514"/>
      <c r="L655" s="514"/>
      <c r="M655" s="514"/>
      <c r="N655" s="514"/>
      <c r="O655" s="514"/>
      <c r="P655" s="514"/>
      <c r="Q655" s="514"/>
      <c r="R655" s="514"/>
      <c r="S655" s="514"/>
      <c r="T655" s="514"/>
      <c r="U655" s="514"/>
      <c r="V655" s="514"/>
      <c r="W655" s="514"/>
      <c r="X655" s="514"/>
      <c r="Y655" s="514"/>
      <c r="Z655" s="514"/>
    </row>
    <row r="656" ht="13.5" customHeight="1">
      <c r="A656" s="514"/>
      <c r="B656" s="514"/>
      <c r="C656" s="515"/>
      <c r="D656" s="514"/>
      <c r="E656" s="514"/>
      <c r="F656" s="514"/>
      <c r="G656" s="514"/>
      <c r="H656" s="514"/>
      <c r="I656" s="514"/>
      <c r="J656" s="514"/>
      <c r="K656" s="514"/>
      <c r="L656" s="514"/>
      <c r="M656" s="514"/>
      <c r="N656" s="514"/>
      <c r="O656" s="514"/>
      <c r="P656" s="514"/>
      <c r="Q656" s="514"/>
      <c r="R656" s="514"/>
      <c r="S656" s="514"/>
      <c r="T656" s="514"/>
      <c r="U656" s="514"/>
      <c r="V656" s="514"/>
      <c r="W656" s="514"/>
      <c r="X656" s="514"/>
      <c r="Y656" s="514"/>
      <c r="Z656" s="514"/>
    </row>
    <row r="657" ht="13.5" customHeight="1">
      <c r="A657" s="514"/>
      <c r="B657" s="514"/>
      <c r="C657" s="515"/>
      <c r="D657" s="514"/>
      <c r="E657" s="514"/>
      <c r="F657" s="514"/>
      <c r="G657" s="514"/>
      <c r="H657" s="514"/>
      <c r="I657" s="514"/>
      <c r="J657" s="514"/>
      <c r="K657" s="514"/>
      <c r="L657" s="514"/>
      <c r="M657" s="514"/>
      <c r="N657" s="514"/>
      <c r="O657" s="514"/>
      <c r="P657" s="514"/>
      <c r="Q657" s="514"/>
      <c r="R657" s="514"/>
      <c r="S657" s="514"/>
      <c r="T657" s="514"/>
      <c r="U657" s="514"/>
      <c r="V657" s="514"/>
      <c r="W657" s="514"/>
      <c r="X657" s="514"/>
      <c r="Y657" s="514"/>
      <c r="Z657" s="514"/>
    </row>
    <row r="658" ht="13.5" customHeight="1">
      <c r="A658" s="514"/>
      <c r="B658" s="514"/>
      <c r="C658" s="515"/>
      <c r="D658" s="514"/>
      <c r="E658" s="514"/>
      <c r="F658" s="514"/>
      <c r="G658" s="514"/>
      <c r="H658" s="514"/>
      <c r="I658" s="514"/>
      <c r="J658" s="514"/>
      <c r="K658" s="514"/>
      <c r="L658" s="514"/>
      <c r="M658" s="514"/>
      <c r="N658" s="514"/>
      <c r="O658" s="514"/>
      <c r="P658" s="514"/>
      <c r="Q658" s="514"/>
      <c r="R658" s="514"/>
      <c r="S658" s="514"/>
      <c r="T658" s="514"/>
      <c r="U658" s="514"/>
      <c r="V658" s="514"/>
      <c r="W658" s="514"/>
      <c r="X658" s="514"/>
      <c r="Y658" s="514"/>
      <c r="Z658" s="514"/>
    </row>
    <row r="659" ht="13.5" customHeight="1">
      <c r="A659" s="514"/>
      <c r="B659" s="514"/>
      <c r="C659" s="515"/>
      <c r="D659" s="514"/>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row>
    <row r="660" ht="13.5" customHeight="1">
      <c r="A660" s="514"/>
      <c r="B660" s="514"/>
      <c r="C660" s="515"/>
      <c r="D660" s="514"/>
      <c r="E660" s="514"/>
      <c r="F660" s="514"/>
      <c r="G660" s="514"/>
      <c r="H660" s="514"/>
      <c r="I660" s="514"/>
      <c r="J660" s="514"/>
      <c r="K660" s="514"/>
      <c r="L660" s="514"/>
      <c r="M660" s="514"/>
      <c r="N660" s="514"/>
      <c r="O660" s="514"/>
      <c r="P660" s="514"/>
      <c r="Q660" s="514"/>
      <c r="R660" s="514"/>
      <c r="S660" s="514"/>
      <c r="T660" s="514"/>
      <c r="U660" s="514"/>
      <c r="V660" s="514"/>
      <c r="W660" s="514"/>
      <c r="X660" s="514"/>
      <c r="Y660" s="514"/>
      <c r="Z660" s="514"/>
    </row>
    <row r="661" ht="13.5" customHeight="1">
      <c r="A661" s="514"/>
      <c r="B661" s="514"/>
      <c r="C661" s="515"/>
      <c r="D661" s="514"/>
      <c r="E661" s="514"/>
      <c r="F661" s="514"/>
      <c r="G661" s="514"/>
      <c r="H661" s="514"/>
      <c r="I661" s="514"/>
      <c r="J661" s="514"/>
      <c r="K661" s="514"/>
      <c r="L661" s="514"/>
      <c r="M661" s="514"/>
      <c r="N661" s="514"/>
      <c r="O661" s="514"/>
      <c r="P661" s="514"/>
      <c r="Q661" s="514"/>
      <c r="R661" s="514"/>
      <c r="S661" s="514"/>
      <c r="T661" s="514"/>
      <c r="U661" s="514"/>
      <c r="V661" s="514"/>
      <c r="W661" s="514"/>
      <c r="X661" s="514"/>
      <c r="Y661" s="514"/>
      <c r="Z661" s="514"/>
    </row>
    <row r="662" ht="13.5" customHeight="1">
      <c r="A662" s="514"/>
      <c r="B662" s="514"/>
      <c r="C662" s="515"/>
      <c r="D662" s="514"/>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row>
    <row r="663" ht="13.5" customHeight="1">
      <c r="A663" s="514"/>
      <c r="B663" s="514"/>
      <c r="C663" s="515"/>
      <c r="D663" s="514"/>
      <c r="E663" s="514"/>
      <c r="F663" s="514"/>
      <c r="G663" s="514"/>
      <c r="H663" s="514"/>
      <c r="I663" s="514"/>
      <c r="J663" s="514"/>
      <c r="K663" s="514"/>
      <c r="L663" s="514"/>
      <c r="M663" s="514"/>
      <c r="N663" s="514"/>
      <c r="O663" s="514"/>
      <c r="P663" s="514"/>
      <c r="Q663" s="514"/>
      <c r="R663" s="514"/>
      <c r="S663" s="514"/>
      <c r="T663" s="514"/>
      <c r="U663" s="514"/>
      <c r="V663" s="514"/>
      <c r="W663" s="514"/>
      <c r="X663" s="514"/>
      <c r="Y663" s="514"/>
      <c r="Z663" s="514"/>
    </row>
    <row r="664" ht="13.5" customHeight="1">
      <c r="A664" s="514"/>
      <c r="B664" s="514"/>
      <c r="C664" s="515"/>
      <c r="D664" s="514"/>
      <c r="E664" s="514"/>
      <c r="F664" s="514"/>
      <c r="G664" s="514"/>
      <c r="H664" s="514"/>
      <c r="I664" s="514"/>
      <c r="J664" s="514"/>
      <c r="K664" s="514"/>
      <c r="L664" s="514"/>
      <c r="M664" s="514"/>
      <c r="N664" s="514"/>
      <c r="O664" s="514"/>
      <c r="P664" s="514"/>
      <c r="Q664" s="514"/>
      <c r="R664" s="514"/>
      <c r="S664" s="514"/>
      <c r="T664" s="514"/>
      <c r="U664" s="514"/>
      <c r="V664" s="514"/>
      <c r="W664" s="514"/>
      <c r="X664" s="514"/>
      <c r="Y664" s="514"/>
      <c r="Z664" s="514"/>
    </row>
    <row r="665" ht="13.5" customHeight="1">
      <c r="A665" s="514"/>
      <c r="B665" s="514"/>
      <c r="C665" s="515"/>
      <c r="D665" s="514"/>
      <c r="E665" s="514"/>
      <c r="F665" s="514"/>
      <c r="G665" s="514"/>
      <c r="H665" s="514"/>
      <c r="I665" s="514"/>
      <c r="J665" s="514"/>
      <c r="K665" s="514"/>
      <c r="L665" s="514"/>
      <c r="M665" s="514"/>
      <c r="N665" s="514"/>
      <c r="O665" s="514"/>
      <c r="P665" s="514"/>
      <c r="Q665" s="514"/>
      <c r="R665" s="514"/>
      <c r="S665" s="514"/>
      <c r="T665" s="514"/>
      <c r="U665" s="514"/>
      <c r="V665" s="514"/>
      <c r="W665" s="514"/>
      <c r="X665" s="514"/>
      <c r="Y665" s="514"/>
      <c r="Z665" s="514"/>
    </row>
    <row r="666" ht="13.5" customHeight="1">
      <c r="A666" s="514"/>
      <c r="B666" s="514"/>
      <c r="C666" s="515"/>
      <c r="D666" s="514"/>
      <c r="E666" s="514"/>
      <c r="F666" s="514"/>
      <c r="G666" s="514"/>
      <c r="H666" s="514"/>
      <c r="I666" s="514"/>
      <c r="J666" s="514"/>
      <c r="K666" s="514"/>
      <c r="L666" s="514"/>
      <c r="M666" s="514"/>
      <c r="N666" s="514"/>
      <c r="O666" s="514"/>
      <c r="P666" s="514"/>
      <c r="Q666" s="514"/>
      <c r="R666" s="514"/>
      <c r="S666" s="514"/>
      <c r="T666" s="514"/>
      <c r="U666" s="514"/>
      <c r="V666" s="514"/>
      <c r="W666" s="514"/>
      <c r="X666" s="514"/>
      <c r="Y666" s="514"/>
      <c r="Z666" s="514"/>
    </row>
    <row r="667" ht="13.5" customHeight="1">
      <c r="A667" s="514"/>
      <c r="B667" s="514"/>
      <c r="C667" s="515"/>
      <c r="D667" s="514"/>
      <c r="E667" s="514"/>
      <c r="F667" s="514"/>
      <c r="G667" s="514"/>
      <c r="H667" s="514"/>
      <c r="I667" s="514"/>
      <c r="J667" s="514"/>
      <c r="K667" s="514"/>
      <c r="L667" s="514"/>
      <c r="M667" s="514"/>
      <c r="N667" s="514"/>
      <c r="O667" s="514"/>
      <c r="P667" s="514"/>
      <c r="Q667" s="514"/>
      <c r="R667" s="514"/>
      <c r="S667" s="514"/>
      <c r="T667" s="514"/>
      <c r="U667" s="514"/>
      <c r="V667" s="514"/>
      <c r="W667" s="514"/>
      <c r="X667" s="514"/>
      <c r="Y667" s="514"/>
      <c r="Z667" s="514"/>
    </row>
    <row r="668" ht="13.5" customHeight="1">
      <c r="A668" s="514"/>
      <c r="B668" s="514"/>
      <c r="C668" s="515"/>
      <c r="D668" s="514"/>
      <c r="E668" s="514"/>
      <c r="F668" s="514"/>
      <c r="G668" s="514"/>
      <c r="H668" s="514"/>
      <c r="I668" s="514"/>
      <c r="J668" s="514"/>
      <c r="K668" s="514"/>
      <c r="L668" s="514"/>
      <c r="M668" s="514"/>
      <c r="N668" s="514"/>
      <c r="O668" s="514"/>
      <c r="P668" s="514"/>
      <c r="Q668" s="514"/>
      <c r="R668" s="514"/>
      <c r="S668" s="514"/>
      <c r="T668" s="514"/>
      <c r="U668" s="514"/>
      <c r="V668" s="514"/>
      <c r="W668" s="514"/>
      <c r="X668" s="514"/>
      <c r="Y668" s="514"/>
      <c r="Z668" s="514"/>
    </row>
    <row r="669" ht="13.5" customHeight="1">
      <c r="A669" s="514"/>
      <c r="B669" s="514"/>
      <c r="C669" s="515"/>
      <c r="D669" s="514"/>
      <c r="E669" s="514"/>
      <c r="F669" s="514"/>
      <c r="G669" s="514"/>
      <c r="H669" s="514"/>
      <c r="I669" s="514"/>
      <c r="J669" s="514"/>
      <c r="K669" s="514"/>
      <c r="L669" s="514"/>
      <c r="M669" s="514"/>
      <c r="N669" s="514"/>
      <c r="O669" s="514"/>
      <c r="P669" s="514"/>
      <c r="Q669" s="514"/>
      <c r="R669" s="514"/>
      <c r="S669" s="514"/>
      <c r="T669" s="514"/>
      <c r="U669" s="514"/>
      <c r="V669" s="514"/>
      <c r="W669" s="514"/>
      <c r="X669" s="514"/>
      <c r="Y669" s="514"/>
      <c r="Z669" s="514"/>
    </row>
    <row r="670" ht="13.5" customHeight="1">
      <c r="A670" s="514"/>
      <c r="B670" s="514"/>
      <c r="C670" s="515"/>
      <c r="D670" s="514"/>
      <c r="E670" s="514"/>
      <c r="F670" s="514"/>
      <c r="G670" s="514"/>
      <c r="H670" s="514"/>
      <c r="I670" s="514"/>
      <c r="J670" s="514"/>
      <c r="K670" s="514"/>
      <c r="L670" s="514"/>
      <c r="M670" s="514"/>
      <c r="N670" s="514"/>
      <c r="O670" s="514"/>
      <c r="P670" s="514"/>
      <c r="Q670" s="514"/>
      <c r="R670" s="514"/>
      <c r="S670" s="514"/>
      <c r="T670" s="514"/>
      <c r="U670" s="514"/>
      <c r="V670" s="514"/>
      <c r="W670" s="514"/>
      <c r="X670" s="514"/>
      <c r="Y670" s="514"/>
      <c r="Z670" s="514"/>
    </row>
    <row r="671" ht="13.5" customHeight="1">
      <c r="A671" s="514"/>
      <c r="B671" s="514"/>
      <c r="C671" s="515"/>
      <c r="D671" s="514"/>
      <c r="E671" s="514"/>
      <c r="F671" s="514"/>
      <c r="G671" s="514"/>
      <c r="H671" s="514"/>
      <c r="I671" s="514"/>
      <c r="J671" s="514"/>
      <c r="K671" s="514"/>
      <c r="L671" s="514"/>
      <c r="M671" s="514"/>
      <c r="N671" s="514"/>
      <c r="O671" s="514"/>
      <c r="P671" s="514"/>
      <c r="Q671" s="514"/>
      <c r="R671" s="514"/>
      <c r="S671" s="514"/>
      <c r="T671" s="514"/>
      <c r="U671" s="514"/>
      <c r="V671" s="514"/>
      <c r="W671" s="514"/>
      <c r="X671" s="514"/>
      <c r="Y671" s="514"/>
      <c r="Z671" s="514"/>
    </row>
    <row r="672" ht="13.5" customHeight="1">
      <c r="A672" s="514"/>
      <c r="B672" s="514"/>
      <c r="C672" s="515"/>
      <c r="D672" s="514"/>
      <c r="E672" s="514"/>
      <c r="F672" s="514"/>
      <c r="G672" s="514"/>
      <c r="H672" s="514"/>
      <c r="I672" s="514"/>
      <c r="J672" s="514"/>
      <c r="K672" s="514"/>
      <c r="L672" s="514"/>
      <c r="M672" s="514"/>
      <c r="N672" s="514"/>
      <c r="O672" s="514"/>
      <c r="P672" s="514"/>
      <c r="Q672" s="514"/>
      <c r="R672" s="514"/>
      <c r="S672" s="514"/>
      <c r="T672" s="514"/>
      <c r="U672" s="514"/>
      <c r="V672" s="514"/>
      <c r="W672" s="514"/>
      <c r="X672" s="514"/>
      <c r="Y672" s="514"/>
      <c r="Z672" s="514"/>
    </row>
    <row r="673" ht="13.5" customHeight="1">
      <c r="A673" s="514"/>
      <c r="B673" s="514"/>
      <c r="C673" s="515"/>
      <c r="D673" s="514"/>
      <c r="E673" s="514"/>
      <c r="F673" s="514"/>
      <c r="G673" s="514"/>
      <c r="H673" s="514"/>
      <c r="I673" s="514"/>
      <c r="J673" s="514"/>
      <c r="K673" s="514"/>
      <c r="L673" s="514"/>
      <c r="M673" s="514"/>
      <c r="N673" s="514"/>
      <c r="O673" s="514"/>
      <c r="P673" s="514"/>
      <c r="Q673" s="514"/>
      <c r="R673" s="514"/>
      <c r="S673" s="514"/>
      <c r="T673" s="514"/>
      <c r="U673" s="514"/>
      <c r="V673" s="514"/>
      <c r="W673" s="514"/>
      <c r="X673" s="514"/>
      <c r="Y673" s="514"/>
      <c r="Z673" s="514"/>
    </row>
    <row r="674" ht="13.5" customHeight="1">
      <c r="A674" s="514"/>
      <c r="B674" s="514"/>
      <c r="C674" s="515"/>
      <c r="D674" s="514"/>
      <c r="E674" s="514"/>
      <c r="F674" s="514"/>
      <c r="G674" s="514"/>
      <c r="H674" s="514"/>
      <c r="I674" s="514"/>
      <c r="J674" s="514"/>
      <c r="K674" s="514"/>
      <c r="L674" s="514"/>
      <c r="M674" s="514"/>
      <c r="N674" s="514"/>
      <c r="O674" s="514"/>
      <c r="P674" s="514"/>
      <c r="Q674" s="514"/>
      <c r="R674" s="514"/>
      <c r="S674" s="514"/>
      <c r="T674" s="514"/>
      <c r="U674" s="514"/>
      <c r="V674" s="514"/>
      <c r="W674" s="514"/>
      <c r="X674" s="514"/>
      <c r="Y674" s="514"/>
      <c r="Z674" s="514"/>
    </row>
    <row r="675" ht="13.5" customHeight="1">
      <c r="A675" s="514"/>
      <c r="B675" s="514"/>
      <c r="C675" s="515"/>
      <c r="D675" s="514"/>
      <c r="E675" s="514"/>
      <c r="F675" s="514"/>
      <c r="G675" s="514"/>
      <c r="H675" s="514"/>
      <c r="I675" s="514"/>
      <c r="J675" s="514"/>
      <c r="K675" s="514"/>
      <c r="L675" s="514"/>
      <c r="M675" s="514"/>
      <c r="N675" s="514"/>
      <c r="O675" s="514"/>
      <c r="P675" s="514"/>
      <c r="Q675" s="514"/>
      <c r="R675" s="514"/>
      <c r="S675" s="514"/>
      <c r="T675" s="514"/>
      <c r="U675" s="514"/>
      <c r="V675" s="514"/>
      <c r="W675" s="514"/>
      <c r="X675" s="514"/>
      <c r="Y675" s="514"/>
      <c r="Z675" s="514"/>
    </row>
    <row r="676" ht="13.5" customHeight="1">
      <c r="A676" s="514"/>
      <c r="B676" s="514"/>
      <c r="C676" s="515"/>
      <c r="D676" s="514"/>
      <c r="E676" s="514"/>
      <c r="F676" s="514"/>
      <c r="G676" s="514"/>
      <c r="H676" s="514"/>
      <c r="I676" s="514"/>
      <c r="J676" s="514"/>
      <c r="K676" s="514"/>
      <c r="L676" s="514"/>
      <c r="M676" s="514"/>
      <c r="N676" s="514"/>
      <c r="O676" s="514"/>
      <c r="P676" s="514"/>
      <c r="Q676" s="514"/>
      <c r="R676" s="514"/>
      <c r="S676" s="514"/>
      <c r="T676" s="514"/>
      <c r="U676" s="514"/>
      <c r="V676" s="514"/>
      <c r="W676" s="514"/>
      <c r="X676" s="514"/>
      <c r="Y676" s="514"/>
      <c r="Z676" s="514"/>
    </row>
    <row r="677" ht="13.5" customHeight="1">
      <c r="A677" s="514"/>
      <c r="B677" s="514"/>
      <c r="C677" s="515"/>
      <c r="D677" s="514"/>
      <c r="E677" s="514"/>
      <c r="F677" s="514"/>
      <c r="G677" s="514"/>
      <c r="H677" s="514"/>
      <c r="I677" s="514"/>
      <c r="J677" s="514"/>
      <c r="K677" s="514"/>
      <c r="L677" s="514"/>
      <c r="M677" s="514"/>
      <c r="N677" s="514"/>
      <c r="O677" s="514"/>
      <c r="P677" s="514"/>
      <c r="Q677" s="514"/>
      <c r="R677" s="514"/>
      <c r="S677" s="514"/>
      <c r="T677" s="514"/>
      <c r="U677" s="514"/>
      <c r="V677" s="514"/>
      <c r="W677" s="514"/>
      <c r="X677" s="514"/>
      <c r="Y677" s="514"/>
      <c r="Z677" s="514"/>
    </row>
    <row r="678" ht="13.5" customHeight="1">
      <c r="A678" s="514"/>
      <c r="B678" s="514"/>
      <c r="C678" s="515"/>
      <c r="D678" s="514"/>
      <c r="E678" s="514"/>
      <c r="F678" s="514"/>
      <c r="G678" s="514"/>
      <c r="H678" s="514"/>
      <c r="I678" s="514"/>
      <c r="J678" s="514"/>
      <c r="K678" s="514"/>
      <c r="L678" s="514"/>
      <c r="M678" s="514"/>
      <c r="N678" s="514"/>
      <c r="O678" s="514"/>
      <c r="P678" s="514"/>
      <c r="Q678" s="514"/>
      <c r="R678" s="514"/>
      <c r="S678" s="514"/>
      <c r="T678" s="514"/>
      <c r="U678" s="514"/>
      <c r="V678" s="514"/>
      <c r="W678" s="514"/>
      <c r="X678" s="514"/>
      <c r="Y678" s="514"/>
      <c r="Z678" s="514"/>
    </row>
    <row r="679" ht="13.5" customHeight="1">
      <c r="A679" s="514"/>
      <c r="B679" s="514"/>
      <c r="C679" s="515"/>
      <c r="D679" s="514"/>
      <c r="E679" s="514"/>
      <c r="F679" s="514"/>
      <c r="G679" s="514"/>
      <c r="H679" s="514"/>
      <c r="I679" s="514"/>
      <c r="J679" s="514"/>
      <c r="K679" s="514"/>
      <c r="L679" s="514"/>
      <c r="M679" s="514"/>
      <c r="N679" s="514"/>
      <c r="O679" s="514"/>
      <c r="P679" s="514"/>
      <c r="Q679" s="514"/>
      <c r="R679" s="514"/>
      <c r="S679" s="514"/>
      <c r="T679" s="514"/>
      <c r="U679" s="514"/>
      <c r="V679" s="514"/>
      <c r="W679" s="514"/>
      <c r="X679" s="514"/>
      <c r="Y679" s="514"/>
      <c r="Z679" s="514"/>
    </row>
    <row r="680" ht="13.5" customHeight="1">
      <c r="A680" s="514"/>
      <c r="B680" s="514"/>
      <c r="C680" s="515"/>
      <c r="D680" s="514"/>
      <c r="E680" s="514"/>
      <c r="F680" s="514"/>
      <c r="G680" s="514"/>
      <c r="H680" s="514"/>
      <c r="I680" s="514"/>
      <c r="J680" s="514"/>
      <c r="K680" s="514"/>
      <c r="L680" s="514"/>
      <c r="M680" s="514"/>
      <c r="N680" s="514"/>
      <c r="O680" s="514"/>
      <c r="P680" s="514"/>
      <c r="Q680" s="514"/>
      <c r="R680" s="514"/>
      <c r="S680" s="514"/>
      <c r="T680" s="514"/>
      <c r="U680" s="514"/>
      <c r="V680" s="514"/>
      <c r="W680" s="514"/>
      <c r="X680" s="514"/>
      <c r="Y680" s="514"/>
      <c r="Z680" s="514"/>
    </row>
    <row r="681" ht="13.5" customHeight="1">
      <c r="A681" s="514"/>
      <c r="B681" s="514"/>
      <c r="C681" s="515"/>
      <c r="D681" s="514"/>
      <c r="E681" s="514"/>
      <c r="F681" s="514"/>
      <c r="G681" s="514"/>
      <c r="H681" s="514"/>
      <c r="I681" s="514"/>
      <c r="J681" s="514"/>
      <c r="K681" s="514"/>
      <c r="L681" s="514"/>
      <c r="M681" s="514"/>
      <c r="N681" s="514"/>
      <c r="O681" s="514"/>
      <c r="P681" s="514"/>
      <c r="Q681" s="514"/>
      <c r="R681" s="514"/>
      <c r="S681" s="514"/>
      <c r="T681" s="514"/>
      <c r="U681" s="514"/>
      <c r="V681" s="514"/>
      <c r="W681" s="514"/>
      <c r="X681" s="514"/>
      <c r="Y681" s="514"/>
      <c r="Z681" s="514"/>
    </row>
    <row r="682" ht="13.5" customHeight="1">
      <c r="A682" s="514"/>
      <c r="B682" s="514"/>
      <c r="C682" s="515"/>
      <c r="D682" s="514"/>
      <c r="E682" s="514"/>
      <c r="F682" s="514"/>
      <c r="G682" s="514"/>
      <c r="H682" s="514"/>
      <c r="I682" s="514"/>
      <c r="J682" s="514"/>
      <c r="K682" s="514"/>
      <c r="L682" s="514"/>
      <c r="M682" s="514"/>
      <c r="N682" s="514"/>
      <c r="O682" s="514"/>
      <c r="P682" s="514"/>
      <c r="Q682" s="514"/>
      <c r="R682" s="514"/>
      <c r="S682" s="514"/>
      <c r="T682" s="514"/>
      <c r="U682" s="514"/>
      <c r="V682" s="514"/>
      <c r="W682" s="514"/>
      <c r="X682" s="514"/>
      <c r="Y682" s="514"/>
      <c r="Z682" s="514"/>
    </row>
    <row r="683" ht="13.5" customHeight="1">
      <c r="A683" s="514"/>
      <c r="B683" s="514"/>
      <c r="C683" s="515"/>
      <c r="D683" s="514"/>
      <c r="E683" s="514"/>
      <c r="F683" s="514"/>
      <c r="G683" s="514"/>
      <c r="H683" s="514"/>
      <c r="I683" s="514"/>
      <c r="J683" s="514"/>
      <c r="K683" s="514"/>
      <c r="L683" s="514"/>
      <c r="M683" s="514"/>
      <c r="N683" s="514"/>
      <c r="O683" s="514"/>
      <c r="P683" s="514"/>
      <c r="Q683" s="514"/>
      <c r="R683" s="514"/>
      <c r="S683" s="514"/>
      <c r="T683" s="514"/>
      <c r="U683" s="514"/>
      <c r="V683" s="514"/>
      <c r="W683" s="514"/>
      <c r="X683" s="514"/>
      <c r="Y683" s="514"/>
      <c r="Z683" s="514"/>
    </row>
    <row r="684" ht="13.5" customHeight="1">
      <c r="A684" s="514"/>
      <c r="B684" s="514"/>
      <c r="C684" s="515"/>
      <c r="D684" s="514"/>
      <c r="E684" s="514"/>
      <c r="F684" s="514"/>
      <c r="G684" s="514"/>
      <c r="H684" s="514"/>
      <c r="I684" s="514"/>
      <c r="J684" s="514"/>
      <c r="K684" s="514"/>
      <c r="L684" s="514"/>
      <c r="M684" s="514"/>
      <c r="N684" s="514"/>
      <c r="O684" s="514"/>
      <c r="P684" s="514"/>
      <c r="Q684" s="514"/>
      <c r="R684" s="514"/>
      <c r="S684" s="514"/>
      <c r="T684" s="514"/>
      <c r="U684" s="514"/>
      <c r="V684" s="514"/>
      <c r="W684" s="514"/>
      <c r="X684" s="514"/>
      <c r="Y684" s="514"/>
      <c r="Z684" s="514"/>
    </row>
    <row r="685" ht="13.5" customHeight="1">
      <c r="A685" s="514"/>
      <c r="B685" s="514"/>
      <c r="C685" s="515"/>
      <c r="D685" s="514"/>
      <c r="E685" s="514"/>
      <c r="F685" s="514"/>
      <c r="G685" s="514"/>
      <c r="H685" s="514"/>
      <c r="I685" s="514"/>
      <c r="J685" s="514"/>
      <c r="K685" s="514"/>
      <c r="L685" s="514"/>
      <c r="M685" s="514"/>
      <c r="N685" s="514"/>
      <c r="O685" s="514"/>
      <c r="P685" s="514"/>
      <c r="Q685" s="514"/>
      <c r="R685" s="514"/>
      <c r="S685" s="514"/>
      <c r="T685" s="514"/>
      <c r="U685" s="514"/>
      <c r="V685" s="514"/>
      <c r="W685" s="514"/>
      <c r="X685" s="514"/>
      <c r="Y685" s="514"/>
      <c r="Z685" s="514"/>
    </row>
    <row r="686" ht="13.5" customHeight="1">
      <c r="A686" s="514"/>
      <c r="B686" s="514"/>
      <c r="C686" s="515"/>
      <c r="D686" s="514"/>
      <c r="E686" s="514"/>
      <c r="F686" s="514"/>
      <c r="G686" s="514"/>
      <c r="H686" s="514"/>
      <c r="I686" s="514"/>
      <c r="J686" s="514"/>
      <c r="K686" s="514"/>
      <c r="L686" s="514"/>
      <c r="M686" s="514"/>
      <c r="N686" s="514"/>
      <c r="O686" s="514"/>
      <c r="P686" s="514"/>
      <c r="Q686" s="514"/>
      <c r="R686" s="514"/>
      <c r="S686" s="514"/>
      <c r="T686" s="514"/>
      <c r="U686" s="514"/>
      <c r="V686" s="514"/>
      <c r="W686" s="514"/>
      <c r="X686" s="514"/>
      <c r="Y686" s="514"/>
      <c r="Z686" s="514"/>
    </row>
    <row r="687" ht="13.5" customHeight="1">
      <c r="A687" s="514"/>
      <c r="B687" s="514"/>
      <c r="C687" s="515"/>
      <c r="D687" s="514"/>
      <c r="E687" s="514"/>
      <c r="F687" s="514"/>
      <c r="G687" s="514"/>
      <c r="H687" s="514"/>
      <c r="I687" s="514"/>
      <c r="J687" s="514"/>
      <c r="K687" s="514"/>
      <c r="L687" s="514"/>
      <c r="M687" s="514"/>
      <c r="N687" s="514"/>
      <c r="O687" s="514"/>
      <c r="P687" s="514"/>
      <c r="Q687" s="514"/>
      <c r="R687" s="514"/>
      <c r="S687" s="514"/>
      <c r="T687" s="514"/>
      <c r="U687" s="514"/>
      <c r="V687" s="514"/>
      <c r="W687" s="514"/>
      <c r="X687" s="514"/>
      <c r="Y687" s="514"/>
      <c r="Z687" s="514"/>
    </row>
    <row r="688" ht="13.5" customHeight="1">
      <c r="A688" s="514"/>
      <c r="B688" s="514"/>
      <c r="C688" s="515"/>
      <c r="D688" s="514"/>
      <c r="E688" s="514"/>
      <c r="F688" s="514"/>
      <c r="G688" s="514"/>
      <c r="H688" s="514"/>
      <c r="I688" s="514"/>
      <c r="J688" s="514"/>
      <c r="K688" s="514"/>
      <c r="L688" s="514"/>
      <c r="M688" s="514"/>
      <c r="N688" s="514"/>
      <c r="O688" s="514"/>
      <c r="P688" s="514"/>
      <c r="Q688" s="514"/>
      <c r="R688" s="514"/>
      <c r="S688" s="514"/>
      <c r="T688" s="514"/>
      <c r="U688" s="514"/>
      <c r="V688" s="514"/>
      <c r="W688" s="514"/>
      <c r="X688" s="514"/>
      <c r="Y688" s="514"/>
      <c r="Z688" s="514"/>
    </row>
    <row r="689" ht="13.5" customHeight="1">
      <c r="A689" s="514"/>
      <c r="B689" s="514"/>
      <c r="C689" s="515"/>
      <c r="D689" s="514"/>
      <c r="E689" s="514"/>
      <c r="F689" s="514"/>
      <c r="G689" s="514"/>
      <c r="H689" s="514"/>
      <c r="I689" s="514"/>
      <c r="J689" s="514"/>
      <c r="K689" s="514"/>
      <c r="L689" s="514"/>
      <c r="M689" s="514"/>
      <c r="N689" s="514"/>
      <c r="O689" s="514"/>
      <c r="P689" s="514"/>
      <c r="Q689" s="514"/>
      <c r="R689" s="514"/>
      <c r="S689" s="514"/>
      <c r="T689" s="514"/>
      <c r="U689" s="514"/>
      <c r="V689" s="514"/>
      <c r="W689" s="514"/>
      <c r="X689" s="514"/>
      <c r="Y689" s="514"/>
      <c r="Z689" s="514"/>
    </row>
    <row r="690" ht="13.5" customHeight="1">
      <c r="A690" s="514"/>
      <c r="B690" s="514"/>
      <c r="C690" s="515"/>
      <c r="D690" s="514"/>
      <c r="E690" s="514"/>
      <c r="F690" s="514"/>
      <c r="G690" s="514"/>
      <c r="H690" s="514"/>
      <c r="I690" s="514"/>
      <c r="J690" s="514"/>
      <c r="K690" s="514"/>
      <c r="L690" s="514"/>
      <c r="M690" s="514"/>
      <c r="N690" s="514"/>
      <c r="O690" s="514"/>
      <c r="P690" s="514"/>
      <c r="Q690" s="514"/>
      <c r="R690" s="514"/>
      <c r="S690" s="514"/>
      <c r="T690" s="514"/>
      <c r="U690" s="514"/>
      <c r="V690" s="514"/>
      <c r="W690" s="514"/>
      <c r="X690" s="514"/>
      <c r="Y690" s="514"/>
      <c r="Z690" s="514"/>
    </row>
    <row r="691" ht="13.5" customHeight="1">
      <c r="A691" s="514"/>
      <c r="B691" s="514"/>
      <c r="C691" s="515"/>
      <c r="D691" s="514"/>
      <c r="E691" s="514"/>
      <c r="F691" s="514"/>
      <c r="G691" s="514"/>
      <c r="H691" s="514"/>
      <c r="I691" s="514"/>
      <c r="J691" s="514"/>
      <c r="K691" s="514"/>
      <c r="L691" s="514"/>
      <c r="M691" s="514"/>
      <c r="N691" s="514"/>
      <c r="O691" s="514"/>
      <c r="P691" s="514"/>
      <c r="Q691" s="514"/>
      <c r="R691" s="514"/>
      <c r="S691" s="514"/>
      <c r="T691" s="514"/>
      <c r="U691" s="514"/>
      <c r="V691" s="514"/>
      <c r="W691" s="514"/>
      <c r="X691" s="514"/>
      <c r="Y691" s="514"/>
      <c r="Z691" s="514"/>
    </row>
    <row r="692" ht="13.5" customHeight="1">
      <c r="A692" s="514"/>
      <c r="B692" s="514"/>
      <c r="C692" s="515"/>
      <c r="D692" s="514"/>
      <c r="E692" s="514"/>
      <c r="F692" s="514"/>
      <c r="G692" s="514"/>
      <c r="H692" s="514"/>
      <c r="I692" s="514"/>
      <c r="J692" s="514"/>
      <c r="K692" s="514"/>
      <c r="L692" s="514"/>
      <c r="M692" s="514"/>
      <c r="N692" s="514"/>
      <c r="O692" s="514"/>
      <c r="P692" s="514"/>
      <c r="Q692" s="514"/>
      <c r="R692" s="514"/>
      <c r="S692" s="514"/>
      <c r="T692" s="514"/>
      <c r="U692" s="514"/>
      <c r="V692" s="514"/>
      <c r="W692" s="514"/>
      <c r="X692" s="514"/>
      <c r="Y692" s="514"/>
      <c r="Z692" s="514"/>
    </row>
    <row r="693" ht="13.5" customHeight="1">
      <c r="A693" s="514"/>
      <c r="B693" s="514"/>
      <c r="C693" s="515"/>
      <c r="D693" s="514"/>
      <c r="E693" s="514"/>
      <c r="F693" s="514"/>
      <c r="G693" s="514"/>
      <c r="H693" s="514"/>
      <c r="I693" s="514"/>
      <c r="J693" s="514"/>
      <c r="K693" s="514"/>
      <c r="L693" s="514"/>
      <c r="M693" s="514"/>
      <c r="N693" s="514"/>
      <c r="O693" s="514"/>
      <c r="P693" s="514"/>
      <c r="Q693" s="514"/>
      <c r="R693" s="514"/>
      <c r="S693" s="514"/>
      <c r="T693" s="514"/>
      <c r="U693" s="514"/>
      <c r="V693" s="514"/>
      <c r="W693" s="514"/>
      <c r="X693" s="514"/>
      <c r="Y693" s="514"/>
      <c r="Z693" s="514"/>
    </row>
    <row r="694" ht="13.5" customHeight="1">
      <c r="A694" s="514"/>
      <c r="B694" s="514"/>
      <c r="C694" s="515"/>
      <c r="D694" s="514"/>
      <c r="E694" s="514"/>
      <c r="F694" s="514"/>
      <c r="G694" s="514"/>
      <c r="H694" s="514"/>
      <c r="I694" s="514"/>
      <c r="J694" s="514"/>
      <c r="K694" s="514"/>
      <c r="L694" s="514"/>
      <c r="M694" s="514"/>
      <c r="N694" s="514"/>
      <c r="O694" s="514"/>
      <c r="P694" s="514"/>
      <c r="Q694" s="514"/>
      <c r="R694" s="514"/>
      <c r="S694" s="514"/>
      <c r="T694" s="514"/>
      <c r="U694" s="514"/>
      <c r="V694" s="514"/>
      <c r="W694" s="514"/>
      <c r="X694" s="514"/>
      <c r="Y694" s="514"/>
      <c r="Z694" s="514"/>
    </row>
    <row r="695" ht="13.5" customHeight="1">
      <c r="A695" s="514"/>
      <c r="B695" s="514"/>
      <c r="C695" s="515"/>
      <c r="D695" s="514"/>
      <c r="E695" s="514"/>
      <c r="F695" s="514"/>
      <c r="G695" s="514"/>
      <c r="H695" s="514"/>
      <c r="I695" s="514"/>
      <c r="J695" s="514"/>
      <c r="K695" s="514"/>
      <c r="L695" s="514"/>
      <c r="M695" s="514"/>
      <c r="N695" s="514"/>
      <c r="O695" s="514"/>
      <c r="P695" s="514"/>
      <c r="Q695" s="514"/>
      <c r="R695" s="514"/>
      <c r="S695" s="514"/>
      <c r="T695" s="514"/>
      <c r="U695" s="514"/>
      <c r="V695" s="514"/>
      <c r="W695" s="514"/>
      <c r="X695" s="514"/>
      <c r="Y695" s="514"/>
      <c r="Z695" s="514"/>
    </row>
    <row r="696" ht="13.5" customHeight="1">
      <c r="A696" s="514"/>
      <c r="B696" s="514"/>
      <c r="C696" s="515"/>
      <c r="D696" s="514"/>
      <c r="E696" s="514"/>
      <c r="F696" s="514"/>
      <c r="G696" s="514"/>
      <c r="H696" s="514"/>
      <c r="I696" s="514"/>
      <c r="J696" s="514"/>
      <c r="K696" s="514"/>
      <c r="L696" s="514"/>
      <c r="M696" s="514"/>
      <c r="N696" s="514"/>
      <c r="O696" s="514"/>
      <c r="P696" s="514"/>
      <c r="Q696" s="514"/>
      <c r="R696" s="514"/>
      <c r="S696" s="514"/>
      <c r="T696" s="514"/>
      <c r="U696" s="514"/>
      <c r="V696" s="514"/>
      <c r="W696" s="514"/>
      <c r="X696" s="514"/>
      <c r="Y696" s="514"/>
      <c r="Z696" s="514"/>
    </row>
    <row r="697" ht="13.5" customHeight="1">
      <c r="A697" s="514"/>
      <c r="B697" s="514"/>
      <c r="C697" s="515"/>
      <c r="D697" s="514"/>
      <c r="E697" s="514"/>
      <c r="F697" s="514"/>
      <c r="G697" s="514"/>
      <c r="H697" s="514"/>
      <c r="I697" s="514"/>
      <c r="J697" s="514"/>
      <c r="K697" s="514"/>
      <c r="L697" s="514"/>
      <c r="M697" s="514"/>
      <c r="N697" s="514"/>
      <c r="O697" s="514"/>
      <c r="P697" s="514"/>
      <c r="Q697" s="514"/>
      <c r="R697" s="514"/>
      <c r="S697" s="514"/>
      <c r="T697" s="514"/>
      <c r="U697" s="514"/>
      <c r="V697" s="514"/>
      <c r="W697" s="514"/>
      <c r="X697" s="514"/>
      <c r="Y697" s="514"/>
      <c r="Z697" s="514"/>
    </row>
    <row r="698" ht="13.5" customHeight="1">
      <c r="A698" s="514"/>
      <c r="B698" s="514"/>
      <c r="C698" s="515"/>
      <c r="D698" s="514"/>
      <c r="E698" s="514"/>
      <c r="F698" s="514"/>
      <c r="G698" s="514"/>
      <c r="H698" s="514"/>
      <c r="I698" s="514"/>
      <c r="J698" s="514"/>
      <c r="K698" s="514"/>
      <c r="L698" s="514"/>
      <c r="M698" s="514"/>
      <c r="N698" s="514"/>
      <c r="O698" s="514"/>
      <c r="P698" s="514"/>
      <c r="Q698" s="514"/>
      <c r="R698" s="514"/>
      <c r="S698" s="514"/>
      <c r="T698" s="514"/>
      <c r="U698" s="514"/>
      <c r="V698" s="514"/>
      <c r="W698" s="514"/>
      <c r="X698" s="514"/>
      <c r="Y698" s="514"/>
      <c r="Z698" s="514"/>
    </row>
    <row r="699" ht="13.5" customHeight="1">
      <c r="A699" s="514"/>
      <c r="B699" s="514"/>
      <c r="C699" s="515"/>
      <c r="D699" s="514"/>
      <c r="E699" s="514"/>
      <c r="F699" s="514"/>
      <c r="G699" s="514"/>
      <c r="H699" s="514"/>
      <c r="I699" s="514"/>
      <c r="J699" s="514"/>
      <c r="K699" s="514"/>
      <c r="L699" s="514"/>
      <c r="M699" s="514"/>
      <c r="N699" s="514"/>
      <c r="O699" s="514"/>
      <c r="P699" s="514"/>
      <c r="Q699" s="514"/>
      <c r="R699" s="514"/>
      <c r="S699" s="514"/>
      <c r="T699" s="514"/>
      <c r="U699" s="514"/>
      <c r="V699" s="514"/>
      <c r="W699" s="514"/>
      <c r="X699" s="514"/>
      <c r="Y699" s="514"/>
      <c r="Z699" s="514"/>
    </row>
    <row r="700" ht="13.5" customHeight="1">
      <c r="A700" s="514"/>
      <c r="B700" s="514"/>
      <c r="C700" s="515"/>
      <c r="D700" s="514"/>
      <c r="E700" s="514"/>
      <c r="F700" s="514"/>
      <c r="G700" s="514"/>
      <c r="H700" s="514"/>
      <c r="I700" s="514"/>
      <c r="J700" s="514"/>
      <c r="K700" s="514"/>
      <c r="L700" s="514"/>
      <c r="M700" s="514"/>
      <c r="N700" s="514"/>
      <c r="O700" s="514"/>
      <c r="P700" s="514"/>
      <c r="Q700" s="514"/>
      <c r="R700" s="514"/>
      <c r="S700" s="514"/>
      <c r="T700" s="514"/>
      <c r="U700" s="514"/>
      <c r="V700" s="514"/>
      <c r="W700" s="514"/>
      <c r="X700" s="514"/>
      <c r="Y700" s="514"/>
      <c r="Z700" s="514"/>
    </row>
    <row r="701" ht="13.5" customHeight="1">
      <c r="A701" s="514"/>
      <c r="B701" s="514"/>
      <c r="C701" s="515"/>
      <c r="D701" s="514"/>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row>
    <row r="702" ht="13.5" customHeight="1">
      <c r="A702" s="514"/>
      <c r="B702" s="514"/>
      <c r="C702" s="515"/>
      <c r="D702" s="514"/>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row>
    <row r="703" ht="13.5" customHeight="1">
      <c r="A703" s="514"/>
      <c r="B703" s="514"/>
      <c r="C703" s="515"/>
      <c r="D703" s="514"/>
      <c r="E703" s="514"/>
      <c r="F703" s="514"/>
      <c r="G703" s="514"/>
      <c r="H703" s="514"/>
      <c r="I703" s="514"/>
      <c r="J703" s="514"/>
      <c r="K703" s="514"/>
      <c r="L703" s="514"/>
      <c r="M703" s="514"/>
      <c r="N703" s="514"/>
      <c r="O703" s="514"/>
      <c r="P703" s="514"/>
      <c r="Q703" s="514"/>
      <c r="R703" s="514"/>
      <c r="S703" s="514"/>
      <c r="T703" s="514"/>
      <c r="U703" s="514"/>
      <c r="V703" s="514"/>
      <c r="W703" s="514"/>
      <c r="X703" s="514"/>
      <c r="Y703" s="514"/>
      <c r="Z703" s="514"/>
    </row>
    <row r="704" ht="13.5" customHeight="1">
      <c r="A704" s="514"/>
      <c r="B704" s="514"/>
      <c r="C704" s="515"/>
      <c r="D704" s="514"/>
      <c r="E704" s="514"/>
      <c r="F704" s="514"/>
      <c r="G704" s="514"/>
      <c r="H704" s="514"/>
      <c r="I704" s="514"/>
      <c r="J704" s="514"/>
      <c r="K704" s="514"/>
      <c r="L704" s="514"/>
      <c r="M704" s="514"/>
      <c r="N704" s="514"/>
      <c r="O704" s="514"/>
      <c r="P704" s="514"/>
      <c r="Q704" s="514"/>
      <c r="R704" s="514"/>
      <c r="S704" s="514"/>
      <c r="T704" s="514"/>
      <c r="U704" s="514"/>
      <c r="V704" s="514"/>
      <c r="W704" s="514"/>
      <c r="X704" s="514"/>
      <c r="Y704" s="514"/>
      <c r="Z704" s="514"/>
    </row>
    <row r="705" ht="13.5" customHeight="1">
      <c r="A705" s="514"/>
      <c r="B705" s="514"/>
      <c r="C705" s="515"/>
      <c r="D705" s="514"/>
      <c r="E705" s="514"/>
      <c r="F705" s="514"/>
      <c r="G705" s="514"/>
      <c r="H705" s="514"/>
      <c r="I705" s="514"/>
      <c r="J705" s="514"/>
      <c r="K705" s="514"/>
      <c r="L705" s="514"/>
      <c r="M705" s="514"/>
      <c r="N705" s="514"/>
      <c r="O705" s="514"/>
      <c r="P705" s="514"/>
      <c r="Q705" s="514"/>
      <c r="R705" s="514"/>
      <c r="S705" s="514"/>
      <c r="T705" s="514"/>
      <c r="U705" s="514"/>
      <c r="V705" s="514"/>
      <c r="W705" s="514"/>
      <c r="X705" s="514"/>
      <c r="Y705" s="514"/>
      <c r="Z705" s="514"/>
    </row>
    <row r="706" ht="13.5" customHeight="1">
      <c r="A706" s="514"/>
      <c r="B706" s="514"/>
      <c r="C706" s="515"/>
      <c r="D706" s="514"/>
      <c r="E706" s="514"/>
      <c r="F706" s="514"/>
      <c r="G706" s="514"/>
      <c r="H706" s="514"/>
      <c r="I706" s="514"/>
      <c r="J706" s="514"/>
      <c r="K706" s="514"/>
      <c r="L706" s="514"/>
      <c r="M706" s="514"/>
      <c r="N706" s="514"/>
      <c r="O706" s="514"/>
      <c r="P706" s="514"/>
      <c r="Q706" s="514"/>
      <c r="R706" s="514"/>
      <c r="S706" s="514"/>
      <c r="T706" s="514"/>
      <c r="U706" s="514"/>
      <c r="V706" s="514"/>
      <c r="W706" s="514"/>
      <c r="X706" s="514"/>
      <c r="Y706" s="514"/>
      <c r="Z706" s="514"/>
    </row>
    <row r="707" ht="13.5" customHeight="1">
      <c r="A707" s="514"/>
      <c r="B707" s="514"/>
      <c r="C707" s="515"/>
      <c r="D707" s="514"/>
      <c r="E707" s="514"/>
      <c r="F707" s="514"/>
      <c r="G707" s="514"/>
      <c r="H707" s="514"/>
      <c r="I707" s="514"/>
      <c r="J707" s="514"/>
      <c r="K707" s="514"/>
      <c r="L707" s="514"/>
      <c r="M707" s="514"/>
      <c r="N707" s="514"/>
      <c r="O707" s="514"/>
      <c r="P707" s="514"/>
      <c r="Q707" s="514"/>
      <c r="R707" s="514"/>
      <c r="S707" s="514"/>
      <c r="T707" s="514"/>
      <c r="U707" s="514"/>
      <c r="V707" s="514"/>
      <c r="W707" s="514"/>
      <c r="X707" s="514"/>
      <c r="Y707" s="514"/>
      <c r="Z707" s="514"/>
    </row>
    <row r="708" ht="13.5" customHeight="1">
      <c r="A708" s="514"/>
      <c r="B708" s="514"/>
      <c r="C708" s="515"/>
      <c r="D708" s="514"/>
      <c r="E708" s="514"/>
      <c r="F708" s="514"/>
      <c r="G708" s="514"/>
      <c r="H708" s="514"/>
      <c r="I708" s="514"/>
      <c r="J708" s="514"/>
      <c r="K708" s="514"/>
      <c r="L708" s="514"/>
      <c r="M708" s="514"/>
      <c r="N708" s="514"/>
      <c r="O708" s="514"/>
      <c r="P708" s="514"/>
      <c r="Q708" s="514"/>
      <c r="R708" s="514"/>
      <c r="S708" s="514"/>
      <c r="T708" s="514"/>
      <c r="U708" s="514"/>
      <c r="V708" s="514"/>
      <c r="W708" s="514"/>
      <c r="X708" s="514"/>
      <c r="Y708" s="514"/>
      <c r="Z708" s="514"/>
    </row>
    <row r="709" ht="13.5" customHeight="1">
      <c r="A709" s="514"/>
      <c r="B709" s="514"/>
      <c r="C709" s="515"/>
      <c r="D709" s="514"/>
      <c r="E709" s="514"/>
      <c r="F709" s="514"/>
      <c r="G709" s="514"/>
      <c r="H709" s="514"/>
      <c r="I709" s="514"/>
      <c r="J709" s="514"/>
      <c r="K709" s="514"/>
      <c r="L709" s="514"/>
      <c r="M709" s="514"/>
      <c r="N709" s="514"/>
      <c r="O709" s="514"/>
      <c r="P709" s="514"/>
      <c r="Q709" s="514"/>
      <c r="R709" s="514"/>
      <c r="S709" s="514"/>
      <c r="T709" s="514"/>
      <c r="U709" s="514"/>
      <c r="V709" s="514"/>
      <c r="W709" s="514"/>
      <c r="X709" s="514"/>
      <c r="Y709" s="514"/>
      <c r="Z709" s="514"/>
    </row>
    <row r="710" ht="13.5" customHeight="1">
      <c r="A710" s="514"/>
      <c r="B710" s="514"/>
      <c r="C710" s="515"/>
      <c r="D710" s="514"/>
      <c r="E710" s="514"/>
      <c r="F710" s="514"/>
      <c r="G710" s="514"/>
      <c r="H710" s="514"/>
      <c r="I710" s="514"/>
      <c r="J710" s="514"/>
      <c r="K710" s="514"/>
      <c r="L710" s="514"/>
      <c r="M710" s="514"/>
      <c r="N710" s="514"/>
      <c r="O710" s="514"/>
      <c r="P710" s="514"/>
      <c r="Q710" s="514"/>
      <c r="R710" s="514"/>
      <c r="S710" s="514"/>
      <c r="T710" s="514"/>
      <c r="U710" s="514"/>
      <c r="V710" s="514"/>
      <c r="W710" s="514"/>
      <c r="X710" s="514"/>
      <c r="Y710" s="514"/>
      <c r="Z710" s="514"/>
    </row>
    <row r="711" ht="13.5" customHeight="1">
      <c r="A711" s="514"/>
      <c r="B711" s="514"/>
      <c r="C711" s="515"/>
      <c r="D711" s="514"/>
      <c r="E711" s="514"/>
      <c r="F711" s="514"/>
      <c r="G711" s="514"/>
      <c r="H711" s="514"/>
      <c r="I711" s="514"/>
      <c r="J711" s="514"/>
      <c r="K711" s="514"/>
      <c r="L711" s="514"/>
      <c r="M711" s="514"/>
      <c r="N711" s="514"/>
      <c r="O711" s="514"/>
      <c r="P711" s="514"/>
      <c r="Q711" s="514"/>
      <c r="R711" s="514"/>
      <c r="S711" s="514"/>
      <c r="T711" s="514"/>
      <c r="U711" s="514"/>
      <c r="V711" s="514"/>
      <c r="W711" s="514"/>
      <c r="X711" s="514"/>
      <c r="Y711" s="514"/>
      <c r="Z711" s="514"/>
    </row>
    <row r="712" ht="13.5" customHeight="1">
      <c r="A712" s="514"/>
      <c r="B712" s="514"/>
      <c r="C712" s="515"/>
      <c r="D712" s="514"/>
      <c r="E712" s="514"/>
      <c r="F712" s="514"/>
      <c r="G712" s="514"/>
      <c r="H712" s="514"/>
      <c r="I712" s="514"/>
      <c r="J712" s="514"/>
      <c r="K712" s="514"/>
      <c r="L712" s="514"/>
      <c r="M712" s="514"/>
      <c r="N712" s="514"/>
      <c r="O712" s="514"/>
      <c r="P712" s="514"/>
      <c r="Q712" s="514"/>
      <c r="R712" s="514"/>
      <c r="S712" s="514"/>
      <c r="T712" s="514"/>
      <c r="U712" s="514"/>
      <c r="V712" s="514"/>
      <c r="W712" s="514"/>
      <c r="X712" s="514"/>
      <c r="Y712" s="514"/>
      <c r="Z712" s="514"/>
    </row>
    <row r="713" ht="13.5" customHeight="1">
      <c r="A713" s="514"/>
      <c r="B713" s="514"/>
      <c r="C713" s="515"/>
      <c r="D713" s="514"/>
      <c r="E713" s="514"/>
      <c r="F713" s="514"/>
      <c r="G713" s="514"/>
      <c r="H713" s="514"/>
      <c r="I713" s="514"/>
      <c r="J713" s="514"/>
      <c r="K713" s="514"/>
      <c r="L713" s="514"/>
      <c r="M713" s="514"/>
      <c r="N713" s="514"/>
      <c r="O713" s="514"/>
      <c r="P713" s="514"/>
      <c r="Q713" s="514"/>
      <c r="R713" s="514"/>
      <c r="S713" s="514"/>
      <c r="T713" s="514"/>
      <c r="U713" s="514"/>
      <c r="V713" s="514"/>
      <c r="W713" s="514"/>
      <c r="X713" s="514"/>
      <c r="Y713" s="514"/>
      <c r="Z713" s="514"/>
    </row>
    <row r="714" ht="13.5" customHeight="1">
      <c r="A714" s="514"/>
      <c r="B714" s="514"/>
      <c r="C714" s="515"/>
      <c r="D714" s="514"/>
      <c r="E714" s="514"/>
      <c r="F714" s="514"/>
      <c r="G714" s="514"/>
      <c r="H714" s="514"/>
      <c r="I714" s="514"/>
      <c r="J714" s="514"/>
      <c r="K714" s="514"/>
      <c r="L714" s="514"/>
      <c r="M714" s="514"/>
      <c r="N714" s="514"/>
      <c r="O714" s="514"/>
      <c r="P714" s="514"/>
      <c r="Q714" s="514"/>
      <c r="R714" s="514"/>
      <c r="S714" s="514"/>
      <c r="T714" s="514"/>
      <c r="U714" s="514"/>
      <c r="V714" s="514"/>
      <c r="W714" s="514"/>
      <c r="X714" s="514"/>
      <c r="Y714" s="514"/>
      <c r="Z714" s="514"/>
    </row>
    <row r="715" ht="13.5" customHeight="1">
      <c r="A715" s="514"/>
      <c r="B715" s="514"/>
      <c r="C715" s="515"/>
      <c r="D715" s="514"/>
      <c r="E715" s="514"/>
      <c r="F715" s="514"/>
      <c r="G715" s="514"/>
      <c r="H715" s="514"/>
      <c r="I715" s="514"/>
      <c r="J715" s="514"/>
      <c r="K715" s="514"/>
      <c r="L715" s="514"/>
      <c r="M715" s="514"/>
      <c r="N715" s="514"/>
      <c r="O715" s="514"/>
      <c r="P715" s="514"/>
      <c r="Q715" s="514"/>
      <c r="R715" s="514"/>
      <c r="S715" s="514"/>
      <c r="T715" s="514"/>
      <c r="U715" s="514"/>
      <c r="V715" s="514"/>
      <c r="W715" s="514"/>
      <c r="X715" s="514"/>
      <c r="Y715" s="514"/>
      <c r="Z715" s="514"/>
    </row>
    <row r="716" ht="13.5" customHeight="1">
      <c r="A716" s="514"/>
      <c r="B716" s="514"/>
      <c r="C716" s="515"/>
      <c r="D716" s="514"/>
      <c r="E716" s="514"/>
      <c r="F716" s="514"/>
      <c r="G716" s="514"/>
      <c r="H716" s="514"/>
      <c r="I716" s="514"/>
      <c r="J716" s="514"/>
      <c r="K716" s="514"/>
      <c r="L716" s="514"/>
      <c r="M716" s="514"/>
      <c r="N716" s="514"/>
      <c r="O716" s="514"/>
      <c r="P716" s="514"/>
      <c r="Q716" s="514"/>
      <c r="R716" s="514"/>
      <c r="S716" s="514"/>
      <c r="T716" s="514"/>
      <c r="U716" s="514"/>
      <c r="V716" s="514"/>
      <c r="W716" s="514"/>
      <c r="X716" s="514"/>
      <c r="Y716" s="514"/>
      <c r="Z716" s="514"/>
    </row>
    <row r="717" ht="13.5" customHeight="1">
      <c r="A717" s="514"/>
      <c r="B717" s="514"/>
      <c r="C717" s="515"/>
      <c r="D717" s="514"/>
      <c r="E717" s="514"/>
      <c r="F717" s="514"/>
      <c r="G717" s="514"/>
      <c r="H717" s="514"/>
      <c r="I717" s="514"/>
      <c r="J717" s="514"/>
      <c r="K717" s="514"/>
      <c r="L717" s="514"/>
      <c r="M717" s="514"/>
      <c r="N717" s="514"/>
      <c r="O717" s="514"/>
      <c r="P717" s="514"/>
      <c r="Q717" s="514"/>
      <c r="R717" s="514"/>
      <c r="S717" s="514"/>
      <c r="T717" s="514"/>
      <c r="U717" s="514"/>
      <c r="V717" s="514"/>
      <c r="W717" s="514"/>
      <c r="X717" s="514"/>
      <c r="Y717" s="514"/>
      <c r="Z717" s="514"/>
    </row>
    <row r="718" ht="13.5" customHeight="1">
      <c r="A718" s="514"/>
      <c r="B718" s="514"/>
      <c r="C718" s="515"/>
      <c r="D718" s="514"/>
      <c r="E718" s="514"/>
      <c r="F718" s="514"/>
      <c r="G718" s="514"/>
      <c r="H718" s="514"/>
      <c r="I718" s="514"/>
      <c r="J718" s="514"/>
      <c r="K718" s="514"/>
      <c r="L718" s="514"/>
      <c r="M718" s="514"/>
      <c r="N718" s="514"/>
      <c r="O718" s="514"/>
      <c r="P718" s="514"/>
      <c r="Q718" s="514"/>
      <c r="R718" s="514"/>
      <c r="S718" s="514"/>
      <c r="T718" s="514"/>
      <c r="U718" s="514"/>
      <c r="V718" s="514"/>
      <c r="W718" s="514"/>
      <c r="X718" s="514"/>
      <c r="Y718" s="514"/>
      <c r="Z718" s="514"/>
    </row>
    <row r="719" ht="13.5" customHeight="1">
      <c r="A719" s="514"/>
      <c r="B719" s="514"/>
      <c r="C719" s="515"/>
      <c r="D719" s="514"/>
      <c r="E719" s="514"/>
      <c r="F719" s="514"/>
      <c r="G719" s="514"/>
      <c r="H719" s="514"/>
      <c r="I719" s="514"/>
      <c r="J719" s="514"/>
      <c r="K719" s="514"/>
      <c r="L719" s="514"/>
      <c r="M719" s="514"/>
      <c r="N719" s="514"/>
      <c r="O719" s="514"/>
      <c r="P719" s="514"/>
      <c r="Q719" s="514"/>
      <c r="R719" s="514"/>
      <c r="S719" s="514"/>
      <c r="T719" s="514"/>
      <c r="U719" s="514"/>
      <c r="V719" s="514"/>
      <c r="W719" s="514"/>
      <c r="X719" s="514"/>
      <c r="Y719" s="514"/>
      <c r="Z719" s="514"/>
    </row>
    <row r="720" ht="13.5" customHeight="1">
      <c r="A720" s="514"/>
      <c r="B720" s="514"/>
      <c r="C720" s="515"/>
      <c r="D720" s="514"/>
      <c r="E720" s="514"/>
      <c r="F720" s="514"/>
      <c r="G720" s="514"/>
      <c r="H720" s="514"/>
      <c r="I720" s="514"/>
      <c r="J720" s="514"/>
      <c r="K720" s="514"/>
      <c r="L720" s="514"/>
      <c r="M720" s="514"/>
      <c r="N720" s="514"/>
      <c r="O720" s="514"/>
      <c r="P720" s="514"/>
      <c r="Q720" s="514"/>
      <c r="R720" s="514"/>
      <c r="S720" s="514"/>
      <c r="T720" s="514"/>
      <c r="U720" s="514"/>
      <c r="V720" s="514"/>
      <c r="W720" s="514"/>
      <c r="X720" s="514"/>
      <c r="Y720" s="514"/>
      <c r="Z720" s="514"/>
    </row>
    <row r="721" ht="13.5" customHeight="1">
      <c r="A721" s="514"/>
      <c r="B721" s="514"/>
      <c r="C721" s="515"/>
      <c r="D721" s="514"/>
      <c r="E721" s="514"/>
      <c r="F721" s="514"/>
      <c r="G721" s="514"/>
      <c r="H721" s="514"/>
      <c r="I721" s="514"/>
      <c r="J721" s="514"/>
      <c r="K721" s="514"/>
      <c r="L721" s="514"/>
      <c r="M721" s="514"/>
      <c r="N721" s="514"/>
      <c r="O721" s="514"/>
      <c r="P721" s="514"/>
      <c r="Q721" s="514"/>
      <c r="R721" s="514"/>
      <c r="S721" s="514"/>
      <c r="T721" s="514"/>
      <c r="U721" s="514"/>
      <c r="V721" s="514"/>
      <c r="W721" s="514"/>
      <c r="X721" s="514"/>
      <c r="Y721" s="514"/>
      <c r="Z721" s="514"/>
    </row>
    <row r="722" ht="13.5" customHeight="1">
      <c r="A722" s="514"/>
      <c r="B722" s="514"/>
      <c r="C722" s="515"/>
      <c r="D722" s="514"/>
      <c r="E722" s="514"/>
      <c r="F722" s="514"/>
      <c r="G722" s="514"/>
      <c r="H722" s="514"/>
      <c r="I722" s="514"/>
      <c r="J722" s="514"/>
      <c r="K722" s="514"/>
      <c r="L722" s="514"/>
      <c r="M722" s="514"/>
      <c r="N722" s="514"/>
      <c r="O722" s="514"/>
      <c r="P722" s="514"/>
      <c r="Q722" s="514"/>
      <c r="R722" s="514"/>
      <c r="S722" s="514"/>
      <c r="T722" s="514"/>
      <c r="U722" s="514"/>
      <c r="V722" s="514"/>
      <c r="W722" s="514"/>
      <c r="X722" s="514"/>
      <c r="Y722" s="514"/>
      <c r="Z722" s="514"/>
    </row>
    <row r="723" ht="13.5" customHeight="1">
      <c r="A723" s="514"/>
      <c r="B723" s="514"/>
      <c r="C723" s="515"/>
      <c r="D723" s="514"/>
      <c r="E723" s="514"/>
      <c r="F723" s="514"/>
      <c r="G723" s="514"/>
      <c r="H723" s="514"/>
      <c r="I723" s="514"/>
      <c r="J723" s="514"/>
      <c r="K723" s="514"/>
      <c r="L723" s="514"/>
      <c r="M723" s="514"/>
      <c r="N723" s="514"/>
      <c r="O723" s="514"/>
      <c r="P723" s="514"/>
      <c r="Q723" s="514"/>
      <c r="R723" s="514"/>
      <c r="S723" s="514"/>
      <c r="T723" s="514"/>
      <c r="U723" s="514"/>
      <c r="V723" s="514"/>
      <c r="W723" s="514"/>
      <c r="X723" s="514"/>
      <c r="Y723" s="514"/>
      <c r="Z723" s="514"/>
    </row>
    <row r="724" ht="13.5" customHeight="1">
      <c r="A724" s="514"/>
      <c r="B724" s="514"/>
      <c r="C724" s="515"/>
      <c r="D724" s="514"/>
      <c r="E724" s="514"/>
      <c r="F724" s="514"/>
      <c r="G724" s="514"/>
      <c r="H724" s="514"/>
      <c r="I724" s="514"/>
      <c r="J724" s="514"/>
      <c r="K724" s="514"/>
      <c r="L724" s="514"/>
      <c r="M724" s="514"/>
      <c r="N724" s="514"/>
      <c r="O724" s="514"/>
      <c r="P724" s="514"/>
      <c r="Q724" s="514"/>
      <c r="R724" s="514"/>
      <c r="S724" s="514"/>
      <c r="T724" s="514"/>
      <c r="U724" s="514"/>
      <c r="V724" s="514"/>
      <c r="W724" s="514"/>
      <c r="X724" s="514"/>
      <c r="Y724" s="514"/>
      <c r="Z724" s="514"/>
    </row>
    <row r="725" ht="13.5" customHeight="1">
      <c r="A725" s="514"/>
      <c r="B725" s="514"/>
      <c r="C725" s="515"/>
      <c r="D725" s="514"/>
      <c r="E725" s="514"/>
      <c r="F725" s="514"/>
      <c r="G725" s="514"/>
      <c r="H725" s="514"/>
      <c r="I725" s="514"/>
      <c r="J725" s="514"/>
      <c r="K725" s="514"/>
      <c r="L725" s="514"/>
      <c r="M725" s="514"/>
      <c r="N725" s="514"/>
      <c r="O725" s="514"/>
      <c r="P725" s="514"/>
      <c r="Q725" s="514"/>
      <c r="R725" s="514"/>
      <c r="S725" s="514"/>
      <c r="T725" s="514"/>
      <c r="U725" s="514"/>
      <c r="V725" s="514"/>
      <c r="W725" s="514"/>
      <c r="X725" s="514"/>
      <c r="Y725" s="514"/>
      <c r="Z725" s="514"/>
    </row>
    <row r="726" ht="13.5" customHeight="1">
      <c r="A726" s="514"/>
      <c r="B726" s="514"/>
      <c r="C726" s="515"/>
      <c r="D726" s="514"/>
      <c r="E726" s="514"/>
      <c r="F726" s="514"/>
      <c r="G726" s="514"/>
      <c r="H726" s="514"/>
      <c r="I726" s="514"/>
      <c r="J726" s="514"/>
      <c r="K726" s="514"/>
      <c r="L726" s="514"/>
      <c r="M726" s="514"/>
      <c r="N726" s="514"/>
      <c r="O726" s="514"/>
      <c r="P726" s="514"/>
      <c r="Q726" s="514"/>
      <c r="R726" s="514"/>
      <c r="S726" s="514"/>
      <c r="T726" s="514"/>
      <c r="U726" s="514"/>
      <c r="V726" s="514"/>
      <c r="W726" s="514"/>
      <c r="X726" s="514"/>
      <c r="Y726" s="514"/>
      <c r="Z726" s="514"/>
    </row>
    <row r="727" ht="13.5" customHeight="1">
      <c r="A727" s="514"/>
      <c r="B727" s="514"/>
      <c r="C727" s="515"/>
      <c r="D727" s="514"/>
      <c r="E727" s="514"/>
      <c r="F727" s="514"/>
      <c r="G727" s="514"/>
      <c r="H727" s="514"/>
      <c r="I727" s="514"/>
      <c r="J727" s="514"/>
      <c r="K727" s="514"/>
      <c r="L727" s="514"/>
      <c r="M727" s="514"/>
      <c r="N727" s="514"/>
      <c r="O727" s="514"/>
      <c r="P727" s="514"/>
      <c r="Q727" s="514"/>
      <c r="R727" s="514"/>
      <c r="S727" s="514"/>
      <c r="T727" s="514"/>
      <c r="U727" s="514"/>
      <c r="V727" s="514"/>
      <c r="W727" s="514"/>
      <c r="X727" s="514"/>
      <c r="Y727" s="514"/>
      <c r="Z727" s="514"/>
    </row>
    <row r="728" ht="13.5" customHeight="1">
      <c r="A728" s="514"/>
      <c r="B728" s="514"/>
      <c r="C728" s="515"/>
      <c r="D728" s="514"/>
      <c r="E728" s="514"/>
      <c r="F728" s="514"/>
      <c r="G728" s="514"/>
      <c r="H728" s="514"/>
      <c r="I728" s="514"/>
      <c r="J728" s="514"/>
      <c r="K728" s="514"/>
      <c r="L728" s="514"/>
      <c r="M728" s="514"/>
      <c r="N728" s="514"/>
      <c r="O728" s="514"/>
      <c r="P728" s="514"/>
      <c r="Q728" s="514"/>
      <c r="R728" s="514"/>
      <c r="S728" s="514"/>
      <c r="T728" s="514"/>
      <c r="U728" s="514"/>
      <c r="V728" s="514"/>
      <c r="W728" s="514"/>
      <c r="X728" s="514"/>
      <c r="Y728" s="514"/>
      <c r="Z728" s="514"/>
    </row>
    <row r="729" ht="13.5" customHeight="1">
      <c r="A729" s="514"/>
      <c r="B729" s="514"/>
      <c r="C729" s="515"/>
      <c r="D729" s="514"/>
      <c r="E729" s="514"/>
      <c r="F729" s="514"/>
      <c r="G729" s="514"/>
      <c r="H729" s="514"/>
      <c r="I729" s="514"/>
      <c r="J729" s="514"/>
      <c r="K729" s="514"/>
      <c r="L729" s="514"/>
      <c r="M729" s="514"/>
      <c r="N729" s="514"/>
      <c r="O729" s="514"/>
      <c r="P729" s="514"/>
      <c r="Q729" s="514"/>
      <c r="R729" s="514"/>
      <c r="S729" s="514"/>
      <c r="T729" s="514"/>
      <c r="U729" s="514"/>
      <c r="V729" s="514"/>
      <c r="W729" s="514"/>
      <c r="X729" s="514"/>
      <c r="Y729" s="514"/>
      <c r="Z729" s="514"/>
    </row>
    <row r="730" ht="13.5" customHeight="1">
      <c r="A730" s="514"/>
      <c r="B730" s="514"/>
      <c r="C730" s="515"/>
      <c r="D730" s="514"/>
      <c r="E730" s="514"/>
      <c r="F730" s="514"/>
      <c r="G730" s="514"/>
      <c r="H730" s="514"/>
      <c r="I730" s="514"/>
      <c r="J730" s="514"/>
      <c r="K730" s="514"/>
      <c r="L730" s="514"/>
      <c r="M730" s="514"/>
      <c r="N730" s="514"/>
      <c r="O730" s="514"/>
      <c r="P730" s="514"/>
      <c r="Q730" s="514"/>
      <c r="R730" s="514"/>
      <c r="S730" s="514"/>
      <c r="T730" s="514"/>
      <c r="U730" s="514"/>
      <c r="V730" s="514"/>
      <c r="W730" s="514"/>
      <c r="X730" s="514"/>
      <c r="Y730" s="514"/>
      <c r="Z730" s="514"/>
    </row>
    <row r="731" ht="13.5" customHeight="1">
      <c r="A731" s="514"/>
      <c r="B731" s="514"/>
      <c r="C731" s="515"/>
      <c r="D731" s="514"/>
      <c r="E731" s="514"/>
      <c r="F731" s="514"/>
      <c r="G731" s="514"/>
      <c r="H731" s="514"/>
      <c r="I731" s="514"/>
      <c r="J731" s="514"/>
      <c r="K731" s="514"/>
      <c r="L731" s="514"/>
      <c r="M731" s="514"/>
      <c r="N731" s="514"/>
      <c r="O731" s="514"/>
      <c r="P731" s="514"/>
      <c r="Q731" s="514"/>
      <c r="R731" s="514"/>
      <c r="S731" s="514"/>
      <c r="T731" s="514"/>
      <c r="U731" s="514"/>
      <c r="V731" s="514"/>
      <c r="W731" s="514"/>
      <c r="X731" s="514"/>
      <c r="Y731" s="514"/>
      <c r="Z731" s="514"/>
    </row>
    <row r="732" ht="13.5" customHeight="1">
      <c r="A732" s="514"/>
      <c r="B732" s="514"/>
      <c r="C732" s="515"/>
      <c r="D732" s="514"/>
      <c r="E732" s="514"/>
      <c r="F732" s="514"/>
      <c r="G732" s="514"/>
      <c r="H732" s="514"/>
      <c r="I732" s="514"/>
      <c r="J732" s="514"/>
      <c r="K732" s="514"/>
      <c r="L732" s="514"/>
      <c r="M732" s="514"/>
      <c r="N732" s="514"/>
      <c r="O732" s="514"/>
      <c r="P732" s="514"/>
      <c r="Q732" s="514"/>
      <c r="R732" s="514"/>
      <c r="S732" s="514"/>
      <c r="T732" s="514"/>
      <c r="U732" s="514"/>
      <c r="V732" s="514"/>
      <c r="W732" s="514"/>
      <c r="X732" s="514"/>
      <c r="Y732" s="514"/>
      <c r="Z732" s="514"/>
    </row>
    <row r="733" ht="13.5" customHeight="1">
      <c r="A733" s="514"/>
      <c r="B733" s="514"/>
      <c r="C733" s="515"/>
      <c r="D733" s="514"/>
      <c r="E733" s="514"/>
      <c r="F733" s="514"/>
      <c r="G733" s="514"/>
      <c r="H733" s="514"/>
      <c r="I733" s="514"/>
      <c r="J733" s="514"/>
      <c r="K733" s="514"/>
      <c r="L733" s="514"/>
      <c r="M733" s="514"/>
      <c r="N733" s="514"/>
      <c r="O733" s="514"/>
      <c r="P733" s="514"/>
      <c r="Q733" s="514"/>
      <c r="R733" s="514"/>
      <c r="S733" s="514"/>
      <c r="T733" s="514"/>
      <c r="U733" s="514"/>
      <c r="V733" s="514"/>
      <c r="W733" s="514"/>
      <c r="X733" s="514"/>
      <c r="Y733" s="514"/>
      <c r="Z733" s="514"/>
    </row>
    <row r="734" ht="13.5" customHeight="1">
      <c r="A734" s="514"/>
      <c r="B734" s="514"/>
      <c r="C734" s="515"/>
      <c r="D734" s="514"/>
      <c r="E734" s="514"/>
      <c r="F734" s="514"/>
      <c r="G734" s="514"/>
      <c r="H734" s="514"/>
      <c r="I734" s="514"/>
      <c r="J734" s="514"/>
      <c r="K734" s="514"/>
      <c r="L734" s="514"/>
      <c r="M734" s="514"/>
      <c r="N734" s="514"/>
      <c r="O734" s="514"/>
      <c r="P734" s="514"/>
      <c r="Q734" s="514"/>
      <c r="R734" s="514"/>
      <c r="S734" s="514"/>
      <c r="T734" s="514"/>
      <c r="U734" s="514"/>
      <c r="V734" s="514"/>
      <c r="W734" s="514"/>
      <c r="X734" s="514"/>
      <c r="Y734" s="514"/>
      <c r="Z734" s="514"/>
    </row>
    <row r="735" ht="13.5" customHeight="1">
      <c r="A735" s="514"/>
      <c r="B735" s="514"/>
      <c r="C735" s="515"/>
      <c r="D735" s="514"/>
      <c r="E735" s="514"/>
      <c r="F735" s="514"/>
      <c r="G735" s="514"/>
      <c r="H735" s="514"/>
      <c r="I735" s="514"/>
      <c r="J735" s="514"/>
      <c r="K735" s="514"/>
      <c r="L735" s="514"/>
      <c r="M735" s="514"/>
      <c r="N735" s="514"/>
      <c r="O735" s="514"/>
      <c r="P735" s="514"/>
      <c r="Q735" s="514"/>
      <c r="R735" s="514"/>
      <c r="S735" s="514"/>
      <c r="T735" s="514"/>
      <c r="U735" s="514"/>
      <c r="V735" s="514"/>
      <c r="W735" s="514"/>
      <c r="X735" s="514"/>
      <c r="Y735" s="514"/>
      <c r="Z735" s="514"/>
    </row>
    <row r="736" ht="13.5" customHeight="1">
      <c r="A736" s="514"/>
      <c r="B736" s="514"/>
      <c r="C736" s="515"/>
      <c r="D736" s="514"/>
      <c r="E736" s="514"/>
      <c r="F736" s="514"/>
      <c r="G736" s="514"/>
      <c r="H736" s="514"/>
      <c r="I736" s="514"/>
      <c r="J736" s="514"/>
      <c r="K736" s="514"/>
      <c r="L736" s="514"/>
      <c r="M736" s="514"/>
      <c r="N736" s="514"/>
      <c r="O736" s="514"/>
      <c r="P736" s="514"/>
      <c r="Q736" s="514"/>
      <c r="R736" s="514"/>
      <c r="S736" s="514"/>
      <c r="T736" s="514"/>
      <c r="U736" s="514"/>
      <c r="V736" s="514"/>
      <c r="W736" s="514"/>
      <c r="X736" s="514"/>
      <c r="Y736" s="514"/>
      <c r="Z736" s="514"/>
    </row>
    <row r="737" ht="13.5" customHeight="1">
      <c r="A737" s="514"/>
      <c r="B737" s="514"/>
      <c r="C737" s="515"/>
      <c r="D737" s="514"/>
      <c r="E737" s="514"/>
      <c r="F737" s="514"/>
      <c r="G737" s="514"/>
      <c r="H737" s="514"/>
      <c r="I737" s="514"/>
      <c r="J737" s="514"/>
      <c r="K737" s="514"/>
      <c r="L737" s="514"/>
      <c r="M737" s="514"/>
      <c r="N737" s="514"/>
      <c r="O737" s="514"/>
      <c r="P737" s="514"/>
      <c r="Q737" s="514"/>
      <c r="R737" s="514"/>
      <c r="S737" s="514"/>
      <c r="T737" s="514"/>
      <c r="U737" s="514"/>
      <c r="V737" s="514"/>
      <c r="W737" s="514"/>
      <c r="X737" s="514"/>
      <c r="Y737" s="514"/>
      <c r="Z737" s="514"/>
    </row>
    <row r="738" ht="13.5" customHeight="1">
      <c r="A738" s="514"/>
      <c r="B738" s="514"/>
      <c r="C738" s="515"/>
      <c r="D738" s="514"/>
      <c r="E738" s="514"/>
      <c r="F738" s="514"/>
      <c r="G738" s="514"/>
      <c r="H738" s="514"/>
      <c r="I738" s="514"/>
      <c r="J738" s="514"/>
      <c r="K738" s="514"/>
      <c r="L738" s="514"/>
      <c r="M738" s="514"/>
      <c r="N738" s="514"/>
      <c r="O738" s="514"/>
      <c r="P738" s="514"/>
      <c r="Q738" s="514"/>
      <c r="R738" s="514"/>
      <c r="S738" s="514"/>
      <c r="T738" s="514"/>
      <c r="U738" s="514"/>
      <c r="V738" s="514"/>
      <c r="W738" s="514"/>
      <c r="X738" s="514"/>
      <c r="Y738" s="514"/>
      <c r="Z738" s="514"/>
    </row>
    <row r="739" ht="13.5" customHeight="1">
      <c r="A739" s="514"/>
      <c r="B739" s="514"/>
      <c r="C739" s="515"/>
      <c r="D739" s="514"/>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row>
    <row r="740" ht="13.5" customHeight="1">
      <c r="A740" s="514"/>
      <c r="B740" s="514"/>
      <c r="C740" s="515"/>
      <c r="D740" s="514"/>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row>
    <row r="741" ht="13.5" customHeight="1">
      <c r="A741" s="514"/>
      <c r="B741" s="514"/>
      <c r="C741" s="515"/>
      <c r="D741" s="514"/>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row>
    <row r="742" ht="13.5" customHeight="1">
      <c r="A742" s="514"/>
      <c r="B742" s="514"/>
      <c r="C742" s="515"/>
      <c r="D742" s="514"/>
      <c r="E742" s="514"/>
      <c r="F742" s="514"/>
      <c r="G742" s="514"/>
      <c r="H742" s="514"/>
      <c r="I742" s="514"/>
      <c r="J742" s="514"/>
      <c r="K742" s="514"/>
      <c r="L742" s="514"/>
      <c r="M742" s="514"/>
      <c r="N742" s="514"/>
      <c r="O742" s="514"/>
      <c r="P742" s="514"/>
      <c r="Q742" s="514"/>
      <c r="R742" s="514"/>
      <c r="S742" s="514"/>
      <c r="T742" s="514"/>
      <c r="U742" s="514"/>
      <c r="V742" s="514"/>
      <c r="W742" s="514"/>
      <c r="X742" s="514"/>
      <c r="Y742" s="514"/>
      <c r="Z742" s="514"/>
    </row>
    <row r="743" ht="13.5" customHeight="1">
      <c r="A743" s="514"/>
      <c r="B743" s="514"/>
      <c r="C743" s="515"/>
      <c r="D743" s="514"/>
      <c r="E743" s="514"/>
      <c r="F743" s="514"/>
      <c r="G743" s="514"/>
      <c r="H743" s="514"/>
      <c r="I743" s="514"/>
      <c r="J743" s="514"/>
      <c r="K743" s="514"/>
      <c r="L743" s="514"/>
      <c r="M743" s="514"/>
      <c r="N743" s="514"/>
      <c r="O743" s="514"/>
      <c r="P743" s="514"/>
      <c r="Q743" s="514"/>
      <c r="R743" s="514"/>
      <c r="S743" s="514"/>
      <c r="T743" s="514"/>
      <c r="U743" s="514"/>
      <c r="V743" s="514"/>
      <c r="W743" s="514"/>
      <c r="X743" s="514"/>
      <c r="Y743" s="514"/>
      <c r="Z743" s="514"/>
    </row>
    <row r="744" ht="13.5" customHeight="1">
      <c r="A744" s="514"/>
      <c r="B744" s="514"/>
      <c r="C744" s="515"/>
      <c r="D744" s="514"/>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row>
    <row r="745" ht="13.5" customHeight="1">
      <c r="A745" s="514"/>
      <c r="B745" s="514"/>
      <c r="C745" s="515"/>
      <c r="D745" s="514"/>
      <c r="E745" s="514"/>
      <c r="F745" s="514"/>
      <c r="G745" s="514"/>
      <c r="H745" s="514"/>
      <c r="I745" s="514"/>
      <c r="J745" s="514"/>
      <c r="K745" s="514"/>
      <c r="L745" s="514"/>
      <c r="M745" s="514"/>
      <c r="N745" s="514"/>
      <c r="O745" s="514"/>
      <c r="P745" s="514"/>
      <c r="Q745" s="514"/>
      <c r="R745" s="514"/>
      <c r="S745" s="514"/>
      <c r="T745" s="514"/>
      <c r="U745" s="514"/>
      <c r="V745" s="514"/>
      <c r="W745" s="514"/>
      <c r="X745" s="514"/>
      <c r="Y745" s="514"/>
      <c r="Z745" s="514"/>
    </row>
    <row r="746" ht="13.5" customHeight="1">
      <c r="A746" s="514"/>
      <c r="B746" s="514"/>
      <c r="C746" s="515"/>
      <c r="D746" s="514"/>
      <c r="E746" s="514"/>
      <c r="F746" s="514"/>
      <c r="G746" s="514"/>
      <c r="H746" s="514"/>
      <c r="I746" s="514"/>
      <c r="J746" s="514"/>
      <c r="K746" s="514"/>
      <c r="L746" s="514"/>
      <c r="M746" s="514"/>
      <c r="N746" s="514"/>
      <c r="O746" s="514"/>
      <c r="P746" s="514"/>
      <c r="Q746" s="514"/>
      <c r="R746" s="514"/>
      <c r="S746" s="514"/>
      <c r="T746" s="514"/>
      <c r="U746" s="514"/>
      <c r="V746" s="514"/>
      <c r="W746" s="514"/>
      <c r="X746" s="514"/>
      <c r="Y746" s="514"/>
      <c r="Z746" s="514"/>
    </row>
    <row r="747" ht="13.5" customHeight="1">
      <c r="A747" s="514"/>
      <c r="B747" s="514"/>
      <c r="C747" s="515"/>
      <c r="D747" s="514"/>
      <c r="E747" s="514"/>
      <c r="F747" s="514"/>
      <c r="G747" s="514"/>
      <c r="H747" s="514"/>
      <c r="I747" s="514"/>
      <c r="J747" s="514"/>
      <c r="K747" s="514"/>
      <c r="L747" s="514"/>
      <c r="M747" s="514"/>
      <c r="N747" s="514"/>
      <c r="O747" s="514"/>
      <c r="P747" s="514"/>
      <c r="Q747" s="514"/>
      <c r="R747" s="514"/>
      <c r="S747" s="514"/>
      <c r="T747" s="514"/>
      <c r="U747" s="514"/>
      <c r="V747" s="514"/>
      <c r="W747" s="514"/>
      <c r="X747" s="514"/>
      <c r="Y747" s="514"/>
      <c r="Z747" s="514"/>
    </row>
    <row r="748" ht="13.5" customHeight="1">
      <c r="A748" s="514"/>
      <c r="B748" s="514"/>
      <c r="C748" s="515"/>
      <c r="D748" s="514"/>
      <c r="E748" s="514"/>
      <c r="F748" s="514"/>
      <c r="G748" s="514"/>
      <c r="H748" s="514"/>
      <c r="I748" s="514"/>
      <c r="J748" s="514"/>
      <c r="K748" s="514"/>
      <c r="L748" s="514"/>
      <c r="M748" s="514"/>
      <c r="N748" s="514"/>
      <c r="O748" s="514"/>
      <c r="P748" s="514"/>
      <c r="Q748" s="514"/>
      <c r="R748" s="514"/>
      <c r="S748" s="514"/>
      <c r="T748" s="514"/>
      <c r="U748" s="514"/>
      <c r="V748" s="514"/>
      <c r="W748" s="514"/>
      <c r="X748" s="514"/>
      <c r="Y748" s="514"/>
      <c r="Z748" s="514"/>
    </row>
    <row r="749" ht="13.5" customHeight="1">
      <c r="A749" s="514"/>
      <c r="B749" s="514"/>
      <c r="C749" s="515"/>
      <c r="D749" s="514"/>
      <c r="E749" s="514"/>
      <c r="F749" s="514"/>
      <c r="G749" s="514"/>
      <c r="H749" s="514"/>
      <c r="I749" s="514"/>
      <c r="J749" s="514"/>
      <c r="K749" s="514"/>
      <c r="L749" s="514"/>
      <c r="M749" s="514"/>
      <c r="N749" s="514"/>
      <c r="O749" s="514"/>
      <c r="P749" s="514"/>
      <c r="Q749" s="514"/>
      <c r="R749" s="514"/>
      <c r="S749" s="514"/>
      <c r="T749" s="514"/>
      <c r="U749" s="514"/>
      <c r="V749" s="514"/>
      <c r="W749" s="514"/>
      <c r="X749" s="514"/>
      <c r="Y749" s="514"/>
      <c r="Z749" s="514"/>
    </row>
    <row r="750" ht="13.5" customHeight="1">
      <c r="A750" s="514"/>
      <c r="B750" s="514"/>
      <c r="C750" s="515"/>
      <c r="D750" s="514"/>
      <c r="E750" s="514"/>
      <c r="F750" s="514"/>
      <c r="G750" s="514"/>
      <c r="H750" s="514"/>
      <c r="I750" s="514"/>
      <c r="J750" s="514"/>
      <c r="K750" s="514"/>
      <c r="L750" s="514"/>
      <c r="M750" s="514"/>
      <c r="N750" s="514"/>
      <c r="O750" s="514"/>
      <c r="P750" s="514"/>
      <c r="Q750" s="514"/>
      <c r="R750" s="514"/>
      <c r="S750" s="514"/>
      <c r="T750" s="514"/>
      <c r="U750" s="514"/>
      <c r="V750" s="514"/>
      <c r="W750" s="514"/>
      <c r="X750" s="514"/>
      <c r="Y750" s="514"/>
      <c r="Z750" s="514"/>
    </row>
    <row r="751" ht="13.5" customHeight="1">
      <c r="A751" s="514"/>
      <c r="B751" s="514"/>
      <c r="C751" s="515"/>
      <c r="D751" s="514"/>
      <c r="E751" s="514"/>
      <c r="F751" s="514"/>
      <c r="G751" s="514"/>
      <c r="H751" s="514"/>
      <c r="I751" s="514"/>
      <c r="J751" s="514"/>
      <c r="K751" s="514"/>
      <c r="L751" s="514"/>
      <c r="M751" s="514"/>
      <c r="N751" s="514"/>
      <c r="O751" s="514"/>
      <c r="P751" s="514"/>
      <c r="Q751" s="514"/>
      <c r="R751" s="514"/>
      <c r="S751" s="514"/>
      <c r="T751" s="514"/>
      <c r="U751" s="514"/>
      <c r="V751" s="514"/>
      <c r="W751" s="514"/>
      <c r="X751" s="514"/>
      <c r="Y751" s="514"/>
      <c r="Z751" s="514"/>
    </row>
    <row r="752" ht="13.5" customHeight="1">
      <c r="A752" s="514"/>
      <c r="B752" s="514"/>
      <c r="C752" s="515"/>
      <c r="D752" s="514"/>
      <c r="E752" s="514"/>
      <c r="F752" s="514"/>
      <c r="G752" s="514"/>
      <c r="H752" s="514"/>
      <c r="I752" s="514"/>
      <c r="J752" s="514"/>
      <c r="K752" s="514"/>
      <c r="L752" s="514"/>
      <c r="M752" s="514"/>
      <c r="N752" s="514"/>
      <c r="O752" s="514"/>
      <c r="P752" s="514"/>
      <c r="Q752" s="514"/>
      <c r="R752" s="514"/>
      <c r="S752" s="514"/>
      <c r="T752" s="514"/>
      <c r="U752" s="514"/>
      <c r="V752" s="514"/>
      <c r="W752" s="514"/>
      <c r="X752" s="514"/>
      <c r="Y752" s="514"/>
      <c r="Z752" s="514"/>
    </row>
    <row r="753" ht="13.5" customHeight="1">
      <c r="A753" s="514"/>
      <c r="B753" s="514"/>
      <c r="C753" s="515"/>
      <c r="D753" s="514"/>
      <c r="E753" s="514"/>
      <c r="F753" s="514"/>
      <c r="G753" s="514"/>
      <c r="H753" s="514"/>
      <c r="I753" s="514"/>
      <c r="J753" s="514"/>
      <c r="K753" s="514"/>
      <c r="L753" s="514"/>
      <c r="M753" s="514"/>
      <c r="N753" s="514"/>
      <c r="O753" s="514"/>
      <c r="P753" s="514"/>
      <c r="Q753" s="514"/>
      <c r="R753" s="514"/>
      <c r="S753" s="514"/>
      <c r="T753" s="514"/>
      <c r="U753" s="514"/>
      <c r="V753" s="514"/>
      <c r="W753" s="514"/>
      <c r="X753" s="514"/>
      <c r="Y753" s="514"/>
      <c r="Z753" s="514"/>
    </row>
    <row r="754" ht="13.5" customHeight="1">
      <c r="A754" s="514"/>
      <c r="B754" s="514"/>
      <c r="C754" s="515"/>
      <c r="D754" s="514"/>
      <c r="E754" s="514"/>
      <c r="F754" s="514"/>
      <c r="G754" s="514"/>
      <c r="H754" s="514"/>
      <c r="I754" s="514"/>
      <c r="J754" s="514"/>
      <c r="K754" s="514"/>
      <c r="L754" s="514"/>
      <c r="M754" s="514"/>
      <c r="N754" s="514"/>
      <c r="O754" s="514"/>
      <c r="P754" s="514"/>
      <c r="Q754" s="514"/>
      <c r="R754" s="514"/>
      <c r="S754" s="514"/>
      <c r="T754" s="514"/>
      <c r="U754" s="514"/>
      <c r="V754" s="514"/>
      <c r="W754" s="514"/>
      <c r="X754" s="514"/>
      <c r="Y754" s="514"/>
      <c r="Z754" s="514"/>
    </row>
    <row r="755" ht="13.5" customHeight="1">
      <c r="A755" s="514"/>
      <c r="B755" s="514"/>
      <c r="C755" s="515"/>
      <c r="D755" s="514"/>
      <c r="E755" s="514"/>
      <c r="F755" s="514"/>
      <c r="G755" s="514"/>
      <c r="H755" s="514"/>
      <c r="I755" s="514"/>
      <c r="J755" s="514"/>
      <c r="K755" s="514"/>
      <c r="L755" s="514"/>
      <c r="M755" s="514"/>
      <c r="N755" s="514"/>
      <c r="O755" s="514"/>
      <c r="P755" s="514"/>
      <c r="Q755" s="514"/>
      <c r="R755" s="514"/>
      <c r="S755" s="514"/>
      <c r="T755" s="514"/>
      <c r="U755" s="514"/>
      <c r="V755" s="514"/>
      <c r="W755" s="514"/>
      <c r="X755" s="514"/>
      <c r="Y755" s="514"/>
      <c r="Z755" s="514"/>
    </row>
    <row r="756" ht="13.5" customHeight="1">
      <c r="A756" s="514"/>
      <c r="B756" s="514"/>
      <c r="C756" s="515"/>
      <c r="D756" s="514"/>
      <c r="E756" s="514"/>
      <c r="F756" s="514"/>
      <c r="G756" s="514"/>
      <c r="H756" s="514"/>
      <c r="I756" s="514"/>
      <c r="J756" s="514"/>
      <c r="K756" s="514"/>
      <c r="L756" s="514"/>
      <c r="M756" s="514"/>
      <c r="N756" s="514"/>
      <c r="O756" s="514"/>
      <c r="P756" s="514"/>
      <c r="Q756" s="514"/>
      <c r="R756" s="514"/>
      <c r="S756" s="514"/>
      <c r="T756" s="514"/>
      <c r="U756" s="514"/>
      <c r="V756" s="514"/>
      <c r="W756" s="514"/>
      <c r="X756" s="514"/>
      <c r="Y756" s="514"/>
      <c r="Z756" s="514"/>
    </row>
    <row r="757" ht="13.5" customHeight="1">
      <c r="A757" s="514"/>
      <c r="B757" s="514"/>
      <c r="C757" s="515"/>
      <c r="D757" s="514"/>
      <c r="E757" s="514"/>
      <c r="F757" s="514"/>
      <c r="G757" s="514"/>
      <c r="H757" s="514"/>
      <c r="I757" s="514"/>
      <c r="J757" s="514"/>
      <c r="K757" s="514"/>
      <c r="L757" s="514"/>
      <c r="M757" s="514"/>
      <c r="N757" s="514"/>
      <c r="O757" s="514"/>
      <c r="P757" s="514"/>
      <c r="Q757" s="514"/>
      <c r="R757" s="514"/>
      <c r="S757" s="514"/>
      <c r="T757" s="514"/>
      <c r="U757" s="514"/>
      <c r="V757" s="514"/>
      <c r="W757" s="514"/>
      <c r="X757" s="514"/>
      <c r="Y757" s="514"/>
      <c r="Z757" s="514"/>
    </row>
    <row r="758" ht="13.5" customHeight="1">
      <c r="A758" s="514"/>
      <c r="B758" s="514"/>
      <c r="C758" s="515"/>
      <c r="D758" s="514"/>
      <c r="E758" s="514"/>
      <c r="F758" s="514"/>
      <c r="G758" s="514"/>
      <c r="H758" s="514"/>
      <c r="I758" s="514"/>
      <c r="J758" s="514"/>
      <c r="K758" s="514"/>
      <c r="L758" s="514"/>
      <c r="M758" s="514"/>
      <c r="N758" s="514"/>
      <c r="O758" s="514"/>
      <c r="P758" s="514"/>
      <c r="Q758" s="514"/>
      <c r="R758" s="514"/>
      <c r="S758" s="514"/>
      <c r="T758" s="514"/>
      <c r="U758" s="514"/>
      <c r="V758" s="514"/>
      <c r="W758" s="514"/>
      <c r="X758" s="514"/>
      <c r="Y758" s="514"/>
      <c r="Z758" s="514"/>
    </row>
    <row r="759" ht="13.5" customHeight="1">
      <c r="A759" s="514"/>
      <c r="B759" s="514"/>
      <c r="C759" s="515"/>
      <c r="D759" s="514"/>
      <c r="E759" s="514"/>
      <c r="F759" s="514"/>
      <c r="G759" s="514"/>
      <c r="H759" s="514"/>
      <c r="I759" s="514"/>
      <c r="J759" s="514"/>
      <c r="K759" s="514"/>
      <c r="L759" s="514"/>
      <c r="M759" s="514"/>
      <c r="N759" s="514"/>
      <c r="O759" s="514"/>
      <c r="P759" s="514"/>
      <c r="Q759" s="514"/>
      <c r="R759" s="514"/>
      <c r="S759" s="514"/>
      <c r="T759" s="514"/>
      <c r="U759" s="514"/>
      <c r="V759" s="514"/>
      <c r="W759" s="514"/>
      <c r="X759" s="514"/>
      <c r="Y759" s="514"/>
      <c r="Z759" s="514"/>
    </row>
    <row r="760" ht="13.5" customHeight="1">
      <c r="A760" s="514"/>
      <c r="B760" s="514"/>
      <c r="C760" s="515"/>
      <c r="D760" s="514"/>
      <c r="E760" s="514"/>
      <c r="F760" s="514"/>
      <c r="G760" s="514"/>
      <c r="H760" s="514"/>
      <c r="I760" s="514"/>
      <c r="J760" s="514"/>
      <c r="K760" s="514"/>
      <c r="L760" s="514"/>
      <c r="M760" s="514"/>
      <c r="N760" s="514"/>
      <c r="O760" s="514"/>
      <c r="P760" s="514"/>
      <c r="Q760" s="514"/>
      <c r="R760" s="514"/>
      <c r="S760" s="514"/>
      <c r="T760" s="514"/>
      <c r="U760" s="514"/>
      <c r="V760" s="514"/>
      <c r="W760" s="514"/>
      <c r="X760" s="514"/>
      <c r="Y760" s="514"/>
      <c r="Z760" s="514"/>
    </row>
    <row r="761" ht="13.5" customHeight="1">
      <c r="A761" s="514"/>
      <c r="B761" s="514"/>
      <c r="C761" s="515"/>
      <c r="D761" s="514"/>
      <c r="E761" s="514"/>
      <c r="F761" s="514"/>
      <c r="G761" s="514"/>
      <c r="H761" s="514"/>
      <c r="I761" s="514"/>
      <c r="J761" s="514"/>
      <c r="K761" s="514"/>
      <c r="L761" s="514"/>
      <c r="M761" s="514"/>
      <c r="N761" s="514"/>
      <c r="O761" s="514"/>
      <c r="P761" s="514"/>
      <c r="Q761" s="514"/>
      <c r="R761" s="514"/>
      <c r="S761" s="514"/>
      <c r="T761" s="514"/>
      <c r="U761" s="514"/>
      <c r="V761" s="514"/>
      <c r="W761" s="514"/>
      <c r="X761" s="514"/>
      <c r="Y761" s="514"/>
      <c r="Z761" s="514"/>
    </row>
    <row r="762" ht="13.5" customHeight="1">
      <c r="A762" s="514"/>
      <c r="B762" s="514"/>
      <c r="C762" s="515"/>
      <c r="D762" s="514"/>
      <c r="E762" s="514"/>
      <c r="F762" s="514"/>
      <c r="G762" s="514"/>
      <c r="H762" s="514"/>
      <c r="I762" s="514"/>
      <c r="J762" s="514"/>
      <c r="K762" s="514"/>
      <c r="L762" s="514"/>
      <c r="M762" s="514"/>
      <c r="N762" s="514"/>
      <c r="O762" s="514"/>
      <c r="P762" s="514"/>
      <c r="Q762" s="514"/>
      <c r="R762" s="514"/>
      <c r="S762" s="514"/>
      <c r="T762" s="514"/>
      <c r="U762" s="514"/>
      <c r="V762" s="514"/>
      <c r="W762" s="514"/>
      <c r="X762" s="514"/>
      <c r="Y762" s="514"/>
      <c r="Z762" s="514"/>
    </row>
    <row r="763" ht="13.5" customHeight="1">
      <c r="A763" s="514"/>
      <c r="B763" s="514"/>
      <c r="C763" s="515"/>
      <c r="D763" s="514"/>
      <c r="E763" s="514"/>
      <c r="F763" s="514"/>
      <c r="G763" s="514"/>
      <c r="H763" s="514"/>
      <c r="I763" s="514"/>
      <c r="J763" s="514"/>
      <c r="K763" s="514"/>
      <c r="L763" s="514"/>
      <c r="M763" s="514"/>
      <c r="N763" s="514"/>
      <c r="O763" s="514"/>
      <c r="P763" s="514"/>
      <c r="Q763" s="514"/>
      <c r="R763" s="514"/>
      <c r="S763" s="514"/>
      <c r="T763" s="514"/>
      <c r="U763" s="514"/>
      <c r="V763" s="514"/>
      <c r="W763" s="514"/>
      <c r="X763" s="514"/>
      <c r="Y763" s="514"/>
      <c r="Z763" s="514"/>
    </row>
    <row r="764" ht="13.5" customHeight="1">
      <c r="A764" s="514"/>
      <c r="B764" s="514"/>
      <c r="C764" s="515"/>
      <c r="D764" s="514"/>
      <c r="E764" s="514"/>
      <c r="F764" s="514"/>
      <c r="G764" s="514"/>
      <c r="H764" s="514"/>
      <c r="I764" s="514"/>
      <c r="J764" s="514"/>
      <c r="K764" s="514"/>
      <c r="L764" s="514"/>
      <c r="M764" s="514"/>
      <c r="N764" s="514"/>
      <c r="O764" s="514"/>
      <c r="P764" s="514"/>
      <c r="Q764" s="514"/>
      <c r="R764" s="514"/>
      <c r="S764" s="514"/>
      <c r="T764" s="514"/>
      <c r="U764" s="514"/>
      <c r="V764" s="514"/>
      <c r="W764" s="514"/>
      <c r="X764" s="514"/>
      <c r="Y764" s="514"/>
      <c r="Z764" s="514"/>
    </row>
    <row r="765" ht="13.5" customHeight="1">
      <c r="A765" s="514"/>
      <c r="B765" s="514"/>
      <c r="C765" s="515"/>
      <c r="D765" s="514"/>
      <c r="E765" s="514"/>
      <c r="F765" s="514"/>
      <c r="G765" s="514"/>
      <c r="H765" s="514"/>
      <c r="I765" s="514"/>
      <c r="J765" s="514"/>
      <c r="K765" s="514"/>
      <c r="L765" s="514"/>
      <c r="M765" s="514"/>
      <c r="N765" s="514"/>
      <c r="O765" s="514"/>
      <c r="P765" s="514"/>
      <c r="Q765" s="514"/>
      <c r="R765" s="514"/>
      <c r="S765" s="514"/>
      <c r="T765" s="514"/>
      <c r="U765" s="514"/>
      <c r="V765" s="514"/>
      <c r="W765" s="514"/>
      <c r="X765" s="514"/>
      <c r="Y765" s="514"/>
      <c r="Z765" s="514"/>
    </row>
    <row r="766" ht="13.5" customHeight="1">
      <c r="A766" s="514"/>
      <c r="B766" s="514"/>
      <c r="C766" s="515"/>
      <c r="D766" s="514"/>
      <c r="E766" s="514"/>
      <c r="F766" s="514"/>
      <c r="G766" s="514"/>
      <c r="H766" s="514"/>
      <c r="I766" s="514"/>
      <c r="J766" s="514"/>
      <c r="K766" s="514"/>
      <c r="L766" s="514"/>
      <c r="M766" s="514"/>
      <c r="N766" s="514"/>
      <c r="O766" s="514"/>
      <c r="P766" s="514"/>
      <c r="Q766" s="514"/>
      <c r="R766" s="514"/>
      <c r="S766" s="514"/>
      <c r="T766" s="514"/>
      <c r="U766" s="514"/>
      <c r="V766" s="514"/>
      <c r="W766" s="514"/>
      <c r="X766" s="514"/>
      <c r="Y766" s="514"/>
      <c r="Z766" s="514"/>
    </row>
    <row r="767" ht="13.5" customHeight="1">
      <c r="A767" s="514"/>
      <c r="B767" s="514"/>
      <c r="C767" s="515"/>
      <c r="D767" s="514"/>
      <c r="E767" s="514"/>
      <c r="F767" s="514"/>
      <c r="G767" s="514"/>
      <c r="H767" s="514"/>
      <c r="I767" s="514"/>
      <c r="J767" s="514"/>
      <c r="K767" s="514"/>
      <c r="L767" s="514"/>
      <c r="M767" s="514"/>
      <c r="N767" s="514"/>
      <c r="O767" s="514"/>
      <c r="P767" s="514"/>
      <c r="Q767" s="514"/>
      <c r="R767" s="514"/>
      <c r="S767" s="514"/>
      <c r="T767" s="514"/>
      <c r="U767" s="514"/>
      <c r="V767" s="514"/>
      <c r="W767" s="514"/>
      <c r="X767" s="514"/>
      <c r="Y767" s="514"/>
      <c r="Z767" s="514"/>
    </row>
    <row r="768" ht="13.5" customHeight="1">
      <c r="A768" s="514"/>
      <c r="B768" s="514"/>
      <c r="C768" s="515"/>
      <c r="D768" s="514"/>
      <c r="E768" s="514"/>
      <c r="F768" s="514"/>
      <c r="G768" s="514"/>
      <c r="H768" s="514"/>
      <c r="I768" s="514"/>
      <c r="J768" s="514"/>
      <c r="K768" s="514"/>
      <c r="L768" s="514"/>
      <c r="M768" s="514"/>
      <c r="N768" s="514"/>
      <c r="O768" s="514"/>
      <c r="P768" s="514"/>
      <c r="Q768" s="514"/>
      <c r="R768" s="514"/>
      <c r="S768" s="514"/>
      <c r="T768" s="514"/>
      <c r="U768" s="514"/>
      <c r="V768" s="514"/>
      <c r="W768" s="514"/>
      <c r="X768" s="514"/>
      <c r="Y768" s="514"/>
      <c r="Z768" s="514"/>
    </row>
    <row r="769" ht="13.5" customHeight="1">
      <c r="A769" s="514"/>
      <c r="B769" s="514"/>
      <c r="C769" s="515"/>
      <c r="D769" s="514"/>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row>
    <row r="770" ht="13.5" customHeight="1">
      <c r="A770" s="514"/>
      <c r="B770" s="514"/>
      <c r="C770" s="515"/>
      <c r="D770" s="514"/>
      <c r="E770" s="514"/>
      <c r="F770" s="514"/>
      <c r="G770" s="514"/>
      <c r="H770" s="514"/>
      <c r="I770" s="514"/>
      <c r="J770" s="514"/>
      <c r="K770" s="514"/>
      <c r="L770" s="514"/>
      <c r="M770" s="514"/>
      <c r="N770" s="514"/>
      <c r="O770" s="514"/>
      <c r="P770" s="514"/>
      <c r="Q770" s="514"/>
      <c r="R770" s="514"/>
      <c r="S770" s="514"/>
      <c r="T770" s="514"/>
      <c r="U770" s="514"/>
      <c r="V770" s="514"/>
      <c r="W770" s="514"/>
      <c r="X770" s="514"/>
      <c r="Y770" s="514"/>
      <c r="Z770" s="514"/>
    </row>
    <row r="771" ht="13.5" customHeight="1">
      <c r="A771" s="514"/>
      <c r="B771" s="514"/>
      <c r="C771" s="515"/>
      <c r="D771" s="514"/>
      <c r="E771" s="514"/>
      <c r="F771" s="514"/>
      <c r="G771" s="514"/>
      <c r="H771" s="514"/>
      <c r="I771" s="514"/>
      <c r="J771" s="514"/>
      <c r="K771" s="514"/>
      <c r="L771" s="514"/>
      <c r="M771" s="514"/>
      <c r="N771" s="514"/>
      <c r="O771" s="514"/>
      <c r="P771" s="514"/>
      <c r="Q771" s="514"/>
      <c r="R771" s="514"/>
      <c r="S771" s="514"/>
      <c r="T771" s="514"/>
      <c r="U771" s="514"/>
      <c r="V771" s="514"/>
      <c r="W771" s="514"/>
      <c r="X771" s="514"/>
      <c r="Y771" s="514"/>
      <c r="Z771" s="514"/>
    </row>
    <row r="772" ht="13.5" customHeight="1">
      <c r="A772" s="514"/>
      <c r="B772" s="514"/>
      <c r="C772" s="515"/>
      <c r="D772" s="514"/>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row>
    <row r="773" ht="13.5" customHeight="1">
      <c r="A773" s="514"/>
      <c r="B773" s="514"/>
      <c r="C773" s="515"/>
      <c r="D773" s="514"/>
      <c r="E773" s="514"/>
      <c r="F773" s="514"/>
      <c r="G773" s="514"/>
      <c r="H773" s="514"/>
      <c r="I773" s="514"/>
      <c r="J773" s="514"/>
      <c r="K773" s="514"/>
      <c r="L773" s="514"/>
      <c r="M773" s="514"/>
      <c r="N773" s="514"/>
      <c r="O773" s="514"/>
      <c r="P773" s="514"/>
      <c r="Q773" s="514"/>
      <c r="R773" s="514"/>
      <c r="S773" s="514"/>
      <c r="T773" s="514"/>
      <c r="U773" s="514"/>
      <c r="V773" s="514"/>
      <c r="W773" s="514"/>
      <c r="X773" s="514"/>
      <c r="Y773" s="514"/>
      <c r="Z773" s="514"/>
    </row>
    <row r="774" ht="13.5" customHeight="1">
      <c r="A774" s="514"/>
      <c r="B774" s="514"/>
      <c r="C774" s="515"/>
      <c r="D774" s="514"/>
      <c r="E774" s="514"/>
      <c r="F774" s="514"/>
      <c r="G774" s="514"/>
      <c r="H774" s="514"/>
      <c r="I774" s="514"/>
      <c r="J774" s="514"/>
      <c r="K774" s="514"/>
      <c r="L774" s="514"/>
      <c r="M774" s="514"/>
      <c r="N774" s="514"/>
      <c r="O774" s="514"/>
      <c r="P774" s="514"/>
      <c r="Q774" s="514"/>
      <c r="R774" s="514"/>
      <c r="S774" s="514"/>
      <c r="T774" s="514"/>
      <c r="U774" s="514"/>
      <c r="V774" s="514"/>
      <c r="W774" s="514"/>
      <c r="X774" s="514"/>
      <c r="Y774" s="514"/>
      <c r="Z774" s="514"/>
    </row>
    <row r="775" ht="13.5" customHeight="1">
      <c r="A775" s="514"/>
      <c r="B775" s="514"/>
      <c r="C775" s="515"/>
      <c r="D775" s="514"/>
      <c r="E775" s="514"/>
      <c r="F775" s="514"/>
      <c r="G775" s="514"/>
      <c r="H775" s="514"/>
      <c r="I775" s="514"/>
      <c r="J775" s="514"/>
      <c r="K775" s="514"/>
      <c r="L775" s="514"/>
      <c r="M775" s="514"/>
      <c r="N775" s="514"/>
      <c r="O775" s="514"/>
      <c r="P775" s="514"/>
      <c r="Q775" s="514"/>
      <c r="R775" s="514"/>
      <c r="S775" s="514"/>
      <c r="T775" s="514"/>
      <c r="U775" s="514"/>
      <c r="V775" s="514"/>
      <c r="W775" s="514"/>
      <c r="X775" s="514"/>
      <c r="Y775" s="514"/>
      <c r="Z775" s="514"/>
    </row>
    <row r="776" ht="13.5" customHeight="1">
      <c r="A776" s="514"/>
      <c r="B776" s="514"/>
      <c r="C776" s="515"/>
      <c r="D776" s="514"/>
      <c r="E776" s="514"/>
      <c r="F776" s="514"/>
      <c r="G776" s="514"/>
      <c r="H776" s="514"/>
      <c r="I776" s="514"/>
      <c r="J776" s="514"/>
      <c r="K776" s="514"/>
      <c r="L776" s="514"/>
      <c r="M776" s="514"/>
      <c r="N776" s="514"/>
      <c r="O776" s="514"/>
      <c r="P776" s="514"/>
      <c r="Q776" s="514"/>
      <c r="R776" s="514"/>
      <c r="S776" s="514"/>
      <c r="T776" s="514"/>
      <c r="U776" s="514"/>
      <c r="V776" s="514"/>
      <c r="W776" s="514"/>
      <c r="X776" s="514"/>
      <c r="Y776" s="514"/>
      <c r="Z776" s="514"/>
    </row>
    <row r="777" ht="13.5" customHeight="1">
      <c r="A777" s="514"/>
      <c r="B777" s="514"/>
      <c r="C777" s="515"/>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row>
    <row r="778" ht="13.5" customHeight="1">
      <c r="A778" s="514"/>
      <c r="B778" s="514"/>
      <c r="C778" s="515"/>
      <c r="D778" s="514"/>
      <c r="E778" s="514"/>
      <c r="F778" s="514"/>
      <c r="G778" s="514"/>
      <c r="H778" s="514"/>
      <c r="I778" s="514"/>
      <c r="J778" s="514"/>
      <c r="K778" s="514"/>
      <c r="L778" s="514"/>
      <c r="M778" s="514"/>
      <c r="N778" s="514"/>
      <c r="O778" s="514"/>
      <c r="P778" s="514"/>
      <c r="Q778" s="514"/>
      <c r="R778" s="514"/>
      <c r="S778" s="514"/>
      <c r="T778" s="514"/>
      <c r="U778" s="514"/>
      <c r="V778" s="514"/>
      <c r="W778" s="514"/>
      <c r="X778" s="514"/>
      <c r="Y778" s="514"/>
      <c r="Z778" s="514"/>
    </row>
    <row r="779" ht="13.5" customHeight="1">
      <c r="A779" s="514"/>
      <c r="B779" s="514"/>
      <c r="C779" s="515"/>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row>
    <row r="780" ht="13.5" customHeight="1">
      <c r="A780" s="514"/>
      <c r="B780" s="514"/>
      <c r="C780" s="515"/>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row>
    <row r="781" ht="13.5" customHeight="1">
      <c r="A781" s="514"/>
      <c r="B781" s="514"/>
      <c r="C781" s="515"/>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row>
    <row r="782" ht="13.5" customHeight="1">
      <c r="A782" s="514"/>
      <c r="B782" s="514"/>
      <c r="C782" s="515"/>
      <c r="D782" s="514"/>
      <c r="E782" s="514"/>
      <c r="F782" s="514"/>
      <c r="G782" s="514"/>
      <c r="H782" s="514"/>
      <c r="I782" s="514"/>
      <c r="J782" s="514"/>
      <c r="K782" s="514"/>
      <c r="L782" s="514"/>
      <c r="M782" s="514"/>
      <c r="N782" s="514"/>
      <c r="O782" s="514"/>
      <c r="P782" s="514"/>
      <c r="Q782" s="514"/>
      <c r="R782" s="514"/>
      <c r="S782" s="514"/>
      <c r="T782" s="514"/>
      <c r="U782" s="514"/>
      <c r="V782" s="514"/>
      <c r="W782" s="514"/>
      <c r="X782" s="514"/>
      <c r="Y782" s="514"/>
      <c r="Z782" s="514"/>
    </row>
    <row r="783" ht="13.5" customHeight="1">
      <c r="A783" s="514"/>
      <c r="B783" s="514"/>
      <c r="C783" s="515"/>
      <c r="D783" s="514"/>
      <c r="E783" s="514"/>
      <c r="F783" s="514"/>
      <c r="G783" s="514"/>
      <c r="H783" s="514"/>
      <c r="I783" s="514"/>
      <c r="J783" s="514"/>
      <c r="K783" s="514"/>
      <c r="L783" s="514"/>
      <c r="M783" s="514"/>
      <c r="N783" s="514"/>
      <c r="O783" s="514"/>
      <c r="P783" s="514"/>
      <c r="Q783" s="514"/>
      <c r="R783" s="514"/>
      <c r="S783" s="514"/>
      <c r="T783" s="514"/>
      <c r="U783" s="514"/>
      <c r="V783" s="514"/>
      <c r="W783" s="514"/>
      <c r="X783" s="514"/>
      <c r="Y783" s="514"/>
      <c r="Z783" s="514"/>
    </row>
    <row r="784" ht="13.5" customHeight="1">
      <c r="A784" s="514"/>
      <c r="B784" s="514"/>
      <c r="C784" s="515"/>
      <c r="D784" s="514"/>
      <c r="E784" s="514"/>
      <c r="F784" s="514"/>
      <c r="G784" s="514"/>
      <c r="H784" s="514"/>
      <c r="I784" s="514"/>
      <c r="J784" s="514"/>
      <c r="K784" s="514"/>
      <c r="L784" s="514"/>
      <c r="M784" s="514"/>
      <c r="N784" s="514"/>
      <c r="O784" s="514"/>
      <c r="P784" s="514"/>
      <c r="Q784" s="514"/>
      <c r="R784" s="514"/>
      <c r="S784" s="514"/>
      <c r="T784" s="514"/>
      <c r="U784" s="514"/>
      <c r="V784" s="514"/>
      <c r="W784" s="514"/>
      <c r="X784" s="514"/>
      <c r="Y784" s="514"/>
      <c r="Z784" s="514"/>
    </row>
    <row r="785" ht="13.5" customHeight="1">
      <c r="A785" s="514"/>
      <c r="B785" s="514"/>
      <c r="C785" s="515"/>
      <c r="D785" s="514"/>
      <c r="E785" s="514"/>
      <c r="F785" s="514"/>
      <c r="G785" s="514"/>
      <c r="H785" s="514"/>
      <c r="I785" s="514"/>
      <c r="J785" s="514"/>
      <c r="K785" s="514"/>
      <c r="L785" s="514"/>
      <c r="M785" s="514"/>
      <c r="N785" s="514"/>
      <c r="O785" s="514"/>
      <c r="P785" s="514"/>
      <c r="Q785" s="514"/>
      <c r="R785" s="514"/>
      <c r="S785" s="514"/>
      <c r="T785" s="514"/>
      <c r="U785" s="514"/>
      <c r="V785" s="514"/>
      <c r="W785" s="514"/>
      <c r="X785" s="514"/>
      <c r="Y785" s="514"/>
      <c r="Z785" s="514"/>
    </row>
    <row r="786" ht="13.5" customHeight="1">
      <c r="A786" s="514"/>
      <c r="B786" s="514"/>
      <c r="C786" s="515"/>
      <c r="D786" s="514"/>
      <c r="E786" s="514"/>
      <c r="F786" s="514"/>
      <c r="G786" s="514"/>
      <c r="H786" s="514"/>
      <c r="I786" s="514"/>
      <c r="J786" s="514"/>
      <c r="K786" s="514"/>
      <c r="L786" s="514"/>
      <c r="M786" s="514"/>
      <c r="N786" s="514"/>
      <c r="O786" s="514"/>
      <c r="P786" s="514"/>
      <c r="Q786" s="514"/>
      <c r="R786" s="514"/>
      <c r="S786" s="514"/>
      <c r="T786" s="514"/>
      <c r="U786" s="514"/>
      <c r="V786" s="514"/>
      <c r="W786" s="514"/>
      <c r="X786" s="514"/>
      <c r="Y786" s="514"/>
      <c r="Z786" s="514"/>
    </row>
    <row r="787" ht="13.5" customHeight="1">
      <c r="A787" s="514"/>
      <c r="B787" s="514"/>
      <c r="C787" s="515"/>
      <c r="D787" s="514"/>
      <c r="E787" s="514"/>
      <c r="F787" s="514"/>
      <c r="G787" s="514"/>
      <c r="H787" s="514"/>
      <c r="I787" s="514"/>
      <c r="J787" s="514"/>
      <c r="K787" s="514"/>
      <c r="L787" s="514"/>
      <c r="M787" s="514"/>
      <c r="N787" s="514"/>
      <c r="O787" s="514"/>
      <c r="P787" s="514"/>
      <c r="Q787" s="514"/>
      <c r="R787" s="514"/>
      <c r="S787" s="514"/>
      <c r="T787" s="514"/>
      <c r="U787" s="514"/>
      <c r="V787" s="514"/>
      <c r="W787" s="514"/>
      <c r="X787" s="514"/>
      <c r="Y787" s="514"/>
      <c r="Z787" s="514"/>
    </row>
    <row r="788" ht="13.5" customHeight="1">
      <c r="A788" s="514"/>
      <c r="B788" s="514"/>
      <c r="C788" s="515"/>
      <c r="D788" s="514"/>
      <c r="E788" s="514"/>
      <c r="F788" s="514"/>
      <c r="G788" s="514"/>
      <c r="H788" s="514"/>
      <c r="I788" s="514"/>
      <c r="J788" s="514"/>
      <c r="K788" s="514"/>
      <c r="L788" s="514"/>
      <c r="M788" s="514"/>
      <c r="N788" s="514"/>
      <c r="O788" s="514"/>
      <c r="P788" s="514"/>
      <c r="Q788" s="514"/>
      <c r="R788" s="514"/>
      <c r="S788" s="514"/>
      <c r="T788" s="514"/>
      <c r="U788" s="514"/>
      <c r="V788" s="514"/>
      <c r="W788" s="514"/>
      <c r="X788" s="514"/>
      <c r="Y788" s="514"/>
      <c r="Z788" s="514"/>
    </row>
    <row r="789" ht="13.5" customHeight="1">
      <c r="A789" s="514"/>
      <c r="B789" s="514"/>
      <c r="C789" s="515"/>
      <c r="D789" s="514"/>
      <c r="E789" s="514"/>
      <c r="F789" s="514"/>
      <c r="G789" s="514"/>
      <c r="H789" s="514"/>
      <c r="I789" s="514"/>
      <c r="J789" s="514"/>
      <c r="K789" s="514"/>
      <c r="L789" s="514"/>
      <c r="M789" s="514"/>
      <c r="N789" s="514"/>
      <c r="O789" s="514"/>
      <c r="P789" s="514"/>
      <c r="Q789" s="514"/>
      <c r="R789" s="514"/>
      <c r="S789" s="514"/>
      <c r="T789" s="514"/>
      <c r="U789" s="514"/>
      <c r="V789" s="514"/>
      <c r="W789" s="514"/>
      <c r="X789" s="514"/>
      <c r="Y789" s="514"/>
      <c r="Z789" s="514"/>
    </row>
    <row r="790" ht="13.5" customHeight="1">
      <c r="A790" s="514"/>
      <c r="B790" s="514"/>
      <c r="C790" s="515"/>
      <c r="D790" s="514"/>
      <c r="E790" s="514"/>
      <c r="F790" s="514"/>
      <c r="G790" s="514"/>
      <c r="H790" s="514"/>
      <c r="I790" s="514"/>
      <c r="J790" s="514"/>
      <c r="K790" s="514"/>
      <c r="L790" s="514"/>
      <c r="M790" s="514"/>
      <c r="N790" s="514"/>
      <c r="O790" s="514"/>
      <c r="P790" s="514"/>
      <c r="Q790" s="514"/>
      <c r="R790" s="514"/>
      <c r="S790" s="514"/>
      <c r="T790" s="514"/>
      <c r="U790" s="514"/>
      <c r="V790" s="514"/>
      <c r="W790" s="514"/>
      <c r="X790" s="514"/>
      <c r="Y790" s="514"/>
      <c r="Z790" s="514"/>
    </row>
    <row r="791" ht="13.5" customHeight="1">
      <c r="A791" s="514"/>
      <c r="B791" s="514"/>
      <c r="C791" s="515"/>
      <c r="D791" s="514"/>
      <c r="E791" s="514"/>
      <c r="F791" s="514"/>
      <c r="G791" s="514"/>
      <c r="H791" s="514"/>
      <c r="I791" s="514"/>
      <c r="J791" s="514"/>
      <c r="K791" s="514"/>
      <c r="L791" s="514"/>
      <c r="M791" s="514"/>
      <c r="N791" s="514"/>
      <c r="O791" s="514"/>
      <c r="P791" s="514"/>
      <c r="Q791" s="514"/>
      <c r="R791" s="514"/>
      <c r="S791" s="514"/>
      <c r="T791" s="514"/>
      <c r="U791" s="514"/>
      <c r="V791" s="514"/>
      <c r="W791" s="514"/>
      <c r="X791" s="514"/>
      <c r="Y791" s="514"/>
      <c r="Z791" s="514"/>
    </row>
    <row r="792" ht="13.5" customHeight="1">
      <c r="A792" s="514"/>
      <c r="B792" s="514"/>
      <c r="C792" s="515"/>
      <c r="D792" s="514"/>
      <c r="E792" s="514"/>
      <c r="F792" s="514"/>
      <c r="G792" s="514"/>
      <c r="H792" s="514"/>
      <c r="I792" s="514"/>
      <c r="J792" s="514"/>
      <c r="K792" s="514"/>
      <c r="L792" s="514"/>
      <c r="M792" s="514"/>
      <c r="N792" s="514"/>
      <c r="O792" s="514"/>
      <c r="P792" s="514"/>
      <c r="Q792" s="514"/>
      <c r="R792" s="514"/>
      <c r="S792" s="514"/>
      <c r="T792" s="514"/>
      <c r="U792" s="514"/>
      <c r="V792" s="514"/>
      <c r="W792" s="514"/>
      <c r="X792" s="514"/>
      <c r="Y792" s="514"/>
      <c r="Z792" s="514"/>
    </row>
    <row r="793" ht="13.5" customHeight="1">
      <c r="A793" s="514"/>
      <c r="B793" s="514"/>
      <c r="C793" s="515"/>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row>
    <row r="794" ht="13.5" customHeight="1">
      <c r="A794" s="514"/>
      <c r="B794" s="514"/>
      <c r="C794" s="515"/>
      <c r="D794" s="514"/>
      <c r="E794" s="514"/>
      <c r="F794" s="514"/>
      <c r="G794" s="514"/>
      <c r="H794" s="514"/>
      <c r="I794" s="514"/>
      <c r="J794" s="514"/>
      <c r="K794" s="514"/>
      <c r="L794" s="514"/>
      <c r="M794" s="514"/>
      <c r="N794" s="514"/>
      <c r="O794" s="514"/>
      <c r="P794" s="514"/>
      <c r="Q794" s="514"/>
      <c r="R794" s="514"/>
      <c r="S794" s="514"/>
      <c r="T794" s="514"/>
      <c r="U794" s="514"/>
      <c r="V794" s="514"/>
      <c r="W794" s="514"/>
      <c r="X794" s="514"/>
      <c r="Y794" s="514"/>
      <c r="Z794" s="514"/>
    </row>
    <row r="795" ht="13.5" customHeight="1">
      <c r="A795" s="514"/>
      <c r="B795" s="514"/>
      <c r="C795" s="515"/>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row>
    <row r="796" ht="13.5" customHeight="1">
      <c r="A796" s="514"/>
      <c r="B796" s="514"/>
      <c r="C796" s="515"/>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row>
    <row r="797" ht="13.5" customHeight="1">
      <c r="A797" s="514"/>
      <c r="B797" s="514"/>
      <c r="C797" s="515"/>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row>
    <row r="798" ht="13.5" customHeight="1">
      <c r="A798" s="514"/>
      <c r="B798" s="514"/>
      <c r="C798" s="515"/>
      <c r="D798" s="514"/>
      <c r="E798" s="514"/>
      <c r="F798" s="514"/>
      <c r="G798" s="514"/>
      <c r="H798" s="514"/>
      <c r="I798" s="514"/>
      <c r="J798" s="514"/>
      <c r="K798" s="514"/>
      <c r="L798" s="514"/>
      <c r="M798" s="514"/>
      <c r="N798" s="514"/>
      <c r="O798" s="514"/>
      <c r="P798" s="514"/>
      <c r="Q798" s="514"/>
      <c r="R798" s="514"/>
      <c r="S798" s="514"/>
      <c r="T798" s="514"/>
      <c r="U798" s="514"/>
      <c r="V798" s="514"/>
      <c r="W798" s="514"/>
      <c r="X798" s="514"/>
      <c r="Y798" s="514"/>
      <c r="Z798" s="514"/>
    </row>
    <row r="799" ht="13.5" customHeight="1">
      <c r="A799" s="514"/>
      <c r="B799" s="514"/>
      <c r="C799" s="515"/>
      <c r="D799" s="514"/>
      <c r="E799" s="514"/>
      <c r="F799" s="514"/>
      <c r="G799" s="514"/>
      <c r="H799" s="514"/>
      <c r="I799" s="514"/>
      <c r="J799" s="514"/>
      <c r="K799" s="514"/>
      <c r="L799" s="514"/>
      <c r="M799" s="514"/>
      <c r="N799" s="514"/>
      <c r="O799" s="514"/>
      <c r="P799" s="514"/>
      <c r="Q799" s="514"/>
      <c r="R799" s="514"/>
      <c r="S799" s="514"/>
      <c r="T799" s="514"/>
      <c r="U799" s="514"/>
      <c r="V799" s="514"/>
      <c r="W799" s="514"/>
      <c r="X799" s="514"/>
      <c r="Y799" s="514"/>
      <c r="Z799" s="514"/>
    </row>
    <row r="800" ht="13.5" customHeight="1">
      <c r="A800" s="514"/>
      <c r="B800" s="514"/>
      <c r="C800" s="515"/>
      <c r="D800" s="514"/>
      <c r="E800" s="514"/>
      <c r="F800" s="514"/>
      <c r="G800" s="514"/>
      <c r="H800" s="514"/>
      <c r="I800" s="514"/>
      <c r="J800" s="514"/>
      <c r="K800" s="514"/>
      <c r="L800" s="514"/>
      <c r="M800" s="514"/>
      <c r="N800" s="514"/>
      <c r="O800" s="514"/>
      <c r="P800" s="514"/>
      <c r="Q800" s="514"/>
      <c r="R800" s="514"/>
      <c r="S800" s="514"/>
      <c r="T800" s="514"/>
      <c r="U800" s="514"/>
      <c r="V800" s="514"/>
      <c r="W800" s="514"/>
      <c r="X800" s="514"/>
      <c r="Y800" s="514"/>
      <c r="Z800" s="514"/>
    </row>
    <row r="801" ht="13.5" customHeight="1">
      <c r="A801" s="514"/>
      <c r="B801" s="514"/>
      <c r="C801" s="515"/>
      <c r="D801" s="514"/>
      <c r="E801" s="514"/>
      <c r="F801" s="514"/>
      <c r="G801" s="514"/>
      <c r="H801" s="514"/>
      <c r="I801" s="514"/>
      <c r="J801" s="514"/>
      <c r="K801" s="514"/>
      <c r="L801" s="514"/>
      <c r="M801" s="514"/>
      <c r="N801" s="514"/>
      <c r="O801" s="514"/>
      <c r="P801" s="514"/>
      <c r="Q801" s="514"/>
      <c r="R801" s="514"/>
      <c r="S801" s="514"/>
      <c r="T801" s="514"/>
      <c r="U801" s="514"/>
      <c r="V801" s="514"/>
      <c r="W801" s="514"/>
      <c r="X801" s="514"/>
      <c r="Y801" s="514"/>
      <c r="Z801" s="514"/>
    </row>
    <row r="802" ht="13.5" customHeight="1">
      <c r="A802" s="514"/>
      <c r="B802" s="514"/>
      <c r="C802" s="515"/>
      <c r="D802" s="514"/>
      <c r="E802" s="514"/>
      <c r="F802" s="514"/>
      <c r="G802" s="514"/>
      <c r="H802" s="514"/>
      <c r="I802" s="514"/>
      <c r="J802" s="514"/>
      <c r="K802" s="514"/>
      <c r="L802" s="514"/>
      <c r="M802" s="514"/>
      <c r="N802" s="514"/>
      <c r="O802" s="514"/>
      <c r="P802" s="514"/>
      <c r="Q802" s="514"/>
      <c r="R802" s="514"/>
      <c r="S802" s="514"/>
      <c r="T802" s="514"/>
      <c r="U802" s="514"/>
      <c r="V802" s="514"/>
      <c r="W802" s="514"/>
      <c r="X802" s="514"/>
      <c r="Y802" s="514"/>
      <c r="Z802" s="514"/>
    </row>
    <row r="803" ht="13.5" customHeight="1">
      <c r="A803" s="514"/>
      <c r="B803" s="514"/>
      <c r="C803" s="515"/>
      <c r="D803" s="514"/>
      <c r="E803" s="514"/>
      <c r="F803" s="514"/>
      <c r="G803" s="514"/>
      <c r="H803" s="514"/>
      <c r="I803" s="514"/>
      <c r="J803" s="514"/>
      <c r="K803" s="514"/>
      <c r="L803" s="514"/>
      <c r="M803" s="514"/>
      <c r="N803" s="514"/>
      <c r="O803" s="514"/>
      <c r="P803" s="514"/>
      <c r="Q803" s="514"/>
      <c r="R803" s="514"/>
      <c r="S803" s="514"/>
      <c r="T803" s="514"/>
      <c r="U803" s="514"/>
      <c r="V803" s="514"/>
      <c r="W803" s="514"/>
      <c r="X803" s="514"/>
      <c r="Y803" s="514"/>
      <c r="Z803" s="514"/>
    </row>
    <row r="804" ht="13.5" customHeight="1">
      <c r="A804" s="514"/>
      <c r="B804" s="514"/>
      <c r="C804" s="515"/>
      <c r="D804" s="514"/>
      <c r="E804" s="514"/>
      <c r="F804" s="514"/>
      <c r="G804" s="514"/>
      <c r="H804" s="514"/>
      <c r="I804" s="514"/>
      <c r="J804" s="514"/>
      <c r="K804" s="514"/>
      <c r="L804" s="514"/>
      <c r="M804" s="514"/>
      <c r="N804" s="514"/>
      <c r="O804" s="514"/>
      <c r="P804" s="514"/>
      <c r="Q804" s="514"/>
      <c r="R804" s="514"/>
      <c r="S804" s="514"/>
      <c r="T804" s="514"/>
      <c r="U804" s="514"/>
      <c r="V804" s="514"/>
      <c r="W804" s="514"/>
      <c r="X804" s="514"/>
      <c r="Y804" s="514"/>
      <c r="Z804" s="514"/>
    </row>
    <row r="805" ht="13.5" customHeight="1">
      <c r="A805" s="514"/>
      <c r="B805" s="514"/>
      <c r="C805" s="515"/>
      <c r="D805" s="514"/>
      <c r="E805" s="514"/>
      <c r="F805" s="514"/>
      <c r="G805" s="514"/>
      <c r="H805" s="514"/>
      <c r="I805" s="514"/>
      <c r="J805" s="514"/>
      <c r="K805" s="514"/>
      <c r="L805" s="514"/>
      <c r="M805" s="514"/>
      <c r="N805" s="514"/>
      <c r="O805" s="514"/>
      <c r="P805" s="514"/>
      <c r="Q805" s="514"/>
      <c r="R805" s="514"/>
      <c r="S805" s="514"/>
      <c r="T805" s="514"/>
      <c r="U805" s="514"/>
      <c r="V805" s="514"/>
      <c r="W805" s="514"/>
      <c r="X805" s="514"/>
      <c r="Y805" s="514"/>
      <c r="Z805" s="514"/>
    </row>
    <row r="806" ht="13.5" customHeight="1">
      <c r="A806" s="514"/>
      <c r="B806" s="514"/>
      <c r="C806" s="515"/>
      <c r="D806" s="514"/>
      <c r="E806" s="514"/>
      <c r="F806" s="514"/>
      <c r="G806" s="514"/>
      <c r="H806" s="514"/>
      <c r="I806" s="514"/>
      <c r="J806" s="514"/>
      <c r="K806" s="514"/>
      <c r="L806" s="514"/>
      <c r="M806" s="514"/>
      <c r="N806" s="514"/>
      <c r="O806" s="514"/>
      <c r="P806" s="514"/>
      <c r="Q806" s="514"/>
      <c r="R806" s="514"/>
      <c r="S806" s="514"/>
      <c r="T806" s="514"/>
      <c r="U806" s="514"/>
      <c r="V806" s="514"/>
      <c r="W806" s="514"/>
      <c r="X806" s="514"/>
      <c r="Y806" s="514"/>
      <c r="Z806" s="514"/>
    </row>
    <row r="807" ht="13.5" customHeight="1">
      <c r="A807" s="514"/>
      <c r="B807" s="514"/>
      <c r="C807" s="515"/>
      <c r="D807" s="514"/>
      <c r="E807" s="514"/>
      <c r="F807" s="514"/>
      <c r="G807" s="514"/>
      <c r="H807" s="514"/>
      <c r="I807" s="514"/>
      <c r="J807" s="514"/>
      <c r="K807" s="514"/>
      <c r="L807" s="514"/>
      <c r="M807" s="514"/>
      <c r="N807" s="514"/>
      <c r="O807" s="514"/>
      <c r="P807" s="514"/>
      <c r="Q807" s="514"/>
      <c r="R807" s="514"/>
      <c r="S807" s="514"/>
      <c r="T807" s="514"/>
      <c r="U807" s="514"/>
      <c r="V807" s="514"/>
      <c r="W807" s="514"/>
      <c r="X807" s="514"/>
      <c r="Y807" s="514"/>
      <c r="Z807" s="514"/>
    </row>
    <row r="808" ht="13.5" customHeight="1">
      <c r="A808" s="514"/>
      <c r="B808" s="514"/>
      <c r="C808" s="515"/>
      <c r="D808" s="514"/>
      <c r="E808" s="514"/>
      <c r="F808" s="514"/>
      <c r="G808" s="514"/>
      <c r="H808" s="514"/>
      <c r="I808" s="514"/>
      <c r="J808" s="514"/>
      <c r="K808" s="514"/>
      <c r="L808" s="514"/>
      <c r="M808" s="514"/>
      <c r="N808" s="514"/>
      <c r="O808" s="514"/>
      <c r="P808" s="514"/>
      <c r="Q808" s="514"/>
      <c r="R808" s="514"/>
      <c r="S808" s="514"/>
      <c r="T808" s="514"/>
      <c r="U808" s="514"/>
      <c r="V808" s="514"/>
      <c r="W808" s="514"/>
      <c r="X808" s="514"/>
      <c r="Y808" s="514"/>
      <c r="Z808" s="514"/>
    </row>
    <row r="809" ht="13.5" customHeight="1">
      <c r="A809" s="514"/>
      <c r="B809" s="514"/>
      <c r="C809" s="515"/>
      <c r="D809" s="514"/>
      <c r="E809" s="514"/>
      <c r="F809" s="514"/>
      <c r="G809" s="514"/>
      <c r="H809" s="514"/>
      <c r="I809" s="514"/>
      <c r="J809" s="514"/>
      <c r="K809" s="514"/>
      <c r="L809" s="514"/>
      <c r="M809" s="514"/>
      <c r="N809" s="514"/>
      <c r="O809" s="514"/>
      <c r="P809" s="514"/>
      <c r="Q809" s="514"/>
      <c r="R809" s="514"/>
      <c r="S809" s="514"/>
      <c r="T809" s="514"/>
      <c r="U809" s="514"/>
      <c r="V809" s="514"/>
      <c r="W809" s="514"/>
      <c r="X809" s="514"/>
      <c r="Y809" s="514"/>
      <c r="Z809" s="514"/>
    </row>
    <row r="810" ht="13.5" customHeight="1">
      <c r="A810" s="514"/>
      <c r="B810" s="514"/>
      <c r="C810" s="515"/>
      <c r="D810" s="514"/>
      <c r="E810" s="514"/>
      <c r="F810" s="514"/>
      <c r="G810" s="514"/>
      <c r="H810" s="514"/>
      <c r="I810" s="514"/>
      <c r="J810" s="514"/>
      <c r="K810" s="514"/>
      <c r="L810" s="514"/>
      <c r="M810" s="514"/>
      <c r="N810" s="514"/>
      <c r="O810" s="514"/>
      <c r="P810" s="514"/>
      <c r="Q810" s="514"/>
      <c r="R810" s="514"/>
      <c r="S810" s="514"/>
      <c r="T810" s="514"/>
      <c r="U810" s="514"/>
      <c r="V810" s="514"/>
      <c r="W810" s="514"/>
      <c r="X810" s="514"/>
      <c r="Y810" s="514"/>
      <c r="Z810" s="514"/>
    </row>
    <row r="811" ht="13.5" customHeight="1">
      <c r="A811" s="514"/>
      <c r="B811" s="514"/>
      <c r="C811" s="515"/>
      <c r="D811" s="514"/>
      <c r="E811" s="514"/>
      <c r="F811" s="514"/>
      <c r="G811" s="514"/>
      <c r="H811" s="514"/>
      <c r="I811" s="514"/>
      <c r="J811" s="514"/>
      <c r="K811" s="514"/>
      <c r="L811" s="514"/>
      <c r="M811" s="514"/>
      <c r="N811" s="514"/>
      <c r="O811" s="514"/>
      <c r="P811" s="514"/>
      <c r="Q811" s="514"/>
      <c r="R811" s="514"/>
      <c r="S811" s="514"/>
      <c r="T811" s="514"/>
      <c r="U811" s="514"/>
      <c r="V811" s="514"/>
      <c r="W811" s="514"/>
      <c r="X811" s="514"/>
      <c r="Y811" s="514"/>
      <c r="Z811" s="514"/>
    </row>
    <row r="812" ht="13.5" customHeight="1">
      <c r="A812" s="514"/>
      <c r="B812" s="514"/>
      <c r="C812" s="515"/>
      <c r="D812" s="514"/>
      <c r="E812" s="514"/>
      <c r="F812" s="514"/>
      <c r="G812" s="514"/>
      <c r="H812" s="514"/>
      <c r="I812" s="514"/>
      <c r="J812" s="514"/>
      <c r="K812" s="514"/>
      <c r="L812" s="514"/>
      <c r="M812" s="514"/>
      <c r="N812" s="514"/>
      <c r="O812" s="514"/>
      <c r="P812" s="514"/>
      <c r="Q812" s="514"/>
      <c r="R812" s="514"/>
      <c r="S812" s="514"/>
      <c r="T812" s="514"/>
      <c r="U812" s="514"/>
      <c r="V812" s="514"/>
      <c r="W812" s="514"/>
      <c r="X812" s="514"/>
      <c r="Y812" s="514"/>
      <c r="Z812" s="514"/>
    </row>
    <row r="813" ht="13.5" customHeight="1">
      <c r="A813" s="514"/>
      <c r="B813" s="514"/>
      <c r="C813" s="515"/>
      <c r="D813" s="514"/>
      <c r="E813" s="514"/>
      <c r="F813" s="514"/>
      <c r="G813" s="514"/>
      <c r="H813" s="514"/>
      <c r="I813" s="514"/>
      <c r="J813" s="514"/>
      <c r="K813" s="514"/>
      <c r="L813" s="514"/>
      <c r="M813" s="514"/>
      <c r="N813" s="514"/>
      <c r="O813" s="514"/>
      <c r="P813" s="514"/>
      <c r="Q813" s="514"/>
      <c r="R813" s="514"/>
      <c r="S813" s="514"/>
      <c r="T813" s="514"/>
      <c r="U813" s="514"/>
      <c r="V813" s="514"/>
      <c r="W813" s="514"/>
      <c r="X813" s="514"/>
      <c r="Y813" s="514"/>
      <c r="Z813" s="514"/>
    </row>
    <row r="814" ht="13.5" customHeight="1">
      <c r="A814" s="514"/>
      <c r="B814" s="514"/>
      <c r="C814" s="515"/>
      <c r="D814" s="514"/>
      <c r="E814" s="514"/>
      <c r="F814" s="514"/>
      <c r="G814" s="514"/>
      <c r="H814" s="514"/>
      <c r="I814" s="514"/>
      <c r="J814" s="514"/>
      <c r="K814" s="514"/>
      <c r="L814" s="514"/>
      <c r="M814" s="514"/>
      <c r="N814" s="514"/>
      <c r="O814" s="514"/>
      <c r="P814" s="514"/>
      <c r="Q814" s="514"/>
      <c r="R814" s="514"/>
      <c r="S814" s="514"/>
      <c r="T814" s="514"/>
      <c r="U814" s="514"/>
      <c r="V814" s="514"/>
      <c r="W814" s="514"/>
      <c r="X814" s="514"/>
      <c r="Y814" s="514"/>
      <c r="Z814" s="514"/>
    </row>
    <row r="815" ht="13.5" customHeight="1">
      <c r="A815" s="514"/>
      <c r="B815" s="514"/>
      <c r="C815" s="515"/>
      <c r="D815" s="514"/>
      <c r="E815" s="514"/>
      <c r="F815" s="514"/>
      <c r="G815" s="514"/>
      <c r="H815" s="514"/>
      <c r="I815" s="514"/>
      <c r="J815" s="514"/>
      <c r="K815" s="514"/>
      <c r="L815" s="514"/>
      <c r="M815" s="514"/>
      <c r="N815" s="514"/>
      <c r="O815" s="514"/>
      <c r="P815" s="514"/>
      <c r="Q815" s="514"/>
      <c r="R815" s="514"/>
      <c r="S815" s="514"/>
      <c r="T815" s="514"/>
      <c r="U815" s="514"/>
      <c r="V815" s="514"/>
      <c r="W815" s="514"/>
      <c r="X815" s="514"/>
      <c r="Y815" s="514"/>
      <c r="Z815" s="514"/>
    </row>
    <row r="816" ht="13.5" customHeight="1">
      <c r="A816" s="514"/>
      <c r="B816" s="514"/>
      <c r="C816" s="515"/>
      <c r="D816" s="514"/>
      <c r="E816" s="514"/>
      <c r="F816" s="514"/>
      <c r="G816" s="514"/>
      <c r="H816" s="514"/>
      <c r="I816" s="514"/>
      <c r="J816" s="514"/>
      <c r="K816" s="514"/>
      <c r="L816" s="514"/>
      <c r="M816" s="514"/>
      <c r="N816" s="514"/>
      <c r="O816" s="514"/>
      <c r="P816" s="514"/>
      <c r="Q816" s="514"/>
      <c r="R816" s="514"/>
      <c r="S816" s="514"/>
      <c r="T816" s="514"/>
      <c r="U816" s="514"/>
      <c r="V816" s="514"/>
      <c r="W816" s="514"/>
      <c r="X816" s="514"/>
      <c r="Y816" s="514"/>
      <c r="Z816" s="514"/>
    </row>
    <row r="817" ht="13.5" customHeight="1">
      <c r="A817" s="514"/>
      <c r="B817" s="514"/>
      <c r="C817" s="515"/>
      <c r="D817" s="514"/>
      <c r="E817" s="514"/>
      <c r="F817" s="514"/>
      <c r="G817" s="514"/>
      <c r="H817" s="514"/>
      <c r="I817" s="514"/>
      <c r="J817" s="514"/>
      <c r="K817" s="514"/>
      <c r="L817" s="514"/>
      <c r="M817" s="514"/>
      <c r="N817" s="514"/>
      <c r="O817" s="514"/>
      <c r="P817" s="514"/>
      <c r="Q817" s="514"/>
      <c r="R817" s="514"/>
      <c r="S817" s="514"/>
      <c r="T817" s="514"/>
      <c r="U817" s="514"/>
      <c r="V817" s="514"/>
      <c r="W817" s="514"/>
      <c r="X817" s="514"/>
      <c r="Y817" s="514"/>
      <c r="Z817" s="514"/>
    </row>
    <row r="818" ht="13.5" customHeight="1">
      <c r="A818" s="514"/>
      <c r="B818" s="514"/>
      <c r="C818" s="515"/>
      <c r="D818" s="514"/>
      <c r="E818" s="514"/>
      <c r="F818" s="514"/>
      <c r="G818" s="514"/>
      <c r="H818" s="514"/>
      <c r="I818" s="514"/>
      <c r="J818" s="514"/>
      <c r="K818" s="514"/>
      <c r="L818" s="514"/>
      <c r="M818" s="514"/>
      <c r="N818" s="514"/>
      <c r="O818" s="514"/>
      <c r="P818" s="514"/>
      <c r="Q818" s="514"/>
      <c r="R818" s="514"/>
      <c r="S818" s="514"/>
      <c r="T818" s="514"/>
      <c r="U818" s="514"/>
      <c r="V818" s="514"/>
      <c r="W818" s="514"/>
      <c r="X818" s="514"/>
      <c r="Y818" s="514"/>
      <c r="Z818" s="514"/>
    </row>
    <row r="819" ht="13.5" customHeight="1">
      <c r="A819" s="514"/>
      <c r="B819" s="514"/>
      <c r="C819" s="515"/>
      <c r="D819" s="514"/>
      <c r="E819" s="514"/>
      <c r="F819" s="514"/>
      <c r="G819" s="514"/>
      <c r="H819" s="514"/>
      <c r="I819" s="514"/>
      <c r="J819" s="514"/>
      <c r="K819" s="514"/>
      <c r="L819" s="514"/>
      <c r="M819" s="514"/>
      <c r="N819" s="514"/>
      <c r="O819" s="514"/>
      <c r="P819" s="514"/>
      <c r="Q819" s="514"/>
      <c r="R819" s="514"/>
      <c r="S819" s="514"/>
      <c r="T819" s="514"/>
      <c r="U819" s="514"/>
      <c r="V819" s="514"/>
      <c r="W819" s="514"/>
      <c r="X819" s="514"/>
      <c r="Y819" s="514"/>
      <c r="Z819" s="514"/>
    </row>
    <row r="820" ht="13.5" customHeight="1">
      <c r="A820" s="514"/>
      <c r="B820" s="514"/>
      <c r="C820" s="515"/>
      <c r="D820" s="514"/>
      <c r="E820" s="514"/>
      <c r="F820" s="514"/>
      <c r="G820" s="514"/>
      <c r="H820" s="514"/>
      <c r="I820" s="514"/>
      <c r="J820" s="514"/>
      <c r="K820" s="514"/>
      <c r="L820" s="514"/>
      <c r="M820" s="514"/>
      <c r="N820" s="514"/>
      <c r="O820" s="514"/>
      <c r="P820" s="514"/>
      <c r="Q820" s="514"/>
      <c r="R820" s="514"/>
      <c r="S820" s="514"/>
      <c r="T820" s="514"/>
      <c r="U820" s="514"/>
      <c r="V820" s="514"/>
      <c r="W820" s="514"/>
      <c r="X820" s="514"/>
      <c r="Y820" s="514"/>
      <c r="Z820" s="514"/>
    </row>
    <row r="821" ht="13.5" customHeight="1">
      <c r="A821" s="514"/>
      <c r="B821" s="514"/>
      <c r="C821" s="515"/>
      <c r="D821" s="514"/>
      <c r="E821" s="514"/>
      <c r="F821" s="514"/>
      <c r="G821" s="514"/>
      <c r="H821" s="514"/>
      <c r="I821" s="514"/>
      <c r="J821" s="514"/>
      <c r="K821" s="514"/>
      <c r="L821" s="514"/>
      <c r="M821" s="514"/>
      <c r="N821" s="514"/>
      <c r="O821" s="514"/>
      <c r="P821" s="514"/>
      <c r="Q821" s="514"/>
      <c r="R821" s="514"/>
      <c r="S821" s="514"/>
      <c r="T821" s="514"/>
      <c r="U821" s="514"/>
      <c r="V821" s="514"/>
      <c r="W821" s="514"/>
      <c r="X821" s="514"/>
      <c r="Y821" s="514"/>
      <c r="Z821" s="514"/>
    </row>
    <row r="822" ht="13.5" customHeight="1">
      <c r="A822" s="514"/>
      <c r="B822" s="514"/>
      <c r="C822" s="515"/>
      <c r="D822" s="514"/>
      <c r="E822" s="514"/>
      <c r="F822" s="514"/>
      <c r="G822" s="514"/>
      <c r="H822" s="514"/>
      <c r="I822" s="514"/>
      <c r="J822" s="514"/>
      <c r="K822" s="514"/>
      <c r="L822" s="514"/>
      <c r="M822" s="514"/>
      <c r="N822" s="514"/>
      <c r="O822" s="514"/>
      <c r="P822" s="514"/>
      <c r="Q822" s="514"/>
      <c r="R822" s="514"/>
      <c r="S822" s="514"/>
      <c r="T822" s="514"/>
      <c r="U822" s="514"/>
      <c r="V822" s="514"/>
      <c r="W822" s="514"/>
      <c r="X822" s="514"/>
      <c r="Y822" s="514"/>
      <c r="Z822" s="514"/>
    </row>
    <row r="823" ht="13.5" customHeight="1">
      <c r="A823" s="514"/>
      <c r="B823" s="514"/>
      <c r="C823" s="515"/>
      <c r="D823" s="514"/>
      <c r="E823" s="514"/>
      <c r="F823" s="514"/>
      <c r="G823" s="514"/>
      <c r="H823" s="514"/>
      <c r="I823" s="514"/>
      <c r="J823" s="514"/>
      <c r="K823" s="514"/>
      <c r="L823" s="514"/>
      <c r="M823" s="514"/>
      <c r="N823" s="514"/>
      <c r="O823" s="514"/>
      <c r="P823" s="514"/>
      <c r="Q823" s="514"/>
      <c r="R823" s="514"/>
      <c r="S823" s="514"/>
      <c r="T823" s="514"/>
      <c r="U823" s="514"/>
      <c r="V823" s="514"/>
      <c r="W823" s="514"/>
      <c r="X823" s="514"/>
      <c r="Y823" s="514"/>
      <c r="Z823" s="514"/>
    </row>
    <row r="824" ht="13.5" customHeight="1">
      <c r="A824" s="514"/>
      <c r="B824" s="514"/>
      <c r="C824" s="515"/>
      <c r="D824" s="514"/>
      <c r="E824" s="514"/>
      <c r="F824" s="514"/>
      <c r="G824" s="514"/>
      <c r="H824" s="514"/>
      <c r="I824" s="514"/>
      <c r="J824" s="514"/>
      <c r="K824" s="514"/>
      <c r="L824" s="514"/>
      <c r="M824" s="514"/>
      <c r="N824" s="514"/>
      <c r="O824" s="514"/>
      <c r="P824" s="514"/>
      <c r="Q824" s="514"/>
      <c r="R824" s="514"/>
      <c r="S824" s="514"/>
      <c r="T824" s="514"/>
      <c r="U824" s="514"/>
      <c r="V824" s="514"/>
      <c r="W824" s="514"/>
      <c r="X824" s="514"/>
      <c r="Y824" s="514"/>
      <c r="Z824" s="514"/>
    </row>
    <row r="825" ht="13.5" customHeight="1">
      <c r="A825" s="514"/>
      <c r="B825" s="514"/>
      <c r="C825" s="515"/>
      <c r="D825" s="514"/>
      <c r="E825" s="514"/>
      <c r="F825" s="514"/>
      <c r="G825" s="514"/>
      <c r="H825" s="514"/>
      <c r="I825" s="514"/>
      <c r="J825" s="514"/>
      <c r="K825" s="514"/>
      <c r="L825" s="514"/>
      <c r="M825" s="514"/>
      <c r="N825" s="514"/>
      <c r="O825" s="514"/>
      <c r="P825" s="514"/>
      <c r="Q825" s="514"/>
      <c r="R825" s="514"/>
      <c r="S825" s="514"/>
      <c r="T825" s="514"/>
      <c r="U825" s="514"/>
      <c r="V825" s="514"/>
      <c r="W825" s="514"/>
      <c r="X825" s="514"/>
      <c r="Y825" s="514"/>
      <c r="Z825" s="514"/>
    </row>
    <row r="826" ht="13.5" customHeight="1">
      <c r="A826" s="514"/>
      <c r="B826" s="514"/>
      <c r="C826" s="515"/>
      <c r="D826" s="514"/>
      <c r="E826" s="514"/>
      <c r="F826" s="514"/>
      <c r="G826" s="514"/>
      <c r="H826" s="514"/>
      <c r="I826" s="514"/>
      <c r="J826" s="514"/>
      <c r="K826" s="514"/>
      <c r="L826" s="514"/>
      <c r="M826" s="514"/>
      <c r="N826" s="514"/>
      <c r="O826" s="514"/>
      <c r="P826" s="514"/>
      <c r="Q826" s="514"/>
      <c r="R826" s="514"/>
      <c r="S826" s="514"/>
      <c r="T826" s="514"/>
      <c r="U826" s="514"/>
      <c r="V826" s="514"/>
      <c r="W826" s="514"/>
      <c r="X826" s="514"/>
      <c r="Y826" s="514"/>
      <c r="Z826" s="514"/>
    </row>
    <row r="827" ht="13.5" customHeight="1">
      <c r="A827" s="514"/>
      <c r="B827" s="514"/>
      <c r="C827" s="515"/>
      <c r="D827" s="514"/>
      <c r="E827" s="514"/>
      <c r="F827" s="514"/>
      <c r="G827" s="514"/>
      <c r="H827" s="514"/>
      <c r="I827" s="514"/>
      <c r="J827" s="514"/>
      <c r="K827" s="514"/>
      <c r="L827" s="514"/>
      <c r="M827" s="514"/>
      <c r="N827" s="514"/>
      <c r="O827" s="514"/>
      <c r="P827" s="514"/>
      <c r="Q827" s="514"/>
      <c r="R827" s="514"/>
      <c r="S827" s="514"/>
      <c r="T827" s="514"/>
      <c r="U827" s="514"/>
      <c r="V827" s="514"/>
      <c r="W827" s="514"/>
      <c r="X827" s="514"/>
      <c r="Y827" s="514"/>
      <c r="Z827" s="514"/>
    </row>
    <row r="828" ht="13.5" customHeight="1">
      <c r="A828" s="514"/>
      <c r="B828" s="514"/>
      <c r="C828" s="515"/>
      <c r="D828" s="514"/>
      <c r="E828" s="514"/>
      <c r="F828" s="514"/>
      <c r="G828" s="514"/>
      <c r="H828" s="514"/>
      <c r="I828" s="514"/>
      <c r="J828" s="514"/>
      <c r="K828" s="514"/>
      <c r="L828" s="514"/>
      <c r="M828" s="514"/>
      <c r="N828" s="514"/>
      <c r="O828" s="514"/>
      <c r="P828" s="514"/>
      <c r="Q828" s="514"/>
      <c r="R828" s="514"/>
      <c r="S828" s="514"/>
      <c r="T828" s="514"/>
      <c r="U828" s="514"/>
      <c r="V828" s="514"/>
      <c r="W828" s="514"/>
      <c r="X828" s="514"/>
      <c r="Y828" s="514"/>
      <c r="Z828" s="514"/>
    </row>
    <row r="829" ht="13.5" customHeight="1">
      <c r="A829" s="514"/>
      <c r="B829" s="514"/>
      <c r="C829" s="515"/>
      <c r="D829" s="514"/>
      <c r="E829" s="514"/>
      <c r="F829" s="514"/>
      <c r="G829" s="514"/>
      <c r="H829" s="514"/>
      <c r="I829" s="514"/>
      <c r="J829" s="514"/>
      <c r="K829" s="514"/>
      <c r="L829" s="514"/>
      <c r="M829" s="514"/>
      <c r="N829" s="514"/>
      <c r="O829" s="514"/>
      <c r="P829" s="514"/>
      <c r="Q829" s="514"/>
      <c r="R829" s="514"/>
      <c r="S829" s="514"/>
      <c r="T829" s="514"/>
      <c r="U829" s="514"/>
      <c r="V829" s="514"/>
      <c r="W829" s="514"/>
      <c r="X829" s="514"/>
      <c r="Y829" s="514"/>
      <c r="Z829" s="514"/>
    </row>
    <row r="830" ht="13.5" customHeight="1">
      <c r="A830" s="514"/>
      <c r="B830" s="514"/>
      <c r="C830" s="515"/>
      <c r="D830" s="514"/>
      <c r="E830" s="514"/>
      <c r="F830" s="514"/>
      <c r="G830" s="514"/>
      <c r="H830" s="514"/>
      <c r="I830" s="514"/>
      <c r="J830" s="514"/>
      <c r="K830" s="514"/>
      <c r="L830" s="514"/>
      <c r="M830" s="514"/>
      <c r="N830" s="514"/>
      <c r="O830" s="514"/>
      <c r="P830" s="514"/>
      <c r="Q830" s="514"/>
      <c r="R830" s="514"/>
      <c r="S830" s="514"/>
      <c r="T830" s="514"/>
      <c r="U830" s="514"/>
      <c r="V830" s="514"/>
      <c r="W830" s="514"/>
      <c r="X830" s="514"/>
      <c r="Y830" s="514"/>
      <c r="Z830" s="514"/>
    </row>
    <row r="831" ht="13.5" customHeight="1">
      <c r="A831" s="514"/>
      <c r="B831" s="514"/>
      <c r="C831" s="515"/>
      <c r="D831" s="514"/>
      <c r="E831" s="514"/>
      <c r="F831" s="514"/>
      <c r="G831" s="514"/>
      <c r="H831" s="514"/>
      <c r="I831" s="514"/>
      <c r="J831" s="514"/>
      <c r="K831" s="514"/>
      <c r="L831" s="514"/>
      <c r="M831" s="514"/>
      <c r="N831" s="514"/>
      <c r="O831" s="514"/>
      <c r="P831" s="514"/>
      <c r="Q831" s="514"/>
      <c r="R831" s="514"/>
      <c r="S831" s="514"/>
      <c r="T831" s="514"/>
      <c r="U831" s="514"/>
      <c r="V831" s="514"/>
      <c r="W831" s="514"/>
      <c r="X831" s="514"/>
      <c r="Y831" s="514"/>
      <c r="Z831" s="514"/>
    </row>
    <row r="832" ht="13.5" customHeight="1">
      <c r="A832" s="514"/>
      <c r="B832" s="514"/>
      <c r="C832" s="515"/>
      <c r="D832" s="514"/>
      <c r="E832" s="514"/>
      <c r="F832" s="514"/>
      <c r="G832" s="514"/>
      <c r="H832" s="514"/>
      <c r="I832" s="514"/>
      <c r="J832" s="514"/>
      <c r="K832" s="514"/>
      <c r="L832" s="514"/>
      <c r="M832" s="514"/>
      <c r="N832" s="514"/>
      <c r="O832" s="514"/>
      <c r="P832" s="514"/>
      <c r="Q832" s="514"/>
      <c r="R832" s="514"/>
      <c r="S832" s="514"/>
      <c r="T832" s="514"/>
      <c r="U832" s="514"/>
      <c r="V832" s="514"/>
      <c r="W832" s="514"/>
      <c r="X832" s="514"/>
      <c r="Y832" s="514"/>
      <c r="Z832" s="514"/>
    </row>
    <row r="833" ht="13.5" customHeight="1">
      <c r="A833" s="514"/>
      <c r="B833" s="514"/>
      <c r="C833" s="515"/>
      <c r="D833" s="514"/>
      <c r="E833" s="514"/>
      <c r="F833" s="514"/>
      <c r="G833" s="514"/>
      <c r="H833" s="514"/>
      <c r="I833" s="514"/>
      <c r="J833" s="514"/>
      <c r="K833" s="514"/>
      <c r="L833" s="514"/>
      <c r="M833" s="514"/>
      <c r="N833" s="514"/>
      <c r="O833" s="514"/>
      <c r="P833" s="514"/>
      <c r="Q833" s="514"/>
      <c r="R833" s="514"/>
      <c r="S833" s="514"/>
      <c r="T833" s="514"/>
      <c r="U833" s="514"/>
      <c r="V833" s="514"/>
      <c r="W833" s="514"/>
      <c r="X833" s="514"/>
      <c r="Y833" s="514"/>
      <c r="Z833" s="514"/>
    </row>
    <row r="834" ht="13.5" customHeight="1">
      <c r="A834" s="514"/>
      <c r="B834" s="514"/>
      <c r="C834" s="515"/>
      <c r="D834" s="514"/>
      <c r="E834" s="514"/>
      <c r="F834" s="514"/>
      <c r="G834" s="514"/>
      <c r="H834" s="514"/>
      <c r="I834" s="514"/>
      <c r="J834" s="514"/>
      <c r="K834" s="514"/>
      <c r="L834" s="514"/>
      <c r="M834" s="514"/>
      <c r="N834" s="514"/>
      <c r="O834" s="514"/>
      <c r="P834" s="514"/>
      <c r="Q834" s="514"/>
      <c r="R834" s="514"/>
      <c r="S834" s="514"/>
      <c r="T834" s="514"/>
      <c r="U834" s="514"/>
      <c r="V834" s="514"/>
      <c r="W834" s="514"/>
      <c r="X834" s="514"/>
      <c r="Y834" s="514"/>
      <c r="Z834" s="514"/>
    </row>
    <row r="835" ht="13.5" customHeight="1">
      <c r="A835" s="514"/>
      <c r="B835" s="514"/>
      <c r="C835" s="515"/>
      <c r="D835" s="514"/>
      <c r="E835" s="514"/>
      <c r="F835" s="514"/>
      <c r="G835" s="514"/>
      <c r="H835" s="514"/>
      <c r="I835" s="514"/>
      <c r="J835" s="514"/>
      <c r="K835" s="514"/>
      <c r="L835" s="514"/>
      <c r="M835" s="514"/>
      <c r="N835" s="514"/>
      <c r="O835" s="514"/>
      <c r="P835" s="514"/>
      <c r="Q835" s="514"/>
      <c r="R835" s="514"/>
      <c r="S835" s="514"/>
      <c r="T835" s="514"/>
      <c r="U835" s="514"/>
      <c r="V835" s="514"/>
      <c r="W835" s="514"/>
      <c r="X835" s="514"/>
      <c r="Y835" s="514"/>
      <c r="Z835" s="514"/>
    </row>
    <row r="836" ht="13.5" customHeight="1">
      <c r="A836" s="514"/>
      <c r="B836" s="514"/>
      <c r="C836" s="515"/>
      <c r="D836" s="514"/>
      <c r="E836" s="514"/>
      <c r="F836" s="514"/>
      <c r="G836" s="514"/>
      <c r="H836" s="514"/>
      <c r="I836" s="514"/>
      <c r="J836" s="514"/>
      <c r="K836" s="514"/>
      <c r="L836" s="514"/>
      <c r="M836" s="514"/>
      <c r="N836" s="514"/>
      <c r="O836" s="514"/>
      <c r="P836" s="514"/>
      <c r="Q836" s="514"/>
      <c r="R836" s="514"/>
      <c r="S836" s="514"/>
      <c r="T836" s="514"/>
      <c r="U836" s="514"/>
      <c r="V836" s="514"/>
      <c r="W836" s="514"/>
      <c r="X836" s="514"/>
      <c r="Y836" s="514"/>
      <c r="Z836" s="514"/>
    </row>
    <row r="837" ht="13.5" customHeight="1">
      <c r="A837" s="514"/>
      <c r="B837" s="514"/>
      <c r="C837" s="515"/>
      <c r="D837" s="514"/>
      <c r="E837" s="514"/>
      <c r="F837" s="514"/>
      <c r="G837" s="514"/>
      <c r="H837" s="514"/>
      <c r="I837" s="514"/>
      <c r="J837" s="514"/>
      <c r="K837" s="514"/>
      <c r="L837" s="514"/>
      <c r="M837" s="514"/>
      <c r="N837" s="514"/>
      <c r="O837" s="514"/>
      <c r="P837" s="514"/>
      <c r="Q837" s="514"/>
      <c r="R837" s="514"/>
      <c r="S837" s="514"/>
      <c r="T837" s="514"/>
      <c r="U837" s="514"/>
      <c r="V837" s="514"/>
      <c r="W837" s="514"/>
      <c r="X837" s="514"/>
      <c r="Y837" s="514"/>
      <c r="Z837" s="514"/>
    </row>
    <row r="838" ht="13.5" customHeight="1">
      <c r="A838" s="514"/>
      <c r="B838" s="514"/>
      <c r="C838" s="515"/>
      <c r="D838" s="514"/>
      <c r="E838" s="514"/>
      <c r="F838" s="514"/>
      <c r="G838" s="514"/>
      <c r="H838" s="514"/>
      <c r="I838" s="514"/>
      <c r="J838" s="514"/>
      <c r="K838" s="514"/>
      <c r="L838" s="514"/>
      <c r="M838" s="514"/>
      <c r="N838" s="514"/>
      <c r="O838" s="514"/>
      <c r="P838" s="514"/>
      <c r="Q838" s="514"/>
      <c r="R838" s="514"/>
      <c r="S838" s="514"/>
      <c r="T838" s="514"/>
      <c r="U838" s="514"/>
      <c r="V838" s="514"/>
      <c r="W838" s="514"/>
      <c r="X838" s="514"/>
      <c r="Y838" s="514"/>
      <c r="Z838" s="514"/>
    </row>
    <row r="839" ht="13.5" customHeight="1">
      <c r="A839" s="514"/>
      <c r="B839" s="514"/>
      <c r="C839" s="515"/>
      <c r="D839" s="514"/>
      <c r="E839" s="514"/>
      <c r="F839" s="514"/>
      <c r="G839" s="514"/>
      <c r="H839" s="514"/>
      <c r="I839" s="514"/>
      <c r="J839" s="514"/>
      <c r="K839" s="514"/>
      <c r="L839" s="514"/>
      <c r="M839" s="514"/>
      <c r="N839" s="514"/>
      <c r="O839" s="514"/>
      <c r="P839" s="514"/>
      <c r="Q839" s="514"/>
      <c r="R839" s="514"/>
      <c r="S839" s="514"/>
      <c r="T839" s="514"/>
      <c r="U839" s="514"/>
      <c r="V839" s="514"/>
      <c r="W839" s="514"/>
      <c r="X839" s="514"/>
      <c r="Y839" s="514"/>
      <c r="Z839" s="514"/>
    </row>
    <row r="840" ht="13.5" customHeight="1">
      <c r="A840" s="514"/>
      <c r="B840" s="514"/>
      <c r="C840" s="515"/>
      <c r="D840" s="514"/>
      <c r="E840" s="514"/>
      <c r="F840" s="514"/>
      <c r="G840" s="514"/>
      <c r="H840" s="514"/>
      <c r="I840" s="514"/>
      <c r="J840" s="514"/>
      <c r="K840" s="514"/>
      <c r="L840" s="514"/>
      <c r="M840" s="514"/>
      <c r="N840" s="514"/>
      <c r="O840" s="514"/>
      <c r="P840" s="514"/>
      <c r="Q840" s="514"/>
      <c r="R840" s="514"/>
      <c r="S840" s="514"/>
      <c r="T840" s="514"/>
      <c r="U840" s="514"/>
      <c r="V840" s="514"/>
      <c r="W840" s="514"/>
      <c r="X840" s="514"/>
      <c r="Y840" s="514"/>
      <c r="Z840" s="514"/>
    </row>
    <row r="841" ht="13.5" customHeight="1">
      <c r="A841" s="514"/>
      <c r="B841" s="514"/>
      <c r="C841" s="515"/>
      <c r="D841" s="514"/>
      <c r="E841" s="514"/>
      <c r="F841" s="514"/>
      <c r="G841" s="514"/>
      <c r="H841" s="514"/>
      <c r="I841" s="514"/>
      <c r="J841" s="514"/>
      <c r="K841" s="514"/>
      <c r="L841" s="514"/>
      <c r="M841" s="514"/>
      <c r="N841" s="514"/>
      <c r="O841" s="514"/>
      <c r="P841" s="514"/>
      <c r="Q841" s="514"/>
      <c r="R841" s="514"/>
      <c r="S841" s="514"/>
      <c r="T841" s="514"/>
      <c r="U841" s="514"/>
      <c r="V841" s="514"/>
      <c r="W841" s="514"/>
      <c r="X841" s="514"/>
      <c r="Y841" s="514"/>
      <c r="Z841" s="514"/>
    </row>
    <row r="842" ht="13.5" customHeight="1">
      <c r="A842" s="514"/>
      <c r="B842" s="514"/>
      <c r="C842" s="515"/>
      <c r="D842" s="514"/>
      <c r="E842" s="514"/>
      <c r="F842" s="514"/>
      <c r="G842" s="514"/>
      <c r="H842" s="514"/>
      <c r="I842" s="514"/>
      <c r="J842" s="514"/>
      <c r="K842" s="514"/>
      <c r="L842" s="514"/>
      <c r="M842" s="514"/>
      <c r="N842" s="514"/>
      <c r="O842" s="514"/>
      <c r="P842" s="514"/>
      <c r="Q842" s="514"/>
      <c r="R842" s="514"/>
      <c r="S842" s="514"/>
      <c r="T842" s="514"/>
      <c r="U842" s="514"/>
      <c r="V842" s="514"/>
      <c r="W842" s="514"/>
      <c r="X842" s="514"/>
      <c r="Y842" s="514"/>
      <c r="Z842" s="514"/>
    </row>
    <row r="843" ht="13.5" customHeight="1">
      <c r="A843" s="514"/>
      <c r="B843" s="514"/>
      <c r="C843" s="515"/>
      <c r="D843" s="514"/>
      <c r="E843" s="514"/>
      <c r="F843" s="514"/>
      <c r="G843" s="514"/>
      <c r="H843" s="514"/>
      <c r="I843" s="514"/>
      <c r="J843" s="514"/>
      <c r="K843" s="514"/>
      <c r="L843" s="514"/>
      <c r="M843" s="514"/>
      <c r="N843" s="514"/>
      <c r="O843" s="514"/>
      <c r="P843" s="514"/>
      <c r="Q843" s="514"/>
      <c r="R843" s="514"/>
      <c r="S843" s="514"/>
      <c r="T843" s="514"/>
      <c r="U843" s="514"/>
      <c r="V843" s="514"/>
      <c r="W843" s="514"/>
      <c r="X843" s="514"/>
      <c r="Y843" s="514"/>
      <c r="Z843" s="514"/>
    </row>
    <row r="844" ht="13.5" customHeight="1">
      <c r="A844" s="514"/>
      <c r="B844" s="514"/>
      <c r="C844" s="515"/>
      <c r="D844" s="514"/>
      <c r="E844" s="514"/>
      <c r="F844" s="514"/>
      <c r="G844" s="514"/>
      <c r="H844" s="514"/>
      <c r="I844" s="514"/>
      <c r="J844" s="514"/>
      <c r="K844" s="514"/>
      <c r="L844" s="514"/>
      <c r="M844" s="514"/>
      <c r="N844" s="514"/>
      <c r="O844" s="514"/>
      <c r="P844" s="514"/>
      <c r="Q844" s="514"/>
      <c r="R844" s="514"/>
      <c r="S844" s="514"/>
      <c r="T844" s="514"/>
      <c r="U844" s="514"/>
      <c r="V844" s="514"/>
      <c r="W844" s="514"/>
      <c r="X844" s="514"/>
      <c r="Y844" s="514"/>
      <c r="Z844" s="514"/>
    </row>
    <row r="845" ht="13.5" customHeight="1">
      <c r="A845" s="514"/>
      <c r="B845" s="514"/>
      <c r="C845" s="515"/>
      <c r="D845" s="514"/>
      <c r="E845" s="514"/>
      <c r="F845" s="514"/>
      <c r="G845" s="514"/>
      <c r="H845" s="514"/>
      <c r="I845" s="514"/>
      <c r="J845" s="514"/>
      <c r="K845" s="514"/>
      <c r="L845" s="514"/>
      <c r="M845" s="514"/>
      <c r="N845" s="514"/>
      <c r="O845" s="514"/>
      <c r="P845" s="514"/>
      <c r="Q845" s="514"/>
      <c r="R845" s="514"/>
      <c r="S845" s="514"/>
      <c r="T845" s="514"/>
      <c r="U845" s="514"/>
      <c r="V845" s="514"/>
      <c r="W845" s="514"/>
      <c r="X845" s="514"/>
      <c r="Y845" s="514"/>
      <c r="Z845" s="514"/>
    </row>
    <row r="846" ht="13.5" customHeight="1">
      <c r="A846" s="514"/>
      <c r="B846" s="514"/>
      <c r="C846" s="515"/>
      <c r="D846" s="514"/>
      <c r="E846" s="514"/>
      <c r="F846" s="514"/>
      <c r="G846" s="514"/>
      <c r="H846" s="514"/>
      <c r="I846" s="514"/>
      <c r="J846" s="514"/>
      <c r="K846" s="514"/>
      <c r="L846" s="514"/>
      <c r="M846" s="514"/>
      <c r="N846" s="514"/>
      <c r="O846" s="514"/>
      <c r="P846" s="514"/>
      <c r="Q846" s="514"/>
      <c r="R846" s="514"/>
      <c r="S846" s="514"/>
      <c r="T846" s="514"/>
      <c r="U846" s="514"/>
      <c r="V846" s="514"/>
      <c r="W846" s="514"/>
      <c r="X846" s="514"/>
      <c r="Y846" s="514"/>
      <c r="Z846" s="514"/>
    </row>
    <row r="847" ht="13.5" customHeight="1">
      <c r="A847" s="514"/>
      <c r="B847" s="514"/>
      <c r="C847" s="515"/>
      <c r="D847" s="514"/>
      <c r="E847" s="514"/>
      <c r="F847" s="514"/>
      <c r="G847" s="514"/>
      <c r="H847" s="514"/>
      <c r="I847" s="514"/>
      <c r="J847" s="514"/>
      <c r="K847" s="514"/>
      <c r="L847" s="514"/>
      <c r="M847" s="514"/>
      <c r="N847" s="514"/>
      <c r="O847" s="514"/>
      <c r="P847" s="514"/>
      <c r="Q847" s="514"/>
      <c r="R847" s="514"/>
      <c r="S847" s="514"/>
      <c r="T847" s="514"/>
      <c r="U847" s="514"/>
      <c r="V847" s="514"/>
      <c r="W847" s="514"/>
      <c r="X847" s="514"/>
      <c r="Y847" s="514"/>
      <c r="Z847" s="514"/>
    </row>
    <row r="848" ht="13.5" customHeight="1">
      <c r="A848" s="514"/>
      <c r="B848" s="514"/>
      <c r="C848" s="515"/>
      <c r="D848" s="514"/>
      <c r="E848" s="514"/>
      <c r="F848" s="514"/>
      <c r="G848" s="514"/>
      <c r="H848" s="514"/>
      <c r="I848" s="514"/>
      <c r="J848" s="514"/>
      <c r="K848" s="514"/>
      <c r="L848" s="514"/>
      <c r="M848" s="514"/>
      <c r="N848" s="514"/>
      <c r="O848" s="514"/>
      <c r="P848" s="514"/>
      <c r="Q848" s="514"/>
      <c r="R848" s="514"/>
      <c r="S848" s="514"/>
      <c r="T848" s="514"/>
      <c r="U848" s="514"/>
      <c r="V848" s="514"/>
      <c r="W848" s="514"/>
      <c r="X848" s="514"/>
      <c r="Y848" s="514"/>
      <c r="Z848" s="514"/>
    </row>
    <row r="849" ht="13.5" customHeight="1">
      <c r="A849" s="514"/>
      <c r="B849" s="514"/>
      <c r="C849" s="515"/>
      <c r="D849" s="514"/>
      <c r="E849" s="514"/>
      <c r="F849" s="514"/>
      <c r="G849" s="514"/>
      <c r="H849" s="514"/>
      <c r="I849" s="514"/>
      <c r="J849" s="514"/>
      <c r="K849" s="514"/>
      <c r="L849" s="514"/>
      <c r="M849" s="514"/>
      <c r="N849" s="514"/>
      <c r="O849" s="514"/>
      <c r="P849" s="514"/>
      <c r="Q849" s="514"/>
      <c r="R849" s="514"/>
      <c r="S849" s="514"/>
      <c r="T849" s="514"/>
      <c r="U849" s="514"/>
      <c r="V849" s="514"/>
      <c r="W849" s="514"/>
      <c r="X849" s="514"/>
      <c r="Y849" s="514"/>
      <c r="Z849" s="514"/>
    </row>
    <row r="850" ht="13.5" customHeight="1">
      <c r="A850" s="514"/>
      <c r="B850" s="514"/>
      <c r="C850" s="515"/>
      <c r="D850" s="514"/>
      <c r="E850" s="514"/>
      <c r="F850" s="514"/>
      <c r="G850" s="514"/>
      <c r="H850" s="514"/>
      <c r="I850" s="514"/>
      <c r="J850" s="514"/>
      <c r="K850" s="514"/>
      <c r="L850" s="514"/>
      <c r="M850" s="514"/>
      <c r="N850" s="514"/>
      <c r="O850" s="514"/>
      <c r="P850" s="514"/>
      <c r="Q850" s="514"/>
      <c r="R850" s="514"/>
      <c r="S850" s="514"/>
      <c r="T850" s="514"/>
      <c r="U850" s="514"/>
      <c r="V850" s="514"/>
      <c r="W850" s="514"/>
      <c r="X850" s="514"/>
      <c r="Y850" s="514"/>
      <c r="Z850" s="514"/>
    </row>
    <row r="851" ht="13.5" customHeight="1">
      <c r="A851" s="514"/>
      <c r="B851" s="514"/>
      <c r="C851" s="515"/>
      <c r="D851" s="514"/>
      <c r="E851" s="514"/>
      <c r="F851" s="514"/>
      <c r="G851" s="514"/>
      <c r="H851" s="514"/>
      <c r="I851" s="514"/>
      <c r="J851" s="514"/>
      <c r="K851" s="514"/>
      <c r="L851" s="514"/>
      <c r="M851" s="514"/>
      <c r="N851" s="514"/>
      <c r="O851" s="514"/>
      <c r="P851" s="514"/>
      <c r="Q851" s="514"/>
      <c r="R851" s="514"/>
      <c r="S851" s="514"/>
      <c r="T851" s="514"/>
      <c r="U851" s="514"/>
      <c r="V851" s="514"/>
      <c r="W851" s="514"/>
      <c r="X851" s="514"/>
      <c r="Y851" s="514"/>
      <c r="Z851" s="514"/>
    </row>
    <row r="852" ht="13.5" customHeight="1">
      <c r="A852" s="514"/>
      <c r="B852" s="514"/>
      <c r="C852" s="515"/>
      <c r="D852" s="514"/>
      <c r="E852" s="514"/>
      <c r="F852" s="514"/>
      <c r="G852" s="514"/>
      <c r="H852" s="514"/>
      <c r="I852" s="514"/>
      <c r="J852" s="514"/>
      <c r="K852" s="514"/>
      <c r="L852" s="514"/>
      <c r="M852" s="514"/>
      <c r="N852" s="514"/>
      <c r="O852" s="514"/>
      <c r="P852" s="514"/>
      <c r="Q852" s="514"/>
      <c r="R852" s="514"/>
      <c r="S852" s="514"/>
      <c r="T852" s="514"/>
      <c r="U852" s="514"/>
      <c r="V852" s="514"/>
      <c r="W852" s="514"/>
      <c r="X852" s="514"/>
      <c r="Y852" s="514"/>
      <c r="Z852" s="514"/>
    </row>
    <row r="853" ht="13.5" customHeight="1">
      <c r="A853" s="514"/>
      <c r="B853" s="514"/>
      <c r="C853" s="515"/>
      <c r="D853" s="514"/>
      <c r="E853" s="514"/>
      <c r="F853" s="514"/>
      <c r="G853" s="514"/>
      <c r="H853" s="514"/>
      <c r="I853" s="514"/>
      <c r="J853" s="514"/>
      <c r="K853" s="514"/>
      <c r="L853" s="514"/>
      <c r="M853" s="514"/>
      <c r="N853" s="514"/>
      <c r="O853" s="514"/>
      <c r="P853" s="514"/>
      <c r="Q853" s="514"/>
      <c r="R853" s="514"/>
      <c r="S853" s="514"/>
      <c r="T853" s="514"/>
      <c r="U853" s="514"/>
      <c r="V853" s="514"/>
      <c r="W853" s="514"/>
      <c r="X853" s="514"/>
      <c r="Y853" s="514"/>
      <c r="Z853" s="514"/>
    </row>
    <row r="854" ht="13.5" customHeight="1">
      <c r="A854" s="514"/>
      <c r="B854" s="514"/>
      <c r="C854" s="515"/>
      <c r="D854" s="514"/>
      <c r="E854" s="514"/>
      <c r="F854" s="514"/>
      <c r="G854" s="514"/>
      <c r="H854" s="514"/>
      <c r="I854" s="514"/>
      <c r="J854" s="514"/>
      <c r="K854" s="514"/>
      <c r="L854" s="514"/>
      <c r="M854" s="514"/>
      <c r="N854" s="514"/>
      <c r="O854" s="514"/>
      <c r="P854" s="514"/>
      <c r="Q854" s="514"/>
      <c r="R854" s="514"/>
      <c r="S854" s="514"/>
      <c r="T854" s="514"/>
      <c r="U854" s="514"/>
      <c r="V854" s="514"/>
      <c r="W854" s="514"/>
      <c r="X854" s="514"/>
      <c r="Y854" s="514"/>
      <c r="Z854" s="514"/>
    </row>
    <row r="855" ht="13.5" customHeight="1">
      <c r="A855" s="514"/>
      <c r="B855" s="514"/>
      <c r="C855" s="515"/>
      <c r="D855" s="514"/>
      <c r="E855" s="514"/>
      <c r="F855" s="514"/>
      <c r="G855" s="514"/>
      <c r="H855" s="514"/>
      <c r="I855" s="514"/>
      <c r="J855" s="514"/>
      <c r="K855" s="514"/>
      <c r="L855" s="514"/>
      <c r="M855" s="514"/>
      <c r="N855" s="514"/>
      <c r="O855" s="514"/>
      <c r="P855" s="514"/>
      <c r="Q855" s="514"/>
      <c r="R855" s="514"/>
      <c r="S855" s="514"/>
      <c r="T855" s="514"/>
      <c r="U855" s="514"/>
      <c r="V855" s="514"/>
      <c r="W855" s="514"/>
      <c r="X855" s="514"/>
      <c r="Y855" s="514"/>
      <c r="Z855" s="514"/>
    </row>
    <row r="856" ht="13.5" customHeight="1">
      <c r="A856" s="514"/>
      <c r="B856" s="514"/>
      <c r="C856" s="515"/>
      <c r="D856" s="514"/>
      <c r="E856" s="514"/>
      <c r="F856" s="514"/>
      <c r="G856" s="514"/>
      <c r="H856" s="514"/>
      <c r="I856" s="514"/>
      <c r="J856" s="514"/>
      <c r="K856" s="514"/>
      <c r="L856" s="514"/>
      <c r="M856" s="514"/>
      <c r="N856" s="514"/>
      <c r="O856" s="514"/>
      <c r="P856" s="514"/>
      <c r="Q856" s="514"/>
      <c r="R856" s="514"/>
      <c r="S856" s="514"/>
      <c r="T856" s="514"/>
      <c r="U856" s="514"/>
      <c r="V856" s="514"/>
      <c r="W856" s="514"/>
      <c r="X856" s="514"/>
      <c r="Y856" s="514"/>
      <c r="Z856" s="514"/>
    </row>
    <row r="857" ht="13.5" customHeight="1">
      <c r="A857" s="514"/>
      <c r="B857" s="514"/>
      <c r="C857" s="515"/>
      <c r="D857" s="514"/>
      <c r="E857" s="514"/>
      <c r="F857" s="514"/>
      <c r="G857" s="514"/>
      <c r="H857" s="514"/>
      <c r="I857" s="514"/>
      <c r="J857" s="514"/>
      <c r="K857" s="514"/>
      <c r="L857" s="514"/>
      <c r="M857" s="514"/>
      <c r="N857" s="514"/>
      <c r="O857" s="514"/>
      <c r="P857" s="514"/>
      <c r="Q857" s="514"/>
      <c r="R857" s="514"/>
      <c r="S857" s="514"/>
      <c r="T857" s="514"/>
      <c r="U857" s="514"/>
      <c r="V857" s="514"/>
      <c r="W857" s="514"/>
      <c r="X857" s="514"/>
      <c r="Y857" s="514"/>
      <c r="Z857" s="514"/>
    </row>
    <row r="858" ht="13.5" customHeight="1">
      <c r="A858" s="514"/>
      <c r="B858" s="514"/>
      <c r="C858" s="515"/>
      <c r="D858" s="514"/>
      <c r="E858" s="514"/>
      <c r="F858" s="514"/>
      <c r="G858" s="514"/>
      <c r="H858" s="514"/>
      <c r="I858" s="514"/>
      <c r="J858" s="514"/>
      <c r="K858" s="514"/>
      <c r="L858" s="514"/>
      <c r="M858" s="514"/>
      <c r="N858" s="514"/>
      <c r="O858" s="514"/>
      <c r="P858" s="514"/>
      <c r="Q858" s="514"/>
      <c r="R858" s="514"/>
      <c r="S858" s="514"/>
      <c r="T858" s="514"/>
      <c r="U858" s="514"/>
      <c r="V858" s="514"/>
      <c r="W858" s="514"/>
      <c r="X858" s="514"/>
      <c r="Y858" s="514"/>
      <c r="Z858" s="514"/>
    </row>
    <row r="859" ht="13.5" customHeight="1">
      <c r="A859" s="514"/>
      <c r="B859" s="514"/>
      <c r="C859" s="515"/>
      <c r="D859" s="514"/>
      <c r="E859" s="514"/>
      <c r="F859" s="514"/>
      <c r="G859" s="514"/>
      <c r="H859" s="514"/>
      <c r="I859" s="514"/>
      <c r="J859" s="514"/>
      <c r="K859" s="514"/>
      <c r="L859" s="514"/>
      <c r="M859" s="514"/>
      <c r="N859" s="514"/>
      <c r="O859" s="514"/>
      <c r="P859" s="514"/>
      <c r="Q859" s="514"/>
      <c r="R859" s="514"/>
      <c r="S859" s="514"/>
      <c r="T859" s="514"/>
      <c r="U859" s="514"/>
      <c r="V859" s="514"/>
      <c r="W859" s="514"/>
      <c r="X859" s="514"/>
      <c r="Y859" s="514"/>
      <c r="Z859" s="514"/>
    </row>
    <row r="860" ht="13.5" customHeight="1">
      <c r="A860" s="514"/>
      <c r="B860" s="514"/>
      <c r="C860" s="515"/>
      <c r="D860" s="514"/>
      <c r="E860" s="514"/>
      <c r="F860" s="514"/>
      <c r="G860" s="514"/>
      <c r="H860" s="514"/>
      <c r="I860" s="514"/>
      <c r="J860" s="514"/>
      <c r="K860" s="514"/>
      <c r="L860" s="514"/>
      <c r="M860" s="514"/>
      <c r="N860" s="514"/>
      <c r="O860" s="514"/>
      <c r="P860" s="514"/>
      <c r="Q860" s="514"/>
      <c r="R860" s="514"/>
      <c r="S860" s="514"/>
      <c r="T860" s="514"/>
      <c r="U860" s="514"/>
      <c r="V860" s="514"/>
      <c r="W860" s="514"/>
      <c r="X860" s="514"/>
      <c r="Y860" s="514"/>
      <c r="Z860" s="514"/>
    </row>
    <row r="861" ht="13.5" customHeight="1">
      <c r="A861" s="514"/>
      <c r="B861" s="514"/>
      <c r="C861" s="515"/>
      <c r="D861" s="514"/>
      <c r="E861" s="514"/>
      <c r="F861" s="514"/>
      <c r="G861" s="514"/>
      <c r="H861" s="514"/>
      <c r="I861" s="514"/>
      <c r="J861" s="514"/>
      <c r="K861" s="514"/>
      <c r="L861" s="514"/>
      <c r="M861" s="514"/>
      <c r="N861" s="514"/>
      <c r="O861" s="514"/>
      <c r="P861" s="514"/>
      <c r="Q861" s="514"/>
      <c r="R861" s="514"/>
      <c r="S861" s="514"/>
      <c r="T861" s="514"/>
      <c r="U861" s="514"/>
      <c r="V861" s="514"/>
      <c r="W861" s="514"/>
      <c r="X861" s="514"/>
      <c r="Y861" s="514"/>
      <c r="Z861" s="514"/>
    </row>
    <row r="862" ht="13.5" customHeight="1">
      <c r="A862" s="514"/>
      <c r="B862" s="514"/>
      <c r="C862" s="515"/>
      <c r="D862" s="514"/>
      <c r="E862" s="514"/>
      <c r="F862" s="514"/>
      <c r="G862" s="514"/>
      <c r="H862" s="514"/>
      <c r="I862" s="514"/>
      <c r="J862" s="514"/>
      <c r="K862" s="514"/>
      <c r="L862" s="514"/>
      <c r="M862" s="514"/>
      <c r="N862" s="514"/>
      <c r="O862" s="514"/>
      <c r="P862" s="514"/>
      <c r="Q862" s="514"/>
      <c r="R862" s="514"/>
      <c r="S862" s="514"/>
      <c r="T862" s="514"/>
      <c r="U862" s="514"/>
      <c r="V862" s="514"/>
      <c r="W862" s="514"/>
      <c r="X862" s="514"/>
      <c r="Y862" s="514"/>
      <c r="Z862" s="514"/>
    </row>
    <row r="863" ht="13.5" customHeight="1">
      <c r="A863" s="514"/>
      <c r="B863" s="514"/>
      <c r="C863" s="515"/>
      <c r="D863" s="514"/>
      <c r="E863" s="514"/>
      <c r="F863" s="514"/>
      <c r="G863" s="514"/>
      <c r="H863" s="514"/>
      <c r="I863" s="514"/>
      <c r="J863" s="514"/>
      <c r="K863" s="514"/>
      <c r="L863" s="514"/>
      <c r="M863" s="514"/>
      <c r="N863" s="514"/>
      <c r="O863" s="514"/>
      <c r="P863" s="514"/>
      <c r="Q863" s="514"/>
      <c r="R863" s="514"/>
      <c r="S863" s="514"/>
      <c r="T863" s="514"/>
      <c r="U863" s="514"/>
      <c r="V863" s="514"/>
      <c r="W863" s="514"/>
      <c r="X863" s="514"/>
      <c r="Y863" s="514"/>
      <c r="Z863" s="514"/>
    </row>
    <row r="864" ht="13.5" customHeight="1">
      <c r="A864" s="514"/>
      <c r="B864" s="514"/>
      <c r="C864" s="515"/>
      <c r="D864" s="514"/>
      <c r="E864" s="514"/>
      <c r="F864" s="514"/>
      <c r="G864" s="514"/>
      <c r="H864" s="514"/>
      <c r="I864" s="514"/>
      <c r="J864" s="514"/>
      <c r="K864" s="514"/>
      <c r="L864" s="514"/>
      <c r="M864" s="514"/>
      <c r="N864" s="514"/>
      <c r="O864" s="514"/>
      <c r="P864" s="514"/>
      <c r="Q864" s="514"/>
      <c r="R864" s="514"/>
      <c r="S864" s="514"/>
      <c r="T864" s="514"/>
      <c r="U864" s="514"/>
      <c r="V864" s="514"/>
      <c r="W864" s="514"/>
      <c r="X864" s="514"/>
      <c r="Y864" s="514"/>
      <c r="Z864" s="514"/>
    </row>
    <row r="865" ht="13.5" customHeight="1">
      <c r="A865" s="514"/>
      <c r="B865" s="514"/>
      <c r="C865" s="515"/>
      <c r="D865" s="514"/>
      <c r="E865" s="514"/>
      <c r="F865" s="514"/>
      <c r="G865" s="514"/>
      <c r="H865" s="514"/>
      <c r="I865" s="514"/>
      <c r="J865" s="514"/>
      <c r="K865" s="514"/>
      <c r="L865" s="514"/>
      <c r="M865" s="514"/>
      <c r="N865" s="514"/>
      <c r="O865" s="514"/>
      <c r="P865" s="514"/>
      <c r="Q865" s="514"/>
      <c r="R865" s="514"/>
      <c r="S865" s="514"/>
      <c r="T865" s="514"/>
      <c r="U865" s="514"/>
      <c r="V865" s="514"/>
      <c r="W865" s="514"/>
      <c r="X865" s="514"/>
      <c r="Y865" s="514"/>
      <c r="Z865" s="514"/>
    </row>
    <row r="866" ht="13.5" customHeight="1">
      <c r="A866" s="514"/>
      <c r="B866" s="514"/>
      <c r="C866" s="515"/>
      <c r="D866" s="514"/>
      <c r="E866" s="514"/>
      <c r="F866" s="514"/>
      <c r="G866" s="514"/>
      <c r="H866" s="514"/>
      <c r="I866" s="514"/>
      <c r="J866" s="514"/>
      <c r="K866" s="514"/>
      <c r="L866" s="514"/>
      <c r="M866" s="514"/>
      <c r="N866" s="514"/>
      <c r="O866" s="514"/>
      <c r="P866" s="514"/>
      <c r="Q866" s="514"/>
      <c r="R866" s="514"/>
      <c r="S866" s="514"/>
      <c r="T866" s="514"/>
      <c r="U866" s="514"/>
      <c r="V866" s="514"/>
      <c r="W866" s="514"/>
      <c r="X866" s="514"/>
      <c r="Y866" s="514"/>
      <c r="Z866" s="514"/>
    </row>
    <row r="867" ht="13.5" customHeight="1">
      <c r="A867" s="514"/>
      <c r="B867" s="514"/>
      <c r="C867" s="515"/>
      <c r="D867" s="514"/>
      <c r="E867" s="514"/>
      <c r="F867" s="514"/>
      <c r="G867" s="514"/>
      <c r="H867" s="514"/>
      <c r="I867" s="514"/>
      <c r="J867" s="514"/>
      <c r="K867" s="514"/>
      <c r="L867" s="514"/>
      <c r="M867" s="514"/>
      <c r="N867" s="514"/>
      <c r="O867" s="514"/>
      <c r="P867" s="514"/>
      <c r="Q867" s="514"/>
      <c r="R867" s="514"/>
      <c r="S867" s="514"/>
      <c r="T867" s="514"/>
      <c r="U867" s="514"/>
      <c r="V867" s="514"/>
      <c r="W867" s="514"/>
      <c r="X867" s="514"/>
      <c r="Y867" s="514"/>
      <c r="Z867" s="514"/>
    </row>
    <row r="868" ht="13.5" customHeight="1">
      <c r="A868" s="514"/>
      <c r="B868" s="514"/>
      <c r="C868" s="515"/>
      <c r="D868" s="514"/>
      <c r="E868" s="514"/>
      <c r="F868" s="514"/>
      <c r="G868" s="514"/>
      <c r="H868" s="514"/>
      <c r="I868" s="514"/>
      <c r="J868" s="514"/>
      <c r="K868" s="514"/>
      <c r="L868" s="514"/>
      <c r="M868" s="514"/>
      <c r="N868" s="514"/>
      <c r="O868" s="514"/>
      <c r="P868" s="514"/>
      <c r="Q868" s="514"/>
      <c r="R868" s="514"/>
      <c r="S868" s="514"/>
      <c r="T868" s="514"/>
      <c r="U868" s="514"/>
      <c r="V868" s="514"/>
      <c r="W868" s="514"/>
      <c r="X868" s="514"/>
      <c r="Y868" s="514"/>
      <c r="Z868" s="514"/>
    </row>
    <row r="869" ht="13.5" customHeight="1">
      <c r="A869" s="514"/>
      <c r="B869" s="514"/>
      <c r="C869" s="515"/>
      <c r="D869" s="514"/>
      <c r="E869" s="514"/>
      <c r="F869" s="514"/>
      <c r="G869" s="514"/>
      <c r="H869" s="514"/>
      <c r="I869" s="514"/>
      <c r="J869" s="514"/>
      <c r="K869" s="514"/>
      <c r="L869" s="514"/>
      <c r="M869" s="514"/>
      <c r="N869" s="514"/>
      <c r="O869" s="514"/>
      <c r="P869" s="514"/>
      <c r="Q869" s="514"/>
      <c r="R869" s="514"/>
      <c r="S869" s="514"/>
      <c r="T869" s="514"/>
      <c r="U869" s="514"/>
      <c r="V869" s="514"/>
      <c r="W869" s="514"/>
      <c r="X869" s="514"/>
      <c r="Y869" s="514"/>
      <c r="Z869" s="514"/>
    </row>
    <row r="870" ht="13.5" customHeight="1">
      <c r="A870" s="514"/>
      <c r="B870" s="514"/>
      <c r="C870" s="515"/>
      <c r="D870" s="514"/>
      <c r="E870" s="514"/>
      <c r="F870" s="514"/>
      <c r="G870" s="514"/>
      <c r="H870" s="514"/>
      <c r="I870" s="514"/>
      <c r="J870" s="514"/>
      <c r="K870" s="514"/>
      <c r="L870" s="514"/>
      <c r="M870" s="514"/>
      <c r="N870" s="514"/>
      <c r="O870" s="514"/>
      <c r="P870" s="514"/>
      <c r="Q870" s="514"/>
      <c r="R870" s="514"/>
      <c r="S870" s="514"/>
      <c r="T870" s="514"/>
      <c r="U870" s="514"/>
      <c r="V870" s="514"/>
      <c r="W870" s="514"/>
      <c r="X870" s="514"/>
      <c r="Y870" s="514"/>
      <c r="Z870" s="514"/>
    </row>
    <row r="871" ht="13.5" customHeight="1">
      <c r="A871" s="514"/>
      <c r="B871" s="514"/>
      <c r="C871" s="515"/>
      <c r="D871" s="514"/>
      <c r="E871" s="514"/>
      <c r="F871" s="514"/>
      <c r="G871" s="514"/>
      <c r="H871" s="514"/>
      <c r="I871" s="514"/>
      <c r="J871" s="514"/>
      <c r="K871" s="514"/>
      <c r="L871" s="514"/>
      <c r="M871" s="514"/>
      <c r="N871" s="514"/>
      <c r="O871" s="514"/>
      <c r="P871" s="514"/>
      <c r="Q871" s="514"/>
      <c r="R871" s="514"/>
      <c r="S871" s="514"/>
      <c r="T871" s="514"/>
      <c r="U871" s="514"/>
      <c r="V871" s="514"/>
      <c r="W871" s="514"/>
      <c r="X871" s="514"/>
      <c r="Y871" s="514"/>
      <c r="Z871" s="514"/>
    </row>
    <row r="872" ht="13.5" customHeight="1">
      <c r="A872" s="514"/>
      <c r="B872" s="514"/>
      <c r="C872" s="515"/>
      <c r="D872" s="514"/>
      <c r="E872" s="514"/>
      <c r="F872" s="514"/>
      <c r="G872" s="514"/>
      <c r="H872" s="514"/>
      <c r="I872" s="514"/>
      <c r="J872" s="514"/>
      <c r="K872" s="514"/>
      <c r="L872" s="514"/>
      <c r="M872" s="514"/>
      <c r="N872" s="514"/>
      <c r="O872" s="514"/>
      <c r="P872" s="514"/>
      <c r="Q872" s="514"/>
      <c r="R872" s="514"/>
      <c r="S872" s="514"/>
      <c r="T872" s="514"/>
      <c r="U872" s="514"/>
      <c r="V872" s="514"/>
      <c r="W872" s="514"/>
      <c r="X872" s="514"/>
      <c r="Y872" s="514"/>
      <c r="Z872" s="514"/>
    </row>
    <row r="873" ht="13.5" customHeight="1">
      <c r="A873" s="514"/>
      <c r="B873" s="514"/>
      <c r="C873" s="515"/>
      <c r="D873" s="514"/>
      <c r="E873" s="514"/>
      <c r="F873" s="514"/>
      <c r="G873" s="514"/>
      <c r="H873" s="514"/>
      <c r="I873" s="514"/>
      <c r="J873" s="514"/>
      <c r="K873" s="514"/>
      <c r="L873" s="514"/>
      <c r="M873" s="514"/>
      <c r="N873" s="514"/>
      <c r="O873" s="514"/>
      <c r="P873" s="514"/>
      <c r="Q873" s="514"/>
      <c r="R873" s="514"/>
      <c r="S873" s="514"/>
      <c r="T873" s="514"/>
      <c r="U873" s="514"/>
      <c r="V873" s="514"/>
      <c r="W873" s="514"/>
      <c r="X873" s="514"/>
      <c r="Y873" s="514"/>
      <c r="Z873" s="514"/>
    </row>
    <row r="874" ht="13.5" customHeight="1">
      <c r="A874" s="514"/>
      <c r="B874" s="514"/>
      <c r="C874" s="515"/>
      <c r="D874" s="514"/>
      <c r="E874" s="514"/>
      <c r="F874" s="514"/>
      <c r="G874" s="514"/>
      <c r="H874" s="514"/>
      <c r="I874" s="514"/>
      <c r="J874" s="514"/>
      <c r="K874" s="514"/>
      <c r="L874" s="514"/>
      <c r="M874" s="514"/>
      <c r="N874" s="514"/>
      <c r="O874" s="514"/>
      <c r="P874" s="514"/>
      <c r="Q874" s="514"/>
      <c r="R874" s="514"/>
      <c r="S874" s="514"/>
      <c r="T874" s="514"/>
      <c r="U874" s="514"/>
      <c r="V874" s="514"/>
      <c r="W874" s="514"/>
      <c r="X874" s="514"/>
      <c r="Y874" s="514"/>
      <c r="Z874" s="514"/>
    </row>
    <row r="875" ht="13.5" customHeight="1">
      <c r="A875" s="514"/>
      <c r="B875" s="514"/>
      <c r="C875" s="515"/>
      <c r="D875" s="514"/>
      <c r="E875" s="514"/>
      <c r="F875" s="514"/>
      <c r="G875" s="514"/>
      <c r="H875" s="514"/>
      <c r="I875" s="514"/>
      <c r="J875" s="514"/>
      <c r="K875" s="514"/>
      <c r="L875" s="514"/>
      <c r="M875" s="514"/>
      <c r="N875" s="514"/>
      <c r="O875" s="514"/>
      <c r="P875" s="514"/>
      <c r="Q875" s="514"/>
      <c r="R875" s="514"/>
      <c r="S875" s="514"/>
      <c r="T875" s="514"/>
      <c r="U875" s="514"/>
      <c r="V875" s="514"/>
      <c r="W875" s="514"/>
      <c r="X875" s="514"/>
      <c r="Y875" s="514"/>
      <c r="Z875" s="514"/>
    </row>
    <row r="876" ht="13.5" customHeight="1">
      <c r="A876" s="514"/>
      <c r="B876" s="514"/>
      <c r="C876" s="515"/>
      <c r="D876" s="514"/>
      <c r="E876" s="514"/>
      <c r="F876" s="514"/>
      <c r="G876" s="514"/>
      <c r="H876" s="514"/>
      <c r="I876" s="514"/>
      <c r="J876" s="514"/>
      <c r="K876" s="514"/>
      <c r="L876" s="514"/>
      <c r="M876" s="514"/>
      <c r="N876" s="514"/>
      <c r="O876" s="514"/>
      <c r="P876" s="514"/>
      <c r="Q876" s="514"/>
      <c r="R876" s="514"/>
      <c r="S876" s="514"/>
      <c r="T876" s="514"/>
      <c r="U876" s="514"/>
      <c r="V876" s="514"/>
      <c r="W876" s="514"/>
      <c r="X876" s="514"/>
      <c r="Y876" s="514"/>
      <c r="Z876" s="514"/>
    </row>
    <row r="877" ht="13.5" customHeight="1">
      <c r="A877" s="514"/>
      <c r="B877" s="514"/>
      <c r="C877" s="515"/>
      <c r="D877" s="514"/>
      <c r="E877" s="514"/>
      <c r="F877" s="514"/>
      <c r="G877" s="514"/>
      <c r="H877" s="514"/>
      <c r="I877" s="514"/>
      <c r="J877" s="514"/>
      <c r="K877" s="514"/>
      <c r="L877" s="514"/>
      <c r="M877" s="514"/>
      <c r="N877" s="514"/>
      <c r="O877" s="514"/>
      <c r="P877" s="514"/>
      <c r="Q877" s="514"/>
      <c r="R877" s="514"/>
      <c r="S877" s="514"/>
      <c r="T877" s="514"/>
      <c r="U877" s="514"/>
      <c r="V877" s="514"/>
      <c r="W877" s="514"/>
      <c r="X877" s="514"/>
      <c r="Y877" s="514"/>
      <c r="Z877" s="514"/>
    </row>
    <row r="878" ht="13.5" customHeight="1">
      <c r="A878" s="514"/>
      <c r="B878" s="514"/>
      <c r="C878" s="515"/>
      <c r="D878" s="514"/>
      <c r="E878" s="514"/>
      <c r="F878" s="514"/>
      <c r="G878" s="514"/>
      <c r="H878" s="514"/>
      <c r="I878" s="514"/>
      <c r="J878" s="514"/>
      <c r="K878" s="514"/>
      <c r="L878" s="514"/>
      <c r="M878" s="514"/>
      <c r="N878" s="514"/>
      <c r="O878" s="514"/>
      <c r="P878" s="514"/>
      <c r="Q878" s="514"/>
      <c r="R878" s="514"/>
      <c r="S878" s="514"/>
      <c r="T878" s="514"/>
      <c r="U878" s="514"/>
      <c r="V878" s="514"/>
      <c r="W878" s="514"/>
      <c r="X878" s="514"/>
      <c r="Y878" s="514"/>
      <c r="Z878" s="514"/>
    </row>
    <row r="879" ht="13.5" customHeight="1">
      <c r="A879" s="514"/>
      <c r="B879" s="514"/>
      <c r="C879" s="515"/>
      <c r="D879" s="514"/>
      <c r="E879" s="514"/>
      <c r="F879" s="514"/>
      <c r="G879" s="514"/>
      <c r="H879" s="514"/>
      <c r="I879" s="514"/>
      <c r="J879" s="514"/>
      <c r="K879" s="514"/>
      <c r="L879" s="514"/>
      <c r="M879" s="514"/>
      <c r="N879" s="514"/>
      <c r="O879" s="514"/>
      <c r="P879" s="514"/>
      <c r="Q879" s="514"/>
      <c r="R879" s="514"/>
      <c r="S879" s="514"/>
      <c r="T879" s="514"/>
      <c r="U879" s="514"/>
      <c r="V879" s="514"/>
      <c r="W879" s="514"/>
      <c r="X879" s="514"/>
      <c r="Y879" s="514"/>
      <c r="Z879" s="514"/>
    </row>
    <row r="880" ht="13.5" customHeight="1">
      <c r="A880" s="514"/>
      <c r="B880" s="514"/>
      <c r="C880" s="515"/>
      <c r="D880" s="514"/>
      <c r="E880" s="514"/>
      <c r="F880" s="514"/>
      <c r="G880" s="514"/>
      <c r="H880" s="514"/>
      <c r="I880" s="514"/>
      <c r="J880" s="514"/>
      <c r="K880" s="514"/>
      <c r="L880" s="514"/>
      <c r="M880" s="514"/>
      <c r="N880" s="514"/>
      <c r="O880" s="514"/>
      <c r="P880" s="514"/>
      <c r="Q880" s="514"/>
      <c r="R880" s="514"/>
      <c r="S880" s="514"/>
      <c r="T880" s="514"/>
      <c r="U880" s="514"/>
      <c r="V880" s="514"/>
      <c r="W880" s="514"/>
      <c r="X880" s="514"/>
      <c r="Y880" s="514"/>
      <c r="Z880" s="514"/>
    </row>
    <row r="881" ht="13.5" customHeight="1">
      <c r="A881" s="514"/>
      <c r="B881" s="514"/>
      <c r="C881" s="515"/>
      <c r="D881" s="514"/>
      <c r="E881" s="514"/>
      <c r="F881" s="514"/>
      <c r="G881" s="514"/>
      <c r="H881" s="514"/>
      <c r="I881" s="514"/>
      <c r="J881" s="514"/>
      <c r="K881" s="514"/>
      <c r="L881" s="514"/>
      <c r="M881" s="514"/>
      <c r="N881" s="514"/>
      <c r="O881" s="514"/>
      <c r="P881" s="514"/>
      <c r="Q881" s="514"/>
      <c r="R881" s="514"/>
      <c r="S881" s="514"/>
      <c r="T881" s="514"/>
      <c r="U881" s="514"/>
      <c r="V881" s="514"/>
      <c r="W881" s="514"/>
      <c r="X881" s="514"/>
      <c r="Y881" s="514"/>
      <c r="Z881" s="514"/>
    </row>
    <row r="882" ht="13.5" customHeight="1">
      <c r="A882" s="514"/>
      <c r="B882" s="514"/>
      <c r="C882" s="515"/>
      <c r="D882" s="514"/>
      <c r="E882" s="514"/>
      <c r="F882" s="514"/>
      <c r="G882" s="514"/>
      <c r="H882" s="514"/>
      <c r="I882" s="514"/>
      <c r="J882" s="514"/>
      <c r="K882" s="514"/>
      <c r="L882" s="514"/>
      <c r="M882" s="514"/>
      <c r="N882" s="514"/>
      <c r="O882" s="514"/>
      <c r="P882" s="514"/>
      <c r="Q882" s="514"/>
      <c r="R882" s="514"/>
      <c r="S882" s="514"/>
      <c r="T882" s="514"/>
      <c r="U882" s="514"/>
      <c r="V882" s="514"/>
      <c r="W882" s="514"/>
      <c r="X882" s="514"/>
      <c r="Y882" s="514"/>
      <c r="Z882" s="514"/>
    </row>
    <row r="883" ht="13.5" customHeight="1">
      <c r="A883" s="514"/>
      <c r="B883" s="514"/>
      <c r="C883" s="515"/>
      <c r="D883" s="514"/>
      <c r="E883" s="514"/>
      <c r="F883" s="514"/>
      <c r="G883" s="514"/>
      <c r="H883" s="514"/>
      <c r="I883" s="514"/>
      <c r="J883" s="514"/>
      <c r="K883" s="514"/>
      <c r="L883" s="514"/>
      <c r="M883" s="514"/>
      <c r="N883" s="514"/>
      <c r="O883" s="514"/>
      <c r="P883" s="514"/>
      <c r="Q883" s="514"/>
      <c r="R883" s="514"/>
      <c r="S883" s="514"/>
      <c r="T883" s="514"/>
      <c r="U883" s="514"/>
      <c r="V883" s="514"/>
      <c r="W883" s="514"/>
      <c r="X883" s="514"/>
      <c r="Y883" s="514"/>
      <c r="Z883" s="514"/>
    </row>
    <row r="884" ht="13.5" customHeight="1">
      <c r="A884" s="514"/>
      <c r="B884" s="514"/>
      <c r="C884" s="515"/>
      <c r="D884" s="514"/>
      <c r="E884" s="514"/>
      <c r="F884" s="514"/>
      <c r="G884" s="514"/>
      <c r="H884" s="514"/>
      <c r="I884" s="514"/>
      <c r="J884" s="514"/>
      <c r="K884" s="514"/>
      <c r="L884" s="514"/>
      <c r="M884" s="514"/>
      <c r="N884" s="514"/>
      <c r="O884" s="514"/>
      <c r="P884" s="514"/>
      <c r="Q884" s="514"/>
      <c r="R884" s="514"/>
      <c r="S884" s="514"/>
      <c r="T884" s="514"/>
      <c r="U884" s="514"/>
      <c r="V884" s="514"/>
      <c r="W884" s="514"/>
      <c r="X884" s="514"/>
      <c r="Y884" s="514"/>
      <c r="Z884" s="514"/>
    </row>
    <row r="885" ht="13.5" customHeight="1">
      <c r="A885" s="514"/>
      <c r="B885" s="514"/>
      <c r="C885" s="515"/>
      <c r="D885" s="514"/>
      <c r="E885" s="514"/>
      <c r="F885" s="514"/>
      <c r="G885" s="514"/>
      <c r="H885" s="514"/>
      <c r="I885" s="514"/>
      <c r="J885" s="514"/>
      <c r="K885" s="514"/>
      <c r="L885" s="514"/>
      <c r="M885" s="514"/>
      <c r="N885" s="514"/>
      <c r="O885" s="514"/>
      <c r="P885" s="514"/>
      <c r="Q885" s="514"/>
      <c r="R885" s="514"/>
      <c r="S885" s="514"/>
      <c r="T885" s="514"/>
      <c r="U885" s="514"/>
      <c r="V885" s="514"/>
      <c r="W885" s="514"/>
      <c r="X885" s="514"/>
      <c r="Y885" s="514"/>
      <c r="Z885" s="514"/>
    </row>
    <row r="886" ht="13.5" customHeight="1">
      <c r="A886" s="514"/>
      <c r="B886" s="514"/>
      <c r="C886" s="515"/>
      <c r="D886" s="514"/>
      <c r="E886" s="514"/>
      <c r="F886" s="514"/>
      <c r="G886" s="514"/>
      <c r="H886" s="514"/>
      <c r="I886" s="514"/>
      <c r="J886" s="514"/>
      <c r="K886" s="514"/>
      <c r="L886" s="514"/>
      <c r="M886" s="514"/>
      <c r="N886" s="514"/>
      <c r="O886" s="514"/>
      <c r="P886" s="514"/>
      <c r="Q886" s="514"/>
      <c r="R886" s="514"/>
      <c r="S886" s="514"/>
      <c r="T886" s="514"/>
      <c r="U886" s="514"/>
      <c r="V886" s="514"/>
      <c r="W886" s="514"/>
      <c r="X886" s="514"/>
      <c r="Y886" s="514"/>
      <c r="Z886" s="514"/>
    </row>
    <row r="887" ht="13.5" customHeight="1">
      <c r="A887" s="514"/>
      <c r="B887" s="514"/>
      <c r="C887" s="515"/>
      <c r="D887" s="514"/>
      <c r="E887" s="514"/>
      <c r="F887" s="514"/>
      <c r="G887" s="514"/>
      <c r="H887" s="514"/>
      <c r="I887" s="514"/>
      <c r="J887" s="514"/>
      <c r="K887" s="514"/>
      <c r="L887" s="514"/>
      <c r="M887" s="514"/>
      <c r="N887" s="514"/>
      <c r="O887" s="514"/>
      <c r="P887" s="514"/>
      <c r="Q887" s="514"/>
      <c r="R887" s="514"/>
      <c r="S887" s="514"/>
      <c r="T887" s="514"/>
      <c r="U887" s="514"/>
      <c r="V887" s="514"/>
      <c r="W887" s="514"/>
      <c r="X887" s="514"/>
      <c r="Y887" s="514"/>
      <c r="Z887" s="514"/>
    </row>
    <row r="888" ht="13.5" customHeight="1">
      <c r="A888" s="514"/>
      <c r="B888" s="514"/>
      <c r="C888" s="515"/>
      <c r="D888" s="514"/>
      <c r="E888" s="514"/>
      <c r="F888" s="514"/>
      <c r="G888" s="514"/>
      <c r="H888" s="514"/>
      <c r="I888" s="514"/>
      <c r="J888" s="514"/>
      <c r="K888" s="514"/>
      <c r="L888" s="514"/>
      <c r="M888" s="514"/>
      <c r="N888" s="514"/>
      <c r="O888" s="514"/>
      <c r="P888" s="514"/>
      <c r="Q888" s="514"/>
      <c r="R888" s="514"/>
      <c r="S888" s="514"/>
      <c r="T888" s="514"/>
      <c r="U888" s="514"/>
      <c r="V888" s="514"/>
      <c r="W888" s="514"/>
      <c r="X888" s="514"/>
      <c r="Y888" s="514"/>
      <c r="Z888" s="514"/>
    </row>
    <row r="889" ht="13.5" customHeight="1">
      <c r="A889" s="514"/>
      <c r="B889" s="514"/>
      <c r="C889" s="515"/>
      <c r="D889" s="514"/>
      <c r="E889" s="514"/>
      <c r="F889" s="514"/>
      <c r="G889" s="514"/>
      <c r="H889" s="514"/>
      <c r="I889" s="514"/>
      <c r="J889" s="514"/>
      <c r="K889" s="514"/>
      <c r="L889" s="514"/>
      <c r="M889" s="514"/>
      <c r="N889" s="514"/>
      <c r="O889" s="514"/>
      <c r="P889" s="514"/>
      <c r="Q889" s="514"/>
      <c r="R889" s="514"/>
      <c r="S889" s="514"/>
      <c r="T889" s="514"/>
      <c r="U889" s="514"/>
      <c r="V889" s="514"/>
      <c r="W889" s="514"/>
      <c r="X889" s="514"/>
      <c r="Y889" s="514"/>
      <c r="Z889" s="514"/>
    </row>
    <row r="890" ht="13.5" customHeight="1">
      <c r="A890" s="514"/>
      <c r="B890" s="514"/>
      <c r="C890" s="515"/>
      <c r="D890" s="514"/>
      <c r="E890" s="514"/>
      <c r="F890" s="514"/>
      <c r="G890" s="514"/>
      <c r="H890" s="514"/>
      <c r="I890" s="514"/>
      <c r="J890" s="514"/>
      <c r="K890" s="514"/>
      <c r="L890" s="514"/>
      <c r="M890" s="514"/>
      <c r="N890" s="514"/>
      <c r="O890" s="514"/>
      <c r="P890" s="514"/>
      <c r="Q890" s="514"/>
      <c r="R890" s="514"/>
      <c r="S890" s="514"/>
      <c r="T890" s="514"/>
      <c r="U890" s="514"/>
      <c r="V890" s="514"/>
      <c r="W890" s="514"/>
      <c r="X890" s="514"/>
      <c r="Y890" s="514"/>
      <c r="Z890" s="514"/>
    </row>
    <row r="891" ht="13.5" customHeight="1">
      <c r="A891" s="514"/>
      <c r="B891" s="514"/>
      <c r="C891" s="515"/>
      <c r="D891" s="514"/>
      <c r="E891" s="514"/>
      <c r="F891" s="514"/>
      <c r="G891" s="514"/>
      <c r="H891" s="514"/>
      <c r="I891" s="514"/>
      <c r="J891" s="514"/>
      <c r="K891" s="514"/>
      <c r="L891" s="514"/>
      <c r="M891" s="514"/>
      <c r="N891" s="514"/>
      <c r="O891" s="514"/>
      <c r="P891" s="514"/>
      <c r="Q891" s="514"/>
      <c r="R891" s="514"/>
      <c r="S891" s="514"/>
      <c r="T891" s="514"/>
      <c r="U891" s="514"/>
      <c r="V891" s="514"/>
      <c r="W891" s="514"/>
      <c r="X891" s="514"/>
      <c r="Y891" s="514"/>
      <c r="Z891" s="514"/>
    </row>
    <row r="892" ht="13.5" customHeight="1">
      <c r="A892" s="514"/>
      <c r="B892" s="514"/>
      <c r="C892" s="515"/>
      <c r="D892" s="514"/>
      <c r="E892" s="514"/>
      <c r="F892" s="514"/>
      <c r="G892" s="514"/>
      <c r="H892" s="514"/>
      <c r="I892" s="514"/>
      <c r="J892" s="514"/>
      <c r="K892" s="514"/>
      <c r="L892" s="514"/>
      <c r="M892" s="514"/>
      <c r="N892" s="514"/>
      <c r="O892" s="514"/>
      <c r="P892" s="514"/>
      <c r="Q892" s="514"/>
      <c r="R892" s="514"/>
      <c r="S892" s="514"/>
      <c r="T892" s="514"/>
      <c r="U892" s="514"/>
      <c r="V892" s="514"/>
      <c r="W892" s="514"/>
      <c r="X892" s="514"/>
      <c r="Y892" s="514"/>
      <c r="Z892" s="514"/>
    </row>
    <row r="893" ht="13.5" customHeight="1">
      <c r="A893" s="514"/>
      <c r="B893" s="514"/>
      <c r="C893" s="515"/>
      <c r="D893" s="514"/>
      <c r="E893" s="514"/>
      <c r="F893" s="514"/>
      <c r="G893" s="514"/>
      <c r="H893" s="514"/>
      <c r="I893" s="514"/>
      <c r="J893" s="514"/>
      <c r="K893" s="514"/>
      <c r="L893" s="514"/>
      <c r="M893" s="514"/>
      <c r="N893" s="514"/>
      <c r="O893" s="514"/>
      <c r="P893" s="514"/>
      <c r="Q893" s="514"/>
      <c r="R893" s="514"/>
      <c r="S893" s="514"/>
      <c r="T893" s="514"/>
      <c r="U893" s="514"/>
      <c r="V893" s="514"/>
      <c r="W893" s="514"/>
      <c r="X893" s="514"/>
      <c r="Y893" s="514"/>
      <c r="Z893" s="514"/>
    </row>
    <row r="894" ht="13.5" customHeight="1">
      <c r="A894" s="514"/>
      <c r="B894" s="514"/>
      <c r="C894" s="515"/>
      <c r="D894" s="514"/>
      <c r="E894" s="514"/>
      <c r="F894" s="514"/>
      <c r="G894" s="514"/>
      <c r="H894" s="514"/>
      <c r="I894" s="514"/>
      <c r="J894" s="514"/>
      <c r="K894" s="514"/>
      <c r="L894" s="514"/>
      <c r="M894" s="514"/>
      <c r="N894" s="514"/>
      <c r="O894" s="514"/>
      <c r="P894" s="514"/>
      <c r="Q894" s="514"/>
      <c r="R894" s="514"/>
      <c r="S894" s="514"/>
      <c r="T894" s="514"/>
      <c r="U894" s="514"/>
      <c r="V894" s="514"/>
      <c r="W894" s="514"/>
      <c r="X894" s="514"/>
      <c r="Y894" s="514"/>
      <c r="Z894" s="514"/>
    </row>
    <row r="895" ht="13.5" customHeight="1">
      <c r="A895" s="514"/>
      <c r="B895" s="514"/>
      <c r="C895" s="515"/>
      <c r="D895" s="514"/>
      <c r="E895" s="514"/>
      <c r="F895" s="514"/>
      <c r="G895" s="514"/>
      <c r="H895" s="514"/>
      <c r="I895" s="514"/>
      <c r="J895" s="514"/>
      <c r="K895" s="514"/>
      <c r="L895" s="514"/>
      <c r="M895" s="514"/>
      <c r="N895" s="514"/>
      <c r="O895" s="514"/>
      <c r="P895" s="514"/>
      <c r="Q895" s="514"/>
      <c r="R895" s="514"/>
      <c r="S895" s="514"/>
      <c r="T895" s="514"/>
      <c r="U895" s="514"/>
      <c r="V895" s="514"/>
      <c r="W895" s="514"/>
      <c r="X895" s="514"/>
      <c r="Y895" s="514"/>
      <c r="Z895" s="514"/>
    </row>
    <row r="896" ht="13.5" customHeight="1">
      <c r="A896" s="514"/>
      <c r="B896" s="514"/>
      <c r="C896" s="515"/>
      <c r="D896" s="514"/>
      <c r="E896" s="514"/>
      <c r="F896" s="514"/>
      <c r="G896" s="514"/>
      <c r="H896" s="514"/>
      <c r="I896" s="514"/>
      <c r="J896" s="514"/>
      <c r="K896" s="514"/>
      <c r="L896" s="514"/>
      <c r="M896" s="514"/>
      <c r="N896" s="514"/>
      <c r="O896" s="514"/>
      <c r="P896" s="514"/>
      <c r="Q896" s="514"/>
      <c r="R896" s="514"/>
      <c r="S896" s="514"/>
      <c r="T896" s="514"/>
      <c r="U896" s="514"/>
      <c r="V896" s="514"/>
      <c r="W896" s="514"/>
      <c r="X896" s="514"/>
      <c r="Y896" s="514"/>
      <c r="Z896" s="514"/>
    </row>
    <row r="897" ht="13.5" customHeight="1">
      <c r="A897" s="514"/>
      <c r="B897" s="514"/>
      <c r="C897" s="515"/>
      <c r="D897" s="514"/>
      <c r="E897" s="514"/>
      <c r="F897" s="514"/>
      <c r="G897" s="514"/>
      <c r="H897" s="514"/>
      <c r="I897" s="514"/>
      <c r="J897" s="514"/>
      <c r="K897" s="514"/>
      <c r="L897" s="514"/>
      <c r="M897" s="514"/>
      <c r="N897" s="514"/>
      <c r="O897" s="514"/>
      <c r="P897" s="514"/>
      <c r="Q897" s="514"/>
      <c r="R897" s="514"/>
      <c r="S897" s="514"/>
      <c r="T897" s="514"/>
      <c r="U897" s="514"/>
      <c r="V897" s="514"/>
      <c r="W897" s="514"/>
      <c r="X897" s="514"/>
      <c r="Y897" s="514"/>
      <c r="Z897" s="514"/>
    </row>
    <row r="898" ht="13.5" customHeight="1">
      <c r="A898" s="514"/>
      <c r="B898" s="514"/>
      <c r="C898" s="515"/>
      <c r="D898" s="514"/>
      <c r="E898" s="514"/>
      <c r="F898" s="514"/>
      <c r="G898" s="514"/>
      <c r="H898" s="514"/>
      <c r="I898" s="514"/>
      <c r="J898" s="514"/>
      <c r="K898" s="514"/>
      <c r="L898" s="514"/>
      <c r="M898" s="514"/>
      <c r="N898" s="514"/>
      <c r="O898" s="514"/>
      <c r="P898" s="514"/>
      <c r="Q898" s="514"/>
      <c r="R898" s="514"/>
      <c r="S898" s="514"/>
      <c r="T898" s="514"/>
      <c r="U898" s="514"/>
      <c r="V898" s="514"/>
      <c r="W898" s="514"/>
      <c r="X898" s="514"/>
      <c r="Y898" s="514"/>
      <c r="Z898" s="514"/>
    </row>
    <row r="899" ht="13.5" customHeight="1">
      <c r="A899" s="514"/>
      <c r="B899" s="514"/>
      <c r="C899" s="515"/>
      <c r="D899" s="514"/>
      <c r="E899" s="514"/>
      <c r="F899" s="514"/>
      <c r="G899" s="514"/>
      <c r="H899" s="514"/>
      <c r="I899" s="514"/>
      <c r="J899" s="514"/>
      <c r="K899" s="514"/>
      <c r="L899" s="514"/>
      <c r="M899" s="514"/>
      <c r="N899" s="514"/>
      <c r="O899" s="514"/>
      <c r="P899" s="514"/>
      <c r="Q899" s="514"/>
      <c r="R899" s="514"/>
      <c r="S899" s="514"/>
      <c r="T899" s="514"/>
      <c r="U899" s="514"/>
      <c r="V899" s="514"/>
      <c r="W899" s="514"/>
      <c r="X899" s="514"/>
      <c r="Y899" s="514"/>
      <c r="Z899" s="514"/>
    </row>
    <row r="900" ht="13.5" customHeight="1">
      <c r="A900" s="514"/>
      <c r="B900" s="514"/>
      <c r="C900" s="515"/>
      <c r="D900" s="514"/>
      <c r="E900" s="514"/>
      <c r="F900" s="514"/>
      <c r="G900" s="514"/>
      <c r="H900" s="514"/>
      <c r="I900" s="514"/>
      <c r="J900" s="514"/>
      <c r="K900" s="514"/>
      <c r="L900" s="514"/>
      <c r="M900" s="514"/>
      <c r="N900" s="514"/>
      <c r="O900" s="514"/>
      <c r="P900" s="514"/>
      <c r="Q900" s="514"/>
      <c r="R900" s="514"/>
      <c r="S900" s="514"/>
      <c r="T900" s="514"/>
      <c r="U900" s="514"/>
      <c r="V900" s="514"/>
      <c r="W900" s="514"/>
      <c r="X900" s="514"/>
      <c r="Y900" s="514"/>
      <c r="Z900" s="514"/>
    </row>
    <row r="901" ht="13.5" customHeight="1">
      <c r="A901" s="514"/>
      <c r="B901" s="514"/>
      <c r="C901" s="515"/>
      <c r="D901" s="514"/>
      <c r="E901" s="514"/>
      <c r="F901" s="514"/>
      <c r="G901" s="514"/>
      <c r="H901" s="514"/>
      <c r="I901" s="514"/>
      <c r="J901" s="514"/>
      <c r="K901" s="514"/>
      <c r="L901" s="514"/>
      <c r="M901" s="514"/>
      <c r="N901" s="514"/>
      <c r="O901" s="514"/>
      <c r="P901" s="514"/>
      <c r="Q901" s="514"/>
      <c r="R901" s="514"/>
      <c r="S901" s="514"/>
      <c r="T901" s="514"/>
      <c r="U901" s="514"/>
      <c r="V901" s="514"/>
      <c r="W901" s="514"/>
      <c r="X901" s="514"/>
      <c r="Y901" s="514"/>
      <c r="Z901" s="514"/>
    </row>
    <row r="902" ht="13.5" customHeight="1">
      <c r="A902" s="514"/>
      <c r="B902" s="514"/>
      <c r="C902" s="515"/>
      <c r="D902" s="514"/>
      <c r="E902" s="514"/>
      <c r="F902" s="514"/>
      <c r="G902" s="514"/>
      <c r="H902" s="514"/>
      <c r="I902" s="514"/>
      <c r="J902" s="514"/>
      <c r="K902" s="514"/>
      <c r="L902" s="514"/>
      <c r="M902" s="514"/>
      <c r="N902" s="514"/>
      <c r="O902" s="514"/>
      <c r="P902" s="514"/>
      <c r="Q902" s="514"/>
      <c r="R902" s="514"/>
      <c r="S902" s="514"/>
      <c r="T902" s="514"/>
      <c r="U902" s="514"/>
      <c r="V902" s="514"/>
      <c r="W902" s="514"/>
      <c r="X902" s="514"/>
      <c r="Y902" s="514"/>
      <c r="Z902" s="514"/>
    </row>
    <row r="903" ht="13.5" customHeight="1">
      <c r="A903" s="514"/>
      <c r="B903" s="514"/>
      <c r="C903" s="515"/>
      <c r="D903" s="514"/>
      <c r="E903" s="514"/>
      <c r="F903" s="514"/>
      <c r="G903" s="514"/>
      <c r="H903" s="514"/>
      <c r="I903" s="514"/>
      <c r="J903" s="514"/>
      <c r="K903" s="514"/>
      <c r="L903" s="514"/>
      <c r="M903" s="514"/>
      <c r="N903" s="514"/>
      <c r="O903" s="514"/>
      <c r="P903" s="514"/>
      <c r="Q903" s="514"/>
      <c r="R903" s="514"/>
      <c r="S903" s="514"/>
      <c r="T903" s="514"/>
      <c r="U903" s="514"/>
      <c r="V903" s="514"/>
      <c r="W903" s="514"/>
      <c r="X903" s="514"/>
      <c r="Y903" s="514"/>
      <c r="Z903" s="514"/>
    </row>
    <row r="904" ht="13.5" customHeight="1">
      <c r="A904" s="514"/>
      <c r="B904" s="514"/>
      <c r="C904" s="515"/>
      <c r="D904" s="514"/>
      <c r="E904" s="514"/>
      <c r="F904" s="514"/>
      <c r="G904" s="514"/>
      <c r="H904" s="514"/>
      <c r="I904" s="514"/>
      <c r="J904" s="514"/>
      <c r="K904" s="514"/>
      <c r="L904" s="514"/>
      <c r="M904" s="514"/>
      <c r="N904" s="514"/>
      <c r="O904" s="514"/>
      <c r="P904" s="514"/>
      <c r="Q904" s="514"/>
      <c r="R904" s="514"/>
      <c r="S904" s="514"/>
      <c r="T904" s="514"/>
      <c r="U904" s="514"/>
      <c r="V904" s="514"/>
      <c r="W904" s="514"/>
      <c r="X904" s="514"/>
      <c r="Y904" s="514"/>
      <c r="Z904" s="514"/>
    </row>
    <row r="905" ht="13.5" customHeight="1">
      <c r="A905" s="514"/>
      <c r="B905" s="514"/>
      <c r="C905" s="515"/>
      <c r="D905" s="514"/>
      <c r="E905" s="514"/>
      <c r="F905" s="514"/>
      <c r="G905" s="514"/>
      <c r="H905" s="514"/>
      <c r="I905" s="514"/>
      <c r="J905" s="514"/>
      <c r="K905" s="514"/>
      <c r="L905" s="514"/>
      <c r="M905" s="514"/>
      <c r="N905" s="514"/>
      <c r="O905" s="514"/>
      <c r="P905" s="514"/>
      <c r="Q905" s="514"/>
      <c r="R905" s="514"/>
      <c r="S905" s="514"/>
      <c r="T905" s="514"/>
      <c r="U905" s="514"/>
      <c r="V905" s="514"/>
      <c r="W905" s="514"/>
      <c r="X905" s="514"/>
      <c r="Y905" s="514"/>
      <c r="Z905" s="514"/>
    </row>
    <row r="906" ht="13.5" customHeight="1">
      <c r="A906" s="514"/>
      <c r="B906" s="514"/>
      <c r="C906" s="515"/>
      <c r="D906" s="514"/>
      <c r="E906" s="514"/>
      <c r="F906" s="514"/>
      <c r="G906" s="514"/>
      <c r="H906" s="514"/>
      <c r="I906" s="514"/>
      <c r="J906" s="514"/>
      <c r="K906" s="514"/>
      <c r="L906" s="514"/>
      <c r="M906" s="514"/>
      <c r="N906" s="514"/>
      <c r="O906" s="514"/>
      <c r="P906" s="514"/>
      <c r="Q906" s="514"/>
      <c r="R906" s="514"/>
      <c r="S906" s="514"/>
      <c r="T906" s="514"/>
      <c r="U906" s="514"/>
      <c r="V906" s="514"/>
      <c r="W906" s="514"/>
      <c r="X906" s="514"/>
      <c r="Y906" s="514"/>
      <c r="Z906" s="514"/>
    </row>
    <row r="907" ht="13.5" customHeight="1">
      <c r="A907" s="514"/>
      <c r="B907" s="514"/>
      <c r="C907" s="515"/>
      <c r="D907" s="514"/>
      <c r="E907" s="514"/>
      <c r="F907" s="514"/>
      <c r="G907" s="514"/>
      <c r="H907" s="514"/>
      <c r="I907" s="514"/>
      <c r="J907" s="514"/>
      <c r="K907" s="514"/>
      <c r="L907" s="514"/>
      <c r="M907" s="514"/>
      <c r="N907" s="514"/>
      <c r="O907" s="514"/>
      <c r="P907" s="514"/>
      <c r="Q907" s="514"/>
      <c r="R907" s="514"/>
      <c r="S907" s="514"/>
      <c r="T907" s="514"/>
      <c r="U907" s="514"/>
      <c r="V907" s="514"/>
      <c r="W907" s="514"/>
      <c r="X907" s="514"/>
      <c r="Y907" s="514"/>
      <c r="Z907" s="514"/>
    </row>
    <row r="908" ht="13.5" customHeight="1">
      <c r="A908" s="514"/>
      <c r="B908" s="514"/>
      <c r="C908" s="515"/>
      <c r="D908" s="514"/>
      <c r="E908" s="514"/>
      <c r="F908" s="514"/>
      <c r="G908" s="514"/>
      <c r="H908" s="514"/>
      <c r="I908" s="514"/>
      <c r="J908" s="514"/>
      <c r="K908" s="514"/>
      <c r="L908" s="514"/>
      <c r="M908" s="514"/>
      <c r="N908" s="514"/>
      <c r="O908" s="514"/>
      <c r="P908" s="514"/>
      <c r="Q908" s="514"/>
      <c r="R908" s="514"/>
      <c r="S908" s="514"/>
      <c r="T908" s="514"/>
      <c r="U908" s="514"/>
      <c r="V908" s="514"/>
      <c r="W908" s="514"/>
      <c r="X908" s="514"/>
      <c r="Y908" s="514"/>
      <c r="Z908" s="514"/>
    </row>
    <row r="909" ht="13.5" customHeight="1">
      <c r="A909" s="514"/>
      <c r="B909" s="514"/>
      <c r="C909" s="515"/>
      <c r="D909" s="514"/>
      <c r="E909" s="514"/>
      <c r="F909" s="514"/>
      <c r="G909" s="514"/>
      <c r="H909" s="514"/>
      <c r="I909" s="514"/>
      <c r="J909" s="514"/>
      <c r="K909" s="514"/>
      <c r="L909" s="514"/>
      <c r="M909" s="514"/>
      <c r="N909" s="514"/>
      <c r="O909" s="514"/>
      <c r="P909" s="514"/>
      <c r="Q909" s="514"/>
      <c r="R909" s="514"/>
      <c r="S909" s="514"/>
      <c r="T909" s="514"/>
      <c r="U909" s="514"/>
      <c r="V909" s="514"/>
      <c r="W909" s="514"/>
      <c r="X909" s="514"/>
      <c r="Y909" s="514"/>
      <c r="Z909" s="514"/>
    </row>
    <row r="910" ht="13.5" customHeight="1">
      <c r="A910" s="514"/>
      <c r="B910" s="514"/>
      <c r="C910" s="515"/>
      <c r="D910" s="514"/>
      <c r="E910" s="514"/>
      <c r="F910" s="514"/>
      <c r="G910" s="514"/>
      <c r="H910" s="514"/>
      <c r="I910" s="514"/>
      <c r="J910" s="514"/>
      <c r="K910" s="514"/>
      <c r="L910" s="514"/>
      <c r="M910" s="514"/>
      <c r="N910" s="514"/>
      <c r="O910" s="514"/>
      <c r="P910" s="514"/>
      <c r="Q910" s="514"/>
      <c r="R910" s="514"/>
      <c r="S910" s="514"/>
      <c r="T910" s="514"/>
      <c r="U910" s="514"/>
      <c r="V910" s="514"/>
      <c r="W910" s="514"/>
      <c r="X910" s="514"/>
      <c r="Y910" s="514"/>
      <c r="Z910" s="514"/>
    </row>
    <row r="911" ht="13.5" customHeight="1">
      <c r="A911" s="514"/>
      <c r="B911" s="514"/>
      <c r="C911" s="515"/>
      <c r="D911" s="514"/>
      <c r="E911" s="514"/>
      <c r="F911" s="514"/>
      <c r="G911" s="514"/>
      <c r="H911" s="514"/>
      <c r="I911" s="514"/>
      <c r="J911" s="514"/>
      <c r="K911" s="514"/>
      <c r="L911" s="514"/>
      <c r="M911" s="514"/>
      <c r="N911" s="514"/>
      <c r="O911" s="514"/>
      <c r="P911" s="514"/>
      <c r="Q911" s="514"/>
      <c r="R911" s="514"/>
      <c r="S911" s="514"/>
      <c r="T911" s="514"/>
      <c r="U911" s="514"/>
      <c r="V911" s="514"/>
      <c r="W911" s="514"/>
      <c r="X911" s="514"/>
      <c r="Y911" s="514"/>
      <c r="Z911" s="514"/>
    </row>
    <row r="912" ht="13.5" customHeight="1">
      <c r="A912" s="514"/>
      <c r="B912" s="514"/>
      <c r="C912" s="515"/>
      <c r="D912" s="514"/>
      <c r="E912" s="514"/>
      <c r="F912" s="514"/>
      <c r="G912" s="514"/>
      <c r="H912" s="514"/>
      <c r="I912" s="514"/>
      <c r="J912" s="514"/>
      <c r="K912" s="514"/>
      <c r="L912" s="514"/>
      <c r="M912" s="514"/>
      <c r="N912" s="514"/>
      <c r="O912" s="514"/>
      <c r="P912" s="514"/>
      <c r="Q912" s="514"/>
      <c r="R912" s="514"/>
      <c r="S912" s="514"/>
      <c r="T912" s="514"/>
      <c r="U912" s="514"/>
      <c r="V912" s="514"/>
      <c r="W912" s="514"/>
      <c r="X912" s="514"/>
      <c r="Y912" s="514"/>
      <c r="Z912" s="514"/>
    </row>
    <row r="913" ht="13.5" customHeight="1">
      <c r="A913" s="514"/>
      <c r="B913" s="514"/>
      <c r="C913" s="515"/>
      <c r="D913" s="514"/>
      <c r="E913" s="514"/>
      <c r="F913" s="514"/>
      <c r="G913" s="514"/>
      <c r="H913" s="514"/>
      <c r="I913" s="514"/>
      <c r="J913" s="514"/>
      <c r="K913" s="514"/>
      <c r="L913" s="514"/>
      <c r="M913" s="514"/>
      <c r="N913" s="514"/>
      <c r="O913" s="514"/>
      <c r="P913" s="514"/>
      <c r="Q913" s="514"/>
      <c r="R913" s="514"/>
      <c r="S913" s="514"/>
      <c r="T913" s="514"/>
      <c r="U913" s="514"/>
      <c r="V913" s="514"/>
      <c r="W913" s="514"/>
      <c r="X913" s="514"/>
      <c r="Y913" s="514"/>
      <c r="Z913" s="514"/>
    </row>
    <row r="914" ht="13.5" customHeight="1">
      <c r="A914" s="514"/>
      <c r="B914" s="514"/>
      <c r="C914" s="515"/>
      <c r="D914" s="514"/>
      <c r="E914" s="514"/>
      <c r="F914" s="514"/>
      <c r="G914" s="514"/>
      <c r="H914" s="514"/>
      <c r="I914" s="514"/>
      <c r="J914" s="514"/>
      <c r="K914" s="514"/>
      <c r="L914" s="514"/>
      <c r="M914" s="514"/>
      <c r="N914" s="514"/>
      <c r="O914" s="514"/>
      <c r="P914" s="514"/>
      <c r="Q914" s="514"/>
      <c r="R914" s="514"/>
      <c r="S914" s="514"/>
      <c r="T914" s="514"/>
      <c r="U914" s="514"/>
      <c r="V914" s="514"/>
      <c r="W914" s="514"/>
      <c r="X914" s="514"/>
      <c r="Y914" s="514"/>
      <c r="Z914" s="514"/>
    </row>
    <row r="915" ht="13.5" customHeight="1">
      <c r="A915" s="514"/>
      <c r="B915" s="514"/>
      <c r="C915" s="515"/>
      <c r="D915" s="514"/>
      <c r="E915" s="514"/>
      <c r="F915" s="514"/>
      <c r="G915" s="514"/>
      <c r="H915" s="514"/>
      <c r="I915" s="514"/>
      <c r="J915" s="514"/>
      <c r="K915" s="514"/>
      <c r="L915" s="514"/>
      <c r="M915" s="514"/>
      <c r="N915" s="514"/>
      <c r="O915" s="514"/>
      <c r="P915" s="514"/>
      <c r="Q915" s="514"/>
      <c r="R915" s="514"/>
      <c r="S915" s="514"/>
      <c r="T915" s="514"/>
      <c r="U915" s="514"/>
      <c r="V915" s="514"/>
      <c r="W915" s="514"/>
      <c r="X915" s="514"/>
      <c r="Y915" s="514"/>
      <c r="Z915" s="514"/>
    </row>
    <row r="916" ht="13.5" customHeight="1">
      <c r="A916" s="514"/>
      <c r="B916" s="514"/>
      <c r="C916" s="515"/>
      <c r="D916" s="514"/>
      <c r="E916" s="514"/>
      <c r="F916" s="514"/>
      <c r="G916" s="514"/>
      <c r="H916" s="514"/>
      <c r="I916" s="514"/>
      <c r="J916" s="514"/>
      <c r="K916" s="514"/>
      <c r="L916" s="514"/>
      <c r="M916" s="514"/>
      <c r="N916" s="514"/>
      <c r="O916" s="514"/>
      <c r="P916" s="514"/>
      <c r="Q916" s="514"/>
      <c r="R916" s="514"/>
      <c r="S916" s="514"/>
      <c r="T916" s="514"/>
      <c r="U916" s="514"/>
      <c r="V916" s="514"/>
      <c r="W916" s="514"/>
      <c r="X916" s="514"/>
      <c r="Y916" s="514"/>
      <c r="Z916" s="514"/>
    </row>
    <row r="917" ht="13.5" customHeight="1">
      <c r="A917" s="514"/>
      <c r="B917" s="514"/>
      <c r="C917" s="515"/>
      <c r="D917" s="514"/>
      <c r="E917" s="514"/>
      <c r="F917" s="514"/>
      <c r="G917" s="514"/>
      <c r="H917" s="514"/>
      <c r="I917" s="514"/>
      <c r="J917" s="514"/>
      <c r="K917" s="514"/>
      <c r="L917" s="514"/>
      <c r="M917" s="514"/>
      <c r="N917" s="514"/>
      <c r="O917" s="514"/>
      <c r="P917" s="514"/>
      <c r="Q917" s="514"/>
      <c r="R917" s="514"/>
      <c r="S917" s="514"/>
      <c r="T917" s="514"/>
      <c r="U917" s="514"/>
      <c r="V917" s="514"/>
      <c r="W917" s="514"/>
      <c r="X917" s="514"/>
      <c r="Y917" s="514"/>
      <c r="Z917" s="514"/>
    </row>
    <row r="918" ht="13.5" customHeight="1">
      <c r="A918" s="514"/>
      <c r="B918" s="514"/>
      <c r="C918" s="515"/>
      <c r="D918" s="514"/>
      <c r="E918" s="514"/>
      <c r="F918" s="514"/>
      <c r="G918" s="514"/>
      <c r="H918" s="514"/>
      <c r="I918" s="514"/>
      <c r="J918" s="514"/>
      <c r="K918" s="514"/>
      <c r="L918" s="514"/>
      <c r="M918" s="514"/>
      <c r="N918" s="514"/>
      <c r="O918" s="514"/>
      <c r="P918" s="514"/>
      <c r="Q918" s="514"/>
      <c r="R918" s="514"/>
      <c r="S918" s="514"/>
      <c r="T918" s="514"/>
      <c r="U918" s="514"/>
      <c r="V918" s="514"/>
      <c r="W918" s="514"/>
      <c r="X918" s="514"/>
      <c r="Y918" s="514"/>
      <c r="Z918" s="514"/>
    </row>
    <row r="919" ht="13.5" customHeight="1">
      <c r="A919" s="514"/>
      <c r="B919" s="514"/>
      <c r="C919" s="515"/>
      <c r="D919" s="514"/>
      <c r="E919" s="514"/>
      <c r="F919" s="514"/>
      <c r="G919" s="514"/>
      <c r="H919" s="514"/>
      <c r="I919" s="514"/>
      <c r="J919" s="514"/>
      <c r="K919" s="514"/>
      <c r="L919" s="514"/>
      <c r="M919" s="514"/>
      <c r="N919" s="514"/>
      <c r="O919" s="514"/>
      <c r="P919" s="514"/>
      <c r="Q919" s="514"/>
      <c r="R919" s="514"/>
      <c r="S919" s="514"/>
      <c r="T919" s="514"/>
      <c r="U919" s="514"/>
      <c r="V919" s="514"/>
      <c r="W919" s="514"/>
      <c r="X919" s="514"/>
      <c r="Y919" s="514"/>
      <c r="Z919" s="514"/>
    </row>
    <row r="920" ht="13.5" customHeight="1">
      <c r="A920" s="514"/>
      <c r="B920" s="514"/>
      <c r="C920" s="515"/>
      <c r="D920" s="514"/>
      <c r="E920" s="514"/>
      <c r="F920" s="514"/>
      <c r="G920" s="514"/>
      <c r="H920" s="514"/>
      <c r="I920" s="514"/>
      <c r="J920" s="514"/>
      <c r="K920" s="514"/>
      <c r="L920" s="514"/>
      <c r="M920" s="514"/>
      <c r="N920" s="514"/>
      <c r="O920" s="514"/>
      <c r="P920" s="514"/>
      <c r="Q920" s="514"/>
      <c r="R920" s="514"/>
      <c r="S920" s="514"/>
      <c r="T920" s="514"/>
      <c r="U920" s="514"/>
      <c r="V920" s="514"/>
      <c r="W920" s="514"/>
      <c r="X920" s="514"/>
      <c r="Y920" s="514"/>
      <c r="Z920" s="514"/>
    </row>
    <row r="921" ht="13.5" customHeight="1">
      <c r="A921" s="514"/>
      <c r="B921" s="514"/>
      <c r="C921" s="515"/>
      <c r="D921" s="514"/>
      <c r="E921" s="514"/>
      <c r="F921" s="514"/>
      <c r="G921" s="514"/>
      <c r="H921" s="514"/>
      <c r="I921" s="514"/>
      <c r="J921" s="514"/>
      <c r="K921" s="514"/>
      <c r="L921" s="514"/>
      <c r="M921" s="514"/>
      <c r="N921" s="514"/>
      <c r="O921" s="514"/>
      <c r="P921" s="514"/>
      <c r="Q921" s="514"/>
      <c r="R921" s="514"/>
      <c r="S921" s="514"/>
      <c r="T921" s="514"/>
      <c r="U921" s="514"/>
      <c r="V921" s="514"/>
      <c r="W921" s="514"/>
      <c r="X921" s="514"/>
      <c r="Y921" s="514"/>
      <c r="Z921" s="514"/>
    </row>
    <row r="922" ht="13.5" customHeight="1">
      <c r="A922" s="514"/>
      <c r="B922" s="514"/>
      <c r="C922" s="515"/>
      <c r="D922" s="514"/>
      <c r="E922" s="514"/>
      <c r="F922" s="514"/>
      <c r="G922" s="514"/>
      <c r="H922" s="514"/>
      <c r="I922" s="514"/>
      <c r="J922" s="514"/>
      <c r="K922" s="514"/>
      <c r="L922" s="514"/>
      <c r="M922" s="514"/>
      <c r="N922" s="514"/>
      <c r="O922" s="514"/>
      <c r="P922" s="514"/>
      <c r="Q922" s="514"/>
      <c r="R922" s="514"/>
      <c r="S922" s="514"/>
      <c r="T922" s="514"/>
      <c r="U922" s="514"/>
      <c r="V922" s="514"/>
      <c r="W922" s="514"/>
      <c r="X922" s="514"/>
      <c r="Y922" s="514"/>
      <c r="Z922" s="514"/>
    </row>
    <row r="923" ht="13.5" customHeight="1">
      <c r="A923" s="514"/>
      <c r="B923" s="514"/>
      <c r="C923" s="515"/>
      <c r="D923" s="514"/>
      <c r="E923" s="514"/>
      <c r="F923" s="514"/>
      <c r="G923" s="514"/>
      <c r="H923" s="514"/>
      <c r="I923" s="514"/>
      <c r="J923" s="514"/>
      <c r="K923" s="514"/>
      <c r="L923" s="514"/>
      <c r="M923" s="514"/>
      <c r="N923" s="514"/>
      <c r="O923" s="514"/>
      <c r="P923" s="514"/>
      <c r="Q923" s="514"/>
      <c r="R923" s="514"/>
      <c r="S923" s="514"/>
      <c r="T923" s="514"/>
      <c r="U923" s="514"/>
      <c r="V923" s="514"/>
      <c r="W923" s="514"/>
      <c r="X923" s="514"/>
      <c r="Y923" s="514"/>
      <c r="Z923" s="514"/>
    </row>
    <row r="924" ht="13.5" customHeight="1">
      <c r="A924" s="514"/>
      <c r="B924" s="514"/>
      <c r="C924" s="515"/>
      <c r="D924" s="514"/>
      <c r="E924" s="514"/>
      <c r="F924" s="514"/>
      <c r="G924" s="514"/>
      <c r="H924" s="514"/>
      <c r="I924" s="514"/>
      <c r="J924" s="514"/>
      <c r="K924" s="514"/>
      <c r="L924" s="514"/>
      <c r="M924" s="514"/>
      <c r="N924" s="514"/>
      <c r="O924" s="514"/>
      <c r="P924" s="514"/>
      <c r="Q924" s="514"/>
      <c r="R924" s="514"/>
      <c r="S924" s="514"/>
      <c r="T924" s="514"/>
      <c r="U924" s="514"/>
      <c r="V924" s="514"/>
      <c r="W924" s="514"/>
      <c r="X924" s="514"/>
      <c r="Y924" s="514"/>
      <c r="Z924" s="514"/>
    </row>
    <row r="925" ht="13.5" customHeight="1">
      <c r="A925" s="514"/>
      <c r="B925" s="514"/>
      <c r="C925" s="515"/>
      <c r="D925" s="514"/>
      <c r="E925" s="514"/>
      <c r="F925" s="514"/>
      <c r="G925" s="514"/>
      <c r="H925" s="514"/>
      <c r="I925" s="514"/>
      <c r="J925" s="514"/>
      <c r="K925" s="514"/>
      <c r="L925" s="514"/>
      <c r="M925" s="514"/>
      <c r="N925" s="514"/>
      <c r="O925" s="514"/>
      <c r="P925" s="514"/>
      <c r="Q925" s="514"/>
      <c r="R925" s="514"/>
      <c r="S925" s="514"/>
      <c r="T925" s="514"/>
      <c r="U925" s="514"/>
      <c r="V925" s="514"/>
      <c r="W925" s="514"/>
      <c r="X925" s="514"/>
      <c r="Y925" s="514"/>
      <c r="Z925" s="514"/>
    </row>
    <row r="926" ht="13.5" customHeight="1">
      <c r="A926" s="514"/>
      <c r="B926" s="514"/>
      <c r="C926" s="515"/>
      <c r="D926" s="514"/>
      <c r="E926" s="514"/>
      <c r="F926" s="514"/>
      <c r="G926" s="514"/>
      <c r="H926" s="514"/>
      <c r="I926" s="514"/>
      <c r="J926" s="514"/>
      <c r="K926" s="514"/>
      <c r="L926" s="514"/>
      <c r="M926" s="514"/>
      <c r="N926" s="514"/>
      <c r="O926" s="514"/>
      <c r="P926" s="514"/>
      <c r="Q926" s="514"/>
      <c r="R926" s="514"/>
      <c r="S926" s="514"/>
      <c r="T926" s="514"/>
      <c r="U926" s="514"/>
      <c r="V926" s="514"/>
      <c r="W926" s="514"/>
      <c r="X926" s="514"/>
      <c r="Y926" s="514"/>
      <c r="Z926" s="514"/>
    </row>
    <row r="927" ht="13.5" customHeight="1">
      <c r="A927" s="514"/>
      <c r="B927" s="514"/>
      <c r="C927" s="515"/>
      <c r="D927" s="514"/>
      <c r="E927" s="514"/>
      <c r="F927" s="514"/>
      <c r="G927" s="514"/>
      <c r="H927" s="514"/>
      <c r="I927" s="514"/>
      <c r="J927" s="514"/>
      <c r="K927" s="514"/>
      <c r="L927" s="514"/>
      <c r="M927" s="514"/>
      <c r="N927" s="514"/>
      <c r="O927" s="514"/>
      <c r="P927" s="514"/>
      <c r="Q927" s="514"/>
      <c r="R927" s="514"/>
      <c r="S927" s="514"/>
      <c r="T927" s="514"/>
      <c r="U927" s="514"/>
      <c r="V927" s="514"/>
      <c r="W927" s="514"/>
      <c r="X927" s="514"/>
      <c r="Y927" s="514"/>
      <c r="Z927" s="514"/>
    </row>
    <row r="928" ht="13.5" customHeight="1">
      <c r="A928" s="514"/>
      <c r="B928" s="514"/>
      <c r="C928" s="515"/>
      <c r="D928" s="514"/>
      <c r="E928" s="514"/>
      <c r="F928" s="514"/>
      <c r="G928" s="514"/>
      <c r="H928" s="514"/>
      <c r="I928" s="514"/>
      <c r="J928" s="514"/>
      <c r="K928" s="514"/>
      <c r="L928" s="514"/>
      <c r="M928" s="514"/>
      <c r="N928" s="514"/>
      <c r="O928" s="514"/>
      <c r="P928" s="514"/>
      <c r="Q928" s="514"/>
      <c r="R928" s="514"/>
      <c r="S928" s="514"/>
      <c r="T928" s="514"/>
      <c r="U928" s="514"/>
      <c r="V928" s="514"/>
      <c r="W928" s="514"/>
      <c r="X928" s="514"/>
      <c r="Y928" s="514"/>
      <c r="Z928" s="514"/>
    </row>
    <row r="929" ht="13.5" customHeight="1">
      <c r="A929" s="514"/>
      <c r="B929" s="514"/>
      <c r="C929" s="515"/>
      <c r="D929" s="514"/>
      <c r="E929" s="514"/>
      <c r="F929" s="514"/>
      <c r="G929" s="514"/>
      <c r="H929" s="514"/>
      <c r="I929" s="514"/>
      <c r="J929" s="514"/>
      <c r="K929" s="514"/>
      <c r="L929" s="514"/>
      <c r="M929" s="514"/>
      <c r="N929" s="514"/>
      <c r="O929" s="514"/>
      <c r="P929" s="514"/>
      <c r="Q929" s="514"/>
      <c r="R929" s="514"/>
      <c r="S929" s="514"/>
      <c r="T929" s="514"/>
      <c r="U929" s="514"/>
      <c r="V929" s="514"/>
      <c r="W929" s="514"/>
      <c r="X929" s="514"/>
      <c r="Y929" s="514"/>
      <c r="Z929" s="514"/>
    </row>
    <row r="930" ht="13.5" customHeight="1">
      <c r="A930" s="514"/>
      <c r="B930" s="514"/>
      <c r="C930" s="515"/>
      <c r="D930" s="514"/>
      <c r="E930" s="514"/>
      <c r="F930" s="514"/>
      <c r="G930" s="514"/>
      <c r="H930" s="514"/>
      <c r="I930" s="514"/>
      <c r="J930" s="514"/>
      <c r="K930" s="514"/>
      <c r="L930" s="514"/>
      <c r="M930" s="514"/>
      <c r="N930" s="514"/>
      <c r="O930" s="514"/>
      <c r="P930" s="514"/>
      <c r="Q930" s="514"/>
      <c r="R930" s="514"/>
      <c r="S930" s="514"/>
      <c r="T930" s="514"/>
      <c r="U930" s="514"/>
      <c r="V930" s="514"/>
      <c r="W930" s="514"/>
      <c r="X930" s="514"/>
      <c r="Y930" s="514"/>
      <c r="Z930" s="514"/>
    </row>
    <row r="931" ht="13.5" customHeight="1">
      <c r="A931" s="514"/>
      <c r="B931" s="514"/>
      <c r="C931" s="515"/>
      <c r="D931" s="514"/>
      <c r="E931" s="514"/>
      <c r="F931" s="514"/>
      <c r="G931" s="514"/>
      <c r="H931" s="514"/>
      <c r="I931" s="514"/>
      <c r="J931" s="514"/>
      <c r="K931" s="514"/>
      <c r="L931" s="514"/>
      <c r="M931" s="514"/>
      <c r="N931" s="514"/>
      <c r="O931" s="514"/>
      <c r="P931" s="514"/>
      <c r="Q931" s="514"/>
      <c r="R931" s="514"/>
      <c r="S931" s="514"/>
      <c r="T931" s="514"/>
      <c r="U931" s="514"/>
      <c r="V931" s="514"/>
      <c r="W931" s="514"/>
      <c r="X931" s="514"/>
      <c r="Y931" s="514"/>
      <c r="Z931" s="514"/>
    </row>
    <row r="932" ht="13.5" customHeight="1">
      <c r="A932" s="514"/>
      <c r="B932" s="514"/>
      <c r="C932" s="515"/>
      <c r="D932" s="514"/>
      <c r="E932" s="514"/>
      <c r="F932" s="514"/>
      <c r="G932" s="514"/>
      <c r="H932" s="514"/>
      <c r="I932" s="514"/>
      <c r="J932" s="514"/>
      <c r="K932" s="514"/>
      <c r="L932" s="514"/>
      <c r="M932" s="514"/>
      <c r="N932" s="514"/>
      <c r="O932" s="514"/>
      <c r="P932" s="514"/>
      <c r="Q932" s="514"/>
      <c r="R932" s="514"/>
      <c r="S932" s="514"/>
      <c r="T932" s="514"/>
      <c r="U932" s="514"/>
      <c r="V932" s="514"/>
      <c r="W932" s="514"/>
      <c r="X932" s="514"/>
      <c r="Y932" s="514"/>
      <c r="Z932" s="514"/>
    </row>
    <row r="933" ht="13.5" customHeight="1">
      <c r="A933" s="514"/>
      <c r="B933" s="514"/>
      <c r="C933" s="515"/>
      <c r="D933" s="514"/>
      <c r="E933" s="514"/>
      <c r="F933" s="514"/>
      <c r="G933" s="514"/>
      <c r="H933" s="514"/>
      <c r="I933" s="514"/>
      <c r="J933" s="514"/>
      <c r="K933" s="514"/>
      <c r="L933" s="514"/>
      <c r="M933" s="514"/>
      <c r="N933" s="514"/>
      <c r="O933" s="514"/>
      <c r="P933" s="514"/>
      <c r="Q933" s="514"/>
      <c r="R933" s="514"/>
      <c r="S933" s="514"/>
      <c r="T933" s="514"/>
      <c r="U933" s="514"/>
      <c r="V933" s="514"/>
      <c r="W933" s="514"/>
      <c r="X933" s="514"/>
      <c r="Y933" s="514"/>
      <c r="Z933" s="514"/>
    </row>
    <row r="934" ht="13.5" customHeight="1">
      <c r="A934" s="514"/>
      <c r="B934" s="514"/>
      <c r="C934" s="515"/>
      <c r="D934" s="514"/>
      <c r="E934" s="514"/>
      <c r="F934" s="514"/>
      <c r="G934" s="514"/>
      <c r="H934" s="514"/>
      <c r="I934" s="514"/>
      <c r="J934" s="514"/>
      <c r="K934" s="514"/>
      <c r="L934" s="514"/>
      <c r="M934" s="514"/>
      <c r="N934" s="514"/>
      <c r="O934" s="514"/>
      <c r="P934" s="514"/>
      <c r="Q934" s="514"/>
      <c r="R934" s="514"/>
      <c r="S934" s="514"/>
      <c r="T934" s="514"/>
      <c r="U934" s="514"/>
      <c r="V934" s="514"/>
      <c r="W934" s="514"/>
      <c r="X934" s="514"/>
      <c r="Y934" s="514"/>
      <c r="Z934" s="514"/>
    </row>
    <row r="935" ht="13.5" customHeight="1">
      <c r="A935" s="514"/>
      <c r="B935" s="514"/>
      <c r="C935" s="515"/>
      <c r="D935" s="514"/>
      <c r="E935" s="514"/>
      <c r="F935" s="514"/>
      <c r="G935" s="514"/>
      <c r="H935" s="514"/>
      <c r="I935" s="514"/>
      <c r="J935" s="514"/>
      <c r="K935" s="514"/>
      <c r="L935" s="514"/>
      <c r="M935" s="514"/>
      <c r="N935" s="514"/>
      <c r="O935" s="514"/>
      <c r="P935" s="514"/>
      <c r="Q935" s="514"/>
      <c r="R935" s="514"/>
      <c r="S935" s="514"/>
      <c r="T935" s="514"/>
      <c r="U935" s="514"/>
      <c r="V935" s="514"/>
      <c r="W935" s="514"/>
      <c r="X935" s="514"/>
      <c r="Y935" s="514"/>
      <c r="Z935" s="514"/>
    </row>
    <row r="936" ht="13.5" customHeight="1">
      <c r="A936" s="514"/>
      <c r="B936" s="514"/>
      <c r="C936" s="515"/>
      <c r="D936" s="514"/>
      <c r="E936" s="514"/>
      <c r="F936" s="514"/>
      <c r="G936" s="514"/>
      <c r="H936" s="514"/>
      <c r="I936" s="514"/>
      <c r="J936" s="514"/>
      <c r="K936" s="514"/>
      <c r="L936" s="514"/>
      <c r="M936" s="514"/>
      <c r="N936" s="514"/>
      <c r="O936" s="514"/>
      <c r="P936" s="514"/>
      <c r="Q936" s="514"/>
      <c r="R936" s="514"/>
      <c r="S936" s="514"/>
      <c r="T936" s="514"/>
      <c r="U936" s="514"/>
      <c r="V936" s="514"/>
      <c r="W936" s="514"/>
      <c r="X936" s="514"/>
      <c r="Y936" s="514"/>
      <c r="Z936" s="514"/>
    </row>
    <row r="937" ht="13.5" customHeight="1">
      <c r="A937" s="514"/>
      <c r="B937" s="514"/>
      <c r="C937" s="515"/>
      <c r="D937" s="514"/>
      <c r="E937" s="514"/>
      <c r="F937" s="514"/>
      <c r="G937" s="514"/>
      <c r="H937" s="514"/>
      <c r="I937" s="514"/>
      <c r="J937" s="514"/>
      <c r="K937" s="514"/>
      <c r="L937" s="514"/>
      <c r="M937" s="514"/>
      <c r="N937" s="514"/>
      <c r="O937" s="514"/>
      <c r="P937" s="514"/>
      <c r="Q937" s="514"/>
      <c r="R937" s="514"/>
      <c r="S937" s="514"/>
      <c r="T937" s="514"/>
      <c r="U937" s="514"/>
      <c r="V937" s="514"/>
      <c r="W937" s="514"/>
      <c r="X937" s="514"/>
      <c r="Y937" s="514"/>
      <c r="Z937" s="514"/>
    </row>
    <row r="938" ht="13.5" customHeight="1">
      <c r="A938" s="514"/>
      <c r="B938" s="514"/>
      <c r="C938" s="515"/>
      <c r="D938" s="514"/>
      <c r="E938" s="514"/>
      <c r="F938" s="514"/>
      <c r="G938" s="514"/>
      <c r="H938" s="514"/>
      <c r="I938" s="514"/>
      <c r="J938" s="514"/>
      <c r="K938" s="514"/>
      <c r="L938" s="514"/>
      <c r="M938" s="514"/>
      <c r="N938" s="514"/>
      <c r="O938" s="514"/>
      <c r="P938" s="514"/>
      <c r="Q938" s="514"/>
      <c r="R938" s="514"/>
      <c r="S938" s="514"/>
      <c r="T938" s="514"/>
      <c r="U938" s="514"/>
      <c r="V938" s="514"/>
      <c r="W938" s="514"/>
      <c r="X938" s="514"/>
      <c r="Y938" s="514"/>
      <c r="Z938" s="514"/>
    </row>
    <row r="939" ht="13.5" customHeight="1">
      <c r="A939" s="514"/>
      <c r="B939" s="514"/>
      <c r="C939" s="515"/>
      <c r="D939" s="514"/>
      <c r="E939" s="514"/>
      <c r="F939" s="514"/>
      <c r="G939" s="514"/>
      <c r="H939" s="514"/>
      <c r="I939" s="514"/>
      <c r="J939" s="514"/>
      <c r="K939" s="514"/>
      <c r="L939" s="514"/>
      <c r="M939" s="514"/>
      <c r="N939" s="514"/>
      <c r="O939" s="514"/>
      <c r="P939" s="514"/>
      <c r="Q939" s="514"/>
      <c r="R939" s="514"/>
      <c r="S939" s="514"/>
      <c r="T939" s="514"/>
      <c r="U939" s="514"/>
      <c r="V939" s="514"/>
      <c r="W939" s="514"/>
      <c r="X939" s="514"/>
      <c r="Y939" s="514"/>
      <c r="Z939" s="514"/>
    </row>
    <row r="940" ht="13.5" customHeight="1">
      <c r="A940" s="514"/>
      <c r="B940" s="514"/>
      <c r="C940" s="515"/>
      <c r="D940" s="514"/>
      <c r="E940" s="514"/>
      <c r="F940" s="514"/>
      <c r="G940" s="514"/>
      <c r="H940" s="514"/>
      <c r="I940" s="514"/>
      <c r="J940" s="514"/>
      <c r="K940" s="514"/>
      <c r="L940" s="514"/>
      <c r="M940" s="514"/>
      <c r="N940" s="514"/>
      <c r="O940" s="514"/>
      <c r="P940" s="514"/>
      <c r="Q940" s="514"/>
      <c r="R940" s="514"/>
      <c r="S940" s="514"/>
      <c r="T940" s="514"/>
      <c r="U940" s="514"/>
      <c r="V940" s="514"/>
      <c r="W940" s="514"/>
      <c r="X940" s="514"/>
      <c r="Y940" s="514"/>
      <c r="Z940" s="514"/>
    </row>
    <row r="941" ht="13.5" customHeight="1">
      <c r="A941" s="514"/>
      <c r="B941" s="514"/>
      <c r="C941" s="515"/>
      <c r="D941" s="514"/>
      <c r="E941" s="514"/>
      <c r="F941" s="514"/>
      <c r="G941" s="514"/>
      <c r="H941" s="514"/>
      <c r="I941" s="514"/>
      <c r="J941" s="514"/>
      <c r="K941" s="514"/>
      <c r="L941" s="514"/>
      <c r="M941" s="514"/>
      <c r="N941" s="514"/>
      <c r="O941" s="514"/>
      <c r="P941" s="514"/>
      <c r="Q941" s="514"/>
      <c r="R941" s="514"/>
      <c r="S941" s="514"/>
      <c r="T941" s="514"/>
      <c r="U941" s="514"/>
      <c r="V941" s="514"/>
      <c r="W941" s="514"/>
      <c r="X941" s="514"/>
      <c r="Y941" s="514"/>
      <c r="Z941" s="514"/>
    </row>
    <row r="942" ht="13.5" customHeight="1">
      <c r="A942" s="514"/>
      <c r="B942" s="514"/>
      <c r="C942" s="515"/>
      <c r="D942" s="514"/>
      <c r="E942" s="514"/>
      <c r="F942" s="514"/>
      <c r="G942" s="514"/>
      <c r="H942" s="514"/>
      <c r="I942" s="514"/>
      <c r="J942" s="514"/>
      <c r="K942" s="514"/>
      <c r="L942" s="514"/>
      <c r="M942" s="514"/>
      <c r="N942" s="514"/>
      <c r="O942" s="514"/>
      <c r="P942" s="514"/>
      <c r="Q942" s="514"/>
      <c r="R942" s="514"/>
      <c r="S942" s="514"/>
      <c r="T942" s="514"/>
      <c r="U942" s="514"/>
      <c r="V942" s="514"/>
      <c r="W942" s="514"/>
      <c r="X942" s="514"/>
      <c r="Y942" s="514"/>
      <c r="Z942" s="514"/>
    </row>
    <row r="943" ht="13.5" customHeight="1">
      <c r="A943" s="514"/>
      <c r="B943" s="514"/>
      <c r="C943" s="515"/>
      <c r="D943" s="514"/>
      <c r="E943" s="514"/>
      <c r="F943" s="514"/>
      <c r="G943" s="514"/>
      <c r="H943" s="514"/>
      <c r="I943" s="514"/>
      <c r="J943" s="514"/>
      <c r="K943" s="514"/>
      <c r="L943" s="514"/>
      <c r="M943" s="514"/>
      <c r="N943" s="514"/>
      <c r="O943" s="514"/>
      <c r="P943" s="514"/>
      <c r="Q943" s="514"/>
      <c r="R943" s="514"/>
      <c r="S943" s="514"/>
      <c r="T943" s="514"/>
      <c r="U943" s="514"/>
      <c r="V943" s="514"/>
      <c r="W943" s="514"/>
      <c r="X943" s="514"/>
      <c r="Y943" s="514"/>
      <c r="Z943" s="514"/>
    </row>
    <row r="944" ht="13.5" customHeight="1">
      <c r="A944" s="514"/>
      <c r="B944" s="514"/>
      <c r="C944" s="515"/>
      <c r="D944" s="514"/>
      <c r="E944" s="514"/>
      <c r="F944" s="514"/>
      <c r="G944" s="514"/>
      <c r="H944" s="514"/>
      <c r="I944" s="514"/>
      <c r="J944" s="514"/>
      <c r="K944" s="514"/>
      <c r="L944" s="514"/>
      <c r="M944" s="514"/>
      <c r="N944" s="514"/>
      <c r="O944" s="514"/>
      <c r="P944" s="514"/>
      <c r="Q944" s="514"/>
      <c r="R944" s="514"/>
      <c r="S944" s="514"/>
      <c r="T944" s="514"/>
      <c r="U944" s="514"/>
      <c r="V944" s="514"/>
      <c r="W944" s="514"/>
      <c r="X944" s="514"/>
      <c r="Y944" s="514"/>
      <c r="Z944" s="514"/>
    </row>
    <row r="945" ht="13.5" customHeight="1">
      <c r="A945" s="514"/>
      <c r="B945" s="514"/>
      <c r="C945" s="515"/>
      <c r="D945" s="514"/>
      <c r="E945" s="514"/>
      <c r="F945" s="514"/>
      <c r="G945" s="514"/>
      <c r="H945" s="514"/>
      <c r="I945" s="514"/>
      <c r="J945" s="514"/>
      <c r="K945" s="514"/>
      <c r="L945" s="514"/>
      <c r="M945" s="514"/>
      <c r="N945" s="514"/>
      <c r="O945" s="514"/>
      <c r="P945" s="514"/>
      <c r="Q945" s="514"/>
      <c r="R945" s="514"/>
      <c r="S945" s="514"/>
      <c r="T945" s="514"/>
      <c r="U945" s="514"/>
      <c r="V945" s="514"/>
      <c r="W945" s="514"/>
      <c r="X945" s="514"/>
      <c r="Y945" s="514"/>
      <c r="Z945" s="514"/>
    </row>
    <row r="946" ht="13.5" customHeight="1">
      <c r="A946" s="514"/>
      <c r="B946" s="514"/>
      <c r="C946" s="515"/>
      <c r="D946" s="514"/>
      <c r="E946" s="514"/>
      <c r="F946" s="514"/>
      <c r="G946" s="514"/>
      <c r="H946" s="514"/>
      <c r="I946" s="514"/>
      <c r="J946" s="514"/>
      <c r="K946" s="514"/>
      <c r="L946" s="514"/>
      <c r="M946" s="514"/>
      <c r="N946" s="514"/>
      <c r="O946" s="514"/>
      <c r="P946" s="514"/>
      <c r="Q946" s="514"/>
      <c r="R946" s="514"/>
      <c r="S946" s="514"/>
      <c r="T946" s="514"/>
      <c r="U946" s="514"/>
      <c r="V946" s="514"/>
      <c r="W946" s="514"/>
      <c r="X946" s="514"/>
      <c r="Y946" s="514"/>
      <c r="Z946" s="514"/>
    </row>
    <row r="947" ht="13.5" customHeight="1">
      <c r="A947" s="514"/>
      <c r="B947" s="514"/>
      <c r="C947" s="515"/>
      <c r="D947" s="514"/>
      <c r="E947" s="514"/>
      <c r="F947" s="514"/>
      <c r="G947" s="514"/>
      <c r="H947" s="514"/>
      <c r="I947" s="514"/>
      <c r="J947" s="514"/>
      <c r="K947" s="514"/>
      <c r="L947" s="514"/>
      <c r="M947" s="514"/>
      <c r="N947" s="514"/>
      <c r="O947" s="514"/>
      <c r="P947" s="514"/>
      <c r="Q947" s="514"/>
      <c r="R947" s="514"/>
      <c r="S947" s="514"/>
      <c r="T947" s="514"/>
      <c r="U947" s="514"/>
      <c r="V947" s="514"/>
      <c r="W947" s="514"/>
      <c r="X947" s="514"/>
      <c r="Y947" s="514"/>
      <c r="Z947" s="514"/>
    </row>
    <row r="948" ht="13.5" customHeight="1">
      <c r="A948" s="514"/>
      <c r="B948" s="514"/>
      <c r="C948" s="515"/>
      <c r="D948" s="514"/>
      <c r="E948" s="514"/>
      <c r="F948" s="514"/>
      <c r="G948" s="514"/>
      <c r="H948" s="514"/>
      <c r="I948" s="514"/>
      <c r="J948" s="514"/>
      <c r="K948" s="514"/>
      <c r="L948" s="514"/>
      <c r="M948" s="514"/>
      <c r="N948" s="514"/>
      <c r="O948" s="514"/>
      <c r="P948" s="514"/>
      <c r="Q948" s="514"/>
      <c r="R948" s="514"/>
      <c r="S948" s="514"/>
      <c r="T948" s="514"/>
      <c r="U948" s="514"/>
      <c r="V948" s="514"/>
      <c r="W948" s="514"/>
      <c r="X948" s="514"/>
      <c r="Y948" s="514"/>
      <c r="Z948" s="514"/>
    </row>
    <row r="949" ht="13.5" customHeight="1">
      <c r="A949" s="514"/>
      <c r="B949" s="514"/>
      <c r="C949" s="515"/>
      <c r="D949" s="514"/>
      <c r="E949" s="514"/>
      <c r="F949" s="514"/>
      <c r="G949" s="514"/>
      <c r="H949" s="514"/>
      <c r="I949" s="514"/>
      <c r="J949" s="514"/>
      <c r="K949" s="514"/>
      <c r="L949" s="514"/>
      <c r="M949" s="514"/>
      <c r="N949" s="514"/>
      <c r="O949" s="514"/>
      <c r="P949" s="514"/>
      <c r="Q949" s="514"/>
      <c r="R949" s="514"/>
      <c r="S949" s="514"/>
      <c r="T949" s="514"/>
      <c r="U949" s="514"/>
      <c r="V949" s="514"/>
      <c r="W949" s="514"/>
      <c r="X949" s="514"/>
      <c r="Y949" s="514"/>
      <c r="Z949" s="514"/>
    </row>
    <row r="950" ht="13.5" customHeight="1">
      <c r="A950" s="514"/>
      <c r="B950" s="514"/>
      <c r="C950" s="515"/>
      <c r="D950" s="514"/>
      <c r="E950" s="514"/>
      <c r="F950" s="514"/>
      <c r="G950" s="514"/>
      <c r="H950" s="514"/>
      <c r="I950" s="514"/>
      <c r="J950" s="514"/>
      <c r="K950" s="514"/>
      <c r="L950" s="514"/>
      <c r="M950" s="514"/>
      <c r="N950" s="514"/>
      <c r="O950" s="514"/>
      <c r="P950" s="514"/>
      <c r="Q950" s="514"/>
      <c r="R950" s="514"/>
      <c r="S950" s="514"/>
      <c r="T950" s="514"/>
      <c r="U950" s="514"/>
      <c r="V950" s="514"/>
      <c r="W950" s="514"/>
      <c r="X950" s="514"/>
      <c r="Y950" s="514"/>
      <c r="Z950" s="514"/>
    </row>
    <row r="951" ht="13.5" customHeight="1">
      <c r="A951" s="514"/>
      <c r="B951" s="514"/>
      <c r="C951" s="515"/>
      <c r="D951" s="514"/>
      <c r="E951" s="514"/>
      <c r="F951" s="514"/>
      <c r="G951" s="514"/>
      <c r="H951" s="514"/>
      <c r="I951" s="514"/>
      <c r="J951" s="514"/>
      <c r="K951" s="514"/>
      <c r="L951" s="514"/>
      <c r="M951" s="514"/>
      <c r="N951" s="514"/>
      <c r="O951" s="514"/>
      <c r="P951" s="514"/>
      <c r="Q951" s="514"/>
      <c r="R951" s="514"/>
      <c r="S951" s="514"/>
      <c r="T951" s="514"/>
      <c r="U951" s="514"/>
      <c r="V951" s="514"/>
      <c r="W951" s="514"/>
      <c r="X951" s="514"/>
      <c r="Y951" s="514"/>
      <c r="Z951" s="514"/>
    </row>
    <row r="952" ht="13.5" customHeight="1">
      <c r="A952" s="514"/>
      <c r="B952" s="514"/>
      <c r="C952" s="515"/>
      <c r="D952" s="514"/>
      <c r="E952" s="514"/>
      <c r="F952" s="514"/>
      <c r="G952" s="514"/>
      <c r="H952" s="514"/>
      <c r="I952" s="514"/>
      <c r="J952" s="514"/>
      <c r="K952" s="514"/>
      <c r="L952" s="514"/>
      <c r="M952" s="514"/>
      <c r="N952" s="514"/>
      <c r="O952" s="514"/>
      <c r="P952" s="514"/>
      <c r="Q952" s="514"/>
      <c r="R952" s="514"/>
      <c r="S952" s="514"/>
      <c r="T952" s="514"/>
      <c r="U952" s="514"/>
      <c r="V952" s="514"/>
      <c r="W952" s="514"/>
      <c r="X952" s="514"/>
      <c r="Y952" s="514"/>
      <c r="Z952" s="514"/>
    </row>
    <row r="953" ht="13.5" customHeight="1">
      <c r="A953" s="514"/>
      <c r="B953" s="514"/>
      <c r="C953" s="515"/>
      <c r="D953" s="514"/>
      <c r="E953" s="514"/>
      <c r="F953" s="514"/>
      <c r="G953" s="514"/>
      <c r="H953" s="514"/>
      <c r="I953" s="514"/>
      <c r="J953" s="514"/>
      <c r="K953" s="514"/>
      <c r="L953" s="514"/>
      <c r="M953" s="514"/>
      <c r="N953" s="514"/>
      <c r="O953" s="514"/>
      <c r="P953" s="514"/>
      <c r="Q953" s="514"/>
      <c r="R953" s="514"/>
      <c r="S953" s="514"/>
      <c r="T953" s="514"/>
      <c r="U953" s="514"/>
      <c r="V953" s="514"/>
      <c r="W953" s="514"/>
      <c r="X953" s="514"/>
      <c r="Y953" s="514"/>
      <c r="Z953" s="514"/>
    </row>
    <row r="954" ht="13.5" customHeight="1">
      <c r="A954" s="514"/>
      <c r="B954" s="514"/>
      <c r="C954" s="515"/>
      <c r="D954" s="514"/>
      <c r="E954" s="514"/>
      <c r="F954" s="514"/>
      <c r="G954" s="514"/>
      <c r="H954" s="514"/>
      <c r="I954" s="514"/>
      <c r="J954" s="514"/>
      <c r="K954" s="514"/>
      <c r="L954" s="514"/>
      <c r="M954" s="514"/>
      <c r="N954" s="514"/>
      <c r="O954" s="514"/>
      <c r="P954" s="514"/>
      <c r="Q954" s="514"/>
      <c r="R954" s="514"/>
      <c r="S954" s="514"/>
      <c r="T954" s="514"/>
      <c r="U954" s="514"/>
      <c r="V954" s="514"/>
      <c r="W954" s="514"/>
      <c r="X954" s="514"/>
      <c r="Y954" s="514"/>
      <c r="Z954" s="514"/>
    </row>
    <row r="955" ht="13.5" customHeight="1">
      <c r="A955" s="514"/>
      <c r="B955" s="514"/>
      <c r="C955" s="515"/>
      <c r="D955" s="514"/>
      <c r="E955" s="514"/>
      <c r="F955" s="514"/>
      <c r="G955" s="514"/>
      <c r="H955" s="514"/>
      <c r="I955" s="514"/>
      <c r="J955" s="514"/>
      <c r="K955" s="514"/>
      <c r="L955" s="514"/>
      <c r="M955" s="514"/>
      <c r="N955" s="514"/>
      <c r="O955" s="514"/>
      <c r="P955" s="514"/>
      <c r="Q955" s="514"/>
      <c r="R955" s="514"/>
      <c r="S955" s="514"/>
      <c r="T955" s="514"/>
      <c r="U955" s="514"/>
      <c r="V955" s="514"/>
      <c r="W955" s="514"/>
      <c r="X955" s="514"/>
      <c r="Y955" s="514"/>
      <c r="Z955" s="514"/>
    </row>
    <row r="956" ht="13.5" customHeight="1">
      <c r="A956" s="514"/>
      <c r="B956" s="514"/>
      <c r="C956" s="515"/>
      <c r="D956" s="514"/>
      <c r="E956" s="514"/>
      <c r="F956" s="514"/>
      <c r="G956" s="514"/>
      <c r="H956" s="514"/>
      <c r="I956" s="514"/>
      <c r="J956" s="514"/>
      <c r="K956" s="514"/>
      <c r="L956" s="514"/>
      <c r="M956" s="514"/>
      <c r="N956" s="514"/>
      <c r="O956" s="514"/>
      <c r="P956" s="514"/>
      <c r="Q956" s="514"/>
      <c r="R956" s="514"/>
      <c r="S956" s="514"/>
      <c r="T956" s="514"/>
      <c r="U956" s="514"/>
      <c r="V956" s="514"/>
      <c r="W956" s="514"/>
      <c r="X956" s="514"/>
      <c r="Y956" s="514"/>
      <c r="Z956" s="514"/>
    </row>
    <row r="957" ht="13.5" customHeight="1">
      <c r="A957" s="514"/>
      <c r="B957" s="514"/>
      <c r="C957" s="515"/>
      <c r="D957" s="514"/>
      <c r="E957" s="514"/>
      <c r="F957" s="514"/>
      <c r="G957" s="514"/>
      <c r="H957" s="514"/>
      <c r="I957" s="514"/>
      <c r="J957" s="514"/>
      <c r="K957" s="514"/>
      <c r="L957" s="514"/>
      <c r="M957" s="514"/>
      <c r="N957" s="514"/>
      <c r="O957" s="514"/>
      <c r="P957" s="514"/>
      <c r="Q957" s="514"/>
      <c r="R957" s="514"/>
      <c r="S957" s="514"/>
      <c r="T957" s="514"/>
      <c r="U957" s="514"/>
      <c r="V957" s="514"/>
      <c r="W957" s="514"/>
      <c r="X957" s="514"/>
      <c r="Y957" s="514"/>
      <c r="Z957" s="514"/>
    </row>
    <row r="958" ht="13.5" customHeight="1">
      <c r="A958" s="514"/>
      <c r="B958" s="514"/>
      <c r="C958" s="515"/>
      <c r="D958" s="514"/>
      <c r="E958" s="514"/>
      <c r="F958" s="514"/>
      <c r="G958" s="514"/>
      <c r="H958" s="514"/>
      <c r="I958" s="514"/>
      <c r="J958" s="514"/>
      <c r="K958" s="514"/>
      <c r="L958" s="514"/>
      <c r="M958" s="514"/>
      <c r="N958" s="514"/>
      <c r="O958" s="514"/>
      <c r="P958" s="514"/>
      <c r="Q958" s="514"/>
      <c r="R958" s="514"/>
      <c r="S958" s="514"/>
      <c r="T958" s="514"/>
      <c r="U958" s="514"/>
      <c r="V958" s="514"/>
      <c r="W958" s="514"/>
      <c r="X958" s="514"/>
      <c r="Y958" s="514"/>
      <c r="Z958" s="514"/>
    </row>
    <row r="959" ht="13.5" customHeight="1">
      <c r="A959" s="514"/>
      <c r="B959" s="514"/>
      <c r="C959" s="515"/>
      <c r="D959" s="514"/>
      <c r="E959" s="514"/>
      <c r="F959" s="514"/>
      <c r="G959" s="514"/>
      <c r="H959" s="514"/>
      <c r="I959" s="514"/>
      <c r="J959" s="514"/>
      <c r="K959" s="514"/>
      <c r="L959" s="514"/>
      <c r="M959" s="514"/>
      <c r="N959" s="514"/>
      <c r="O959" s="514"/>
      <c r="P959" s="514"/>
      <c r="Q959" s="514"/>
      <c r="R959" s="514"/>
      <c r="S959" s="514"/>
      <c r="T959" s="514"/>
      <c r="U959" s="514"/>
      <c r="V959" s="514"/>
      <c r="W959" s="514"/>
      <c r="X959" s="514"/>
      <c r="Y959" s="514"/>
      <c r="Z959" s="514"/>
    </row>
    <row r="960" ht="13.5" customHeight="1">
      <c r="A960" s="514"/>
      <c r="B960" s="514"/>
      <c r="C960" s="515"/>
      <c r="D960" s="514"/>
      <c r="E960" s="514"/>
      <c r="F960" s="514"/>
      <c r="G960" s="514"/>
      <c r="H960" s="514"/>
      <c r="I960" s="514"/>
      <c r="J960" s="514"/>
      <c r="K960" s="514"/>
      <c r="L960" s="514"/>
      <c r="M960" s="514"/>
      <c r="N960" s="514"/>
      <c r="O960" s="514"/>
      <c r="P960" s="514"/>
      <c r="Q960" s="514"/>
      <c r="R960" s="514"/>
      <c r="S960" s="514"/>
      <c r="T960" s="514"/>
      <c r="U960" s="514"/>
      <c r="V960" s="514"/>
      <c r="W960" s="514"/>
      <c r="X960" s="514"/>
      <c r="Y960" s="514"/>
      <c r="Z960" s="514"/>
    </row>
    <row r="961" ht="13.5" customHeight="1">
      <c r="A961" s="514"/>
      <c r="B961" s="514"/>
      <c r="C961" s="515"/>
      <c r="D961" s="514"/>
      <c r="E961" s="514"/>
      <c r="F961" s="514"/>
      <c r="G961" s="514"/>
      <c r="H961" s="514"/>
      <c r="I961" s="514"/>
      <c r="J961" s="514"/>
      <c r="K961" s="514"/>
      <c r="L961" s="514"/>
      <c r="M961" s="514"/>
      <c r="N961" s="514"/>
      <c r="O961" s="514"/>
      <c r="P961" s="514"/>
      <c r="Q961" s="514"/>
      <c r="R961" s="514"/>
      <c r="S961" s="514"/>
      <c r="T961" s="514"/>
      <c r="U961" s="514"/>
      <c r="V961" s="514"/>
      <c r="W961" s="514"/>
      <c r="X961" s="514"/>
      <c r="Y961" s="514"/>
      <c r="Z961" s="514"/>
    </row>
    <row r="962" ht="13.5" customHeight="1">
      <c r="A962" s="514"/>
      <c r="B962" s="514"/>
      <c r="C962" s="515"/>
      <c r="D962" s="514"/>
      <c r="E962" s="514"/>
      <c r="F962" s="514"/>
      <c r="G962" s="514"/>
      <c r="H962" s="514"/>
      <c r="I962" s="514"/>
      <c r="J962" s="514"/>
      <c r="K962" s="514"/>
      <c r="L962" s="514"/>
      <c r="M962" s="514"/>
      <c r="N962" s="514"/>
      <c r="O962" s="514"/>
      <c r="P962" s="514"/>
      <c r="Q962" s="514"/>
      <c r="R962" s="514"/>
      <c r="S962" s="514"/>
      <c r="T962" s="514"/>
      <c r="U962" s="514"/>
      <c r="V962" s="514"/>
      <c r="W962" s="514"/>
      <c r="X962" s="514"/>
      <c r="Y962" s="514"/>
      <c r="Z962" s="514"/>
    </row>
    <row r="963" ht="13.5" customHeight="1">
      <c r="A963" s="514"/>
      <c r="B963" s="514"/>
      <c r="C963" s="515"/>
      <c r="D963" s="514"/>
      <c r="E963" s="514"/>
      <c r="F963" s="514"/>
      <c r="G963" s="514"/>
      <c r="H963" s="514"/>
      <c r="I963" s="514"/>
      <c r="J963" s="514"/>
      <c r="K963" s="514"/>
      <c r="L963" s="514"/>
      <c r="M963" s="514"/>
      <c r="N963" s="514"/>
      <c r="O963" s="514"/>
      <c r="P963" s="514"/>
      <c r="Q963" s="514"/>
      <c r="R963" s="514"/>
      <c r="S963" s="514"/>
      <c r="T963" s="514"/>
      <c r="U963" s="514"/>
      <c r="V963" s="514"/>
      <c r="W963" s="514"/>
      <c r="X963" s="514"/>
      <c r="Y963" s="514"/>
      <c r="Z963" s="514"/>
    </row>
    <row r="964" ht="13.5" customHeight="1">
      <c r="A964" s="514"/>
      <c r="B964" s="514"/>
      <c r="C964" s="515"/>
      <c r="D964" s="514"/>
      <c r="E964" s="514"/>
      <c r="F964" s="514"/>
      <c r="G964" s="514"/>
      <c r="H964" s="514"/>
      <c r="I964" s="514"/>
      <c r="J964" s="514"/>
      <c r="K964" s="514"/>
      <c r="L964" s="514"/>
      <c r="M964" s="514"/>
      <c r="N964" s="514"/>
      <c r="O964" s="514"/>
      <c r="P964" s="514"/>
      <c r="Q964" s="514"/>
      <c r="R964" s="514"/>
      <c r="S964" s="514"/>
      <c r="T964" s="514"/>
      <c r="U964" s="514"/>
      <c r="V964" s="514"/>
      <c r="W964" s="514"/>
      <c r="X964" s="514"/>
      <c r="Y964" s="514"/>
      <c r="Z964" s="514"/>
    </row>
    <row r="965" ht="13.5" customHeight="1">
      <c r="A965" s="514"/>
      <c r="B965" s="514"/>
      <c r="C965" s="515"/>
      <c r="D965" s="514"/>
      <c r="E965" s="514"/>
      <c r="F965" s="514"/>
      <c r="G965" s="514"/>
      <c r="H965" s="514"/>
      <c r="I965" s="514"/>
      <c r="J965" s="514"/>
      <c r="K965" s="514"/>
      <c r="L965" s="514"/>
      <c r="M965" s="514"/>
      <c r="N965" s="514"/>
      <c r="O965" s="514"/>
      <c r="P965" s="514"/>
      <c r="Q965" s="514"/>
      <c r="R965" s="514"/>
      <c r="S965" s="514"/>
      <c r="T965" s="514"/>
      <c r="U965" s="514"/>
      <c r="V965" s="514"/>
      <c r="W965" s="514"/>
      <c r="X965" s="514"/>
      <c r="Y965" s="514"/>
      <c r="Z965" s="514"/>
    </row>
    <row r="966" ht="13.5" customHeight="1">
      <c r="A966" s="514"/>
      <c r="B966" s="514"/>
      <c r="C966" s="515"/>
      <c r="D966" s="514"/>
      <c r="E966" s="514"/>
      <c r="F966" s="514"/>
      <c r="G966" s="514"/>
      <c r="H966" s="514"/>
      <c r="I966" s="514"/>
      <c r="J966" s="514"/>
      <c r="K966" s="514"/>
      <c r="L966" s="514"/>
      <c r="M966" s="514"/>
      <c r="N966" s="514"/>
      <c r="O966" s="514"/>
      <c r="P966" s="514"/>
      <c r="Q966" s="514"/>
      <c r="R966" s="514"/>
      <c r="S966" s="514"/>
      <c r="T966" s="514"/>
      <c r="U966" s="514"/>
      <c r="V966" s="514"/>
      <c r="W966" s="514"/>
      <c r="X966" s="514"/>
      <c r="Y966" s="514"/>
      <c r="Z966" s="514"/>
    </row>
    <row r="967" ht="13.5" customHeight="1">
      <c r="A967" s="514"/>
      <c r="B967" s="514"/>
      <c r="C967" s="515"/>
      <c r="D967" s="514"/>
      <c r="E967" s="514"/>
      <c r="F967" s="514"/>
      <c r="G967" s="514"/>
      <c r="H967" s="514"/>
      <c r="I967" s="514"/>
      <c r="J967" s="514"/>
      <c r="K967" s="514"/>
      <c r="L967" s="514"/>
      <c r="M967" s="514"/>
      <c r="N967" s="514"/>
      <c r="O967" s="514"/>
      <c r="P967" s="514"/>
      <c r="Q967" s="514"/>
      <c r="R967" s="514"/>
      <c r="S967" s="514"/>
      <c r="T967" s="514"/>
      <c r="U967" s="514"/>
      <c r="V967" s="514"/>
      <c r="W967" s="514"/>
      <c r="X967" s="514"/>
      <c r="Y967" s="514"/>
      <c r="Z967" s="514"/>
    </row>
    <row r="968" ht="13.5" customHeight="1">
      <c r="A968" s="514"/>
      <c r="B968" s="514"/>
      <c r="C968" s="515"/>
      <c r="D968" s="514"/>
      <c r="E968" s="514"/>
      <c r="F968" s="514"/>
      <c r="G968" s="514"/>
      <c r="H968" s="514"/>
      <c r="I968" s="514"/>
      <c r="J968" s="514"/>
      <c r="K968" s="514"/>
      <c r="L968" s="514"/>
      <c r="M968" s="514"/>
      <c r="N968" s="514"/>
      <c r="O968" s="514"/>
      <c r="P968" s="514"/>
      <c r="Q968" s="514"/>
      <c r="R968" s="514"/>
      <c r="S968" s="514"/>
      <c r="T968" s="514"/>
      <c r="U968" s="514"/>
      <c r="V968" s="514"/>
      <c r="W968" s="514"/>
      <c r="X968" s="514"/>
      <c r="Y968" s="514"/>
      <c r="Z968" s="514"/>
    </row>
    <row r="969" ht="13.5" customHeight="1">
      <c r="A969" s="514"/>
      <c r="B969" s="514"/>
      <c r="C969" s="515"/>
      <c r="D969" s="514"/>
      <c r="E969" s="514"/>
      <c r="F969" s="514"/>
      <c r="G969" s="514"/>
      <c r="H969" s="514"/>
      <c r="I969" s="514"/>
      <c r="J969" s="514"/>
      <c r="K969" s="514"/>
      <c r="L969" s="514"/>
      <c r="M969" s="514"/>
      <c r="N969" s="514"/>
      <c r="O969" s="514"/>
      <c r="P969" s="514"/>
      <c r="Q969" s="514"/>
      <c r="R969" s="514"/>
      <c r="S969" s="514"/>
      <c r="T969" s="514"/>
      <c r="U969" s="514"/>
      <c r="V969" s="514"/>
      <c r="W969" s="514"/>
      <c r="X969" s="514"/>
      <c r="Y969" s="514"/>
      <c r="Z969" s="514"/>
    </row>
    <row r="970" ht="13.5" customHeight="1">
      <c r="A970" s="514"/>
      <c r="B970" s="514"/>
      <c r="C970" s="515"/>
      <c r="D970" s="514"/>
      <c r="E970" s="514"/>
      <c r="F970" s="514"/>
      <c r="G970" s="514"/>
      <c r="H970" s="514"/>
      <c r="I970" s="514"/>
      <c r="J970" s="514"/>
      <c r="K970" s="514"/>
      <c r="L970" s="514"/>
      <c r="M970" s="514"/>
      <c r="N970" s="514"/>
      <c r="O970" s="514"/>
      <c r="P970" s="514"/>
      <c r="Q970" s="514"/>
      <c r="R970" s="514"/>
      <c r="S970" s="514"/>
      <c r="T970" s="514"/>
      <c r="U970" s="514"/>
      <c r="V970" s="514"/>
      <c r="W970" s="514"/>
      <c r="X970" s="514"/>
      <c r="Y970" s="514"/>
      <c r="Z970" s="514"/>
    </row>
    <row r="971" ht="13.5" customHeight="1">
      <c r="A971" s="514"/>
      <c r="B971" s="514"/>
      <c r="C971" s="515"/>
      <c r="D971" s="514"/>
      <c r="E971" s="514"/>
      <c r="F971" s="514"/>
      <c r="G971" s="514"/>
      <c r="H971" s="514"/>
      <c r="I971" s="514"/>
      <c r="J971" s="514"/>
      <c r="K971" s="514"/>
      <c r="L971" s="514"/>
      <c r="M971" s="514"/>
      <c r="N971" s="514"/>
      <c r="O971" s="514"/>
      <c r="P971" s="514"/>
      <c r="Q971" s="514"/>
      <c r="R971" s="514"/>
      <c r="S971" s="514"/>
      <c r="T971" s="514"/>
      <c r="U971" s="514"/>
      <c r="V971" s="514"/>
      <c r="W971" s="514"/>
      <c r="X971" s="514"/>
      <c r="Y971" s="514"/>
      <c r="Z971" s="514"/>
    </row>
    <row r="972" ht="13.5" customHeight="1">
      <c r="A972" s="514"/>
      <c r="B972" s="514"/>
      <c r="C972" s="515"/>
      <c r="D972" s="514"/>
      <c r="E972" s="514"/>
      <c r="F972" s="514"/>
      <c r="G972" s="514"/>
      <c r="H972" s="514"/>
      <c r="I972" s="514"/>
      <c r="J972" s="514"/>
      <c r="K972" s="514"/>
      <c r="L972" s="514"/>
      <c r="M972" s="514"/>
      <c r="N972" s="514"/>
      <c r="O972" s="514"/>
      <c r="P972" s="514"/>
      <c r="Q972" s="514"/>
      <c r="R972" s="514"/>
      <c r="S972" s="514"/>
      <c r="T972" s="514"/>
      <c r="U972" s="514"/>
      <c r="V972" s="514"/>
      <c r="W972" s="514"/>
      <c r="X972" s="514"/>
      <c r="Y972" s="514"/>
      <c r="Z972" s="514"/>
    </row>
    <row r="973" ht="13.5" customHeight="1">
      <c r="A973" s="514"/>
      <c r="B973" s="514"/>
      <c r="C973" s="515"/>
      <c r="D973" s="514"/>
      <c r="E973" s="514"/>
      <c r="F973" s="514"/>
      <c r="G973" s="514"/>
      <c r="H973" s="514"/>
      <c r="I973" s="514"/>
      <c r="J973" s="514"/>
      <c r="K973" s="514"/>
      <c r="L973" s="514"/>
      <c r="M973" s="514"/>
      <c r="N973" s="514"/>
      <c r="O973" s="514"/>
      <c r="P973" s="514"/>
      <c r="Q973" s="514"/>
      <c r="R973" s="514"/>
      <c r="S973" s="514"/>
      <c r="T973" s="514"/>
      <c r="U973" s="514"/>
      <c r="V973" s="514"/>
      <c r="W973" s="514"/>
      <c r="X973" s="514"/>
      <c r="Y973" s="514"/>
      <c r="Z973" s="514"/>
    </row>
    <row r="974" ht="13.5" customHeight="1">
      <c r="A974" s="514"/>
      <c r="B974" s="514"/>
      <c r="C974" s="515"/>
      <c r="D974" s="514"/>
      <c r="E974" s="514"/>
      <c r="F974" s="514"/>
      <c r="G974" s="514"/>
      <c r="H974" s="514"/>
      <c r="I974" s="514"/>
      <c r="J974" s="514"/>
      <c r="K974" s="514"/>
      <c r="L974" s="514"/>
      <c r="M974" s="514"/>
      <c r="N974" s="514"/>
      <c r="O974" s="514"/>
      <c r="P974" s="514"/>
      <c r="Q974" s="514"/>
      <c r="R974" s="514"/>
      <c r="S974" s="514"/>
      <c r="T974" s="514"/>
      <c r="U974" s="514"/>
      <c r="V974" s="514"/>
      <c r="W974" s="514"/>
      <c r="X974" s="514"/>
      <c r="Y974" s="514"/>
      <c r="Z974" s="514"/>
    </row>
    <row r="975" ht="13.5" customHeight="1">
      <c r="A975" s="514"/>
      <c r="B975" s="514"/>
      <c r="C975" s="515"/>
      <c r="D975" s="514"/>
      <c r="E975" s="514"/>
      <c r="F975" s="514"/>
      <c r="G975" s="514"/>
      <c r="H975" s="514"/>
      <c r="I975" s="514"/>
      <c r="J975" s="514"/>
      <c r="K975" s="514"/>
      <c r="L975" s="514"/>
      <c r="M975" s="514"/>
      <c r="N975" s="514"/>
      <c r="O975" s="514"/>
      <c r="P975" s="514"/>
      <c r="Q975" s="514"/>
      <c r="R975" s="514"/>
      <c r="S975" s="514"/>
      <c r="T975" s="514"/>
      <c r="U975" s="514"/>
      <c r="V975" s="514"/>
      <c r="W975" s="514"/>
      <c r="X975" s="514"/>
      <c r="Y975" s="514"/>
      <c r="Z975" s="514"/>
    </row>
    <row r="976" ht="13.5" customHeight="1">
      <c r="A976" s="514"/>
      <c r="B976" s="514"/>
      <c r="C976" s="515"/>
      <c r="D976" s="514"/>
      <c r="E976" s="514"/>
      <c r="F976" s="514"/>
      <c r="G976" s="514"/>
      <c r="H976" s="514"/>
      <c r="I976" s="514"/>
      <c r="J976" s="514"/>
      <c r="K976" s="514"/>
      <c r="L976" s="514"/>
      <c r="M976" s="514"/>
      <c r="N976" s="514"/>
      <c r="O976" s="514"/>
      <c r="P976" s="514"/>
      <c r="Q976" s="514"/>
      <c r="R976" s="514"/>
      <c r="S976" s="514"/>
      <c r="T976" s="514"/>
      <c r="U976" s="514"/>
      <c r="V976" s="514"/>
      <c r="W976" s="514"/>
      <c r="X976" s="514"/>
      <c r="Y976" s="514"/>
      <c r="Z976" s="514"/>
    </row>
    <row r="977" ht="13.5" customHeight="1">
      <c r="A977" s="514"/>
      <c r="B977" s="514"/>
      <c r="C977" s="515"/>
      <c r="D977" s="514"/>
      <c r="E977" s="514"/>
      <c r="F977" s="514"/>
      <c r="G977" s="514"/>
      <c r="H977" s="514"/>
      <c r="I977" s="514"/>
      <c r="J977" s="514"/>
      <c r="K977" s="514"/>
      <c r="L977" s="514"/>
      <c r="M977" s="514"/>
      <c r="N977" s="514"/>
      <c r="O977" s="514"/>
      <c r="P977" s="514"/>
      <c r="Q977" s="514"/>
      <c r="R977" s="514"/>
      <c r="S977" s="514"/>
      <c r="T977" s="514"/>
      <c r="U977" s="514"/>
      <c r="V977" s="514"/>
      <c r="W977" s="514"/>
      <c r="X977" s="514"/>
      <c r="Y977" s="514"/>
      <c r="Z977" s="514"/>
    </row>
    <row r="978" ht="13.5" customHeight="1">
      <c r="A978" s="514"/>
      <c r="B978" s="514"/>
      <c r="C978" s="515"/>
      <c r="D978" s="514"/>
      <c r="E978" s="514"/>
      <c r="F978" s="514"/>
      <c r="G978" s="514"/>
      <c r="H978" s="514"/>
      <c r="I978" s="514"/>
      <c r="J978" s="514"/>
      <c r="K978" s="514"/>
      <c r="L978" s="514"/>
      <c r="M978" s="514"/>
      <c r="N978" s="514"/>
      <c r="O978" s="514"/>
      <c r="P978" s="514"/>
      <c r="Q978" s="514"/>
      <c r="R978" s="514"/>
      <c r="S978" s="514"/>
      <c r="T978" s="514"/>
      <c r="U978" s="514"/>
      <c r="V978" s="514"/>
      <c r="W978" s="514"/>
      <c r="X978" s="514"/>
      <c r="Y978" s="514"/>
      <c r="Z978" s="514"/>
    </row>
    <row r="979" ht="13.5" customHeight="1">
      <c r="A979" s="514"/>
      <c r="B979" s="514"/>
      <c r="C979" s="515"/>
      <c r="D979" s="514"/>
      <c r="E979" s="514"/>
      <c r="F979" s="514"/>
      <c r="G979" s="514"/>
      <c r="H979" s="514"/>
      <c r="I979" s="514"/>
      <c r="J979" s="514"/>
      <c r="K979" s="514"/>
      <c r="L979" s="514"/>
      <c r="M979" s="514"/>
      <c r="N979" s="514"/>
      <c r="O979" s="514"/>
      <c r="P979" s="514"/>
      <c r="Q979" s="514"/>
      <c r="R979" s="514"/>
      <c r="S979" s="514"/>
      <c r="T979" s="514"/>
      <c r="U979" s="514"/>
      <c r="V979" s="514"/>
      <c r="W979" s="514"/>
      <c r="X979" s="514"/>
      <c r="Y979" s="514"/>
      <c r="Z979" s="514"/>
    </row>
    <row r="980" ht="13.5" customHeight="1">
      <c r="A980" s="514"/>
      <c r="B980" s="514"/>
      <c r="C980" s="515"/>
      <c r="D980" s="514"/>
      <c r="E980" s="514"/>
      <c r="F980" s="514"/>
      <c r="G980" s="514"/>
      <c r="H980" s="514"/>
      <c r="I980" s="514"/>
      <c r="J980" s="514"/>
      <c r="K980" s="514"/>
      <c r="L980" s="514"/>
      <c r="M980" s="514"/>
      <c r="N980" s="514"/>
      <c r="O980" s="514"/>
      <c r="P980" s="514"/>
      <c r="Q980" s="514"/>
      <c r="R980" s="514"/>
      <c r="S980" s="514"/>
      <c r="T980" s="514"/>
      <c r="U980" s="514"/>
      <c r="V980" s="514"/>
      <c r="W980" s="514"/>
      <c r="X980" s="514"/>
      <c r="Y980" s="514"/>
      <c r="Z980" s="514"/>
    </row>
    <row r="981" ht="13.5" customHeight="1">
      <c r="A981" s="514"/>
      <c r="B981" s="514"/>
      <c r="C981" s="515"/>
      <c r="D981" s="514"/>
      <c r="E981" s="514"/>
      <c r="F981" s="514"/>
      <c r="G981" s="514"/>
      <c r="H981" s="514"/>
      <c r="I981" s="514"/>
      <c r="J981" s="514"/>
      <c r="K981" s="514"/>
      <c r="L981" s="514"/>
      <c r="M981" s="514"/>
      <c r="N981" s="514"/>
      <c r="O981" s="514"/>
      <c r="P981" s="514"/>
      <c r="Q981" s="514"/>
      <c r="R981" s="514"/>
      <c r="S981" s="514"/>
      <c r="T981" s="514"/>
      <c r="U981" s="514"/>
      <c r="V981" s="514"/>
      <c r="W981" s="514"/>
      <c r="X981" s="514"/>
      <c r="Y981" s="514"/>
      <c r="Z981" s="514"/>
    </row>
    <row r="982" ht="13.5" customHeight="1">
      <c r="A982" s="514"/>
      <c r="B982" s="514"/>
      <c r="C982" s="515"/>
      <c r="D982" s="514"/>
      <c r="E982" s="514"/>
      <c r="F982" s="514"/>
      <c r="G982" s="514"/>
      <c r="H982" s="514"/>
      <c r="I982" s="514"/>
      <c r="J982" s="514"/>
      <c r="K982" s="514"/>
      <c r="L982" s="514"/>
      <c r="M982" s="514"/>
      <c r="N982" s="514"/>
      <c r="O982" s="514"/>
      <c r="P982" s="514"/>
      <c r="Q982" s="514"/>
      <c r="R982" s="514"/>
      <c r="S982" s="514"/>
      <c r="T982" s="514"/>
      <c r="U982" s="514"/>
      <c r="V982" s="514"/>
      <c r="W982" s="514"/>
      <c r="X982" s="514"/>
      <c r="Y982" s="514"/>
      <c r="Z982" s="514"/>
    </row>
    <row r="983" ht="13.5" customHeight="1">
      <c r="A983" s="514"/>
      <c r="B983" s="514"/>
      <c r="C983" s="515"/>
      <c r="D983" s="514"/>
      <c r="E983" s="514"/>
      <c r="F983" s="514"/>
      <c r="G983" s="514"/>
      <c r="H983" s="514"/>
      <c r="I983" s="514"/>
      <c r="J983" s="514"/>
      <c r="K983" s="514"/>
      <c r="L983" s="514"/>
      <c r="M983" s="514"/>
      <c r="N983" s="514"/>
      <c r="O983" s="514"/>
      <c r="P983" s="514"/>
      <c r="Q983" s="514"/>
      <c r="R983" s="514"/>
      <c r="S983" s="514"/>
      <c r="T983" s="514"/>
      <c r="U983" s="514"/>
      <c r="V983" s="514"/>
      <c r="W983" s="514"/>
      <c r="X983" s="514"/>
      <c r="Y983" s="514"/>
      <c r="Z983" s="514"/>
    </row>
    <row r="984" ht="13.5" customHeight="1">
      <c r="A984" s="514"/>
      <c r="B984" s="514"/>
      <c r="C984" s="515"/>
      <c r="D984" s="514"/>
      <c r="E984" s="514"/>
      <c r="F984" s="514"/>
      <c r="G984" s="514"/>
      <c r="H984" s="514"/>
      <c r="I984" s="514"/>
      <c r="J984" s="514"/>
      <c r="K984" s="514"/>
      <c r="L984" s="514"/>
      <c r="M984" s="514"/>
      <c r="N984" s="514"/>
      <c r="O984" s="514"/>
      <c r="P984" s="514"/>
      <c r="Q984" s="514"/>
      <c r="R984" s="514"/>
      <c r="S984" s="514"/>
      <c r="T984" s="514"/>
      <c r="U984" s="514"/>
      <c r="V984" s="514"/>
      <c r="W984" s="514"/>
      <c r="X984" s="514"/>
      <c r="Y984" s="514"/>
      <c r="Z984" s="514"/>
    </row>
    <row r="985" ht="13.5" customHeight="1">
      <c r="A985" s="514"/>
      <c r="B985" s="514"/>
      <c r="C985" s="515"/>
      <c r="D985" s="514"/>
      <c r="E985" s="514"/>
      <c r="F985" s="514"/>
      <c r="G985" s="514"/>
      <c r="H985" s="514"/>
      <c r="I985" s="514"/>
      <c r="J985" s="514"/>
      <c r="K985" s="514"/>
      <c r="L985" s="514"/>
      <c r="M985" s="514"/>
      <c r="N985" s="514"/>
      <c r="O985" s="514"/>
      <c r="P985" s="514"/>
      <c r="Q985" s="514"/>
      <c r="R985" s="514"/>
      <c r="S985" s="514"/>
      <c r="T985" s="514"/>
      <c r="U985" s="514"/>
      <c r="V985" s="514"/>
      <c r="W985" s="514"/>
      <c r="X985" s="514"/>
      <c r="Y985" s="514"/>
      <c r="Z985" s="514"/>
    </row>
    <row r="986" ht="13.5" customHeight="1">
      <c r="A986" s="514"/>
      <c r="B986" s="514"/>
      <c r="C986" s="515"/>
      <c r="D986" s="514"/>
      <c r="E986" s="514"/>
      <c r="F986" s="514"/>
      <c r="G986" s="514"/>
      <c r="H986" s="514"/>
      <c r="I986" s="514"/>
      <c r="J986" s="514"/>
      <c r="K986" s="514"/>
      <c r="L986" s="514"/>
      <c r="M986" s="514"/>
      <c r="N986" s="514"/>
      <c r="O986" s="514"/>
      <c r="P986" s="514"/>
      <c r="Q986" s="514"/>
      <c r="R986" s="514"/>
      <c r="S986" s="514"/>
      <c r="T986" s="514"/>
      <c r="U986" s="514"/>
      <c r="V986" s="514"/>
      <c r="W986" s="514"/>
      <c r="X986" s="514"/>
      <c r="Y986" s="514"/>
      <c r="Z986" s="514"/>
    </row>
    <row r="987" ht="13.5" customHeight="1">
      <c r="A987" s="514"/>
      <c r="B987" s="514"/>
      <c r="C987" s="515"/>
      <c r="D987" s="514"/>
      <c r="E987" s="514"/>
      <c r="F987" s="514"/>
      <c r="G987" s="514"/>
      <c r="H987" s="514"/>
      <c r="I987" s="514"/>
      <c r="J987" s="514"/>
      <c r="K987" s="514"/>
      <c r="L987" s="514"/>
      <c r="M987" s="514"/>
      <c r="N987" s="514"/>
      <c r="O987" s="514"/>
      <c r="P987" s="514"/>
      <c r="Q987" s="514"/>
      <c r="R987" s="514"/>
      <c r="S987" s="514"/>
      <c r="T987" s="514"/>
      <c r="U987" s="514"/>
      <c r="V987" s="514"/>
      <c r="W987" s="514"/>
      <c r="X987" s="514"/>
      <c r="Y987" s="514"/>
      <c r="Z987" s="514"/>
    </row>
    <row r="988" ht="13.5" customHeight="1">
      <c r="A988" s="514"/>
      <c r="B988" s="514"/>
      <c r="C988" s="515"/>
      <c r="D988" s="514"/>
      <c r="E988" s="514"/>
      <c r="F988" s="514"/>
      <c r="G988" s="514"/>
      <c r="H988" s="514"/>
      <c r="I988" s="514"/>
      <c r="J988" s="514"/>
      <c r="K988" s="514"/>
      <c r="L988" s="514"/>
      <c r="M988" s="514"/>
      <c r="N988" s="514"/>
      <c r="O988" s="514"/>
      <c r="P988" s="514"/>
      <c r="Q988" s="514"/>
      <c r="R988" s="514"/>
      <c r="S988" s="514"/>
      <c r="T988" s="514"/>
      <c r="U988" s="514"/>
      <c r="V988" s="514"/>
      <c r="W988" s="514"/>
      <c r="X988" s="514"/>
      <c r="Y988" s="514"/>
      <c r="Z988" s="514"/>
    </row>
    <row r="989" ht="13.5" customHeight="1">
      <c r="A989" s="514"/>
      <c r="B989" s="514"/>
      <c r="C989" s="515"/>
      <c r="D989" s="514"/>
      <c r="E989" s="514"/>
      <c r="F989" s="514"/>
      <c r="G989" s="514"/>
      <c r="H989" s="514"/>
      <c r="I989" s="514"/>
      <c r="J989" s="514"/>
      <c r="K989" s="514"/>
      <c r="L989" s="514"/>
      <c r="M989" s="514"/>
      <c r="N989" s="514"/>
      <c r="O989" s="514"/>
      <c r="P989" s="514"/>
      <c r="Q989" s="514"/>
      <c r="R989" s="514"/>
      <c r="S989" s="514"/>
      <c r="T989" s="514"/>
      <c r="U989" s="514"/>
      <c r="V989" s="514"/>
      <c r="W989" s="514"/>
      <c r="X989" s="514"/>
      <c r="Y989" s="514"/>
      <c r="Z989" s="514"/>
    </row>
    <row r="990" ht="13.5" customHeight="1">
      <c r="A990" s="514"/>
      <c r="B990" s="514"/>
      <c r="C990" s="515"/>
      <c r="D990" s="514"/>
      <c r="E990" s="514"/>
      <c r="F990" s="514"/>
      <c r="G990" s="514"/>
      <c r="H990" s="514"/>
      <c r="I990" s="514"/>
      <c r="J990" s="514"/>
      <c r="K990" s="514"/>
      <c r="L990" s="514"/>
      <c r="M990" s="514"/>
      <c r="N990" s="514"/>
      <c r="O990" s="514"/>
      <c r="P990" s="514"/>
      <c r="Q990" s="514"/>
      <c r="R990" s="514"/>
      <c r="S990" s="514"/>
      <c r="T990" s="514"/>
      <c r="U990" s="514"/>
      <c r="V990" s="514"/>
      <c r="W990" s="514"/>
      <c r="X990" s="514"/>
      <c r="Y990" s="514"/>
      <c r="Z990" s="514"/>
    </row>
    <row r="991" ht="13.5" customHeight="1">
      <c r="A991" s="514"/>
      <c r="B991" s="514"/>
      <c r="C991" s="515"/>
      <c r="D991" s="514"/>
      <c r="E991" s="514"/>
      <c r="F991" s="514"/>
      <c r="G991" s="514"/>
      <c r="H991" s="514"/>
      <c r="I991" s="514"/>
      <c r="J991" s="514"/>
      <c r="K991" s="514"/>
      <c r="L991" s="514"/>
      <c r="M991" s="514"/>
      <c r="N991" s="514"/>
      <c r="O991" s="514"/>
      <c r="P991" s="514"/>
      <c r="Q991" s="514"/>
      <c r="R991" s="514"/>
      <c r="S991" s="514"/>
      <c r="T991" s="514"/>
      <c r="U991" s="514"/>
      <c r="V991" s="514"/>
      <c r="W991" s="514"/>
      <c r="X991" s="514"/>
      <c r="Y991" s="514"/>
      <c r="Z991" s="514"/>
    </row>
    <row r="992" ht="13.5" customHeight="1">
      <c r="A992" s="514"/>
      <c r="B992" s="514"/>
      <c r="C992" s="515"/>
      <c r="D992" s="514"/>
      <c r="E992" s="514"/>
      <c r="F992" s="514"/>
      <c r="G992" s="514"/>
      <c r="H992" s="514"/>
      <c r="I992" s="514"/>
      <c r="J992" s="514"/>
      <c r="K992" s="514"/>
      <c r="L992" s="514"/>
      <c r="M992" s="514"/>
      <c r="N992" s="514"/>
      <c r="O992" s="514"/>
      <c r="P992" s="514"/>
      <c r="Q992" s="514"/>
      <c r="R992" s="514"/>
      <c r="S992" s="514"/>
      <c r="T992" s="514"/>
      <c r="U992" s="514"/>
      <c r="V992" s="514"/>
      <c r="W992" s="514"/>
      <c r="X992" s="514"/>
      <c r="Y992" s="514"/>
      <c r="Z992" s="514"/>
    </row>
    <row r="993" ht="13.5" customHeight="1">
      <c r="A993" s="514"/>
      <c r="B993" s="514"/>
      <c r="C993" s="515"/>
      <c r="D993" s="514"/>
      <c r="E993" s="514"/>
      <c r="F993" s="514"/>
      <c r="G993" s="514"/>
      <c r="H993" s="514"/>
      <c r="I993" s="514"/>
      <c r="J993" s="514"/>
      <c r="K993" s="514"/>
      <c r="L993" s="514"/>
      <c r="M993" s="514"/>
      <c r="N993" s="514"/>
      <c r="O993" s="514"/>
      <c r="P993" s="514"/>
      <c r="Q993" s="514"/>
      <c r="R993" s="514"/>
      <c r="S993" s="514"/>
      <c r="T993" s="514"/>
      <c r="U993" s="514"/>
      <c r="V993" s="514"/>
      <c r="W993" s="514"/>
      <c r="X993" s="514"/>
      <c r="Y993" s="514"/>
      <c r="Z993" s="514"/>
    </row>
    <row r="994" ht="13.5" customHeight="1">
      <c r="A994" s="514"/>
      <c r="B994" s="514"/>
      <c r="C994" s="515"/>
      <c r="D994" s="514"/>
      <c r="E994" s="514"/>
      <c r="F994" s="514"/>
      <c r="G994" s="514"/>
      <c r="H994" s="514"/>
      <c r="I994" s="514"/>
      <c r="J994" s="514"/>
      <c r="K994" s="514"/>
      <c r="L994" s="514"/>
      <c r="M994" s="514"/>
      <c r="N994" s="514"/>
      <c r="O994" s="514"/>
      <c r="P994" s="514"/>
      <c r="Q994" s="514"/>
      <c r="R994" s="514"/>
      <c r="S994" s="514"/>
      <c r="T994" s="514"/>
      <c r="U994" s="514"/>
      <c r="V994" s="514"/>
      <c r="W994" s="514"/>
      <c r="X994" s="514"/>
      <c r="Y994" s="514"/>
      <c r="Z994" s="514"/>
    </row>
    <row r="995" ht="13.5" customHeight="1">
      <c r="A995" s="514"/>
      <c r="B995" s="514"/>
      <c r="C995" s="515"/>
      <c r="D995" s="514"/>
      <c r="E995" s="514"/>
      <c r="F995" s="514"/>
      <c r="G995" s="514"/>
      <c r="H995" s="514"/>
      <c r="I995" s="514"/>
      <c r="J995" s="514"/>
      <c r="K995" s="514"/>
      <c r="L995" s="514"/>
      <c r="M995" s="514"/>
      <c r="N995" s="514"/>
      <c r="O995" s="514"/>
      <c r="P995" s="514"/>
      <c r="Q995" s="514"/>
      <c r="R995" s="514"/>
      <c r="S995" s="514"/>
      <c r="T995" s="514"/>
      <c r="U995" s="514"/>
      <c r="V995" s="514"/>
      <c r="W995" s="514"/>
      <c r="X995" s="514"/>
      <c r="Y995" s="514"/>
      <c r="Z995" s="514"/>
    </row>
    <row r="996" ht="13.5" customHeight="1">
      <c r="A996" s="514"/>
      <c r="B996" s="514"/>
      <c r="C996" s="515"/>
      <c r="D996" s="514"/>
      <c r="E996" s="514"/>
      <c r="F996" s="514"/>
      <c r="G996" s="514"/>
      <c r="H996" s="514"/>
      <c r="I996" s="514"/>
      <c r="J996" s="514"/>
      <c r="K996" s="514"/>
      <c r="L996" s="514"/>
      <c r="M996" s="514"/>
      <c r="N996" s="514"/>
      <c r="O996" s="514"/>
      <c r="P996" s="514"/>
      <c r="Q996" s="514"/>
      <c r="R996" s="514"/>
      <c r="S996" s="514"/>
      <c r="T996" s="514"/>
      <c r="U996" s="514"/>
      <c r="V996" s="514"/>
      <c r="W996" s="514"/>
      <c r="X996" s="514"/>
      <c r="Y996" s="514"/>
      <c r="Z996" s="514"/>
    </row>
    <row r="997" ht="13.5" customHeight="1">
      <c r="A997" s="514"/>
      <c r="B997" s="514"/>
      <c r="C997" s="515"/>
      <c r="D997" s="514"/>
      <c r="E997" s="514"/>
      <c r="F997" s="514"/>
      <c r="G997" s="514"/>
      <c r="H997" s="514"/>
      <c r="I997" s="514"/>
      <c r="J997" s="514"/>
      <c r="K997" s="514"/>
      <c r="L997" s="514"/>
      <c r="M997" s="514"/>
      <c r="N997" s="514"/>
      <c r="O997" s="514"/>
      <c r="P997" s="514"/>
      <c r="Q997" s="514"/>
      <c r="R997" s="514"/>
      <c r="S997" s="514"/>
      <c r="T997" s="514"/>
      <c r="U997" s="514"/>
      <c r="V997" s="514"/>
      <c r="W997" s="514"/>
      <c r="X997" s="514"/>
      <c r="Y997" s="514"/>
      <c r="Z997" s="514"/>
    </row>
    <row r="998" ht="13.5" customHeight="1">
      <c r="A998" s="514"/>
      <c r="B998" s="514"/>
      <c r="C998" s="515"/>
      <c r="D998" s="514"/>
      <c r="E998" s="514"/>
      <c r="F998" s="514"/>
      <c r="G998" s="514"/>
      <c r="H998" s="514"/>
      <c r="I998" s="514"/>
      <c r="J998" s="514"/>
      <c r="K998" s="514"/>
      <c r="L998" s="514"/>
      <c r="M998" s="514"/>
      <c r="N998" s="514"/>
      <c r="O998" s="514"/>
      <c r="P998" s="514"/>
      <c r="Q998" s="514"/>
      <c r="R998" s="514"/>
      <c r="S998" s="514"/>
      <c r="T998" s="514"/>
      <c r="U998" s="514"/>
      <c r="V998" s="514"/>
      <c r="W998" s="514"/>
      <c r="X998" s="514"/>
      <c r="Y998" s="514"/>
      <c r="Z998" s="514"/>
    </row>
    <row r="999" ht="13.5" customHeight="1">
      <c r="A999" s="514"/>
      <c r="B999" s="514"/>
      <c r="C999" s="515"/>
      <c r="D999" s="514"/>
      <c r="E999" s="514"/>
      <c r="F999" s="514"/>
      <c r="G999" s="514"/>
      <c r="H999" s="514"/>
      <c r="I999" s="514"/>
      <c r="J999" s="514"/>
      <c r="K999" s="514"/>
      <c r="L999" s="514"/>
      <c r="M999" s="514"/>
      <c r="N999" s="514"/>
      <c r="O999" s="514"/>
      <c r="P999" s="514"/>
      <c r="Q999" s="514"/>
      <c r="R999" s="514"/>
      <c r="S999" s="514"/>
      <c r="T999" s="514"/>
      <c r="U999" s="514"/>
      <c r="V999" s="514"/>
      <c r="W999" s="514"/>
      <c r="X999" s="514"/>
      <c r="Y999" s="514"/>
      <c r="Z999" s="514"/>
    </row>
    <row r="1000" ht="13.5" customHeight="1">
      <c r="A1000" s="514"/>
      <c r="B1000" s="514"/>
      <c r="C1000" s="515"/>
      <c r="D1000" s="514"/>
      <c r="E1000" s="514"/>
      <c r="F1000" s="514"/>
      <c r="G1000" s="514"/>
      <c r="H1000" s="514"/>
      <c r="I1000" s="514"/>
      <c r="J1000" s="514"/>
      <c r="K1000" s="514"/>
      <c r="L1000" s="514"/>
      <c r="M1000" s="514"/>
      <c r="N1000" s="514"/>
      <c r="O1000" s="514"/>
      <c r="P1000" s="514"/>
      <c r="Q1000" s="514"/>
      <c r="R1000" s="514"/>
      <c r="S1000" s="514"/>
      <c r="T1000" s="514"/>
      <c r="U1000" s="514"/>
      <c r="V1000" s="514"/>
      <c r="W1000" s="514"/>
      <c r="X1000" s="514"/>
      <c r="Y1000" s="514"/>
      <c r="Z1000" s="514"/>
    </row>
  </sheetData>
  <mergeCells count="3">
    <mergeCell ref="G11:J11"/>
    <mergeCell ref="G12:I12"/>
    <mergeCell ref="G13:I14"/>
  </mergeCell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0.14"/>
    <col customWidth="1" min="2" max="2" width="18.14"/>
    <col customWidth="1" min="3" max="7" width="14.43"/>
    <col customWidth="1" min="8" max="8" width="14.0"/>
    <col customWidth="1" min="9" max="9" width="20.0"/>
    <col customWidth="1" min="10" max="26" width="10.71"/>
  </cols>
  <sheetData>
    <row r="1" ht="14.25" customHeight="1">
      <c r="A1" s="528" t="s">
        <v>1932</v>
      </c>
      <c r="B1" s="528" t="s">
        <v>1933</v>
      </c>
      <c r="C1" s="528" t="s">
        <v>1934</v>
      </c>
      <c r="D1" s="528" t="s">
        <v>1935</v>
      </c>
      <c r="E1" s="528" t="s">
        <v>1936</v>
      </c>
      <c r="F1" s="528" t="s">
        <v>1937</v>
      </c>
      <c r="G1" s="528" t="s">
        <v>1938</v>
      </c>
      <c r="H1" s="528" t="s">
        <v>1939</v>
      </c>
      <c r="I1" s="529" t="s">
        <v>1940</v>
      </c>
    </row>
    <row r="2" ht="14.25" customHeight="1">
      <c r="A2" s="528" t="s">
        <v>1932</v>
      </c>
      <c r="B2" s="528"/>
      <c r="C2" s="528"/>
      <c r="D2" s="528"/>
      <c r="E2" s="528"/>
      <c r="F2" s="528"/>
      <c r="G2" s="528"/>
      <c r="H2" s="528"/>
      <c r="I2" s="529"/>
    </row>
    <row r="3" ht="14.25" customHeight="1">
      <c r="A3" s="530" t="s">
        <v>1941</v>
      </c>
      <c r="B3" s="530" t="s">
        <v>1933</v>
      </c>
      <c r="C3" s="530"/>
      <c r="D3" s="530"/>
      <c r="E3" s="531" t="s">
        <v>1942</v>
      </c>
      <c r="F3" s="530"/>
      <c r="G3" s="530" t="s">
        <v>44</v>
      </c>
      <c r="H3" s="530" t="s">
        <v>1943</v>
      </c>
      <c r="I3" s="532" t="s">
        <v>1944</v>
      </c>
      <c r="J3" s="533"/>
      <c r="K3" s="533"/>
      <c r="L3" s="533"/>
      <c r="M3" s="533"/>
      <c r="N3" s="533"/>
      <c r="O3" s="533"/>
      <c r="P3" s="533"/>
      <c r="Q3" s="533"/>
      <c r="R3" s="533"/>
      <c r="S3" s="533"/>
      <c r="T3" s="533"/>
      <c r="U3" s="533"/>
      <c r="V3" s="533"/>
      <c r="W3" s="533"/>
      <c r="X3" s="533"/>
      <c r="Y3" s="533"/>
      <c r="Z3" s="533"/>
    </row>
    <row r="4" ht="14.25" customHeight="1">
      <c r="A4" s="528"/>
      <c r="B4" s="528" t="s">
        <v>1945</v>
      </c>
      <c r="C4" s="528" t="s">
        <v>1946</v>
      </c>
      <c r="D4" s="528" t="s">
        <v>1947</v>
      </c>
      <c r="E4" s="528" t="s">
        <v>1948</v>
      </c>
      <c r="F4" s="528" t="s">
        <v>1949</v>
      </c>
      <c r="G4" s="528"/>
      <c r="H4" s="528" t="s">
        <v>1950</v>
      </c>
      <c r="I4" s="529"/>
    </row>
    <row r="5" ht="14.25" customHeight="1">
      <c r="A5" s="534">
        <v>1.9</v>
      </c>
      <c r="B5" s="534">
        <v>1.9</v>
      </c>
      <c r="C5" s="534">
        <v>3.5</v>
      </c>
      <c r="D5" s="528" t="s">
        <v>1951</v>
      </c>
      <c r="E5" s="528">
        <f>'CUADRO DE VENTANAS'!$B5*'CUADRO DE VENTANAS'!$G5</f>
        <v>38</v>
      </c>
      <c r="F5" s="528">
        <f>'CUADRO DE VENTANAS'!$B5*'CUADRO DE VENTANAS'!$C5</f>
        <v>6.65</v>
      </c>
      <c r="G5" s="528">
        <v>20.0</v>
      </c>
      <c r="H5" s="528">
        <f>'CUADRO DE VENTANAS'!$F5*'CUADRO DE VENTANAS'!$G5</f>
        <v>133</v>
      </c>
      <c r="I5" s="529"/>
    </row>
    <row r="6" ht="14.25" customHeight="1">
      <c r="A6" s="528">
        <v>0.97</v>
      </c>
      <c r="B6" s="528">
        <v>0.97</v>
      </c>
      <c r="C6" s="534">
        <v>3.5</v>
      </c>
      <c r="D6" s="528" t="s">
        <v>1951</v>
      </c>
      <c r="E6" s="528">
        <f>'CUADRO DE VENTANAS'!$B6*'CUADRO DE VENTANAS'!$G6</f>
        <v>174.6</v>
      </c>
      <c r="F6" s="528">
        <f>'CUADRO DE VENTANAS'!$B6*'CUADRO DE VENTANAS'!$C6</f>
        <v>3.395</v>
      </c>
      <c r="G6" s="528">
        <v>180.0</v>
      </c>
      <c r="H6" s="528">
        <f>'CUADRO DE VENTANAS'!$F6*'CUADRO DE VENTANAS'!$G6</f>
        <v>611.1</v>
      </c>
      <c r="I6" s="529"/>
    </row>
    <row r="7" ht="14.25" customHeight="1">
      <c r="A7" s="528">
        <v>1.23</v>
      </c>
      <c r="B7" s="528">
        <v>1.23</v>
      </c>
      <c r="C7" s="534">
        <v>2.0</v>
      </c>
      <c r="D7" s="528" t="s">
        <v>1951</v>
      </c>
      <c r="E7" s="528">
        <f>'CUADRO DE VENTANAS'!$B7*'CUADRO DE VENTANAS'!$G7</f>
        <v>14.76</v>
      </c>
      <c r="F7" s="528">
        <f>'CUADRO DE VENTANAS'!$B7*'CUADRO DE VENTANAS'!$C7</f>
        <v>2.46</v>
      </c>
      <c r="G7" s="528">
        <v>12.0</v>
      </c>
      <c r="H7" s="528">
        <f>'CUADRO DE VENTANAS'!$F7*'CUADRO DE VENTANAS'!$G7</f>
        <v>29.52</v>
      </c>
      <c r="I7" s="529"/>
    </row>
    <row r="8" ht="14.25" customHeight="1">
      <c r="A8" s="530"/>
      <c r="B8" s="530"/>
      <c r="C8" s="530"/>
      <c r="D8" s="530"/>
      <c r="E8" s="535">
        <f>SUBTOTAL(109,E5:E7)</f>
        <v>227.36</v>
      </c>
      <c r="F8" s="530">
        <v>0.0</v>
      </c>
      <c r="G8" s="530"/>
      <c r="H8" s="535">
        <f>SUBTOTAL(109,H5:H7)</f>
        <v>773.62</v>
      </c>
      <c r="I8" s="532"/>
      <c r="J8" s="533"/>
      <c r="K8" s="533"/>
      <c r="L8" s="533"/>
      <c r="M8" s="533"/>
      <c r="N8" s="533"/>
      <c r="O8" s="533"/>
      <c r="P8" s="533"/>
      <c r="Q8" s="533"/>
      <c r="R8" s="533"/>
      <c r="S8" s="533"/>
      <c r="T8" s="533"/>
      <c r="U8" s="533"/>
      <c r="V8" s="533"/>
      <c r="W8" s="533"/>
      <c r="X8" s="533"/>
      <c r="Y8" s="533"/>
      <c r="Z8" s="533"/>
    </row>
    <row r="9" ht="14.25" customHeight="1">
      <c r="A9" s="536"/>
      <c r="B9" s="536"/>
      <c r="C9" s="536"/>
      <c r="D9" s="536"/>
      <c r="E9" s="536"/>
      <c r="F9" s="536"/>
      <c r="G9" s="536"/>
      <c r="H9" s="536"/>
    </row>
    <row r="10" ht="14.25" customHeight="1">
      <c r="A10" s="537">
        <v>1.23</v>
      </c>
      <c r="B10" s="537">
        <v>1.23</v>
      </c>
      <c r="C10" s="538">
        <v>1.0</v>
      </c>
      <c r="D10" s="537" t="s">
        <v>1951</v>
      </c>
      <c r="E10" s="537">
        <f>B10*G10</f>
        <v>14.76</v>
      </c>
      <c r="F10" s="537">
        <f>B10*C10</f>
        <v>1.23</v>
      </c>
      <c r="G10" s="537">
        <v>12.0</v>
      </c>
      <c r="H10" s="537">
        <f>F10*G10</f>
        <v>14.76</v>
      </c>
      <c r="I10" s="539" t="s">
        <v>1952</v>
      </c>
    </row>
    <row r="11" ht="14.25" customHeight="1">
      <c r="A11" s="536"/>
      <c r="B11" s="536"/>
      <c r="C11" s="536"/>
      <c r="D11" s="536"/>
      <c r="E11" s="536"/>
      <c r="F11" s="536"/>
      <c r="G11" s="536"/>
      <c r="H11" s="536"/>
    </row>
    <row r="12" ht="14.25" customHeight="1">
      <c r="A12" s="536"/>
      <c r="B12" s="536"/>
      <c r="C12" s="536"/>
      <c r="D12" s="536"/>
      <c r="E12" s="536"/>
      <c r="F12" s="536"/>
      <c r="G12" s="536"/>
      <c r="H12" s="536"/>
    </row>
    <row r="13" ht="14.25" customHeight="1">
      <c r="A13" s="536"/>
      <c r="B13" s="536"/>
      <c r="C13" s="536"/>
      <c r="D13" s="536"/>
      <c r="E13" s="536"/>
      <c r="F13" s="536"/>
      <c r="G13" s="536"/>
      <c r="H13" s="536"/>
    </row>
    <row r="14" ht="14.25" customHeight="1">
      <c r="A14" s="536"/>
      <c r="B14" s="536"/>
      <c r="C14" s="536"/>
      <c r="D14" s="536"/>
      <c r="E14" s="536"/>
      <c r="F14" s="536"/>
      <c r="G14" s="536"/>
      <c r="H14" s="536"/>
    </row>
    <row r="15" ht="14.25" customHeight="1">
      <c r="A15" s="536"/>
      <c r="B15" s="536"/>
      <c r="C15" s="536"/>
      <c r="D15" s="536"/>
      <c r="E15" s="536"/>
      <c r="F15" s="536"/>
      <c r="G15" s="536"/>
      <c r="H15" s="536"/>
    </row>
    <row r="16" ht="14.25" customHeight="1">
      <c r="A16" s="536"/>
      <c r="B16" s="536"/>
      <c r="C16" s="536"/>
      <c r="D16" s="536"/>
      <c r="E16" s="536"/>
      <c r="F16" s="536"/>
      <c r="G16" s="536"/>
      <c r="H16" s="536"/>
    </row>
    <row r="17" ht="14.25" customHeight="1">
      <c r="A17" s="536"/>
      <c r="B17" s="536"/>
      <c r="C17" s="536"/>
      <c r="D17" s="536"/>
      <c r="E17" s="536"/>
      <c r="F17" s="536"/>
      <c r="G17" s="536"/>
      <c r="H17" s="536"/>
    </row>
    <row r="18" ht="14.25" customHeight="1">
      <c r="A18" s="536"/>
      <c r="B18" s="536"/>
      <c r="C18" s="536"/>
      <c r="D18" s="536"/>
      <c r="E18" s="536"/>
      <c r="F18" s="536"/>
      <c r="G18" s="536"/>
      <c r="H18" s="536"/>
    </row>
    <row r="19" ht="14.25" customHeight="1">
      <c r="A19" s="536"/>
      <c r="B19" s="536"/>
      <c r="C19" s="536"/>
      <c r="D19" s="536"/>
      <c r="E19" s="536"/>
      <c r="F19" s="536"/>
      <c r="G19" s="536"/>
      <c r="H19" s="536"/>
    </row>
    <row r="20" ht="14.25" customHeight="1">
      <c r="A20" s="536"/>
      <c r="B20" s="536"/>
      <c r="C20" s="536"/>
      <c r="D20" s="536"/>
      <c r="E20" s="536"/>
      <c r="F20" s="536"/>
      <c r="G20" s="536"/>
      <c r="H20" s="536"/>
    </row>
    <row r="21" ht="14.25" customHeight="1">
      <c r="A21" s="536"/>
      <c r="B21" s="536"/>
      <c r="C21" s="536"/>
      <c r="D21" s="536"/>
      <c r="E21" s="536"/>
      <c r="F21" s="536"/>
      <c r="G21" s="536"/>
      <c r="H21" s="536"/>
    </row>
    <row r="22" ht="14.25" customHeight="1">
      <c r="A22" s="536"/>
      <c r="B22" s="536"/>
      <c r="C22" s="536"/>
      <c r="D22" s="536"/>
      <c r="E22" s="536"/>
      <c r="F22" s="536"/>
      <c r="G22" s="536"/>
      <c r="H22" s="536"/>
    </row>
    <row r="23" ht="14.25" customHeight="1">
      <c r="A23" s="536"/>
      <c r="B23" s="536"/>
      <c r="C23" s="536"/>
      <c r="D23" s="536"/>
      <c r="E23" s="536"/>
      <c r="F23" s="536"/>
      <c r="G23" s="536"/>
      <c r="H23" s="536"/>
    </row>
    <row r="24" ht="14.25" customHeight="1">
      <c r="A24" s="536"/>
      <c r="B24" s="536"/>
      <c r="C24" s="536"/>
      <c r="D24" s="536"/>
      <c r="E24" s="536"/>
      <c r="F24" s="536"/>
      <c r="G24" s="536"/>
      <c r="H24" s="536"/>
    </row>
    <row r="25" ht="14.25" customHeight="1">
      <c r="A25" s="536"/>
      <c r="B25" s="536"/>
      <c r="C25" s="536"/>
      <c r="D25" s="536"/>
      <c r="E25" s="536"/>
      <c r="F25" s="536"/>
      <c r="G25" s="536"/>
      <c r="H25" s="536"/>
    </row>
    <row r="26" ht="14.25" customHeight="1">
      <c r="A26" s="536"/>
      <c r="B26" s="536"/>
      <c r="C26" s="536"/>
      <c r="D26" s="536"/>
      <c r="E26" s="536"/>
      <c r="F26" s="536"/>
      <c r="G26" s="536"/>
      <c r="H26" s="536"/>
    </row>
    <row r="27" ht="14.25" customHeight="1">
      <c r="A27" s="536"/>
      <c r="B27" s="536"/>
      <c r="C27" s="536"/>
      <c r="D27" s="536"/>
      <c r="E27" s="536"/>
      <c r="F27" s="536"/>
      <c r="G27" s="536"/>
      <c r="H27" s="536"/>
    </row>
    <row r="28" ht="14.25" customHeight="1">
      <c r="A28" s="536"/>
      <c r="B28" s="536"/>
      <c r="C28" s="536"/>
      <c r="D28" s="536"/>
      <c r="E28" s="536"/>
      <c r="F28" s="536"/>
      <c r="G28" s="536"/>
      <c r="H28" s="536"/>
    </row>
    <row r="29" ht="14.25" customHeight="1">
      <c r="A29" s="536"/>
      <c r="B29" s="536"/>
      <c r="C29" s="536"/>
      <c r="D29" s="536"/>
      <c r="E29" s="536"/>
      <c r="F29" s="536"/>
      <c r="G29" s="536"/>
      <c r="H29" s="536"/>
    </row>
    <row r="30" ht="14.25" customHeight="1">
      <c r="A30" s="536"/>
      <c r="B30" s="536"/>
      <c r="C30" s="536"/>
      <c r="D30" s="536"/>
      <c r="E30" s="536"/>
      <c r="F30" s="536"/>
      <c r="G30" s="536"/>
      <c r="H30" s="536"/>
    </row>
    <row r="31" ht="14.25" customHeight="1">
      <c r="A31" s="536"/>
      <c r="B31" s="536"/>
      <c r="C31" s="536"/>
      <c r="D31" s="536"/>
      <c r="E31" s="536"/>
      <c r="F31" s="536"/>
      <c r="G31" s="536"/>
      <c r="H31" s="536"/>
    </row>
    <row r="32" ht="14.25" customHeight="1">
      <c r="A32" s="536"/>
      <c r="B32" s="536"/>
      <c r="C32" s="536"/>
      <c r="D32" s="536"/>
      <c r="E32" s="536"/>
      <c r="F32" s="536"/>
      <c r="G32" s="536"/>
      <c r="H32" s="536"/>
    </row>
    <row r="33" ht="14.25" customHeight="1">
      <c r="A33" s="536"/>
      <c r="B33" s="536"/>
      <c r="C33" s="536"/>
      <c r="D33" s="536"/>
      <c r="E33" s="536"/>
      <c r="F33" s="536"/>
      <c r="G33" s="536"/>
      <c r="H33" s="536"/>
    </row>
    <row r="34" ht="14.25" customHeight="1">
      <c r="A34" s="536"/>
      <c r="B34" s="536"/>
      <c r="C34" s="536"/>
      <c r="D34" s="536"/>
      <c r="E34" s="536"/>
      <c r="F34" s="536"/>
      <c r="G34" s="536"/>
      <c r="H34" s="536"/>
    </row>
    <row r="35" ht="14.25" customHeight="1">
      <c r="A35" s="536"/>
      <c r="B35" s="536"/>
      <c r="C35" s="536"/>
      <c r="D35" s="536"/>
      <c r="E35" s="536"/>
      <c r="F35" s="536"/>
      <c r="G35" s="536"/>
      <c r="H35" s="536"/>
    </row>
    <row r="36" ht="14.25" customHeight="1">
      <c r="A36" s="536"/>
      <c r="B36" s="536"/>
      <c r="C36" s="536"/>
      <c r="D36" s="536"/>
      <c r="E36" s="536"/>
      <c r="F36" s="536"/>
      <c r="G36" s="536"/>
      <c r="H36" s="536"/>
    </row>
    <row r="37" ht="14.25" customHeight="1">
      <c r="A37" s="536"/>
      <c r="B37" s="536"/>
      <c r="C37" s="536"/>
      <c r="D37" s="536"/>
      <c r="E37" s="536"/>
      <c r="F37" s="536"/>
      <c r="G37" s="536"/>
      <c r="H37" s="536"/>
    </row>
    <row r="38" ht="14.25" customHeight="1">
      <c r="A38" s="536"/>
      <c r="B38" s="536"/>
      <c r="C38" s="536"/>
      <c r="D38" s="536"/>
      <c r="E38" s="536"/>
      <c r="F38" s="536"/>
      <c r="G38" s="536"/>
      <c r="H38" s="536"/>
    </row>
    <row r="39" ht="14.25" customHeight="1">
      <c r="A39" s="536"/>
      <c r="B39" s="536"/>
      <c r="C39" s="536"/>
      <c r="D39" s="536"/>
      <c r="E39" s="536"/>
      <c r="F39" s="536"/>
      <c r="G39" s="536"/>
      <c r="H39" s="536"/>
    </row>
    <row r="40" ht="14.25" customHeight="1">
      <c r="A40" s="536"/>
      <c r="B40" s="536"/>
      <c r="C40" s="536"/>
      <c r="D40" s="536"/>
      <c r="E40" s="536"/>
      <c r="F40" s="536"/>
      <c r="G40" s="536"/>
      <c r="H40" s="536"/>
    </row>
    <row r="41" ht="14.25" customHeight="1">
      <c r="A41" s="536"/>
      <c r="B41" s="536"/>
      <c r="C41" s="536"/>
      <c r="D41" s="536"/>
      <c r="E41" s="536"/>
      <c r="F41" s="536"/>
      <c r="G41" s="536"/>
      <c r="H41" s="536"/>
    </row>
    <row r="42" ht="14.25" customHeight="1">
      <c r="A42" s="536"/>
      <c r="B42" s="536"/>
      <c r="C42" s="536"/>
      <c r="D42" s="536"/>
      <c r="E42" s="536"/>
      <c r="F42" s="536"/>
      <c r="G42" s="536"/>
      <c r="H42" s="536"/>
    </row>
    <row r="43" ht="14.25" customHeight="1">
      <c r="A43" s="536"/>
      <c r="B43" s="536"/>
      <c r="C43" s="536"/>
      <c r="D43" s="536"/>
      <c r="E43" s="536"/>
      <c r="F43" s="536"/>
      <c r="G43" s="536"/>
      <c r="H43" s="536"/>
    </row>
    <row r="44" ht="14.25" customHeight="1">
      <c r="A44" s="536"/>
      <c r="B44" s="536"/>
      <c r="C44" s="536"/>
      <c r="D44" s="536"/>
      <c r="E44" s="536"/>
      <c r="F44" s="536"/>
      <c r="G44" s="536"/>
      <c r="H44" s="536"/>
    </row>
    <row r="45" ht="14.25" customHeight="1">
      <c r="A45" s="536"/>
      <c r="B45" s="536"/>
      <c r="C45" s="536"/>
      <c r="D45" s="536"/>
      <c r="E45" s="536"/>
      <c r="F45" s="536"/>
      <c r="G45" s="536"/>
      <c r="H45" s="536"/>
    </row>
    <row r="46" ht="14.25" customHeight="1">
      <c r="A46" s="536"/>
      <c r="B46" s="536"/>
      <c r="C46" s="536"/>
      <c r="D46" s="536"/>
      <c r="E46" s="536"/>
      <c r="F46" s="536"/>
      <c r="G46" s="536"/>
      <c r="H46" s="536"/>
    </row>
    <row r="47" ht="14.25" customHeight="1">
      <c r="A47" s="536"/>
      <c r="B47" s="536"/>
      <c r="C47" s="536"/>
      <c r="D47" s="536"/>
      <c r="E47" s="536"/>
      <c r="F47" s="536"/>
      <c r="G47" s="536"/>
      <c r="H47" s="536"/>
    </row>
    <row r="48" ht="14.25" customHeight="1">
      <c r="A48" s="536"/>
      <c r="B48" s="536"/>
      <c r="C48" s="536"/>
      <c r="D48" s="536"/>
      <c r="E48" s="536"/>
      <c r="F48" s="536"/>
      <c r="G48" s="536"/>
      <c r="H48" s="536"/>
    </row>
    <row r="49" ht="14.25" customHeight="1">
      <c r="A49" s="536"/>
      <c r="B49" s="536"/>
      <c r="C49" s="536"/>
      <c r="D49" s="536"/>
      <c r="E49" s="536"/>
      <c r="F49" s="536"/>
      <c r="G49" s="536"/>
      <c r="H49" s="536"/>
    </row>
    <row r="50" ht="14.25" customHeight="1">
      <c r="A50" s="536"/>
      <c r="B50" s="536"/>
      <c r="C50" s="536"/>
      <c r="D50" s="536"/>
      <c r="E50" s="536"/>
      <c r="F50" s="536"/>
      <c r="G50" s="536"/>
      <c r="H50" s="536"/>
    </row>
    <row r="51" ht="14.25" customHeight="1">
      <c r="A51" s="536"/>
      <c r="B51" s="536"/>
      <c r="C51" s="536"/>
      <c r="D51" s="536"/>
      <c r="E51" s="536"/>
      <c r="F51" s="536"/>
      <c r="G51" s="536"/>
      <c r="H51" s="536"/>
    </row>
    <row r="52" ht="14.25" customHeight="1">
      <c r="A52" s="536"/>
      <c r="B52" s="536"/>
      <c r="C52" s="536"/>
      <c r="D52" s="536"/>
      <c r="E52" s="536"/>
      <c r="F52" s="536"/>
      <c r="G52" s="536"/>
      <c r="H52" s="536"/>
    </row>
    <row r="53" ht="14.25" customHeight="1">
      <c r="A53" s="536"/>
      <c r="B53" s="536"/>
      <c r="C53" s="536"/>
      <c r="D53" s="536"/>
      <c r="E53" s="536"/>
      <c r="F53" s="536"/>
      <c r="G53" s="536"/>
      <c r="H53" s="536"/>
    </row>
    <row r="54" ht="14.25" customHeight="1">
      <c r="A54" s="536"/>
      <c r="B54" s="536"/>
      <c r="C54" s="536"/>
      <c r="D54" s="536"/>
      <c r="E54" s="536"/>
      <c r="F54" s="536"/>
      <c r="G54" s="536"/>
      <c r="H54" s="536"/>
    </row>
    <row r="55" ht="14.25" customHeight="1">
      <c r="A55" s="536"/>
      <c r="B55" s="536"/>
      <c r="C55" s="536"/>
      <c r="D55" s="536"/>
      <c r="E55" s="536"/>
      <c r="F55" s="536"/>
      <c r="G55" s="536"/>
      <c r="H55" s="536"/>
    </row>
    <row r="56" ht="14.25" customHeight="1">
      <c r="A56" s="536"/>
      <c r="B56" s="536"/>
      <c r="C56" s="536"/>
      <c r="D56" s="536"/>
      <c r="E56" s="536"/>
      <c r="F56" s="536"/>
      <c r="G56" s="536"/>
      <c r="H56" s="536"/>
    </row>
    <row r="57" ht="14.25" customHeight="1">
      <c r="A57" s="536"/>
      <c r="B57" s="536"/>
      <c r="C57" s="536"/>
      <c r="D57" s="536"/>
      <c r="E57" s="536"/>
      <c r="F57" s="536"/>
      <c r="G57" s="536"/>
      <c r="H57" s="536"/>
    </row>
    <row r="58" ht="14.25" customHeight="1">
      <c r="A58" s="536"/>
      <c r="B58" s="536"/>
      <c r="C58" s="536"/>
      <c r="D58" s="536"/>
      <c r="E58" s="536"/>
      <c r="F58" s="536"/>
      <c r="G58" s="536"/>
      <c r="H58" s="536"/>
    </row>
    <row r="59" ht="14.25" customHeight="1">
      <c r="A59" s="536"/>
      <c r="B59" s="536"/>
      <c r="C59" s="536"/>
      <c r="D59" s="536"/>
      <c r="E59" s="536"/>
      <c r="F59" s="536"/>
      <c r="G59" s="536"/>
      <c r="H59" s="536"/>
    </row>
    <row r="60" ht="14.25" customHeight="1">
      <c r="A60" s="536"/>
      <c r="B60" s="536"/>
      <c r="C60" s="536"/>
      <c r="D60" s="536"/>
      <c r="E60" s="536"/>
      <c r="F60" s="536"/>
      <c r="G60" s="536"/>
      <c r="H60" s="536"/>
    </row>
    <row r="61" ht="14.25" customHeight="1">
      <c r="A61" s="536"/>
      <c r="B61" s="536"/>
      <c r="C61" s="536"/>
      <c r="D61" s="536"/>
      <c r="E61" s="536"/>
      <c r="F61" s="536"/>
      <c r="G61" s="536"/>
      <c r="H61" s="536"/>
    </row>
    <row r="62" ht="14.25" customHeight="1">
      <c r="A62" s="536"/>
      <c r="B62" s="536"/>
      <c r="C62" s="536"/>
      <c r="D62" s="536"/>
      <c r="E62" s="536"/>
      <c r="F62" s="536"/>
      <c r="G62" s="536"/>
      <c r="H62" s="536"/>
    </row>
    <row r="63" ht="14.25" customHeight="1">
      <c r="A63" s="536"/>
      <c r="B63" s="536"/>
      <c r="C63" s="536"/>
      <c r="D63" s="536"/>
      <c r="E63" s="536"/>
      <c r="F63" s="536"/>
      <c r="G63" s="536"/>
      <c r="H63" s="536"/>
    </row>
    <row r="64" ht="14.25" customHeight="1">
      <c r="A64" s="536"/>
      <c r="B64" s="536"/>
      <c r="C64" s="536"/>
      <c r="D64" s="536"/>
      <c r="E64" s="536"/>
      <c r="F64" s="536"/>
      <c r="G64" s="536"/>
      <c r="H64" s="536"/>
    </row>
    <row r="65" ht="14.25" customHeight="1">
      <c r="A65" s="536"/>
      <c r="B65" s="536"/>
      <c r="C65" s="536"/>
      <c r="D65" s="536"/>
      <c r="E65" s="536"/>
      <c r="F65" s="536"/>
      <c r="G65" s="536"/>
      <c r="H65" s="536"/>
    </row>
    <row r="66" ht="14.25" customHeight="1">
      <c r="A66" s="536"/>
      <c r="B66" s="536"/>
      <c r="C66" s="536"/>
      <c r="D66" s="536"/>
      <c r="E66" s="536"/>
      <c r="F66" s="536"/>
      <c r="G66" s="536"/>
      <c r="H66" s="536"/>
    </row>
    <row r="67" ht="14.25" customHeight="1">
      <c r="A67" s="536"/>
      <c r="B67" s="536"/>
      <c r="C67" s="536"/>
      <c r="D67" s="536"/>
      <c r="E67" s="536"/>
      <c r="F67" s="536"/>
      <c r="G67" s="536"/>
      <c r="H67" s="536"/>
    </row>
    <row r="68" ht="14.25" customHeight="1">
      <c r="A68" s="536"/>
      <c r="B68" s="536"/>
      <c r="C68" s="536"/>
      <c r="D68" s="536"/>
      <c r="E68" s="536"/>
      <c r="F68" s="536"/>
      <c r="G68" s="536"/>
      <c r="H68" s="536"/>
    </row>
    <row r="69" ht="14.25" customHeight="1">
      <c r="A69" s="536"/>
      <c r="B69" s="536"/>
      <c r="C69" s="536"/>
      <c r="D69" s="536"/>
      <c r="E69" s="536"/>
      <c r="F69" s="536"/>
      <c r="G69" s="536"/>
      <c r="H69" s="536"/>
    </row>
    <row r="70" ht="14.25" customHeight="1">
      <c r="A70" s="536"/>
      <c r="B70" s="536"/>
      <c r="C70" s="536"/>
      <c r="D70" s="536"/>
      <c r="E70" s="536"/>
      <c r="F70" s="536"/>
      <c r="G70" s="536"/>
      <c r="H70" s="536"/>
    </row>
    <row r="71" ht="14.25" customHeight="1">
      <c r="A71" s="536"/>
      <c r="B71" s="536"/>
      <c r="C71" s="536"/>
      <c r="D71" s="536"/>
      <c r="E71" s="536"/>
      <c r="F71" s="536"/>
      <c r="G71" s="536"/>
      <c r="H71" s="536"/>
    </row>
    <row r="72" ht="14.25" customHeight="1">
      <c r="A72" s="536"/>
      <c r="B72" s="536"/>
      <c r="C72" s="536"/>
      <c r="D72" s="536"/>
      <c r="E72" s="536"/>
      <c r="F72" s="536"/>
      <c r="G72" s="536"/>
      <c r="H72" s="536"/>
    </row>
    <row r="73" ht="14.25" customHeight="1">
      <c r="A73" s="536"/>
      <c r="B73" s="536"/>
      <c r="C73" s="536"/>
      <c r="D73" s="536"/>
      <c r="E73" s="536"/>
      <c r="F73" s="536"/>
      <c r="G73" s="536"/>
      <c r="H73" s="536"/>
    </row>
    <row r="74" ht="14.25" customHeight="1">
      <c r="A74" s="536"/>
      <c r="B74" s="536"/>
      <c r="C74" s="536"/>
      <c r="D74" s="536"/>
      <c r="E74" s="536"/>
      <c r="F74" s="536"/>
      <c r="G74" s="536"/>
      <c r="H74" s="536"/>
    </row>
    <row r="75" ht="14.25" customHeight="1">
      <c r="A75" s="536"/>
      <c r="B75" s="536"/>
      <c r="C75" s="536"/>
      <c r="D75" s="536"/>
      <c r="E75" s="536"/>
      <c r="F75" s="536"/>
      <c r="G75" s="536"/>
      <c r="H75" s="536"/>
    </row>
    <row r="76" ht="14.25" customHeight="1">
      <c r="A76" s="536"/>
      <c r="B76" s="536"/>
      <c r="C76" s="536"/>
      <c r="D76" s="536"/>
      <c r="E76" s="536"/>
      <c r="F76" s="536"/>
      <c r="G76" s="536"/>
      <c r="H76" s="536"/>
    </row>
    <row r="77" ht="14.25" customHeight="1">
      <c r="A77" s="536"/>
      <c r="B77" s="536"/>
      <c r="C77" s="536"/>
      <c r="D77" s="536"/>
      <c r="E77" s="536"/>
      <c r="F77" s="536"/>
      <c r="G77" s="536"/>
      <c r="H77" s="536"/>
    </row>
    <row r="78" ht="14.25" customHeight="1">
      <c r="A78" s="536"/>
      <c r="B78" s="536"/>
      <c r="C78" s="536"/>
      <c r="D78" s="536"/>
      <c r="E78" s="536"/>
      <c r="F78" s="536"/>
      <c r="G78" s="536"/>
      <c r="H78" s="536"/>
    </row>
    <row r="79" ht="14.25" customHeight="1">
      <c r="A79" s="536"/>
      <c r="B79" s="536"/>
      <c r="C79" s="536"/>
      <c r="D79" s="536"/>
      <c r="E79" s="536"/>
      <c r="F79" s="536"/>
      <c r="G79" s="536"/>
      <c r="H79" s="536"/>
    </row>
    <row r="80" ht="14.25" customHeight="1">
      <c r="A80" s="536"/>
      <c r="B80" s="536"/>
      <c r="C80" s="536"/>
      <c r="D80" s="536"/>
      <c r="E80" s="536"/>
      <c r="F80" s="536"/>
      <c r="G80" s="536"/>
      <c r="H80" s="536"/>
    </row>
    <row r="81" ht="14.25" customHeight="1">
      <c r="A81" s="536"/>
      <c r="B81" s="536"/>
      <c r="C81" s="536"/>
      <c r="D81" s="536"/>
      <c r="E81" s="536"/>
      <c r="F81" s="536"/>
      <c r="G81" s="536"/>
      <c r="H81" s="536"/>
    </row>
    <row r="82" ht="14.25" customHeight="1">
      <c r="A82" s="536"/>
      <c r="B82" s="536"/>
      <c r="C82" s="536"/>
      <c r="D82" s="536"/>
      <c r="E82" s="536"/>
      <c r="F82" s="536"/>
      <c r="G82" s="536"/>
      <c r="H82" s="536"/>
    </row>
    <row r="83" ht="14.25" customHeight="1">
      <c r="A83" s="536"/>
      <c r="B83" s="536"/>
      <c r="C83" s="536"/>
      <c r="D83" s="536"/>
      <c r="E83" s="536"/>
      <c r="F83" s="536"/>
      <c r="G83" s="536"/>
      <c r="H83" s="536"/>
    </row>
    <row r="84" ht="14.25" customHeight="1">
      <c r="A84" s="536"/>
      <c r="B84" s="536"/>
      <c r="C84" s="536"/>
      <c r="D84" s="536"/>
      <c r="E84" s="536"/>
      <c r="F84" s="536"/>
      <c r="G84" s="536"/>
      <c r="H84" s="536"/>
    </row>
    <row r="85" ht="14.25" customHeight="1">
      <c r="A85" s="536"/>
      <c r="B85" s="536"/>
      <c r="C85" s="536"/>
      <c r="D85" s="536"/>
      <c r="E85" s="536"/>
      <c r="F85" s="536"/>
      <c r="G85" s="536"/>
      <c r="H85" s="536"/>
    </row>
    <row r="86" ht="14.25" customHeight="1">
      <c r="A86" s="536"/>
      <c r="B86" s="536"/>
      <c r="C86" s="536"/>
      <c r="D86" s="536"/>
      <c r="E86" s="536"/>
      <c r="F86" s="536"/>
      <c r="G86" s="536"/>
      <c r="H86" s="536"/>
    </row>
    <row r="87" ht="14.25" customHeight="1">
      <c r="A87" s="536"/>
      <c r="B87" s="536"/>
      <c r="C87" s="536"/>
      <c r="D87" s="536"/>
      <c r="E87" s="536"/>
      <c r="F87" s="536"/>
      <c r="G87" s="536"/>
      <c r="H87" s="536"/>
    </row>
    <row r="88" ht="14.25" customHeight="1">
      <c r="A88" s="536"/>
      <c r="B88" s="536"/>
      <c r="C88" s="536"/>
      <c r="D88" s="536"/>
      <c r="E88" s="536"/>
      <c r="F88" s="536"/>
      <c r="G88" s="536"/>
      <c r="H88" s="536"/>
    </row>
    <row r="89" ht="14.25" customHeight="1">
      <c r="A89" s="536"/>
      <c r="B89" s="536"/>
      <c r="C89" s="536"/>
      <c r="D89" s="536"/>
      <c r="E89" s="536"/>
      <c r="F89" s="536"/>
      <c r="G89" s="536"/>
      <c r="H89" s="536"/>
    </row>
    <row r="90" ht="14.25" customHeight="1">
      <c r="A90" s="536"/>
      <c r="B90" s="536"/>
      <c r="C90" s="536"/>
      <c r="D90" s="536"/>
      <c r="E90" s="536"/>
      <c r="F90" s="536"/>
      <c r="G90" s="536"/>
      <c r="H90" s="536"/>
    </row>
    <row r="91" ht="14.25" customHeight="1">
      <c r="A91" s="536"/>
      <c r="B91" s="536"/>
      <c r="C91" s="536"/>
      <c r="D91" s="536"/>
      <c r="E91" s="536"/>
      <c r="F91" s="536"/>
      <c r="G91" s="536"/>
      <c r="H91" s="536"/>
    </row>
    <row r="92" ht="14.25" customHeight="1">
      <c r="A92" s="536"/>
      <c r="B92" s="536"/>
      <c r="C92" s="536"/>
      <c r="D92" s="536"/>
      <c r="E92" s="536"/>
      <c r="F92" s="536"/>
      <c r="G92" s="536"/>
      <c r="H92" s="536"/>
    </row>
    <row r="93" ht="14.25" customHeight="1">
      <c r="A93" s="536"/>
      <c r="B93" s="536"/>
      <c r="C93" s="536"/>
      <c r="D93" s="536"/>
      <c r="E93" s="536"/>
      <c r="F93" s="536"/>
      <c r="G93" s="536"/>
      <c r="H93" s="536"/>
    </row>
    <row r="94" ht="14.25" customHeight="1">
      <c r="A94" s="536"/>
      <c r="B94" s="536"/>
      <c r="C94" s="536"/>
      <c r="D94" s="536"/>
      <c r="E94" s="536"/>
      <c r="F94" s="536"/>
      <c r="G94" s="536"/>
      <c r="H94" s="536"/>
    </row>
    <row r="95" ht="14.25" customHeight="1">
      <c r="A95" s="536"/>
      <c r="B95" s="536"/>
      <c r="C95" s="536"/>
      <c r="D95" s="536"/>
      <c r="E95" s="536"/>
      <c r="F95" s="536"/>
      <c r="G95" s="536"/>
      <c r="H95" s="536"/>
    </row>
    <row r="96" ht="14.25" customHeight="1">
      <c r="A96" s="536"/>
      <c r="B96" s="536"/>
      <c r="C96" s="536"/>
      <c r="D96" s="536"/>
      <c r="E96" s="536"/>
      <c r="F96" s="536"/>
      <c r="G96" s="536"/>
      <c r="H96" s="536"/>
    </row>
    <row r="97" ht="14.25" customHeight="1">
      <c r="A97" s="536"/>
      <c r="B97" s="536"/>
      <c r="C97" s="536"/>
      <c r="D97" s="536"/>
      <c r="E97" s="536"/>
      <c r="F97" s="536"/>
      <c r="G97" s="536"/>
      <c r="H97" s="536"/>
    </row>
    <row r="98" ht="14.25" customHeight="1">
      <c r="A98" s="536"/>
      <c r="B98" s="536"/>
      <c r="C98" s="536"/>
      <c r="D98" s="536"/>
      <c r="E98" s="536"/>
      <c r="F98" s="536"/>
      <c r="G98" s="536"/>
      <c r="H98" s="536"/>
    </row>
    <row r="99" ht="14.25" customHeight="1">
      <c r="A99" s="536"/>
      <c r="B99" s="536"/>
      <c r="C99" s="536"/>
      <c r="D99" s="536"/>
      <c r="E99" s="536"/>
      <c r="F99" s="536"/>
      <c r="G99" s="536"/>
      <c r="H99" s="536"/>
    </row>
    <row r="100" ht="14.25" customHeight="1">
      <c r="A100" s="536"/>
      <c r="B100" s="536"/>
      <c r="C100" s="536"/>
      <c r="D100" s="536"/>
      <c r="E100" s="536"/>
      <c r="F100" s="536"/>
      <c r="G100" s="536"/>
      <c r="H100" s="536"/>
    </row>
    <row r="101" ht="14.25" customHeight="1">
      <c r="A101" s="536"/>
      <c r="B101" s="536"/>
      <c r="C101" s="536"/>
      <c r="D101" s="536"/>
      <c r="E101" s="536"/>
      <c r="F101" s="536"/>
      <c r="G101" s="536"/>
      <c r="H101" s="536"/>
    </row>
    <row r="102" ht="14.25" customHeight="1">
      <c r="A102" s="536"/>
      <c r="B102" s="536"/>
      <c r="C102" s="536"/>
      <c r="D102" s="536"/>
      <c r="E102" s="536"/>
      <c r="F102" s="536"/>
      <c r="G102" s="536"/>
      <c r="H102" s="536"/>
    </row>
    <row r="103" ht="14.25" customHeight="1">
      <c r="A103" s="536"/>
      <c r="B103" s="536"/>
      <c r="C103" s="536"/>
      <c r="D103" s="536"/>
      <c r="E103" s="536"/>
      <c r="F103" s="536"/>
      <c r="G103" s="536"/>
      <c r="H103" s="536"/>
    </row>
    <row r="104" ht="14.25" customHeight="1">
      <c r="A104" s="536"/>
      <c r="B104" s="536"/>
      <c r="C104" s="536"/>
      <c r="D104" s="536"/>
      <c r="E104" s="536"/>
      <c r="F104" s="536"/>
      <c r="G104" s="536"/>
      <c r="H104" s="536"/>
    </row>
    <row r="105" ht="14.25" customHeight="1">
      <c r="A105" s="536"/>
      <c r="B105" s="536"/>
      <c r="C105" s="536"/>
      <c r="D105" s="536"/>
      <c r="E105" s="536"/>
      <c r="F105" s="536"/>
      <c r="G105" s="536"/>
      <c r="H105" s="536"/>
    </row>
    <row r="106" ht="14.25" customHeight="1">
      <c r="A106" s="536"/>
      <c r="B106" s="536"/>
      <c r="C106" s="536"/>
      <c r="D106" s="536"/>
      <c r="E106" s="536"/>
      <c r="F106" s="536"/>
      <c r="G106" s="536"/>
      <c r="H106" s="536"/>
    </row>
    <row r="107" ht="14.25" customHeight="1">
      <c r="A107" s="536"/>
      <c r="B107" s="536"/>
      <c r="C107" s="536"/>
      <c r="D107" s="536"/>
      <c r="E107" s="536"/>
      <c r="F107" s="536"/>
      <c r="G107" s="536"/>
      <c r="H107" s="536"/>
    </row>
    <row r="108" ht="14.25" customHeight="1">
      <c r="A108" s="536"/>
      <c r="B108" s="536"/>
      <c r="C108" s="536"/>
      <c r="D108" s="536"/>
      <c r="E108" s="536"/>
      <c r="F108" s="536"/>
      <c r="G108" s="536"/>
      <c r="H108" s="536"/>
    </row>
    <row r="109" ht="14.25" customHeight="1">
      <c r="A109" s="536"/>
      <c r="B109" s="536"/>
      <c r="C109" s="536"/>
      <c r="D109" s="536"/>
      <c r="E109" s="536"/>
      <c r="F109" s="536"/>
      <c r="G109" s="536"/>
      <c r="H109" s="536"/>
    </row>
    <row r="110" ht="14.25" customHeight="1">
      <c r="A110" s="536"/>
      <c r="B110" s="536"/>
      <c r="C110" s="536"/>
      <c r="D110" s="536"/>
      <c r="E110" s="536"/>
      <c r="F110" s="536"/>
      <c r="G110" s="536"/>
      <c r="H110" s="536"/>
    </row>
    <row r="111" ht="14.25" customHeight="1">
      <c r="A111" s="536"/>
      <c r="B111" s="536"/>
      <c r="C111" s="536"/>
      <c r="D111" s="536"/>
      <c r="E111" s="536"/>
      <c r="F111" s="536"/>
      <c r="G111" s="536"/>
      <c r="H111" s="536"/>
    </row>
    <row r="112" ht="14.25" customHeight="1">
      <c r="A112" s="536"/>
      <c r="B112" s="536"/>
      <c r="C112" s="536"/>
      <c r="D112" s="536"/>
      <c r="E112" s="536"/>
      <c r="F112" s="536"/>
      <c r="G112" s="536"/>
      <c r="H112" s="536"/>
    </row>
    <row r="113" ht="14.25" customHeight="1">
      <c r="A113" s="536"/>
      <c r="B113" s="536"/>
      <c r="C113" s="536"/>
      <c r="D113" s="536"/>
      <c r="E113" s="536"/>
      <c r="F113" s="536"/>
      <c r="G113" s="536"/>
      <c r="H113" s="536"/>
    </row>
    <row r="114" ht="14.25" customHeight="1">
      <c r="A114" s="536"/>
      <c r="B114" s="536"/>
      <c r="C114" s="536"/>
      <c r="D114" s="536"/>
      <c r="E114" s="536"/>
      <c r="F114" s="536"/>
      <c r="G114" s="536"/>
      <c r="H114" s="536"/>
    </row>
    <row r="115" ht="14.25" customHeight="1">
      <c r="A115" s="536"/>
      <c r="B115" s="536"/>
      <c r="C115" s="536"/>
      <c r="D115" s="536"/>
      <c r="E115" s="536"/>
      <c r="F115" s="536"/>
      <c r="G115" s="536"/>
      <c r="H115" s="536"/>
    </row>
    <row r="116" ht="14.25" customHeight="1">
      <c r="A116" s="536"/>
      <c r="B116" s="536"/>
      <c r="C116" s="536"/>
      <c r="D116" s="536"/>
      <c r="E116" s="536"/>
      <c r="F116" s="536"/>
      <c r="G116" s="536"/>
      <c r="H116" s="536"/>
    </row>
    <row r="117" ht="14.25" customHeight="1">
      <c r="A117" s="536"/>
      <c r="B117" s="536"/>
      <c r="C117" s="536"/>
      <c r="D117" s="536"/>
      <c r="E117" s="536"/>
      <c r="F117" s="536"/>
      <c r="G117" s="536"/>
      <c r="H117" s="536"/>
    </row>
    <row r="118" ht="14.25" customHeight="1">
      <c r="A118" s="536"/>
      <c r="B118" s="536"/>
      <c r="C118" s="536"/>
      <c r="D118" s="536"/>
      <c r="E118" s="536"/>
      <c r="F118" s="536"/>
      <c r="G118" s="536"/>
      <c r="H118" s="536"/>
    </row>
    <row r="119" ht="14.25" customHeight="1">
      <c r="A119" s="536"/>
      <c r="B119" s="536"/>
      <c r="C119" s="536"/>
      <c r="D119" s="536"/>
      <c r="E119" s="536"/>
      <c r="F119" s="536"/>
      <c r="G119" s="536"/>
      <c r="H119" s="536"/>
    </row>
    <row r="120" ht="14.25" customHeight="1">
      <c r="A120" s="536"/>
      <c r="B120" s="536"/>
      <c r="C120" s="536"/>
      <c r="D120" s="536"/>
      <c r="E120" s="536"/>
      <c r="F120" s="536"/>
      <c r="G120" s="536"/>
      <c r="H120" s="536"/>
    </row>
    <row r="121" ht="14.25" customHeight="1">
      <c r="A121" s="536"/>
      <c r="B121" s="536"/>
      <c r="C121" s="536"/>
      <c r="D121" s="536"/>
      <c r="E121" s="536"/>
      <c r="F121" s="536"/>
      <c r="G121" s="536"/>
      <c r="H121" s="536"/>
    </row>
    <row r="122" ht="14.25" customHeight="1">
      <c r="A122" s="536"/>
      <c r="B122" s="536"/>
      <c r="C122" s="536"/>
      <c r="D122" s="536"/>
      <c r="E122" s="536"/>
      <c r="F122" s="536"/>
      <c r="G122" s="536"/>
      <c r="H122" s="536"/>
    </row>
    <row r="123" ht="14.25" customHeight="1">
      <c r="A123" s="536"/>
      <c r="B123" s="536"/>
      <c r="C123" s="536"/>
      <c r="D123" s="536"/>
      <c r="E123" s="536"/>
      <c r="F123" s="536"/>
      <c r="G123" s="536"/>
      <c r="H123" s="536"/>
    </row>
    <row r="124" ht="14.25" customHeight="1">
      <c r="A124" s="536"/>
      <c r="B124" s="536"/>
      <c r="C124" s="536"/>
      <c r="D124" s="536"/>
      <c r="E124" s="536"/>
      <c r="F124" s="536"/>
      <c r="G124" s="536"/>
      <c r="H124" s="536"/>
    </row>
    <row r="125" ht="14.25" customHeight="1">
      <c r="A125" s="536"/>
      <c r="B125" s="536"/>
      <c r="C125" s="536"/>
      <c r="D125" s="536"/>
      <c r="E125" s="536"/>
      <c r="F125" s="536"/>
      <c r="G125" s="536"/>
      <c r="H125" s="536"/>
    </row>
    <row r="126" ht="14.25" customHeight="1">
      <c r="A126" s="536"/>
      <c r="B126" s="536"/>
      <c r="C126" s="536"/>
      <c r="D126" s="536"/>
      <c r="E126" s="536"/>
      <c r="F126" s="536"/>
      <c r="G126" s="536"/>
      <c r="H126" s="536"/>
    </row>
    <row r="127" ht="14.25" customHeight="1">
      <c r="A127" s="536"/>
      <c r="B127" s="536"/>
      <c r="C127" s="536"/>
      <c r="D127" s="536"/>
      <c r="E127" s="536"/>
      <c r="F127" s="536"/>
      <c r="G127" s="536"/>
      <c r="H127" s="536"/>
    </row>
    <row r="128" ht="14.25" customHeight="1">
      <c r="A128" s="536"/>
      <c r="B128" s="536"/>
      <c r="C128" s="536"/>
      <c r="D128" s="536"/>
      <c r="E128" s="536"/>
      <c r="F128" s="536"/>
      <c r="G128" s="536"/>
      <c r="H128" s="536"/>
    </row>
    <row r="129" ht="14.25" customHeight="1">
      <c r="A129" s="536"/>
      <c r="B129" s="536"/>
      <c r="C129" s="536"/>
      <c r="D129" s="536"/>
      <c r="E129" s="536"/>
      <c r="F129" s="536"/>
      <c r="G129" s="536"/>
      <c r="H129" s="536"/>
    </row>
    <row r="130" ht="14.25" customHeight="1">
      <c r="A130" s="536"/>
      <c r="B130" s="536"/>
      <c r="C130" s="536"/>
      <c r="D130" s="536"/>
      <c r="E130" s="536"/>
      <c r="F130" s="536"/>
      <c r="G130" s="536"/>
      <c r="H130" s="536"/>
    </row>
    <row r="131" ht="14.25" customHeight="1">
      <c r="A131" s="536"/>
      <c r="B131" s="536"/>
      <c r="C131" s="536"/>
      <c r="D131" s="536"/>
      <c r="E131" s="536"/>
      <c r="F131" s="536"/>
      <c r="G131" s="536"/>
      <c r="H131" s="536"/>
    </row>
    <row r="132" ht="14.25" customHeight="1">
      <c r="A132" s="536"/>
      <c r="B132" s="536"/>
      <c r="C132" s="536"/>
      <c r="D132" s="536"/>
      <c r="E132" s="536"/>
      <c r="F132" s="536"/>
      <c r="G132" s="536"/>
      <c r="H132" s="536"/>
    </row>
    <row r="133" ht="14.25" customHeight="1">
      <c r="A133" s="536"/>
      <c r="B133" s="536"/>
      <c r="C133" s="536"/>
      <c r="D133" s="536"/>
      <c r="E133" s="536"/>
      <c r="F133" s="536"/>
      <c r="G133" s="536"/>
      <c r="H133" s="536"/>
    </row>
    <row r="134" ht="14.25" customHeight="1">
      <c r="A134" s="536"/>
      <c r="B134" s="536"/>
      <c r="C134" s="536"/>
      <c r="D134" s="536"/>
      <c r="E134" s="536"/>
      <c r="F134" s="536"/>
      <c r="G134" s="536"/>
      <c r="H134" s="536"/>
    </row>
    <row r="135" ht="14.25" customHeight="1">
      <c r="A135" s="536"/>
      <c r="B135" s="536"/>
      <c r="C135" s="536"/>
      <c r="D135" s="536"/>
      <c r="E135" s="536"/>
      <c r="F135" s="536"/>
      <c r="G135" s="536"/>
      <c r="H135" s="536"/>
    </row>
    <row r="136" ht="14.25" customHeight="1">
      <c r="A136" s="536"/>
      <c r="B136" s="536"/>
      <c r="C136" s="536"/>
      <c r="D136" s="536"/>
      <c r="E136" s="536"/>
      <c r="F136" s="536"/>
      <c r="G136" s="536"/>
      <c r="H136" s="536"/>
    </row>
    <row r="137" ht="14.25" customHeight="1">
      <c r="A137" s="536"/>
      <c r="B137" s="536"/>
      <c r="C137" s="536"/>
      <c r="D137" s="536"/>
      <c r="E137" s="536"/>
      <c r="F137" s="536"/>
      <c r="G137" s="536"/>
      <c r="H137" s="536"/>
    </row>
    <row r="138" ht="14.25" customHeight="1">
      <c r="A138" s="536"/>
      <c r="B138" s="536"/>
      <c r="C138" s="536"/>
      <c r="D138" s="536"/>
      <c r="E138" s="536"/>
      <c r="F138" s="536"/>
      <c r="G138" s="536"/>
      <c r="H138" s="536"/>
    </row>
    <row r="139" ht="14.25" customHeight="1">
      <c r="A139" s="536"/>
      <c r="B139" s="536"/>
      <c r="C139" s="536"/>
      <c r="D139" s="536"/>
      <c r="E139" s="536"/>
      <c r="F139" s="536"/>
      <c r="G139" s="536"/>
      <c r="H139" s="536"/>
    </row>
    <row r="140" ht="14.25" customHeight="1">
      <c r="A140" s="536"/>
      <c r="B140" s="536"/>
      <c r="C140" s="536"/>
      <c r="D140" s="536"/>
      <c r="E140" s="536"/>
      <c r="F140" s="536"/>
      <c r="G140" s="536"/>
      <c r="H140" s="536"/>
    </row>
    <row r="141" ht="14.25" customHeight="1">
      <c r="A141" s="536"/>
      <c r="B141" s="536"/>
      <c r="C141" s="536"/>
      <c r="D141" s="536"/>
      <c r="E141" s="536"/>
      <c r="F141" s="536"/>
      <c r="G141" s="536"/>
      <c r="H141" s="536"/>
    </row>
    <row r="142" ht="14.25" customHeight="1">
      <c r="A142" s="536"/>
      <c r="B142" s="536"/>
      <c r="C142" s="536"/>
      <c r="D142" s="536"/>
      <c r="E142" s="536"/>
      <c r="F142" s="536"/>
      <c r="G142" s="536"/>
      <c r="H142" s="536"/>
    </row>
    <row r="143" ht="14.25" customHeight="1">
      <c r="A143" s="536"/>
      <c r="B143" s="536"/>
      <c r="C143" s="536"/>
      <c r="D143" s="536"/>
      <c r="E143" s="536"/>
      <c r="F143" s="536"/>
      <c r="G143" s="536"/>
      <c r="H143" s="536"/>
    </row>
    <row r="144" ht="14.25" customHeight="1">
      <c r="A144" s="536"/>
      <c r="B144" s="536"/>
      <c r="C144" s="536"/>
      <c r="D144" s="536"/>
      <c r="E144" s="536"/>
      <c r="F144" s="536"/>
      <c r="G144" s="536"/>
      <c r="H144" s="536"/>
    </row>
    <row r="145" ht="14.25" customHeight="1">
      <c r="A145" s="536"/>
      <c r="B145" s="536"/>
      <c r="C145" s="536"/>
      <c r="D145" s="536"/>
      <c r="E145" s="536"/>
      <c r="F145" s="536"/>
      <c r="G145" s="536"/>
      <c r="H145" s="536"/>
    </row>
    <row r="146" ht="14.25" customHeight="1">
      <c r="A146" s="536"/>
      <c r="B146" s="536"/>
      <c r="C146" s="536"/>
      <c r="D146" s="536"/>
      <c r="E146" s="536"/>
      <c r="F146" s="536"/>
      <c r="G146" s="536"/>
      <c r="H146" s="536"/>
    </row>
    <row r="147" ht="14.25" customHeight="1">
      <c r="A147" s="536"/>
      <c r="B147" s="536"/>
      <c r="C147" s="536"/>
      <c r="D147" s="536"/>
      <c r="E147" s="536"/>
      <c r="F147" s="536"/>
      <c r="G147" s="536"/>
      <c r="H147" s="536"/>
    </row>
    <row r="148" ht="14.25" customHeight="1">
      <c r="A148" s="536"/>
      <c r="B148" s="536"/>
      <c r="C148" s="536"/>
      <c r="D148" s="536"/>
      <c r="E148" s="536"/>
      <c r="F148" s="536"/>
      <c r="G148" s="536"/>
      <c r="H148" s="536"/>
    </row>
    <row r="149" ht="14.25" customHeight="1">
      <c r="A149" s="536"/>
      <c r="B149" s="536"/>
      <c r="C149" s="536"/>
      <c r="D149" s="536"/>
      <c r="E149" s="536"/>
      <c r="F149" s="536"/>
      <c r="G149" s="536"/>
      <c r="H149" s="536"/>
    </row>
    <row r="150" ht="14.25" customHeight="1">
      <c r="A150" s="536"/>
      <c r="B150" s="536"/>
      <c r="C150" s="536"/>
      <c r="D150" s="536"/>
      <c r="E150" s="536"/>
      <c r="F150" s="536"/>
      <c r="G150" s="536"/>
      <c r="H150" s="536"/>
    </row>
    <row r="151" ht="14.25" customHeight="1">
      <c r="A151" s="536"/>
      <c r="B151" s="536"/>
      <c r="C151" s="536"/>
      <c r="D151" s="536"/>
      <c r="E151" s="536"/>
      <c r="F151" s="536"/>
      <c r="G151" s="536"/>
      <c r="H151" s="536"/>
    </row>
    <row r="152" ht="14.25" customHeight="1">
      <c r="A152" s="536"/>
      <c r="B152" s="536"/>
      <c r="C152" s="536"/>
      <c r="D152" s="536"/>
      <c r="E152" s="536"/>
      <c r="F152" s="536"/>
      <c r="G152" s="536"/>
      <c r="H152" s="536"/>
    </row>
    <row r="153" ht="14.25" customHeight="1">
      <c r="A153" s="536"/>
      <c r="B153" s="536"/>
      <c r="C153" s="536"/>
      <c r="D153" s="536"/>
      <c r="E153" s="536"/>
      <c r="F153" s="536"/>
      <c r="G153" s="536"/>
      <c r="H153" s="536"/>
    </row>
    <row r="154" ht="14.25" customHeight="1">
      <c r="A154" s="536"/>
      <c r="B154" s="536"/>
      <c r="C154" s="536"/>
      <c r="D154" s="536"/>
      <c r="E154" s="536"/>
      <c r="F154" s="536"/>
      <c r="G154" s="536"/>
      <c r="H154" s="536"/>
    </row>
    <row r="155" ht="14.25" customHeight="1">
      <c r="A155" s="536"/>
      <c r="B155" s="536"/>
      <c r="C155" s="536"/>
      <c r="D155" s="536"/>
      <c r="E155" s="536"/>
      <c r="F155" s="536"/>
      <c r="G155" s="536"/>
      <c r="H155" s="536"/>
    </row>
    <row r="156" ht="14.25" customHeight="1">
      <c r="A156" s="536"/>
      <c r="B156" s="536"/>
      <c r="C156" s="536"/>
      <c r="D156" s="536"/>
      <c r="E156" s="536"/>
      <c r="F156" s="536"/>
      <c r="G156" s="536"/>
      <c r="H156" s="536"/>
    </row>
    <row r="157" ht="14.25" customHeight="1">
      <c r="A157" s="536"/>
      <c r="B157" s="536"/>
      <c r="C157" s="536"/>
      <c r="D157" s="536"/>
      <c r="E157" s="536"/>
      <c r="F157" s="536"/>
      <c r="G157" s="536"/>
      <c r="H157" s="536"/>
    </row>
    <row r="158" ht="14.25" customHeight="1">
      <c r="A158" s="536"/>
      <c r="B158" s="536"/>
      <c r="C158" s="536"/>
      <c r="D158" s="536"/>
      <c r="E158" s="536"/>
      <c r="F158" s="536"/>
      <c r="G158" s="536"/>
      <c r="H158" s="536"/>
    </row>
    <row r="159" ht="14.25" customHeight="1">
      <c r="A159" s="536"/>
      <c r="B159" s="536"/>
      <c r="C159" s="536"/>
      <c r="D159" s="536"/>
      <c r="E159" s="536"/>
      <c r="F159" s="536"/>
      <c r="G159" s="536"/>
      <c r="H159" s="536"/>
    </row>
    <row r="160" ht="14.25" customHeight="1">
      <c r="A160" s="536"/>
      <c r="B160" s="536"/>
      <c r="C160" s="536"/>
      <c r="D160" s="536"/>
      <c r="E160" s="536"/>
      <c r="F160" s="536"/>
      <c r="G160" s="536"/>
      <c r="H160" s="536"/>
    </row>
    <row r="161" ht="14.25" customHeight="1">
      <c r="A161" s="536"/>
      <c r="B161" s="536"/>
      <c r="C161" s="536"/>
      <c r="D161" s="536"/>
      <c r="E161" s="536"/>
      <c r="F161" s="536"/>
      <c r="G161" s="536"/>
      <c r="H161" s="536"/>
    </row>
    <row r="162" ht="14.25" customHeight="1">
      <c r="A162" s="536"/>
      <c r="B162" s="536"/>
      <c r="C162" s="536"/>
      <c r="D162" s="536"/>
      <c r="E162" s="536"/>
      <c r="F162" s="536"/>
      <c r="G162" s="536"/>
      <c r="H162" s="536"/>
    </row>
    <row r="163" ht="14.25" customHeight="1">
      <c r="A163" s="536"/>
      <c r="B163" s="536"/>
      <c r="C163" s="536"/>
      <c r="D163" s="536"/>
      <c r="E163" s="536"/>
      <c r="F163" s="536"/>
      <c r="G163" s="536"/>
      <c r="H163" s="536"/>
    </row>
    <row r="164" ht="14.25" customHeight="1">
      <c r="A164" s="536"/>
      <c r="B164" s="536"/>
      <c r="C164" s="536"/>
      <c r="D164" s="536"/>
      <c r="E164" s="536"/>
      <c r="F164" s="536"/>
      <c r="G164" s="536"/>
      <c r="H164" s="536"/>
    </row>
    <row r="165" ht="14.25" customHeight="1">
      <c r="A165" s="536"/>
      <c r="B165" s="536"/>
      <c r="C165" s="536"/>
      <c r="D165" s="536"/>
      <c r="E165" s="536"/>
      <c r="F165" s="536"/>
      <c r="G165" s="536"/>
      <c r="H165" s="536"/>
    </row>
    <row r="166" ht="14.25" customHeight="1">
      <c r="A166" s="536"/>
      <c r="B166" s="536"/>
      <c r="C166" s="536"/>
      <c r="D166" s="536"/>
      <c r="E166" s="536"/>
      <c r="F166" s="536"/>
      <c r="G166" s="536"/>
      <c r="H166" s="536"/>
    </row>
    <row r="167" ht="14.25" customHeight="1">
      <c r="A167" s="536"/>
      <c r="B167" s="536"/>
      <c r="C167" s="536"/>
      <c r="D167" s="536"/>
      <c r="E167" s="536"/>
      <c r="F167" s="536"/>
      <c r="G167" s="536"/>
      <c r="H167" s="536"/>
    </row>
    <row r="168" ht="14.25" customHeight="1">
      <c r="A168" s="536"/>
      <c r="B168" s="536"/>
      <c r="C168" s="536"/>
      <c r="D168" s="536"/>
      <c r="E168" s="536"/>
      <c r="F168" s="536"/>
      <c r="G168" s="536"/>
      <c r="H168" s="536"/>
    </row>
    <row r="169" ht="14.25" customHeight="1">
      <c r="A169" s="536"/>
      <c r="B169" s="536"/>
      <c r="C169" s="536"/>
      <c r="D169" s="536"/>
      <c r="E169" s="536"/>
      <c r="F169" s="536"/>
      <c r="G169" s="536"/>
      <c r="H169" s="536"/>
    </row>
    <row r="170" ht="14.25" customHeight="1">
      <c r="A170" s="536"/>
      <c r="B170" s="536"/>
      <c r="C170" s="536"/>
      <c r="D170" s="536"/>
      <c r="E170" s="536"/>
      <c r="F170" s="536"/>
      <c r="G170" s="536"/>
      <c r="H170" s="536"/>
    </row>
    <row r="171" ht="14.25" customHeight="1">
      <c r="A171" s="536"/>
      <c r="B171" s="536"/>
      <c r="C171" s="536"/>
      <c r="D171" s="536"/>
      <c r="E171" s="536"/>
      <c r="F171" s="536"/>
      <c r="G171" s="536"/>
      <c r="H171" s="536"/>
    </row>
    <row r="172" ht="14.25" customHeight="1">
      <c r="A172" s="536"/>
      <c r="B172" s="536"/>
      <c r="C172" s="536"/>
      <c r="D172" s="536"/>
      <c r="E172" s="536"/>
      <c r="F172" s="536"/>
      <c r="G172" s="536"/>
      <c r="H172" s="536"/>
    </row>
    <row r="173" ht="14.25" customHeight="1">
      <c r="A173" s="536"/>
      <c r="B173" s="536"/>
      <c r="C173" s="536"/>
      <c r="D173" s="536"/>
      <c r="E173" s="536"/>
      <c r="F173" s="536"/>
      <c r="G173" s="536"/>
      <c r="H173" s="536"/>
    </row>
    <row r="174" ht="14.25" customHeight="1">
      <c r="A174" s="536"/>
      <c r="B174" s="536"/>
      <c r="C174" s="536"/>
      <c r="D174" s="536"/>
      <c r="E174" s="536"/>
      <c r="F174" s="536"/>
      <c r="G174" s="536"/>
      <c r="H174" s="536"/>
    </row>
    <row r="175" ht="14.25" customHeight="1">
      <c r="A175" s="536"/>
      <c r="B175" s="536"/>
      <c r="C175" s="536"/>
      <c r="D175" s="536"/>
      <c r="E175" s="536"/>
      <c r="F175" s="536"/>
      <c r="G175" s="536"/>
      <c r="H175" s="536"/>
    </row>
    <row r="176" ht="14.25" customHeight="1">
      <c r="A176" s="536"/>
      <c r="B176" s="536"/>
      <c r="C176" s="536"/>
      <c r="D176" s="536"/>
      <c r="E176" s="536"/>
      <c r="F176" s="536"/>
      <c r="G176" s="536"/>
      <c r="H176" s="536"/>
    </row>
    <row r="177" ht="14.25" customHeight="1">
      <c r="A177" s="536"/>
      <c r="B177" s="536"/>
      <c r="C177" s="536"/>
      <c r="D177" s="536"/>
      <c r="E177" s="536"/>
      <c r="F177" s="536"/>
      <c r="G177" s="536"/>
      <c r="H177" s="536"/>
    </row>
    <row r="178" ht="14.25" customHeight="1">
      <c r="A178" s="536"/>
      <c r="B178" s="536"/>
      <c r="C178" s="536"/>
      <c r="D178" s="536"/>
      <c r="E178" s="536"/>
      <c r="F178" s="536"/>
      <c r="G178" s="536"/>
      <c r="H178" s="536"/>
    </row>
    <row r="179" ht="14.25" customHeight="1">
      <c r="A179" s="536"/>
      <c r="B179" s="536"/>
      <c r="C179" s="536"/>
      <c r="D179" s="536"/>
      <c r="E179" s="536"/>
      <c r="F179" s="536"/>
      <c r="G179" s="536"/>
      <c r="H179" s="536"/>
    </row>
    <row r="180" ht="14.25" customHeight="1">
      <c r="A180" s="536"/>
      <c r="B180" s="536"/>
      <c r="C180" s="536"/>
      <c r="D180" s="536"/>
      <c r="E180" s="536"/>
      <c r="F180" s="536"/>
      <c r="G180" s="536"/>
      <c r="H180" s="536"/>
    </row>
    <row r="181" ht="14.25" customHeight="1">
      <c r="A181" s="536"/>
      <c r="B181" s="536"/>
      <c r="C181" s="536"/>
      <c r="D181" s="536"/>
      <c r="E181" s="536"/>
      <c r="F181" s="536"/>
      <c r="G181" s="536"/>
      <c r="H181" s="536"/>
    </row>
    <row r="182" ht="14.25" customHeight="1">
      <c r="A182" s="536"/>
      <c r="B182" s="536"/>
      <c r="C182" s="536"/>
      <c r="D182" s="536"/>
      <c r="E182" s="536"/>
      <c r="F182" s="536"/>
      <c r="G182" s="536"/>
      <c r="H182" s="536"/>
    </row>
    <row r="183" ht="14.25" customHeight="1">
      <c r="A183" s="536"/>
      <c r="B183" s="536"/>
      <c r="C183" s="536"/>
      <c r="D183" s="536"/>
      <c r="E183" s="536"/>
      <c r="F183" s="536"/>
      <c r="G183" s="536"/>
      <c r="H183" s="536"/>
    </row>
    <row r="184" ht="14.25" customHeight="1">
      <c r="A184" s="536"/>
      <c r="B184" s="536"/>
      <c r="C184" s="536"/>
      <c r="D184" s="536"/>
      <c r="E184" s="536"/>
      <c r="F184" s="536"/>
      <c r="G184" s="536"/>
      <c r="H184" s="536"/>
    </row>
    <row r="185" ht="14.25" customHeight="1">
      <c r="A185" s="536"/>
      <c r="B185" s="536"/>
      <c r="C185" s="536"/>
      <c r="D185" s="536"/>
      <c r="E185" s="536"/>
      <c r="F185" s="536"/>
      <c r="G185" s="536"/>
      <c r="H185" s="536"/>
    </row>
    <row r="186" ht="14.25" customHeight="1">
      <c r="A186" s="536"/>
      <c r="B186" s="536"/>
      <c r="C186" s="536"/>
      <c r="D186" s="536"/>
      <c r="E186" s="536"/>
      <c r="F186" s="536"/>
      <c r="G186" s="536"/>
      <c r="H186" s="536"/>
    </row>
    <row r="187" ht="14.25" customHeight="1">
      <c r="A187" s="536"/>
      <c r="B187" s="536"/>
      <c r="C187" s="536"/>
      <c r="D187" s="536"/>
      <c r="E187" s="536"/>
      <c r="F187" s="536"/>
      <c r="G187" s="536"/>
      <c r="H187" s="536"/>
    </row>
    <row r="188" ht="14.25" customHeight="1">
      <c r="A188" s="536"/>
      <c r="B188" s="536"/>
      <c r="C188" s="536"/>
      <c r="D188" s="536"/>
      <c r="E188" s="536"/>
      <c r="F188" s="536"/>
      <c r="G188" s="536"/>
      <c r="H188" s="536"/>
    </row>
    <row r="189" ht="14.25" customHeight="1">
      <c r="A189" s="536"/>
      <c r="B189" s="536"/>
      <c r="C189" s="536"/>
      <c r="D189" s="536"/>
      <c r="E189" s="536"/>
      <c r="F189" s="536"/>
      <c r="G189" s="536"/>
      <c r="H189" s="536"/>
    </row>
    <row r="190" ht="14.25" customHeight="1">
      <c r="A190" s="536"/>
      <c r="B190" s="536"/>
      <c r="C190" s="536"/>
      <c r="D190" s="536"/>
      <c r="E190" s="536"/>
      <c r="F190" s="536"/>
      <c r="G190" s="536"/>
      <c r="H190" s="536"/>
    </row>
    <row r="191" ht="14.25" customHeight="1">
      <c r="A191" s="536"/>
      <c r="B191" s="536"/>
      <c r="C191" s="536"/>
      <c r="D191" s="536"/>
      <c r="E191" s="536"/>
      <c r="F191" s="536"/>
      <c r="G191" s="536"/>
      <c r="H191" s="536"/>
    </row>
    <row r="192" ht="14.25" customHeight="1">
      <c r="A192" s="536"/>
      <c r="B192" s="536"/>
      <c r="C192" s="536"/>
      <c r="D192" s="536"/>
      <c r="E192" s="536"/>
      <c r="F192" s="536"/>
      <c r="G192" s="536"/>
      <c r="H192" s="536"/>
    </row>
    <row r="193" ht="14.25" customHeight="1">
      <c r="A193" s="536"/>
      <c r="B193" s="536"/>
      <c r="C193" s="536"/>
      <c r="D193" s="536"/>
      <c r="E193" s="536"/>
      <c r="F193" s="536"/>
      <c r="G193" s="536"/>
      <c r="H193" s="536"/>
    </row>
    <row r="194" ht="14.25" customHeight="1">
      <c r="A194" s="536"/>
      <c r="B194" s="536"/>
      <c r="C194" s="536"/>
      <c r="D194" s="536"/>
      <c r="E194" s="536"/>
      <c r="F194" s="536"/>
      <c r="G194" s="536"/>
      <c r="H194" s="536"/>
    </row>
    <row r="195" ht="14.25" customHeight="1">
      <c r="A195" s="536"/>
      <c r="B195" s="536"/>
      <c r="C195" s="536"/>
      <c r="D195" s="536"/>
      <c r="E195" s="536"/>
      <c r="F195" s="536"/>
      <c r="G195" s="536"/>
      <c r="H195" s="536"/>
    </row>
    <row r="196" ht="14.25" customHeight="1">
      <c r="A196" s="536"/>
      <c r="B196" s="536"/>
      <c r="C196" s="536"/>
      <c r="D196" s="536"/>
      <c r="E196" s="536"/>
      <c r="F196" s="536"/>
      <c r="G196" s="536"/>
      <c r="H196" s="536"/>
    </row>
    <row r="197" ht="14.25" customHeight="1">
      <c r="A197" s="536"/>
      <c r="B197" s="536"/>
      <c r="C197" s="536"/>
      <c r="D197" s="536"/>
      <c r="E197" s="536"/>
      <c r="F197" s="536"/>
      <c r="G197" s="536"/>
      <c r="H197" s="536"/>
    </row>
    <row r="198" ht="14.25" customHeight="1">
      <c r="A198" s="536"/>
      <c r="B198" s="536"/>
      <c r="C198" s="536"/>
      <c r="D198" s="536"/>
      <c r="E198" s="536"/>
      <c r="F198" s="536"/>
      <c r="G198" s="536"/>
      <c r="H198" s="536"/>
    </row>
    <row r="199" ht="14.25" customHeight="1">
      <c r="A199" s="536"/>
      <c r="B199" s="536"/>
      <c r="C199" s="536"/>
      <c r="D199" s="536"/>
      <c r="E199" s="536"/>
      <c r="F199" s="536"/>
      <c r="G199" s="536"/>
      <c r="H199" s="536"/>
    </row>
    <row r="200" ht="14.25" customHeight="1">
      <c r="A200" s="536"/>
      <c r="B200" s="536"/>
      <c r="C200" s="536"/>
      <c r="D200" s="536"/>
      <c r="E200" s="536"/>
      <c r="F200" s="536"/>
      <c r="G200" s="536"/>
      <c r="H200" s="536"/>
    </row>
    <row r="201" ht="14.25" customHeight="1">
      <c r="A201" s="536"/>
      <c r="B201" s="536"/>
      <c r="C201" s="536"/>
      <c r="D201" s="536"/>
      <c r="E201" s="536"/>
      <c r="F201" s="536"/>
      <c r="G201" s="536"/>
      <c r="H201" s="536"/>
    </row>
    <row r="202" ht="14.25" customHeight="1">
      <c r="A202" s="536"/>
      <c r="B202" s="536"/>
      <c r="C202" s="536"/>
      <c r="D202" s="536"/>
      <c r="E202" s="536"/>
      <c r="F202" s="536"/>
      <c r="G202" s="536"/>
      <c r="H202" s="536"/>
    </row>
    <row r="203" ht="14.25" customHeight="1">
      <c r="A203" s="536"/>
      <c r="B203" s="536"/>
      <c r="C203" s="536"/>
      <c r="D203" s="536"/>
      <c r="E203" s="536"/>
      <c r="F203" s="536"/>
      <c r="G203" s="536"/>
      <c r="H203" s="536"/>
    </row>
    <row r="204" ht="14.25" customHeight="1">
      <c r="A204" s="536"/>
      <c r="B204" s="536"/>
      <c r="C204" s="536"/>
      <c r="D204" s="536"/>
      <c r="E204" s="536"/>
      <c r="F204" s="536"/>
      <c r="G204" s="536"/>
      <c r="H204" s="536"/>
    </row>
    <row r="205" ht="14.25" customHeight="1">
      <c r="A205" s="536"/>
      <c r="B205" s="536"/>
      <c r="C205" s="536"/>
      <c r="D205" s="536"/>
      <c r="E205" s="536"/>
      <c r="F205" s="536"/>
      <c r="G205" s="536"/>
      <c r="H205" s="536"/>
    </row>
    <row r="206" ht="14.25" customHeight="1">
      <c r="A206" s="536"/>
      <c r="B206" s="536"/>
      <c r="C206" s="536"/>
      <c r="D206" s="536"/>
      <c r="E206" s="536"/>
      <c r="F206" s="536"/>
      <c r="G206" s="536"/>
      <c r="H206" s="536"/>
    </row>
    <row r="207" ht="14.25" customHeight="1">
      <c r="A207" s="536"/>
      <c r="B207" s="536"/>
      <c r="C207" s="536"/>
      <c r="D207" s="536"/>
      <c r="E207" s="536"/>
      <c r="F207" s="536"/>
      <c r="G207" s="536"/>
      <c r="H207" s="536"/>
    </row>
    <row r="208" ht="14.25" customHeight="1">
      <c r="A208" s="536"/>
      <c r="B208" s="536"/>
      <c r="C208" s="536"/>
      <c r="D208" s="536"/>
      <c r="E208" s="536"/>
      <c r="F208" s="536"/>
      <c r="G208" s="536"/>
      <c r="H208" s="536"/>
    </row>
    <row r="209" ht="14.25" customHeight="1">
      <c r="A209" s="536"/>
      <c r="B209" s="536"/>
      <c r="C209" s="536"/>
      <c r="D209" s="536"/>
      <c r="E209" s="536"/>
      <c r="F209" s="536"/>
      <c r="G209" s="536"/>
      <c r="H209" s="536"/>
    </row>
    <row r="210" ht="14.25" customHeight="1">
      <c r="A210" s="536"/>
      <c r="B210" s="536"/>
      <c r="C210" s="536"/>
      <c r="D210" s="536"/>
      <c r="E210" s="536"/>
      <c r="F210" s="536"/>
      <c r="G210" s="536"/>
      <c r="H210" s="536"/>
    </row>
    <row r="211" ht="14.25" customHeight="1">
      <c r="A211" s="536"/>
      <c r="B211" s="536"/>
      <c r="C211" s="536"/>
      <c r="D211" s="536"/>
      <c r="E211" s="536"/>
      <c r="F211" s="536"/>
      <c r="G211" s="536"/>
      <c r="H211" s="536"/>
    </row>
    <row r="212" ht="14.25" customHeight="1">
      <c r="A212" s="536"/>
      <c r="B212" s="536"/>
      <c r="C212" s="536"/>
      <c r="D212" s="536"/>
      <c r="E212" s="536"/>
      <c r="F212" s="536"/>
      <c r="G212" s="536"/>
      <c r="H212" s="536"/>
    </row>
    <row r="213" ht="14.25" customHeight="1">
      <c r="A213" s="536"/>
      <c r="B213" s="536"/>
      <c r="C213" s="536"/>
      <c r="D213" s="536"/>
      <c r="E213" s="536"/>
      <c r="F213" s="536"/>
      <c r="G213" s="536"/>
      <c r="H213" s="536"/>
    </row>
    <row r="214" ht="14.25" customHeight="1">
      <c r="A214" s="536"/>
      <c r="B214" s="536"/>
      <c r="C214" s="536"/>
      <c r="D214" s="536"/>
      <c r="E214" s="536"/>
      <c r="F214" s="536"/>
      <c r="G214" s="536"/>
      <c r="H214" s="536"/>
    </row>
    <row r="215" ht="14.25" customHeight="1">
      <c r="A215" s="536"/>
      <c r="B215" s="536"/>
      <c r="C215" s="536"/>
      <c r="D215" s="536"/>
      <c r="E215" s="536"/>
      <c r="F215" s="536"/>
      <c r="G215" s="536"/>
      <c r="H215" s="536"/>
    </row>
    <row r="216" ht="14.25" customHeight="1">
      <c r="A216" s="536"/>
      <c r="B216" s="536"/>
      <c r="C216" s="536"/>
      <c r="D216" s="536"/>
      <c r="E216" s="536"/>
      <c r="F216" s="536"/>
      <c r="G216" s="536"/>
      <c r="H216" s="536"/>
    </row>
    <row r="217" ht="14.25" customHeight="1">
      <c r="A217" s="536"/>
      <c r="B217" s="536"/>
      <c r="C217" s="536"/>
      <c r="D217" s="536"/>
      <c r="E217" s="536"/>
      <c r="F217" s="536"/>
      <c r="G217" s="536"/>
      <c r="H217" s="536"/>
    </row>
    <row r="218" ht="14.25" customHeight="1">
      <c r="A218" s="536"/>
      <c r="B218" s="536"/>
      <c r="C218" s="536"/>
      <c r="D218" s="536"/>
      <c r="E218" s="536"/>
      <c r="F218" s="536"/>
      <c r="G218" s="536"/>
      <c r="H218" s="536"/>
    </row>
    <row r="219" ht="14.25" customHeight="1">
      <c r="A219" s="536"/>
      <c r="B219" s="536"/>
      <c r="C219" s="536"/>
      <c r="D219" s="536"/>
      <c r="E219" s="536"/>
      <c r="F219" s="536"/>
      <c r="G219" s="536"/>
      <c r="H219" s="536"/>
    </row>
    <row r="220" ht="14.25" customHeight="1">
      <c r="A220" s="536"/>
      <c r="B220" s="536"/>
      <c r="C220" s="536"/>
      <c r="D220" s="536"/>
      <c r="E220" s="536"/>
      <c r="F220" s="536"/>
      <c r="G220" s="536"/>
      <c r="H220" s="536"/>
    </row>
    <row r="221" ht="14.25" customHeight="1">
      <c r="A221" s="536"/>
      <c r="B221" s="536"/>
      <c r="C221" s="536"/>
      <c r="D221" s="536"/>
      <c r="E221" s="536"/>
      <c r="F221" s="536"/>
      <c r="G221" s="536"/>
      <c r="H221" s="536"/>
    </row>
    <row r="222" ht="14.25" customHeight="1">
      <c r="A222" s="536"/>
      <c r="B222" s="536"/>
      <c r="C222" s="536"/>
      <c r="D222" s="536"/>
      <c r="E222" s="536"/>
      <c r="F222" s="536"/>
      <c r="G222" s="536"/>
      <c r="H222" s="536"/>
    </row>
    <row r="223" ht="14.25" customHeight="1">
      <c r="A223" s="536"/>
      <c r="B223" s="536"/>
      <c r="C223" s="536"/>
      <c r="D223" s="536"/>
      <c r="E223" s="536"/>
      <c r="F223" s="536"/>
      <c r="G223" s="536"/>
      <c r="H223" s="536"/>
    </row>
    <row r="224" ht="14.25" customHeight="1">
      <c r="A224" s="536"/>
      <c r="B224" s="536"/>
      <c r="C224" s="536"/>
      <c r="D224" s="536"/>
      <c r="E224" s="536"/>
      <c r="F224" s="536"/>
      <c r="G224" s="536"/>
      <c r="H224" s="536"/>
    </row>
    <row r="225" ht="14.25" customHeight="1">
      <c r="A225" s="536"/>
      <c r="B225" s="536"/>
      <c r="C225" s="536"/>
      <c r="D225" s="536"/>
      <c r="E225" s="536"/>
      <c r="F225" s="536"/>
      <c r="G225" s="536"/>
      <c r="H225" s="536"/>
    </row>
    <row r="226" ht="14.25" customHeight="1">
      <c r="A226" s="536"/>
      <c r="B226" s="536"/>
      <c r="C226" s="536"/>
      <c r="D226" s="536"/>
      <c r="E226" s="536"/>
      <c r="F226" s="536"/>
      <c r="G226" s="536"/>
      <c r="H226" s="536"/>
    </row>
    <row r="227" ht="14.25" customHeight="1">
      <c r="A227" s="536"/>
      <c r="B227" s="536"/>
      <c r="C227" s="536"/>
      <c r="D227" s="536"/>
      <c r="E227" s="536"/>
      <c r="F227" s="536"/>
      <c r="G227" s="536"/>
      <c r="H227" s="536"/>
    </row>
    <row r="228" ht="14.25" customHeight="1">
      <c r="A228" s="536"/>
      <c r="B228" s="536"/>
      <c r="C228" s="536"/>
      <c r="D228" s="536"/>
      <c r="E228" s="536"/>
      <c r="F228" s="536"/>
      <c r="G228" s="536"/>
      <c r="H228" s="536"/>
    </row>
    <row r="229" ht="14.25" customHeight="1">
      <c r="A229" s="536"/>
      <c r="B229" s="536"/>
      <c r="C229" s="536"/>
      <c r="D229" s="536"/>
      <c r="E229" s="536"/>
      <c r="F229" s="536"/>
      <c r="G229" s="536"/>
      <c r="H229" s="536"/>
    </row>
    <row r="230" ht="14.25" customHeight="1">
      <c r="A230" s="536"/>
      <c r="B230" s="536"/>
      <c r="C230" s="536"/>
      <c r="D230" s="536"/>
      <c r="E230" s="536"/>
      <c r="F230" s="536"/>
      <c r="G230" s="536"/>
      <c r="H230" s="536"/>
    </row>
    <row r="231" ht="14.25" customHeight="1">
      <c r="A231" s="536"/>
      <c r="B231" s="536"/>
      <c r="C231" s="536"/>
      <c r="D231" s="536"/>
      <c r="E231" s="536"/>
      <c r="F231" s="536"/>
      <c r="G231" s="536"/>
      <c r="H231" s="536"/>
    </row>
    <row r="232" ht="14.25" customHeight="1">
      <c r="A232" s="536"/>
      <c r="B232" s="536"/>
      <c r="C232" s="536"/>
      <c r="D232" s="536"/>
      <c r="E232" s="536"/>
      <c r="F232" s="536"/>
      <c r="G232" s="536"/>
      <c r="H232" s="536"/>
    </row>
    <row r="233" ht="14.25" customHeight="1">
      <c r="A233" s="536"/>
      <c r="B233" s="536"/>
      <c r="C233" s="536"/>
      <c r="D233" s="536"/>
      <c r="E233" s="536"/>
      <c r="F233" s="536"/>
      <c r="G233" s="536"/>
      <c r="H233" s="536"/>
    </row>
    <row r="234" ht="14.25" customHeight="1">
      <c r="A234" s="536"/>
      <c r="B234" s="536"/>
      <c r="C234" s="536"/>
      <c r="D234" s="536"/>
      <c r="E234" s="536"/>
      <c r="F234" s="536"/>
      <c r="G234" s="536"/>
      <c r="H234" s="536"/>
    </row>
    <row r="235" ht="14.25" customHeight="1">
      <c r="A235" s="536"/>
      <c r="B235" s="536"/>
      <c r="C235" s="536"/>
      <c r="D235" s="536"/>
      <c r="E235" s="536"/>
      <c r="F235" s="536"/>
      <c r="G235" s="536"/>
      <c r="H235" s="536"/>
    </row>
    <row r="236" ht="14.25" customHeight="1">
      <c r="A236" s="536"/>
      <c r="B236" s="536"/>
      <c r="C236" s="536"/>
      <c r="D236" s="536"/>
      <c r="E236" s="536"/>
      <c r="F236" s="536"/>
      <c r="G236" s="536"/>
      <c r="H236" s="536"/>
    </row>
    <row r="237" ht="14.25" customHeight="1">
      <c r="A237" s="536"/>
      <c r="B237" s="536"/>
      <c r="C237" s="536"/>
      <c r="D237" s="536"/>
      <c r="E237" s="536"/>
      <c r="F237" s="536"/>
      <c r="G237" s="536"/>
      <c r="H237" s="536"/>
    </row>
    <row r="238" ht="14.25" customHeight="1">
      <c r="A238" s="536"/>
      <c r="B238" s="536"/>
      <c r="C238" s="536"/>
      <c r="D238" s="536"/>
      <c r="E238" s="536"/>
      <c r="F238" s="536"/>
      <c r="G238" s="536"/>
      <c r="H238" s="536"/>
    </row>
    <row r="239" ht="14.25" customHeight="1">
      <c r="A239" s="536"/>
      <c r="B239" s="536"/>
      <c r="C239" s="536"/>
      <c r="D239" s="536"/>
      <c r="E239" s="536"/>
      <c r="F239" s="536"/>
      <c r="G239" s="536"/>
      <c r="H239" s="536"/>
    </row>
    <row r="240" ht="14.25" customHeight="1">
      <c r="A240" s="536"/>
      <c r="B240" s="536"/>
      <c r="C240" s="536"/>
      <c r="D240" s="536"/>
      <c r="E240" s="536"/>
      <c r="F240" s="536"/>
      <c r="G240" s="536"/>
      <c r="H240" s="536"/>
    </row>
    <row r="241" ht="14.25" customHeight="1">
      <c r="A241" s="536"/>
      <c r="B241" s="536"/>
      <c r="C241" s="536"/>
      <c r="D241" s="536"/>
      <c r="E241" s="536"/>
      <c r="F241" s="536"/>
      <c r="G241" s="536"/>
      <c r="H241" s="536"/>
    </row>
    <row r="242" ht="14.25" customHeight="1">
      <c r="A242" s="536"/>
      <c r="B242" s="536"/>
      <c r="C242" s="536"/>
      <c r="D242" s="536"/>
      <c r="E242" s="536"/>
      <c r="F242" s="536"/>
      <c r="G242" s="536"/>
      <c r="H242" s="536"/>
    </row>
    <row r="243" ht="14.25" customHeight="1">
      <c r="A243" s="536"/>
      <c r="B243" s="536"/>
      <c r="C243" s="536"/>
      <c r="D243" s="536"/>
      <c r="E243" s="536"/>
      <c r="F243" s="536"/>
      <c r="G243" s="536"/>
      <c r="H243" s="536"/>
    </row>
    <row r="244" ht="14.25" customHeight="1">
      <c r="A244" s="536"/>
      <c r="B244" s="536"/>
      <c r="C244" s="536"/>
      <c r="D244" s="536"/>
      <c r="E244" s="536"/>
      <c r="F244" s="536"/>
      <c r="G244" s="536"/>
      <c r="H244" s="536"/>
    </row>
    <row r="245" ht="14.25" customHeight="1">
      <c r="A245" s="536"/>
      <c r="B245" s="536"/>
      <c r="C245" s="536"/>
      <c r="D245" s="536"/>
      <c r="E245" s="536"/>
      <c r="F245" s="536"/>
      <c r="G245" s="536"/>
      <c r="H245" s="536"/>
    </row>
    <row r="246" ht="14.25" customHeight="1">
      <c r="A246" s="536"/>
      <c r="B246" s="536"/>
      <c r="C246" s="536"/>
      <c r="D246" s="536"/>
      <c r="E246" s="536"/>
      <c r="F246" s="536"/>
      <c r="G246" s="536"/>
      <c r="H246" s="536"/>
    </row>
    <row r="247" ht="14.25" customHeight="1">
      <c r="A247" s="536"/>
      <c r="B247" s="536"/>
      <c r="C247" s="536"/>
      <c r="D247" s="536"/>
      <c r="E247" s="536"/>
      <c r="F247" s="536"/>
      <c r="G247" s="536"/>
      <c r="H247" s="536"/>
    </row>
    <row r="248" ht="14.25" customHeight="1">
      <c r="A248" s="536"/>
      <c r="B248" s="536"/>
      <c r="C248" s="536"/>
      <c r="D248" s="536"/>
      <c r="E248" s="536"/>
      <c r="F248" s="536"/>
      <c r="G248" s="536"/>
      <c r="H248" s="536"/>
    </row>
    <row r="249" ht="14.25" customHeight="1">
      <c r="A249" s="536"/>
      <c r="B249" s="536"/>
      <c r="C249" s="536"/>
      <c r="D249" s="536"/>
      <c r="E249" s="536"/>
      <c r="F249" s="536"/>
      <c r="G249" s="536"/>
      <c r="H249" s="536"/>
    </row>
    <row r="250" ht="14.25" customHeight="1">
      <c r="A250" s="536"/>
      <c r="B250" s="536"/>
      <c r="C250" s="536"/>
      <c r="D250" s="536"/>
      <c r="E250" s="536"/>
      <c r="F250" s="536"/>
      <c r="G250" s="536"/>
      <c r="H250" s="536"/>
    </row>
    <row r="251" ht="14.25" customHeight="1">
      <c r="A251" s="536"/>
      <c r="B251" s="536"/>
      <c r="C251" s="536"/>
      <c r="D251" s="536"/>
      <c r="E251" s="536"/>
      <c r="F251" s="536"/>
      <c r="G251" s="536"/>
      <c r="H251" s="536"/>
    </row>
    <row r="252" ht="14.25" customHeight="1">
      <c r="A252" s="536"/>
      <c r="B252" s="536"/>
      <c r="C252" s="536"/>
      <c r="D252" s="536"/>
      <c r="E252" s="536"/>
      <c r="F252" s="536"/>
      <c r="G252" s="536"/>
      <c r="H252" s="536"/>
    </row>
    <row r="253" ht="14.25" customHeight="1">
      <c r="A253" s="536"/>
      <c r="B253" s="536"/>
      <c r="C253" s="536"/>
      <c r="D253" s="536"/>
      <c r="E253" s="536"/>
      <c r="F253" s="536"/>
      <c r="G253" s="536"/>
      <c r="H253" s="536"/>
    </row>
    <row r="254" ht="14.25" customHeight="1">
      <c r="A254" s="536"/>
      <c r="B254" s="536"/>
      <c r="C254" s="536"/>
      <c r="D254" s="536"/>
      <c r="E254" s="536"/>
      <c r="F254" s="536"/>
      <c r="G254" s="536"/>
      <c r="H254" s="536"/>
    </row>
    <row r="255" ht="14.25" customHeight="1">
      <c r="A255" s="536"/>
      <c r="B255" s="536"/>
      <c r="C255" s="536"/>
      <c r="D255" s="536"/>
      <c r="E255" s="536"/>
      <c r="F255" s="536"/>
      <c r="G255" s="536"/>
      <c r="H255" s="536"/>
    </row>
    <row r="256" ht="14.25" customHeight="1">
      <c r="A256" s="536"/>
      <c r="B256" s="536"/>
      <c r="C256" s="536"/>
      <c r="D256" s="536"/>
      <c r="E256" s="536"/>
      <c r="F256" s="536"/>
      <c r="G256" s="536"/>
      <c r="H256" s="536"/>
    </row>
    <row r="257" ht="14.25" customHeight="1">
      <c r="A257" s="536"/>
      <c r="B257" s="536"/>
      <c r="C257" s="536"/>
      <c r="D257" s="536"/>
      <c r="E257" s="536"/>
      <c r="F257" s="536"/>
      <c r="G257" s="536"/>
      <c r="H257" s="536"/>
    </row>
    <row r="258" ht="14.25" customHeight="1">
      <c r="A258" s="536"/>
      <c r="B258" s="536"/>
      <c r="C258" s="536"/>
      <c r="D258" s="536"/>
      <c r="E258" s="536"/>
      <c r="F258" s="536"/>
      <c r="G258" s="536"/>
      <c r="H258" s="536"/>
    </row>
    <row r="259" ht="14.25" customHeight="1">
      <c r="A259" s="536"/>
      <c r="B259" s="536"/>
      <c r="C259" s="536"/>
      <c r="D259" s="536"/>
      <c r="E259" s="536"/>
      <c r="F259" s="536"/>
      <c r="G259" s="536"/>
      <c r="H259" s="536"/>
    </row>
    <row r="260" ht="14.25" customHeight="1">
      <c r="A260" s="536"/>
      <c r="B260" s="536"/>
      <c r="C260" s="536"/>
      <c r="D260" s="536"/>
      <c r="E260" s="536"/>
      <c r="F260" s="536"/>
      <c r="G260" s="536"/>
      <c r="H260" s="536"/>
    </row>
    <row r="261" ht="14.25" customHeight="1">
      <c r="A261" s="536"/>
      <c r="B261" s="536"/>
      <c r="C261" s="536"/>
      <c r="D261" s="536"/>
      <c r="E261" s="536"/>
      <c r="F261" s="536"/>
      <c r="G261" s="536"/>
      <c r="H261" s="536"/>
    </row>
    <row r="262" ht="14.25" customHeight="1">
      <c r="A262" s="536"/>
      <c r="B262" s="536"/>
      <c r="C262" s="536"/>
      <c r="D262" s="536"/>
      <c r="E262" s="536"/>
      <c r="F262" s="536"/>
      <c r="G262" s="536"/>
      <c r="H262" s="536"/>
    </row>
    <row r="263" ht="14.25" customHeight="1">
      <c r="A263" s="536"/>
      <c r="B263" s="536"/>
      <c r="C263" s="536"/>
      <c r="D263" s="536"/>
      <c r="E263" s="536"/>
      <c r="F263" s="536"/>
      <c r="G263" s="536"/>
      <c r="H263" s="536"/>
    </row>
    <row r="264" ht="14.25" customHeight="1">
      <c r="A264" s="536"/>
      <c r="B264" s="536"/>
      <c r="C264" s="536"/>
      <c r="D264" s="536"/>
      <c r="E264" s="536"/>
      <c r="F264" s="536"/>
      <c r="G264" s="536"/>
      <c r="H264" s="536"/>
    </row>
    <row r="265" ht="14.25" customHeight="1">
      <c r="A265" s="536"/>
      <c r="B265" s="536"/>
      <c r="C265" s="536"/>
      <c r="D265" s="536"/>
      <c r="E265" s="536"/>
      <c r="F265" s="536"/>
      <c r="G265" s="536"/>
      <c r="H265" s="536"/>
    </row>
    <row r="266" ht="14.25" customHeight="1">
      <c r="A266" s="536"/>
      <c r="B266" s="536"/>
      <c r="C266" s="536"/>
      <c r="D266" s="536"/>
      <c r="E266" s="536"/>
      <c r="F266" s="536"/>
      <c r="G266" s="536"/>
      <c r="H266" s="536"/>
    </row>
    <row r="267" ht="14.25" customHeight="1">
      <c r="A267" s="536"/>
      <c r="B267" s="536"/>
      <c r="C267" s="536"/>
      <c r="D267" s="536"/>
      <c r="E267" s="536"/>
      <c r="F267" s="536"/>
      <c r="G267" s="536"/>
      <c r="H267" s="536"/>
    </row>
    <row r="268" ht="14.25" customHeight="1">
      <c r="A268" s="536"/>
      <c r="B268" s="536"/>
      <c r="C268" s="536"/>
      <c r="D268" s="536"/>
      <c r="E268" s="536"/>
      <c r="F268" s="536"/>
      <c r="G268" s="536"/>
      <c r="H268" s="536"/>
    </row>
    <row r="269" ht="14.25" customHeight="1">
      <c r="A269" s="536"/>
      <c r="B269" s="536"/>
      <c r="C269" s="536"/>
      <c r="D269" s="536"/>
      <c r="E269" s="536"/>
      <c r="F269" s="536"/>
      <c r="G269" s="536"/>
      <c r="H269" s="536"/>
    </row>
    <row r="270" ht="14.25" customHeight="1">
      <c r="A270" s="536"/>
      <c r="B270" s="536"/>
      <c r="C270" s="536"/>
      <c r="D270" s="536"/>
      <c r="E270" s="536"/>
      <c r="F270" s="536"/>
      <c r="G270" s="536"/>
      <c r="H270" s="536"/>
    </row>
    <row r="271" ht="14.25" customHeight="1">
      <c r="A271" s="536"/>
      <c r="B271" s="536"/>
      <c r="C271" s="536"/>
      <c r="D271" s="536"/>
      <c r="E271" s="536"/>
      <c r="F271" s="536"/>
      <c r="G271" s="536"/>
      <c r="H271" s="536"/>
    </row>
    <row r="272" ht="14.25" customHeight="1">
      <c r="A272" s="536"/>
      <c r="B272" s="536"/>
      <c r="C272" s="536"/>
      <c r="D272" s="536"/>
      <c r="E272" s="536"/>
      <c r="F272" s="536"/>
      <c r="G272" s="536"/>
      <c r="H272" s="536"/>
    </row>
    <row r="273" ht="14.25" customHeight="1">
      <c r="A273" s="536"/>
      <c r="B273" s="536"/>
      <c r="C273" s="536"/>
      <c r="D273" s="536"/>
      <c r="E273" s="536"/>
      <c r="F273" s="536"/>
      <c r="G273" s="536"/>
      <c r="H273" s="536"/>
    </row>
    <row r="274" ht="14.25" customHeight="1">
      <c r="A274" s="536"/>
      <c r="B274" s="536"/>
      <c r="C274" s="536"/>
      <c r="D274" s="536"/>
      <c r="E274" s="536"/>
      <c r="F274" s="536"/>
      <c r="G274" s="536"/>
      <c r="H274" s="536"/>
    </row>
    <row r="275" ht="14.25" customHeight="1">
      <c r="A275" s="536"/>
      <c r="B275" s="536"/>
      <c r="C275" s="536"/>
      <c r="D275" s="536"/>
      <c r="E275" s="536"/>
      <c r="F275" s="536"/>
      <c r="G275" s="536"/>
      <c r="H275" s="536"/>
    </row>
    <row r="276" ht="14.25" customHeight="1">
      <c r="A276" s="536"/>
      <c r="B276" s="536"/>
      <c r="C276" s="536"/>
      <c r="D276" s="536"/>
      <c r="E276" s="536"/>
      <c r="F276" s="536"/>
      <c r="G276" s="536"/>
      <c r="H276" s="536"/>
    </row>
    <row r="277" ht="14.25" customHeight="1">
      <c r="A277" s="536"/>
      <c r="B277" s="536"/>
      <c r="C277" s="536"/>
      <c r="D277" s="536"/>
      <c r="E277" s="536"/>
      <c r="F277" s="536"/>
      <c r="G277" s="536"/>
      <c r="H277" s="536"/>
    </row>
    <row r="278" ht="14.25" customHeight="1">
      <c r="A278" s="536"/>
      <c r="B278" s="536"/>
      <c r="C278" s="536"/>
      <c r="D278" s="536"/>
      <c r="E278" s="536"/>
      <c r="F278" s="536"/>
      <c r="G278" s="536"/>
      <c r="H278" s="536"/>
    </row>
    <row r="279" ht="14.25" customHeight="1">
      <c r="A279" s="536"/>
      <c r="B279" s="536"/>
      <c r="C279" s="536"/>
      <c r="D279" s="536"/>
      <c r="E279" s="536"/>
      <c r="F279" s="536"/>
      <c r="G279" s="536"/>
      <c r="H279" s="536"/>
    </row>
    <row r="280" ht="14.25" customHeight="1">
      <c r="A280" s="536"/>
      <c r="B280" s="536"/>
      <c r="C280" s="536"/>
      <c r="D280" s="536"/>
      <c r="E280" s="536"/>
      <c r="F280" s="536"/>
      <c r="G280" s="536"/>
      <c r="H280" s="536"/>
    </row>
    <row r="281" ht="14.25" customHeight="1">
      <c r="A281" s="536"/>
      <c r="B281" s="536"/>
      <c r="C281" s="536"/>
      <c r="D281" s="536"/>
      <c r="E281" s="536"/>
      <c r="F281" s="536"/>
      <c r="G281" s="536"/>
      <c r="H281" s="536"/>
    </row>
    <row r="282" ht="14.25" customHeight="1">
      <c r="A282" s="536"/>
      <c r="B282" s="536"/>
      <c r="C282" s="536"/>
      <c r="D282" s="536"/>
      <c r="E282" s="536"/>
      <c r="F282" s="536"/>
      <c r="G282" s="536"/>
      <c r="H282" s="536"/>
    </row>
    <row r="283" ht="14.25" customHeight="1">
      <c r="A283" s="536"/>
      <c r="B283" s="536"/>
      <c r="C283" s="536"/>
      <c r="D283" s="536"/>
      <c r="E283" s="536"/>
      <c r="F283" s="536"/>
      <c r="G283" s="536"/>
      <c r="H283" s="536"/>
    </row>
    <row r="284" ht="14.25" customHeight="1">
      <c r="A284" s="536"/>
      <c r="B284" s="536"/>
      <c r="C284" s="536"/>
      <c r="D284" s="536"/>
      <c r="E284" s="536"/>
      <c r="F284" s="536"/>
      <c r="G284" s="536"/>
      <c r="H284" s="536"/>
    </row>
    <row r="285" ht="14.25" customHeight="1">
      <c r="A285" s="536"/>
      <c r="B285" s="536"/>
      <c r="C285" s="536"/>
      <c r="D285" s="536"/>
      <c r="E285" s="536"/>
      <c r="F285" s="536"/>
      <c r="G285" s="536"/>
      <c r="H285" s="536"/>
    </row>
    <row r="286" ht="14.25" customHeight="1">
      <c r="A286" s="536"/>
      <c r="B286" s="536"/>
      <c r="C286" s="536"/>
      <c r="D286" s="536"/>
      <c r="E286" s="536"/>
      <c r="F286" s="536"/>
      <c r="G286" s="536"/>
      <c r="H286" s="536"/>
    </row>
    <row r="287" ht="14.25" customHeight="1">
      <c r="A287" s="536"/>
      <c r="B287" s="536"/>
      <c r="C287" s="536"/>
      <c r="D287" s="536"/>
      <c r="E287" s="536"/>
      <c r="F287" s="536"/>
      <c r="G287" s="536"/>
      <c r="H287" s="536"/>
    </row>
    <row r="288" ht="14.25" customHeight="1">
      <c r="A288" s="536"/>
      <c r="B288" s="536"/>
      <c r="C288" s="536"/>
      <c r="D288" s="536"/>
      <c r="E288" s="536"/>
      <c r="F288" s="536"/>
      <c r="G288" s="536"/>
      <c r="H288" s="536"/>
    </row>
    <row r="289" ht="14.25" customHeight="1">
      <c r="A289" s="536"/>
      <c r="B289" s="536"/>
      <c r="C289" s="536"/>
      <c r="D289" s="536"/>
      <c r="E289" s="536"/>
      <c r="F289" s="536"/>
      <c r="G289" s="536"/>
      <c r="H289" s="536"/>
    </row>
    <row r="290" ht="14.25" customHeight="1">
      <c r="A290" s="536"/>
      <c r="B290" s="536"/>
      <c r="C290" s="536"/>
      <c r="D290" s="536"/>
      <c r="E290" s="536"/>
      <c r="F290" s="536"/>
      <c r="G290" s="536"/>
      <c r="H290" s="536"/>
    </row>
    <row r="291" ht="14.25" customHeight="1">
      <c r="A291" s="536"/>
      <c r="B291" s="536"/>
      <c r="C291" s="536"/>
      <c r="D291" s="536"/>
      <c r="E291" s="536"/>
      <c r="F291" s="536"/>
      <c r="G291" s="536"/>
      <c r="H291" s="536"/>
    </row>
    <row r="292" ht="14.25" customHeight="1">
      <c r="A292" s="536"/>
      <c r="B292" s="536"/>
      <c r="C292" s="536"/>
      <c r="D292" s="536"/>
      <c r="E292" s="536"/>
      <c r="F292" s="536"/>
      <c r="G292" s="536"/>
      <c r="H292" s="536"/>
    </row>
    <row r="293" ht="14.25" customHeight="1">
      <c r="A293" s="536"/>
      <c r="B293" s="536"/>
      <c r="C293" s="536"/>
      <c r="D293" s="536"/>
      <c r="E293" s="536"/>
      <c r="F293" s="536"/>
      <c r="G293" s="536"/>
      <c r="H293" s="536"/>
    </row>
    <row r="294" ht="14.25" customHeight="1">
      <c r="A294" s="536"/>
      <c r="B294" s="536"/>
      <c r="C294" s="536"/>
      <c r="D294" s="536"/>
      <c r="E294" s="536"/>
      <c r="F294" s="536"/>
      <c r="G294" s="536"/>
      <c r="H294" s="536"/>
    </row>
    <row r="295" ht="14.25" customHeight="1">
      <c r="A295" s="536"/>
      <c r="B295" s="536"/>
      <c r="C295" s="536"/>
      <c r="D295" s="536"/>
      <c r="E295" s="536"/>
      <c r="F295" s="536"/>
      <c r="G295" s="536"/>
      <c r="H295" s="536"/>
    </row>
    <row r="296" ht="14.25" customHeight="1">
      <c r="A296" s="536"/>
      <c r="B296" s="536"/>
      <c r="C296" s="536"/>
      <c r="D296" s="536"/>
      <c r="E296" s="536"/>
      <c r="F296" s="536"/>
      <c r="G296" s="536"/>
      <c r="H296" s="536"/>
    </row>
    <row r="297" ht="14.25" customHeight="1">
      <c r="A297" s="536"/>
      <c r="B297" s="536"/>
      <c r="C297" s="536"/>
      <c r="D297" s="536"/>
      <c r="E297" s="536"/>
      <c r="F297" s="536"/>
      <c r="G297" s="536"/>
      <c r="H297" s="536"/>
    </row>
    <row r="298" ht="14.25" customHeight="1">
      <c r="A298" s="536"/>
      <c r="B298" s="536"/>
      <c r="C298" s="536"/>
      <c r="D298" s="536"/>
      <c r="E298" s="536"/>
      <c r="F298" s="536"/>
      <c r="G298" s="536"/>
      <c r="H298" s="536"/>
    </row>
    <row r="299" ht="14.25" customHeight="1">
      <c r="A299" s="536"/>
      <c r="B299" s="536"/>
      <c r="C299" s="536"/>
      <c r="D299" s="536"/>
      <c r="E299" s="536"/>
      <c r="F299" s="536"/>
      <c r="G299" s="536"/>
      <c r="H299" s="536"/>
    </row>
    <row r="300" ht="14.25" customHeight="1">
      <c r="A300" s="536"/>
      <c r="B300" s="536"/>
      <c r="C300" s="536"/>
      <c r="D300" s="536"/>
      <c r="E300" s="536"/>
      <c r="F300" s="536"/>
      <c r="G300" s="536"/>
      <c r="H300" s="536"/>
    </row>
    <row r="301" ht="14.25" customHeight="1">
      <c r="A301" s="536"/>
      <c r="B301" s="536"/>
      <c r="C301" s="536"/>
      <c r="D301" s="536"/>
      <c r="E301" s="536"/>
      <c r="F301" s="536"/>
      <c r="G301" s="536"/>
      <c r="H301" s="536"/>
    </row>
    <row r="302" ht="14.25" customHeight="1">
      <c r="A302" s="536"/>
      <c r="B302" s="536"/>
      <c r="C302" s="536"/>
      <c r="D302" s="536"/>
      <c r="E302" s="536"/>
      <c r="F302" s="536"/>
      <c r="G302" s="536"/>
      <c r="H302" s="536"/>
    </row>
    <row r="303" ht="14.25" customHeight="1">
      <c r="A303" s="536"/>
      <c r="B303" s="536"/>
      <c r="C303" s="536"/>
      <c r="D303" s="536"/>
      <c r="E303" s="536"/>
      <c r="F303" s="536"/>
      <c r="G303" s="536"/>
      <c r="H303" s="536"/>
    </row>
    <row r="304" ht="14.25" customHeight="1">
      <c r="A304" s="536"/>
      <c r="B304" s="536"/>
      <c r="C304" s="536"/>
      <c r="D304" s="536"/>
      <c r="E304" s="536"/>
      <c r="F304" s="536"/>
      <c r="G304" s="536"/>
      <c r="H304" s="536"/>
    </row>
    <row r="305" ht="14.25" customHeight="1">
      <c r="A305" s="536"/>
      <c r="B305" s="536"/>
      <c r="C305" s="536"/>
      <c r="D305" s="536"/>
      <c r="E305" s="536"/>
      <c r="F305" s="536"/>
      <c r="G305" s="536"/>
      <c r="H305" s="536"/>
    </row>
    <row r="306" ht="14.25" customHeight="1">
      <c r="A306" s="536"/>
      <c r="B306" s="536"/>
      <c r="C306" s="536"/>
      <c r="D306" s="536"/>
      <c r="E306" s="536"/>
      <c r="F306" s="536"/>
      <c r="G306" s="536"/>
      <c r="H306" s="536"/>
    </row>
    <row r="307" ht="14.25" customHeight="1">
      <c r="A307" s="536"/>
      <c r="B307" s="536"/>
      <c r="C307" s="536"/>
      <c r="D307" s="536"/>
      <c r="E307" s="536"/>
      <c r="F307" s="536"/>
      <c r="G307" s="536"/>
      <c r="H307" s="536"/>
    </row>
    <row r="308" ht="14.25" customHeight="1">
      <c r="A308" s="536"/>
      <c r="B308" s="536"/>
      <c r="C308" s="536"/>
      <c r="D308" s="536"/>
      <c r="E308" s="536"/>
      <c r="F308" s="536"/>
      <c r="G308" s="536"/>
      <c r="H308" s="536"/>
    </row>
    <row r="309" ht="14.25" customHeight="1">
      <c r="A309" s="536"/>
      <c r="B309" s="536"/>
      <c r="C309" s="536"/>
      <c r="D309" s="536"/>
      <c r="E309" s="536"/>
      <c r="F309" s="536"/>
      <c r="G309" s="536"/>
      <c r="H309" s="536"/>
    </row>
    <row r="310" ht="14.25" customHeight="1">
      <c r="A310" s="536"/>
      <c r="B310" s="536"/>
      <c r="C310" s="536"/>
      <c r="D310" s="536"/>
      <c r="E310" s="536"/>
      <c r="F310" s="536"/>
      <c r="G310" s="536"/>
      <c r="H310" s="536"/>
    </row>
    <row r="311" ht="14.25" customHeight="1">
      <c r="A311" s="536"/>
      <c r="B311" s="536"/>
      <c r="C311" s="536"/>
      <c r="D311" s="536"/>
      <c r="E311" s="536"/>
      <c r="F311" s="536"/>
      <c r="G311" s="536"/>
      <c r="H311" s="536"/>
    </row>
    <row r="312" ht="14.25" customHeight="1">
      <c r="A312" s="536"/>
      <c r="B312" s="536"/>
      <c r="C312" s="536"/>
      <c r="D312" s="536"/>
      <c r="E312" s="536"/>
      <c r="F312" s="536"/>
      <c r="G312" s="536"/>
      <c r="H312" s="536"/>
    </row>
    <row r="313" ht="14.25" customHeight="1">
      <c r="A313" s="536"/>
      <c r="B313" s="536"/>
      <c r="C313" s="536"/>
      <c r="D313" s="536"/>
      <c r="E313" s="536"/>
      <c r="F313" s="536"/>
      <c r="G313" s="536"/>
      <c r="H313" s="536"/>
    </row>
    <row r="314" ht="14.25" customHeight="1">
      <c r="A314" s="536"/>
      <c r="B314" s="536"/>
      <c r="C314" s="536"/>
      <c r="D314" s="536"/>
      <c r="E314" s="536"/>
      <c r="F314" s="536"/>
      <c r="G314" s="536"/>
      <c r="H314" s="536"/>
    </row>
    <row r="315" ht="14.25" customHeight="1">
      <c r="A315" s="536"/>
      <c r="B315" s="536"/>
      <c r="C315" s="536"/>
      <c r="D315" s="536"/>
      <c r="E315" s="536"/>
      <c r="F315" s="536"/>
      <c r="G315" s="536"/>
      <c r="H315" s="536"/>
    </row>
    <row r="316" ht="14.25" customHeight="1">
      <c r="A316" s="536"/>
      <c r="B316" s="536"/>
      <c r="C316" s="536"/>
      <c r="D316" s="536"/>
      <c r="E316" s="536"/>
      <c r="F316" s="536"/>
      <c r="G316" s="536"/>
      <c r="H316" s="536"/>
    </row>
    <row r="317" ht="14.25" customHeight="1">
      <c r="A317" s="536"/>
      <c r="B317" s="536"/>
      <c r="C317" s="536"/>
      <c r="D317" s="536"/>
      <c r="E317" s="536"/>
      <c r="F317" s="536"/>
      <c r="G317" s="536"/>
      <c r="H317" s="536"/>
    </row>
    <row r="318" ht="14.25" customHeight="1">
      <c r="A318" s="536"/>
      <c r="B318" s="536"/>
      <c r="C318" s="536"/>
      <c r="D318" s="536"/>
      <c r="E318" s="536"/>
      <c r="F318" s="536"/>
      <c r="G318" s="536"/>
      <c r="H318" s="536"/>
    </row>
    <row r="319" ht="14.25" customHeight="1">
      <c r="A319" s="536"/>
      <c r="B319" s="536"/>
      <c r="C319" s="536"/>
      <c r="D319" s="536"/>
      <c r="E319" s="536"/>
      <c r="F319" s="536"/>
      <c r="G319" s="536"/>
      <c r="H319" s="536"/>
    </row>
    <row r="320" ht="14.25" customHeight="1">
      <c r="A320" s="536"/>
      <c r="B320" s="536"/>
      <c r="C320" s="536"/>
      <c r="D320" s="536"/>
      <c r="E320" s="536"/>
      <c r="F320" s="536"/>
      <c r="G320" s="536"/>
      <c r="H320" s="536"/>
    </row>
    <row r="321" ht="14.25" customHeight="1">
      <c r="A321" s="536"/>
      <c r="B321" s="536"/>
      <c r="C321" s="536"/>
      <c r="D321" s="536"/>
      <c r="E321" s="536"/>
      <c r="F321" s="536"/>
      <c r="G321" s="536"/>
      <c r="H321" s="536"/>
    </row>
    <row r="322" ht="14.25" customHeight="1">
      <c r="A322" s="536"/>
      <c r="B322" s="536"/>
      <c r="C322" s="536"/>
      <c r="D322" s="536"/>
      <c r="E322" s="536"/>
      <c r="F322" s="536"/>
      <c r="G322" s="536"/>
      <c r="H322" s="536"/>
    </row>
    <row r="323" ht="14.25" customHeight="1">
      <c r="A323" s="536"/>
      <c r="B323" s="536"/>
      <c r="C323" s="536"/>
      <c r="D323" s="536"/>
      <c r="E323" s="536"/>
      <c r="F323" s="536"/>
      <c r="G323" s="536"/>
      <c r="H323" s="536"/>
    </row>
    <row r="324" ht="14.25" customHeight="1">
      <c r="A324" s="536"/>
      <c r="B324" s="536"/>
      <c r="C324" s="536"/>
      <c r="D324" s="536"/>
      <c r="E324" s="536"/>
      <c r="F324" s="536"/>
      <c r="G324" s="536"/>
      <c r="H324" s="536"/>
    </row>
    <row r="325" ht="14.25" customHeight="1">
      <c r="A325" s="536"/>
      <c r="B325" s="536"/>
      <c r="C325" s="536"/>
      <c r="D325" s="536"/>
      <c r="E325" s="536"/>
      <c r="F325" s="536"/>
      <c r="G325" s="536"/>
      <c r="H325" s="536"/>
    </row>
    <row r="326" ht="14.25" customHeight="1">
      <c r="A326" s="536"/>
      <c r="B326" s="536"/>
      <c r="C326" s="536"/>
      <c r="D326" s="536"/>
      <c r="E326" s="536"/>
      <c r="F326" s="536"/>
      <c r="G326" s="536"/>
      <c r="H326" s="536"/>
    </row>
    <row r="327" ht="14.25" customHeight="1">
      <c r="A327" s="536"/>
      <c r="B327" s="536"/>
      <c r="C327" s="536"/>
      <c r="D327" s="536"/>
      <c r="E327" s="536"/>
      <c r="F327" s="536"/>
      <c r="G327" s="536"/>
      <c r="H327" s="536"/>
    </row>
    <row r="328" ht="14.25" customHeight="1">
      <c r="A328" s="536"/>
      <c r="B328" s="536"/>
      <c r="C328" s="536"/>
      <c r="D328" s="536"/>
      <c r="E328" s="536"/>
      <c r="F328" s="536"/>
      <c r="G328" s="536"/>
      <c r="H328" s="536"/>
    </row>
    <row r="329" ht="14.25" customHeight="1">
      <c r="A329" s="536"/>
      <c r="B329" s="536"/>
      <c r="C329" s="536"/>
      <c r="D329" s="536"/>
      <c r="E329" s="536"/>
      <c r="F329" s="536"/>
      <c r="G329" s="536"/>
      <c r="H329" s="536"/>
    </row>
    <row r="330" ht="14.25" customHeight="1">
      <c r="A330" s="536"/>
      <c r="B330" s="536"/>
      <c r="C330" s="536"/>
      <c r="D330" s="536"/>
      <c r="E330" s="536"/>
      <c r="F330" s="536"/>
      <c r="G330" s="536"/>
      <c r="H330" s="536"/>
    </row>
    <row r="331" ht="14.25" customHeight="1">
      <c r="A331" s="536"/>
      <c r="B331" s="536"/>
      <c r="C331" s="536"/>
      <c r="D331" s="536"/>
      <c r="E331" s="536"/>
      <c r="F331" s="536"/>
      <c r="G331" s="536"/>
      <c r="H331" s="536"/>
    </row>
    <row r="332" ht="14.25" customHeight="1">
      <c r="A332" s="536"/>
      <c r="B332" s="536"/>
      <c r="C332" s="536"/>
      <c r="D332" s="536"/>
      <c r="E332" s="536"/>
      <c r="F332" s="536"/>
      <c r="G332" s="536"/>
      <c r="H332" s="536"/>
    </row>
    <row r="333" ht="14.25" customHeight="1">
      <c r="A333" s="536"/>
      <c r="B333" s="536"/>
      <c r="C333" s="536"/>
      <c r="D333" s="536"/>
      <c r="E333" s="536"/>
      <c r="F333" s="536"/>
      <c r="G333" s="536"/>
      <c r="H333" s="536"/>
    </row>
    <row r="334" ht="14.25" customHeight="1">
      <c r="A334" s="536"/>
      <c r="B334" s="536"/>
      <c r="C334" s="536"/>
      <c r="D334" s="536"/>
      <c r="E334" s="536"/>
      <c r="F334" s="536"/>
      <c r="G334" s="536"/>
      <c r="H334" s="536"/>
    </row>
    <row r="335" ht="14.25" customHeight="1">
      <c r="A335" s="536"/>
      <c r="B335" s="536"/>
      <c r="C335" s="536"/>
      <c r="D335" s="536"/>
      <c r="E335" s="536"/>
      <c r="F335" s="536"/>
      <c r="G335" s="536"/>
      <c r="H335" s="536"/>
    </row>
    <row r="336" ht="14.25" customHeight="1">
      <c r="A336" s="536"/>
      <c r="B336" s="536"/>
      <c r="C336" s="536"/>
      <c r="D336" s="536"/>
      <c r="E336" s="536"/>
      <c r="F336" s="536"/>
      <c r="G336" s="536"/>
      <c r="H336" s="536"/>
    </row>
    <row r="337" ht="14.25" customHeight="1">
      <c r="A337" s="536"/>
      <c r="B337" s="536"/>
      <c r="C337" s="536"/>
      <c r="D337" s="536"/>
      <c r="E337" s="536"/>
      <c r="F337" s="536"/>
      <c r="G337" s="536"/>
      <c r="H337" s="536"/>
    </row>
    <row r="338" ht="14.25" customHeight="1">
      <c r="A338" s="536"/>
      <c r="B338" s="536"/>
      <c r="C338" s="536"/>
      <c r="D338" s="536"/>
      <c r="E338" s="536"/>
      <c r="F338" s="536"/>
      <c r="G338" s="536"/>
      <c r="H338" s="536"/>
    </row>
    <row r="339" ht="14.25" customHeight="1">
      <c r="A339" s="536"/>
      <c r="B339" s="536"/>
      <c r="C339" s="536"/>
      <c r="D339" s="536"/>
      <c r="E339" s="536"/>
      <c r="F339" s="536"/>
      <c r="G339" s="536"/>
      <c r="H339" s="536"/>
    </row>
    <row r="340" ht="14.25" customHeight="1">
      <c r="A340" s="536"/>
      <c r="B340" s="536"/>
      <c r="C340" s="536"/>
      <c r="D340" s="536"/>
      <c r="E340" s="536"/>
      <c r="F340" s="536"/>
      <c r="G340" s="536"/>
      <c r="H340" s="536"/>
    </row>
    <row r="341" ht="14.25" customHeight="1">
      <c r="A341" s="536"/>
      <c r="B341" s="536"/>
      <c r="C341" s="536"/>
      <c r="D341" s="536"/>
      <c r="E341" s="536"/>
      <c r="F341" s="536"/>
      <c r="G341" s="536"/>
      <c r="H341" s="536"/>
    </row>
    <row r="342" ht="14.25" customHeight="1">
      <c r="A342" s="536"/>
      <c r="B342" s="536"/>
      <c r="C342" s="536"/>
      <c r="D342" s="536"/>
      <c r="E342" s="536"/>
      <c r="F342" s="536"/>
      <c r="G342" s="536"/>
      <c r="H342" s="536"/>
    </row>
    <row r="343" ht="14.25" customHeight="1">
      <c r="A343" s="536"/>
      <c r="B343" s="536"/>
      <c r="C343" s="536"/>
      <c r="D343" s="536"/>
      <c r="E343" s="536"/>
      <c r="F343" s="536"/>
      <c r="G343" s="536"/>
      <c r="H343" s="536"/>
    </row>
    <row r="344" ht="14.25" customHeight="1">
      <c r="A344" s="536"/>
      <c r="B344" s="536"/>
      <c r="C344" s="536"/>
      <c r="D344" s="536"/>
      <c r="E344" s="536"/>
      <c r="F344" s="536"/>
      <c r="G344" s="536"/>
      <c r="H344" s="536"/>
    </row>
    <row r="345" ht="14.25" customHeight="1">
      <c r="A345" s="536"/>
      <c r="B345" s="536"/>
      <c r="C345" s="536"/>
      <c r="D345" s="536"/>
      <c r="E345" s="536"/>
      <c r="F345" s="536"/>
      <c r="G345" s="536"/>
      <c r="H345" s="536"/>
    </row>
    <row r="346" ht="14.25" customHeight="1">
      <c r="A346" s="536"/>
      <c r="B346" s="536"/>
      <c r="C346" s="536"/>
      <c r="D346" s="536"/>
      <c r="E346" s="536"/>
      <c r="F346" s="536"/>
      <c r="G346" s="536"/>
      <c r="H346" s="536"/>
    </row>
    <row r="347" ht="14.25" customHeight="1">
      <c r="A347" s="536"/>
      <c r="B347" s="536"/>
      <c r="C347" s="536"/>
      <c r="D347" s="536"/>
      <c r="E347" s="536"/>
      <c r="F347" s="536"/>
      <c r="G347" s="536"/>
      <c r="H347" s="536"/>
    </row>
    <row r="348" ht="14.25" customHeight="1">
      <c r="A348" s="536"/>
      <c r="B348" s="536"/>
      <c r="C348" s="536"/>
      <c r="D348" s="536"/>
      <c r="E348" s="536"/>
      <c r="F348" s="536"/>
      <c r="G348" s="536"/>
      <c r="H348" s="536"/>
    </row>
    <row r="349" ht="14.25" customHeight="1">
      <c r="A349" s="536"/>
      <c r="B349" s="536"/>
      <c r="C349" s="536"/>
      <c r="D349" s="536"/>
      <c r="E349" s="536"/>
      <c r="F349" s="536"/>
      <c r="G349" s="536"/>
      <c r="H349" s="536"/>
    </row>
    <row r="350" ht="14.25" customHeight="1">
      <c r="A350" s="536"/>
      <c r="B350" s="536"/>
      <c r="C350" s="536"/>
      <c r="D350" s="536"/>
      <c r="E350" s="536"/>
      <c r="F350" s="536"/>
      <c r="G350" s="536"/>
      <c r="H350" s="536"/>
    </row>
    <row r="351" ht="14.25" customHeight="1">
      <c r="A351" s="536"/>
      <c r="B351" s="536"/>
      <c r="C351" s="536"/>
      <c r="D351" s="536"/>
      <c r="E351" s="536"/>
      <c r="F351" s="536"/>
      <c r="G351" s="536"/>
      <c r="H351" s="536"/>
    </row>
    <row r="352" ht="14.25" customHeight="1">
      <c r="A352" s="536"/>
      <c r="B352" s="536"/>
      <c r="C352" s="536"/>
      <c r="D352" s="536"/>
      <c r="E352" s="536"/>
      <c r="F352" s="536"/>
      <c r="G352" s="536"/>
      <c r="H352" s="536"/>
    </row>
    <row r="353" ht="14.25" customHeight="1">
      <c r="A353" s="536"/>
      <c r="B353" s="536"/>
      <c r="C353" s="536"/>
      <c r="D353" s="536"/>
      <c r="E353" s="536"/>
      <c r="F353" s="536"/>
      <c r="G353" s="536"/>
      <c r="H353" s="536"/>
    </row>
    <row r="354" ht="14.25" customHeight="1">
      <c r="A354" s="536"/>
      <c r="B354" s="536"/>
      <c r="C354" s="536"/>
      <c r="D354" s="536"/>
      <c r="E354" s="536"/>
      <c r="F354" s="536"/>
      <c r="G354" s="536"/>
      <c r="H354" s="536"/>
    </row>
    <row r="355" ht="14.25" customHeight="1">
      <c r="A355" s="536"/>
      <c r="B355" s="536"/>
      <c r="C355" s="536"/>
      <c r="D355" s="536"/>
      <c r="E355" s="536"/>
      <c r="F355" s="536"/>
      <c r="G355" s="536"/>
      <c r="H355" s="536"/>
    </row>
    <row r="356" ht="14.25" customHeight="1">
      <c r="A356" s="536"/>
      <c r="B356" s="536"/>
      <c r="C356" s="536"/>
      <c r="D356" s="536"/>
      <c r="E356" s="536"/>
      <c r="F356" s="536"/>
      <c r="G356" s="536"/>
      <c r="H356" s="536"/>
    </row>
    <row r="357" ht="14.25" customHeight="1">
      <c r="A357" s="536"/>
      <c r="B357" s="536"/>
      <c r="C357" s="536"/>
      <c r="D357" s="536"/>
      <c r="E357" s="536"/>
      <c r="F357" s="536"/>
      <c r="G357" s="536"/>
      <c r="H357" s="536"/>
    </row>
    <row r="358" ht="14.25" customHeight="1">
      <c r="A358" s="536"/>
      <c r="B358" s="536"/>
      <c r="C358" s="536"/>
      <c r="D358" s="536"/>
      <c r="E358" s="536"/>
      <c r="F358" s="536"/>
      <c r="G358" s="536"/>
      <c r="H358" s="536"/>
    </row>
    <row r="359" ht="14.25" customHeight="1">
      <c r="A359" s="536"/>
      <c r="B359" s="536"/>
      <c r="C359" s="536"/>
      <c r="D359" s="536"/>
      <c r="E359" s="536"/>
      <c r="F359" s="536"/>
      <c r="G359" s="536"/>
      <c r="H359" s="536"/>
    </row>
    <row r="360" ht="14.25" customHeight="1">
      <c r="A360" s="536"/>
      <c r="B360" s="536"/>
      <c r="C360" s="536"/>
      <c r="D360" s="536"/>
      <c r="E360" s="536"/>
      <c r="F360" s="536"/>
      <c r="G360" s="536"/>
      <c r="H360" s="536"/>
    </row>
    <row r="361" ht="14.25" customHeight="1">
      <c r="A361" s="536"/>
      <c r="B361" s="536"/>
      <c r="C361" s="536"/>
      <c r="D361" s="536"/>
      <c r="E361" s="536"/>
      <c r="F361" s="536"/>
      <c r="G361" s="536"/>
      <c r="H361" s="536"/>
    </row>
    <row r="362" ht="14.25" customHeight="1">
      <c r="A362" s="536"/>
      <c r="B362" s="536"/>
      <c r="C362" s="536"/>
      <c r="D362" s="536"/>
      <c r="E362" s="536"/>
      <c r="F362" s="536"/>
      <c r="G362" s="536"/>
      <c r="H362" s="536"/>
    </row>
    <row r="363" ht="14.25" customHeight="1">
      <c r="A363" s="536"/>
      <c r="B363" s="536"/>
      <c r="C363" s="536"/>
      <c r="D363" s="536"/>
      <c r="E363" s="536"/>
      <c r="F363" s="536"/>
      <c r="G363" s="536"/>
      <c r="H363" s="536"/>
    </row>
    <row r="364" ht="14.25" customHeight="1">
      <c r="A364" s="536"/>
      <c r="B364" s="536"/>
      <c r="C364" s="536"/>
      <c r="D364" s="536"/>
      <c r="E364" s="536"/>
      <c r="F364" s="536"/>
      <c r="G364" s="536"/>
      <c r="H364" s="536"/>
    </row>
    <row r="365" ht="14.25" customHeight="1">
      <c r="A365" s="536"/>
      <c r="B365" s="536"/>
      <c r="C365" s="536"/>
      <c r="D365" s="536"/>
      <c r="E365" s="536"/>
      <c r="F365" s="536"/>
      <c r="G365" s="536"/>
      <c r="H365" s="536"/>
    </row>
    <row r="366" ht="14.25" customHeight="1">
      <c r="A366" s="536"/>
      <c r="B366" s="536"/>
      <c r="C366" s="536"/>
      <c r="D366" s="536"/>
      <c r="E366" s="536"/>
      <c r="F366" s="536"/>
      <c r="G366" s="536"/>
      <c r="H366" s="536"/>
    </row>
    <row r="367" ht="14.25" customHeight="1">
      <c r="A367" s="536"/>
      <c r="B367" s="536"/>
      <c r="C367" s="536"/>
      <c r="D367" s="536"/>
      <c r="E367" s="536"/>
      <c r="F367" s="536"/>
      <c r="G367" s="536"/>
      <c r="H367" s="536"/>
    </row>
    <row r="368" ht="14.25" customHeight="1">
      <c r="A368" s="536"/>
      <c r="B368" s="536"/>
      <c r="C368" s="536"/>
      <c r="D368" s="536"/>
      <c r="E368" s="536"/>
      <c r="F368" s="536"/>
      <c r="G368" s="536"/>
      <c r="H368" s="536"/>
    </row>
    <row r="369" ht="14.25" customHeight="1">
      <c r="A369" s="536"/>
      <c r="B369" s="536"/>
      <c r="C369" s="536"/>
      <c r="D369" s="536"/>
      <c r="E369" s="536"/>
      <c r="F369" s="536"/>
      <c r="G369" s="536"/>
      <c r="H369" s="536"/>
    </row>
    <row r="370" ht="14.25" customHeight="1">
      <c r="A370" s="536"/>
      <c r="B370" s="536"/>
      <c r="C370" s="536"/>
      <c r="D370" s="536"/>
      <c r="E370" s="536"/>
      <c r="F370" s="536"/>
      <c r="G370" s="536"/>
      <c r="H370" s="536"/>
    </row>
    <row r="371" ht="14.25" customHeight="1">
      <c r="A371" s="536"/>
      <c r="B371" s="536"/>
      <c r="C371" s="536"/>
      <c r="D371" s="536"/>
      <c r="E371" s="536"/>
      <c r="F371" s="536"/>
      <c r="G371" s="536"/>
      <c r="H371" s="536"/>
    </row>
    <row r="372" ht="14.25" customHeight="1">
      <c r="A372" s="536"/>
      <c r="B372" s="536"/>
      <c r="C372" s="536"/>
      <c r="D372" s="536"/>
      <c r="E372" s="536"/>
      <c r="F372" s="536"/>
      <c r="G372" s="536"/>
      <c r="H372" s="536"/>
    </row>
    <row r="373" ht="14.25" customHeight="1">
      <c r="A373" s="536"/>
      <c r="B373" s="536"/>
      <c r="C373" s="536"/>
      <c r="D373" s="536"/>
      <c r="E373" s="536"/>
      <c r="F373" s="536"/>
      <c r="G373" s="536"/>
      <c r="H373" s="536"/>
    </row>
    <row r="374" ht="14.25" customHeight="1">
      <c r="A374" s="536"/>
      <c r="B374" s="536"/>
      <c r="C374" s="536"/>
      <c r="D374" s="536"/>
      <c r="E374" s="536"/>
      <c r="F374" s="536"/>
      <c r="G374" s="536"/>
      <c r="H374" s="536"/>
    </row>
    <row r="375" ht="14.25" customHeight="1">
      <c r="A375" s="536"/>
      <c r="B375" s="536"/>
      <c r="C375" s="536"/>
      <c r="D375" s="536"/>
      <c r="E375" s="536"/>
      <c r="F375" s="536"/>
      <c r="G375" s="536"/>
      <c r="H375" s="536"/>
    </row>
    <row r="376" ht="14.25" customHeight="1">
      <c r="A376" s="536"/>
      <c r="B376" s="536"/>
      <c r="C376" s="536"/>
      <c r="D376" s="536"/>
      <c r="E376" s="536"/>
      <c r="F376" s="536"/>
      <c r="G376" s="536"/>
      <c r="H376" s="536"/>
    </row>
    <row r="377" ht="14.25" customHeight="1">
      <c r="A377" s="536"/>
      <c r="B377" s="536"/>
      <c r="C377" s="536"/>
      <c r="D377" s="536"/>
      <c r="E377" s="536"/>
      <c r="F377" s="536"/>
      <c r="G377" s="536"/>
      <c r="H377" s="536"/>
    </row>
    <row r="378" ht="14.25" customHeight="1">
      <c r="A378" s="536"/>
      <c r="B378" s="536"/>
      <c r="C378" s="536"/>
      <c r="D378" s="536"/>
      <c r="E378" s="536"/>
      <c r="F378" s="536"/>
      <c r="G378" s="536"/>
      <c r="H378" s="536"/>
    </row>
    <row r="379" ht="14.25" customHeight="1">
      <c r="A379" s="536"/>
      <c r="B379" s="536"/>
      <c r="C379" s="536"/>
      <c r="D379" s="536"/>
      <c r="E379" s="536"/>
      <c r="F379" s="536"/>
      <c r="G379" s="536"/>
      <c r="H379" s="536"/>
    </row>
    <row r="380" ht="14.25" customHeight="1">
      <c r="A380" s="536"/>
      <c r="B380" s="536"/>
      <c r="C380" s="536"/>
      <c r="D380" s="536"/>
      <c r="E380" s="536"/>
      <c r="F380" s="536"/>
      <c r="G380" s="536"/>
      <c r="H380" s="536"/>
    </row>
    <row r="381" ht="14.25" customHeight="1">
      <c r="A381" s="536"/>
      <c r="B381" s="536"/>
      <c r="C381" s="536"/>
      <c r="D381" s="536"/>
      <c r="E381" s="536"/>
      <c r="F381" s="536"/>
      <c r="G381" s="536"/>
      <c r="H381" s="536"/>
    </row>
    <row r="382" ht="14.25" customHeight="1">
      <c r="A382" s="536"/>
      <c r="B382" s="536"/>
      <c r="C382" s="536"/>
      <c r="D382" s="536"/>
      <c r="E382" s="536"/>
      <c r="F382" s="536"/>
      <c r="G382" s="536"/>
      <c r="H382" s="536"/>
    </row>
    <row r="383" ht="14.25" customHeight="1">
      <c r="A383" s="536"/>
      <c r="B383" s="536"/>
      <c r="C383" s="536"/>
      <c r="D383" s="536"/>
      <c r="E383" s="536"/>
      <c r="F383" s="536"/>
      <c r="G383" s="536"/>
      <c r="H383" s="536"/>
    </row>
    <row r="384" ht="14.25" customHeight="1">
      <c r="A384" s="536"/>
      <c r="B384" s="536"/>
      <c r="C384" s="536"/>
      <c r="D384" s="536"/>
      <c r="E384" s="536"/>
      <c r="F384" s="536"/>
      <c r="G384" s="536"/>
      <c r="H384" s="536"/>
    </row>
    <row r="385" ht="14.25" customHeight="1">
      <c r="A385" s="536"/>
      <c r="B385" s="536"/>
      <c r="C385" s="536"/>
      <c r="D385" s="536"/>
      <c r="E385" s="536"/>
      <c r="F385" s="536"/>
      <c r="G385" s="536"/>
      <c r="H385" s="536"/>
    </row>
    <row r="386" ht="14.25" customHeight="1">
      <c r="A386" s="536"/>
      <c r="B386" s="536"/>
      <c r="C386" s="536"/>
      <c r="D386" s="536"/>
      <c r="E386" s="536"/>
      <c r="F386" s="536"/>
      <c r="G386" s="536"/>
      <c r="H386" s="536"/>
    </row>
    <row r="387" ht="14.25" customHeight="1">
      <c r="A387" s="536"/>
      <c r="B387" s="536"/>
      <c r="C387" s="536"/>
      <c r="D387" s="536"/>
      <c r="E387" s="536"/>
      <c r="F387" s="536"/>
      <c r="G387" s="536"/>
      <c r="H387" s="536"/>
    </row>
    <row r="388" ht="14.25" customHeight="1">
      <c r="A388" s="536"/>
      <c r="B388" s="536"/>
      <c r="C388" s="536"/>
      <c r="D388" s="536"/>
      <c r="E388" s="536"/>
      <c r="F388" s="536"/>
      <c r="G388" s="536"/>
      <c r="H388" s="536"/>
    </row>
    <row r="389" ht="14.25" customHeight="1">
      <c r="A389" s="536"/>
      <c r="B389" s="536"/>
      <c r="C389" s="536"/>
      <c r="D389" s="536"/>
      <c r="E389" s="536"/>
      <c r="F389" s="536"/>
      <c r="G389" s="536"/>
      <c r="H389" s="536"/>
    </row>
    <row r="390" ht="14.25" customHeight="1">
      <c r="A390" s="536"/>
      <c r="B390" s="536"/>
      <c r="C390" s="536"/>
      <c r="D390" s="536"/>
      <c r="E390" s="536"/>
      <c r="F390" s="536"/>
      <c r="G390" s="536"/>
      <c r="H390" s="536"/>
    </row>
    <row r="391" ht="14.25" customHeight="1">
      <c r="A391" s="536"/>
      <c r="B391" s="536"/>
      <c r="C391" s="536"/>
      <c r="D391" s="536"/>
      <c r="E391" s="536"/>
      <c r="F391" s="536"/>
      <c r="G391" s="536"/>
      <c r="H391" s="536"/>
    </row>
    <row r="392" ht="14.25" customHeight="1">
      <c r="A392" s="536"/>
      <c r="B392" s="536"/>
      <c r="C392" s="536"/>
      <c r="D392" s="536"/>
      <c r="E392" s="536"/>
      <c r="F392" s="536"/>
      <c r="G392" s="536"/>
      <c r="H392" s="536"/>
    </row>
    <row r="393" ht="14.25" customHeight="1">
      <c r="A393" s="536"/>
      <c r="B393" s="536"/>
      <c r="C393" s="536"/>
      <c r="D393" s="536"/>
      <c r="E393" s="536"/>
      <c r="F393" s="536"/>
      <c r="G393" s="536"/>
      <c r="H393" s="536"/>
    </row>
    <row r="394" ht="14.25" customHeight="1">
      <c r="A394" s="536"/>
      <c r="B394" s="536"/>
      <c r="C394" s="536"/>
      <c r="D394" s="536"/>
      <c r="E394" s="536"/>
      <c r="F394" s="536"/>
      <c r="G394" s="536"/>
      <c r="H394" s="536"/>
    </row>
    <row r="395" ht="14.25" customHeight="1">
      <c r="A395" s="536"/>
      <c r="B395" s="536"/>
      <c r="C395" s="536"/>
      <c r="D395" s="536"/>
      <c r="E395" s="536"/>
      <c r="F395" s="536"/>
      <c r="G395" s="536"/>
      <c r="H395" s="536"/>
    </row>
    <row r="396" ht="14.25" customHeight="1">
      <c r="A396" s="536"/>
      <c r="B396" s="536"/>
      <c r="C396" s="536"/>
      <c r="D396" s="536"/>
      <c r="E396" s="536"/>
      <c r="F396" s="536"/>
      <c r="G396" s="536"/>
      <c r="H396" s="536"/>
    </row>
    <row r="397" ht="14.25" customHeight="1">
      <c r="A397" s="536"/>
      <c r="B397" s="536"/>
      <c r="C397" s="536"/>
      <c r="D397" s="536"/>
      <c r="E397" s="536"/>
      <c r="F397" s="536"/>
      <c r="G397" s="536"/>
      <c r="H397" s="536"/>
    </row>
    <row r="398" ht="14.25" customHeight="1">
      <c r="A398" s="536"/>
      <c r="B398" s="536"/>
      <c r="C398" s="536"/>
      <c r="D398" s="536"/>
      <c r="E398" s="536"/>
      <c r="F398" s="536"/>
      <c r="G398" s="536"/>
      <c r="H398" s="536"/>
    </row>
    <row r="399" ht="14.25" customHeight="1">
      <c r="A399" s="536"/>
      <c r="B399" s="536"/>
      <c r="C399" s="536"/>
      <c r="D399" s="536"/>
      <c r="E399" s="536"/>
      <c r="F399" s="536"/>
      <c r="G399" s="536"/>
      <c r="H399" s="536"/>
    </row>
    <row r="400" ht="14.25" customHeight="1">
      <c r="A400" s="536"/>
      <c r="B400" s="536"/>
      <c r="C400" s="536"/>
      <c r="D400" s="536"/>
      <c r="E400" s="536"/>
      <c r="F400" s="536"/>
      <c r="G400" s="536"/>
      <c r="H400" s="536"/>
    </row>
    <row r="401" ht="14.25" customHeight="1">
      <c r="A401" s="536"/>
      <c r="B401" s="536"/>
      <c r="C401" s="536"/>
      <c r="D401" s="536"/>
      <c r="E401" s="536"/>
      <c r="F401" s="536"/>
      <c r="G401" s="536"/>
      <c r="H401" s="536"/>
    </row>
    <row r="402" ht="14.25" customHeight="1">
      <c r="A402" s="536"/>
      <c r="B402" s="536"/>
      <c r="C402" s="536"/>
      <c r="D402" s="536"/>
      <c r="E402" s="536"/>
      <c r="F402" s="536"/>
      <c r="G402" s="536"/>
      <c r="H402" s="536"/>
    </row>
    <row r="403" ht="14.25" customHeight="1">
      <c r="A403" s="536"/>
      <c r="B403" s="536"/>
      <c r="C403" s="536"/>
      <c r="D403" s="536"/>
      <c r="E403" s="536"/>
      <c r="F403" s="536"/>
      <c r="G403" s="536"/>
      <c r="H403" s="536"/>
    </row>
    <row r="404" ht="14.25" customHeight="1">
      <c r="A404" s="536"/>
      <c r="B404" s="536"/>
      <c r="C404" s="536"/>
      <c r="D404" s="536"/>
      <c r="E404" s="536"/>
      <c r="F404" s="536"/>
      <c r="G404" s="536"/>
      <c r="H404" s="536"/>
    </row>
    <row r="405" ht="14.25" customHeight="1">
      <c r="A405" s="536"/>
      <c r="B405" s="536"/>
      <c r="C405" s="536"/>
      <c r="D405" s="536"/>
      <c r="E405" s="536"/>
      <c r="F405" s="536"/>
      <c r="G405" s="536"/>
      <c r="H405" s="536"/>
    </row>
    <row r="406" ht="14.25" customHeight="1">
      <c r="A406" s="536"/>
      <c r="B406" s="536"/>
      <c r="C406" s="536"/>
      <c r="D406" s="536"/>
      <c r="E406" s="536"/>
      <c r="F406" s="536"/>
      <c r="G406" s="536"/>
      <c r="H406" s="536"/>
    </row>
    <row r="407" ht="14.25" customHeight="1">
      <c r="A407" s="536"/>
      <c r="B407" s="536"/>
      <c r="C407" s="536"/>
      <c r="D407" s="536"/>
      <c r="E407" s="536"/>
      <c r="F407" s="536"/>
      <c r="G407" s="536"/>
      <c r="H407" s="536"/>
    </row>
    <row r="408" ht="14.25" customHeight="1">
      <c r="A408" s="536"/>
      <c r="B408" s="536"/>
      <c r="C408" s="536"/>
      <c r="D408" s="536"/>
      <c r="E408" s="536"/>
      <c r="F408" s="536"/>
      <c r="G408" s="536"/>
      <c r="H408" s="536"/>
    </row>
    <row r="409" ht="14.25" customHeight="1">
      <c r="A409" s="536"/>
      <c r="B409" s="536"/>
      <c r="C409" s="536"/>
      <c r="D409" s="536"/>
      <c r="E409" s="536"/>
      <c r="F409" s="536"/>
      <c r="G409" s="536"/>
      <c r="H409" s="536"/>
    </row>
    <row r="410" ht="14.25" customHeight="1">
      <c r="A410" s="536"/>
      <c r="B410" s="536"/>
      <c r="C410" s="536"/>
      <c r="D410" s="536"/>
      <c r="E410" s="536"/>
      <c r="F410" s="536"/>
      <c r="G410" s="536"/>
      <c r="H410" s="536"/>
    </row>
    <row r="411" ht="14.25" customHeight="1">
      <c r="A411" s="536"/>
      <c r="B411" s="536"/>
      <c r="C411" s="536"/>
      <c r="D411" s="536"/>
      <c r="E411" s="536"/>
      <c r="F411" s="536"/>
      <c r="G411" s="536"/>
      <c r="H411" s="536"/>
    </row>
    <row r="412" ht="14.25" customHeight="1">
      <c r="A412" s="536"/>
      <c r="B412" s="536"/>
      <c r="C412" s="536"/>
      <c r="D412" s="536"/>
      <c r="E412" s="536"/>
      <c r="F412" s="536"/>
      <c r="G412" s="536"/>
      <c r="H412" s="536"/>
    </row>
    <row r="413" ht="14.25" customHeight="1">
      <c r="A413" s="536"/>
      <c r="B413" s="536"/>
      <c r="C413" s="536"/>
      <c r="D413" s="536"/>
      <c r="E413" s="536"/>
      <c r="F413" s="536"/>
      <c r="G413" s="536"/>
      <c r="H413" s="536"/>
    </row>
    <row r="414" ht="14.25" customHeight="1">
      <c r="A414" s="536"/>
      <c r="B414" s="536"/>
      <c r="C414" s="536"/>
      <c r="D414" s="536"/>
      <c r="E414" s="536"/>
      <c r="F414" s="536"/>
      <c r="G414" s="536"/>
      <c r="H414" s="536"/>
    </row>
    <row r="415" ht="14.25" customHeight="1">
      <c r="A415" s="536"/>
      <c r="B415" s="536"/>
      <c r="C415" s="536"/>
      <c r="D415" s="536"/>
      <c r="E415" s="536"/>
      <c r="F415" s="536"/>
      <c r="G415" s="536"/>
      <c r="H415" s="536"/>
    </row>
    <row r="416" ht="14.25" customHeight="1">
      <c r="A416" s="536"/>
      <c r="B416" s="536"/>
      <c r="C416" s="536"/>
      <c r="D416" s="536"/>
      <c r="E416" s="536"/>
      <c r="F416" s="536"/>
      <c r="G416" s="536"/>
      <c r="H416" s="536"/>
    </row>
    <row r="417" ht="14.25" customHeight="1">
      <c r="A417" s="536"/>
      <c r="B417" s="536"/>
      <c r="C417" s="536"/>
      <c r="D417" s="536"/>
      <c r="E417" s="536"/>
      <c r="F417" s="536"/>
      <c r="G417" s="536"/>
      <c r="H417" s="536"/>
    </row>
    <row r="418" ht="14.25" customHeight="1">
      <c r="A418" s="536"/>
      <c r="B418" s="536"/>
      <c r="C418" s="536"/>
      <c r="D418" s="536"/>
      <c r="E418" s="536"/>
      <c r="F418" s="536"/>
      <c r="G418" s="536"/>
      <c r="H418" s="536"/>
    </row>
    <row r="419" ht="14.25" customHeight="1">
      <c r="A419" s="536"/>
      <c r="B419" s="536"/>
      <c r="C419" s="536"/>
      <c r="D419" s="536"/>
      <c r="E419" s="536"/>
      <c r="F419" s="536"/>
      <c r="G419" s="536"/>
      <c r="H419" s="536"/>
    </row>
    <row r="420" ht="14.25" customHeight="1">
      <c r="A420" s="536"/>
      <c r="B420" s="536"/>
      <c r="C420" s="536"/>
      <c r="D420" s="536"/>
      <c r="E420" s="536"/>
      <c r="F420" s="536"/>
      <c r="G420" s="536"/>
      <c r="H420" s="536"/>
    </row>
    <row r="421" ht="14.25" customHeight="1">
      <c r="A421" s="536"/>
      <c r="B421" s="536"/>
      <c r="C421" s="536"/>
      <c r="D421" s="536"/>
      <c r="E421" s="536"/>
      <c r="F421" s="536"/>
      <c r="G421" s="536"/>
      <c r="H421" s="536"/>
    </row>
    <row r="422" ht="14.25" customHeight="1">
      <c r="A422" s="536"/>
      <c r="B422" s="536"/>
      <c r="C422" s="536"/>
      <c r="D422" s="536"/>
      <c r="E422" s="536"/>
      <c r="F422" s="536"/>
      <c r="G422" s="536"/>
      <c r="H422" s="536"/>
    </row>
    <row r="423" ht="14.25" customHeight="1">
      <c r="A423" s="536"/>
      <c r="B423" s="536"/>
      <c r="C423" s="536"/>
      <c r="D423" s="536"/>
      <c r="E423" s="536"/>
      <c r="F423" s="536"/>
      <c r="G423" s="536"/>
      <c r="H423" s="536"/>
    </row>
    <row r="424" ht="14.25" customHeight="1">
      <c r="A424" s="536"/>
      <c r="B424" s="536"/>
      <c r="C424" s="536"/>
      <c r="D424" s="536"/>
      <c r="E424" s="536"/>
      <c r="F424" s="536"/>
      <c r="G424" s="536"/>
      <c r="H424" s="536"/>
    </row>
    <row r="425" ht="14.25" customHeight="1">
      <c r="A425" s="536"/>
      <c r="B425" s="536"/>
      <c r="C425" s="536"/>
      <c r="D425" s="536"/>
      <c r="E425" s="536"/>
      <c r="F425" s="536"/>
      <c r="G425" s="536"/>
      <c r="H425" s="536"/>
    </row>
    <row r="426" ht="14.25" customHeight="1">
      <c r="A426" s="536"/>
      <c r="B426" s="536"/>
      <c r="C426" s="536"/>
      <c r="D426" s="536"/>
      <c r="E426" s="536"/>
      <c r="F426" s="536"/>
      <c r="G426" s="536"/>
      <c r="H426" s="536"/>
    </row>
    <row r="427" ht="14.25" customHeight="1">
      <c r="A427" s="536"/>
      <c r="B427" s="536"/>
      <c r="C427" s="536"/>
      <c r="D427" s="536"/>
      <c r="E427" s="536"/>
      <c r="F427" s="536"/>
      <c r="G427" s="536"/>
      <c r="H427" s="536"/>
    </row>
    <row r="428" ht="14.25" customHeight="1">
      <c r="A428" s="536"/>
      <c r="B428" s="536"/>
      <c r="C428" s="536"/>
      <c r="D428" s="536"/>
      <c r="E428" s="536"/>
      <c r="F428" s="536"/>
      <c r="G428" s="536"/>
      <c r="H428" s="536"/>
    </row>
    <row r="429" ht="14.25" customHeight="1">
      <c r="A429" s="536"/>
      <c r="B429" s="536"/>
      <c r="C429" s="536"/>
      <c r="D429" s="536"/>
      <c r="E429" s="536"/>
      <c r="F429" s="536"/>
      <c r="G429" s="536"/>
      <c r="H429" s="536"/>
    </row>
    <row r="430" ht="14.25" customHeight="1">
      <c r="A430" s="536"/>
      <c r="B430" s="536"/>
      <c r="C430" s="536"/>
      <c r="D430" s="536"/>
      <c r="E430" s="536"/>
      <c r="F430" s="536"/>
      <c r="G430" s="536"/>
      <c r="H430" s="536"/>
    </row>
    <row r="431" ht="14.25" customHeight="1">
      <c r="A431" s="536"/>
      <c r="B431" s="536"/>
      <c r="C431" s="536"/>
      <c r="D431" s="536"/>
      <c r="E431" s="536"/>
      <c r="F431" s="536"/>
      <c r="G431" s="536"/>
      <c r="H431" s="536"/>
    </row>
    <row r="432" ht="14.25" customHeight="1">
      <c r="A432" s="536"/>
      <c r="B432" s="536"/>
      <c r="C432" s="536"/>
      <c r="D432" s="536"/>
      <c r="E432" s="536"/>
      <c r="F432" s="536"/>
      <c r="G432" s="536"/>
      <c r="H432" s="536"/>
    </row>
    <row r="433" ht="14.25" customHeight="1">
      <c r="A433" s="536"/>
      <c r="B433" s="536"/>
      <c r="C433" s="536"/>
      <c r="D433" s="536"/>
      <c r="E433" s="536"/>
      <c r="F433" s="536"/>
      <c r="G433" s="536"/>
      <c r="H433" s="536"/>
    </row>
    <row r="434" ht="14.25" customHeight="1">
      <c r="A434" s="536"/>
      <c r="B434" s="536"/>
      <c r="C434" s="536"/>
      <c r="D434" s="536"/>
      <c r="E434" s="536"/>
      <c r="F434" s="536"/>
      <c r="G434" s="536"/>
      <c r="H434" s="536"/>
    </row>
    <row r="435" ht="14.25" customHeight="1">
      <c r="A435" s="536"/>
      <c r="B435" s="536"/>
      <c r="C435" s="536"/>
      <c r="D435" s="536"/>
      <c r="E435" s="536"/>
      <c r="F435" s="536"/>
      <c r="G435" s="536"/>
      <c r="H435" s="536"/>
    </row>
    <row r="436" ht="14.25" customHeight="1">
      <c r="A436" s="536"/>
      <c r="B436" s="536"/>
      <c r="C436" s="536"/>
      <c r="D436" s="536"/>
      <c r="E436" s="536"/>
      <c r="F436" s="536"/>
      <c r="G436" s="536"/>
      <c r="H436" s="536"/>
    </row>
    <row r="437" ht="14.25" customHeight="1">
      <c r="A437" s="536"/>
      <c r="B437" s="536"/>
      <c r="C437" s="536"/>
      <c r="D437" s="536"/>
      <c r="E437" s="536"/>
      <c r="F437" s="536"/>
      <c r="G437" s="536"/>
      <c r="H437" s="536"/>
    </row>
    <row r="438" ht="14.25" customHeight="1">
      <c r="A438" s="536"/>
      <c r="B438" s="536"/>
      <c r="C438" s="536"/>
      <c r="D438" s="536"/>
      <c r="E438" s="536"/>
      <c r="F438" s="536"/>
      <c r="G438" s="536"/>
      <c r="H438" s="536"/>
    </row>
    <row r="439" ht="14.25" customHeight="1">
      <c r="A439" s="536"/>
      <c r="B439" s="536"/>
      <c r="C439" s="536"/>
      <c r="D439" s="536"/>
      <c r="E439" s="536"/>
      <c r="F439" s="536"/>
      <c r="G439" s="536"/>
      <c r="H439" s="536"/>
    </row>
    <row r="440" ht="14.25" customHeight="1">
      <c r="A440" s="536"/>
      <c r="B440" s="536"/>
      <c r="C440" s="536"/>
      <c r="D440" s="536"/>
      <c r="E440" s="536"/>
      <c r="F440" s="536"/>
      <c r="G440" s="536"/>
      <c r="H440" s="536"/>
    </row>
    <row r="441" ht="14.25" customHeight="1">
      <c r="A441" s="536"/>
      <c r="B441" s="536"/>
      <c r="C441" s="536"/>
      <c r="D441" s="536"/>
      <c r="E441" s="536"/>
      <c r="F441" s="536"/>
      <c r="G441" s="536"/>
      <c r="H441" s="536"/>
    </row>
    <row r="442" ht="14.25" customHeight="1">
      <c r="A442" s="536"/>
      <c r="B442" s="536"/>
      <c r="C442" s="536"/>
      <c r="D442" s="536"/>
      <c r="E442" s="536"/>
      <c r="F442" s="536"/>
      <c r="G442" s="536"/>
      <c r="H442" s="536"/>
    </row>
    <row r="443" ht="14.25" customHeight="1">
      <c r="A443" s="536"/>
      <c r="B443" s="536"/>
      <c r="C443" s="536"/>
      <c r="D443" s="536"/>
      <c r="E443" s="536"/>
      <c r="F443" s="536"/>
      <c r="G443" s="536"/>
      <c r="H443" s="536"/>
    </row>
    <row r="444" ht="14.25" customHeight="1">
      <c r="A444" s="536"/>
      <c r="B444" s="536"/>
      <c r="C444" s="536"/>
      <c r="D444" s="536"/>
      <c r="E444" s="536"/>
      <c r="F444" s="536"/>
      <c r="G444" s="536"/>
      <c r="H444" s="536"/>
    </row>
    <row r="445" ht="14.25" customHeight="1">
      <c r="A445" s="536"/>
      <c r="B445" s="536"/>
      <c r="C445" s="536"/>
      <c r="D445" s="536"/>
      <c r="E445" s="536"/>
      <c r="F445" s="536"/>
      <c r="G445" s="536"/>
      <c r="H445" s="536"/>
    </row>
    <row r="446" ht="14.25" customHeight="1">
      <c r="A446" s="536"/>
      <c r="B446" s="536"/>
      <c r="C446" s="536"/>
      <c r="D446" s="536"/>
      <c r="E446" s="536"/>
      <c r="F446" s="536"/>
      <c r="G446" s="536"/>
      <c r="H446" s="536"/>
    </row>
    <row r="447" ht="14.25" customHeight="1">
      <c r="A447" s="536"/>
      <c r="B447" s="536"/>
      <c r="C447" s="536"/>
      <c r="D447" s="536"/>
      <c r="E447" s="536"/>
      <c r="F447" s="536"/>
      <c r="G447" s="536"/>
      <c r="H447" s="536"/>
    </row>
    <row r="448" ht="14.25" customHeight="1">
      <c r="A448" s="536"/>
      <c r="B448" s="536"/>
      <c r="C448" s="536"/>
      <c r="D448" s="536"/>
      <c r="E448" s="536"/>
      <c r="F448" s="536"/>
      <c r="G448" s="536"/>
      <c r="H448" s="536"/>
    </row>
    <row r="449" ht="14.25" customHeight="1">
      <c r="A449" s="536"/>
      <c r="B449" s="536"/>
      <c r="C449" s="536"/>
      <c r="D449" s="536"/>
      <c r="E449" s="536"/>
      <c r="F449" s="536"/>
      <c r="G449" s="536"/>
      <c r="H449" s="536"/>
    </row>
    <row r="450" ht="14.25" customHeight="1">
      <c r="A450" s="536"/>
      <c r="B450" s="536"/>
      <c r="C450" s="536"/>
      <c r="D450" s="536"/>
      <c r="E450" s="536"/>
      <c r="F450" s="536"/>
      <c r="G450" s="536"/>
      <c r="H450" s="536"/>
    </row>
    <row r="451" ht="14.25" customHeight="1">
      <c r="A451" s="536"/>
      <c r="B451" s="536"/>
      <c r="C451" s="536"/>
      <c r="D451" s="536"/>
      <c r="E451" s="536"/>
      <c r="F451" s="536"/>
      <c r="G451" s="536"/>
      <c r="H451" s="536"/>
    </row>
    <row r="452" ht="14.25" customHeight="1">
      <c r="A452" s="536"/>
      <c r="B452" s="536"/>
      <c r="C452" s="536"/>
      <c r="D452" s="536"/>
      <c r="E452" s="536"/>
      <c r="F452" s="536"/>
      <c r="G452" s="536"/>
      <c r="H452" s="536"/>
    </row>
    <row r="453" ht="14.25" customHeight="1">
      <c r="A453" s="536"/>
      <c r="B453" s="536"/>
      <c r="C453" s="536"/>
      <c r="D453" s="536"/>
      <c r="E453" s="536"/>
      <c r="F453" s="536"/>
      <c r="G453" s="536"/>
      <c r="H453" s="536"/>
    </row>
    <row r="454" ht="14.25" customHeight="1">
      <c r="A454" s="536"/>
      <c r="B454" s="536"/>
      <c r="C454" s="536"/>
      <c r="D454" s="536"/>
      <c r="E454" s="536"/>
      <c r="F454" s="536"/>
      <c r="G454" s="536"/>
      <c r="H454" s="536"/>
    </row>
    <row r="455" ht="14.25" customHeight="1">
      <c r="A455" s="536"/>
      <c r="B455" s="536"/>
      <c r="C455" s="536"/>
      <c r="D455" s="536"/>
      <c r="E455" s="536"/>
      <c r="F455" s="536"/>
      <c r="G455" s="536"/>
      <c r="H455" s="536"/>
    </row>
    <row r="456" ht="14.25" customHeight="1">
      <c r="A456" s="536"/>
      <c r="B456" s="536"/>
      <c r="C456" s="536"/>
      <c r="D456" s="536"/>
      <c r="E456" s="536"/>
      <c r="F456" s="536"/>
      <c r="G456" s="536"/>
      <c r="H456" s="536"/>
    </row>
    <row r="457" ht="14.25" customHeight="1">
      <c r="A457" s="536"/>
      <c r="B457" s="536"/>
      <c r="C457" s="536"/>
      <c r="D457" s="536"/>
      <c r="E457" s="536"/>
      <c r="F457" s="536"/>
      <c r="G457" s="536"/>
      <c r="H457" s="536"/>
    </row>
    <row r="458" ht="14.25" customHeight="1">
      <c r="A458" s="536"/>
      <c r="B458" s="536"/>
      <c r="C458" s="536"/>
      <c r="D458" s="536"/>
      <c r="E458" s="536"/>
      <c r="F458" s="536"/>
      <c r="G458" s="536"/>
      <c r="H458" s="536"/>
    </row>
    <row r="459" ht="14.25" customHeight="1">
      <c r="A459" s="536"/>
      <c r="B459" s="536"/>
      <c r="C459" s="536"/>
      <c r="D459" s="536"/>
      <c r="E459" s="536"/>
      <c r="F459" s="536"/>
      <c r="G459" s="536"/>
      <c r="H459" s="536"/>
    </row>
    <row r="460" ht="14.25" customHeight="1">
      <c r="A460" s="536"/>
      <c r="B460" s="536"/>
      <c r="C460" s="536"/>
      <c r="D460" s="536"/>
      <c r="E460" s="536"/>
      <c r="F460" s="536"/>
      <c r="G460" s="536"/>
      <c r="H460" s="536"/>
    </row>
    <row r="461" ht="14.25" customHeight="1">
      <c r="A461" s="536"/>
      <c r="B461" s="536"/>
      <c r="C461" s="536"/>
      <c r="D461" s="536"/>
      <c r="E461" s="536"/>
      <c r="F461" s="536"/>
      <c r="G461" s="536"/>
      <c r="H461" s="536"/>
    </row>
    <row r="462" ht="14.25" customHeight="1">
      <c r="A462" s="536"/>
      <c r="B462" s="536"/>
      <c r="C462" s="536"/>
      <c r="D462" s="536"/>
      <c r="E462" s="536"/>
      <c r="F462" s="536"/>
      <c r="G462" s="536"/>
      <c r="H462" s="536"/>
    </row>
    <row r="463" ht="14.25" customHeight="1">
      <c r="A463" s="536"/>
      <c r="B463" s="536"/>
      <c r="C463" s="536"/>
      <c r="D463" s="536"/>
      <c r="E463" s="536"/>
      <c r="F463" s="536"/>
      <c r="G463" s="536"/>
      <c r="H463" s="536"/>
    </row>
    <row r="464" ht="14.25" customHeight="1">
      <c r="A464" s="536"/>
      <c r="B464" s="536"/>
      <c r="C464" s="536"/>
      <c r="D464" s="536"/>
      <c r="E464" s="536"/>
      <c r="F464" s="536"/>
      <c r="G464" s="536"/>
      <c r="H464" s="536"/>
    </row>
    <row r="465" ht="14.25" customHeight="1">
      <c r="A465" s="536"/>
      <c r="B465" s="536"/>
      <c r="C465" s="536"/>
      <c r="D465" s="536"/>
      <c r="E465" s="536"/>
      <c r="F465" s="536"/>
      <c r="G465" s="536"/>
      <c r="H465" s="536"/>
    </row>
    <row r="466" ht="14.25" customHeight="1">
      <c r="A466" s="536"/>
      <c r="B466" s="536"/>
      <c r="C466" s="536"/>
      <c r="D466" s="536"/>
      <c r="E466" s="536"/>
      <c r="F466" s="536"/>
      <c r="G466" s="536"/>
      <c r="H466" s="536"/>
    </row>
    <row r="467" ht="14.25" customHeight="1">
      <c r="A467" s="536"/>
      <c r="B467" s="536"/>
      <c r="C467" s="536"/>
      <c r="D467" s="536"/>
      <c r="E467" s="536"/>
      <c r="F467" s="536"/>
      <c r="G467" s="536"/>
      <c r="H467" s="536"/>
    </row>
    <row r="468" ht="14.25" customHeight="1">
      <c r="A468" s="536"/>
      <c r="B468" s="536"/>
      <c r="C468" s="536"/>
      <c r="D468" s="536"/>
      <c r="E468" s="536"/>
      <c r="F468" s="536"/>
      <c r="G468" s="536"/>
      <c r="H468" s="536"/>
    </row>
    <row r="469" ht="14.25" customHeight="1">
      <c r="A469" s="536"/>
      <c r="B469" s="536"/>
      <c r="C469" s="536"/>
      <c r="D469" s="536"/>
      <c r="E469" s="536"/>
      <c r="F469" s="536"/>
      <c r="G469" s="536"/>
      <c r="H469" s="536"/>
    </row>
    <row r="470" ht="14.25" customHeight="1">
      <c r="A470" s="536"/>
      <c r="B470" s="536"/>
      <c r="C470" s="536"/>
      <c r="D470" s="536"/>
      <c r="E470" s="536"/>
      <c r="F470" s="536"/>
      <c r="G470" s="536"/>
      <c r="H470" s="536"/>
    </row>
    <row r="471" ht="14.25" customHeight="1">
      <c r="A471" s="536"/>
      <c r="B471" s="536"/>
      <c r="C471" s="536"/>
      <c r="D471" s="536"/>
      <c r="E471" s="536"/>
      <c r="F471" s="536"/>
      <c r="G471" s="536"/>
      <c r="H471" s="536"/>
    </row>
    <row r="472" ht="14.25" customHeight="1">
      <c r="A472" s="536"/>
      <c r="B472" s="536"/>
      <c r="C472" s="536"/>
      <c r="D472" s="536"/>
      <c r="E472" s="536"/>
      <c r="F472" s="536"/>
      <c r="G472" s="536"/>
      <c r="H472" s="536"/>
    </row>
    <row r="473" ht="14.25" customHeight="1">
      <c r="A473" s="536"/>
      <c r="B473" s="536"/>
      <c r="C473" s="536"/>
      <c r="D473" s="536"/>
      <c r="E473" s="536"/>
      <c r="F473" s="536"/>
      <c r="G473" s="536"/>
      <c r="H473" s="536"/>
    </row>
    <row r="474" ht="14.25" customHeight="1">
      <c r="A474" s="536"/>
      <c r="B474" s="536"/>
      <c r="C474" s="536"/>
      <c r="D474" s="536"/>
      <c r="E474" s="536"/>
      <c r="F474" s="536"/>
      <c r="G474" s="536"/>
      <c r="H474" s="536"/>
    </row>
    <row r="475" ht="14.25" customHeight="1">
      <c r="A475" s="536"/>
      <c r="B475" s="536"/>
      <c r="C475" s="536"/>
      <c r="D475" s="536"/>
      <c r="E475" s="536"/>
      <c r="F475" s="536"/>
      <c r="G475" s="536"/>
      <c r="H475" s="536"/>
    </row>
    <row r="476" ht="14.25" customHeight="1">
      <c r="A476" s="536"/>
      <c r="B476" s="536"/>
      <c r="C476" s="536"/>
      <c r="D476" s="536"/>
      <c r="E476" s="536"/>
      <c r="F476" s="536"/>
      <c r="G476" s="536"/>
      <c r="H476" s="536"/>
    </row>
    <row r="477" ht="14.25" customHeight="1">
      <c r="A477" s="536"/>
      <c r="B477" s="536"/>
      <c r="C477" s="536"/>
      <c r="D477" s="536"/>
      <c r="E477" s="536"/>
      <c r="F477" s="536"/>
      <c r="G477" s="536"/>
      <c r="H477" s="536"/>
    </row>
    <row r="478" ht="14.25" customHeight="1">
      <c r="A478" s="536"/>
      <c r="B478" s="536"/>
      <c r="C478" s="536"/>
      <c r="D478" s="536"/>
      <c r="E478" s="536"/>
      <c r="F478" s="536"/>
      <c r="G478" s="536"/>
      <c r="H478" s="536"/>
    </row>
    <row r="479" ht="14.25" customHeight="1">
      <c r="A479" s="536"/>
      <c r="B479" s="536"/>
      <c r="C479" s="536"/>
      <c r="D479" s="536"/>
      <c r="E479" s="536"/>
      <c r="F479" s="536"/>
      <c r="G479" s="536"/>
      <c r="H479" s="536"/>
    </row>
    <row r="480" ht="14.25" customHeight="1">
      <c r="A480" s="536"/>
      <c r="B480" s="536"/>
      <c r="C480" s="536"/>
      <c r="D480" s="536"/>
      <c r="E480" s="536"/>
      <c r="F480" s="536"/>
      <c r="G480" s="536"/>
      <c r="H480" s="536"/>
    </row>
    <row r="481" ht="14.25" customHeight="1">
      <c r="A481" s="536"/>
      <c r="B481" s="536"/>
      <c r="C481" s="536"/>
      <c r="D481" s="536"/>
      <c r="E481" s="536"/>
      <c r="F481" s="536"/>
      <c r="G481" s="536"/>
      <c r="H481" s="536"/>
    </row>
    <row r="482" ht="14.25" customHeight="1">
      <c r="A482" s="536"/>
      <c r="B482" s="536"/>
      <c r="C482" s="536"/>
      <c r="D482" s="536"/>
      <c r="E482" s="536"/>
      <c r="F482" s="536"/>
      <c r="G482" s="536"/>
      <c r="H482" s="536"/>
    </row>
    <row r="483" ht="14.25" customHeight="1">
      <c r="A483" s="536"/>
      <c r="B483" s="536"/>
      <c r="C483" s="536"/>
      <c r="D483" s="536"/>
      <c r="E483" s="536"/>
      <c r="F483" s="536"/>
      <c r="G483" s="536"/>
      <c r="H483" s="536"/>
    </row>
    <row r="484" ht="14.25" customHeight="1">
      <c r="A484" s="536"/>
      <c r="B484" s="536"/>
      <c r="C484" s="536"/>
      <c r="D484" s="536"/>
      <c r="E484" s="536"/>
      <c r="F484" s="536"/>
      <c r="G484" s="536"/>
      <c r="H484" s="536"/>
    </row>
    <row r="485" ht="14.25" customHeight="1">
      <c r="A485" s="536"/>
      <c r="B485" s="536"/>
      <c r="C485" s="536"/>
      <c r="D485" s="536"/>
      <c r="E485" s="536"/>
      <c r="F485" s="536"/>
      <c r="G485" s="536"/>
      <c r="H485" s="536"/>
    </row>
    <row r="486" ht="14.25" customHeight="1">
      <c r="A486" s="536"/>
      <c r="B486" s="536"/>
      <c r="C486" s="536"/>
      <c r="D486" s="536"/>
      <c r="E486" s="536"/>
      <c r="F486" s="536"/>
      <c r="G486" s="536"/>
      <c r="H486" s="536"/>
    </row>
    <row r="487" ht="14.25" customHeight="1">
      <c r="A487" s="536"/>
      <c r="B487" s="536"/>
      <c r="C487" s="536"/>
      <c r="D487" s="536"/>
      <c r="E487" s="536"/>
      <c r="F487" s="536"/>
      <c r="G487" s="536"/>
      <c r="H487" s="536"/>
    </row>
    <row r="488" ht="14.25" customHeight="1">
      <c r="A488" s="536"/>
      <c r="B488" s="536"/>
      <c r="C488" s="536"/>
      <c r="D488" s="536"/>
      <c r="E488" s="536"/>
      <c r="F488" s="536"/>
      <c r="G488" s="536"/>
      <c r="H488" s="536"/>
    </row>
    <row r="489" ht="14.25" customHeight="1">
      <c r="A489" s="536"/>
      <c r="B489" s="536"/>
      <c r="C489" s="536"/>
      <c r="D489" s="536"/>
      <c r="E489" s="536"/>
      <c r="F489" s="536"/>
      <c r="G489" s="536"/>
      <c r="H489" s="536"/>
    </row>
    <row r="490" ht="14.25" customHeight="1">
      <c r="A490" s="536"/>
      <c r="B490" s="536"/>
      <c r="C490" s="536"/>
      <c r="D490" s="536"/>
      <c r="E490" s="536"/>
      <c r="F490" s="536"/>
      <c r="G490" s="536"/>
      <c r="H490" s="536"/>
    </row>
    <row r="491" ht="14.25" customHeight="1">
      <c r="A491" s="536"/>
      <c r="B491" s="536"/>
      <c r="C491" s="536"/>
      <c r="D491" s="536"/>
      <c r="E491" s="536"/>
      <c r="F491" s="536"/>
      <c r="G491" s="536"/>
      <c r="H491" s="536"/>
    </row>
    <row r="492" ht="14.25" customHeight="1">
      <c r="A492" s="536"/>
      <c r="B492" s="536"/>
      <c r="C492" s="536"/>
      <c r="D492" s="536"/>
      <c r="E492" s="536"/>
      <c r="F492" s="536"/>
      <c r="G492" s="536"/>
      <c r="H492" s="536"/>
    </row>
    <row r="493" ht="14.25" customHeight="1">
      <c r="A493" s="536"/>
      <c r="B493" s="536"/>
      <c r="C493" s="536"/>
      <c r="D493" s="536"/>
      <c r="E493" s="536"/>
      <c r="F493" s="536"/>
      <c r="G493" s="536"/>
      <c r="H493" s="536"/>
    </row>
    <row r="494" ht="14.25" customHeight="1">
      <c r="A494" s="536"/>
      <c r="B494" s="536"/>
      <c r="C494" s="536"/>
      <c r="D494" s="536"/>
      <c r="E494" s="536"/>
      <c r="F494" s="536"/>
      <c r="G494" s="536"/>
      <c r="H494" s="536"/>
    </row>
    <row r="495" ht="14.25" customHeight="1">
      <c r="A495" s="536"/>
      <c r="B495" s="536"/>
      <c r="C495" s="536"/>
      <c r="D495" s="536"/>
      <c r="E495" s="536"/>
      <c r="F495" s="536"/>
      <c r="G495" s="536"/>
      <c r="H495" s="536"/>
    </row>
    <row r="496" ht="14.25" customHeight="1">
      <c r="A496" s="536"/>
      <c r="B496" s="536"/>
      <c r="C496" s="536"/>
      <c r="D496" s="536"/>
      <c r="E496" s="536"/>
      <c r="F496" s="536"/>
      <c r="G496" s="536"/>
      <c r="H496" s="536"/>
    </row>
    <row r="497" ht="14.25" customHeight="1">
      <c r="A497" s="536"/>
      <c r="B497" s="536"/>
      <c r="C497" s="536"/>
      <c r="D497" s="536"/>
      <c r="E497" s="536"/>
      <c r="F497" s="536"/>
      <c r="G497" s="536"/>
      <c r="H497" s="536"/>
    </row>
    <row r="498" ht="14.25" customHeight="1">
      <c r="A498" s="536"/>
      <c r="B498" s="536"/>
      <c r="C498" s="536"/>
      <c r="D498" s="536"/>
      <c r="E498" s="536"/>
      <c r="F498" s="536"/>
      <c r="G498" s="536"/>
      <c r="H498" s="536"/>
    </row>
    <row r="499" ht="14.25" customHeight="1">
      <c r="A499" s="536"/>
      <c r="B499" s="536"/>
      <c r="C499" s="536"/>
      <c r="D499" s="536"/>
      <c r="E499" s="536"/>
      <c r="F499" s="536"/>
      <c r="G499" s="536"/>
      <c r="H499" s="536"/>
    </row>
    <row r="500" ht="14.25" customHeight="1">
      <c r="A500" s="536"/>
      <c r="B500" s="536"/>
      <c r="C500" s="536"/>
      <c r="D500" s="536"/>
      <c r="E500" s="536"/>
      <c r="F500" s="536"/>
      <c r="G500" s="536"/>
      <c r="H500" s="536"/>
    </row>
    <row r="501" ht="14.25" customHeight="1">
      <c r="A501" s="536"/>
      <c r="B501" s="536"/>
      <c r="C501" s="536"/>
      <c r="D501" s="536"/>
      <c r="E501" s="536"/>
      <c r="F501" s="536"/>
      <c r="G501" s="536"/>
      <c r="H501" s="536"/>
    </row>
    <row r="502" ht="14.25" customHeight="1">
      <c r="A502" s="536"/>
      <c r="B502" s="536"/>
      <c r="C502" s="536"/>
      <c r="D502" s="536"/>
      <c r="E502" s="536"/>
      <c r="F502" s="536"/>
      <c r="G502" s="536"/>
      <c r="H502" s="536"/>
    </row>
    <row r="503" ht="14.25" customHeight="1">
      <c r="A503" s="536"/>
      <c r="B503" s="536"/>
      <c r="C503" s="536"/>
      <c r="D503" s="536"/>
      <c r="E503" s="536"/>
      <c r="F503" s="536"/>
      <c r="G503" s="536"/>
      <c r="H503" s="536"/>
    </row>
    <row r="504" ht="14.25" customHeight="1">
      <c r="A504" s="536"/>
      <c r="B504" s="536"/>
      <c r="C504" s="536"/>
      <c r="D504" s="536"/>
      <c r="E504" s="536"/>
      <c r="F504" s="536"/>
      <c r="G504" s="536"/>
      <c r="H504" s="536"/>
    </row>
    <row r="505" ht="14.25" customHeight="1">
      <c r="A505" s="536"/>
      <c r="B505" s="536"/>
      <c r="C505" s="536"/>
      <c r="D505" s="536"/>
      <c r="E505" s="536"/>
      <c r="F505" s="536"/>
      <c r="G505" s="536"/>
      <c r="H505" s="536"/>
    </row>
    <row r="506" ht="14.25" customHeight="1">
      <c r="A506" s="536"/>
      <c r="B506" s="536"/>
      <c r="C506" s="536"/>
      <c r="D506" s="536"/>
      <c r="E506" s="536"/>
      <c r="F506" s="536"/>
      <c r="G506" s="536"/>
      <c r="H506" s="536"/>
    </row>
    <row r="507" ht="14.25" customHeight="1">
      <c r="A507" s="536"/>
      <c r="B507" s="536"/>
      <c r="C507" s="536"/>
      <c r="D507" s="536"/>
      <c r="E507" s="536"/>
      <c r="F507" s="536"/>
      <c r="G507" s="536"/>
      <c r="H507" s="536"/>
    </row>
    <row r="508" ht="14.25" customHeight="1">
      <c r="A508" s="536"/>
      <c r="B508" s="536"/>
      <c r="C508" s="536"/>
      <c r="D508" s="536"/>
      <c r="E508" s="536"/>
      <c r="F508" s="536"/>
      <c r="G508" s="536"/>
      <c r="H508" s="536"/>
    </row>
    <row r="509" ht="14.25" customHeight="1">
      <c r="A509" s="536"/>
      <c r="B509" s="536"/>
      <c r="C509" s="536"/>
      <c r="D509" s="536"/>
      <c r="E509" s="536"/>
      <c r="F509" s="536"/>
      <c r="G509" s="536"/>
      <c r="H509" s="536"/>
    </row>
    <row r="510" ht="14.25" customHeight="1">
      <c r="A510" s="536"/>
      <c r="B510" s="536"/>
      <c r="C510" s="536"/>
      <c r="D510" s="536"/>
      <c r="E510" s="536"/>
      <c r="F510" s="536"/>
      <c r="G510" s="536"/>
      <c r="H510" s="536"/>
    </row>
    <row r="511" ht="14.25" customHeight="1">
      <c r="A511" s="536"/>
      <c r="B511" s="536"/>
      <c r="C511" s="536"/>
      <c r="D511" s="536"/>
      <c r="E511" s="536"/>
      <c r="F511" s="536"/>
      <c r="G511" s="536"/>
      <c r="H511" s="536"/>
    </row>
    <row r="512" ht="14.25" customHeight="1">
      <c r="A512" s="536"/>
      <c r="B512" s="536"/>
      <c r="C512" s="536"/>
      <c r="D512" s="536"/>
      <c r="E512" s="536"/>
      <c r="F512" s="536"/>
      <c r="G512" s="536"/>
      <c r="H512" s="536"/>
    </row>
    <row r="513" ht="14.25" customHeight="1">
      <c r="A513" s="536"/>
      <c r="B513" s="536"/>
      <c r="C513" s="536"/>
      <c r="D513" s="536"/>
      <c r="E513" s="536"/>
      <c r="F513" s="536"/>
      <c r="G513" s="536"/>
      <c r="H513" s="536"/>
    </row>
    <row r="514" ht="14.25" customHeight="1">
      <c r="A514" s="536"/>
      <c r="B514" s="536"/>
      <c r="C514" s="536"/>
      <c r="D514" s="536"/>
      <c r="E514" s="536"/>
      <c r="F514" s="536"/>
      <c r="G514" s="536"/>
      <c r="H514" s="536"/>
    </row>
    <row r="515" ht="14.25" customHeight="1">
      <c r="A515" s="536"/>
      <c r="B515" s="536"/>
      <c r="C515" s="536"/>
      <c r="D515" s="536"/>
      <c r="E515" s="536"/>
      <c r="F515" s="536"/>
      <c r="G515" s="536"/>
      <c r="H515" s="536"/>
    </row>
    <row r="516" ht="14.25" customHeight="1">
      <c r="A516" s="536"/>
      <c r="B516" s="536"/>
      <c r="C516" s="536"/>
      <c r="D516" s="536"/>
      <c r="E516" s="536"/>
      <c r="F516" s="536"/>
      <c r="G516" s="536"/>
      <c r="H516" s="536"/>
    </row>
    <row r="517" ht="14.25" customHeight="1">
      <c r="A517" s="536"/>
      <c r="B517" s="536"/>
      <c r="C517" s="536"/>
      <c r="D517" s="536"/>
      <c r="E517" s="536"/>
      <c r="F517" s="536"/>
      <c r="G517" s="536"/>
      <c r="H517" s="536"/>
    </row>
    <row r="518" ht="14.25" customHeight="1">
      <c r="A518" s="536"/>
      <c r="B518" s="536"/>
      <c r="C518" s="536"/>
      <c r="D518" s="536"/>
      <c r="E518" s="536"/>
      <c r="F518" s="536"/>
      <c r="G518" s="536"/>
      <c r="H518" s="536"/>
    </row>
    <row r="519" ht="14.25" customHeight="1">
      <c r="A519" s="536"/>
      <c r="B519" s="536"/>
      <c r="C519" s="536"/>
      <c r="D519" s="536"/>
      <c r="E519" s="536"/>
      <c r="F519" s="536"/>
      <c r="G519" s="536"/>
      <c r="H519" s="536"/>
    </row>
    <row r="520" ht="14.25" customHeight="1">
      <c r="A520" s="536"/>
      <c r="B520" s="536"/>
      <c r="C520" s="536"/>
      <c r="D520" s="536"/>
      <c r="E520" s="536"/>
      <c r="F520" s="536"/>
      <c r="G520" s="536"/>
      <c r="H520" s="536"/>
    </row>
    <row r="521" ht="14.25" customHeight="1">
      <c r="A521" s="536"/>
      <c r="B521" s="536"/>
      <c r="C521" s="536"/>
      <c r="D521" s="536"/>
      <c r="E521" s="536"/>
      <c r="F521" s="536"/>
      <c r="G521" s="536"/>
      <c r="H521" s="536"/>
    </row>
    <row r="522" ht="14.25" customHeight="1">
      <c r="A522" s="536"/>
      <c r="B522" s="536"/>
      <c r="C522" s="536"/>
      <c r="D522" s="536"/>
      <c r="E522" s="536"/>
      <c r="F522" s="536"/>
      <c r="G522" s="536"/>
      <c r="H522" s="536"/>
    </row>
    <row r="523" ht="14.25" customHeight="1">
      <c r="A523" s="536"/>
      <c r="B523" s="536"/>
      <c r="C523" s="536"/>
      <c r="D523" s="536"/>
      <c r="E523" s="536"/>
      <c r="F523" s="536"/>
      <c r="G523" s="536"/>
      <c r="H523" s="536"/>
    </row>
    <row r="524" ht="14.25" customHeight="1">
      <c r="A524" s="536"/>
      <c r="B524" s="536"/>
      <c r="C524" s="536"/>
      <c r="D524" s="536"/>
      <c r="E524" s="536"/>
      <c r="F524" s="536"/>
      <c r="G524" s="536"/>
      <c r="H524" s="536"/>
    </row>
    <row r="525" ht="14.25" customHeight="1">
      <c r="A525" s="536"/>
      <c r="B525" s="536"/>
      <c r="C525" s="536"/>
      <c r="D525" s="536"/>
      <c r="E525" s="536"/>
      <c r="F525" s="536"/>
      <c r="G525" s="536"/>
      <c r="H525" s="536"/>
    </row>
    <row r="526" ht="14.25" customHeight="1">
      <c r="A526" s="536"/>
      <c r="B526" s="536"/>
      <c r="C526" s="536"/>
      <c r="D526" s="536"/>
      <c r="E526" s="536"/>
      <c r="F526" s="536"/>
      <c r="G526" s="536"/>
      <c r="H526" s="536"/>
    </row>
    <row r="527" ht="14.25" customHeight="1">
      <c r="A527" s="536"/>
      <c r="B527" s="536"/>
      <c r="C527" s="536"/>
      <c r="D527" s="536"/>
      <c r="E527" s="536"/>
      <c r="F527" s="536"/>
      <c r="G527" s="536"/>
      <c r="H527" s="536"/>
    </row>
    <row r="528" ht="14.25" customHeight="1">
      <c r="A528" s="536"/>
      <c r="B528" s="536"/>
      <c r="C528" s="536"/>
      <c r="D528" s="536"/>
      <c r="E528" s="536"/>
      <c r="F528" s="536"/>
      <c r="G528" s="536"/>
      <c r="H528" s="536"/>
    </row>
    <row r="529" ht="14.25" customHeight="1">
      <c r="A529" s="536"/>
      <c r="B529" s="536"/>
      <c r="C529" s="536"/>
      <c r="D529" s="536"/>
      <c r="E529" s="536"/>
      <c r="F529" s="536"/>
      <c r="G529" s="536"/>
      <c r="H529" s="536"/>
    </row>
    <row r="530" ht="14.25" customHeight="1">
      <c r="A530" s="536"/>
      <c r="B530" s="536"/>
      <c r="C530" s="536"/>
      <c r="D530" s="536"/>
      <c r="E530" s="536"/>
      <c r="F530" s="536"/>
      <c r="G530" s="536"/>
      <c r="H530" s="536"/>
    </row>
    <row r="531" ht="14.25" customHeight="1">
      <c r="A531" s="536"/>
      <c r="B531" s="536"/>
      <c r="C531" s="536"/>
      <c r="D531" s="536"/>
      <c r="E531" s="536"/>
      <c r="F531" s="536"/>
      <c r="G531" s="536"/>
      <c r="H531" s="536"/>
    </row>
    <row r="532" ht="14.25" customHeight="1">
      <c r="A532" s="536"/>
      <c r="B532" s="536"/>
      <c r="C532" s="536"/>
      <c r="D532" s="536"/>
      <c r="E532" s="536"/>
      <c r="F532" s="536"/>
      <c r="G532" s="536"/>
      <c r="H532" s="536"/>
    </row>
    <row r="533" ht="14.25" customHeight="1">
      <c r="A533" s="536"/>
      <c r="B533" s="536"/>
      <c r="C533" s="536"/>
      <c r="D533" s="536"/>
      <c r="E533" s="536"/>
      <c r="F533" s="536"/>
      <c r="G533" s="536"/>
      <c r="H533" s="536"/>
    </row>
    <row r="534" ht="14.25" customHeight="1">
      <c r="A534" s="536"/>
      <c r="B534" s="536"/>
      <c r="C534" s="536"/>
      <c r="D534" s="536"/>
      <c r="E534" s="536"/>
      <c r="F534" s="536"/>
      <c r="G534" s="536"/>
      <c r="H534" s="536"/>
    </row>
    <row r="535" ht="14.25" customHeight="1">
      <c r="A535" s="536"/>
      <c r="B535" s="536"/>
      <c r="C535" s="536"/>
      <c r="D535" s="536"/>
      <c r="E535" s="536"/>
      <c r="F535" s="536"/>
      <c r="G535" s="536"/>
      <c r="H535" s="536"/>
    </row>
    <row r="536" ht="14.25" customHeight="1">
      <c r="A536" s="536"/>
      <c r="B536" s="536"/>
      <c r="C536" s="536"/>
      <c r="D536" s="536"/>
      <c r="E536" s="536"/>
      <c r="F536" s="536"/>
      <c r="G536" s="536"/>
      <c r="H536" s="536"/>
    </row>
    <row r="537" ht="14.25" customHeight="1">
      <c r="A537" s="536"/>
      <c r="B537" s="536"/>
      <c r="C537" s="536"/>
      <c r="D537" s="536"/>
      <c r="E537" s="536"/>
      <c r="F537" s="536"/>
      <c r="G537" s="536"/>
      <c r="H537" s="536"/>
    </row>
    <row r="538" ht="14.25" customHeight="1">
      <c r="A538" s="536"/>
      <c r="B538" s="536"/>
      <c r="C538" s="536"/>
      <c r="D538" s="536"/>
      <c r="E538" s="536"/>
      <c r="F538" s="536"/>
      <c r="G538" s="536"/>
      <c r="H538" s="536"/>
    </row>
    <row r="539" ht="14.25" customHeight="1">
      <c r="A539" s="536"/>
      <c r="B539" s="536"/>
      <c r="C539" s="536"/>
      <c r="D539" s="536"/>
      <c r="E539" s="536"/>
      <c r="F539" s="536"/>
      <c r="G539" s="536"/>
      <c r="H539" s="536"/>
    </row>
    <row r="540" ht="14.25" customHeight="1">
      <c r="A540" s="536"/>
      <c r="B540" s="536"/>
      <c r="C540" s="536"/>
      <c r="D540" s="536"/>
      <c r="E540" s="536"/>
      <c r="F540" s="536"/>
      <c r="G540" s="536"/>
      <c r="H540" s="536"/>
    </row>
    <row r="541" ht="14.25" customHeight="1">
      <c r="A541" s="536"/>
      <c r="B541" s="536"/>
      <c r="C541" s="536"/>
      <c r="D541" s="536"/>
      <c r="E541" s="536"/>
      <c r="F541" s="536"/>
      <c r="G541" s="536"/>
      <c r="H541" s="536"/>
    </row>
    <row r="542" ht="14.25" customHeight="1">
      <c r="A542" s="536"/>
      <c r="B542" s="536"/>
      <c r="C542" s="536"/>
      <c r="D542" s="536"/>
      <c r="E542" s="536"/>
      <c r="F542" s="536"/>
      <c r="G542" s="536"/>
      <c r="H542" s="536"/>
    </row>
    <row r="543" ht="14.25" customHeight="1">
      <c r="A543" s="536"/>
      <c r="B543" s="536"/>
      <c r="C543" s="536"/>
      <c r="D543" s="536"/>
      <c r="E543" s="536"/>
      <c r="F543" s="536"/>
      <c r="G543" s="536"/>
      <c r="H543" s="536"/>
    </row>
    <row r="544" ht="14.25" customHeight="1">
      <c r="A544" s="536"/>
      <c r="B544" s="536"/>
      <c r="C544" s="536"/>
      <c r="D544" s="536"/>
      <c r="E544" s="536"/>
      <c r="F544" s="536"/>
      <c r="G544" s="536"/>
      <c r="H544" s="536"/>
    </row>
    <row r="545" ht="14.25" customHeight="1">
      <c r="A545" s="536"/>
      <c r="B545" s="536"/>
      <c r="C545" s="536"/>
      <c r="D545" s="536"/>
      <c r="E545" s="536"/>
      <c r="F545" s="536"/>
      <c r="G545" s="536"/>
      <c r="H545" s="536"/>
    </row>
    <row r="546" ht="14.25" customHeight="1">
      <c r="A546" s="536"/>
      <c r="B546" s="536"/>
      <c r="C546" s="536"/>
      <c r="D546" s="536"/>
      <c r="E546" s="536"/>
      <c r="F546" s="536"/>
      <c r="G546" s="536"/>
      <c r="H546" s="536"/>
    </row>
    <row r="547" ht="14.25" customHeight="1">
      <c r="A547" s="536"/>
      <c r="B547" s="536"/>
      <c r="C547" s="536"/>
      <c r="D547" s="536"/>
      <c r="E547" s="536"/>
      <c r="F547" s="536"/>
      <c r="G547" s="536"/>
      <c r="H547" s="536"/>
    </row>
    <row r="548" ht="14.25" customHeight="1">
      <c r="A548" s="536"/>
      <c r="B548" s="536"/>
      <c r="C548" s="536"/>
      <c r="D548" s="536"/>
      <c r="E548" s="536"/>
      <c r="F548" s="536"/>
      <c r="G548" s="536"/>
      <c r="H548" s="536"/>
    </row>
    <row r="549" ht="14.25" customHeight="1">
      <c r="A549" s="536"/>
      <c r="B549" s="536"/>
      <c r="C549" s="536"/>
      <c r="D549" s="536"/>
      <c r="E549" s="536"/>
      <c r="F549" s="536"/>
      <c r="G549" s="536"/>
      <c r="H549" s="536"/>
    </row>
    <row r="550" ht="14.25" customHeight="1">
      <c r="A550" s="536"/>
      <c r="B550" s="536"/>
      <c r="C550" s="536"/>
      <c r="D550" s="536"/>
      <c r="E550" s="536"/>
      <c r="F550" s="536"/>
      <c r="G550" s="536"/>
      <c r="H550" s="536"/>
    </row>
    <row r="551" ht="14.25" customHeight="1">
      <c r="A551" s="536"/>
      <c r="B551" s="536"/>
      <c r="C551" s="536"/>
      <c r="D551" s="536"/>
      <c r="E551" s="536"/>
      <c r="F551" s="536"/>
      <c r="G551" s="536"/>
      <c r="H551" s="536"/>
    </row>
    <row r="552" ht="14.25" customHeight="1">
      <c r="A552" s="536"/>
      <c r="B552" s="536"/>
      <c r="C552" s="536"/>
      <c r="D552" s="536"/>
      <c r="E552" s="536"/>
      <c r="F552" s="536"/>
      <c r="G552" s="536"/>
      <c r="H552" s="536"/>
    </row>
    <row r="553" ht="14.25" customHeight="1">
      <c r="A553" s="536"/>
      <c r="B553" s="536"/>
      <c r="C553" s="536"/>
      <c r="D553" s="536"/>
      <c r="E553" s="536"/>
      <c r="F553" s="536"/>
      <c r="G553" s="536"/>
      <c r="H553" s="536"/>
    </row>
    <row r="554" ht="14.25" customHeight="1">
      <c r="A554" s="536"/>
      <c r="B554" s="536"/>
      <c r="C554" s="536"/>
      <c r="D554" s="536"/>
      <c r="E554" s="536"/>
      <c r="F554" s="536"/>
      <c r="G554" s="536"/>
      <c r="H554" s="536"/>
    </row>
    <row r="555" ht="14.25" customHeight="1">
      <c r="A555" s="536"/>
      <c r="B555" s="536"/>
      <c r="C555" s="536"/>
      <c r="D555" s="536"/>
      <c r="E555" s="536"/>
      <c r="F555" s="536"/>
      <c r="G555" s="536"/>
      <c r="H555" s="536"/>
    </row>
    <row r="556" ht="14.25" customHeight="1">
      <c r="A556" s="536"/>
      <c r="B556" s="536"/>
      <c r="C556" s="536"/>
      <c r="D556" s="536"/>
      <c r="E556" s="536"/>
      <c r="F556" s="536"/>
      <c r="G556" s="536"/>
      <c r="H556" s="536"/>
    </row>
    <row r="557" ht="14.25" customHeight="1">
      <c r="A557" s="536"/>
      <c r="B557" s="536"/>
      <c r="C557" s="536"/>
      <c r="D557" s="536"/>
      <c r="E557" s="536"/>
      <c r="F557" s="536"/>
      <c r="G557" s="536"/>
      <c r="H557" s="536"/>
    </row>
    <row r="558" ht="14.25" customHeight="1">
      <c r="A558" s="536"/>
      <c r="B558" s="536"/>
      <c r="C558" s="536"/>
      <c r="D558" s="536"/>
      <c r="E558" s="536"/>
      <c r="F558" s="536"/>
      <c r="G558" s="536"/>
      <c r="H558" s="536"/>
    </row>
    <row r="559" ht="14.25" customHeight="1">
      <c r="A559" s="536"/>
      <c r="B559" s="536"/>
      <c r="C559" s="536"/>
      <c r="D559" s="536"/>
      <c r="E559" s="536"/>
      <c r="F559" s="536"/>
      <c r="G559" s="536"/>
      <c r="H559" s="536"/>
    </row>
    <row r="560" ht="14.25" customHeight="1">
      <c r="A560" s="536"/>
      <c r="B560" s="536"/>
      <c r="C560" s="536"/>
      <c r="D560" s="536"/>
      <c r="E560" s="536"/>
      <c r="F560" s="536"/>
      <c r="G560" s="536"/>
      <c r="H560" s="536"/>
    </row>
    <row r="561" ht="14.25" customHeight="1">
      <c r="A561" s="536"/>
      <c r="B561" s="536"/>
      <c r="C561" s="536"/>
      <c r="D561" s="536"/>
      <c r="E561" s="536"/>
      <c r="F561" s="536"/>
      <c r="G561" s="536"/>
      <c r="H561" s="536"/>
    </row>
    <row r="562" ht="14.25" customHeight="1">
      <c r="A562" s="536"/>
      <c r="B562" s="536"/>
      <c r="C562" s="536"/>
      <c r="D562" s="536"/>
      <c r="E562" s="536"/>
      <c r="F562" s="536"/>
      <c r="G562" s="536"/>
      <c r="H562" s="536"/>
    </row>
    <row r="563" ht="14.25" customHeight="1">
      <c r="A563" s="536"/>
      <c r="B563" s="536"/>
      <c r="C563" s="536"/>
      <c r="D563" s="536"/>
      <c r="E563" s="536"/>
      <c r="F563" s="536"/>
      <c r="G563" s="536"/>
      <c r="H563" s="536"/>
    </row>
    <row r="564" ht="14.25" customHeight="1">
      <c r="A564" s="536"/>
      <c r="B564" s="536"/>
      <c r="C564" s="536"/>
      <c r="D564" s="536"/>
      <c r="E564" s="536"/>
      <c r="F564" s="536"/>
      <c r="G564" s="536"/>
      <c r="H564" s="536"/>
    </row>
    <row r="565" ht="14.25" customHeight="1">
      <c r="A565" s="536"/>
      <c r="B565" s="536"/>
      <c r="C565" s="536"/>
      <c r="D565" s="536"/>
      <c r="E565" s="536"/>
      <c r="F565" s="536"/>
      <c r="G565" s="536"/>
      <c r="H565" s="536"/>
    </row>
    <row r="566" ht="14.25" customHeight="1">
      <c r="A566" s="536"/>
      <c r="B566" s="536"/>
      <c r="C566" s="536"/>
      <c r="D566" s="536"/>
      <c r="E566" s="536"/>
      <c r="F566" s="536"/>
      <c r="G566" s="536"/>
      <c r="H566" s="536"/>
    </row>
    <row r="567" ht="14.25" customHeight="1">
      <c r="A567" s="536"/>
      <c r="B567" s="536"/>
      <c r="C567" s="536"/>
      <c r="D567" s="536"/>
      <c r="E567" s="536"/>
      <c r="F567" s="536"/>
      <c r="G567" s="536"/>
      <c r="H567" s="536"/>
    </row>
    <row r="568" ht="14.25" customHeight="1">
      <c r="A568" s="536"/>
      <c r="B568" s="536"/>
      <c r="C568" s="536"/>
      <c r="D568" s="536"/>
      <c r="E568" s="536"/>
      <c r="F568" s="536"/>
      <c r="G568" s="536"/>
      <c r="H568" s="536"/>
    </row>
    <row r="569" ht="14.25" customHeight="1">
      <c r="A569" s="536"/>
      <c r="B569" s="536"/>
      <c r="C569" s="536"/>
      <c r="D569" s="536"/>
      <c r="E569" s="536"/>
      <c r="F569" s="536"/>
      <c r="G569" s="536"/>
      <c r="H569" s="536"/>
    </row>
    <row r="570" ht="14.25" customHeight="1">
      <c r="A570" s="536"/>
      <c r="B570" s="536"/>
      <c r="C570" s="536"/>
      <c r="D570" s="536"/>
      <c r="E570" s="536"/>
      <c r="F570" s="536"/>
      <c r="G570" s="536"/>
      <c r="H570" s="536"/>
    </row>
    <row r="571" ht="14.25" customHeight="1">
      <c r="A571" s="536"/>
      <c r="B571" s="536"/>
      <c r="C571" s="536"/>
      <c r="D571" s="536"/>
      <c r="E571" s="536"/>
      <c r="F571" s="536"/>
      <c r="G571" s="536"/>
      <c r="H571" s="536"/>
    </row>
    <row r="572" ht="14.25" customHeight="1">
      <c r="A572" s="536"/>
      <c r="B572" s="536"/>
      <c r="C572" s="536"/>
      <c r="D572" s="536"/>
      <c r="E572" s="536"/>
      <c r="F572" s="536"/>
      <c r="G572" s="536"/>
      <c r="H572" s="536"/>
    </row>
    <row r="573" ht="14.25" customHeight="1">
      <c r="A573" s="536"/>
      <c r="B573" s="536"/>
      <c r="C573" s="536"/>
      <c r="D573" s="536"/>
      <c r="E573" s="536"/>
      <c r="F573" s="536"/>
      <c r="G573" s="536"/>
      <c r="H573" s="536"/>
    </row>
    <row r="574" ht="14.25" customHeight="1">
      <c r="A574" s="536"/>
      <c r="B574" s="536"/>
      <c r="C574" s="536"/>
      <c r="D574" s="536"/>
      <c r="E574" s="536"/>
      <c r="F574" s="536"/>
      <c r="G574" s="536"/>
      <c r="H574" s="536"/>
    </row>
    <row r="575" ht="14.25" customHeight="1">
      <c r="A575" s="536"/>
      <c r="B575" s="536"/>
      <c r="C575" s="536"/>
      <c r="D575" s="536"/>
      <c r="E575" s="536"/>
      <c r="F575" s="536"/>
      <c r="G575" s="536"/>
      <c r="H575" s="536"/>
    </row>
    <row r="576" ht="14.25" customHeight="1">
      <c r="A576" s="536"/>
      <c r="B576" s="536"/>
      <c r="C576" s="536"/>
      <c r="D576" s="536"/>
      <c r="E576" s="536"/>
      <c r="F576" s="536"/>
      <c r="G576" s="536"/>
      <c r="H576" s="536"/>
    </row>
    <row r="577" ht="14.25" customHeight="1">
      <c r="A577" s="536"/>
      <c r="B577" s="536"/>
      <c r="C577" s="536"/>
      <c r="D577" s="536"/>
      <c r="E577" s="536"/>
      <c r="F577" s="536"/>
      <c r="G577" s="536"/>
      <c r="H577" s="536"/>
    </row>
    <row r="578" ht="14.25" customHeight="1">
      <c r="A578" s="536"/>
      <c r="B578" s="536"/>
      <c r="C578" s="536"/>
      <c r="D578" s="536"/>
      <c r="E578" s="536"/>
      <c r="F578" s="536"/>
      <c r="G578" s="536"/>
      <c r="H578" s="536"/>
    </row>
    <row r="579" ht="14.25" customHeight="1">
      <c r="A579" s="536"/>
      <c r="B579" s="536"/>
      <c r="C579" s="536"/>
      <c r="D579" s="536"/>
      <c r="E579" s="536"/>
      <c r="F579" s="536"/>
      <c r="G579" s="536"/>
      <c r="H579" s="536"/>
    </row>
    <row r="580" ht="14.25" customHeight="1">
      <c r="A580" s="536"/>
      <c r="B580" s="536"/>
      <c r="C580" s="536"/>
      <c r="D580" s="536"/>
      <c r="E580" s="536"/>
      <c r="F580" s="536"/>
      <c r="G580" s="536"/>
      <c r="H580" s="536"/>
    </row>
    <row r="581" ht="14.25" customHeight="1">
      <c r="A581" s="536"/>
      <c r="B581" s="536"/>
      <c r="C581" s="536"/>
      <c r="D581" s="536"/>
      <c r="E581" s="536"/>
      <c r="F581" s="536"/>
      <c r="G581" s="536"/>
      <c r="H581" s="536"/>
    </row>
    <row r="582" ht="14.25" customHeight="1">
      <c r="A582" s="536"/>
      <c r="B582" s="536"/>
      <c r="C582" s="536"/>
      <c r="D582" s="536"/>
      <c r="E582" s="536"/>
      <c r="F582" s="536"/>
      <c r="G582" s="536"/>
      <c r="H582" s="536"/>
    </row>
    <row r="583" ht="14.25" customHeight="1">
      <c r="A583" s="536"/>
      <c r="B583" s="536"/>
      <c r="C583" s="536"/>
      <c r="D583" s="536"/>
      <c r="E583" s="536"/>
      <c r="F583" s="536"/>
      <c r="G583" s="536"/>
      <c r="H583" s="536"/>
    </row>
    <row r="584" ht="14.25" customHeight="1">
      <c r="A584" s="536"/>
      <c r="B584" s="536"/>
      <c r="C584" s="536"/>
      <c r="D584" s="536"/>
      <c r="E584" s="536"/>
      <c r="F584" s="536"/>
      <c r="G584" s="536"/>
      <c r="H584" s="536"/>
    </row>
    <row r="585" ht="14.25" customHeight="1">
      <c r="A585" s="536"/>
      <c r="B585" s="536"/>
      <c r="C585" s="536"/>
      <c r="D585" s="536"/>
      <c r="E585" s="536"/>
      <c r="F585" s="536"/>
      <c r="G585" s="536"/>
      <c r="H585" s="536"/>
    </row>
    <row r="586" ht="14.25" customHeight="1">
      <c r="A586" s="536"/>
      <c r="B586" s="536"/>
      <c r="C586" s="536"/>
      <c r="D586" s="536"/>
      <c r="E586" s="536"/>
      <c r="F586" s="536"/>
      <c r="G586" s="536"/>
      <c r="H586" s="536"/>
    </row>
    <row r="587" ht="14.25" customHeight="1">
      <c r="A587" s="536"/>
      <c r="B587" s="536"/>
      <c r="C587" s="536"/>
      <c r="D587" s="536"/>
      <c r="E587" s="536"/>
      <c r="F587" s="536"/>
      <c r="G587" s="536"/>
      <c r="H587" s="536"/>
    </row>
    <row r="588" ht="14.25" customHeight="1">
      <c r="A588" s="536"/>
      <c r="B588" s="536"/>
      <c r="C588" s="536"/>
      <c r="D588" s="536"/>
      <c r="E588" s="536"/>
      <c r="F588" s="536"/>
      <c r="G588" s="536"/>
      <c r="H588" s="536"/>
    </row>
    <row r="589" ht="14.25" customHeight="1">
      <c r="A589" s="536"/>
      <c r="B589" s="536"/>
      <c r="C589" s="536"/>
      <c r="D589" s="536"/>
      <c r="E589" s="536"/>
      <c r="F589" s="536"/>
      <c r="G589" s="536"/>
      <c r="H589" s="536"/>
    </row>
    <row r="590" ht="14.25" customHeight="1">
      <c r="A590" s="536"/>
      <c r="B590" s="536"/>
      <c r="C590" s="536"/>
      <c r="D590" s="536"/>
      <c r="E590" s="536"/>
      <c r="F590" s="536"/>
      <c r="G590" s="536"/>
      <c r="H590" s="536"/>
    </row>
    <row r="591" ht="14.25" customHeight="1">
      <c r="A591" s="536"/>
      <c r="B591" s="536"/>
      <c r="C591" s="536"/>
      <c r="D591" s="536"/>
      <c r="E591" s="536"/>
      <c r="F591" s="536"/>
      <c r="G591" s="536"/>
      <c r="H591" s="536"/>
    </row>
    <row r="592" ht="14.25" customHeight="1">
      <c r="A592" s="536"/>
      <c r="B592" s="536"/>
      <c r="C592" s="536"/>
      <c r="D592" s="536"/>
      <c r="E592" s="536"/>
      <c r="F592" s="536"/>
      <c r="G592" s="536"/>
      <c r="H592" s="536"/>
    </row>
    <row r="593" ht="14.25" customHeight="1">
      <c r="A593" s="536"/>
      <c r="B593" s="536"/>
      <c r="C593" s="536"/>
      <c r="D593" s="536"/>
      <c r="E593" s="536"/>
      <c r="F593" s="536"/>
      <c r="G593" s="536"/>
      <c r="H593" s="536"/>
    </row>
    <row r="594" ht="14.25" customHeight="1">
      <c r="A594" s="536"/>
      <c r="B594" s="536"/>
      <c r="C594" s="536"/>
      <c r="D594" s="536"/>
      <c r="E594" s="536"/>
      <c r="F594" s="536"/>
      <c r="G594" s="536"/>
      <c r="H594" s="536"/>
    </row>
    <row r="595" ht="14.25" customHeight="1">
      <c r="A595" s="536"/>
      <c r="B595" s="536"/>
      <c r="C595" s="536"/>
      <c r="D595" s="536"/>
      <c r="E595" s="536"/>
      <c r="F595" s="536"/>
      <c r="G595" s="536"/>
      <c r="H595" s="536"/>
    </row>
    <row r="596" ht="14.25" customHeight="1">
      <c r="A596" s="536"/>
      <c r="B596" s="536"/>
      <c r="C596" s="536"/>
      <c r="D596" s="536"/>
      <c r="E596" s="536"/>
      <c r="F596" s="536"/>
      <c r="G596" s="536"/>
      <c r="H596" s="536"/>
    </row>
    <row r="597" ht="14.25" customHeight="1">
      <c r="A597" s="536"/>
      <c r="B597" s="536"/>
      <c r="C597" s="536"/>
      <c r="D597" s="536"/>
      <c r="E597" s="536"/>
      <c r="F597" s="536"/>
      <c r="G597" s="536"/>
      <c r="H597" s="536"/>
    </row>
    <row r="598" ht="14.25" customHeight="1">
      <c r="A598" s="536"/>
      <c r="B598" s="536"/>
      <c r="C598" s="536"/>
      <c r="D598" s="536"/>
      <c r="E598" s="536"/>
      <c r="F598" s="536"/>
      <c r="G598" s="536"/>
      <c r="H598" s="536"/>
    </row>
    <row r="599" ht="14.25" customHeight="1">
      <c r="A599" s="536"/>
      <c r="B599" s="536"/>
      <c r="C599" s="536"/>
      <c r="D599" s="536"/>
      <c r="E599" s="536"/>
      <c r="F599" s="536"/>
      <c r="G599" s="536"/>
      <c r="H599" s="536"/>
    </row>
    <row r="600" ht="14.25" customHeight="1">
      <c r="A600" s="536"/>
      <c r="B600" s="536"/>
      <c r="C600" s="536"/>
      <c r="D600" s="536"/>
      <c r="E600" s="536"/>
      <c r="F600" s="536"/>
      <c r="G600" s="536"/>
      <c r="H600" s="536"/>
    </row>
    <row r="601" ht="14.25" customHeight="1">
      <c r="A601" s="536"/>
      <c r="B601" s="536"/>
      <c r="C601" s="536"/>
      <c r="D601" s="536"/>
      <c r="E601" s="536"/>
      <c r="F601" s="536"/>
      <c r="G601" s="536"/>
      <c r="H601" s="536"/>
    </row>
    <row r="602" ht="14.25" customHeight="1">
      <c r="A602" s="536"/>
      <c r="B602" s="536"/>
      <c r="C602" s="536"/>
      <c r="D602" s="536"/>
      <c r="E602" s="536"/>
      <c r="F602" s="536"/>
      <c r="G602" s="536"/>
      <c r="H602" s="536"/>
    </row>
    <row r="603" ht="14.25" customHeight="1">
      <c r="A603" s="536"/>
      <c r="B603" s="536"/>
      <c r="C603" s="536"/>
      <c r="D603" s="536"/>
      <c r="E603" s="536"/>
      <c r="F603" s="536"/>
      <c r="G603" s="536"/>
      <c r="H603" s="536"/>
    </row>
    <row r="604" ht="14.25" customHeight="1">
      <c r="A604" s="536"/>
      <c r="B604" s="536"/>
      <c r="C604" s="536"/>
      <c r="D604" s="536"/>
      <c r="E604" s="536"/>
      <c r="F604" s="536"/>
      <c r="G604" s="536"/>
      <c r="H604" s="536"/>
    </row>
    <row r="605" ht="14.25" customHeight="1">
      <c r="A605" s="536"/>
      <c r="B605" s="536"/>
      <c r="C605" s="536"/>
      <c r="D605" s="536"/>
      <c r="E605" s="536"/>
      <c r="F605" s="536"/>
      <c r="G605" s="536"/>
      <c r="H605" s="536"/>
    </row>
    <row r="606" ht="14.25" customHeight="1">
      <c r="A606" s="536"/>
      <c r="B606" s="536"/>
      <c r="C606" s="536"/>
      <c r="D606" s="536"/>
      <c r="E606" s="536"/>
      <c r="F606" s="536"/>
      <c r="G606" s="536"/>
      <c r="H606" s="536"/>
    </row>
    <row r="607" ht="14.25" customHeight="1">
      <c r="A607" s="536"/>
      <c r="B607" s="536"/>
      <c r="C607" s="536"/>
      <c r="D607" s="536"/>
      <c r="E607" s="536"/>
      <c r="F607" s="536"/>
      <c r="G607" s="536"/>
      <c r="H607" s="536"/>
    </row>
    <row r="608" ht="14.25" customHeight="1">
      <c r="A608" s="536"/>
      <c r="B608" s="536"/>
      <c r="C608" s="536"/>
      <c r="D608" s="536"/>
      <c r="E608" s="536"/>
      <c r="F608" s="536"/>
      <c r="G608" s="536"/>
      <c r="H608" s="536"/>
    </row>
    <row r="609" ht="14.25" customHeight="1">
      <c r="A609" s="536"/>
      <c r="B609" s="536"/>
      <c r="C609" s="536"/>
      <c r="D609" s="536"/>
      <c r="E609" s="536"/>
      <c r="F609" s="536"/>
      <c r="G609" s="536"/>
      <c r="H609" s="536"/>
    </row>
    <row r="610" ht="14.25" customHeight="1">
      <c r="A610" s="536"/>
      <c r="B610" s="536"/>
      <c r="C610" s="536"/>
      <c r="D610" s="536"/>
      <c r="E610" s="536"/>
      <c r="F610" s="536"/>
      <c r="G610" s="536"/>
      <c r="H610" s="536"/>
    </row>
    <row r="611" ht="14.25" customHeight="1">
      <c r="A611" s="536"/>
      <c r="B611" s="536"/>
      <c r="C611" s="536"/>
      <c r="D611" s="536"/>
      <c r="E611" s="536"/>
      <c r="F611" s="536"/>
      <c r="G611" s="536"/>
      <c r="H611" s="536"/>
    </row>
    <row r="612" ht="14.25" customHeight="1">
      <c r="A612" s="536"/>
      <c r="B612" s="536"/>
      <c r="C612" s="536"/>
      <c r="D612" s="536"/>
      <c r="E612" s="536"/>
      <c r="F612" s="536"/>
      <c r="G612" s="536"/>
      <c r="H612" s="536"/>
    </row>
    <row r="613" ht="14.25" customHeight="1">
      <c r="A613" s="536"/>
      <c r="B613" s="536"/>
      <c r="C613" s="536"/>
      <c r="D613" s="536"/>
      <c r="E613" s="536"/>
      <c r="F613" s="536"/>
      <c r="G613" s="536"/>
      <c r="H613" s="536"/>
    </row>
    <row r="614" ht="14.25" customHeight="1">
      <c r="A614" s="536"/>
      <c r="B614" s="536"/>
      <c r="C614" s="536"/>
      <c r="D614" s="536"/>
      <c r="E614" s="536"/>
      <c r="F614" s="536"/>
      <c r="G614" s="536"/>
      <c r="H614" s="536"/>
    </row>
    <row r="615" ht="14.25" customHeight="1">
      <c r="A615" s="536"/>
      <c r="B615" s="536"/>
      <c r="C615" s="536"/>
      <c r="D615" s="536"/>
      <c r="E615" s="536"/>
      <c r="F615" s="536"/>
      <c r="G615" s="536"/>
      <c r="H615" s="536"/>
    </row>
    <row r="616" ht="14.25" customHeight="1">
      <c r="A616" s="536"/>
      <c r="B616" s="536"/>
      <c r="C616" s="536"/>
      <c r="D616" s="536"/>
      <c r="E616" s="536"/>
      <c r="F616" s="536"/>
      <c r="G616" s="536"/>
      <c r="H616" s="536"/>
    </row>
    <row r="617" ht="14.25" customHeight="1">
      <c r="A617" s="536"/>
      <c r="B617" s="536"/>
      <c r="C617" s="536"/>
      <c r="D617" s="536"/>
      <c r="E617" s="536"/>
      <c r="F617" s="536"/>
      <c r="G617" s="536"/>
      <c r="H617" s="536"/>
    </row>
    <row r="618" ht="14.25" customHeight="1">
      <c r="A618" s="536"/>
      <c r="B618" s="536"/>
      <c r="C618" s="536"/>
      <c r="D618" s="536"/>
      <c r="E618" s="536"/>
      <c r="F618" s="536"/>
      <c r="G618" s="536"/>
      <c r="H618" s="536"/>
    </row>
    <row r="619" ht="14.25" customHeight="1">
      <c r="A619" s="536"/>
      <c r="B619" s="536"/>
      <c r="C619" s="536"/>
      <c r="D619" s="536"/>
      <c r="E619" s="536"/>
      <c r="F619" s="536"/>
      <c r="G619" s="536"/>
      <c r="H619" s="536"/>
    </row>
    <row r="620" ht="14.25" customHeight="1">
      <c r="A620" s="536"/>
      <c r="B620" s="536"/>
      <c r="C620" s="536"/>
      <c r="D620" s="536"/>
      <c r="E620" s="536"/>
      <c r="F620" s="536"/>
      <c r="G620" s="536"/>
      <c r="H620" s="536"/>
    </row>
    <row r="621" ht="14.25" customHeight="1">
      <c r="A621" s="536"/>
      <c r="B621" s="536"/>
      <c r="C621" s="536"/>
      <c r="D621" s="536"/>
      <c r="E621" s="536"/>
      <c r="F621" s="536"/>
      <c r="G621" s="536"/>
      <c r="H621" s="536"/>
    </row>
    <row r="622" ht="14.25" customHeight="1">
      <c r="A622" s="536"/>
      <c r="B622" s="536"/>
      <c r="C622" s="536"/>
      <c r="D622" s="536"/>
      <c r="E622" s="536"/>
      <c r="F622" s="536"/>
      <c r="G622" s="536"/>
      <c r="H622" s="536"/>
    </row>
    <row r="623" ht="14.25" customHeight="1">
      <c r="A623" s="536"/>
      <c r="B623" s="536"/>
      <c r="C623" s="536"/>
      <c r="D623" s="536"/>
      <c r="E623" s="536"/>
      <c r="F623" s="536"/>
      <c r="G623" s="536"/>
      <c r="H623" s="536"/>
    </row>
    <row r="624" ht="14.25" customHeight="1">
      <c r="A624" s="536"/>
      <c r="B624" s="536"/>
      <c r="C624" s="536"/>
      <c r="D624" s="536"/>
      <c r="E624" s="536"/>
      <c r="F624" s="536"/>
      <c r="G624" s="536"/>
      <c r="H624" s="536"/>
    </row>
    <row r="625" ht="14.25" customHeight="1">
      <c r="A625" s="536"/>
      <c r="B625" s="536"/>
      <c r="C625" s="536"/>
      <c r="D625" s="536"/>
      <c r="E625" s="536"/>
      <c r="F625" s="536"/>
      <c r="G625" s="536"/>
      <c r="H625" s="536"/>
    </row>
    <row r="626" ht="14.25" customHeight="1">
      <c r="A626" s="536"/>
      <c r="B626" s="536"/>
      <c r="C626" s="536"/>
      <c r="D626" s="536"/>
      <c r="E626" s="536"/>
      <c r="F626" s="536"/>
      <c r="G626" s="536"/>
      <c r="H626" s="536"/>
    </row>
    <row r="627" ht="14.25" customHeight="1">
      <c r="A627" s="536"/>
      <c r="B627" s="536"/>
      <c r="C627" s="536"/>
      <c r="D627" s="536"/>
      <c r="E627" s="536"/>
      <c r="F627" s="536"/>
      <c r="G627" s="536"/>
      <c r="H627" s="536"/>
    </row>
    <row r="628" ht="14.25" customHeight="1">
      <c r="A628" s="536"/>
      <c r="B628" s="536"/>
      <c r="C628" s="536"/>
      <c r="D628" s="536"/>
      <c r="E628" s="536"/>
      <c r="F628" s="536"/>
      <c r="G628" s="536"/>
      <c r="H628" s="536"/>
    </row>
    <row r="629" ht="14.25" customHeight="1">
      <c r="A629" s="536"/>
      <c r="B629" s="536"/>
      <c r="C629" s="536"/>
      <c r="D629" s="536"/>
      <c r="E629" s="536"/>
      <c r="F629" s="536"/>
      <c r="G629" s="536"/>
      <c r="H629" s="536"/>
    </row>
    <row r="630" ht="14.25" customHeight="1">
      <c r="A630" s="536"/>
      <c r="B630" s="536"/>
      <c r="C630" s="536"/>
      <c r="D630" s="536"/>
      <c r="E630" s="536"/>
      <c r="F630" s="536"/>
      <c r="G630" s="536"/>
      <c r="H630" s="536"/>
    </row>
    <row r="631" ht="14.25" customHeight="1">
      <c r="A631" s="536"/>
      <c r="B631" s="536"/>
      <c r="C631" s="536"/>
      <c r="D631" s="536"/>
      <c r="E631" s="536"/>
      <c r="F631" s="536"/>
      <c r="G631" s="536"/>
      <c r="H631" s="536"/>
    </row>
    <row r="632" ht="14.25" customHeight="1">
      <c r="A632" s="536"/>
      <c r="B632" s="536"/>
      <c r="C632" s="536"/>
      <c r="D632" s="536"/>
      <c r="E632" s="536"/>
      <c r="F632" s="536"/>
      <c r="G632" s="536"/>
      <c r="H632" s="536"/>
    </row>
    <row r="633" ht="14.25" customHeight="1">
      <c r="A633" s="536"/>
      <c r="B633" s="536"/>
      <c r="C633" s="536"/>
      <c r="D633" s="536"/>
      <c r="E633" s="536"/>
      <c r="F633" s="536"/>
      <c r="G633" s="536"/>
      <c r="H633" s="536"/>
    </row>
    <row r="634" ht="14.25" customHeight="1">
      <c r="A634" s="536"/>
      <c r="B634" s="536"/>
      <c r="C634" s="536"/>
      <c r="D634" s="536"/>
      <c r="E634" s="536"/>
      <c r="F634" s="536"/>
      <c r="G634" s="536"/>
      <c r="H634" s="536"/>
    </row>
    <row r="635" ht="14.25" customHeight="1">
      <c r="A635" s="536"/>
      <c r="B635" s="536"/>
      <c r="C635" s="536"/>
      <c r="D635" s="536"/>
      <c r="E635" s="536"/>
      <c r="F635" s="536"/>
      <c r="G635" s="536"/>
      <c r="H635" s="536"/>
    </row>
    <row r="636" ht="14.25" customHeight="1">
      <c r="A636" s="536"/>
      <c r="B636" s="536"/>
      <c r="C636" s="536"/>
      <c r="D636" s="536"/>
      <c r="E636" s="536"/>
      <c r="F636" s="536"/>
      <c r="G636" s="536"/>
      <c r="H636" s="536"/>
    </row>
    <row r="637" ht="14.25" customHeight="1">
      <c r="A637" s="536"/>
      <c r="B637" s="536"/>
      <c r="C637" s="536"/>
      <c r="D637" s="536"/>
      <c r="E637" s="536"/>
      <c r="F637" s="536"/>
      <c r="G637" s="536"/>
      <c r="H637" s="536"/>
    </row>
    <row r="638" ht="14.25" customHeight="1">
      <c r="A638" s="536"/>
      <c r="B638" s="536"/>
      <c r="C638" s="536"/>
      <c r="D638" s="536"/>
      <c r="E638" s="536"/>
      <c r="F638" s="536"/>
      <c r="G638" s="536"/>
      <c r="H638" s="536"/>
    </row>
    <row r="639" ht="14.25" customHeight="1">
      <c r="A639" s="536"/>
      <c r="B639" s="536"/>
      <c r="C639" s="536"/>
      <c r="D639" s="536"/>
      <c r="E639" s="536"/>
      <c r="F639" s="536"/>
      <c r="G639" s="536"/>
      <c r="H639" s="536"/>
    </row>
    <row r="640" ht="14.25" customHeight="1">
      <c r="A640" s="536"/>
      <c r="B640" s="536"/>
      <c r="C640" s="536"/>
      <c r="D640" s="536"/>
      <c r="E640" s="536"/>
      <c r="F640" s="536"/>
      <c r="G640" s="536"/>
      <c r="H640" s="536"/>
    </row>
    <row r="641" ht="14.25" customHeight="1">
      <c r="A641" s="536"/>
      <c r="B641" s="536"/>
      <c r="C641" s="536"/>
      <c r="D641" s="536"/>
      <c r="E641" s="536"/>
      <c r="F641" s="536"/>
      <c r="G641" s="536"/>
      <c r="H641" s="536"/>
    </row>
    <row r="642" ht="14.25" customHeight="1">
      <c r="A642" s="536"/>
      <c r="B642" s="536"/>
      <c r="C642" s="536"/>
      <c r="D642" s="536"/>
      <c r="E642" s="536"/>
      <c r="F642" s="536"/>
      <c r="G642" s="536"/>
      <c r="H642" s="536"/>
    </row>
    <row r="643" ht="14.25" customHeight="1">
      <c r="A643" s="536"/>
      <c r="B643" s="536"/>
      <c r="C643" s="536"/>
      <c r="D643" s="536"/>
      <c r="E643" s="536"/>
      <c r="F643" s="536"/>
      <c r="G643" s="536"/>
      <c r="H643" s="536"/>
    </row>
    <row r="644" ht="14.25" customHeight="1">
      <c r="A644" s="536"/>
      <c r="B644" s="536"/>
      <c r="C644" s="536"/>
      <c r="D644" s="536"/>
      <c r="E644" s="536"/>
      <c r="F644" s="536"/>
      <c r="G644" s="536"/>
      <c r="H644" s="536"/>
    </row>
    <row r="645" ht="14.25" customHeight="1">
      <c r="A645" s="536"/>
      <c r="B645" s="536"/>
      <c r="C645" s="536"/>
      <c r="D645" s="536"/>
      <c r="E645" s="536"/>
      <c r="F645" s="536"/>
      <c r="G645" s="536"/>
      <c r="H645" s="536"/>
    </row>
    <row r="646" ht="14.25" customHeight="1">
      <c r="A646" s="536"/>
      <c r="B646" s="536"/>
      <c r="C646" s="536"/>
      <c r="D646" s="536"/>
      <c r="E646" s="536"/>
      <c r="F646" s="536"/>
      <c r="G646" s="536"/>
      <c r="H646" s="536"/>
    </row>
    <row r="647" ht="14.25" customHeight="1">
      <c r="A647" s="536"/>
      <c r="B647" s="536"/>
      <c r="C647" s="536"/>
      <c r="D647" s="536"/>
      <c r="E647" s="536"/>
      <c r="F647" s="536"/>
      <c r="G647" s="536"/>
      <c r="H647" s="536"/>
    </row>
    <row r="648" ht="14.25" customHeight="1">
      <c r="A648" s="536"/>
      <c r="B648" s="536"/>
      <c r="C648" s="536"/>
      <c r="D648" s="536"/>
      <c r="E648" s="536"/>
      <c r="F648" s="536"/>
      <c r="G648" s="536"/>
      <c r="H648" s="536"/>
    </row>
    <row r="649" ht="14.25" customHeight="1">
      <c r="A649" s="536"/>
      <c r="B649" s="536"/>
      <c r="C649" s="536"/>
      <c r="D649" s="536"/>
      <c r="E649" s="536"/>
      <c r="F649" s="536"/>
      <c r="G649" s="536"/>
      <c r="H649" s="536"/>
    </row>
    <row r="650" ht="14.25" customHeight="1">
      <c r="A650" s="536"/>
      <c r="B650" s="536"/>
      <c r="C650" s="536"/>
      <c r="D650" s="536"/>
      <c r="E650" s="536"/>
      <c r="F650" s="536"/>
      <c r="G650" s="536"/>
      <c r="H650" s="536"/>
    </row>
    <row r="651" ht="14.25" customHeight="1">
      <c r="A651" s="536"/>
      <c r="B651" s="536"/>
      <c r="C651" s="536"/>
      <c r="D651" s="536"/>
      <c r="E651" s="536"/>
      <c r="F651" s="536"/>
      <c r="G651" s="536"/>
      <c r="H651" s="536"/>
    </row>
    <row r="652" ht="14.25" customHeight="1">
      <c r="A652" s="536"/>
      <c r="B652" s="536"/>
      <c r="C652" s="536"/>
      <c r="D652" s="536"/>
      <c r="E652" s="536"/>
      <c r="F652" s="536"/>
      <c r="G652" s="536"/>
      <c r="H652" s="536"/>
    </row>
    <row r="653" ht="14.25" customHeight="1">
      <c r="A653" s="536"/>
      <c r="B653" s="536"/>
      <c r="C653" s="536"/>
      <c r="D653" s="536"/>
      <c r="E653" s="536"/>
      <c r="F653" s="536"/>
      <c r="G653" s="536"/>
      <c r="H653" s="536"/>
    </row>
    <row r="654" ht="14.25" customHeight="1">
      <c r="A654" s="536"/>
      <c r="B654" s="536"/>
      <c r="C654" s="536"/>
      <c r="D654" s="536"/>
      <c r="E654" s="536"/>
      <c r="F654" s="536"/>
      <c r="G654" s="536"/>
      <c r="H654" s="536"/>
    </row>
    <row r="655" ht="14.25" customHeight="1">
      <c r="A655" s="536"/>
      <c r="B655" s="536"/>
      <c r="C655" s="536"/>
      <c r="D655" s="536"/>
      <c r="E655" s="536"/>
      <c r="F655" s="536"/>
      <c r="G655" s="536"/>
      <c r="H655" s="536"/>
    </row>
    <row r="656" ht="14.25" customHeight="1">
      <c r="A656" s="536"/>
      <c r="B656" s="536"/>
      <c r="C656" s="536"/>
      <c r="D656" s="536"/>
      <c r="E656" s="536"/>
      <c r="F656" s="536"/>
      <c r="G656" s="536"/>
      <c r="H656" s="536"/>
    </row>
    <row r="657" ht="14.25" customHeight="1">
      <c r="A657" s="536"/>
      <c r="B657" s="536"/>
      <c r="C657" s="536"/>
      <c r="D657" s="536"/>
      <c r="E657" s="536"/>
      <c r="F657" s="536"/>
      <c r="G657" s="536"/>
      <c r="H657" s="536"/>
    </row>
    <row r="658" ht="14.25" customHeight="1">
      <c r="A658" s="536"/>
      <c r="B658" s="536"/>
      <c r="C658" s="536"/>
      <c r="D658" s="536"/>
      <c r="E658" s="536"/>
      <c r="F658" s="536"/>
      <c r="G658" s="536"/>
      <c r="H658" s="536"/>
    </row>
    <row r="659" ht="14.25" customHeight="1">
      <c r="A659" s="536"/>
      <c r="B659" s="536"/>
      <c r="C659" s="536"/>
      <c r="D659" s="536"/>
      <c r="E659" s="536"/>
      <c r="F659" s="536"/>
      <c r="G659" s="536"/>
      <c r="H659" s="536"/>
    </row>
    <row r="660" ht="14.25" customHeight="1">
      <c r="A660" s="536"/>
      <c r="B660" s="536"/>
      <c r="C660" s="536"/>
      <c r="D660" s="536"/>
      <c r="E660" s="536"/>
      <c r="F660" s="536"/>
      <c r="G660" s="536"/>
      <c r="H660" s="536"/>
    </row>
    <row r="661" ht="14.25" customHeight="1">
      <c r="A661" s="536"/>
      <c r="B661" s="536"/>
      <c r="C661" s="536"/>
      <c r="D661" s="536"/>
      <c r="E661" s="536"/>
      <c r="F661" s="536"/>
      <c r="G661" s="536"/>
      <c r="H661" s="536"/>
    </row>
    <row r="662" ht="14.25" customHeight="1">
      <c r="A662" s="536"/>
      <c r="B662" s="536"/>
      <c r="C662" s="536"/>
      <c r="D662" s="536"/>
      <c r="E662" s="536"/>
      <c r="F662" s="536"/>
      <c r="G662" s="536"/>
      <c r="H662" s="536"/>
    </row>
    <row r="663" ht="14.25" customHeight="1">
      <c r="A663" s="536"/>
      <c r="B663" s="536"/>
      <c r="C663" s="536"/>
      <c r="D663" s="536"/>
      <c r="E663" s="536"/>
      <c r="F663" s="536"/>
      <c r="G663" s="536"/>
      <c r="H663" s="536"/>
    </row>
    <row r="664" ht="14.25" customHeight="1">
      <c r="A664" s="536"/>
      <c r="B664" s="536"/>
      <c r="C664" s="536"/>
      <c r="D664" s="536"/>
      <c r="E664" s="536"/>
      <c r="F664" s="536"/>
      <c r="G664" s="536"/>
      <c r="H664" s="536"/>
    </row>
    <row r="665" ht="14.25" customHeight="1">
      <c r="A665" s="536"/>
      <c r="B665" s="536"/>
      <c r="C665" s="536"/>
      <c r="D665" s="536"/>
      <c r="E665" s="536"/>
      <c r="F665" s="536"/>
      <c r="G665" s="536"/>
      <c r="H665" s="536"/>
    </row>
    <row r="666" ht="14.25" customHeight="1">
      <c r="A666" s="536"/>
      <c r="B666" s="536"/>
      <c r="C666" s="536"/>
      <c r="D666" s="536"/>
      <c r="E666" s="536"/>
      <c r="F666" s="536"/>
      <c r="G666" s="536"/>
      <c r="H666" s="536"/>
    </row>
    <row r="667" ht="14.25" customHeight="1">
      <c r="A667" s="536"/>
      <c r="B667" s="536"/>
      <c r="C667" s="536"/>
      <c r="D667" s="536"/>
      <c r="E667" s="536"/>
      <c r="F667" s="536"/>
      <c r="G667" s="536"/>
      <c r="H667" s="536"/>
    </row>
    <row r="668" ht="14.25" customHeight="1">
      <c r="A668" s="536"/>
      <c r="B668" s="536"/>
      <c r="C668" s="536"/>
      <c r="D668" s="536"/>
      <c r="E668" s="536"/>
      <c r="F668" s="536"/>
      <c r="G668" s="536"/>
      <c r="H668" s="536"/>
    </row>
    <row r="669" ht="14.25" customHeight="1">
      <c r="A669" s="536"/>
      <c r="B669" s="536"/>
      <c r="C669" s="536"/>
      <c r="D669" s="536"/>
      <c r="E669" s="536"/>
      <c r="F669" s="536"/>
      <c r="G669" s="536"/>
      <c r="H669" s="536"/>
    </row>
    <row r="670" ht="14.25" customHeight="1">
      <c r="A670" s="536"/>
      <c r="B670" s="536"/>
      <c r="C670" s="536"/>
      <c r="D670" s="536"/>
      <c r="E670" s="536"/>
      <c r="F670" s="536"/>
      <c r="G670" s="536"/>
      <c r="H670" s="536"/>
    </row>
    <row r="671" ht="14.25" customHeight="1">
      <c r="A671" s="536"/>
      <c r="B671" s="536"/>
      <c r="C671" s="536"/>
      <c r="D671" s="536"/>
      <c r="E671" s="536"/>
      <c r="F671" s="536"/>
      <c r="G671" s="536"/>
      <c r="H671" s="536"/>
    </row>
    <row r="672" ht="14.25" customHeight="1">
      <c r="A672" s="536"/>
      <c r="B672" s="536"/>
      <c r="C672" s="536"/>
      <c r="D672" s="536"/>
      <c r="E672" s="536"/>
      <c r="F672" s="536"/>
      <c r="G672" s="536"/>
      <c r="H672" s="536"/>
    </row>
    <row r="673" ht="14.25" customHeight="1">
      <c r="A673" s="536"/>
      <c r="B673" s="536"/>
      <c r="C673" s="536"/>
      <c r="D673" s="536"/>
      <c r="E673" s="536"/>
      <c r="F673" s="536"/>
      <c r="G673" s="536"/>
      <c r="H673" s="536"/>
    </row>
    <row r="674" ht="14.25" customHeight="1">
      <c r="A674" s="536"/>
      <c r="B674" s="536"/>
      <c r="C674" s="536"/>
      <c r="D674" s="536"/>
      <c r="E674" s="536"/>
      <c r="F674" s="536"/>
      <c r="G674" s="536"/>
      <c r="H674" s="536"/>
    </row>
    <row r="675" ht="14.25" customHeight="1">
      <c r="A675" s="536"/>
      <c r="B675" s="536"/>
      <c r="C675" s="536"/>
      <c r="D675" s="536"/>
      <c r="E675" s="536"/>
      <c r="F675" s="536"/>
      <c r="G675" s="536"/>
      <c r="H675" s="536"/>
    </row>
    <row r="676" ht="14.25" customHeight="1">
      <c r="A676" s="536"/>
      <c r="B676" s="536"/>
      <c r="C676" s="536"/>
      <c r="D676" s="536"/>
      <c r="E676" s="536"/>
      <c r="F676" s="536"/>
      <c r="G676" s="536"/>
      <c r="H676" s="536"/>
    </row>
    <row r="677" ht="14.25" customHeight="1">
      <c r="A677" s="536"/>
      <c r="B677" s="536"/>
      <c r="C677" s="536"/>
      <c r="D677" s="536"/>
      <c r="E677" s="536"/>
      <c r="F677" s="536"/>
      <c r="G677" s="536"/>
      <c r="H677" s="536"/>
    </row>
    <row r="678" ht="14.25" customHeight="1">
      <c r="A678" s="536"/>
      <c r="B678" s="536"/>
      <c r="C678" s="536"/>
      <c r="D678" s="536"/>
      <c r="E678" s="536"/>
      <c r="F678" s="536"/>
      <c r="G678" s="536"/>
      <c r="H678" s="536"/>
    </row>
    <row r="679" ht="14.25" customHeight="1">
      <c r="A679" s="536"/>
      <c r="B679" s="536"/>
      <c r="C679" s="536"/>
      <c r="D679" s="536"/>
      <c r="E679" s="536"/>
      <c r="F679" s="536"/>
      <c r="G679" s="536"/>
      <c r="H679" s="536"/>
    </row>
    <row r="680" ht="14.25" customHeight="1">
      <c r="A680" s="536"/>
      <c r="B680" s="536"/>
      <c r="C680" s="536"/>
      <c r="D680" s="536"/>
      <c r="E680" s="536"/>
      <c r="F680" s="536"/>
      <c r="G680" s="536"/>
      <c r="H680" s="536"/>
    </row>
    <row r="681" ht="14.25" customHeight="1">
      <c r="A681" s="536"/>
      <c r="B681" s="536"/>
      <c r="C681" s="536"/>
      <c r="D681" s="536"/>
      <c r="E681" s="536"/>
      <c r="F681" s="536"/>
      <c r="G681" s="536"/>
      <c r="H681" s="536"/>
    </row>
    <row r="682" ht="14.25" customHeight="1">
      <c r="A682" s="536"/>
      <c r="B682" s="536"/>
      <c r="C682" s="536"/>
      <c r="D682" s="536"/>
      <c r="E682" s="536"/>
      <c r="F682" s="536"/>
      <c r="G682" s="536"/>
      <c r="H682" s="536"/>
    </row>
    <row r="683" ht="14.25" customHeight="1">
      <c r="A683" s="536"/>
      <c r="B683" s="536"/>
      <c r="C683" s="536"/>
      <c r="D683" s="536"/>
      <c r="E683" s="536"/>
      <c r="F683" s="536"/>
      <c r="G683" s="536"/>
      <c r="H683" s="536"/>
    </row>
    <row r="684" ht="14.25" customHeight="1">
      <c r="A684" s="536"/>
      <c r="B684" s="536"/>
      <c r="C684" s="536"/>
      <c r="D684" s="536"/>
      <c r="E684" s="536"/>
      <c r="F684" s="536"/>
      <c r="G684" s="536"/>
      <c r="H684" s="536"/>
    </row>
    <row r="685" ht="14.25" customHeight="1">
      <c r="A685" s="536"/>
      <c r="B685" s="536"/>
      <c r="C685" s="536"/>
      <c r="D685" s="536"/>
      <c r="E685" s="536"/>
      <c r="F685" s="536"/>
      <c r="G685" s="536"/>
      <c r="H685" s="536"/>
    </row>
    <row r="686" ht="14.25" customHeight="1">
      <c r="A686" s="536"/>
      <c r="B686" s="536"/>
      <c r="C686" s="536"/>
      <c r="D686" s="536"/>
      <c r="E686" s="536"/>
      <c r="F686" s="536"/>
      <c r="G686" s="536"/>
      <c r="H686" s="536"/>
    </row>
    <row r="687" ht="14.25" customHeight="1">
      <c r="A687" s="536"/>
      <c r="B687" s="536"/>
      <c r="C687" s="536"/>
      <c r="D687" s="536"/>
      <c r="E687" s="536"/>
      <c r="F687" s="536"/>
      <c r="G687" s="536"/>
      <c r="H687" s="536"/>
    </row>
    <row r="688" ht="14.25" customHeight="1">
      <c r="A688" s="536"/>
      <c r="B688" s="536"/>
      <c r="C688" s="536"/>
      <c r="D688" s="536"/>
      <c r="E688" s="536"/>
      <c r="F688" s="536"/>
      <c r="G688" s="536"/>
      <c r="H688" s="536"/>
    </row>
    <row r="689" ht="14.25" customHeight="1">
      <c r="A689" s="536"/>
      <c r="B689" s="536"/>
      <c r="C689" s="536"/>
      <c r="D689" s="536"/>
      <c r="E689" s="536"/>
      <c r="F689" s="536"/>
      <c r="G689" s="536"/>
      <c r="H689" s="536"/>
    </row>
    <row r="690" ht="14.25" customHeight="1">
      <c r="A690" s="536"/>
      <c r="B690" s="536"/>
      <c r="C690" s="536"/>
      <c r="D690" s="536"/>
      <c r="E690" s="536"/>
      <c r="F690" s="536"/>
      <c r="G690" s="536"/>
      <c r="H690" s="536"/>
    </row>
    <row r="691" ht="14.25" customHeight="1">
      <c r="A691" s="536"/>
      <c r="B691" s="536"/>
      <c r="C691" s="536"/>
      <c r="D691" s="536"/>
      <c r="E691" s="536"/>
      <c r="F691" s="536"/>
      <c r="G691" s="536"/>
      <c r="H691" s="536"/>
    </row>
    <row r="692" ht="14.25" customHeight="1">
      <c r="A692" s="536"/>
      <c r="B692" s="536"/>
      <c r="C692" s="536"/>
      <c r="D692" s="536"/>
      <c r="E692" s="536"/>
      <c r="F692" s="536"/>
      <c r="G692" s="536"/>
      <c r="H692" s="536"/>
    </row>
    <row r="693" ht="14.25" customHeight="1">
      <c r="A693" s="536"/>
      <c r="B693" s="536"/>
      <c r="C693" s="536"/>
      <c r="D693" s="536"/>
      <c r="E693" s="536"/>
      <c r="F693" s="536"/>
      <c r="G693" s="536"/>
      <c r="H693" s="536"/>
    </row>
    <row r="694" ht="14.25" customHeight="1">
      <c r="A694" s="536"/>
      <c r="B694" s="536"/>
      <c r="C694" s="536"/>
      <c r="D694" s="536"/>
      <c r="E694" s="536"/>
      <c r="F694" s="536"/>
      <c r="G694" s="536"/>
      <c r="H694" s="536"/>
    </row>
    <row r="695" ht="14.25" customHeight="1">
      <c r="A695" s="536"/>
      <c r="B695" s="536"/>
      <c r="C695" s="536"/>
      <c r="D695" s="536"/>
      <c r="E695" s="536"/>
      <c r="F695" s="536"/>
      <c r="G695" s="536"/>
      <c r="H695" s="536"/>
    </row>
    <row r="696" ht="14.25" customHeight="1">
      <c r="A696" s="536"/>
      <c r="B696" s="536"/>
      <c r="C696" s="536"/>
      <c r="D696" s="536"/>
      <c r="E696" s="536"/>
      <c r="F696" s="536"/>
      <c r="G696" s="536"/>
      <c r="H696" s="536"/>
    </row>
    <row r="697" ht="14.25" customHeight="1">
      <c r="A697" s="536"/>
      <c r="B697" s="536"/>
      <c r="C697" s="536"/>
      <c r="D697" s="536"/>
      <c r="E697" s="536"/>
      <c r="F697" s="536"/>
      <c r="G697" s="536"/>
      <c r="H697" s="536"/>
    </row>
    <row r="698" ht="14.25" customHeight="1">
      <c r="A698" s="536"/>
      <c r="B698" s="536"/>
      <c r="C698" s="536"/>
      <c r="D698" s="536"/>
      <c r="E698" s="536"/>
      <c r="F698" s="536"/>
      <c r="G698" s="536"/>
      <c r="H698" s="536"/>
    </row>
    <row r="699" ht="14.25" customHeight="1">
      <c r="A699" s="536"/>
      <c r="B699" s="536"/>
      <c r="C699" s="536"/>
      <c r="D699" s="536"/>
      <c r="E699" s="536"/>
      <c r="F699" s="536"/>
      <c r="G699" s="536"/>
      <c r="H699" s="536"/>
    </row>
    <row r="700" ht="14.25" customHeight="1">
      <c r="A700" s="536"/>
      <c r="B700" s="536"/>
      <c r="C700" s="536"/>
      <c r="D700" s="536"/>
      <c r="E700" s="536"/>
      <c r="F700" s="536"/>
      <c r="G700" s="536"/>
      <c r="H700" s="536"/>
    </row>
    <row r="701" ht="14.25" customHeight="1">
      <c r="A701" s="536"/>
      <c r="B701" s="536"/>
      <c r="C701" s="536"/>
      <c r="D701" s="536"/>
      <c r="E701" s="536"/>
      <c r="F701" s="536"/>
      <c r="G701" s="536"/>
      <c r="H701" s="536"/>
    </row>
    <row r="702" ht="14.25" customHeight="1">
      <c r="A702" s="536"/>
      <c r="B702" s="536"/>
      <c r="C702" s="536"/>
      <c r="D702" s="536"/>
      <c r="E702" s="536"/>
      <c r="F702" s="536"/>
      <c r="G702" s="536"/>
      <c r="H702" s="536"/>
    </row>
    <row r="703" ht="14.25" customHeight="1">
      <c r="A703" s="536"/>
      <c r="B703" s="536"/>
      <c r="C703" s="536"/>
      <c r="D703" s="536"/>
      <c r="E703" s="536"/>
      <c r="F703" s="536"/>
      <c r="G703" s="536"/>
      <c r="H703" s="536"/>
    </row>
    <row r="704" ht="14.25" customHeight="1">
      <c r="A704" s="536"/>
      <c r="B704" s="536"/>
      <c r="C704" s="536"/>
      <c r="D704" s="536"/>
      <c r="E704" s="536"/>
      <c r="F704" s="536"/>
      <c r="G704" s="536"/>
      <c r="H704" s="536"/>
    </row>
    <row r="705" ht="14.25" customHeight="1">
      <c r="A705" s="536"/>
      <c r="B705" s="536"/>
      <c r="C705" s="536"/>
      <c r="D705" s="536"/>
      <c r="E705" s="536"/>
      <c r="F705" s="536"/>
      <c r="G705" s="536"/>
      <c r="H705" s="536"/>
    </row>
    <row r="706" ht="14.25" customHeight="1">
      <c r="A706" s="536"/>
      <c r="B706" s="536"/>
      <c r="C706" s="536"/>
      <c r="D706" s="536"/>
      <c r="E706" s="536"/>
      <c r="F706" s="536"/>
      <c r="G706" s="536"/>
      <c r="H706" s="536"/>
    </row>
    <row r="707" ht="14.25" customHeight="1">
      <c r="A707" s="536"/>
      <c r="B707" s="536"/>
      <c r="C707" s="536"/>
      <c r="D707" s="536"/>
      <c r="E707" s="536"/>
      <c r="F707" s="536"/>
      <c r="G707" s="536"/>
      <c r="H707" s="536"/>
    </row>
    <row r="708" ht="14.25" customHeight="1">
      <c r="A708" s="536"/>
      <c r="B708" s="536"/>
      <c r="C708" s="536"/>
      <c r="D708" s="536"/>
      <c r="E708" s="536"/>
      <c r="F708" s="536"/>
      <c r="G708" s="536"/>
      <c r="H708" s="536"/>
    </row>
    <row r="709" ht="14.25" customHeight="1">
      <c r="A709" s="536"/>
      <c r="B709" s="536"/>
      <c r="C709" s="536"/>
      <c r="D709" s="536"/>
      <c r="E709" s="536"/>
      <c r="F709" s="536"/>
      <c r="G709" s="536"/>
      <c r="H709" s="536"/>
    </row>
    <row r="710" ht="14.25" customHeight="1">
      <c r="A710" s="536"/>
      <c r="B710" s="536"/>
      <c r="C710" s="536"/>
      <c r="D710" s="536"/>
      <c r="E710" s="536"/>
      <c r="F710" s="536"/>
      <c r="G710" s="536"/>
      <c r="H710" s="536"/>
    </row>
    <row r="711" ht="14.25" customHeight="1">
      <c r="A711" s="536"/>
      <c r="B711" s="536"/>
      <c r="C711" s="536"/>
      <c r="D711" s="536"/>
      <c r="E711" s="536"/>
      <c r="F711" s="536"/>
      <c r="G711" s="536"/>
      <c r="H711" s="536"/>
    </row>
    <row r="712" ht="14.25" customHeight="1">
      <c r="A712" s="536"/>
      <c r="B712" s="536"/>
      <c r="C712" s="536"/>
      <c r="D712" s="536"/>
      <c r="E712" s="536"/>
      <c r="F712" s="536"/>
      <c r="G712" s="536"/>
      <c r="H712" s="536"/>
    </row>
    <row r="713" ht="14.25" customHeight="1">
      <c r="A713" s="536"/>
      <c r="B713" s="536"/>
      <c r="C713" s="536"/>
      <c r="D713" s="536"/>
      <c r="E713" s="536"/>
      <c r="F713" s="536"/>
      <c r="G713" s="536"/>
      <c r="H713" s="536"/>
    </row>
    <row r="714" ht="14.25" customHeight="1">
      <c r="A714" s="536"/>
      <c r="B714" s="536"/>
      <c r="C714" s="536"/>
      <c r="D714" s="536"/>
      <c r="E714" s="536"/>
      <c r="F714" s="536"/>
      <c r="G714" s="536"/>
      <c r="H714" s="536"/>
    </row>
    <row r="715" ht="14.25" customHeight="1">
      <c r="A715" s="536"/>
      <c r="B715" s="536"/>
      <c r="C715" s="536"/>
      <c r="D715" s="536"/>
      <c r="E715" s="536"/>
      <c r="F715" s="536"/>
      <c r="G715" s="536"/>
      <c r="H715" s="536"/>
    </row>
    <row r="716" ht="14.25" customHeight="1">
      <c r="A716" s="536"/>
      <c r="B716" s="536"/>
      <c r="C716" s="536"/>
      <c r="D716" s="536"/>
      <c r="E716" s="536"/>
      <c r="F716" s="536"/>
      <c r="G716" s="536"/>
      <c r="H716" s="536"/>
    </row>
    <row r="717" ht="14.25" customHeight="1">
      <c r="A717" s="536"/>
      <c r="B717" s="536"/>
      <c r="C717" s="536"/>
      <c r="D717" s="536"/>
      <c r="E717" s="536"/>
      <c r="F717" s="536"/>
      <c r="G717" s="536"/>
      <c r="H717" s="536"/>
    </row>
    <row r="718" ht="14.25" customHeight="1">
      <c r="A718" s="536"/>
      <c r="B718" s="536"/>
      <c r="C718" s="536"/>
      <c r="D718" s="536"/>
      <c r="E718" s="536"/>
      <c r="F718" s="536"/>
      <c r="G718" s="536"/>
      <c r="H718" s="536"/>
    </row>
    <row r="719" ht="14.25" customHeight="1">
      <c r="A719" s="536"/>
      <c r="B719" s="536"/>
      <c r="C719" s="536"/>
      <c r="D719" s="536"/>
      <c r="E719" s="536"/>
      <c r="F719" s="536"/>
      <c r="G719" s="536"/>
      <c r="H719" s="536"/>
    </row>
    <row r="720" ht="14.25" customHeight="1">
      <c r="A720" s="536"/>
      <c r="B720" s="536"/>
      <c r="C720" s="536"/>
      <c r="D720" s="536"/>
      <c r="E720" s="536"/>
      <c r="F720" s="536"/>
      <c r="G720" s="536"/>
      <c r="H720" s="536"/>
    </row>
    <row r="721" ht="14.25" customHeight="1">
      <c r="A721" s="536"/>
      <c r="B721" s="536"/>
      <c r="C721" s="536"/>
      <c r="D721" s="536"/>
      <c r="E721" s="536"/>
      <c r="F721" s="536"/>
      <c r="G721" s="536"/>
      <c r="H721" s="536"/>
    </row>
    <row r="722" ht="14.25" customHeight="1">
      <c r="A722" s="536"/>
      <c r="B722" s="536"/>
      <c r="C722" s="536"/>
      <c r="D722" s="536"/>
      <c r="E722" s="536"/>
      <c r="F722" s="536"/>
      <c r="G722" s="536"/>
      <c r="H722" s="536"/>
    </row>
    <row r="723" ht="14.25" customHeight="1">
      <c r="A723" s="536"/>
      <c r="B723" s="536"/>
      <c r="C723" s="536"/>
      <c r="D723" s="536"/>
      <c r="E723" s="536"/>
      <c r="F723" s="536"/>
      <c r="G723" s="536"/>
      <c r="H723" s="536"/>
    </row>
    <row r="724" ht="14.25" customHeight="1">
      <c r="A724" s="536"/>
      <c r="B724" s="536"/>
      <c r="C724" s="536"/>
      <c r="D724" s="536"/>
      <c r="E724" s="536"/>
      <c r="F724" s="536"/>
      <c r="G724" s="536"/>
      <c r="H724" s="536"/>
    </row>
    <row r="725" ht="14.25" customHeight="1">
      <c r="A725" s="536"/>
      <c r="B725" s="536"/>
      <c r="C725" s="536"/>
      <c r="D725" s="536"/>
      <c r="E725" s="536"/>
      <c r="F725" s="536"/>
      <c r="G725" s="536"/>
      <c r="H725" s="536"/>
    </row>
    <row r="726" ht="14.25" customHeight="1">
      <c r="A726" s="536"/>
      <c r="B726" s="536"/>
      <c r="C726" s="536"/>
      <c r="D726" s="536"/>
      <c r="E726" s="536"/>
      <c r="F726" s="536"/>
      <c r="G726" s="536"/>
      <c r="H726" s="536"/>
    </row>
    <row r="727" ht="14.25" customHeight="1">
      <c r="A727" s="536"/>
      <c r="B727" s="536"/>
      <c r="C727" s="536"/>
      <c r="D727" s="536"/>
      <c r="E727" s="536"/>
      <c r="F727" s="536"/>
      <c r="G727" s="536"/>
      <c r="H727" s="536"/>
    </row>
    <row r="728" ht="14.25" customHeight="1">
      <c r="A728" s="536"/>
      <c r="B728" s="536"/>
      <c r="C728" s="536"/>
      <c r="D728" s="536"/>
      <c r="E728" s="536"/>
      <c r="F728" s="536"/>
      <c r="G728" s="536"/>
      <c r="H728" s="536"/>
    </row>
    <row r="729" ht="14.25" customHeight="1">
      <c r="A729" s="536"/>
      <c r="B729" s="536"/>
      <c r="C729" s="536"/>
      <c r="D729" s="536"/>
      <c r="E729" s="536"/>
      <c r="F729" s="536"/>
      <c r="G729" s="536"/>
      <c r="H729" s="536"/>
    </row>
    <row r="730" ht="14.25" customHeight="1">
      <c r="A730" s="536"/>
      <c r="B730" s="536"/>
      <c r="C730" s="536"/>
      <c r="D730" s="536"/>
      <c r="E730" s="536"/>
      <c r="F730" s="536"/>
      <c r="G730" s="536"/>
      <c r="H730" s="536"/>
    </row>
    <row r="731" ht="14.25" customHeight="1">
      <c r="A731" s="536"/>
      <c r="B731" s="536"/>
      <c r="C731" s="536"/>
      <c r="D731" s="536"/>
      <c r="E731" s="536"/>
      <c r="F731" s="536"/>
      <c r="G731" s="536"/>
      <c r="H731" s="536"/>
    </row>
    <row r="732" ht="14.25" customHeight="1">
      <c r="A732" s="536"/>
      <c r="B732" s="536"/>
      <c r="C732" s="536"/>
      <c r="D732" s="536"/>
      <c r="E732" s="536"/>
      <c r="F732" s="536"/>
      <c r="G732" s="536"/>
      <c r="H732" s="536"/>
    </row>
    <row r="733" ht="14.25" customHeight="1">
      <c r="A733" s="536"/>
      <c r="B733" s="536"/>
      <c r="C733" s="536"/>
      <c r="D733" s="536"/>
      <c r="E733" s="536"/>
      <c r="F733" s="536"/>
      <c r="G733" s="536"/>
      <c r="H733" s="536"/>
    </row>
    <row r="734" ht="14.25" customHeight="1">
      <c r="A734" s="536"/>
      <c r="B734" s="536"/>
      <c r="C734" s="536"/>
      <c r="D734" s="536"/>
      <c r="E734" s="536"/>
      <c r="F734" s="536"/>
      <c r="G734" s="536"/>
      <c r="H734" s="536"/>
    </row>
    <row r="735" ht="14.25" customHeight="1">
      <c r="A735" s="536"/>
      <c r="B735" s="536"/>
      <c r="C735" s="536"/>
      <c r="D735" s="536"/>
      <c r="E735" s="536"/>
      <c r="F735" s="536"/>
      <c r="G735" s="536"/>
      <c r="H735" s="536"/>
    </row>
    <row r="736" ht="14.25" customHeight="1">
      <c r="A736" s="536"/>
      <c r="B736" s="536"/>
      <c r="C736" s="536"/>
      <c r="D736" s="536"/>
      <c r="E736" s="536"/>
      <c r="F736" s="536"/>
      <c r="G736" s="536"/>
      <c r="H736" s="536"/>
    </row>
    <row r="737" ht="14.25" customHeight="1">
      <c r="A737" s="536"/>
      <c r="B737" s="536"/>
      <c r="C737" s="536"/>
      <c r="D737" s="536"/>
      <c r="E737" s="536"/>
      <c r="F737" s="536"/>
      <c r="G737" s="536"/>
      <c r="H737" s="536"/>
    </row>
    <row r="738" ht="14.25" customHeight="1">
      <c r="A738" s="536"/>
      <c r="B738" s="536"/>
      <c r="C738" s="536"/>
      <c r="D738" s="536"/>
      <c r="E738" s="536"/>
      <c r="F738" s="536"/>
      <c r="G738" s="536"/>
      <c r="H738" s="536"/>
    </row>
    <row r="739" ht="14.25" customHeight="1">
      <c r="A739" s="536"/>
      <c r="B739" s="536"/>
      <c r="C739" s="536"/>
      <c r="D739" s="536"/>
      <c r="E739" s="536"/>
      <c r="F739" s="536"/>
      <c r="G739" s="536"/>
      <c r="H739" s="536"/>
    </row>
    <row r="740" ht="14.25" customHeight="1">
      <c r="A740" s="536"/>
      <c r="B740" s="536"/>
      <c r="C740" s="536"/>
      <c r="D740" s="536"/>
      <c r="E740" s="536"/>
      <c r="F740" s="536"/>
      <c r="G740" s="536"/>
      <c r="H740" s="536"/>
    </row>
    <row r="741" ht="14.25" customHeight="1">
      <c r="A741" s="536"/>
      <c r="B741" s="536"/>
      <c r="C741" s="536"/>
      <c r="D741" s="536"/>
      <c r="E741" s="536"/>
      <c r="F741" s="536"/>
      <c r="G741" s="536"/>
      <c r="H741" s="536"/>
    </row>
    <row r="742" ht="14.25" customHeight="1">
      <c r="A742" s="536"/>
      <c r="B742" s="536"/>
      <c r="C742" s="536"/>
      <c r="D742" s="536"/>
      <c r="E742" s="536"/>
      <c r="F742" s="536"/>
      <c r="G742" s="536"/>
      <c r="H742" s="536"/>
    </row>
    <row r="743" ht="14.25" customHeight="1">
      <c r="A743" s="536"/>
      <c r="B743" s="536"/>
      <c r="C743" s="536"/>
      <c r="D743" s="536"/>
      <c r="E743" s="536"/>
      <c r="F743" s="536"/>
      <c r="G743" s="536"/>
      <c r="H743" s="536"/>
    </row>
    <row r="744" ht="14.25" customHeight="1">
      <c r="A744" s="536"/>
      <c r="B744" s="536"/>
      <c r="C744" s="536"/>
      <c r="D744" s="536"/>
      <c r="E744" s="536"/>
      <c r="F744" s="536"/>
      <c r="G744" s="536"/>
      <c r="H744" s="536"/>
    </row>
    <row r="745" ht="14.25" customHeight="1">
      <c r="A745" s="536"/>
      <c r="B745" s="536"/>
      <c r="C745" s="536"/>
      <c r="D745" s="536"/>
      <c r="E745" s="536"/>
      <c r="F745" s="536"/>
      <c r="G745" s="536"/>
      <c r="H745" s="536"/>
    </row>
    <row r="746" ht="14.25" customHeight="1">
      <c r="A746" s="536"/>
      <c r="B746" s="536"/>
      <c r="C746" s="536"/>
      <c r="D746" s="536"/>
      <c r="E746" s="536"/>
      <c r="F746" s="536"/>
      <c r="G746" s="536"/>
      <c r="H746" s="536"/>
    </row>
    <row r="747" ht="14.25" customHeight="1">
      <c r="A747" s="536"/>
      <c r="B747" s="536"/>
      <c r="C747" s="536"/>
      <c r="D747" s="536"/>
      <c r="E747" s="536"/>
      <c r="F747" s="536"/>
      <c r="G747" s="536"/>
      <c r="H747" s="536"/>
    </row>
    <row r="748" ht="14.25" customHeight="1">
      <c r="A748" s="536"/>
      <c r="B748" s="536"/>
      <c r="C748" s="536"/>
      <c r="D748" s="536"/>
      <c r="E748" s="536"/>
      <c r="F748" s="536"/>
      <c r="G748" s="536"/>
      <c r="H748" s="536"/>
    </row>
    <row r="749" ht="14.25" customHeight="1">
      <c r="A749" s="536"/>
      <c r="B749" s="536"/>
      <c r="C749" s="536"/>
      <c r="D749" s="536"/>
      <c r="E749" s="536"/>
      <c r="F749" s="536"/>
      <c r="G749" s="536"/>
      <c r="H749" s="536"/>
    </row>
    <row r="750" ht="14.25" customHeight="1">
      <c r="A750" s="536"/>
      <c r="B750" s="536"/>
      <c r="C750" s="536"/>
      <c r="D750" s="536"/>
      <c r="E750" s="536"/>
      <c r="F750" s="536"/>
      <c r="G750" s="536"/>
      <c r="H750" s="536"/>
    </row>
    <row r="751" ht="14.25" customHeight="1">
      <c r="A751" s="536"/>
      <c r="B751" s="536"/>
      <c r="C751" s="536"/>
      <c r="D751" s="536"/>
      <c r="E751" s="536"/>
      <c r="F751" s="536"/>
      <c r="G751" s="536"/>
      <c r="H751" s="536"/>
    </row>
    <row r="752" ht="14.25" customHeight="1">
      <c r="A752" s="536"/>
      <c r="B752" s="536"/>
      <c r="C752" s="536"/>
      <c r="D752" s="536"/>
      <c r="E752" s="536"/>
      <c r="F752" s="536"/>
      <c r="G752" s="536"/>
      <c r="H752" s="536"/>
    </row>
    <row r="753" ht="14.25" customHeight="1">
      <c r="A753" s="536"/>
      <c r="B753" s="536"/>
      <c r="C753" s="536"/>
      <c r="D753" s="536"/>
      <c r="E753" s="536"/>
      <c r="F753" s="536"/>
      <c r="G753" s="536"/>
      <c r="H753" s="536"/>
    </row>
    <row r="754" ht="14.25" customHeight="1">
      <c r="A754" s="536"/>
      <c r="B754" s="536"/>
      <c r="C754" s="536"/>
      <c r="D754" s="536"/>
      <c r="E754" s="536"/>
      <c r="F754" s="536"/>
      <c r="G754" s="536"/>
      <c r="H754" s="536"/>
    </row>
    <row r="755" ht="14.25" customHeight="1">
      <c r="A755" s="536"/>
      <c r="B755" s="536"/>
      <c r="C755" s="536"/>
      <c r="D755" s="536"/>
      <c r="E755" s="536"/>
      <c r="F755" s="536"/>
      <c r="G755" s="536"/>
      <c r="H755" s="536"/>
    </row>
    <row r="756" ht="14.25" customHeight="1">
      <c r="A756" s="536"/>
      <c r="B756" s="536"/>
      <c r="C756" s="536"/>
      <c r="D756" s="536"/>
      <c r="E756" s="536"/>
      <c r="F756" s="536"/>
      <c r="G756" s="536"/>
      <c r="H756" s="536"/>
    </row>
    <row r="757" ht="14.25" customHeight="1">
      <c r="A757" s="536"/>
      <c r="B757" s="536"/>
      <c r="C757" s="536"/>
      <c r="D757" s="536"/>
      <c r="E757" s="536"/>
      <c r="F757" s="536"/>
      <c r="G757" s="536"/>
      <c r="H757" s="536"/>
    </row>
    <row r="758" ht="14.25" customHeight="1">
      <c r="A758" s="536"/>
      <c r="B758" s="536"/>
      <c r="C758" s="536"/>
      <c r="D758" s="536"/>
      <c r="E758" s="536"/>
      <c r="F758" s="536"/>
      <c r="G758" s="536"/>
      <c r="H758" s="536"/>
    </row>
    <row r="759" ht="14.25" customHeight="1">
      <c r="A759" s="536"/>
      <c r="B759" s="536"/>
      <c r="C759" s="536"/>
      <c r="D759" s="536"/>
      <c r="E759" s="536"/>
      <c r="F759" s="536"/>
      <c r="G759" s="536"/>
      <c r="H759" s="536"/>
    </row>
    <row r="760" ht="14.25" customHeight="1">
      <c r="A760" s="536"/>
      <c r="B760" s="536"/>
      <c r="C760" s="536"/>
      <c r="D760" s="536"/>
      <c r="E760" s="536"/>
      <c r="F760" s="536"/>
      <c r="G760" s="536"/>
      <c r="H760" s="536"/>
    </row>
    <row r="761" ht="14.25" customHeight="1">
      <c r="A761" s="536"/>
      <c r="B761" s="536"/>
      <c r="C761" s="536"/>
      <c r="D761" s="536"/>
      <c r="E761" s="536"/>
      <c r="F761" s="536"/>
      <c r="G761" s="536"/>
      <c r="H761" s="536"/>
    </row>
    <row r="762" ht="14.25" customHeight="1">
      <c r="A762" s="536"/>
      <c r="B762" s="536"/>
      <c r="C762" s="536"/>
      <c r="D762" s="536"/>
      <c r="E762" s="536"/>
      <c r="F762" s="536"/>
      <c r="G762" s="536"/>
      <c r="H762" s="536"/>
    </row>
    <row r="763" ht="14.25" customHeight="1">
      <c r="A763" s="536"/>
      <c r="B763" s="536"/>
      <c r="C763" s="536"/>
      <c r="D763" s="536"/>
      <c r="E763" s="536"/>
      <c r="F763" s="536"/>
      <c r="G763" s="536"/>
      <c r="H763" s="536"/>
    </row>
    <row r="764" ht="14.25" customHeight="1">
      <c r="A764" s="536"/>
      <c r="B764" s="536"/>
      <c r="C764" s="536"/>
      <c r="D764" s="536"/>
      <c r="E764" s="536"/>
      <c r="F764" s="536"/>
      <c r="G764" s="536"/>
      <c r="H764" s="536"/>
    </row>
    <row r="765" ht="14.25" customHeight="1">
      <c r="A765" s="536"/>
      <c r="B765" s="536"/>
      <c r="C765" s="536"/>
      <c r="D765" s="536"/>
      <c r="E765" s="536"/>
      <c r="F765" s="536"/>
      <c r="G765" s="536"/>
      <c r="H765" s="536"/>
    </row>
    <row r="766" ht="14.25" customHeight="1">
      <c r="A766" s="536"/>
      <c r="B766" s="536"/>
      <c r="C766" s="536"/>
      <c r="D766" s="536"/>
      <c r="E766" s="536"/>
      <c r="F766" s="536"/>
      <c r="G766" s="536"/>
      <c r="H766" s="536"/>
    </row>
    <row r="767" ht="14.25" customHeight="1">
      <c r="A767" s="536"/>
      <c r="B767" s="536"/>
      <c r="C767" s="536"/>
      <c r="D767" s="536"/>
      <c r="E767" s="536"/>
      <c r="F767" s="536"/>
      <c r="G767" s="536"/>
      <c r="H767" s="536"/>
    </row>
    <row r="768" ht="14.25" customHeight="1">
      <c r="A768" s="536"/>
      <c r="B768" s="536"/>
      <c r="C768" s="536"/>
      <c r="D768" s="536"/>
      <c r="E768" s="536"/>
      <c r="F768" s="536"/>
      <c r="G768" s="536"/>
      <c r="H768" s="536"/>
    </row>
    <row r="769" ht="14.25" customHeight="1">
      <c r="A769" s="536"/>
      <c r="B769" s="536"/>
      <c r="C769" s="536"/>
      <c r="D769" s="536"/>
      <c r="E769" s="536"/>
      <c r="F769" s="536"/>
      <c r="G769" s="536"/>
      <c r="H769" s="536"/>
    </row>
    <row r="770" ht="14.25" customHeight="1">
      <c r="A770" s="536"/>
      <c r="B770" s="536"/>
      <c r="C770" s="536"/>
      <c r="D770" s="536"/>
      <c r="E770" s="536"/>
      <c r="F770" s="536"/>
      <c r="G770" s="536"/>
      <c r="H770" s="536"/>
    </row>
    <row r="771" ht="14.25" customHeight="1">
      <c r="A771" s="536"/>
      <c r="B771" s="536"/>
      <c r="C771" s="536"/>
      <c r="D771" s="536"/>
      <c r="E771" s="536"/>
      <c r="F771" s="536"/>
      <c r="G771" s="536"/>
      <c r="H771" s="536"/>
    </row>
    <row r="772" ht="14.25" customHeight="1">
      <c r="A772" s="536"/>
      <c r="B772" s="536"/>
      <c r="C772" s="536"/>
      <c r="D772" s="536"/>
      <c r="E772" s="536"/>
      <c r="F772" s="536"/>
      <c r="G772" s="536"/>
      <c r="H772" s="536"/>
    </row>
    <row r="773" ht="14.25" customHeight="1">
      <c r="A773" s="536"/>
      <c r="B773" s="536"/>
      <c r="C773" s="536"/>
      <c r="D773" s="536"/>
      <c r="E773" s="536"/>
      <c r="F773" s="536"/>
      <c r="G773" s="536"/>
      <c r="H773" s="536"/>
    </row>
    <row r="774" ht="14.25" customHeight="1">
      <c r="A774" s="536"/>
      <c r="B774" s="536"/>
      <c r="C774" s="536"/>
      <c r="D774" s="536"/>
      <c r="E774" s="536"/>
      <c r="F774" s="536"/>
      <c r="G774" s="536"/>
      <c r="H774" s="536"/>
    </row>
    <row r="775" ht="14.25" customHeight="1">
      <c r="A775" s="536"/>
      <c r="B775" s="536"/>
      <c r="C775" s="536"/>
      <c r="D775" s="536"/>
      <c r="E775" s="536"/>
      <c r="F775" s="536"/>
      <c r="G775" s="536"/>
      <c r="H775" s="536"/>
    </row>
    <row r="776" ht="14.25" customHeight="1">
      <c r="A776" s="536"/>
      <c r="B776" s="536"/>
      <c r="C776" s="536"/>
      <c r="D776" s="536"/>
      <c r="E776" s="536"/>
      <c r="F776" s="536"/>
      <c r="G776" s="536"/>
      <c r="H776" s="536"/>
    </row>
    <row r="777" ht="14.25" customHeight="1">
      <c r="A777" s="536"/>
      <c r="B777" s="536"/>
      <c r="C777" s="536"/>
      <c r="D777" s="536"/>
      <c r="E777" s="536"/>
      <c r="F777" s="536"/>
      <c r="G777" s="536"/>
      <c r="H777" s="536"/>
    </row>
    <row r="778" ht="14.25" customHeight="1">
      <c r="A778" s="536"/>
      <c r="B778" s="536"/>
      <c r="C778" s="536"/>
      <c r="D778" s="536"/>
      <c r="E778" s="536"/>
      <c r="F778" s="536"/>
      <c r="G778" s="536"/>
      <c r="H778" s="536"/>
    </row>
    <row r="779" ht="14.25" customHeight="1">
      <c r="A779" s="536"/>
      <c r="B779" s="536"/>
      <c r="C779" s="536"/>
      <c r="D779" s="536"/>
      <c r="E779" s="536"/>
      <c r="F779" s="536"/>
      <c r="G779" s="536"/>
      <c r="H779" s="536"/>
    </row>
    <row r="780" ht="14.25" customHeight="1">
      <c r="A780" s="536"/>
      <c r="B780" s="536"/>
      <c r="C780" s="536"/>
      <c r="D780" s="536"/>
      <c r="E780" s="536"/>
      <c r="F780" s="536"/>
      <c r="G780" s="536"/>
      <c r="H780" s="536"/>
    </row>
    <row r="781" ht="14.25" customHeight="1">
      <c r="A781" s="536"/>
      <c r="B781" s="536"/>
      <c r="C781" s="536"/>
      <c r="D781" s="536"/>
      <c r="E781" s="536"/>
      <c r="F781" s="536"/>
      <c r="G781" s="536"/>
      <c r="H781" s="536"/>
    </row>
    <row r="782" ht="14.25" customHeight="1">
      <c r="A782" s="536"/>
      <c r="B782" s="536"/>
      <c r="C782" s="536"/>
      <c r="D782" s="536"/>
      <c r="E782" s="536"/>
      <c r="F782" s="536"/>
      <c r="G782" s="536"/>
      <c r="H782" s="536"/>
    </row>
    <row r="783" ht="14.25" customHeight="1">
      <c r="A783" s="536"/>
      <c r="B783" s="536"/>
      <c r="C783" s="536"/>
      <c r="D783" s="536"/>
      <c r="E783" s="536"/>
      <c r="F783" s="536"/>
      <c r="G783" s="536"/>
      <c r="H783" s="536"/>
    </row>
    <row r="784" ht="14.25" customHeight="1">
      <c r="A784" s="536"/>
      <c r="B784" s="536"/>
      <c r="C784" s="536"/>
      <c r="D784" s="536"/>
      <c r="E784" s="536"/>
      <c r="F784" s="536"/>
      <c r="G784" s="536"/>
      <c r="H784" s="536"/>
    </row>
    <row r="785" ht="14.25" customHeight="1">
      <c r="A785" s="536"/>
      <c r="B785" s="536"/>
      <c r="C785" s="536"/>
      <c r="D785" s="536"/>
      <c r="E785" s="536"/>
      <c r="F785" s="536"/>
      <c r="G785" s="536"/>
      <c r="H785" s="536"/>
    </row>
    <row r="786" ht="14.25" customHeight="1">
      <c r="A786" s="536"/>
      <c r="B786" s="536"/>
      <c r="C786" s="536"/>
      <c r="D786" s="536"/>
      <c r="E786" s="536"/>
      <c r="F786" s="536"/>
      <c r="G786" s="536"/>
      <c r="H786" s="536"/>
    </row>
    <row r="787" ht="14.25" customHeight="1">
      <c r="A787" s="536"/>
      <c r="B787" s="536"/>
      <c r="C787" s="536"/>
      <c r="D787" s="536"/>
      <c r="E787" s="536"/>
      <c r="F787" s="536"/>
      <c r="G787" s="536"/>
      <c r="H787" s="536"/>
    </row>
    <row r="788" ht="14.25" customHeight="1">
      <c r="A788" s="536"/>
      <c r="B788" s="536"/>
      <c r="C788" s="536"/>
      <c r="D788" s="536"/>
      <c r="E788" s="536"/>
      <c r="F788" s="536"/>
      <c r="G788" s="536"/>
      <c r="H788" s="536"/>
    </row>
    <row r="789" ht="14.25" customHeight="1">
      <c r="A789" s="536"/>
      <c r="B789" s="536"/>
      <c r="C789" s="536"/>
      <c r="D789" s="536"/>
      <c r="E789" s="536"/>
      <c r="F789" s="536"/>
      <c r="G789" s="536"/>
      <c r="H789" s="536"/>
    </row>
    <row r="790" ht="14.25" customHeight="1">
      <c r="A790" s="536"/>
      <c r="B790" s="536"/>
      <c r="C790" s="536"/>
      <c r="D790" s="536"/>
      <c r="E790" s="536"/>
      <c r="F790" s="536"/>
      <c r="G790" s="536"/>
      <c r="H790" s="536"/>
    </row>
    <row r="791" ht="14.25" customHeight="1">
      <c r="A791" s="536"/>
      <c r="B791" s="536"/>
      <c r="C791" s="536"/>
      <c r="D791" s="536"/>
      <c r="E791" s="536"/>
      <c r="F791" s="536"/>
      <c r="G791" s="536"/>
      <c r="H791" s="536"/>
    </row>
    <row r="792" ht="14.25" customHeight="1">
      <c r="A792" s="536"/>
      <c r="B792" s="536"/>
      <c r="C792" s="536"/>
      <c r="D792" s="536"/>
      <c r="E792" s="536"/>
      <c r="F792" s="536"/>
      <c r="G792" s="536"/>
      <c r="H792" s="536"/>
    </row>
    <row r="793" ht="14.25" customHeight="1">
      <c r="A793" s="536"/>
      <c r="B793" s="536"/>
      <c r="C793" s="536"/>
      <c r="D793" s="536"/>
      <c r="E793" s="536"/>
      <c r="F793" s="536"/>
      <c r="G793" s="536"/>
      <c r="H793" s="536"/>
    </row>
    <row r="794" ht="14.25" customHeight="1">
      <c r="A794" s="536"/>
      <c r="B794" s="536"/>
      <c r="C794" s="536"/>
      <c r="D794" s="536"/>
      <c r="E794" s="536"/>
      <c r="F794" s="536"/>
      <c r="G794" s="536"/>
      <c r="H794" s="536"/>
    </row>
    <row r="795" ht="14.25" customHeight="1">
      <c r="A795" s="536"/>
      <c r="B795" s="536"/>
      <c r="C795" s="536"/>
      <c r="D795" s="536"/>
      <c r="E795" s="536"/>
      <c r="F795" s="536"/>
      <c r="G795" s="536"/>
      <c r="H795" s="536"/>
    </row>
    <row r="796" ht="14.25" customHeight="1">
      <c r="A796" s="536"/>
      <c r="B796" s="536"/>
      <c r="C796" s="536"/>
      <c r="D796" s="536"/>
      <c r="E796" s="536"/>
      <c r="F796" s="536"/>
      <c r="G796" s="536"/>
      <c r="H796" s="536"/>
    </row>
    <row r="797" ht="14.25" customHeight="1">
      <c r="A797" s="536"/>
      <c r="B797" s="536"/>
      <c r="C797" s="536"/>
      <c r="D797" s="536"/>
      <c r="E797" s="536"/>
      <c r="F797" s="536"/>
      <c r="G797" s="536"/>
      <c r="H797" s="536"/>
    </row>
    <row r="798" ht="14.25" customHeight="1">
      <c r="A798" s="536"/>
      <c r="B798" s="536"/>
      <c r="C798" s="536"/>
      <c r="D798" s="536"/>
      <c r="E798" s="536"/>
      <c r="F798" s="536"/>
      <c r="G798" s="536"/>
      <c r="H798" s="536"/>
    </row>
    <row r="799" ht="14.25" customHeight="1">
      <c r="A799" s="536"/>
      <c r="B799" s="536"/>
      <c r="C799" s="536"/>
      <c r="D799" s="536"/>
      <c r="E799" s="536"/>
      <c r="F799" s="536"/>
      <c r="G799" s="536"/>
      <c r="H799" s="536"/>
    </row>
    <row r="800" ht="14.25" customHeight="1">
      <c r="A800" s="536"/>
      <c r="B800" s="536"/>
      <c r="C800" s="536"/>
      <c r="D800" s="536"/>
      <c r="E800" s="536"/>
      <c r="F800" s="536"/>
      <c r="G800" s="536"/>
      <c r="H800" s="536"/>
    </row>
    <row r="801" ht="14.25" customHeight="1">
      <c r="A801" s="536"/>
      <c r="B801" s="536"/>
      <c r="C801" s="536"/>
      <c r="D801" s="536"/>
      <c r="E801" s="536"/>
      <c r="F801" s="536"/>
      <c r="G801" s="536"/>
      <c r="H801" s="536"/>
    </row>
    <row r="802" ht="14.25" customHeight="1">
      <c r="A802" s="536"/>
      <c r="B802" s="536"/>
      <c r="C802" s="536"/>
      <c r="D802" s="536"/>
      <c r="E802" s="536"/>
      <c r="F802" s="536"/>
      <c r="G802" s="536"/>
      <c r="H802" s="536"/>
    </row>
    <row r="803" ht="14.25" customHeight="1">
      <c r="A803" s="536"/>
      <c r="B803" s="536"/>
      <c r="C803" s="536"/>
      <c r="D803" s="536"/>
      <c r="E803" s="536"/>
      <c r="F803" s="536"/>
      <c r="G803" s="536"/>
      <c r="H803" s="536"/>
    </row>
    <row r="804" ht="14.25" customHeight="1">
      <c r="A804" s="536"/>
      <c r="B804" s="536"/>
      <c r="C804" s="536"/>
      <c r="D804" s="536"/>
      <c r="E804" s="536"/>
      <c r="F804" s="536"/>
      <c r="G804" s="536"/>
      <c r="H804" s="536"/>
    </row>
    <row r="805" ht="14.25" customHeight="1">
      <c r="A805" s="536"/>
      <c r="B805" s="536"/>
      <c r="C805" s="536"/>
      <c r="D805" s="536"/>
      <c r="E805" s="536"/>
      <c r="F805" s="536"/>
      <c r="G805" s="536"/>
      <c r="H805" s="536"/>
    </row>
    <row r="806" ht="14.25" customHeight="1">
      <c r="A806" s="536"/>
      <c r="B806" s="536"/>
      <c r="C806" s="536"/>
      <c r="D806" s="536"/>
      <c r="E806" s="536"/>
      <c r="F806" s="536"/>
      <c r="G806" s="536"/>
      <c r="H806" s="536"/>
    </row>
    <row r="807" ht="14.25" customHeight="1">
      <c r="A807" s="536"/>
      <c r="B807" s="536"/>
      <c r="C807" s="536"/>
      <c r="D807" s="536"/>
      <c r="E807" s="536"/>
      <c r="F807" s="536"/>
      <c r="G807" s="536"/>
      <c r="H807" s="536"/>
    </row>
    <row r="808" ht="14.25" customHeight="1">
      <c r="A808" s="536"/>
      <c r="B808" s="536"/>
      <c r="C808" s="536"/>
      <c r="D808" s="536"/>
      <c r="E808" s="536"/>
      <c r="F808" s="536"/>
      <c r="G808" s="536"/>
      <c r="H808" s="536"/>
    </row>
    <row r="809" ht="14.25" customHeight="1">
      <c r="A809" s="536"/>
      <c r="B809" s="536"/>
      <c r="C809" s="536"/>
      <c r="D809" s="536"/>
      <c r="E809" s="536"/>
      <c r="F809" s="536"/>
      <c r="G809" s="536"/>
      <c r="H809" s="536"/>
    </row>
    <row r="810" ht="14.25" customHeight="1">
      <c r="A810" s="536"/>
      <c r="B810" s="536"/>
      <c r="C810" s="536"/>
      <c r="D810" s="536"/>
      <c r="E810" s="536"/>
      <c r="F810" s="536"/>
      <c r="G810" s="536"/>
      <c r="H810" s="536"/>
    </row>
    <row r="811" ht="14.25" customHeight="1">
      <c r="A811" s="536"/>
      <c r="B811" s="536"/>
      <c r="C811" s="536"/>
      <c r="D811" s="536"/>
      <c r="E811" s="536"/>
      <c r="F811" s="536"/>
      <c r="G811" s="536"/>
      <c r="H811" s="536"/>
    </row>
    <row r="812" ht="14.25" customHeight="1">
      <c r="A812" s="536"/>
      <c r="B812" s="536"/>
      <c r="C812" s="536"/>
      <c r="D812" s="536"/>
      <c r="E812" s="536"/>
      <c r="F812" s="536"/>
      <c r="G812" s="536"/>
      <c r="H812" s="536"/>
    </row>
    <row r="813" ht="14.25" customHeight="1">
      <c r="A813" s="536"/>
      <c r="B813" s="536"/>
      <c r="C813" s="536"/>
      <c r="D813" s="536"/>
      <c r="E813" s="536"/>
      <c r="F813" s="536"/>
      <c r="G813" s="536"/>
      <c r="H813" s="536"/>
    </row>
    <row r="814" ht="14.25" customHeight="1">
      <c r="A814" s="536"/>
      <c r="B814" s="536"/>
      <c r="C814" s="536"/>
      <c r="D814" s="536"/>
      <c r="E814" s="536"/>
      <c r="F814" s="536"/>
      <c r="G814" s="536"/>
      <c r="H814" s="536"/>
    </row>
    <row r="815" ht="14.25" customHeight="1">
      <c r="A815" s="536"/>
      <c r="B815" s="536"/>
      <c r="C815" s="536"/>
      <c r="D815" s="536"/>
      <c r="E815" s="536"/>
      <c r="F815" s="536"/>
      <c r="G815" s="536"/>
      <c r="H815" s="536"/>
    </row>
    <row r="816" ht="14.25" customHeight="1">
      <c r="A816" s="536"/>
      <c r="B816" s="536"/>
      <c r="C816" s="536"/>
      <c r="D816" s="536"/>
      <c r="E816" s="536"/>
      <c r="F816" s="536"/>
      <c r="G816" s="536"/>
      <c r="H816" s="536"/>
    </row>
    <row r="817" ht="14.25" customHeight="1">
      <c r="A817" s="536"/>
      <c r="B817" s="536"/>
      <c r="C817" s="536"/>
      <c r="D817" s="536"/>
      <c r="E817" s="536"/>
      <c r="F817" s="536"/>
      <c r="G817" s="536"/>
      <c r="H817" s="536"/>
    </row>
    <row r="818" ht="14.25" customHeight="1">
      <c r="A818" s="536"/>
      <c r="B818" s="536"/>
      <c r="C818" s="536"/>
      <c r="D818" s="536"/>
      <c r="E818" s="536"/>
      <c r="F818" s="536"/>
      <c r="G818" s="536"/>
      <c r="H818" s="536"/>
    </row>
    <row r="819" ht="14.25" customHeight="1">
      <c r="A819" s="536"/>
      <c r="B819" s="536"/>
      <c r="C819" s="536"/>
      <c r="D819" s="536"/>
      <c r="E819" s="536"/>
      <c r="F819" s="536"/>
      <c r="G819" s="536"/>
      <c r="H819" s="536"/>
    </row>
    <row r="820" ht="14.25" customHeight="1">
      <c r="A820" s="536"/>
      <c r="B820" s="536"/>
      <c r="C820" s="536"/>
      <c r="D820" s="536"/>
      <c r="E820" s="536"/>
      <c r="F820" s="536"/>
      <c r="G820" s="536"/>
      <c r="H820" s="536"/>
    </row>
    <row r="821" ht="14.25" customHeight="1">
      <c r="A821" s="536"/>
      <c r="B821" s="536"/>
      <c r="C821" s="536"/>
      <c r="D821" s="536"/>
      <c r="E821" s="536"/>
      <c r="F821" s="536"/>
      <c r="G821" s="536"/>
      <c r="H821" s="536"/>
    </row>
    <row r="822" ht="14.25" customHeight="1">
      <c r="A822" s="536"/>
      <c r="B822" s="536"/>
      <c r="C822" s="536"/>
      <c r="D822" s="536"/>
      <c r="E822" s="536"/>
      <c r="F822" s="536"/>
      <c r="G822" s="536"/>
      <c r="H822" s="536"/>
    </row>
    <row r="823" ht="14.25" customHeight="1">
      <c r="A823" s="536"/>
      <c r="B823" s="536"/>
      <c r="C823" s="536"/>
      <c r="D823" s="536"/>
      <c r="E823" s="536"/>
      <c r="F823" s="536"/>
      <c r="G823" s="536"/>
      <c r="H823" s="536"/>
    </row>
    <row r="824" ht="14.25" customHeight="1">
      <c r="A824" s="536"/>
      <c r="B824" s="536"/>
      <c r="C824" s="536"/>
      <c r="D824" s="536"/>
      <c r="E824" s="536"/>
      <c r="F824" s="536"/>
      <c r="G824" s="536"/>
      <c r="H824" s="536"/>
    </row>
    <row r="825" ht="14.25" customHeight="1">
      <c r="A825" s="536"/>
      <c r="B825" s="536"/>
      <c r="C825" s="536"/>
      <c r="D825" s="536"/>
      <c r="E825" s="536"/>
      <c r="F825" s="536"/>
      <c r="G825" s="536"/>
      <c r="H825" s="536"/>
    </row>
    <row r="826" ht="14.25" customHeight="1">
      <c r="A826" s="536"/>
      <c r="B826" s="536"/>
      <c r="C826" s="536"/>
      <c r="D826" s="536"/>
      <c r="E826" s="536"/>
      <c r="F826" s="536"/>
      <c r="G826" s="536"/>
      <c r="H826" s="536"/>
    </row>
    <row r="827" ht="14.25" customHeight="1">
      <c r="A827" s="536"/>
      <c r="B827" s="536"/>
      <c r="C827" s="536"/>
      <c r="D827" s="536"/>
      <c r="E827" s="536"/>
      <c r="F827" s="536"/>
      <c r="G827" s="536"/>
      <c r="H827" s="536"/>
    </row>
    <row r="828" ht="14.25" customHeight="1">
      <c r="A828" s="536"/>
      <c r="B828" s="536"/>
      <c r="C828" s="536"/>
      <c r="D828" s="536"/>
      <c r="E828" s="536"/>
      <c r="F828" s="536"/>
      <c r="G828" s="536"/>
      <c r="H828" s="536"/>
    </row>
    <row r="829" ht="14.25" customHeight="1">
      <c r="A829" s="536"/>
      <c r="B829" s="536"/>
      <c r="C829" s="536"/>
      <c r="D829" s="536"/>
      <c r="E829" s="536"/>
      <c r="F829" s="536"/>
      <c r="G829" s="536"/>
      <c r="H829" s="536"/>
    </row>
    <row r="830" ht="14.25" customHeight="1">
      <c r="A830" s="536"/>
      <c r="B830" s="536"/>
      <c r="C830" s="536"/>
      <c r="D830" s="536"/>
      <c r="E830" s="536"/>
      <c r="F830" s="536"/>
      <c r="G830" s="536"/>
      <c r="H830" s="536"/>
    </row>
    <row r="831" ht="14.25" customHeight="1">
      <c r="A831" s="536"/>
      <c r="B831" s="536"/>
      <c r="C831" s="536"/>
      <c r="D831" s="536"/>
      <c r="E831" s="536"/>
      <c r="F831" s="536"/>
      <c r="G831" s="536"/>
      <c r="H831" s="536"/>
    </row>
    <row r="832" ht="14.25" customHeight="1">
      <c r="A832" s="536"/>
      <c r="B832" s="536"/>
      <c r="C832" s="536"/>
      <c r="D832" s="536"/>
      <c r="E832" s="536"/>
      <c r="F832" s="536"/>
      <c r="G832" s="536"/>
      <c r="H832" s="536"/>
    </row>
    <row r="833" ht="14.25" customHeight="1">
      <c r="A833" s="536"/>
      <c r="B833" s="536"/>
      <c r="C833" s="536"/>
      <c r="D833" s="536"/>
      <c r="E833" s="536"/>
      <c r="F833" s="536"/>
      <c r="G833" s="536"/>
      <c r="H833" s="536"/>
    </row>
    <row r="834" ht="14.25" customHeight="1">
      <c r="A834" s="536"/>
      <c r="B834" s="536"/>
      <c r="C834" s="536"/>
      <c r="D834" s="536"/>
      <c r="E834" s="536"/>
      <c r="F834" s="536"/>
      <c r="G834" s="536"/>
      <c r="H834" s="536"/>
    </row>
    <row r="835" ht="14.25" customHeight="1">
      <c r="A835" s="536"/>
      <c r="B835" s="536"/>
      <c r="C835" s="536"/>
      <c r="D835" s="536"/>
      <c r="E835" s="536"/>
      <c r="F835" s="536"/>
      <c r="G835" s="536"/>
      <c r="H835" s="536"/>
    </row>
    <row r="836" ht="14.25" customHeight="1">
      <c r="A836" s="536"/>
      <c r="B836" s="536"/>
      <c r="C836" s="536"/>
      <c r="D836" s="536"/>
      <c r="E836" s="536"/>
      <c r="F836" s="536"/>
      <c r="G836" s="536"/>
      <c r="H836" s="536"/>
    </row>
    <row r="837" ht="14.25" customHeight="1">
      <c r="A837" s="536"/>
      <c r="B837" s="536"/>
      <c r="C837" s="536"/>
      <c r="D837" s="536"/>
      <c r="E837" s="536"/>
      <c r="F837" s="536"/>
      <c r="G837" s="536"/>
      <c r="H837" s="536"/>
    </row>
    <row r="838" ht="14.25" customHeight="1">
      <c r="A838" s="536"/>
      <c r="B838" s="536"/>
      <c r="C838" s="536"/>
      <c r="D838" s="536"/>
      <c r="E838" s="536"/>
      <c r="F838" s="536"/>
      <c r="G838" s="536"/>
      <c r="H838" s="536"/>
    </row>
    <row r="839" ht="14.25" customHeight="1">
      <c r="A839" s="536"/>
      <c r="B839" s="536"/>
      <c r="C839" s="536"/>
      <c r="D839" s="536"/>
      <c r="E839" s="536"/>
      <c r="F839" s="536"/>
      <c r="G839" s="536"/>
      <c r="H839" s="536"/>
    </row>
    <row r="840" ht="14.25" customHeight="1">
      <c r="A840" s="536"/>
      <c r="B840" s="536"/>
      <c r="C840" s="536"/>
      <c r="D840" s="536"/>
      <c r="E840" s="536"/>
      <c r="F840" s="536"/>
      <c r="G840" s="536"/>
      <c r="H840" s="536"/>
    </row>
    <row r="841" ht="14.25" customHeight="1">
      <c r="A841" s="536"/>
      <c r="B841" s="536"/>
      <c r="C841" s="536"/>
      <c r="D841" s="536"/>
      <c r="E841" s="536"/>
      <c r="F841" s="536"/>
      <c r="G841" s="536"/>
      <c r="H841" s="536"/>
    </row>
    <row r="842" ht="14.25" customHeight="1">
      <c r="A842" s="536"/>
      <c r="B842" s="536"/>
      <c r="C842" s="536"/>
      <c r="D842" s="536"/>
      <c r="E842" s="536"/>
      <c r="F842" s="536"/>
      <c r="G842" s="536"/>
      <c r="H842" s="536"/>
    </row>
    <row r="843" ht="14.25" customHeight="1">
      <c r="A843" s="536"/>
      <c r="B843" s="536"/>
      <c r="C843" s="536"/>
      <c r="D843" s="536"/>
      <c r="E843" s="536"/>
      <c r="F843" s="536"/>
      <c r="G843" s="536"/>
      <c r="H843" s="536"/>
    </row>
    <row r="844" ht="14.25" customHeight="1">
      <c r="A844" s="536"/>
      <c r="B844" s="536"/>
      <c r="C844" s="536"/>
      <c r="D844" s="536"/>
      <c r="E844" s="536"/>
      <c r="F844" s="536"/>
      <c r="G844" s="536"/>
      <c r="H844" s="536"/>
    </row>
    <row r="845" ht="14.25" customHeight="1">
      <c r="A845" s="536"/>
      <c r="B845" s="536"/>
      <c r="C845" s="536"/>
      <c r="D845" s="536"/>
      <c r="E845" s="536"/>
      <c r="F845" s="536"/>
      <c r="G845" s="536"/>
      <c r="H845" s="536"/>
    </row>
    <row r="846" ht="14.25" customHeight="1">
      <c r="A846" s="536"/>
      <c r="B846" s="536"/>
      <c r="C846" s="536"/>
      <c r="D846" s="536"/>
      <c r="E846" s="536"/>
      <c r="F846" s="536"/>
      <c r="G846" s="536"/>
      <c r="H846" s="536"/>
    </row>
    <row r="847" ht="14.25" customHeight="1">
      <c r="A847" s="536"/>
      <c r="B847" s="536"/>
      <c r="C847" s="536"/>
      <c r="D847" s="536"/>
      <c r="E847" s="536"/>
      <c r="F847" s="536"/>
      <c r="G847" s="536"/>
      <c r="H847" s="536"/>
    </row>
    <row r="848" ht="14.25" customHeight="1">
      <c r="A848" s="536"/>
      <c r="B848" s="536"/>
      <c r="C848" s="536"/>
      <c r="D848" s="536"/>
      <c r="E848" s="536"/>
      <c r="F848" s="536"/>
      <c r="G848" s="536"/>
      <c r="H848" s="536"/>
    </row>
    <row r="849" ht="14.25" customHeight="1">
      <c r="A849" s="536"/>
      <c r="B849" s="536"/>
      <c r="C849" s="536"/>
      <c r="D849" s="536"/>
      <c r="E849" s="536"/>
      <c r="F849" s="536"/>
      <c r="G849" s="536"/>
      <c r="H849" s="536"/>
    </row>
    <row r="850" ht="14.25" customHeight="1">
      <c r="A850" s="536"/>
      <c r="B850" s="536"/>
      <c r="C850" s="536"/>
      <c r="D850" s="536"/>
      <c r="E850" s="536"/>
      <c r="F850" s="536"/>
      <c r="G850" s="536"/>
      <c r="H850" s="536"/>
    </row>
    <row r="851" ht="14.25" customHeight="1">
      <c r="A851" s="536"/>
      <c r="B851" s="536"/>
      <c r="C851" s="536"/>
      <c r="D851" s="536"/>
      <c r="E851" s="536"/>
      <c r="F851" s="536"/>
      <c r="G851" s="536"/>
      <c r="H851" s="536"/>
    </row>
    <row r="852" ht="14.25" customHeight="1">
      <c r="A852" s="536"/>
      <c r="B852" s="536"/>
      <c r="C852" s="536"/>
      <c r="D852" s="536"/>
      <c r="E852" s="536"/>
      <c r="F852" s="536"/>
      <c r="G852" s="536"/>
      <c r="H852" s="536"/>
    </row>
    <row r="853" ht="14.25" customHeight="1">
      <c r="A853" s="536"/>
      <c r="B853" s="536"/>
      <c r="C853" s="536"/>
      <c r="D853" s="536"/>
      <c r="E853" s="536"/>
      <c r="F853" s="536"/>
      <c r="G853" s="536"/>
      <c r="H853" s="536"/>
    </row>
    <row r="854" ht="14.25" customHeight="1">
      <c r="A854" s="536"/>
      <c r="B854" s="536"/>
      <c r="C854" s="536"/>
      <c r="D854" s="536"/>
      <c r="E854" s="536"/>
      <c r="F854" s="536"/>
      <c r="G854" s="536"/>
      <c r="H854" s="536"/>
    </row>
    <row r="855" ht="14.25" customHeight="1">
      <c r="A855" s="536"/>
      <c r="B855" s="536"/>
      <c r="C855" s="536"/>
      <c r="D855" s="536"/>
      <c r="E855" s="536"/>
      <c r="F855" s="536"/>
      <c r="G855" s="536"/>
      <c r="H855" s="536"/>
    </row>
    <row r="856" ht="14.25" customHeight="1">
      <c r="A856" s="536"/>
      <c r="B856" s="536"/>
      <c r="C856" s="536"/>
      <c r="D856" s="536"/>
      <c r="E856" s="536"/>
      <c r="F856" s="536"/>
      <c r="G856" s="536"/>
      <c r="H856" s="536"/>
    </row>
    <row r="857" ht="14.25" customHeight="1">
      <c r="A857" s="536"/>
      <c r="B857" s="536"/>
      <c r="C857" s="536"/>
      <c r="D857" s="536"/>
      <c r="E857" s="536"/>
      <c r="F857" s="536"/>
      <c r="G857" s="536"/>
      <c r="H857" s="536"/>
    </row>
    <row r="858" ht="14.25" customHeight="1">
      <c r="A858" s="536"/>
      <c r="B858" s="536"/>
      <c r="C858" s="536"/>
      <c r="D858" s="536"/>
      <c r="E858" s="536"/>
      <c r="F858" s="536"/>
      <c r="G858" s="536"/>
      <c r="H858" s="536"/>
    </row>
    <row r="859" ht="14.25" customHeight="1">
      <c r="A859" s="536"/>
      <c r="B859" s="536"/>
      <c r="C859" s="536"/>
      <c r="D859" s="536"/>
      <c r="E859" s="536"/>
      <c r="F859" s="536"/>
      <c r="G859" s="536"/>
      <c r="H859" s="536"/>
    </row>
    <row r="860" ht="14.25" customHeight="1">
      <c r="A860" s="536"/>
      <c r="B860" s="536"/>
      <c r="C860" s="536"/>
      <c r="D860" s="536"/>
      <c r="E860" s="536"/>
      <c r="F860" s="536"/>
      <c r="G860" s="536"/>
      <c r="H860" s="536"/>
    </row>
    <row r="861" ht="14.25" customHeight="1">
      <c r="A861" s="536"/>
      <c r="B861" s="536"/>
      <c r="C861" s="536"/>
      <c r="D861" s="536"/>
      <c r="E861" s="536"/>
      <c r="F861" s="536"/>
      <c r="G861" s="536"/>
      <c r="H861" s="536"/>
    </row>
    <row r="862" ht="14.25" customHeight="1">
      <c r="A862" s="536"/>
      <c r="B862" s="536"/>
      <c r="C862" s="536"/>
      <c r="D862" s="536"/>
      <c r="E862" s="536"/>
      <c r="F862" s="536"/>
      <c r="G862" s="536"/>
      <c r="H862" s="536"/>
    </row>
    <row r="863" ht="14.25" customHeight="1">
      <c r="A863" s="536"/>
      <c r="B863" s="536"/>
      <c r="C863" s="536"/>
      <c r="D863" s="536"/>
      <c r="E863" s="536"/>
      <c r="F863" s="536"/>
      <c r="G863" s="536"/>
      <c r="H863" s="536"/>
    </row>
    <row r="864" ht="14.25" customHeight="1">
      <c r="A864" s="536"/>
      <c r="B864" s="536"/>
      <c r="C864" s="536"/>
      <c r="D864" s="536"/>
      <c r="E864" s="536"/>
      <c r="F864" s="536"/>
      <c r="G864" s="536"/>
      <c r="H864" s="536"/>
    </row>
    <row r="865" ht="14.25" customHeight="1">
      <c r="A865" s="536"/>
      <c r="B865" s="536"/>
      <c r="C865" s="536"/>
      <c r="D865" s="536"/>
      <c r="E865" s="536"/>
      <c r="F865" s="536"/>
      <c r="G865" s="536"/>
      <c r="H865" s="536"/>
    </row>
    <row r="866" ht="14.25" customHeight="1">
      <c r="A866" s="536"/>
      <c r="B866" s="536"/>
      <c r="C866" s="536"/>
      <c r="D866" s="536"/>
      <c r="E866" s="536"/>
      <c r="F866" s="536"/>
      <c r="G866" s="536"/>
      <c r="H866" s="536"/>
    </row>
    <row r="867" ht="14.25" customHeight="1">
      <c r="A867" s="536"/>
      <c r="B867" s="536"/>
      <c r="C867" s="536"/>
      <c r="D867" s="536"/>
      <c r="E867" s="536"/>
      <c r="F867" s="536"/>
      <c r="G867" s="536"/>
      <c r="H867" s="536"/>
    </row>
    <row r="868" ht="14.25" customHeight="1">
      <c r="A868" s="536"/>
      <c r="B868" s="536"/>
      <c r="C868" s="536"/>
      <c r="D868" s="536"/>
      <c r="E868" s="536"/>
      <c r="F868" s="536"/>
      <c r="G868" s="536"/>
      <c r="H868" s="536"/>
    </row>
    <row r="869" ht="14.25" customHeight="1">
      <c r="A869" s="536"/>
      <c r="B869" s="536"/>
      <c r="C869" s="536"/>
      <c r="D869" s="536"/>
      <c r="E869" s="536"/>
      <c r="F869" s="536"/>
      <c r="G869" s="536"/>
      <c r="H869" s="536"/>
    </row>
    <row r="870" ht="14.25" customHeight="1">
      <c r="A870" s="536"/>
      <c r="B870" s="536"/>
      <c r="C870" s="536"/>
      <c r="D870" s="536"/>
      <c r="E870" s="536"/>
      <c r="F870" s="536"/>
      <c r="G870" s="536"/>
      <c r="H870" s="536"/>
    </row>
    <row r="871" ht="14.25" customHeight="1">
      <c r="A871" s="536"/>
      <c r="B871" s="536"/>
      <c r="C871" s="536"/>
      <c r="D871" s="536"/>
      <c r="E871" s="536"/>
      <c r="F871" s="536"/>
      <c r="G871" s="536"/>
      <c r="H871" s="536"/>
    </row>
    <row r="872" ht="14.25" customHeight="1">
      <c r="A872" s="536"/>
      <c r="B872" s="536"/>
      <c r="C872" s="536"/>
      <c r="D872" s="536"/>
      <c r="E872" s="536"/>
      <c r="F872" s="536"/>
      <c r="G872" s="536"/>
      <c r="H872" s="536"/>
    </row>
    <row r="873" ht="14.25" customHeight="1">
      <c r="A873" s="536"/>
      <c r="B873" s="536"/>
      <c r="C873" s="536"/>
      <c r="D873" s="536"/>
      <c r="E873" s="536"/>
      <c r="F873" s="536"/>
      <c r="G873" s="536"/>
      <c r="H873" s="536"/>
    </row>
    <row r="874" ht="14.25" customHeight="1">
      <c r="A874" s="536"/>
      <c r="B874" s="536"/>
      <c r="C874" s="536"/>
      <c r="D874" s="536"/>
      <c r="E874" s="536"/>
      <c r="F874" s="536"/>
      <c r="G874" s="536"/>
      <c r="H874" s="536"/>
    </row>
    <row r="875" ht="14.25" customHeight="1">
      <c r="A875" s="536"/>
      <c r="B875" s="536"/>
      <c r="C875" s="536"/>
      <c r="D875" s="536"/>
      <c r="E875" s="536"/>
      <c r="F875" s="536"/>
      <c r="G875" s="536"/>
      <c r="H875" s="536"/>
    </row>
    <row r="876" ht="14.25" customHeight="1">
      <c r="A876" s="536"/>
      <c r="B876" s="536"/>
      <c r="C876" s="536"/>
      <c r="D876" s="536"/>
      <c r="E876" s="536"/>
      <c r="F876" s="536"/>
      <c r="G876" s="536"/>
      <c r="H876" s="536"/>
    </row>
    <row r="877" ht="14.25" customHeight="1">
      <c r="A877" s="536"/>
      <c r="B877" s="536"/>
      <c r="C877" s="536"/>
      <c r="D877" s="536"/>
      <c r="E877" s="536"/>
      <c r="F877" s="536"/>
      <c r="G877" s="536"/>
      <c r="H877" s="536"/>
    </row>
    <row r="878" ht="14.25" customHeight="1">
      <c r="A878" s="536"/>
      <c r="B878" s="536"/>
      <c r="C878" s="536"/>
      <c r="D878" s="536"/>
      <c r="E878" s="536"/>
      <c r="F878" s="536"/>
      <c r="G878" s="536"/>
      <c r="H878" s="536"/>
    </row>
    <row r="879" ht="14.25" customHeight="1">
      <c r="A879" s="536"/>
      <c r="B879" s="536"/>
      <c r="C879" s="536"/>
      <c r="D879" s="536"/>
      <c r="E879" s="536"/>
      <c r="F879" s="536"/>
      <c r="G879" s="536"/>
      <c r="H879" s="536"/>
    </row>
    <row r="880" ht="14.25" customHeight="1">
      <c r="A880" s="536"/>
      <c r="B880" s="536"/>
      <c r="C880" s="536"/>
      <c r="D880" s="536"/>
      <c r="E880" s="536"/>
      <c r="F880" s="536"/>
      <c r="G880" s="536"/>
      <c r="H880" s="536"/>
    </row>
    <row r="881" ht="14.25" customHeight="1">
      <c r="A881" s="536"/>
      <c r="B881" s="536"/>
      <c r="C881" s="536"/>
      <c r="D881" s="536"/>
      <c r="E881" s="536"/>
      <c r="F881" s="536"/>
      <c r="G881" s="536"/>
      <c r="H881" s="536"/>
    </row>
    <row r="882" ht="14.25" customHeight="1">
      <c r="A882" s="536"/>
      <c r="B882" s="536"/>
      <c r="C882" s="536"/>
      <c r="D882" s="536"/>
      <c r="E882" s="536"/>
      <c r="F882" s="536"/>
      <c r="G882" s="536"/>
      <c r="H882" s="536"/>
    </row>
    <row r="883" ht="14.25" customHeight="1">
      <c r="A883" s="536"/>
      <c r="B883" s="536"/>
      <c r="C883" s="536"/>
      <c r="D883" s="536"/>
      <c r="E883" s="536"/>
      <c r="F883" s="536"/>
      <c r="G883" s="536"/>
      <c r="H883" s="536"/>
    </row>
    <row r="884" ht="14.25" customHeight="1">
      <c r="A884" s="536"/>
      <c r="B884" s="536"/>
      <c r="C884" s="536"/>
      <c r="D884" s="536"/>
      <c r="E884" s="536"/>
      <c r="F884" s="536"/>
      <c r="G884" s="536"/>
      <c r="H884" s="536"/>
    </row>
    <row r="885" ht="14.25" customHeight="1">
      <c r="A885" s="536"/>
      <c r="B885" s="536"/>
      <c r="C885" s="536"/>
      <c r="D885" s="536"/>
      <c r="E885" s="536"/>
      <c r="F885" s="536"/>
      <c r="G885" s="536"/>
      <c r="H885" s="536"/>
    </row>
    <row r="886" ht="14.25" customHeight="1">
      <c r="A886" s="536"/>
      <c r="B886" s="536"/>
      <c r="C886" s="536"/>
      <c r="D886" s="536"/>
      <c r="E886" s="536"/>
      <c r="F886" s="536"/>
      <c r="G886" s="536"/>
      <c r="H886" s="536"/>
    </row>
    <row r="887" ht="14.25" customHeight="1">
      <c r="A887" s="536"/>
      <c r="B887" s="536"/>
      <c r="C887" s="536"/>
      <c r="D887" s="536"/>
      <c r="E887" s="536"/>
      <c r="F887" s="536"/>
      <c r="G887" s="536"/>
      <c r="H887" s="536"/>
    </row>
    <row r="888" ht="14.25" customHeight="1">
      <c r="A888" s="536"/>
      <c r="B888" s="536"/>
      <c r="C888" s="536"/>
      <c r="D888" s="536"/>
      <c r="E888" s="536"/>
      <c r="F888" s="536"/>
      <c r="G888" s="536"/>
      <c r="H888" s="536"/>
    </row>
    <row r="889" ht="14.25" customHeight="1">
      <c r="A889" s="536"/>
      <c r="B889" s="536"/>
      <c r="C889" s="536"/>
      <c r="D889" s="536"/>
      <c r="E889" s="536"/>
      <c r="F889" s="536"/>
      <c r="G889" s="536"/>
      <c r="H889" s="536"/>
    </row>
    <row r="890" ht="14.25" customHeight="1">
      <c r="A890" s="536"/>
      <c r="B890" s="536"/>
      <c r="C890" s="536"/>
      <c r="D890" s="536"/>
      <c r="E890" s="536"/>
      <c r="F890" s="536"/>
      <c r="G890" s="536"/>
      <c r="H890" s="536"/>
    </row>
    <row r="891" ht="14.25" customHeight="1">
      <c r="A891" s="536"/>
      <c r="B891" s="536"/>
      <c r="C891" s="536"/>
      <c r="D891" s="536"/>
      <c r="E891" s="536"/>
      <c r="F891" s="536"/>
      <c r="G891" s="536"/>
      <c r="H891" s="536"/>
    </row>
    <row r="892" ht="14.25" customHeight="1">
      <c r="A892" s="536"/>
      <c r="B892" s="536"/>
      <c r="C892" s="536"/>
      <c r="D892" s="536"/>
      <c r="E892" s="536"/>
      <c r="F892" s="536"/>
      <c r="G892" s="536"/>
      <c r="H892" s="536"/>
    </row>
    <row r="893" ht="14.25" customHeight="1">
      <c r="A893" s="536"/>
      <c r="B893" s="536"/>
      <c r="C893" s="536"/>
      <c r="D893" s="536"/>
      <c r="E893" s="536"/>
      <c r="F893" s="536"/>
      <c r="G893" s="536"/>
      <c r="H893" s="536"/>
    </row>
    <row r="894" ht="14.25" customHeight="1">
      <c r="A894" s="536"/>
      <c r="B894" s="536"/>
      <c r="C894" s="536"/>
      <c r="D894" s="536"/>
      <c r="E894" s="536"/>
      <c r="F894" s="536"/>
      <c r="G894" s="536"/>
      <c r="H894" s="536"/>
    </row>
    <row r="895" ht="14.25" customHeight="1">
      <c r="A895" s="536"/>
      <c r="B895" s="536"/>
      <c r="C895" s="536"/>
      <c r="D895" s="536"/>
      <c r="E895" s="536"/>
      <c r="F895" s="536"/>
      <c r="G895" s="536"/>
      <c r="H895" s="536"/>
    </row>
    <row r="896" ht="14.25" customHeight="1">
      <c r="A896" s="536"/>
      <c r="B896" s="536"/>
      <c r="C896" s="536"/>
      <c r="D896" s="536"/>
      <c r="E896" s="536"/>
      <c r="F896" s="536"/>
      <c r="G896" s="536"/>
      <c r="H896" s="536"/>
    </row>
    <row r="897" ht="14.25" customHeight="1">
      <c r="A897" s="536"/>
      <c r="B897" s="536"/>
      <c r="C897" s="536"/>
      <c r="D897" s="536"/>
      <c r="E897" s="536"/>
      <c r="F897" s="536"/>
      <c r="G897" s="536"/>
      <c r="H897" s="536"/>
    </row>
    <row r="898" ht="14.25" customHeight="1">
      <c r="A898" s="536"/>
      <c r="B898" s="536"/>
      <c r="C898" s="536"/>
      <c r="D898" s="536"/>
      <c r="E898" s="536"/>
      <c r="F898" s="536"/>
      <c r="G898" s="536"/>
      <c r="H898" s="536"/>
    </row>
    <row r="899" ht="14.25" customHeight="1">
      <c r="A899" s="536"/>
      <c r="B899" s="536"/>
      <c r="C899" s="536"/>
      <c r="D899" s="536"/>
      <c r="E899" s="536"/>
      <c r="F899" s="536"/>
      <c r="G899" s="536"/>
      <c r="H899" s="536"/>
    </row>
    <row r="900" ht="14.25" customHeight="1">
      <c r="A900" s="536"/>
      <c r="B900" s="536"/>
      <c r="C900" s="536"/>
      <c r="D900" s="536"/>
      <c r="E900" s="536"/>
      <c r="F900" s="536"/>
      <c r="G900" s="536"/>
      <c r="H900" s="536"/>
    </row>
    <row r="901" ht="14.25" customHeight="1">
      <c r="A901" s="536"/>
      <c r="B901" s="536"/>
      <c r="C901" s="536"/>
      <c r="D901" s="536"/>
      <c r="E901" s="536"/>
      <c r="F901" s="536"/>
      <c r="G901" s="536"/>
      <c r="H901" s="536"/>
    </row>
    <row r="902" ht="14.25" customHeight="1">
      <c r="A902" s="536"/>
      <c r="B902" s="536"/>
      <c r="C902" s="536"/>
      <c r="D902" s="536"/>
      <c r="E902" s="536"/>
      <c r="F902" s="536"/>
      <c r="G902" s="536"/>
      <c r="H902" s="536"/>
    </row>
    <row r="903" ht="14.25" customHeight="1">
      <c r="A903" s="536"/>
      <c r="B903" s="536"/>
      <c r="C903" s="536"/>
      <c r="D903" s="536"/>
      <c r="E903" s="536"/>
      <c r="F903" s="536"/>
      <c r="G903" s="536"/>
      <c r="H903" s="536"/>
    </row>
    <row r="904" ht="14.25" customHeight="1">
      <c r="A904" s="536"/>
      <c r="B904" s="536"/>
      <c r="C904" s="536"/>
      <c r="D904" s="536"/>
      <c r="E904" s="536"/>
      <c r="F904" s="536"/>
      <c r="G904" s="536"/>
      <c r="H904" s="536"/>
    </row>
    <row r="905" ht="14.25" customHeight="1">
      <c r="A905" s="536"/>
      <c r="B905" s="536"/>
      <c r="C905" s="536"/>
      <c r="D905" s="536"/>
      <c r="E905" s="536"/>
      <c r="F905" s="536"/>
      <c r="G905" s="536"/>
      <c r="H905" s="536"/>
    </row>
    <row r="906" ht="14.25" customHeight="1">
      <c r="A906" s="536"/>
      <c r="B906" s="536"/>
      <c r="C906" s="536"/>
      <c r="D906" s="536"/>
      <c r="E906" s="536"/>
      <c r="F906" s="536"/>
      <c r="G906" s="536"/>
      <c r="H906" s="536"/>
    </row>
    <row r="907" ht="14.25" customHeight="1">
      <c r="A907" s="536"/>
      <c r="B907" s="536"/>
      <c r="C907" s="536"/>
      <c r="D907" s="536"/>
      <c r="E907" s="536"/>
      <c r="F907" s="536"/>
      <c r="G907" s="536"/>
      <c r="H907" s="536"/>
    </row>
    <row r="908" ht="14.25" customHeight="1">
      <c r="A908" s="536"/>
      <c r="B908" s="536"/>
      <c r="C908" s="536"/>
      <c r="D908" s="536"/>
      <c r="E908" s="536"/>
      <c r="F908" s="536"/>
      <c r="G908" s="536"/>
      <c r="H908" s="536"/>
    </row>
    <row r="909" ht="14.25" customHeight="1">
      <c r="A909" s="536"/>
      <c r="B909" s="536"/>
      <c r="C909" s="536"/>
      <c r="D909" s="536"/>
      <c r="E909" s="536"/>
      <c r="F909" s="536"/>
      <c r="G909" s="536"/>
      <c r="H909" s="536"/>
    </row>
    <row r="910" ht="14.25" customHeight="1">
      <c r="A910" s="536"/>
      <c r="B910" s="536"/>
      <c r="C910" s="536"/>
      <c r="D910" s="536"/>
      <c r="E910" s="536"/>
      <c r="F910" s="536"/>
      <c r="G910" s="536"/>
      <c r="H910" s="536"/>
    </row>
    <row r="911" ht="14.25" customHeight="1">
      <c r="A911" s="536"/>
      <c r="B911" s="536"/>
      <c r="C911" s="536"/>
      <c r="D911" s="536"/>
      <c r="E911" s="536"/>
      <c r="F911" s="536"/>
      <c r="G911" s="536"/>
      <c r="H911" s="536"/>
    </row>
    <row r="912" ht="14.25" customHeight="1">
      <c r="A912" s="536"/>
      <c r="B912" s="536"/>
      <c r="C912" s="536"/>
      <c r="D912" s="536"/>
      <c r="E912" s="536"/>
      <c r="F912" s="536"/>
      <c r="G912" s="536"/>
      <c r="H912" s="536"/>
    </row>
    <row r="913" ht="14.25" customHeight="1">
      <c r="A913" s="536"/>
      <c r="B913" s="536"/>
      <c r="C913" s="536"/>
      <c r="D913" s="536"/>
      <c r="E913" s="536"/>
      <c r="F913" s="536"/>
      <c r="G913" s="536"/>
      <c r="H913" s="536"/>
    </row>
    <row r="914" ht="14.25" customHeight="1">
      <c r="A914" s="536"/>
      <c r="B914" s="536"/>
      <c r="C914" s="536"/>
      <c r="D914" s="536"/>
      <c r="E914" s="536"/>
      <c r="F914" s="536"/>
      <c r="G914" s="536"/>
      <c r="H914" s="536"/>
    </row>
    <row r="915" ht="14.25" customHeight="1">
      <c r="A915" s="536"/>
      <c r="B915" s="536"/>
      <c r="C915" s="536"/>
      <c r="D915" s="536"/>
      <c r="E915" s="536"/>
      <c r="F915" s="536"/>
      <c r="G915" s="536"/>
      <c r="H915" s="536"/>
    </row>
    <row r="916" ht="14.25" customHeight="1">
      <c r="A916" s="536"/>
      <c r="B916" s="536"/>
      <c r="C916" s="536"/>
      <c r="D916" s="536"/>
      <c r="E916" s="536"/>
      <c r="F916" s="536"/>
      <c r="G916" s="536"/>
      <c r="H916" s="536"/>
    </row>
    <row r="917" ht="14.25" customHeight="1">
      <c r="A917" s="536"/>
      <c r="B917" s="536"/>
      <c r="C917" s="536"/>
      <c r="D917" s="536"/>
      <c r="E917" s="536"/>
      <c r="F917" s="536"/>
      <c r="G917" s="536"/>
      <c r="H917" s="536"/>
    </row>
    <row r="918" ht="14.25" customHeight="1">
      <c r="A918" s="536"/>
      <c r="B918" s="536"/>
      <c r="C918" s="536"/>
      <c r="D918" s="536"/>
      <c r="E918" s="536"/>
      <c r="F918" s="536"/>
      <c r="G918" s="536"/>
      <c r="H918" s="536"/>
    </row>
    <row r="919" ht="14.25" customHeight="1">
      <c r="A919" s="536"/>
      <c r="B919" s="536"/>
      <c r="C919" s="536"/>
      <c r="D919" s="536"/>
      <c r="E919" s="536"/>
      <c r="F919" s="536"/>
      <c r="G919" s="536"/>
      <c r="H919" s="536"/>
    </row>
    <row r="920" ht="14.25" customHeight="1">
      <c r="A920" s="536"/>
      <c r="B920" s="536"/>
      <c r="C920" s="536"/>
      <c r="D920" s="536"/>
      <c r="E920" s="536"/>
      <c r="F920" s="536"/>
      <c r="G920" s="536"/>
      <c r="H920" s="536"/>
    </row>
    <row r="921" ht="14.25" customHeight="1">
      <c r="A921" s="536"/>
      <c r="B921" s="536"/>
      <c r="C921" s="536"/>
      <c r="D921" s="536"/>
      <c r="E921" s="536"/>
      <c r="F921" s="536"/>
      <c r="G921" s="536"/>
      <c r="H921" s="536"/>
    </row>
    <row r="922" ht="14.25" customHeight="1">
      <c r="A922" s="536"/>
      <c r="B922" s="536"/>
      <c r="C922" s="536"/>
      <c r="D922" s="536"/>
      <c r="E922" s="536"/>
      <c r="F922" s="536"/>
      <c r="G922" s="536"/>
      <c r="H922" s="536"/>
    </row>
    <row r="923" ht="14.25" customHeight="1">
      <c r="A923" s="536"/>
      <c r="B923" s="536"/>
      <c r="C923" s="536"/>
      <c r="D923" s="536"/>
      <c r="E923" s="536"/>
      <c r="F923" s="536"/>
      <c r="G923" s="536"/>
      <c r="H923" s="536"/>
    </row>
    <row r="924" ht="14.25" customHeight="1">
      <c r="A924" s="536"/>
      <c r="B924" s="536"/>
      <c r="C924" s="536"/>
      <c r="D924" s="536"/>
      <c r="E924" s="536"/>
      <c r="F924" s="536"/>
      <c r="G924" s="536"/>
      <c r="H924" s="536"/>
    </row>
    <row r="925" ht="14.25" customHeight="1">
      <c r="A925" s="536"/>
      <c r="B925" s="536"/>
      <c r="C925" s="536"/>
      <c r="D925" s="536"/>
      <c r="E925" s="536"/>
      <c r="F925" s="536"/>
      <c r="G925" s="536"/>
      <c r="H925" s="536"/>
    </row>
    <row r="926" ht="14.25" customHeight="1">
      <c r="A926" s="536"/>
      <c r="B926" s="536"/>
      <c r="C926" s="536"/>
      <c r="D926" s="536"/>
      <c r="E926" s="536"/>
      <c r="F926" s="536"/>
      <c r="G926" s="536"/>
      <c r="H926" s="536"/>
    </row>
    <row r="927" ht="14.25" customHeight="1">
      <c r="A927" s="536"/>
      <c r="B927" s="536"/>
      <c r="C927" s="536"/>
      <c r="D927" s="536"/>
      <c r="E927" s="536"/>
      <c r="F927" s="536"/>
      <c r="G927" s="536"/>
      <c r="H927" s="536"/>
    </row>
    <row r="928" ht="14.25" customHeight="1">
      <c r="A928" s="536"/>
      <c r="B928" s="536"/>
      <c r="C928" s="536"/>
      <c r="D928" s="536"/>
      <c r="E928" s="536"/>
      <c r="F928" s="536"/>
      <c r="G928" s="536"/>
      <c r="H928" s="536"/>
    </row>
    <row r="929" ht="14.25" customHeight="1">
      <c r="A929" s="536"/>
      <c r="B929" s="536"/>
      <c r="C929" s="536"/>
      <c r="D929" s="536"/>
      <c r="E929" s="536"/>
      <c r="F929" s="536"/>
      <c r="G929" s="536"/>
      <c r="H929" s="536"/>
    </row>
    <row r="930" ht="14.25" customHeight="1">
      <c r="A930" s="536"/>
      <c r="B930" s="536"/>
      <c r="C930" s="536"/>
      <c r="D930" s="536"/>
      <c r="E930" s="536"/>
      <c r="F930" s="536"/>
      <c r="G930" s="536"/>
      <c r="H930" s="536"/>
    </row>
    <row r="931" ht="14.25" customHeight="1">
      <c r="A931" s="536"/>
      <c r="B931" s="536"/>
      <c r="C931" s="536"/>
      <c r="D931" s="536"/>
      <c r="E931" s="536"/>
      <c r="F931" s="536"/>
      <c r="G931" s="536"/>
      <c r="H931" s="536"/>
    </row>
    <row r="932" ht="14.25" customHeight="1">
      <c r="A932" s="536"/>
      <c r="B932" s="536"/>
      <c r="C932" s="536"/>
      <c r="D932" s="536"/>
      <c r="E932" s="536"/>
      <c r="F932" s="536"/>
      <c r="G932" s="536"/>
      <c r="H932" s="536"/>
    </row>
    <row r="933" ht="14.25" customHeight="1">
      <c r="A933" s="536"/>
      <c r="B933" s="536"/>
      <c r="C933" s="536"/>
      <c r="D933" s="536"/>
      <c r="E933" s="536"/>
      <c r="F933" s="536"/>
      <c r="G933" s="536"/>
      <c r="H933" s="536"/>
    </row>
    <row r="934" ht="14.25" customHeight="1">
      <c r="A934" s="536"/>
      <c r="B934" s="536"/>
      <c r="C934" s="536"/>
      <c r="D934" s="536"/>
      <c r="E934" s="536"/>
      <c r="F934" s="536"/>
      <c r="G934" s="536"/>
      <c r="H934" s="536"/>
    </row>
    <row r="935" ht="14.25" customHeight="1">
      <c r="A935" s="536"/>
      <c r="B935" s="536"/>
      <c r="C935" s="536"/>
      <c r="D935" s="536"/>
      <c r="E935" s="536"/>
      <c r="F935" s="536"/>
      <c r="G935" s="536"/>
      <c r="H935" s="536"/>
    </row>
    <row r="936" ht="14.25" customHeight="1">
      <c r="A936" s="536"/>
      <c r="B936" s="536"/>
      <c r="C936" s="536"/>
      <c r="D936" s="536"/>
      <c r="E936" s="536"/>
      <c r="F936" s="536"/>
      <c r="G936" s="536"/>
      <c r="H936" s="536"/>
    </row>
    <row r="937" ht="14.25" customHeight="1">
      <c r="A937" s="536"/>
      <c r="B937" s="536"/>
      <c r="C937" s="536"/>
      <c r="D937" s="536"/>
      <c r="E937" s="536"/>
      <c r="F937" s="536"/>
      <c r="G937" s="536"/>
      <c r="H937" s="536"/>
    </row>
    <row r="938" ht="14.25" customHeight="1">
      <c r="A938" s="536"/>
      <c r="B938" s="536"/>
      <c r="C938" s="536"/>
      <c r="D938" s="536"/>
      <c r="E938" s="536"/>
      <c r="F938" s="536"/>
      <c r="G938" s="536"/>
      <c r="H938" s="536"/>
    </row>
    <row r="939" ht="14.25" customHeight="1">
      <c r="A939" s="536"/>
      <c r="B939" s="536"/>
      <c r="C939" s="536"/>
      <c r="D939" s="536"/>
      <c r="E939" s="536"/>
      <c r="F939" s="536"/>
      <c r="G939" s="536"/>
      <c r="H939" s="536"/>
    </row>
    <row r="940" ht="14.25" customHeight="1">
      <c r="A940" s="536"/>
      <c r="B940" s="536"/>
      <c r="C940" s="536"/>
      <c r="D940" s="536"/>
      <c r="E940" s="536"/>
      <c r="F940" s="536"/>
      <c r="G940" s="536"/>
      <c r="H940" s="536"/>
    </row>
    <row r="941" ht="14.25" customHeight="1">
      <c r="A941" s="536"/>
      <c r="B941" s="536"/>
      <c r="C941" s="536"/>
      <c r="D941" s="536"/>
      <c r="E941" s="536"/>
      <c r="F941" s="536"/>
      <c r="G941" s="536"/>
      <c r="H941" s="536"/>
    </row>
    <row r="942" ht="14.25" customHeight="1">
      <c r="A942" s="536"/>
      <c r="B942" s="536"/>
      <c r="C942" s="536"/>
      <c r="D942" s="536"/>
      <c r="E942" s="536"/>
      <c r="F942" s="536"/>
      <c r="G942" s="536"/>
      <c r="H942" s="536"/>
    </row>
    <row r="943" ht="14.25" customHeight="1">
      <c r="A943" s="536"/>
      <c r="B943" s="536"/>
      <c r="C943" s="536"/>
      <c r="D943" s="536"/>
      <c r="E943" s="536"/>
      <c r="F943" s="536"/>
      <c r="G943" s="536"/>
      <c r="H943" s="536"/>
    </row>
    <row r="944" ht="14.25" customHeight="1">
      <c r="A944" s="536"/>
      <c r="B944" s="536"/>
      <c r="C944" s="536"/>
      <c r="D944" s="536"/>
      <c r="E944" s="536"/>
      <c r="F944" s="536"/>
      <c r="G944" s="536"/>
      <c r="H944" s="536"/>
    </row>
    <row r="945" ht="14.25" customHeight="1">
      <c r="A945" s="536"/>
      <c r="B945" s="536"/>
      <c r="C945" s="536"/>
      <c r="D945" s="536"/>
      <c r="E945" s="536"/>
      <c r="F945" s="536"/>
      <c r="G945" s="536"/>
      <c r="H945" s="536"/>
    </row>
    <row r="946" ht="14.25" customHeight="1">
      <c r="A946" s="536"/>
      <c r="B946" s="536"/>
      <c r="C946" s="536"/>
      <c r="D946" s="536"/>
      <c r="E946" s="536"/>
      <c r="F946" s="536"/>
      <c r="G946" s="536"/>
      <c r="H946" s="536"/>
    </row>
    <row r="947" ht="14.25" customHeight="1">
      <c r="A947" s="536"/>
      <c r="B947" s="536"/>
      <c r="C947" s="536"/>
      <c r="D947" s="536"/>
      <c r="E947" s="536"/>
      <c r="F947" s="536"/>
      <c r="G947" s="536"/>
      <c r="H947" s="536"/>
    </row>
    <row r="948" ht="14.25" customHeight="1">
      <c r="A948" s="536"/>
      <c r="B948" s="536"/>
      <c r="C948" s="536"/>
      <c r="D948" s="536"/>
      <c r="E948" s="536"/>
      <c r="F948" s="536"/>
      <c r="G948" s="536"/>
      <c r="H948" s="536"/>
    </row>
    <row r="949" ht="14.25" customHeight="1">
      <c r="A949" s="536"/>
      <c r="B949" s="536"/>
      <c r="C949" s="536"/>
      <c r="D949" s="536"/>
      <c r="E949" s="536"/>
      <c r="F949" s="536"/>
      <c r="G949" s="536"/>
      <c r="H949" s="536"/>
    </row>
    <row r="950" ht="14.25" customHeight="1">
      <c r="A950" s="536"/>
      <c r="B950" s="536"/>
      <c r="C950" s="536"/>
      <c r="D950" s="536"/>
      <c r="E950" s="536"/>
      <c r="F950" s="536"/>
      <c r="G950" s="536"/>
      <c r="H950" s="536"/>
    </row>
    <row r="951" ht="14.25" customHeight="1">
      <c r="A951" s="536"/>
      <c r="B951" s="536"/>
      <c r="C951" s="536"/>
      <c r="D951" s="536"/>
      <c r="E951" s="536"/>
      <c r="F951" s="536"/>
      <c r="G951" s="536"/>
      <c r="H951" s="536"/>
    </row>
    <row r="952" ht="14.25" customHeight="1">
      <c r="A952" s="536"/>
      <c r="B952" s="536"/>
      <c r="C952" s="536"/>
      <c r="D952" s="536"/>
      <c r="E952" s="536"/>
      <c r="F952" s="536"/>
      <c r="G952" s="536"/>
      <c r="H952" s="536"/>
    </row>
    <row r="953" ht="14.25" customHeight="1">
      <c r="A953" s="536"/>
      <c r="B953" s="536"/>
      <c r="C953" s="536"/>
      <c r="D953" s="536"/>
      <c r="E953" s="536"/>
      <c r="F953" s="536"/>
      <c r="G953" s="536"/>
      <c r="H953" s="536"/>
    </row>
    <row r="954" ht="14.25" customHeight="1">
      <c r="A954" s="536"/>
      <c r="B954" s="536"/>
      <c r="C954" s="536"/>
      <c r="D954" s="536"/>
      <c r="E954" s="536"/>
      <c r="F954" s="536"/>
      <c r="G954" s="536"/>
      <c r="H954" s="536"/>
    </row>
    <row r="955" ht="14.25" customHeight="1">
      <c r="A955" s="536"/>
      <c r="B955" s="536"/>
      <c r="C955" s="536"/>
      <c r="D955" s="536"/>
      <c r="E955" s="536"/>
      <c r="F955" s="536"/>
      <c r="G955" s="536"/>
      <c r="H955" s="536"/>
    </row>
    <row r="956" ht="14.25" customHeight="1">
      <c r="A956" s="536"/>
      <c r="B956" s="536"/>
      <c r="C956" s="536"/>
      <c r="D956" s="536"/>
      <c r="E956" s="536"/>
      <c r="F956" s="536"/>
      <c r="G956" s="536"/>
      <c r="H956" s="536"/>
    </row>
    <row r="957" ht="14.25" customHeight="1">
      <c r="A957" s="536"/>
      <c r="B957" s="536"/>
      <c r="C957" s="536"/>
      <c r="D957" s="536"/>
      <c r="E957" s="536"/>
      <c r="F957" s="536"/>
      <c r="G957" s="536"/>
      <c r="H957" s="536"/>
    </row>
    <row r="958" ht="14.25" customHeight="1">
      <c r="A958" s="536"/>
      <c r="B958" s="536"/>
      <c r="C958" s="536"/>
      <c r="D958" s="536"/>
      <c r="E958" s="536"/>
      <c r="F958" s="536"/>
      <c r="G958" s="536"/>
      <c r="H958" s="536"/>
    </row>
    <row r="959" ht="14.25" customHeight="1">
      <c r="A959" s="536"/>
      <c r="B959" s="536"/>
      <c r="C959" s="536"/>
      <c r="D959" s="536"/>
      <c r="E959" s="536"/>
      <c r="F959" s="536"/>
      <c r="G959" s="536"/>
      <c r="H959" s="536"/>
    </row>
    <row r="960" ht="14.25" customHeight="1">
      <c r="A960" s="536"/>
      <c r="B960" s="536"/>
      <c r="C960" s="536"/>
      <c r="D960" s="536"/>
      <c r="E960" s="536"/>
      <c r="F960" s="536"/>
      <c r="G960" s="536"/>
      <c r="H960" s="536"/>
    </row>
    <row r="961" ht="14.25" customHeight="1">
      <c r="A961" s="536"/>
      <c r="B961" s="536"/>
      <c r="C961" s="536"/>
      <c r="D961" s="536"/>
      <c r="E961" s="536"/>
      <c r="F961" s="536"/>
      <c r="G961" s="536"/>
      <c r="H961" s="536"/>
    </row>
    <row r="962" ht="14.25" customHeight="1">
      <c r="A962" s="536"/>
      <c r="B962" s="536"/>
      <c r="C962" s="536"/>
      <c r="D962" s="536"/>
      <c r="E962" s="536"/>
      <c r="F962" s="536"/>
      <c r="G962" s="536"/>
      <c r="H962" s="536"/>
    </row>
    <row r="963" ht="14.25" customHeight="1">
      <c r="A963" s="536"/>
      <c r="B963" s="536"/>
      <c r="C963" s="536"/>
      <c r="D963" s="536"/>
      <c r="E963" s="536"/>
      <c r="F963" s="536"/>
      <c r="G963" s="536"/>
      <c r="H963" s="536"/>
    </row>
    <row r="964" ht="14.25" customHeight="1">
      <c r="A964" s="536"/>
      <c r="B964" s="536"/>
      <c r="C964" s="536"/>
      <c r="D964" s="536"/>
      <c r="E964" s="536"/>
      <c r="F964" s="536"/>
      <c r="G964" s="536"/>
      <c r="H964" s="536"/>
    </row>
    <row r="965" ht="14.25" customHeight="1">
      <c r="A965" s="536"/>
      <c r="B965" s="536"/>
      <c r="C965" s="536"/>
      <c r="D965" s="536"/>
      <c r="E965" s="536"/>
      <c r="F965" s="536"/>
      <c r="G965" s="536"/>
      <c r="H965" s="536"/>
    </row>
    <row r="966" ht="14.25" customHeight="1">
      <c r="A966" s="536"/>
      <c r="B966" s="536"/>
      <c r="C966" s="536"/>
      <c r="D966" s="536"/>
      <c r="E966" s="536"/>
      <c r="F966" s="536"/>
      <c r="G966" s="536"/>
      <c r="H966" s="536"/>
    </row>
    <row r="967" ht="14.25" customHeight="1">
      <c r="A967" s="536"/>
      <c r="B967" s="536"/>
      <c r="C967" s="536"/>
      <c r="D967" s="536"/>
      <c r="E967" s="536"/>
      <c r="F967" s="536"/>
      <c r="G967" s="536"/>
      <c r="H967" s="536"/>
    </row>
    <row r="968" ht="14.25" customHeight="1">
      <c r="A968" s="536"/>
      <c r="B968" s="536"/>
      <c r="C968" s="536"/>
      <c r="D968" s="536"/>
      <c r="E968" s="536"/>
      <c r="F968" s="536"/>
      <c r="G968" s="536"/>
      <c r="H968" s="536"/>
    </row>
    <row r="969" ht="14.25" customHeight="1">
      <c r="A969" s="536"/>
      <c r="B969" s="536"/>
      <c r="C969" s="536"/>
      <c r="D969" s="536"/>
      <c r="E969" s="536"/>
      <c r="F969" s="536"/>
      <c r="G969" s="536"/>
      <c r="H969" s="536"/>
    </row>
    <row r="970" ht="14.25" customHeight="1">
      <c r="A970" s="536"/>
      <c r="B970" s="536"/>
      <c r="C970" s="536"/>
      <c r="D970" s="536"/>
      <c r="E970" s="536"/>
      <c r="F970" s="536"/>
      <c r="G970" s="536"/>
      <c r="H970" s="536"/>
    </row>
    <row r="971" ht="14.25" customHeight="1">
      <c r="A971" s="536"/>
      <c r="B971" s="536"/>
      <c r="C971" s="536"/>
      <c r="D971" s="536"/>
      <c r="E971" s="536"/>
      <c r="F971" s="536"/>
      <c r="G971" s="536"/>
      <c r="H971" s="536"/>
    </row>
    <row r="972" ht="14.25" customHeight="1">
      <c r="A972" s="536"/>
      <c r="B972" s="536"/>
      <c r="C972" s="536"/>
      <c r="D972" s="536"/>
      <c r="E972" s="536"/>
      <c r="F972" s="536"/>
      <c r="G972" s="536"/>
      <c r="H972" s="536"/>
    </row>
    <row r="973" ht="14.25" customHeight="1">
      <c r="A973" s="536"/>
      <c r="B973" s="536"/>
      <c r="C973" s="536"/>
      <c r="D973" s="536"/>
      <c r="E973" s="536"/>
      <c r="F973" s="536"/>
      <c r="G973" s="536"/>
      <c r="H973" s="536"/>
    </row>
    <row r="974" ht="14.25" customHeight="1">
      <c r="A974" s="536"/>
      <c r="B974" s="536"/>
      <c r="C974" s="536"/>
      <c r="D974" s="536"/>
      <c r="E974" s="536"/>
      <c r="F974" s="536"/>
      <c r="G974" s="536"/>
      <c r="H974" s="536"/>
    </row>
    <row r="975" ht="14.25" customHeight="1">
      <c r="A975" s="536"/>
      <c r="B975" s="536"/>
      <c r="C975" s="536"/>
      <c r="D975" s="536"/>
      <c r="E975" s="536"/>
      <c r="F975" s="536"/>
      <c r="G975" s="536"/>
      <c r="H975" s="536"/>
    </row>
    <row r="976" ht="14.25" customHeight="1">
      <c r="A976" s="536"/>
      <c r="B976" s="536"/>
      <c r="C976" s="536"/>
      <c r="D976" s="536"/>
      <c r="E976" s="536"/>
      <c r="F976" s="536"/>
      <c r="G976" s="536"/>
      <c r="H976" s="536"/>
    </row>
    <row r="977" ht="14.25" customHeight="1">
      <c r="A977" s="536"/>
      <c r="B977" s="536"/>
      <c r="C977" s="536"/>
      <c r="D977" s="536"/>
      <c r="E977" s="536"/>
      <c r="F977" s="536"/>
      <c r="G977" s="536"/>
      <c r="H977" s="536"/>
    </row>
    <row r="978" ht="14.25" customHeight="1">
      <c r="A978" s="536"/>
      <c r="B978" s="536"/>
      <c r="C978" s="536"/>
      <c r="D978" s="536"/>
      <c r="E978" s="536"/>
      <c r="F978" s="536"/>
      <c r="G978" s="536"/>
      <c r="H978" s="536"/>
    </row>
    <row r="979" ht="14.25" customHeight="1">
      <c r="A979" s="536"/>
      <c r="B979" s="536"/>
      <c r="C979" s="536"/>
      <c r="D979" s="536"/>
      <c r="E979" s="536"/>
      <c r="F979" s="536"/>
      <c r="G979" s="536"/>
      <c r="H979" s="536"/>
    </row>
    <row r="980" ht="14.25" customHeight="1">
      <c r="A980" s="536"/>
      <c r="B980" s="536"/>
      <c r="C980" s="536"/>
      <c r="D980" s="536"/>
      <c r="E980" s="536"/>
      <c r="F980" s="536"/>
      <c r="G980" s="536"/>
      <c r="H980" s="536"/>
    </row>
    <row r="981" ht="14.25" customHeight="1">
      <c r="A981" s="536"/>
      <c r="B981" s="536"/>
      <c r="C981" s="536"/>
      <c r="D981" s="536"/>
      <c r="E981" s="536"/>
      <c r="F981" s="536"/>
      <c r="G981" s="536"/>
      <c r="H981" s="536"/>
    </row>
    <row r="982" ht="14.25" customHeight="1">
      <c r="A982" s="536"/>
      <c r="B982" s="536"/>
      <c r="C982" s="536"/>
      <c r="D982" s="536"/>
      <c r="E982" s="536"/>
      <c r="F982" s="536"/>
      <c r="G982" s="536"/>
      <c r="H982" s="536"/>
    </row>
    <row r="983" ht="14.25" customHeight="1">
      <c r="A983" s="536"/>
      <c r="B983" s="536"/>
      <c r="C983" s="536"/>
      <c r="D983" s="536"/>
      <c r="E983" s="536"/>
      <c r="F983" s="536"/>
      <c r="G983" s="536"/>
      <c r="H983" s="536"/>
    </row>
    <row r="984" ht="14.25" customHeight="1">
      <c r="A984" s="536"/>
      <c r="B984" s="536"/>
      <c r="C984" s="536"/>
      <c r="D984" s="536"/>
      <c r="E984" s="536"/>
      <c r="F984" s="536"/>
      <c r="G984" s="536"/>
      <c r="H984" s="536"/>
    </row>
    <row r="985" ht="14.25" customHeight="1">
      <c r="A985" s="536"/>
      <c r="B985" s="536"/>
      <c r="C985" s="536"/>
      <c r="D985" s="536"/>
      <c r="E985" s="536"/>
      <c r="F985" s="536"/>
      <c r="G985" s="536"/>
      <c r="H985" s="536"/>
    </row>
    <row r="986" ht="14.25" customHeight="1">
      <c r="A986" s="536"/>
      <c r="B986" s="536"/>
      <c r="C986" s="536"/>
      <c r="D986" s="536"/>
      <c r="E986" s="536"/>
      <c r="F986" s="536"/>
      <c r="G986" s="536"/>
      <c r="H986" s="536"/>
    </row>
    <row r="987" ht="14.25" customHeight="1">
      <c r="A987" s="536"/>
      <c r="B987" s="536"/>
      <c r="C987" s="536"/>
      <c r="D987" s="536"/>
      <c r="E987" s="536"/>
      <c r="F987" s="536"/>
      <c r="G987" s="536"/>
      <c r="H987" s="536"/>
    </row>
    <row r="988" ht="14.25" customHeight="1">
      <c r="A988" s="536"/>
      <c r="B988" s="536"/>
      <c r="C988" s="536"/>
      <c r="D988" s="536"/>
      <c r="E988" s="536"/>
      <c r="F988" s="536"/>
      <c r="G988" s="536"/>
      <c r="H988" s="536"/>
    </row>
    <row r="989" ht="14.25" customHeight="1">
      <c r="A989" s="536"/>
      <c r="B989" s="536"/>
      <c r="C989" s="536"/>
      <c r="D989" s="536"/>
      <c r="E989" s="536"/>
      <c r="F989" s="536"/>
      <c r="G989" s="536"/>
      <c r="H989" s="536"/>
    </row>
    <row r="990" ht="14.25" customHeight="1">
      <c r="A990" s="536"/>
      <c r="B990" s="536"/>
      <c r="C990" s="536"/>
      <c r="D990" s="536"/>
      <c r="E990" s="536"/>
      <c r="F990" s="536"/>
      <c r="G990" s="536"/>
      <c r="H990" s="536"/>
    </row>
    <row r="991" ht="14.25" customHeight="1">
      <c r="A991" s="536"/>
      <c r="B991" s="536"/>
      <c r="C991" s="536"/>
      <c r="D991" s="536"/>
      <c r="E991" s="536"/>
      <c r="F991" s="536"/>
      <c r="G991" s="536"/>
      <c r="H991" s="536"/>
    </row>
    <row r="992" ht="14.25" customHeight="1">
      <c r="A992" s="536"/>
      <c r="B992" s="536"/>
      <c r="C992" s="536"/>
      <c r="D992" s="536"/>
      <c r="E992" s="536"/>
      <c r="F992" s="536"/>
      <c r="G992" s="536"/>
      <c r="H992" s="536"/>
    </row>
    <row r="993" ht="14.25" customHeight="1">
      <c r="A993" s="536"/>
      <c r="B993" s="536"/>
      <c r="C993" s="536"/>
      <c r="D993" s="536"/>
      <c r="E993" s="536"/>
      <c r="F993" s="536"/>
      <c r="G993" s="536"/>
      <c r="H993" s="536"/>
    </row>
    <row r="994" ht="14.25" customHeight="1">
      <c r="A994" s="536"/>
      <c r="B994" s="536"/>
      <c r="C994" s="536"/>
      <c r="D994" s="536"/>
      <c r="E994" s="536"/>
      <c r="F994" s="536"/>
      <c r="G994" s="536"/>
      <c r="H994" s="536"/>
    </row>
    <row r="995" ht="14.25" customHeight="1">
      <c r="A995" s="536"/>
      <c r="B995" s="536"/>
      <c r="C995" s="536"/>
      <c r="D995" s="536"/>
      <c r="E995" s="536"/>
      <c r="F995" s="536"/>
      <c r="G995" s="536"/>
      <c r="H995" s="536"/>
    </row>
    <row r="996" ht="14.25" customHeight="1">
      <c r="A996" s="536"/>
      <c r="B996" s="536"/>
      <c r="C996" s="536"/>
      <c r="D996" s="536"/>
      <c r="E996" s="536"/>
      <c r="F996" s="536"/>
      <c r="G996" s="536"/>
      <c r="H996" s="536"/>
    </row>
    <row r="997" ht="14.25" customHeight="1">
      <c r="A997" s="536"/>
      <c r="B997" s="536"/>
      <c r="C997" s="536"/>
      <c r="D997" s="536"/>
      <c r="E997" s="536"/>
      <c r="F997" s="536"/>
      <c r="G997" s="536"/>
      <c r="H997" s="536"/>
    </row>
    <row r="998" ht="14.25" customHeight="1">
      <c r="A998" s="536"/>
      <c r="B998" s="536"/>
      <c r="C998" s="536"/>
      <c r="D998" s="536"/>
      <c r="E998" s="536"/>
      <c r="F998" s="536"/>
      <c r="G998" s="536"/>
      <c r="H998" s="536"/>
    </row>
    <row r="999" ht="14.25" customHeight="1">
      <c r="A999" s="536"/>
      <c r="B999" s="536"/>
      <c r="C999" s="536"/>
      <c r="D999" s="536"/>
      <c r="E999" s="536"/>
      <c r="F999" s="536"/>
      <c r="G999" s="536"/>
      <c r="H999" s="536"/>
    </row>
    <row r="1000" ht="14.25" customHeight="1">
      <c r="A1000" s="536"/>
      <c r="B1000" s="536"/>
      <c r="C1000" s="536"/>
      <c r="D1000" s="536"/>
      <c r="E1000" s="536"/>
      <c r="F1000" s="536"/>
      <c r="G1000" s="536"/>
      <c r="H1000" s="536"/>
    </row>
  </sheetData>
  <printOptions/>
  <pageMargins bottom="0.75" footer="0.0" header="0.0" left="0.7" right="0.7" top="0.75"/>
  <pageSetup orientation="landscape"/>
  <drawing r:id="rId1"/>
  <tableParts count="1">
    <tablePart r:id="rId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showGridLines="0" workbookViewId="0"/>
  </sheetViews>
  <sheetFormatPr customHeight="1" defaultColWidth="14.43" defaultRowHeight="15.0" outlineLevelRow="3"/>
  <cols>
    <col customWidth="1" min="1" max="1" width="1.43"/>
    <col customWidth="1" min="2" max="2" width="6.57"/>
    <col customWidth="1" min="3" max="3" width="139.57"/>
    <col customWidth="1" min="4" max="4" width="5.0"/>
    <col customWidth="1" min="5" max="5" width="7.86"/>
    <col customWidth="1" min="6" max="6" width="14.57"/>
    <col customWidth="1" min="7" max="7" width="15.57"/>
    <col customWidth="1" min="8" max="8" width="1.43"/>
    <col customWidth="1" min="9" max="9" width="12.43"/>
    <col customWidth="1" min="10" max="10" width="13.14"/>
    <col customWidth="1" min="11" max="26" width="12.43"/>
  </cols>
  <sheetData>
    <row r="1" ht="12.0" customHeight="1">
      <c r="A1" s="193"/>
      <c r="B1" s="540"/>
      <c r="C1" s="193"/>
      <c r="D1" s="540"/>
      <c r="E1" s="540"/>
      <c r="F1" s="540"/>
      <c r="G1" s="540"/>
      <c r="H1" s="193"/>
      <c r="I1" s="193"/>
      <c r="J1" s="193"/>
      <c r="K1" s="193"/>
      <c r="L1" s="193"/>
      <c r="M1" s="193"/>
      <c r="N1" s="193"/>
      <c r="O1" s="193"/>
      <c r="P1" s="193"/>
      <c r="Q1" s="193"/>
      <c r="R1" s="193"/>
      <c r="S1" s="193"/>
      <c r="T1" s="193"/>
      <c r="U1" s="193"/>
      <c r="V1" s="193"/>
      <c r="W1" s="193"/>
      <c r="X1" s="193"/>
      <c r="Y1" s="193"/>
      <c r="Z1" s="193"/>
    </row>
    <row r="2" ht="14.25" customHeight="1">
      <c r="A2" s="540"/>
      <c r="B2" s="193"/>
      <c r="C2" s="541" t="s">
        <v>1953</v>
      </c>
      <c r="D2" s="541"/>
      <c r="E2" s="541"/>
      <c r="F2" s="541"/>
      <c r="G2" s="541"/>
      <c r="H2" s="193"/>
      <c r="I2" s="193"/>
      <c r="J2" s="193"/>
      <c r="K2" s="193"/>
      <c r="L2" s="193"/>
      <c r="M2" s="193"/>
      <c r="N2" s="193"/>
      <c r="O2" s="193"/>
      <c r="P2" s="193"/>
      <c r="Q2" s="193"/>
      <c r="R2" s="193"/>
      <c r="S2" s="193"/>
      <c r="T2" s="193"/>
      <c r="U2" s="193"/>
      <c r="V2" s="193"/>
      <c r="W2" s="193"/>
      <c r="X2" s="193"/>
      <c r="Y2" s="193"/>
      <c r="Z2" s="193"/>
    </row>
    <row r="3" ht="13.5" customHeight="1">
      <c r="A3" s="540"/>
      <c r="B3" s="193"/>
      <c r="C3" s="542" t="s">
        <v>1954</v>
      </c>
      <c r="D3" s="542"/>
      <c r="E3" s="542"/>
      <c r="F3" s="542"/>
      <c r="G3" s="542"/>
      <c r="H3" s="193"/>
      <c r="I3" s="193"/>
      <c r="J3" s="193"/>
      <c r="K3" s="193"/>
      <c r="L3" s="193"/>
      <c r="M3" s="193"/>
      <c r="N3" s="193"/>
      <c r="O3" s="193"/>
      <c r="P3" s="193"/>
      <c r="Q3" s="193"/>
      <c r="R3" s="193"/>
      <c r="S3" s="193"/>
      <c r="T3" s="193"/>
      <c r="U3" s="193"/>
      <c r="V3" s="193"/>
      <c r="W3" s="193"/>
      <c r="X3" s="193"/>
      <c r="Y3" s="193"/>
      <c r="Z3" s="193"/>
    </row>
    <row r="4" ht="13.5" customHeight="1">
      <c r="A4" s="540"/>
      <c r="B4" s="193"/>
      <c r="C4" s="542" t="s">
        <v>1955</v>
      </c>
      <c r="D4" s="542"/>
      <c r="E4" s="542"/>
      <c r="F4" s="542"/>
      <c r="G4" s="542"/>
      <c r="H4" s="193"/>
      <c r="I4" s="193"/>
      <c r="J4" s="193"/>
      <c r="K4" s="193"/>
      <c r="L4" s="193"/>
      <c r="M4" s="193"/>
      <c r="N4" s="193"/>
      <c r="O4" s="193"/>
      <c r="P4" s="193"/>
      <c r="Q4" s="193"/>
      <c r="R4" s="193"/>
      <c r="S4" s="193"/>
      <c r="T4" s="193"/>
      <c r="U4" s="193"/>
      <c r="V4" s="193"/>
      <c r="W4" s="193"/>
      <c r="X4" s="193"/>
      <c r="Y4" s="193"/>
      <c r="Z4" s="193"/>
    </row>
    <row r="5" ht="13.5" customHeight="1">
      <c r="A5" s="540"/>
      <c r="B5" s="193"/>
      <c r="C5" s="543" t="s">
        <v>1956</v>
      </c>
      <c r="D5" s="543"/>
      <c r="E5" s="543"/>
      <c r="F5" s="543"/>
      <c r="G5" s="543"/>
      <c r="H5" s="193"/>
      <c r="I5" s="193"/>
      <c r="J5" s="193"/>
      <c r="K5" s="193"/>
      <c r="L5" s="193"/>
      <c r="M5" s="193"/>
      <c r="N5" s="193"/>
      <c r="O5" s="193"/>
      <c r="P5" s="193"/>
      <c r="Q5" s="193"/>
      <c r="R5" s="193"/>
      <c r="S5" s="193"/>
      <c r="T5" s="193"/>
      <c r="U5" s="193"/>
      <c r="V5" s="193"/>
      <c r="W5" s="193"/>
      <c r="X5" s="193"/>
      <c r="Y5" s="193"/>
      <c r="Z5" s="193"/>
    </row>
    <row r="6" ht="12.0" customHeight="1">
      <c r="A6" s="193"/>
      <c r="B6" s="544"/>
      <c r="C6" s="545"/>
      <c r="D6" s="546"/>
      <c r="E6" s="546"/>
      <c r="F6" s="546"/>
      <c r="G6" s="546"/>
      <c r="H6" s="193"/>
      <c r="I6" s="193"/>
      <c r="J6" s="193"/>
      <c r="K6" s="193"/>
      <c r="L6" s="193"/>
      <c r="M6" s="193"/>
      <c r="N6" s="193"/>
      <c r="O6" s="193"/>
      <c r="P6" s="193"/>
      <c r="Q6" s="193"/>
      <c r="R6" s="193"/>
      <c r="S6" s="193"/>
      <c r="T6" s="193"/>
      <c r="U6" s="193"/>
      <c r="V6" s="193"/>
      <c r="W6" s="193"/>
      <c r="X6" s="193"/>
      <c r="Y6" s="193"/>
      <c r="Z6" s="193"/>
    </row>
    <row r="7" ht="12.0" customHeight="1">
      <c r="A7" s="193"/>
      <c r="B7" s="547" t="s">
        <v>1957</v>
      </c>
      <c r="C7" s="547" t="s">
        <v>1958</v>
      </c>
      <c r="D7" s="547" t="s">
        <v>1959</v>
      </c>
      <c r="E7" s="547" t="s">
        <v>5</v>
      </c>
      <c r="F7" s="547" t="s">
        <v>1960</v>
      </c>
      <c r="G7" s="547" t="s">
        <v>1961</v>
      </c>
      <c r="H7" s="193"/>
      <c r="I7" s="193"/>
      <c r="J7" s="193"/>
      <c r="K7" s="193"/>
      <c r="L7" s="193"/>
      <c r="M7" s="193"/>
      <c r="N7" s="193"/>
      <c r="O7" s="193"/>
      <c r="P7" s="193"/>
      <c r="Q7" s="193"/>
      <c r="R7" s="193"/>
      <c r="S7" s="193"/>
      <c r="T7" s="193"/>
      <c r="U7" s="193"/>
      <c r="V7" s="193"/>
      <c r="W7" s="193"/>
      <c r="X7" s="193"/>
      <c r="Y7" s="193"/>
      <c r="Z7" s="193"/>
    </row>
    <row r="8" ht="12.0" customHeight="1" outlineLevel="1">
      <c r="A8" s="193"/>
      <c r="B8" s="548"/>
      <c r="C8" s="549"/>
      <c r="D8" s="203"/>
      <c r="E8" s="203"/>
      <c r="F8" s="550"/>
      <c r="G8" s="550"/>
      <c r="H8" s="193"/>
      <c r="I8" s="193"/>
      <c r="J8" s="193"/>
      <c r="K8" s="193"/>
      <c r="L8" s="193"/>
      <c r="M8" s="193"/>
      <c r="N8" s="193"/>
      <c r="O8" s="193"/>
      <c r="P8" s="193"/>
      <c r="Q8" s="193"/>
      <c r="R8" s="193"/>
      <c r="S8" s="193"/>
      <c r="T8" s="193"/>
      <c r="U8" s="193"/>
      <c r="V8" s="193"/>
      <c r="W8" s="193"/>
      <c r="X8" s="193"/>
      <c r="Y8" s="193"/>
      <c r="Z8" s="193"/>
    </row>
    <row r="9" ht="12.0" customHeight="1" outlineLevel="2">
      <c r="A9" s="193"/>
      <c r="B9" s="551" t="s">
        <v>1962</v>
      </c>
      <c r="C9" s="552" t="s">
        <v>657</v>
      </c>
      <c r="D9" s="552"/>
      <c r="E9" s="553"/>
      <c r="F9" s="554" t="s">
        <v>1963</v>
      </c>
      <c r="G9" s="555" t="str">
        <f>+SUM(G10:G44)</f>
        <v>#REF!</v>
      </c>
      <c r="H9" s="193"/>
      <c r="I9" s="194"/>
      <c r="J9" s="193"/>
      <c r="K9" s="193"/>
      <c r="L9" s="193"/>
      <c r="M9" s="193"/>
      <c r="N9" s="193"/>
      <c r="O9" s="193"/>
      <c r="P9" s="193"/>
      <c r="Q9" s="193"/>
      <c r="R9" s="193"/>
      <c r="S9" s="193"/>
      <c r="T9" s="193"/>
      <c r="U9" s="193"/>
      <c r="V9" s="193"/>
      <c r="W9" s="193"/>
      <c r="X9" s="193"/>
      <c r="Y9" s="193"/>
      <c r="Z9" s="193"/>
    </row>
    <row r="10" ht="12.0" customHeight="1" outlineLevel="3">
      <c r="A10" s="6"/>
      <c r="B10" s="556" t="s">
        <v>409</v>
      </c>
      <c r="C10" s="195" t="s">
        <v>658</v>
      </c>
      <c r="D10" s="196"/>
      <c r="E10" s="557"/>
      <c r="F10" s="198"/>
      <c r="G10" s="199"/>
      <c r="H10" s="6"/>
      <c r="I10" s="6"/>
      <c r="J10" s="6"/>
      <c r="K10" s="6"/>
      <c r="L10" s="6"/>
      <c r="M10" s="6"/>
      <c r="N10" s="6"/>
      <c r="O10" s="6"/>
      <c r="P10" s="6"/>
      <c r="Q10" s="6"/>
      <c r="R10" s="6"/>
      <c r="S10" s="6"/>
      <c r="T10" s="6"/>
      <c r="U10" s="6"/>
      <c r="V10" s="6"/>
      <c r="W10" s="6"/>
      <c r="X10" s="6"/>
      <c r="Y10" s="6"/>
      <c r="Z10" s="6"/>
    </row>
    <row r="11" ht="12.0" customHeight="1" outlineLevel="3">
      <c r="A11" s="6"/>
      <c r="B11" s="421" t="s">
        <v>411</v>
      </c>
      <c r="C11" s="200" t="s">
        <v>660</v>
      </c>
      <c r="D11" s="63" t="s">
        <v>3</v>
      </c>
      <c r="E11" s="558">
        <v>1.0</v>
      </c>
      <c r="F11" s="559" t="str">
        <f t="shared" ref="F11:F42" si="1">#REF!</f>
        <v>#REF!</v>
      </c>
      <c r="G11" s="560" t="str">
        <f t="shared" ref="G11:G42" si="2">F11*E11</f>
        <v>#REF!</v>
      </c>
      <c r="H11" s="6"/>
      <c r="I11" s="6"/>
      <c r="J11" s="6"/>
      <c r="K11" s="6"/>
      <c r="L11" s="6"/>
      <c r="M11" s="6"/>
      <c r="N11" s="6"/>
      <c r="O11" s="6"/>
      <c r="P11" s="6"/>
      <c r="Q11" s="6"/>
      <c r="R11" s="6"/>
      <c r="S11" s="6"/>
      <c r="T11" s="6"/>
      <c r="U11" s="6"/>
      <c r="V11" s="6"/>
      <c r="W11" s="6"/>
      <c r="X11" s="6"/>
      <c r="Y11" s="6"/>
      <c r="Z11" s="6"/>
    </row>
    <row r="12" ht="12.0" customHeight="1" outlineLevel="3">
      <c r="A12" s="6"/>
      <c r="B12" s="421" t="s">
        <v>413</v>
      </c>
      <c r="C12" s="200" t="s">
        <v>662</v>
      </c>
      <c r="D12" s="63" t="s">
        <v>3</v>
      </c>
      <c r="E12" s="558">
        <v>1.0</v>
      </c>
      <c r="F12" s="559" t="str">
        <f t="shared" si="1"/>
        <v>#REF!</v>
      </c>
      <c r="G12" s="560" t="str">
        <f t="shared" si="2"/>
        <v>#REF!</v>
      </c>
      <c r="H12" s="6"/>
      <c r="I12" s="6"/>
      <c r="J12" s="6"/>
      <c r="K12" s="6"/>
      <c r="L12" s="6"/>
      <c r="M12" s="6"/>
      <c r="N12" s="6"/>
      <c r="O12" s="6"/>
      <c r="P12" s="6"/>
      <c r="Q12" s="6"/>
      <c r="R12" s="6"/>
      <c r="S12" s="6"/>
      <c r="T12" s="6"/>
      <c r="U12" s="6"/>
      <c r="V12" s="6"/>
      <c r="W12" s="6"/>
      <c r="X12" s="6"/>
      <c r="Y12" s="6"/>
      <c r="Z12" s="6"/>
    </row>
    <row r="13" ht="12.0" customHeight="1" outlineLevel="3">
      <c r="A13" s="6"/>
      <c r="B13" s="421" t="s">
        <v>415</v>
      </c>
      <c r="C13" s="200" t="s">
        <v>664</v>
      </c>
      <c r="D13" s="63" t="s">
        <v>3</v>
      </c>
      <c r="E13" s="558">
        <v>1.0</v>
      </c>
      <c r="F13" s="559" t="str">
        <f t="shared" si="1"/>
        <v>#REF!</v>
      </c>
      <c r="G13" s="560" t="str">
        <f t="shared" si="2"/>
        <v>#REF!</v>
      </c>
      <c r="H13" s="6"/>
      <c r="I13" s="6"/>
      <c r="J13" s="6"/>
      <c r="K13" s="6"/>
      <c r="L13" s="6"/>
      <c r="M13" s="6"/>
      <c r="N13" s="6"/>
      <c r="O13" s="6"/>
      <c r="P13" s="6"/>
      <c r="Q13" s="6"/>
      <c r="R13" s="6"/>
      <c r="S13" s="6"/>
      <c r="T13" s="6"/>
      <c r="U13" s="6"/>
      <c r="V13" s="6"/>
      <c r="W13" s="6"/>
      <c r="X13" s="6"/>
      <c r="Y13" s="6"/>
      <c r="Z13" s="6"/>
    </row>
    <row r="14" ht="12.0" customHeight="1" outlineLevel="3">
      <c r="A14" s="6"/>
      <c r="B14" s="421" t="s">
        <v>417</v>
      </c>
      <c r="C14" s="200" t="s">
        <v>666</v>
      </c>
      <c r="D14" s="63" t="s">
        <v>3</v>
      </c>
      <c r="E14" s="558">
        <v>1.0</v>
      </c>
      <c r="F14" s="559" t="str">
        <f t="shared" si="1"/>
        <v>#REF!</v>
      </c>
      <c r="G14" s="560" t="str">
        <f t="shared" si="2"/>
        <v>#REF!</v>
      </c>
      <c r="H14" s="6"/>
      <c r="I14" s="6"/>
      <c r="J14" s="6"/>
      <c r="K14" s="6"/>
      <c r="L14" s="6"/>
      <c r="M14" s="6"/>
      <c r="N14" s="6"/>
      <c r="O14" s="6"/>
      <c r="P14" s="6"/>
      <c r="Q14" s="6"/>
      <c r="R14" s="6"/>
      <c r="S14" s="6"/>
      <c r="T14" s="6"/>
      <c r="U14" s="6"/>
      <c r="V14" s="6"/>
      <c r="W14" s="6"/>
      <c r="X14" s="6"/>
      <c r="Y14" s="6"/>
      <c r="Z14" s="6"/>
    </row>
    <row r="15" ht="12.0" customHeight="1" outlineLevel="3">
      <c r="A15" s="6"/>
      <c r="B15" s="421" t="s">
        <v>419</v>
      </c>
      <c r="C15" s="200" t="s">
        <v>668</v>
      </c>
      <c r="D15" s="63" t="s">
        <v>3</v>
      </c>
      <c r="E15" s="558">
        <v>1.0</v>
      </c>
      <c r="F15" s="559" t="str">
        <f t="shared" si="1"/>
        <v>#REF!</v>
      </c>
      <c r="G15" s="560" t="str">
        <f t="shared" si="2"/>
        <v>#REF!</v>
      </c>
      <c r="H15" s="6"/>
      <c r="I15" s="6"/>
      <c r="J15" s="6"/>
      <c r="K15" s="6"/>
      <c r="L15" s="6"/>
      <c r="M15" s="6"/>
      <c r="N15" s="6"/>
      <c r="O15" s="6"/>
      <c r="P15" s="6"/>
      <c r="Q15" s="6"/>
      <c r="R15" s="6"/>
      <c r="S15" s="6"/>
      <c r="T15" s="6"/>
      <c r="U15" s="6"/>
      <c r="V15" s="6"/>
      <c r="W15" s="6"/>
      <c r="X15" s="6"/>
      <c r="Y15" s="6"/>
      <c r="Z15" s="6"/>
    </row>
    <row r="16" ht="12.0" customHeight="1" outlineLevel="3">
      <c r="A16" s="6"/>
      <c r="B16" s="421" t="s">
        <v>421</v>
      </c>
      <c r="C16" s="200" t="s">
        <v>670</v>
      </c>
      <c r="D16" s="63" t="s">
        <v>3</v>
      </c>
      <c r="E16" s="558">
        <v>1.0</v>
      </c>
      <c r="F16" s="559" t="str">
        <f t="shared" si="1"/>
        <v>#REF!</v>
      </c>
      <c r="G16" s="560" t="str">
        <f t="shared" si="2"/>
        <v>#REF!</v>
      </c>
      <c r="H16" s="6"/>
      <c r="I16" s="6"/>
      <c r="J16" s="6"/>
      <c r="K16" s="6"/>
      <c r="L16" s="6"/>
      <c r="M16" s="6"/>
      <c r="N16" s="6"/>
      <c r="O16" s="6"/>
      <c r="P16" s="6"/>
      <c r="Q16" s="6"/>
      <c r="R16" s="6"/>
      <c r="S16" s="6"/>
      <c r="T16" s="6"/>
      <c r="U16" s="6"/>
      <c r="V16" s="6"/>
      <c r="W16" s="6"/>
      <c r="X16" s="6"/>
      <c r="Y16" s="6"/>
      <c r="Z16" s="6"/>
    </row>
    <row r="17" ht="12.0" customHeight="1" outlineLevel="3">
      <c r="A17" s="6"/>
      <c r="B17" s="421" t="s">
        <v>1964</v>
      </c>
      <c r="C17" s="200" t="s">
        <v>672</v>
      </c>
      <c r="D17" s="63" t="s">
        <v>3</v>
      </c>
      <c r="E17" s="558">
        <v>1.0</v>
      </c>
      <c r="F17" s="559" t="str">
        <f t="shared" si="1"/>
        <v>#REF!</v>
      </c>
      <c r="G17" s="560" t="str">
        <f t="shared" si="2"/>
        <v>#REF!</v>
      </c>
      <c r="H17" s="6"/>
      <c r="I17" s="6"/>
      <c r="J17" s="6"/>
      <c r="K17" s="6"/>
      <c r="L17" s="6"/>
      <c r="M17" s="6"/>
      <c r="N17" s="6"/>
      <c r="O17" s="6"/>
      <c r="P17" s="6"/>
      <c r="Q17" s="6"/>
      <c r="R17" s="6"/>
      <c r="S17" s="6"/>
      <c r="T17" s="6"/>
      <c r="U17" s="6"/>
      <c r="V17" s="6"/>
      <c r="W17" s="6"/>
      <c r="X17" s="6"/>
      <c r="Y17" s="6"/>
      <c r="Z17" s="6"/>
    </row>
    <row r="18" ht="12.0" customHeight="1" outlineLevel="3">
      <c r="A18" s="6"/>
      <c r="B18" s="421" t="s">
        <v>1965</v>
      </c>
      <c r="C18" s="200" t="s">
        <v>674</v>
      </c>
      <c r="D18" s="63" t="s">
        <v>3</v>
      </c>
      <c r="E18" s="558">
        <v>1.0</v>
      </c>
      <c r="F18" s="559" t="str">
        <f t="shared" si="1"/>
        <v>#REF!</v>
      </c>
      <c r="G18" s="560" t="str">
        <f t="shared" si="2"/>
        <v>#REF!</v>
      </c>
      <c r="H18" s="6"/>
      <c r="I18" s="6"/>
      <c r="J18" s="6"/>
      <c r="K18" s="6"/>
      <c r="L18" s="6"/>
      <c r="M18" s="6"/>
      <c r="N18" s="6"/>
      <c r="O18" s="6"/>
      <c r="P18" s="6"/>
      <c r="Q18" s="6"/>
      <c r="R18" s="6"/>
      <c r="S18" s="6"/>
      <c r="T18" s="6"/>
      <c r="U18" s="6"/>
      <c r="V18" s="6"/>
      <c r="W18" s="6"/>
      <c r="X18" s="6"/>
      <c r="Y18" s="6"/>
      <c r="Z18" s="6"/>
    </row>
    <row r="19" ht="12.0" customHeight="1" outlineLevel="3">
      <c r="A19" s="6"/>
      <c r="B19" s="421" t="s">
        <v>1966</v>
      </c>
      <c r="C19" s="200" t="s">
        <v>676</v>
      </c>
      <c r="D19" s="63" t="s">
        <v>3</v>
      </c>
      <c r="E19" s="558">
        <v>1.0</v>
      </c>
      <c r="F19" s="559" t="str">
        <f t="shared" si="1"/>
        <v>#REF!</v>
      </c>
      <c r="G19" s="560" t="str">
        <f t="shared" si="2"/>
        <v>#REF!</v>
      </c>
      <c r="H19" s="6"/>
      <c r="I19" s="6"/>
      <c r="J19" s="6"/>
      <c r="K19" s="6"/>
      <c r="L19" s="6"/>
      <c r="M19" s="6"/>
      <c r="N19" s="6"/>
      <c r="O19" s="6"/>
      <c r="P19" s="6"/>
      <c r="Q19" s="6"/>
      <c r="R19" s="6"/>
      <c r="S19" s="6"/>
      <c r="T19" s="6"/>
      <c r="U19" s="6"/>
      <c r="V19" s="6"/>
      <c r="W19" s="6"/>
      <c r="X19" s="6"/>
      <c r="Y19" s="6"/>
      <c r="Z19" s="6"/>
    </row>
    <row r="20" ht="12.0" customHeight="1" outlineLevel="3">
      <c r="A20" s="6"/>
      <c r="B20" s="421" t="s">
        <v>1967</v>
      </c>
      <c r="C20" s="200" t="s">
        <v>678</v>
      </c>
      <c r="D20" s="63" t="s">
        <v>3</v>
      </c>
      <c r="E20" s="558">
        <v>1.0</v>
      </c>
      <c r="F20" s="559" t="str">
        <f t="shared" si="1"/>
        <v>#REF!</v>
      </c>
      <c r="G20" s="560" t="str">
        <f t="shared" si="2"/>
        <v>#REF!</v>
      </c>
      <c r="H20" s="6"/>
      <c r="I20" s="6"/>
      <c r="J20" s="6"/>
      <c r="K20" s="6"/>
      <c r="L20" s="6"/>
      <c r="M20" s="6"/>
      <c r="N20" s="6"/>
      <c r="O20" s="6"/>
      <c r="P20" s="6"/>
      <c r="Q20" s="6"/>
      <c r="R20" s="6"/>
      <c r="S20" s="6"/>
      <c r="T20" s="6"/>
      <c r="U20" s="6"/>
      <c r="V20" s="6"/>
      <c r="W20" s="6"/>
      <c r="X20" s="6"/>
      <c r="Y20" s="6"/>
      <c r="Z20" s="6"/>
    </row>
    <row r="21" ht="12.0" customHeight="1" outlineLevel="3">
      <c r="A21" s="6"/>
      <c r="B21" s="421" t="s">
        <v>1968</v>
      </c>
      <c r="C21" s="200" t="s">
        <v>680</v>
      </c>
      <c r="D21" s="63" t="s">
        <v>3</v>
      </c>
      <c r="E21" s="558">
        <v>1.0</v>
      </c>
      <c r="F21" s="559" t="str">
        <f t="shared" si="1"/>
        <v>#REF!</v>
      </c>
      <c r="G21" s="560" t="str">
        <f t="shared" si="2"/>
        <v>#REF!</v>
      </c>
      <c r="H21" s="6"/>
      <c r="I21" s="6"/>
      <c r="J21" s="6"/>
      <c r="K21" s="6"/>
      <c r="L21" s="6"/>
      <c r="M21" s="6"/>
      <c r="N21" s="6"/>
      <c r="O21" s="6"/>
      <c r="P21" s="6"/>
      <c r="Q21" s="6"/>
      <c r="R21" s="6"/>
      <c r="S21" s="6"/>
      <c r="T21" s="6"/>
      <c r="U21" s="6"/>
      <c r="V21" s="6"/>
      <c r="W21" s="6"/>
      <c r="X21" s="6"/>
      <c r="Y21" s="6"/>
      <c r="Z21" s="6"/>
    </row>
    <row r="22" ht="12.0" customHeight="1" outlineLevel="3">
      <c r="A22" s="6"/>
      <c r="B22" s="421" t="s">
        <v>1969</v>
      </c>
      <c r="C22" s="200" t="s">
        <v>682</v>
      </c>
      <c r="D22" s="63" t="s">
        <v>3</v>
      </c>
      <c r="E22" s="558">
        <v>1.0</v>
      </c>
      <c r="F22" s="559" t="str">
        <f t="shared" si="1"/>
        <v>#REF!</v>
      </c>
      <c r="G22" s="560" t="str">
        <f t="shared" si="2"/>
        <v>#REF!</v>
      </c>
      <c r="H22" s="6"/>
      <c r="I22" s="6"/>
      <c r="J22" s="6"/>
      <c r="K22" s="6"/>
      <c r="L22" s="6"/>
      <c r="M22" s="6"/>
      <c r="N22" s="6"/>
      <c r="O22" s="6"/>
      <c r="P22" s="6"/>
      <c r="Q22" s="6"/>
      <c r="R22" s="6"/>
      <c r="S22" s="6"/>
      <c r="T22" s="6"/>
      <c r="U22" s="6"/>
      <c r="V22" s="6"/>
      <c r="W22" s="6"/>
      <c r="X22" s="6"/>
      <c r="Y22" s="6"/>
      <c r="Z22" s="6"/>
    </row>
    <row r="23" ht="12.0" customHeight="1" outlineLevel="3">
      <c r="A23" s="6"/>
      <c r="B23" s="421" t="s">
        <v>1970</v>
      </c>
      <c r="C23" s="200" t="s">
        <v>684</v>
      </c>
      <c r="D23" s="63" t="s">
        <v>3</v>
      </c>
      <c r="E23" s="558">
        <v>1.0</v>
      </c>
      <c r="F23" s="559" t="str">
        <f t="shared" si="1"/>
        <v>#REF!</v>
      </c>
      <c r="G23" s="560" t="str">
        <f t="shared" si="2"/>
        <v>#REF!</v>
      </c>
      <c r="H23" s="6"/>
      <c r="I23" s="6"/>
      <c r="J23" s="6"/>
      <c r="K23" s="6"/>
      <c r="L23" s="6"/>
      <c r="M23" s="6"/>
      <c r="N23" s="6"/>
      <c r="O23" s="6"/>
      <c r="P23" s="6"/>
      <c r="Q23" s="6"/>
      <c r="R23" s="6"/>
      <c r="S23" s="6"/>
      <c r="T23" s="6"/>
      <c r="U23" s="6"/>
      <c r="V23" s="6"/>
      <c r="W23" s="6"/>
      <c r="X23" s="6"/>
      <c r="Y23" s="6"/>
      <c r="Z23" s="6"/>
    </row>
    <row r="24" ht="12.0" customHeight="1" outlineLevel="3">
      <c r="A24" s="6"/>
      <c r="B24" s="421" t="s">
        <v>1971</v>
      </c>
      <c r="C24" s="200" t="s">
        <v>686</v>
      </c>
      <c r="D24" s="63" t="s">
        <v>3</v>
      </c>
      <c r="E24" s="558">
        <v>1.0</v>
      </c>
      <c r="F24" s="559" t="str">
        <f t="shared" si="1"/>
        <v>#REF!</v>
      </c>
      <c r="G24" s="560" t="str">
        <f t="shared" si="2"/>
        <v>#REF!</v>
      </c>
      <c r="H24" s="6"/>
      <c r="I24" s="6"/>
      <c r="J24" s="6"/>
      <c r="K24" s="6"/>
      <c r="L24" s="6"/>
      <c r="M24" s="6"/>
      <c r="N24" s="6"/>
      <c r="O24" s="6"/>
      <c r="P24" s="6"/>
      <c r="Q24" s="6"/>
      <c r="R24" s="6"/>
      <c r="S24" s="6"/>
      <c r="T24" s="6"/>
      <c r="U24" s="6"/>
      <c r="V24" s="6"/>
      <c r="W24" s="6"/>
      <c r="X24" s="6"/>
      <c r="Y24" s="6"/>
      <c r="Z24" s="6"/>
    </row>
    <row r="25" ht="12.0" customHeight="1" outlineLevel="3">
      <c r="A25" s="6"/>
      <c r="B25" s="421" t="s">
        <v>1972</v>
      </c>
      <c r="C25" s="200" t="s">
        <v>688</v>
      </c>
      <c r="D25" s="63" t="s">
        <v>3</v>
      </c>
      <c r="E25" s="558">
        <v>1.0</v>
      </c>
      <c r="F25" s="559" t="str">
        <f t="shared" si="1"/>
        <v>#REF!</v>
      </c>
      <c r="G25" s="560" t="str">
        <f t="shared" si="2"/>
        <v>#REF!</v>
      </c>
      <c r="H25" s="6"/>
      <c r="I25" s="6"/>
      <c r="J25" s="6"/>
      <c r="K25" s="6"/>
      <c r="L25" s="6"/>
      <c r="M25" s="6"/>
      <c r="N25" s="6"/>
      <c r="O25" s="6"/>
      <c r="P25" s="6"/>
      <c r="Q25" s="6"/>
      <c r="R25" s="6"/>
      <c r="S25" s="6"/>
      <c r="T25" s="6"/>
      <c r="U25" s="6"/>
      <c r="V25" s="6"/>
      <c r="W25" s="6"/>
      <c r="X25" s="6"/>
      <c r="Y25" s="6"/>
      <c r="Z25" s="6"/>
    </row>
    <row r="26" ht="12.0" customHeight="1" outlineLevel="3">
      <c r="A26" s="6"/>
      <c r="B26" s="421" t="s">
        <v>1973</v>
      </c>
      <c r="C26" s="200" t="s">
        <v>690</v>
      </c>
      <c r="D26" s="63" t="s">
        <v>3</v>
      </c>
      <c r="E26" s="558">
        <v>1.0</v>
      </c>
      <c r="F26" s="559" t="str">
        <f t="shared" si="1"/>
        <v>#REF!</v>
      </c>
      <c r="G26" s="560" t="str">
        <f t="shared" si="2"/>
        <v>#REF!</v>
      </c>
      <c r="H26" s="6"/>
      <c r="I26" s="6"/>
      <c r="J26" s="6"/>
      <c r="K26" s="6"/>
      <c r="L26" s="6"/>
      <c r="M26" s="6"/>
      <c r="N26" s="6"/>
      <c r="O26" s="6"/>
      <c r="P26" s="6"/>
      <c r="Q26" s="6"/>
      <c r="R26" s="6"/>
      <c r="S26" s="6"/>
      <c r="T26" s="6"/>
      <c r="U26" s="6"/>
      <c r="V26" s="6"/>
      <c r="W26" s="6"/>
      <c r="X26" s="6"/>
      <c r="Y26" s="6"/>
      <c r="Z26" s="6"/>
    </row>
    <row r="27" ht="12.0" customHeight="1" outlineLevel="3">
      <c r="A27" s="6"/>
      <c r="B27" s="421" t="s">
        <v>1974</v>
      </c>
      <c r="C27" s="200" t="s">
        <v>692</v>
      </c>
      <c r="D27" s="63" t="s">
        <v>3</v>
      </c>
      <c r="E27" s="558">
        <v>1.0</v>
      </c>
      <c r="F27" s="559" t="str">
        <f t="shared" si="1"/>
        <v>#REF!</v>
      </c>
      <c r="G27" s="560" t="str">
        <f t="shared" si="2"/>
        <v>#REF!</v>
      </c>
      <c r="H27" s="6"/>
      <c r="I27" s="6"/>
      <c r="J27" s="6"/>
      <c r="K27" s="6"/>
      <c r="L27" s="6"/>
      <c r="M27" s="6"/>
      <c r="N27" s="6"/>
      <c r="O27" s="6"/>
      <c r="P27" s="6"/>
      <c r="Q27" s="6"/>
      <c r="R27" s="6"/>
      <c r="S27" s="6"/>
      <c r="T27" s="6"/>
      <c r="U27" s="6"/>
      <c r="V27" s="6"/>
      <c r="W27" s="6"/>
      <c r="X27" s="6"/>
      <c r="Y27" s="6"/>
      <c r="Z27" s="6"/>
    </row>
    <row r="28" ht="12.0" customHeight="1" outlineLevel="3">
      <c r="A28" s="6"/>
      <c r="B28" s="421" t="s">
        <v>1975</v>
      </c>
      <c r="C28" s="200" t="s">
        <v>694</v>
      </c>
      <c r="D28" s="63" t="s">
        <v>3</v>
      </c>
      <c r="E28" s="558">
        <v>1.0</v>
      </c>
      <c r="F28" s="559" t="str">
        <f t="shared" si="1"/>
        <v>#REF!</v>
      </c>
      <c r="G28" s="560" t="str">
        <f t="shared" si="2"/>
        <v>#REF!</v>
      </c>
      <c r="H28" s="6"/>
      <c r="I28" s="6"/>
      <c r="J28" s="6"/>
      <c r="K28" s="6"/>
      <c r="L28" s="6"/>
      <c r="M28" s="6"/>
      <c r="N28" s="6"/>
      <c r="O28" s="6"/>
      <c r="P28" s="6"/>
      <c r="Q28" s="6"/>
      <c r="R28" s="6"/>
      <c r="S28" s="6"/>
      <c r="T28" s="6"/>
      <c r="U28" s="6"/>
      <c r="V28" s="6"/>
      <c r="W28" s="6"/>
      <c r="X28" s="6"/>
      <c r="Y28" s="6"/>
      <c r="Z28" s="6"/>
    </row>
    <row r="29" ht="12.0" customHeight="1" outlineLevel="3">
      <c r="A29" s="6"/>
      <c r="B29" s="421" t="s">
        <v>1976</v>
      </c>
      <c r="C29" s="200" t="s">
        <v>696</v>
      </c>
      <c r="D29" s="63" t="s">
        <v>3</v>
      </c>
      <c r="E29" s="558">
        <v>1.0</v>
      </c>
      <c r="F29" s="559" t="str">
        <f t="shared" si="1"/>
        <v>#REF!</v>
      </c>
      <c r="G29" s="560" t="str">
        <f t="shared" si="2"/>
        <v>#REF!</v>
      </c>
      <c r="H29" s="6"/>
      <c r="I29" s="6"/>
      <c r="J29" s="6"/>
      <c r="K29" s="6"/>
      <c r="L29" s="6"/>
      <c r="M29" s="6"/>
      <c r="N29" s="6"/>
      <c r="O29" s="6"/>
      <c r="P29" s="6"/>
      <c r="Q29" s="6"/>
      <c r="R29" s="6"/>
      <c r="S29" s="6"/>
      <c r="T29" s="6"/>
      <c r="U29" s="6"/>
      <c r="V29" s="6"/>
      <c r="W29" s="6"/>
      <c r="X29" s="6"/>
      <c r="Y29" s="6"/>
      <c r="Z29" s="6"/>
    </row>
    <row r="30" ht="12.0" customHeight="1" outlineLevel="3">
      <c r="A30" s="6"/>
      <c r="B30" s="421" t="s">
        <v>1977</v>
      </c>
      <c r="C30" s="200" t="s">
        <v>698</v>
      </c>
      <c r="D30" s="63" t="s">
        <v>3</v>
      </c>
      <c r="E30" s="558">
        <v>1.0</v>
      </c>
      <c r="F30" s="559" t="str">
        <f t="shared" si="1"/>
        <v>#REF!</v>
      </c>
      <c r="G30" s="560" t="str">
        <f t="shared" si="2"/>
        <v>#REF!</v>
      </c>
      <c r="H30" s="6"/>
      <c r="I30" s="6"/>
      <c r="J30" s="6"/>
      <c r="K30" s="6"/>
      <c r="L30" s="6"/>
      <c r="M30" s="6"/>
      <c r="N30" s="6"/>
      <c r="O30" s="6"/>
      <c r="P30" s="6"/>
      <c r="Q30" s="6"/>
      <c r="R30" s="6"/>
      <c r="S30" s="6"/>
      <c r="T30" s="6"/>
      <c r="U30" s="6"/>
      <c r="V30" s="6"/>
      <c r="W30" s="6"/>
      <c r="X30" s="6"/>
      <c r="Y30" s="6"/>
      <c r="Z30" s="6"/>
    </row>
    <row r="31" ht="12.0" customHeight="1" outlineLevel="3">
      <c r="A31" s="6"/>
      <c r="B31" s="421" t="s">
        <v>1978</v>
      </c>
      <c r="C31" s="200" t="s">
        <v>700</v>
      </c>
      <c r="D31" s="63" t="s">
        <v>3</v>
      </c>
      <c r="E31" s="558">
        <v>1.0</v>
      </c>
      <c r="F31" s="559" t="str">
        <f t="shared" si="1"/>
        <v>#REF!</v>
      </c>
      <c r="G31" s="560" t="str">
        <f t="shared" si="2"/>
        <v>#REF!</v>
      </c>
      <c r="H31" s="6"/>
      <c r="I31" s="6"/>
      <c r="J31" s="6"/>
      <c r="K31" s="6"/>
      <c r="L31" s="6"/>
      <c r="M31" s="6"/>
      <c r="N31" s="6"/>
      <c r="O31" s="6"/>
      <c r="P31" s="6"/>
      <c r="Q31" s="6"/>
      <c r="R31" s="6"/>
      <c r="S31" s="6"/>
      <c r="T31" s="6"/>
      <c r="U31" s="6"/>
      <c r="V31" s="6"/>
      <c r="W31" s="6"/>
      <c r="X31" s="6"/>
      <c r="Y31" s="6"/>
      <c r="Z31" s="6"/>
    </row>
    <row r="32" ht="12.0" customHeight="1" outlineLevel="3">
      <c r="A32" s="6"/>
      <c r="B32" s="421" t="s">
        <v>1979</v>
      </c>
      <c r="C32" s="200" t="s">
        <v>702</v>
      </c>
      <c r="D32" s="63" t="s">
        <v>3</v>
      </c>
      <c r="E32" s="558">
        <v>1.0</v>
      </c>
      <c r="F32" s="559" t="str">
        <f t="shared" si="1"/>
        <v>#REF!</v>
      </c>
      <c r="G32" s="560" t="str">
        <f t="shared" si="2"/>
        <v>#REF!</v>
      </c>
      <c r="H32" s="6"/>
      <c r="I32" s="6"/>
      <c r="J32" s="6"/>
      <c r="K32" s="6"/>
      <c r="L32" s="6"/>
      <c r="M32" s="6"/>
      <c r="N32" s="6"/>
      <c r="O32" s="6"/>
      <c r="P32" s="6"/>
      <c r="Q32" s="6"/>
      <c r="R32" s="6"/>
      <c r="S32" s="6"/>
      <c r="T32" s="6"/>
      <c r="U32" s="6"/>
      <c r="V32" s="6"/>
      <c r="W32" s="6"/>
      <c r="X32" s="6"/>
      <c r="Y32" s="6"/>
      <c r="Z32" s="6"/>
    </row>
    <row r="33" ht="12.0" customHeight="1" outlineLevel="3">
      <c r="A33" s="6"/>
      <c r="B33" s="421" t="s">
        <v>1980</v>
      </c>
      <c r="C33" s="200" t="s">
        <v>704</v>
      </c>
      <c r="D33" s="63" t="s">
        <v>3</v>
      </c>
      <c r="E33" s="558">
        <v>1.0</v>
      </c>
      <c r="F33" s="559" t="str">
        <f t="shared" si="1"/>
        <v>#REF!</v>
      </c>
      <c r="G33" s="560" t="str">
        <f t="shared" si="2"/>
        <v>#REF!</v>
      </c>
      <c r="H33" s="6"/>
      <c r="I33" s="6"/>
      <c r="J33" s="6"/>
      <c r="K33" s="6"/>
      <c r="L33" s="6"/>
      <c r="M33" s="6"/>
      <c r="N33" s="6"/>
      <c r="O33" s="6"/>
      <c r="P33" s="6"/>
      <c r="Q33" s="6"/>
      <c r="R33" s="6"/>
      <c r="S33" s="6"/>
      <c r="T33" s="6"/>
      <c r="U33" s="6"/>
      <c r="V33" s="6"/>
      <c r="W33" s="6"/>
      <c r="X33" s="6"/>
      <c r="Y33" s="6"/>
      <c r="Z33" s="6"/>
    </row>
    <row r="34" ht="12.0" customHeight="1" outlineLevel="3">
      <c r="A34" s="6"/>
      <c r="B34" s="421" t="s">
        <v>1981</v>
      </c>
      <c r="C34" s="200" t="s">
        <v>706</v>
      </c>
      <c r="D34" s="63" t="s">
        <v>3</v>
      </c>
      <c r="E34" s="558">
        <v>1.0</v>
      </c>
      <c r="F34" s="559" t="str">
        <f t="shared" si="1"/>
        <v>#REF!</v>
      </c>
      <c r="G34" s="560" t="str">
        <f t="shared" si="2"/>
        <v>#REF!</v>
      </c>
      <c r="H34" s="6"/>
      <c r="I34" s="6"/>
      <c r="J34" s="6"/>
      <c r="K34" s="6"/>
      <c r="L34" s="6"/>
      <c r="M34" s="6"/>
      <c r="N34" s="6"/>
      <c r="O34" s="6"/>
      <c r="P34" s="6"/>
      <c r="Q34" s="6"/>
      <c r="R34" s="6"/>
      <c r="S34" s="6"/>
      <c r="T34" s="6"/>
      <c r="U34" s="6"/>
      <c r="V34" s="6"/>
      <c r="W34" s="6"/>
      <c r="X34" s="6"/>
      <c r="Y34" s="6"/>
      <c r="Z34" s="6"/>
    </row>
    <row r="35" ht="12.0" customHeight="1" outlineLevel="3">
      <c r="A35" s="6"/>
      <c r="B35" s="421" t="s">
        <v>1982</v>
      </c>
      <c r="C35" s="200" t="s">
        <v>708</v>
      </c>
      <c r="D35" s="63" t="s">
        <v>3</v>
      </c>
      <c r="E35" s="558">
        <v>1.0</v>
      </c>
      <c r="F35" s="559" t="str">
        <f t="shared" si="1"/>
        <v>#REF!</v>
      </c>
      <c r="G35" s="560" t="str">
        <f t="shared" si="2"/>
        <v>#REF!</v>
      </c>
      <c r="H35" s="6"/>
      <c r="I35" s="6"/>
      <c r="J35" s="6"/>
      <c r="K35" s="6"/>
      <c r="L35" s="6"/>
      <c r="M35" s="6"/>
      <c r="N35" s="6"/>
      <c r="O35" s="6"/>
      <c r="P35" s="6"/>
      <c r="Q35" s="6"/>
      <c r="R35" s="6"/>
      <c r="S35" s="6"/>
      <c r="T35" s="6"/>
      <c r="U35" s="6"/>
      <c r="V35" s="6"/>
      <c r="W35" s="6"/>
      <c r="X35" s="6"/>
      <c r="Y35" s="6"/>
      <c r="Z35" s="6"/>
    </row>
    <row r="36" ht="12.0" customHeight="1" outlineLevel="3">
      <c r="A36" s="6"/>
      <c r="B36" s="421" t="s">
        <v>1983</v>
      </c>
      <c r="C36" s="200" t="s">
        <v>710</v>
      </c>
      <c r="D36" s="63" t="s">
        <v>3</v>
      </c>
      <c r="E36" s="558">
        <v>1.0</v>
      </c>
      <c r="F36" s="559" t="str">
        <f t="shared" si="1"/>
        <v>#REF!</v>
      </c>
      <c r="G36" s="560" t="str">
        <f t="shared" si="2"/>
        <v>#REF!</v>
      </c>
      <c r="H36" s="6"/>
      <c r="I36" s="6"/>
      <c r="J36" s="6"/>
      <c r="K36" s="6"/>
      <c r="L36" s="6"/>
      <c r="M36" s="6"/>
      <c r="N36" s="6"/>
      <c r="O36" s="6"/>
      <c r="P36" s="6"/>
      <c r="Q36" s="6"/>
      <c r="R36" s="6"/>
      <c r="S36" s="6"/>
      <c r="T36" s="6"/>
      <c r="U36" s="6"/>
      <c r="V36" s="6"/>
      <c r="W36" s="6"/>
      <c r="X36" s="6"/>
      <c r="Y36" s="6"/>
      <c r="Z36" s="6"/>
    </row>
    <row r="37" ht="12.0" customHeight="1" outlineLevel="3">
      <c r="A37" s="6"/>
      <c r="B37" s="421" t="s">
        <v>1984</v>
      </c>
      <c r="C37" s="200" t="s">
        <v>712</v>
      </c>
      <c r="D37" s="63" t="s">
        <v>3</v>
      </c>
      <c r="E37" s="558">
        <v>1.0</v>
      </c>
      <c r="F37" s="559" t="str">
        <f t="shared" si="1"/>
        <v>#REF!</v>
      </c>
      <c r="G37" s="560" t="str">
        <f t="shared" si="2"/>
        <v>#REF!</v>
      </c>
      <c r="H37" s="6"/>
      <c r="I37" s="6"/>
      <c r="J37" s="6"/>
      <c r="K37" s="6"/>
      <c r="L37" s="6"/>
      <c r="M37" s="6"/>
      <c r="N37" s="6"/>
      <c r="O37" s="6"/>
      <c r="P37" s="6"/>
      <c r="Q37" s="6"/>
      <c r="R37" s="6"/>
      <c r="S37" s="6"/>
      <c r="T37" s="6"/>
      <c r="U37" s="6"/>
      <c r="V37" s="6"/>
      <c r="W37" s="6"/>
      <c r="X37" s="6"/>
      <c r="Y37" s="6"/>
      <c r="Z37" s="6"/>
    </row>
    <row r="38" ht="12.0" customHeight="1" outlineLevel="3">
      <c r="A38" s="6"/>
      <c r="B38" s="421" t="s">
        <v>1985</v>
      </c>
      <c r="C38" s="200" t="s">
        <v>714</v>
      </c>
      <c r="D38" s="63" t="s">
        <v>3</v>
      </c>
      <c r="E38" s="558">
        <v>1.0</v>
      </c>
      <c r="F38" s="559" t="str">
        <f t="shared" si="1"/>
        <v>#REF!</v>
      </c>
      <c r="G38" s="560" t="str">
        <f t="shared" si="2"/>
        <v>#REF!</v>
      </c>
      <c r="H38" s="6"/>
      <c r="I38" s="6"/>
      <c r="J38" s="6"/>
      <c r="K38" s="6"/>
      <c r="L38" s="6"/>
      <c r="M38" s="6"/>
      <c r="N38" s="6"/>
      <c r="O38" s="6"/>
      <c r="P38" s="6"/>
      <c r="Q38" s="6"/>
      <c r="R38" s="6"/>
      <c r="S38" s="6"/>
      <c r="T38" s="6"/>
      <c r="U38" s="6"/>
      <c r="V38" s="6"/>
      <c r="W38" s="6"/>
      <c r="X38" s="6"/>
      <c r="Y38" s="6"/>
      <c r="Z38" s="6"/>
    </row>
    <row r="39" ht="12.0" customHeight="1" outlineLevel="3">
      <c r="A39" s="6"/>
      <c r="B39" s="421" t="s">
        <v>1986</v>
      </c>
      <c r="C39" s="200" t="s">
        <v>716</v>
      </c>
      <c r="D39" s="63" t="s">
        <v>3</v>
      </c>
      <c r="E39" s="558">
        <v>1.0</v>
      </c>
      <c r="F39" s="559" t="str">
        <f t="shared" si="1"/>
        <v>#REF!</v>
      </c>
      <c r="G39" s="560" t="str">
        <f t="shared" si="2"/>
        <v>#REF!</v>
      </c>
      <c r="H39" s="6"/>
      <c r="I39" s="6"/>
      <c r="J39" s="6"/>
      <c r="K39" s="6"/>
      <c r="L39" s="6"/>
      <c r="M39" s="6"/>
      <c r="N39" s="6"/>
      <c r="O39" s="6"/>
      <c r="P39" s="6"/>
      <c r="Q39" s="6"/>
      <c r="R39" s="6"/>
      <c r="S39" s="6"/>
      <c r="T39" s="6"/>
      <c r="U39" s="6"/>
      <c r="V39" s="6"/>
      <c r="W39" s="6"/>
      <c r="X39" s="6"/>
      <c r="Y39" s="6"/>
      <c r="Z39" s="6"/>
    </row>
    <row r="40" ht="12.0" customHeight="1" outlineLevel="3">
      <c r="A40" s="6"/>
      <c r="B40" s="421" t="s">
        <v>1987</v>
      </c>
      <c r="C40" s="200" t="s">
        <v>718</v>
      </c>
      <c r="D40" s="63" t="s">
        <v>3</v>
      </c>
      <c r="E40" s="558">
        <v>1.0</v>
      </c>
      <c r="F40" s="559" t="str">
        <f t="shared" si="1"/>
        <v>#REF!</v>
      </c>
      <c r="G40" s="560" t="str">
        <f t="shared" si="2"/>
        <v>#REF!</v>
      </c>
      <c r="H40" s="6"/>
      <c r="I40" s="6"/>
      <c r="J40" s="6"/>
      <c r="K40" s="6"/>
      <c r="L40" s="6"/>
      <c r="M40" s="6"/>
      <c r="N40" s="6"/>
      <c r="O40" s="6"/>
      <c r="P40" s="6"/>
      <c r="Q40" s="6"/>
      <c r="R40" s="6"/>
      <c r="S40" s="6"/>
      <c r="T40" s="6"/>
      <c r="U40" s="6"/>
      <c r="V40" s="6"/>
      <c r="W40" s="6"/>
      <c r="X40" s="6"/>
      <c r="Y40" s="6"/>
      <c r="Z40" s="6"/>
    </row>
    <row r="41" ht="12.0" customHeight="1" outlineLevel="3">
      <c r="A41" s="6"/>
      <c r="B41" s="421" t="s">
        <v>1988</v>
      </c>
      <c r="C41" s="200" t="s">
        <v>720</v>
      </c>
      <c r="D41" s="63" t="s">
        <v>3</v>
      </c>
      <c r="E41" s="558">
        <v>1.0</v>
      </c>
      <c r="F41" s="559" t="str">
        <f t="shared" si="1"/>
        <v>#REF!</v>
      </c>
      <c r="G41" s="560" t="str">
        <f t="shared" si="2"/>
        <v>#REF!</v>
      </c>
      <c r="H41" s="6"/>
      <c r="I41" s="6"/>
      <c r="J41" s="6"/>
      <c r="K41" s="6"/>
      <c r="L41" s="6"/>
      <c r="M41" s="6"/>
      <c r="N41" s="6"/>
      <c r="O41" s="6"/>
      <c r="P41" s="6"/>
      <c r="Q41" s="6"/>
      <c r="R41" s="6"/>
      <c r="S41" s="6"/>
      <c r="T41" s="6"/>
      <c r="U41" s="6"/>
      <c r="V41" s="6"/>
      <c r="W41" s="6"/>
      <c r="X41" s="6"/>
      <c r="Y41" s="6"/>
      <c r="Z41" s="6"/>
    </row>
    <row r="42" ht="12.0" customHeight="1" outlineLevel="3">
      <c r="A42" s="6"/>
      <c r="B42" s="421" t="s">
        <v>1989</v>
      </c>
      <c r="C42" s="200" t="s">
        <v>722</v>
      </c>
      <c r="D42" s="63" t="s">
        <v>3</v>
      </c>
      <c r="E42" s="558">
        <v>1.0</v>
      </c>
      <c r="F42" s="559" t="str">
        <f t="shared" si="1"/>
        <v>#REF!</v>
      </c>
      <c r="G42" s="560" t="str">
        <f t="shared" si="2"/>
        <v>#REF!</v>
      </c>
      <c r="H42" s="6"/>
      <c r="I42" s="6"/>
      <c r="J42" s="6"/>
      <c r="K42" s="6"/>
      <c r="L42" s="6"/>
      <c r="M42" s="6"/>
      <c r="N42" s="6"/>
      <c r="O42" s="6"/>
      <c r="P42" s="6"/>
      <c r="Q42" s="6"/>
      <c r="R42" s="6"/>
      <c r="S42" s="6"/>
      <c r="T42" s="6"/>
      <c r="U42" s="6"/>
      <c r="V42" s="6"/>
      <c r="W42" s="6"/>
      <c r="X42" s="6"/>
      <c r="Y42" s="6"/>
      <c r="Z42" s="6"/>
    </row>
    <row r="43" ht="12.0" customHeight="1" outlineLevel="3">
      <c r="A43" s="6"/>
      <c r="B43" s="556" t="s">
        <v>423</v>
      </c>
      <c r="C43" s="195" t="s">
        <v>723</v>
      </c>
      <c r="D43" s="196"/>
      <c r="E43" s="557"/>
      <c r="F43" s="198"/>
      <c r="G43" s="199"/>
      <c r="H43" s="6"/>
      <c r="I43" s="6"/>
      <c r="J43" s="6"/>
      <c r="K43" s="6"/>
      <c r="L43" s="6"/>
      <c r="M43" s="6"/>
      <c r="N43" s="6"/>
      <c r="O43" s="6"/>
      <c r="P43" s="6"/>
      <c r="Q43" s="6"/>
      <c r="R43" s="6"/>
      <c r="S43" s="6"/>
      <c r="T43" s="6"/>
      <c r="U43" s="6"/>
      <c r="V43" s="6"/>
      <c r="W43" s="6"/>
      <c r="X43" s="6"/>
      <c r="Y43" s="6"/>
      <c r="Z43" s="6"/>
    </row>
    <row r="44" ht="12.0" customHeight="1" outlineLevel="3">
      <c r="A44" s="6"/>
      <c r="B44" s="561" t="s">
        <v>425</v>
      </c>
      <c r="C44" s="200" t="s">
        <v>725</v>
      </c>
      <c r="D44" s="196" t="s">
        <v>3</v>
      </c>
      <c r="E44" s="557">
        <v>1.0</v>
      </c>
      <c r="F44" s="198" t="str">
        <f>#REF!</f>
        <v>#REF!</v>
      </c>
      <c r="G44" s="199" t="str">
        <f>F44*E44</f>
        <v>#REF!</v>
      </c>
      <c r="H44" s="6"/>
      <c r="I44" s="6"/>
      <c r="J44" s="6"/>
      <c r="K44" s="6"/>
      <c r="L44" s="6"/>
      <c r="M44" s="6"/>
      <c r="N44" s="6"/>
      <c r="O44" s="6"/>
      <c r="P44" s="6"/>
      <c r="Q44" s="6"/>
      <c r="R44" s="6"/>
      <c r="S44" s="6"/>
      <c r="T44" s="6"/>
      <c r="U44" s="6"/>
      <c r="V44" s="6"/>
      <c r="W44" s="6"/>
      <c r="X44" s="6"/>
      <c r="Y44" s="6"/>
      <c r="Z44" s="6"/>
    </row>
    <row r="45" ht="12.0" customHeight="1" outlineLevel="2">
      <c r="A45" s="193"/>
      <c r="B45" s="551" t="s">
        <v>1990</v>
      </c>
      <c r="C45" s="552" t="s">
        <v>727</v>
      </c>
      <c r="D45" s="552"/>
      <c r="E45" s="553"/>
      <c r="F45" s="554" t="s">
        <v>1963</v>
      </c>
      <c r="G45" s="555" t="str">
        <f>+SUM(G46:G47)</f>
        <v>#REF!</v>
      </c>
      <c r="H45" s="193"/>
      <c r="I45" s="194"/>
      <c r="J45" s="193"/>
      <c r="K45" s="193"/>
      <c r="L45" s="193"/>
      <c r="M45" s="193"/>
      <c r="N45" s="193"/>
      <c r="O45" s="193"/>
      <c r="P45" s="193"/>
      <c r="Q45" s="193"/>
      <c r="R45" s="193"/>
      <c r="S45" s="193"/>
      <c r="T45" s="193"/>
      <c r="U45" s="193"/>
      <c r="V45" s="193"/>
      <c r="W45" s="193"/>
      <c r="X45" s="193"/>
      <c r="Y45" s="193"/>
      <c r="Z45" s="193"/>
    </row>
    <row r="46" ht="12.0" customHeight="1" outlineLevel="3">
      <c r="A46" s="193"/>
      <c r="B46" s="562" t="s">
        <v>438</v>
      </c>
      <c r="C46" s="202" t="s">
        <v>728</v>
      </c>
      <c r="D46" s="203"/>
      <c r="E46" s="548"/>
      <c r="F46" s="205"/>
      <c r="G46" s="206"/>
      <c r="H46" s="193"/>
      <c r="I46" s="193"/>
      <c r="J46" s="193"/>
      <c r="K46" s="193"/>
      <c r="L46" s="193"/>
      <c r="M46" s="193"/>
      <c r="N46" s="193"/>
      <c r="O46" s="193"/>
      <c r="P46" s="193"/>
      <c r="Q46" s="193"/>
      <c r="R46" s="193"/>
      <c r="S46" s="193"/>
      <c r="T46" s="193"/>
      <c r="U46" s="193"/>
      <c r="V46" s="193"/>
      <c r="W46" s="193"/>
      <c r="X46" s="193"/>
      <c r="Y46" s="193"/>
      <c r="Z46" s="193"/>
    </row>
    <row r="47" ht="12.0" customHeight="1" outlineLevel="3">
      <c r="A47" s="207"/>
      <c r="B47" s="561" t="s">
        <v>440</v>
      </c>
      <c r="C47" s="200" t="str">
        <f>#REF!</f>
        <v>#REF!</v>
      </c>
      <c r="D47" s="63" t="s">
        <v>3</v>
      </c>
      <c r="E47" s="63">
        <v>1.0</v>
      </c>
      <c r="F47" s="559" t="str">
        <f>#REF!</f>
        <v>#REF!</v>
      </c>
      <c r="G47" s="563" t="str">
        <f>F47*E47</f>
        <v>#REF!</v>
      </c>
      <c r="H47" s="193"/>
      <c r="I47" s="193"/>
      <c r="J47" s="193"/>
      <c r="K47" s="193"/>
      <c r="L47" s="193"/>
      <c r="M47" s="193"/>
      <c r="N47" s="193"/>
      <c r="O47" s="193"/>
      <c r="P47" s="193"/>
      <c r="Q47" s="193"/>
      <c r="R47" s="193"/>
      <c r="S47" s="193"/>
      <c r="T47" s="193"/>
      <c r="U47" s="193"/>
      <c r="V47" s="193"/>
      <c r="W47" s="193"/>
      <c r="X47" s="193"/>
      <c r="Y47" s="193"/>
      <c r="Z47" s="193"/>
    </row>
    <row r="48" ht="12.0" customHeight="1" outlineLevel="2">
      <c r="A48" s="193"/>
      <c r="B48" s="551" t="s">
        <v>1991</v>
      </c>
      <c r="C48" s="552" t="s">
        <v>732</v>
      </c>
      <c r="D48" s="552"/>
      <c r="E48" s="553"/>
      <c r="F48" s="554" t="s">
        <v>1963</v>
      </c>
      <c r="G48" s="555" t="str">
        <f>+SUM(G49:G51)</f>
        <v>#REF!</v>
      </c>
      <c r="H48" s="193"/>
      <c r="I48" s="194"/>
      <c r="J48" s="193"/>
      <c r="K48" s="193"/>
      <c r="L48" s="193"/>
      <c r="M48" s="193"/>
      <c r="N48" s="193"/>
      <c r="O48" s="193"/>
      <c r="P48" s="193"/>
      <c r="Q48" s="193"/>
      <c r="R48" s="193"/>
      <c r="S48" s="193"/>
      <c r="T48" s="193"/>
      <c r="U48" s="193"/>
      <c r="V48" s="193"/>
      <c r="W48" s="193"/>
      <c r="X48" s="193"/>
      <c r="Y48" s="193"/>
      <c r="Z48" s="193"/>
    </row>
    <row r="49" ht="12.0" customHeight="1" outlineLevel="3">
      <c r="A49" s="193"/>
      <c r="B49" s="562" t="s">
        <v>453</v>
      </c>
      <c r="C49" s="202" t="s">
        <v>733</v>
      </c>
      <c r="D49" s="203"/>
      <c r="E49" s="548"/>
      <c r="F49" s="205"/>
      <c r="G49" s="206"/>
      <c r="H49" s="193"/>
      <c r="I49" s="193"/>
      <c r="J49" s="193"/>
      <c r="K49" s="193"/>
      <c r="L49" s="193"/>
      <c r="M49" s="193"/>
      <c r="N49" s="193"/>
      <c r="O49" s="193"/>
      <c r="P49" s="193"/>
      <c r="Q49" s="193"/>
      <c r="R49" s="193"/>
      <c r="S49" s="193"/>
      <c r="T49" s="193"/>
      <c r="U49" s="193"/>
      <c r="V49" s="193"/>
      <c r="W49" s="193"/>
      <c r="X49" s="193"/>
      <c r="Y49" s="193"/>
      <c r="Z49" s="193"/>
    </row>
    <row r="50" ht="12.0" customHeight="1" outlineLevel="3">
      <c r="A50" s="193"/>
      <c r="B50" s="564" t="s">
        <v>455</v>
      </c>
      <c r="C50" s="51" t="s">
        <v>735</v>
      </c>
      <c r="D50" s="208" t="s">
        <v>407</v>
      </c>
      <c r="E50" s="548">
        <f>10*1.3</f>
        <v>13</v>
      </c>
      <c r="F50" s="205">
        <v>150000.0</v>
      </c>
      <c r="G50" s="206">
        <f t="shared" ref="G50:G51" si="3">+F50*E50</f>
        <v>1950000</v>
      </c>
      <c r="H50" s="193"/>
      <c r="I50" s="193"/>
      <c r="J50" s="193"/>
      <c r="K50" s="193"/>
      <c r="L50" s="193"/>
      <c r="M50" s="193"/>
      <c r="N50" s="193"/>
      <c r="O50" s="193"/>
      <c r="P50" s="193"/>
      <c r="Q50" s="193"/>
      <c r="R50" s="193"/>
      <c r="S50" s="193"/>
      <c r="T50" s="193"/>
      <c r="U50" s="193"/>
      <c r="V50" s="193"/>
      <c r="W50" s="193"/>
      <c r="X50" s="193"/>
      <c r="Y50" s="193"/>
      <c r="Z50" s="193"/>
    </row>
    <row r="51" ht="12.0" customHeight="1" outlineLevel="3">
      <c r="A51" s="193"/>
      <c r="B51" s="564" t="s">
        <v>457</v>
      </c>
      <c r="C51" s="51" t="s">
        <v>737</v>
      </c>
      <c r="D51" s="208" t="s">
        <v>407</v>
      </c>
      <c r="E51" s="565">
        <f>16*1.3</f>
        <v>20.8</v>
      </c>
      <c r="F51" s="198" t="str">
        <f>#REF!</f>
        <v>#REF!</v>
      </c>
      <c r="G51" s="566" t="str">
        <f t="shared" si="3"/>
        <v>#REF!</v>
      </c>
      <c r="H51" s="193"/>
      <c r="I51" s="193"/>
      <c r="J51" s="193"/>
      <c r="K51" s="193"/>
      <c r="L51" s="193"/>
      <c r="M51" s="193"/>
      <c r="N51" s="193"/>
      <c r="O51" s="193"/>
      <c r="P51" s="193"/>
      <c r="Q51" s="193"/>
      <c r="R51" s="193"/>
      <c r="S51" s="193"/>
      <c r="T51" s="193"/>
      <c r="U51" s="193"/>
      <c r="V51" s="193"/>
      <c r="W51" s="193"/>
      <c r="X51" s="193"/>
      <c r="Y51" s="193"/>
      <c r="Z51" s="193"/>
    </row>
    <row r="52" ht="12.0" customHeight="1" outlineLevel="2">
      <c r="A52" s="193"/>
      <c r="B52" s="551" t="s">
        <v>1992</v>
      </c>
      <c r="C52" s="552" t="s">
        <v>739</v>
      </c>
      <c r="D52" s="552"/>
      <c r="E52" s="553"/>
      <c r="F52" s="554" t="s">
        <v>1963</v>
      </c>
      <c r="G52" s="555" t="str">
        <f>+SUM(G53:G56)</f>
        <v>#REF!</v>
      </c>
      <c r="H52" s="193"/>
      <c r="I52" s="194"/>
      <c r="J52" s="193"/>
      <c r="K52" s="193"/>
      <c r="L52" s="193"/>
      <c r="M52" s="193"/>
      <c r="N52" s="193"/>
      <c r="O52" s="193"/>
      <c r="P52" s="193"/>
      <c r="Q52" s="193"/>
      <c r="R52" s="193"/>
      <c r="S52" s="193"/>
      <c r="T52" s="193"/>
      <c r="U52" s="193"/>
      <c r="V52" s="193"/>
      <c r="W52" s="193"/>
      <c r="X52" s="193"/>
      <c r="Y52" s="193"/>
      <c r="Z52" s="193"/>
    </row>
    <row r="53" ht="12.0" customHeight="1" outlineLevel="3">
      <c r="A53" s="193"/>
      <c r="B53" s="562" t="s">
        <v>474</v>
      </c>
      <c r="C53" s="202" t="s">
        <v>740</v>
      </c>
      <c r="D53" s="203"/>
      <c r="E53" s="548"/>
      <c r="F53" s="205"/>
      <c r="G53" s="206"/>
      <c r="H53" s="193"/>
      <c r="I53" s="193"/>
      <c r="J53" s="193"/>
      <c r="K53" s="193"/>
      <c r="L53" s="193"/>
      <c r="M53" s="193"/>
      <c r="N53" s="193"/>
      <c r="O53" s="193"/>
      <c r="P53" s="193"/>
      <c r="Q53" s="193"/>
      <c r="R53" s="193"/>
      <c r="S53" s="193"/>
      <c r="T53" s="193"/>
      <c r="U53" s="193"/>
      <c r="V53" s="193"/>
      <c r="W53" s="193"/>
      <c r="X53" s="193"/>
      <c r="Y53" s="193"/>
      <c r="Z53" s="193"/>
    </row>
    <row r="54" ht="12.0" customHeight="1" outlineLevel="3">
      <c r="A54" s="193"/>
      <c r="B54" s="561" t="s">
        <v>476</v>
      </c>
      <c r="C54" s="70" t="s">
        <v>742</v>
      </c>
      <c r="D54" s="208" t="s">
        <v>3</v>
      </c>
      <c r="E54" s="565">
        <v>1.0</v>
      </c>
      <c r="F54" s="213" t="str">
        <f t="shared" ref="F54:F56" si="4">#REF!</f>
        <v>#REF!</v>
      </c>
      <c r="G54" s="566" t="str">
        <f t="shared" ref="G54:G56" si="5">+F54*E54</f>
        <v>#REF!</v>
      </c>
      <c r="H54" s="193"/>
      <c r="I54" s="193"/>
      <c r="J54" s="193"/>
      <c r="K54" s="193"/>
      <c r="L54" s="193"/>
      <c r="M54" s="193"/>
      <c r="N54" s="193"/>
      <c r="O54" s="193"/>
      <c r="P54" s="193"/>
      <c r="Q54" s="193"/>
      <c r="R54" s="193"/>
      <c r="S54" s="193"/>
      <c r="T54" s="193"/>
      <c r="U54" s="193"/>
      <c r="V54" s="193"/>
      <c r="W54" s="193"/>
      <c r="X54" s="193"/>
      <c r="Y54" s="193"/>
      <c r="Z54" s="193"/>
    </row>
    <row r="55" ht="12.0" customHeight="1" outlineLevel="3">
      <c r="A55" s="193"/>
      <c r="B55" s="561" t="s">
        <v>478</v>
      </c>
      <c r="C55" s="70" t="s">
        <v>744</v>
      </c>
      <c r="D55" s="208" t="s">
        <v>3</v>
      </c>
      <c r="E55" s="565">
        <v>3.0</v>
      </c>
      <c r="F55" s="213" t="str">
        <f t="shared" si="4"/>
        <v>#REF!</v>
      </c>
      <c r="G55" s="566" t="str">
        <f t="shared" si="5"/>
        <v>#REF!</v>
      </c>
      <c r="H55" s="193"/>
      <c r="I55" s="193"/>
      <c r="J55" s="193"/>
      <c r="K55" s="193"/>
      <c r="L55" s="193"/>
      <c r="M55" s="193"/>
      <c r="N55" s="193"/>
      <c r="O55" s="193"/>
      <c r="P55" s="193"/>
      <c r="Q55" s="193"/>
      <c r="R55" s="193"/>
      <c r="S55" s="193"/>
      <c r="T55" s="193"/>
      <c r="U55" s="193"/>
      <c r="V55" s="193"/>
      <c r="W55" s="193"/>
      <c r="X55" s="193"/>
      <c r="Y55" s="193"/>
      <c r="Z55" s="193"/>
    </row>
    <row r="56" ht="12.0" customHeight="1" outlineLevel="3">
      <c r="A56" s="193"/>
      <c r="B56" s="561" t="s">
        <v>480</v>
      </c>
      <c r="C56" s="70" t="s">
        <v>746</v>
      </c>
      <c r="D56" s="208" t="s">
        <v>3</v>
      </c>
      <c r="E56" s="565">
        <v>1.0</v>
      </c>
      <c r="F56" s="213" t="str">
        <f t="shared" si="4"/>
        <v>#REF!</v>
      </c>
      <c r="G56" s="566" t="str">
        <f t="shared" si="5"/>
        <v>#REF!</v>
      </c>
      <c r="H56" s="193"/>
      <c r="I56" s="193"/>
      <c r="J56" s="193"/>
      <c r="K56" s="193"/>
      <c r="L56" s="193"/>
      <c r="M56" s="193"/>
      <c r="N56" s="193"/>
      <c r="O56" s="193"/>
      <c r="P56" s="193"/>
      <c r="Q56" s="193"/>
      <c r="R56" s="193"/>
      <c r="S56" s="193"/>
      <c r="T56" s="193"/>
      <c r="U56" s="193"/>
      <c r="V56" s="193"/>
      <c r="W56" s="193"/>
      <c r="X56" s="193"/>
      <c r="Y56" s="193"/>
      <c r="Z56" s="193"/>
    </row>
    <row r="57" ht="12.0" customHeight="1" outlineLevel="2">
      <c r="A57" s="6"/>
      <c r="B57" s="567" t="s">
        <v>1993</v>
      </c>
      <c r="C57" s="568" t="s">
        <v>748</v>
      </c>
      <c r="D57" s="568"/>
      <c r="E57" s="569"/>
      <c r="F57" s="570" t="s">
        <v>1963</v>
      </c>
      <c r="G57" s="571" t="str">
        <f>+SUM(G58:G65)</f>
        <v>#REF!</v>
      </c>
      <c r="H57" s="6"/>
      <c r="I57" s="209"/>
      <c r="J57" s="6"/>
      <c r="K57" s="6"/>
      <c r="L57" s="6"/>
      <c r="M57" s="6"/>
      <c r="N57" s="6"/>
      <c r="O57" s="6"/>
      <c r="P57" s="6"/>
      <c r="Q57" s="6"/>
      <c r="R57" s="6"/>
      <c r="S57" s="6"/>
      <c r="T57" s="6"/>
      <c r="U57" s="6"/>
      <c r="V57" s="6"/>
      <c r="W57" s="6"/>
      <c r="X57" s="6"/>
      <c r="Y57" s="6"/>
      <c r="Z57" s="6"/>
    </row>
    <row r="58" ht="12.0" customHeight="1" outlineLevel="3">
      <c r="A58" s="6"/>
      <c r="B58" s="572">
        <v>5.1</v>
      </c>
      <c r="C58" s="195" t="s">
        <v>749</v>
      </c>
      <c r="D58" s="196"/>
      <c r="E58" s="557"/>
      <c r="F58" s="198"/>
      <c r="G58" s="199"/>
      <c r="H58" s="6"/>
      <c r="I58" s="6"/>
      <c r="J58" s="6"/>
      <c r="K58" s="6"/>
      <c r="L58" s="6"/>
      <c r="M58" s="6"/>
      <c r="N58" s="6"/>
      <c r="O58" s="6"/>
      <c r="P58" s="6"/>
      <c r="Q58" s="6"/>
      <c r="R58" s="6"/>
      <c r="S58" s="6"/>
      <c r="T58" s="6"/>
      <c r="U58" s="6"/>
      <c r="V58" s="6"/>
      <c r="W58" s="6"/>
      <c r="X58" s="6"/>
      <c r="Y58" s="6"/>
      <c r="Z58" s="6"/>
    </row>
    <row r="59" ht="12.0" customHeight="1" outlineLevel="3">
      <c r="A59" s="6"/>
      <c r="B59" s="561" t="s">
        <v>515</v>
      </c>
      <c r="C59" s="70" t="s">
        <v>751</v>
      </c>
      <c r="D59" s="63" t="s">
        <v>3</v>
      </c>
      <c r="E59" s="558">
        <v>1.0</v>
      </c>
      <c r="F59" s="559" t="str">
        <f t="shared" ref="F59:F60" si="6">#REF!</f>
        <v>#REF!</v>
      </c>
      <c r="G59" s="563" t="str">
        <f t="shared" ref="G59:G60" si="7">+F59*E59</f>
        <v>#REF!</v>
      </c>
      <c r="H59" s="6"/>
      <c r="I59" s="6"/>
      <c r="J59" s="6"/>
      <c r="K59" s="6"/>
      <c r="L59" s="6"/>
      <c r="M59" s="6"/>
      <c r="N59" s="6"/>
      <c r="O59" s="6"/>
      <c r="P59" s="6"/>
      <c r="Q59" s="6"/>
      <c r="R59" s="6"/>
      <c r="S59" s="6"/>
      <c r="T59" s="6"/>
      <c r="U59" s="6"/>
      <c r="V59" s="6"/>
      <c r="W59" s="6"/>
      <c r="X59" s="6"/>
      <c r="Y59" s="6"/>
      <c r="Z59" s="6"/>
    </row>
    <row r="60" ht="12.0" customHeight="1" outlineLevel="3">
      <c r="A60" s="6"/>
      <c r="B60" s="561" t="s">
        <v>1994</v>
      </c>
      <c r="C60" s="70" t="s">
        <v>753</v>
      </c>
      <c r="D60" s="63" t="s">
        <v>3</v>
      </c>
      <c r="E60" s="558">
        <v>81.0</v>
      </c>
      <c r="F60" s="559" t="str">
        <f t="shared" si="6"/>
        <v>#REF!</v>
      </c>
      <c r="G60" s="563" t="str">
        <f t="shared" si="7"/>
        <v>#REF!</v>
      </c>
      <c r="H60" s="6"/>
      <c r="I60" s="6"/>
      <c r="J60" s="6"/>
      <c r="K60" s="6"/>
      <c r="L60" s="6"/>
      <c r="M60" s="6"/>
      <c r="N60" s="6"/>
      <c r="O60" s="6"/>
      <c r="P60" s="6"/>
      <c r="Q60" s="6"/>
      <c r="R60" s="6"/>
      <c r="S60" s="6"/>
      <c r="T60" s="6"/>
      <c r="U60" s="6"/>
      <c r="V60" s="6"/>
      <c r="W60" s="6"/>
      <c r="X60" s="6"/>
      <c r="Y60" s="6"/>
      <c r="Z60" s="6"/>
    </row>
    <row r="61" ht="12.0" customHeight="1" outlineLevel="3">
      <c r="A61" s="6"/>
      <c r="B61" s="572">
        <v>5.2</v>
      </c>
      <c r="C61" s="195" t="s">
        <v>754</v>
      </c>
      <c r="D61" s="196"/>
      <c r="E61" s="557"/>
      <c r="F61" s="198"/>
      <c r="G61" s="199"/>
      <c r="H61" s="6"/>
      <c r="I61" s="6"/>
      <c r="J61" s="6"/>
      <c r="K61" s="6"/>
      <c r="L61" s="6"/>
      <c r="M61" s="6"/>
      <c r="N61" s="6"/>
      <c r="O61" s="6"/>
      <c r="P61" s="6"/>
      <c r="Q61" s="6"/>
      <c r="R61" s="6"/>
      <c r="S61" s="6"/>
      <c r="T61" s="6"/>
      <c r="U61" s="6"/>
      <c r="V61" s="6"/>
      <c r="W61" s="6"/>
      <c r="X61" s="6"/>
      <c r="Y61" s="6"/>
      <c r="Z61" s="6"/>
    </row>
    <row r="62" ht="12.0" customHeight="1" outlineLevel="3">
      <c r="A62" s="6"/>
      <c r="B62" s="561" t="s">
        <v>519</v>
      </c>
      <c r="C62" s="70" t="s">
        <v>756</v>
      </c>
      <c r="D62" s="210" t="s">
        <v>13</v>
      </c>
      <c r="E62" s="558">
        <v>1880.0</v>
      </c>
      <c r="F62" s="560" t="str">
        <f t="shared" ref="F62:F65" si="8">#REF!</f>
        <v>#REF!</v>
      </c>
      <c r="G62" s="563" t="str">
        <f t="shared" ref="G62:G65" si="9">+F62*E62</f>
        <v>#REF!</v>
      </c>
      <c r="H62" s="6"/>
      <c r="I62" s="6"/>
      <c r="J62" s="6"/>
      <c r="K62" s="6"/>
      <c r="L62" s="6"/>
      <c r="M62" s="6"/>
      <c r="N62" s="6"/>
      <c r="O62" s="6"/>
      <c r="P62" s="6"/>
      <c r="Q62" s="6"/>
      <c r="R62" s="6"/>
      <c r="S62" s="6"/>
      <c r="T62" s="6"/>
      <c r="U62" s="6"/>
      <c r="V62" s="6"/>
      <c r="W62" s="6"/>
      <c r="X62" s="6"/>
      <c r="Y62" s="6"/>
      <c r="Z62" s="6"/>
    </row>
    <row r="63" ht="12.0" customHeight="1" outlineLevel="3">
      <c r="A63" s="6"/>
      <c r="B63" s="561" t="s">
        <v>520</v>
      </c>
      <c r="C63" s="70" t="s">
        <v>758</v>
      </c>
      <c r="D63" s="63" t="s">
        <v>13</v>
      </c>
      <c r="E63" s="558">
        <v>535.0</v>
      </c>
      <c r="F63" s="559" t="str">
        <f t="shared" si="8"/>
        <v>#REF!</v>
      </c>
      <c r="G63" s="563" t="str">
        <f t="shared" si="9"/>
        <v>#REF!</v>
      </c>
      <c r="H63" s="6"/>
      <c r="I63" s="6"/>
      <c r="J63" s="6"/>
      <c r="K63" s="6"/>
      <c r="L63" s="6"/>
      <c r="M63" s="6"/>
      <c r="N63" s="6"/>
      <c r="O63" s="6"/>
      <c r="P63" s="6"/>
      <c r="Q63" s="6"/>
      <c r="R63" s="6"/>
      <c r="S63" s="6"/>
      <c r="T63" s="6"/>
      <c r="U63" s="6"/>
      <c r="V63" s="6"/>
      <c r="W63" s="6"/>
      <c r="X63" s="6"/>
      <c r="Y63" s="6"/>
      <c r="Z63" s="6"/>
    </row>
    <row r="64" ht="12.0" customHeight="1" outlineLevel="3">
      <c r="A64" s="6"/>
      <c r="B64" s="561" t="s">
        <v>1995</v>
      </c>
      <c r="C64" s="70" t="s">
        <v>760</v>
      </c>
      <c r="D64" s="63" t="s">
        <v>13</v>
      </c>
      <c r="E64" s="558">
        <v>375.0</v>
      </c>
      <c r="F64" s="559" t="str">
        <f t="shared" si="8"/>
        <v>#REF!</v>
      </c>
      <c r="G64" s="563" t="str">
        <f t="shared" si="9"/>
        <v>#REF!</v>
      </c>
      <c r="H64" s="6"/>
      <c r="I64" s="6"/>
      <c r="J64" s="6"/>
      <c r="K64" s="6"/>
      <c r="L64" s="6"/>
      <c r="M64" s="6"/>
      <c r="N64" s="6"/>
      <c r="O64" s="6"/>
      <c r="P64" s="6"/>
      <c r="Q64" s="6"/>
      <c r="R64" s="6"/>
      <c r="S64" s="6"/>
      <c r="T64" s="6"/>
      <c r="U64" s="6"/>
      <c r="V64" s="6"/>
      <c r="W64" s="6"/>
      <c r="X64" s="6"/>
      <c r="Y64" s="6"/>
      <c r="Z64" s="6"/>
    </row>
    <row r="65" ht="12.0" customHeight="1" outlineLevel="3">
      <c r="A65" s="6"/>
      <c r="B65" s="561" t="s">
        <v>1996</v>
      </c>
      <c r="C65" s="70" t="s">
        <v>762</v>
      </c>
      <c r="D65" s="63" t="s">
        <v>13</v>
      </c>
      <c r="E65" s="558">
        <v>161.0</v>
      </c>
      <c r="F65" s="559" t="str">
        <f t="shared" si="8"/>
        <v>#REF!</v>
      </c>
      <c r="G65" s="563" t="str">
        <f t="shared" si="9"/>
        <v>#REF!</v>
      </c>
      <c r="H65" s="6"/>
      <c r="I65" s="6"/>
      <c r="J65" s="6"/>
      <c r="K65" s="6"/>
      <c r="L65" s="6"/>
      <c r="M65" s="6"/>
      <c r="N65" s="6"/>
      <c r="O65" s="6"/>
      <c r="P65" s="6"/>
      <c r="Q65" s="6"/>
      <c r="R65" s="6"/>
      <c r="S65" s="6"/>
      <c r="T65" s="6"/>
      <c r="U65" s="6"/>
      <c r="V65" s="6"/>
      <c r="W65" s="6"/>
      <c r="X65" s="6"/>
      <c r="Y65" s="6"/>
      <c r="Z65" s="6"/>
    </row>
    <row r="66" ht="12.0" customHeight="1" outlineLevel="2">
      <c r="A66" s="193"/>
      <c r="B66" s="551" t="s">
        <v>1997</v>
      </c>
      <c r="C66" s="552" t="s">
        <v>764</v>
      </c>
      <c r="D66" s="552"/>
      <c r="E66" s="553"/>
      <c r="F66" s="554" t="s">
        <v>1963</v>
      </c>
      <c r="G66" s="573" t="str">
        <f>+SUM(G67:G69)</f>
        <v>#REF!</v>
      </c>
      <c r="H66" s="193"/>
      <c r="I66" s="194"/>
      <c r="J66" s="193"/>
      <c r="K66" s="193"/>
      <c r="L66" s="193"/>
      <c r="M66" s="193"/>
      <c r="N66" s="193"/>
      <c r="O66" s="193"/>
      <c r="P66" s="193"/>
      <c r="Q66" s="193"/>
      <c r="R66" s="193"/>
      <c r="S66" s="193"/>
      <c r="T66" s="193"/>
      <c r="U66" s="193"/>
      <c r="V66" s="193"/>
      <c r="W66" s="193"/>
      <c r="X66" s="193"/>
      <c r="Y66" s="193"/>
      <c r="Z66" s="193"/>
    </row>
    <row r="67" ht="12.0" customHeight="1" outlineLevel="3">
      <c r="A67" s="193"/>
      <c r="B67" s="562" t="s">
        <v>535</v>
      </c>
      <c r="C67" s="211" t="s">
        <v>765</v>
      </c>
      <c r="D67" s="208"/>
      <c r="E67" s="565"/>
      <c r="F67" s="213"/>
      <c r="G67" s="574"/>
      <c r="H67" s="193"/>
      <c r="I67" s="193"/>
      <c r="J67" s="193"/>
      <c r="K67" s="193"/>
      <c r="L67" s="193"/>
      <c r="M67" s="193"/>
      <c r="N67" s="193"/>
      <c r="O67" s="193"/>
      <c r="P67" s="193"/>
      <c r="Q67" s="193"/>
      <c r="R67" s="193"/>
      <c r="S67" s="193"/>
      <c r="T67" s="193"/>
      <c r="U67" s="193"/>
      <c r="V67" s="193"/>
      <c r="W67" s="193"/>
      <c r="X67" s="193"/>
      <c r="Y67" s="193"/>
      <c r="Z67" s="193"/>
    </row>
    <row r="68" ht="12.0" customHeight="1" outlineLevel="3">
      <c r="A68" s="193"/>
      <c r="B68" s="561" t="s">
        <v>537</v>
      </c>
      <c r="C68" s="70" t="s">
        <v>1998</v>
      </c>
      <c r="D68" s="63" t="s">
        <v>3</v>
      </c>
      <c r="E68" s="558">
        <v>1.0</v>
      </c>
      <c r="F68" s="559" t="str">
        <f t="shared" ref="F68:F69" si="10">#REF!</f>
        <v>#REF!</v>
      </c>
      <c r="G68" s="563" t="str">
        <f t="shared" ref="G68:G69" si="11">+F68*E68</f>
        <v>#REF!</v>
      </c>
      <c r="H68" s="193"/>
      <c r="I68" s="193"/>
      <c r="J68" s="193"/>
      <c r="K68" s="193"/>
      <c r="L68" s="193"/>
      <c r="M68" s="193"/>
      <c r="N68" s="193"/>
      <c r="O68" s="193"/>
      <c r="P68" s="193"/>
      <c r="Q68" s="193"/>
      <c r="R68" s="193"/>
      <c r="S68" s="193"/>
      <c r="T68" s="193"/>
      <c r="U68" s="193"/>
      <c r="V68" s="193"/>
      <c r="W68" s="193"/>
      <c r="X68" s="193"/>
      <c r="Y68" s="193"/>
      <c r="Z68" s="193"/>
    </row>
    <row r="69" ht="12.0" customHeight="1" outlineLevel="3">
      <c r="A69" s="193"/>
      <c r="B69" s="561" t="s">
        <v>539</v>
      </c>
      <c r="C69" s="70" t="s">
        <v>1999</v>
      </c>
      <c r="D69" s="63" t="s">
        <v>3</v>
      </c>
      <c r="E69" s="558">
        <v>1.0</v>
      </c>
      <c r="F69" s="559" t="str">
        <f t="shared" si="10"/>
        <v>#REF!</v>
      </c>
      <c r="G69" s="563" t="str">
        <f t="shared" si="11"/>
        <v>#REF!</v>
      </c>
      <c r="H69" s="193"/>
      <c r="I69" s="193"/>
      <c r="J69" s="193"/>
      <c r="K69" s="193"/>
      <c r="L69" s="193"/>
      <c r="M69" s="193"/>
      <c r="N69" s="193"/>
      <c r="O69" s="193"/>
      <c r="P69" s="193"/>
      <c r="Q69" s="193"/>
      <c r="R69" s="193"/>
      <c r="S69" s="193"/>
      <c r="T69" s="193"/>
      <c r="U69" s="193"/>
      <c r="V69" s="193"/>
      <c r="W69" s="193"/>
      <c r="X69" s="193"/>
      <c r="Y69" s="193"/>
      <c r="Z69" s="193"/>
    </row>
    <row r="70" ht="12.0" customHeight="1" outlineLevel="2">
      <c r="A70" s="193"/>
      <c r="B70" s="551" t="s">
        <v>2000</v>
      </c>
      <c r="C70" s="552" t="s">
        <v>771</v>
      </c>
      <c r="D70" s="552"/>
      <c r="E70" s="553"/>
      <c r="F70" s="554" t="s">
        <v>1963</v>
      </c>
      <c r="G70" s="573" t="str">
        <f>+G72</f>
        <v>#REF!</v>
      </c>
      <c r="H70" s="193"/>
      <c r="I70" s="194"/>
      <c r="J70" s="193"/>
      <c r="K70" s="193"/>
      <c r="L70" s="193"/>
      <c r="M70" s="193"/>
      <c r="N70" s="193"/>
      <c r="O70" s="193"/>
      <c r="P70" s="193"/>
      <c r="Q70" s="193"/>
      <c r="R70" s="193"/>
      <c r="S70" s="193"/>
      <c r="T70" s="193"/>
      <c r="U70" s="193"/>
      <c r="V70" s="193"/>
      <c r="W70" s="193"/>
      <c r="X70" s="193"/>
      <c r="Y70" s="193"/>
      <c r="Z70" s="193"/>
    </row>
    <row r="71" ht="12.0" customHeight="1" outlineLevel="3">
      <c r="A71" s="193"/>
      <c r="B71" s="562" t="s">
        <v>565</v>
      </c>
      <c r="C71" s="211" t="s">
        <v>772</v>
      </c>
      <c r="D71" s="208"/>
      <c r="E71" s="565"/>
      <c r="F71" s="213"/>
      <c r="G71" s="574"/>
      <c r="H71" s="193"/>
      <c r="I71" s="193"/>
      <c r="J71" s="193"/>
      <c r="K71" s="193"/>
      <c r="L71" s="193"/>
      <c r="M71" s="193"/>
      <c r="N71" s="193"/>
      <c r="O71" s="193"/>
      <c r="P71" s="193"/>
      <c r="Q71" s="193"/>
      <c r="R71" s="193"/>
      <c r="S71" s="193"/>
      <c r="T71" s="193"/>
      <c r="U71" s="193"/>
      <c r="V71" s="193"/>
      <c r="W71" s="193"/>
      <c r="X71" s="193"/>
      <c r="Y71" s="193"/>
      <c r="Z71" s="193"/>
    </row>
    <row r="72" ht="12.0" customHeight="1" outlineLevel="3">
      <c r="A72" s="193"/>
      <c r="B72" s="564" t="s">
        <v>567</v>
      </c>
      <c r="C72" s="51" t="s">
        <v>774</v>
      </c>
      <c r="D72" s="208" t="s">
        <v>3</v>
      </c>
      <c r="E72" s="208">
        <v>1.0</v>
      </c>
      <c r="F72" s="574" t="str">
        <f>0.075*(G66+G57+G52+G48+G45+G9)</f>
        <v>#REF!</v>
      </c>
      <c r="G72" s="566" t="str">
        <f>+F72*E72</f>
        <v>#REF!</v>
      </c>
      <c r="H72" s="193"/>
      <c r="I72" s="193"/>
      <c r="J72" s="193"/>
      <c r="K72" s="193"/>
      <c r="L72" s="193"/>
      <c r="M72" s="193"/>
      <c r="N72" s="193"/>
      <c r="O72" s="193"/>
      <c r="P72" s="193"/>
      <c r="Q72" s="193"/>
      <c r="R72" s="193"/>
      <c r="S72" s="193"/>
      <c r="T72" s="193"/>
      <c r="U72" s="193"/>
      <c r="V72" s="193"/>
      <c r="W72" s="193"/>
      <c r="X72" s="193"/>
      <c r="Y72" s="193"/>
      <c r="Z72" s="193"/>
    </row>
    <row r="73" ht="12.0" customHeight="1">
      <c r="A73" s="193"/>
      <c r="B73" s="575"/>
      <c r="C73" s="576" t="s">
        <v>2001</v>
      </c>
      <c r="D73" s="576"/>
      <c r="E73" s="575"/>
      <c r="F73" s="575"/>
      <c r="G73" s="577" t="str">
        <f>+G66+G57+G52+G48+G45+G9+G70</f>
        <v>#REF!</v>
      </c>
      <c r="H73" s="193"/>
      <c r="I73" s="194"/>
      <c r="J73" s="578"/>
      <c r="K73" s="193"/>
      <c r="L73" s="193"/>
      <c r="M73" s="193"/>
      <c r="N73" s="193"/>
      <c r="O73" s="193"/>
      <c r="P73" s="193"/>
      <c r="Q73" s="193"/>
      <c r="R73" s="193"/>
      <c r="S73" s="193"/>
      <c r="T73" s="193"/>
      <c r="U73" s="193"/>
      <c r="V73" s="193"/>
      <c r="W73" s="193"/>
      <c r="X73" s="193"/>
      <c r="Y73" s="193"/>
      <c r="Z73" s="193"/>
    </row>
    <row r="74" ht="12.0" customHeight="1">
      <c r="A74" s="193"/>
      <c r="B74" s="551" t="s">
        <v>2002</v>
      </c>
      <c r="C74" s="552" t="s">
        <v>2003</v>
      </c>
      <c r="D74" s="552"/>
      <c r="E74" s="553"/>
      <c r="F74" s="554" t="s">
        <v>1963</v>
      </c>
      <c r="G74" s="573" t="str">
        <f>+SUM(G77:G80)</f>
        <v>#REF!</v>
      </c>
      <c r="H74" s="193"/>
      <c r="I74" s="194"/>
      <c r="J74" s="193"/>
      <c r="K74" s="193"/>
      <c r="L74" s="193"/>
      <c r="M74" s="193"/>
      <c r="N74" s="193"/>
      <c r="O74" s="193"/>
      <c r="P74" s="193"/>
      <c r="Q74" s="193"/>
      <c r="R74" s="193"/>
      <c r="S74" s="193"/>
      <c r="T74" s="193"/>
      <c r="U74" s="193"/>
      <c r="V74" s="193"/>
      <c r="W74" s="193"/>
      <c r="X74" s="193"/>
      <c r="Y74" s="193"/>
      <c r="Z74" s="193"/>
    </row>
    <row r="75" ht="12.0" customHeight="1">
      <c r="A75" s="193"/>
      <c r="B75" s="562"/>
      <c r="C75" s="579"/>
      <c r="D75" s="579"/>
      <c r="E75" s="580"/>
      <c r="F75" s="580"/>
      <c r="G75" s="580"/>
      <c r="H75" s="193"/>
      <c r="I75" s="193"/>
      <c r="J75" s="193"/>
      <c r="K75" s="193"/>
      <c r="L75" s="193"/>
      <c r="M75" s="193"/>
      <c r="N75" s="193"/>
      <c r="O75" s="193"/>
      <c r="P75" s="193"/>
      <c r="Q75" s="193"/>
      <c r="R75" s="193"/>
      <c r="S75" s="193"/>
      <c r="T75" s="193"/>
      <c r="U75" s="193"/>
      <c r="V75" s="193"/>
      <c r="W75" s="193"/>
      <c r="X75" s="193"/>
      <c r="Y75" s="193"/>
      <c r="Z75" s="193"/>
    </row>
    <row r="76" ht="12.0" customHeight="1">
      <c r="A76" s="193"/>
      <c r="B76" s="562" t="s">
        <v>9</v>
      </c>
      <c r="C76" s="211" t="s">
        <v>2004</v>
      </c>
      <c r="D76" s="208"/>
      <c r="E76" s="565"/>
      <c r="F76" s="213"/>
      <c r="G76" s="574"/>
      <c r="H76" s="193"/>
      <c r="I76" s="193"/>
      <c r="J76" s="193"/>
      <c r="K76" s="193"/>
      <c r="L76" s="193"/>
      <c r="M76" s="193"/>
      <c r="N76" s="193"/>
      <c r="O76" s="193"/>
      <c r="P76" s="193"/>
      <c r="Q76" s="193"/>
      <c r="R76" s="193"/>
      <c r="S76" s="193"/>
      <c r="T76" s="193"/>
      <c r="U76" s="193"/>
      <c r="V76" s="193"/>
      <c r="W76" s="193"/>
      <c r="X76" s="193"/>
      <c r="Y76" s="193"/>
      <c r="Z76" s="193"/>
    </row>
    <row r="77" ht="12.0" customHeight="1">
      <c r="A77" s="193"/>
      <c r="B77" s="564" t="s">
        <v>11</v>
      </c>
      <c r="C77" s="581" t="s">
        <v>2005</v>
      </c>
      <c r="D77" s="582">
        <v>0.05</v>
      </c>
      <c r="E77" s="208"/>
      <c r="F77" s="574"/>
      <c r="G77" s="566" t="str">
        <f t="shared" ref="G77:G79" si="12">MROUND(D77*$G$73,100)</f>
        <v>#REF!</v>
      </c>
      <c r="H77" s="193"/>
      <c r="I77" s="193"/>
      <c r="J77" s="193"/>
      <c r="K77" s="193"/>
      <c r="L77" s="193"/>
      <c r="M77" s="193"/>
      <c r="N77" s="193"/>
      <c r="O77" s="193"/>
      <c r="P77" s="193"/>
      <c r="Q77" s="193"/>
      <c r="R77" s="193"/>
      <c r="S77" s="193"/>
      <c r="T77" s="193"/>
      <c r="U77" s="193"/>
      <c r="V77" s="193"/>
      <c r="W77" s="193"/>
      <c r="X77" s="193"/>
      <c r="Y77" s="193"/>
      <c r="Z77" s="193"/>
    </row>
    <row r="78" ht="12.0" customHeight="1">
      <c r="A78" s="193"/>
      <c r="B78" s="564" t="s">
        <v>14</v>
      </c>
      <c r="C78" s="581" t="s">
        <v>2006</v>
      </c>
      <c r="D78" s="582">
        <v>0.03</v>
      </c>
      <c r="E78" s="208"/>
      <c r="F78" s="574"/>
      <c r="G78" s="566" t="str">
        <f t="shared" si="12"/>
        <v>#REF!</v>
      </c>
      <c r="H78" s="193"/>
      <c r="I78" s="193"/>
      <c r="J78" s="193"/>
      <c r="K78" s="193"/>
      <c r="L78" s="193"/>
      <c r="M78" s="193"/>
      <c r="N78" s="193"/>
      <c r="O78" s="193"/>
      <c r="P78" s="193"/>
      <c r="Q78" s="193"/>
      <c r="R78" s="193"/>
      <c r="S78" s="193"/>
      <c r="T78" s="193"/>
      <c r="U78" s="193"/>
      <c r="V78" s="193"/>
      <c r="W78" s="193"/>
      <c r="X78" s="193"/>
      <c r="Y78" s="193"/>
      <c r="Z78" s="193"/>
    </row>
    <row r="79" ht="12.0" customHeight="1">
      <c r="A79" s="193"/>
      <c r="B79" s="564" t="s">
        <v>16</v>
      </c>
      <c r="C79" s="581" t="s">
        <v>1655</v>
      </c>
      <c r="D79" s="582">
        <v>0.05</v>
      </c>
      <c r="E79" s="208"/>
      <c r="F79" s="574"/>
      <c r="G79" s="566" t="str">
        <f t="shared" si="12"/>
        <v>#REF!</v>
      </c>
      <c r="H79" s="193"/>
      <c r="I79" s="193"/>
      <c r="J79" s="193"/>
      <c r="K79" s="193"/>
      <c r="L79" s="193"/>
      <c r="M79" s="193"/>
      <c r="N79" s="193"/>
      <c r="O79" s="193"/>
      <c r="P79" s="193"/>
      <c r="Q79" s="193"/>
      <c r="R79" s="193"/>
      <c r="S79" s="193"/>
      <c r="T79" s="193"/>
      <c r="U79" s="193"/>
      <c r="V79" s="193"/>
      <c r="W79" s="193"/>
      <c r="X79" s="193"/>
      <c r="Y79" s="193"/>
      <c r="Z79" s="193"/>
    </row>
    <row r="80" ht="12.0" customHeight="1">
      <c r="A80" s="193"/>
      <c r="B80" s="562"/>
      <c r="C80" s="579"/>
      <c r="D80" s="579"/>
      <c r="E80" s="580"/>
      <c r="F80" s="580"/>
      <c r="G80" s="580"/>
      <c r="H80" s="193"/>
      <c r="I80" s="193"/>
      <c r="J80" s="193"/>
      <c r="K80" s="193"/>
      <c r="L80" s="193"/>
      <c r="M80" s="193"/>
      <c r="N80" s="193"/>
      <c r="O80" s="193"/>
      <c r="P80" s="193"/>
      <c r="Q80" s="193"/>
      <c r="R80" s="193"/>
      <c r="S80" s="193"/>
      <c r="T80" s="193"/>
      <c r="U80" s="193"/>
      <c r="V80" s="193"/>
      <c r="W80" s="193"/>
      <c r="X80" s="193"/>
      <c r="Y80" s="193"/>
      <c r="Z80" s="193"/>
    </row>
    <row r="81" ht="12.0" customHeight="1">
      <c r="A81" s="193"/>
      <c r="B81" s="575"/>
      <c r="C81" s="576" t="s">
        <v>2007</v>
      </c>
      <c r="D81" s="576"/>
      <c r="E81" s="575"/>
      <c r="F81" s="575"/>
      <c r="G81" s="577" t="str">
        <f>+G74</f>
        <v>#REF!</v>
      </c>
      <c r="H81" s="194"/>
      <c r="I81" s="194"/>
      <c r="J81" s="193"/>
      <c r="K81" s="193"/>
      <c r="L81" s="193"/>
      <c r="M81" s="193"/>
      <c r="N81" s="193"/>
      <c r="O81" s="193"/>
      <c r="P81" s="193"/>
      <c r="Q81" s="193"/>
      <c r="R81" s="193"/>
      <c r="S81" s="193"/>
      <c r="T81" s="193"/>
      <c r="U81" s="193"/>
      <c r="V81" s="193"/>
      <c r="W81" s="193"/>
      <c r="X81" s="193"/>
      <c r="Y81" s="193"/>
      <c r="Z81" s="193"/>
    </row>
    <row r="82" ht="12.0" customHeight="1">
      <c r="A82" s="193"/>
      <c r="B82" s="208"/>
      <c r="C82" s="583"/>
      <c r="D82" s="208"/>
      <c r="E82" s="208"/>
      <c r="F82" s="584"/>
      <c r="G82" s="584"/>
      <c r="H82" s="193"/>
      <c r="I82" s="193"/>
      <c r="J82" s="193"/>
      <c r="K82" s="193"/>
      <c r="L82" s="193"/>
      <c r="M82" s="193"/>
      <c r="N82" s="193"/>
      <c r="O82" s="193"/>
      <c r="P82" s="193"/>
      <c r="Q82" s="193"/>
      <c r="R82" s="193"/>
      <c r="S82" s="193"/>
      <c r="T82" s="193"/>
      <c r="U82" s="193"/>
      <c r="V82" s="193"/>
      <c r="W82" s="193"/>
      <c r="X82" s="193"/>
      <c r="Y82" s="193"/>
      <c r="Z82" s="193"/>
    </row>
    <row r="83" ht="12.0" customHeight="1">
      <c r="A83" s="193"/>
      <c r="B83" s="575"/>
      <c r="C83" s="576" t="s">
        <v>2008</v>
      </c>
      <c r="D83" s="585">
        <v>0.19</v>
      </c>
      <c r="E83" s="575"/>
      <c r="F83" s="575"/>
      <c r="G83" s="577" t="str">
        <f>+MROUND(G79*D83,100)</f>
        <v>#REF!</v>
      </c>
      <c r="H83" s="193"/>
      <c r="I83" s="193"/>
      <c r="J83" s="193"/>
      <c r="K83" s="193"/>
      <c r="L83" s="193"/>
      <c r="M83" s="193"/>
      <c r="N83" s="193"/>
      <c r="O83" s="193"/>
      <c r="P83" s="193"/>
      <c r="Q83" s="193"/>
      <c r="R83" s="193"/>
      <c r="S83" s="193"/>
      <c r="T83" s="193"/>
      <c r="U83" s="193"/>
      <c r="V83" s="193"/>
      <c r="W83" s="193"/>
      <c r="X83" s="193"/>
      <c r="Y83" s="193"/>
      <c r="Z83" s="193"/>
    </row>
    <row r="84" ht="12.0" customHeight="1">
      <c r="A84" s="193"/>
      <c r="B84" s="575"/>
      <c r="C84" s="576" t="s">
        <v>2009</v>
      </c>
      <c r="D84" s="576"/>
      <c r="E84" s="575"/>
      <c r="F84" s="575"/>
      <c r="G84" s="577" t="str">
        <f>+G81+G83+G73</f>
        <v>#REF!</v>
      </c>
      <c r="H84" s="193"/>
      <c r="I84" s="194"/>
      <c r="J84" s="193"/>
      <c r="K84" s="193"/>
      <c r="L84" s="193"/>
      <c r="M84" s="193"/>
      <c r="N84" s="193"/>
      <c r="O84" s="193"/>
      <c r="P84" s="193"/>
      <c r="Q84" s="193"/>
      <c r="R84" s="193"/>
      <c r="S84" s="193"/>
      <c r="T84" s="193"/>
      <c r="U84" s="193"/>
      <c r="V84" s="193"/>
      <c r="W84" s="193"/>
      <c r="X84" s="193"/>
      <c r="Y84" s="193"/>
      <c r="Z84" s="193"/>
    </row>
    <row r="85" ht="12.0" customHeight="1">
      <c r="A85" s="193"/>
      <c r="B85" s="540"/>
      <c r="C85" s="193"/>
      <c r="D85" s="540"/>
      <c r="E85" s="540"/>
      <c r="F85" s="586"/>
      <c r="G85" s="586"/>
      <c r="H85" s="193"/>
      <c r="I85" s="193"/>
      <c r="J85" s="193"/>
      <c r="K85" s="193"/>
      <c r="L85" s="193"/>
      <c r="M85" s="193"/>
      <c r="N85" s="193"/>
      <c r="O85" s="193"/>
      <c r="P85" s="193"/>
      <c r="Q85" s="193"/>
      <c r="R85" s="193"/>
      <c r="S85" s="193"/>
      <c r="T85" s="193"/>
      <c r="U85" s="193"/>
      <c r="V85" s="193"/>
      <c r="W85" s="193"/>
      <c r="X85" s="193"/>
      <c r="Y85" s="193"/>
      <c r="Z85" s="193"/>
    </row>
    <row r="86" ht="12.0" customHeight="1">
      <c r="A86" s="193"/>
      <c r="B86" s="587"/>
      <c r="C86" s="588" t="s">
        <v>2010</v>
      </c>
      <c r="D86" s="589"/>
      <c r="E86" s="590"/>
      <c r="F86" s="591">
        <v>3794.0</v>
      </c>
      <c r="G86" s="591"/>
      <c r="H86" s="193"/>
      <c r="I86" s="193"/>
      <c r="J86" s="193"/>
      <c r="K86" s="193"/>
      <c r="L86" s="193"/>
      <c r="M86" s="193"/>
      <c r="N86" s="193"/>
      <c r="O86" s="193"/>
      <c r="P86" s="193"/>
      <c r="Q86" s="193"/>
      <c r="R86" s="193"/>
      <c r="S86" s="193"/>
      <c r="T86" s="193"/>
      <c r="U86" s="193"/>
      <c r="V86" s="193"/>
      <c r="W86" s="193"/>
      <c r="X86" s="193"/>
      <c r="Y86" s="193"/>
      <c r="Z86" s="193"/>
    </row>
    <row r="87" ht="12.0" customHeight="1">
      <c r="A87" s="193"/>
      <c r="B87" s="544"/>
      <c r="C87" s="193"/>
      <c r="D87" s="540"/>
      <c r="E87" s="540"/>
      <c r="F87" s="586"/>
      <c r="G87" s="586"/>
      <c r="H87" s="193"/>
      <c r="I87" s="193"/>
      <c r="J87" s="193"/>
      <c r="K87" s="193"/>
      <c r="L87" s="193"/>
      <c r="M87" s="193"/>
      <c r="N87" s="193"/>
      <c r="O87" s="193"/>
      <c r="P87" s="193"/>
      <c r="Q87" s="193"/>
      <c r="R87" s="193"/>
      <c r="S87" s="193"/>
      <c r="T87" s="193"/>
      <c r="U87" s="193"/>
      <c r="V87" s="193"/>
      <c r="W87" s="193"/>
      <c r="X87" s="193"/>
      <c r="Y87" s="193"/>
      <c r="Z87" s="193"/>
    </row>
    <row r="88" ht="12.0" customHeight="1">
      <c r="A88" s="193"/>
      <c r="B88" s="544"/>
      <c r="C88" s="193"/>
      <c r="D88" s="540"/>
      <c r="E88" s="540"/>
      <c r="F88" s="586"/>
      <c r="G88" s="540"/>
      <c r="H88" s="193"/>
      <c r="I88" s="193"/>
      <c r="J88" s="193"/>
      <c r="K88" s="193"/>
      <c r="L88" s="193"/>
      <c r="M88" s="193"/>
      <c r="N88" s="193"/>
      <c r="O88" s="193"/>
      <c r="P88" s="193"/>
      <c r="Q88" s="193"/>
      <c r="R88" s="193"/>
      <c r="S88" s="193"/>
      <c r="T88" s="193"/>
      <c r="U88" s="193"/>
      <c r="V88" s="193"/>
      <c r="W88" s="193"/>
      <c r="X88" s="193"/>
      <c r="Y88" s="193"/>
      <c r="Z88" s="193"/>
    </row>
    <row r="89" ht="12.0" customHeight="1">
      <c r="A89" s="193"/>
      <c r="B89" s="544"/>
      <c r="C89" s="193"/>
      <c r="D89" s="540"/>
      <c r="E89" s="540"/>
      <c r="F89" s="586"/>
      <c r="G89" s="540"/>
      <c r="H89" s="193"/>
      <c r="I89" s="193"/>
      <c r="J89" s="193"/>
      <c r="K89" s="193"/>
      <c r="L89" s="193"/>
      <c r="M89" s="193"/>
      <c r="N89" s="193"/>
      <c r="O89" s="193"/>
      <c r="P89" s="193"/>
      <c r="Q89" s="193"/>
      <c r="R89" s="193"/>
      <c r="S89" s="193"/>
      <c r="T89" s="193"/>
      <c r="U89" s="193"/>
      <c r="V89" s="193"/>
      <c r="W89" s="193"/>
      <c r="X89" s="193"/>
      <c r="Y89" s="193"/>
      <c r="Z89" s="193"/>
    </row>
    <row r="90" ht="12.0" customHeight="1">
      <c r="A90" s="193"/>
      <c r="B90" s="544"/>
      <c r="C90" s="193"/>
      <c r="D90" s="540"/>
      <c r="E90" s="540"/>
      <c r="F90" s="540"/>
      <c r="G90" s="540"/>
      <c r="H90" s="193"/>
      <c r="I90" s="193"/>
      <c r="J90" s="193"/>
      <c r="K90" s="193"/>
      <c r="L90" s="193"/>
      <c r="M90" s="193"/>
      <c r="N90" s="193"/>
      <c r="O90" s="193"/>
      <c r="P90" s="193"/>
      <c r="Q90" s="193"/>
      <c r="R90" s="193"/>
      <c r="S90" s="193"/>
      <c r="T90" s="193"/>
      <c r="U90" s="193"/>
      <c r="V90" s="193"/>
      <c r="W90" s="193"/>
      <c r="X90" s="193"/>
      <c r="Y90" s="193"/>
      <c r="Z90" s="193"/>
    </row>
    <row r="91" ht="12.0" customHeight="1">
      <c r="A91" s="193"/>
      <c r="B91" s="540"/>
      <c r="C91" s="193"/>
      <c r="D91" s="540"/>
      <c r="E91" s="540"/>
      <c r="F91" s="540"/>
      <c r="G91" s="540"/>
      <c r="H91" s="193"/>
      <c r="I91" s="193"/>
      <c r="J91" s="193"/>
      <c r="K91" s="193"/>
      <c r="L91" s="193"/>
      <c r="M91" s="193"/>
      <c r="N91" s="193"/>
      <c r="O91" s="193"/>
      <c r="P91" s="193"/>
      <c r="Q91" s="193"/>
      <c r="R91" s="193"/>
      <c r="S91" s="193"/>
      <c r="T91" s="193"/>
      <c r="U91" s="193"/>
      <c r="V91" s="193"/>
      <c r="W91" s="193"/>
      <c r="X91" s="193"/>
      <c r="Y91" s="193"/>
      <c r="Z91" s="193"/>
    </row>
    <row r="92" ht="12.0" customHeight="1">
      <c r="A92" s="193"/>
      <c r="B92" s="540"/>
      <c r="C92" s="193"/>
      <c r="D92" s="540"/>
      <c r="E92" s="540"/>
      <c r="F92" s="540"/>
      <c r="G92" s="540"/>
      <c r="H92" s="193"/>
      <c r="I92" s="193"/>
      <c r="J92" s="193"/>
      <c r="K92" s="193"/>
      <c r="L92" s="193"/>
      <c r="M92" s="193"/>
      <c r="N92" s="193"/>
      <c r="O92" s="193"/>
      <c r="P92" s="193"/>
      <c r="Q92" s="193"/>
      <c r="R92" s="193"/>
      <c r="S92" s="193"/>
      <c r="T92" s="193"/>
      <c r="U92" s="193"/>
      <c r="V92" s="193"/>
      <c r="W92" s="193"/>
      <c r="X92" s="193"/>
      <c r="Y92" s="193"/>
      <c r="Z92" s="193"/>
    </row>
    <row r="93" ht="12.0" customHeight="1">
      <c r="A93" s="193"/>
      <c r="B93" s="544"/>
      <c r="C93" s="193"/>
      <c r="D93" s="540"/>
      <c r="E93" s="540"/>
      <c r="F93" s="540"/>
      <c r="G93" s="540"/>
      <c r="H93" s="193"/>
      <c r="I93" s="193"/>
      <c r="J93" s="193"/>
      <c r="K93" s="193"/>
      <c r="L93" s="193"/>
      <c r="M93" s="193"/>
      <c r="N93" s="193"/>
      <c r="O93" s="193"/>
      <c r="P93" s="193"/>
      <c r="Q93" s="193"/>
      <c r="R93" s="193"/>
      <c r="S93" s="193"/>
      <c r="T93" s="193"/>
      <c r="U93" s="193"/>
      <c r="V93" s="193"/>
      <c r="W93" s="193"/>
      <c r="X93" s="193"/>
      <c r="Y93" s="193"/>
      <c r="Z93" s="193"/>
    </row>
    <row r="94" ht="12.0" customHeight="1">
      <c r="A94" s="193"/>
      <c r="B94" s="540"/>
      <c r="C94" s="193"/>
      <c r="D94" s="540"/>
      <c r="E94" s="540"/>
      <c r="F94" s="540"/>
      <c r="G94" s="540"/>
      <c r="H94" s="193"/>
      <c r="I94" s="193"/>
      <c r="J94" s="193"/>
      <c r="K94" s="193"/>
      <c r="L94" s="193"/>
      <c r="M94" s="193"/>
      <c r="N94" s="193"/>
      <c r="O94" s="193"/>
      <c r="P94" s="193"/>
      <c r="Q94" s="193"/>
      <c r="R94" s="193"/>
      <c r="S94" s="193"/>
      <c r="T94" s="193"/>
      <c r="U94" s="193"/>
      <c r="V94" s="193"/>
      <c r="W94" s="193"/>
      <c r="X94" s="193"/>
      <c r="Y94" s="193"/>
      <c r="Z94" s="193"/>
    </row>
    <row r="95" ht="12.0" customHeight="1">
      <c r="A95" s="193"/>
      <c r="B95" s="540"/>
      <c r="C95" s="193"/>
      <c r="D95" s="540"/>
      <c r="E95" s="540"/>
      <c r="F95" s="540"/>
      <c r="G95" s="540"/>
      <c r="H95" s="193"/>
      <c r="I95" s="193"/>
      <c r="J95" s="193"/>
      <c r="K95" s="193"/>
      <c r="L95" s="193"/>
      <c r="M95" s="193"/>
      <c r="N95" s="193"/>
      <c r="O95" s="193"/>
      <c r="P95" s="193"/>
      <c r="Q95" s="193"/>
      <c r="R95" s="193"/>
      <c r="S95" s="193"/>
      <c r="T95" s="193"/>
      <c r="U95" s="193"/>
      <c r="V95" s="193"/>
      <c r="W95" s="193"/>
      <c r="X95" s="193"/>
      <c r="Y95" s="193"/>
      <c r="Z95" s="193"/>
    </row>
    <row r="96" ht="12.0" customHeight="1">
      <c r="A96" s="193"/>
      <c r="B96" s="544"/>
      <c r="C96" s="193"/>
      <c r="D96" s="540"/>
      <c r="E96" s="540"/>
      <c r="F96" s="540"/>
      <c r="G96" s="540"/>
      <c r="H96" s="193"/>
      <c r="I96" s="193"/>
      <c r="J96" s="193"/>
      <c r="K96" s="193"/>
      <c r="L96" s="193"/>
      <c r="M96" s="193"/>
      <c r="N96" s="193"/>
      <c r="O96" s="193"/>
      <c r="P96" s="193"/>
      <c r="Q96" s="193"/>
      <c r="R96" s="193"/>
      <c r="S96" s="193"/>
      <c r="T96" s="193"/>
      <c r="U96" s="193"/>
      <c r="V96" s="193"/>
      <c r="W96" s="193"/>
      <c r="X96" s="193"/>
      <c r="Y96" s="193"/>
      <c r="Z96" s="193"/>
    </row>
    <row r="97" ht="12.0" customHeight="1">
      <c r="A97" s="193"/>
      <c r="B97" s="540"/>
      <c r="C97" s="193"/>
      <c r="D97" s="540"/>
      <c r="E97" s="540"/>
      <c r="F97" s="540"/>
      <c r="G97" s="540"/>
      <c r="H97" s="193"/>
      <c r="I97" s="193"/>
      <c r="J97" s="193"/>
      <c r="K97" s="193"/>
      <c r="L97" s="193"/>
      <c r="M97" s="193"/>
      <c r="N97" s="193"/>
      <c r="O97" s="193"/>
      <c r="P97" s="193"/>
      <c r="Q97" s="193"/>
      <c r="R97" s="193"/>
      <c r="S97" s="193"/>
      <c r="T97" s="193"/>
      <c r="U97" s="193"/>
      <c r="V97" s="193"/>
      <c r="W97" s="193"/>
      <c r="X97" s="193"/>
      <c r="Y97" s="193"/>
      <c r="Z97" s="193"/>
    </row>
    <row r="98" ht="12.0" customHeight="1">
      <c r="A98" s="193"/>
      <c r="B98" s="540"/>
      <c r="C98" s="193"/>
      <c r="D98" s="540"/>
      <c r="E98" s="540"/>
      <c r="F98" s="540"/>
      <c r="G98" s="540"/>
      <c r="H98" s="193"/>
      <c r="I98" s="193"/>
      <c r="J98" s="193"/>
      <c r="K98" s="193"/>
      <c r="L98" s="193"/>
      <c r="M98" s="193"/>
      <c r="N98" s="193"/>
      <c r="O98" s="193"/>
      <c r="P98" s="193"/>
      <c r="Q98" s="193"/>
      <c r="R98" s="193"/>
      <c r="S98" s="193"/>
      <c r="T98" s="193"/>
      <c r="U98" s="193"/>
      <c r="V98" s="193"/>
      <c r="W98" s="193"/>
      <c r="X98" s="193"/>
      <c r="Y98" s="193"/>
      <c r="Z98" s="193"/>
    </row>
    <row r="99" ht="12.0" customHeight="1">
      <c r="A99" s="193"/>
      <c r="B99" s="544"/>
      <c r="C99" s="193"/>
      <c r="D99" s="540"/>
      <c r="E99" s="540"/>
      <c r="F99" s="540"/>
      <c r="G99" s="540"/>
      <c r="H99" s="193"/>
      <c r="I99" s="193"/>
      <c r="J99" s="193"/>
      <c r="K99" s="193"/>
      <c r="L99" s="193"/>
      <c r="M99" s="193"/>
      <c r="N99" s="193"/>
      <c r="O99" s="193"/>
      <c r="P99" s="193"/>
      <c r="Q99" s="193"/>
      <c r="R99" s="193"/>
      <c r="S99" s="193"/>
      <c r="T99" s="193"/>
      <c r="U99" s="193"/>
      <c r="V99" s="193"/>
      <c r="W99" s="193"/>
      <c r="X99" s="193"/>
      <c r="Y99" s="193"/>
      <c r="Z99" s="193"/>
    </row>
    <row r="100" ht="12.0" customHeight="1">
      <c r="A100" s="193"/>
      <c r="B100" s="540"/>
      <c r="C100" s="193"/>
      <c r="D100" s="540"/>
      <c r="E100" s="540"/>
      <c r="F100" s="540"/>
      <c r="G100" s="540"/>
      <c r="H100" s="193"/>
      <c r="I100" s="193"/>
      <c r="J100" s="193"/>
      <c r="K100" s="193"/>
      <c r="L100" s="193"/>
      <c r="M100" s="193"/>
      <c r="N100" s="193"/>
      <c r="O100" s="193"/>
      <c r="P100" s="193"/>
      <c r="Q100" s="193"/>
      <c r="R100" s="193"/>
      <c r="S100" s="193"/>
      <c r="T100" s="193"/>
      <c r="U100" s="193"/>
      <c r="V100" s="193"/>
      <c r="W100" s="193"/>
      <c r="X100" s="193"/>
      <c r="Y100" s="193"/>
      <c r="Z100" s="193"/>
    </row>
    <row r="101" ht="12.0" customHeight="1">
      <c r="A101" s="193"/>
      <c r="B101" s="540"/>
      <c r="C101" s="193"/>
      <c r="D101" s="540"/>
      <c r="E101" s="540"/>
      <c r="F101" s="540"/>
      <c r="G101" s="540"/>
      <c r="H101" s="193"/>
      <c r="I101" s="193"/>
      <c r="J101" s="193"/>
      <c r="K101" s="193"/>
      <c r="L101" s="193"/>
      <c r="M101" s="193"/>
      <c r="N101" s="193"/>
      <c r="O101" s="193"/>
      <c r="P101" s="193"/>
      <c r="Q101" s="193"/>
      <c r="R101" s="193"/>
      <c r="S101" s="193"/>
      <c r="T101" s="193"/>
      <c r="U101" s="193"/>
      <c r="V101" s="193"/>
      <c r="W101" s="193"/>
      <c r="X101" s="193"/>
      <c r="Y101" s="193"/>
      <c r="Z101" s="193"/>
    </row>
    <row r="102" ht="12.0" customHeight="1">
      <c r="A102" s="193"/>
      <c r="B102" s="540"/>
      <c r="C102" s="193"/>
      <c r="D102" s="540"/>
      <c r="E102" s="540"/>
      <c r="F102" s="540"/>
      <c r="G102" s="540"/>
      <c r="H102" s="193"/>
      <c r="I102" s="193"/>
      <c r="J102" s="193"/>
      <c r="K102" s="193"/>
      <c r="L102" s="193"/>
      <c r="M102" s="193"/>
      <c r="N102" s="193"/>
      <c r="O102" s="193"/>
      <c r="P102" s="193"/>
      <c r="Q102" s="193"/>
      <c r="R102" s="193"/>
      <c r="S102" s="193"/>
      <c r="T102" s="193"/>
      <c r="U102" s="193"/>
      <c r="V102" s="193"/>
      <c r="W102" s="193"/>
      <c r="X102" s="193"/>
      <c r="Y102" s="193"/>
      <c r="Z102" s="193"/>
    </row>
    <row r="103" ht="12.0" customHeight="1">
      <c r="A103" s="193"/>
      <c r="B103" s="540"/>
      <c r="C103" s="193"/>
      <c r="D103" s="540"/>
      <c r="E103" s="540"/>
      <c r="F103" s="540"/>
      <c r="G103" s="540"/>
      <c r="H103" s="193"/>
      <c r="I103" s="193"/>
      <c r="J103" s="193"/>
      <c r="K103" s="193"/>
      <c r="L103" s="193"/>
      <c r="M103" s="193"/>
      <c r="N103" s="193"/>
      <c r="O103" s="193"/>
      <c r="P103" s="193"/>
      <c r="Q103" s="193"/>
      <c r="R103" s="193"/>
      <c r="S103" s="193"/>
      <c r="T103" s="193"/>
      <c r="U103" s="193"/>
      <c r="V103" s="193"/>
      <c r="W103" s="193"/>
      <c r="X103" s="193"/>
      <c r="Y103" s="193"/>
      <c r="Z103" s="193"/>
    </row>
    <row r="104" ht="12.0" customHeight="1">
      <c r="A104" s="193"/>
      <c r="B104" s="540"/>
      <c r="C104" s="193"/>
      <c r="D104" s="540"/>
      <c r="E104" s="540"/>
      <c r="F104" s="540"/>
      <c r="G104" s="540"/>
      <c r="H104" s="193"/>
      <c r="I104" s="193"/>
      <c r="J104" s="193"/>
      <c r="K104" s="193"/>
      <c r="L104" s="193"/>
      <c r="M104" s="193"/>
      <c r="N104" s="193"/>
      <c r="O104" s="193"/>
      <c r="P104" s="193"/>
      <c r="Q104" s="193"/>
      <c r="R104" s="193"/>
      <c r="S104" s="193"/>
      <c r="T104" s="193"/>
      <c r="U104" s="193"/>
      <c r="V104" s="193"/>
      <c r="W104" s="193"/>
      <c r="X104" s="193"/>
      <c r="Y104" s="193"/>
      <c r="Z104" s="193"/>
    </row>
    <row r="105" ht="12.0" customHeight="1">
      <c r="A105" s="193"/>
      <c r="B105" s="540"/>
      <c r="C105" s="193"/>
      <c r="D105" s="540"/>
      <c r="E105" s="540"/>
      <c r="F105" s="540"/>
      <c r="G105" s="540"/>
      <c r="H105" s="193"/>
      <c r="I105" s="193"/>
      <c r="J105" s="193"/>
      <c r="K105" s="193"/>
      <c r="L105" s="193"/>
      <c r="M105" s="193"/>
      <c r="N105" s="193"/>
      <c r="O105" s="193"/>
      <c r="P105" s="193"/>
      <c r="Q105" s="193"/>
      <c r="R105" s="193"/>
      <c r="S105" s="193"/>
      <c r="T105" s="193"/>
      <c r="U105" s="193"/>
      <c r="V105" s="193"/>
      <c r="W105" s="193"/>
      <c r="X105" s="193"/>
      <c r="Y105" s="193"/>
      <c r="Z105" s="193"/>
    </row>
    <row r="106" ht="12.0" customHeight="1">
      <c r="A106" s="193"/>
      <c r="B106" s="540"/>
      <c r="C106" s="193"/>
      <c r="D106" s="540"/>
      <c r="E106" s="540"/>
      <c r="F106" s="540"/>
      <c r="G106" s="540"/>
      <c r="H106" s="193"/>
      <c r="I106" s="193"/>
      <c r="J106" s="193"/>
      <c r="K106" s="193"/>
      <c r="L106" s="193"/>
      <c r="M106" s="193"/>
      <c r="N106" s="193"/>
      <c r="O106" s="193"/>
      <c r="P106" s="193"/>
      <c r="Q106" s="193"/>
      <c r="R106" s="193"/>
      <c r="S106" s="193"/>
      <c r="T106" s="193"/>
      <c r="U106" s="193"/>
      <c r="V106" s="193"/>
      <c r="W106" s="193"/>
      <c r="X106" s="193"/>
      <c r="Y106" s="193"/>
      <c r="Z106" s="193"/>
    </row>
    <row r="107" ht="12.0" customHeight="1">
      <c r="A107" s="193"/>
      <c r="B107" s="540"/>
      <c r="C107" s="193"/>
      <c r="D107" s="540"/>
      <c r="E107" s="540"/>
      <c r="F107" s="540"/>
      <c r="G107" s="540"/>
      <c r="H107" s="193"/>
      <c r="I107" s="193"/>
      <c r="J107" s="193"/>
      <c r="K107" s="193"/>
      <c r="L107" s="193"/>
      <c r="M107" s="193"/>
      <c r="N107" s="193"/>
      <c r="O107" s="193"/>
      <c r="P107" s="193"/>
      <c r="Q107" s="193"/>
      <c r="R107" s="193"/>
      <c r="S107" s="193"/>
      <c r="T107" s="193"/>
      <c r="U107" s="193"/>
      <c r="V107" s="193"/>
      <c r="W107" s="193"/>
      <c r="X107" s="193"/>
      <c r="Y107" s="193"/>
      <c r="Z107" s="193"/>
    </row>
    <row r="108" ht="12.0" customHeight="1">
      <c r="A108" s="193"/>
      <c r="B108" s="540"/>
      <c r="C108" s="193"/>
      <c r="D108" s="540"/>
      <c r="E108" s="540"/>
      <c r="F108" s="540"/>
      <c r="G108" s="540"/>
      <c r="H108" s="193"/>
      <c r="I108" s="193"/>
      <c r="J108" s="193"/>
      <c r="K108" s="193"/>
      <c r="L108" s="193"/>
      <c r="M108" s="193"/>
      <c r="N108" s="193"/>
      <c r="O108" s="193"/>
      <c r="P108" s="193"/>
      <c r="Q108" s="193"/>
      <c r="R108" s="193"/>
      <c r="S108" s="193"/>
      <c r="T108" s="193"/>
      <c r="U108" s="193"/>
      <c r="V108" s="193"/>
      <c r="W108" s="193"/>
      <c r="X108" s="193"/>
      <c r="Y108" s="193"/>
      <c r="Z108" s="193"/>
    </row>
    <row r="109" ht="12.0" customHeight="1">
      <c r="A109" s="193"/>
      <c r="B109" s="540"/>
      <c r="C109" s="193"/>
      <c r="D109" s="540"/>
      <c r="E109" s="540"/>
      <c r="F109" s="540"/>
      <c r="G109" s="540"/>
      <c r="H109" s="193"/>
      <c r="I109" s="193"/>
      <c r="J109" s="193"/>
      <c r="K109" s="193"/>
      <c r="L109" s="193"/>
      <c r="M109" s="193"/>
      <c r="N109" s="193"/>
      <c r="O109" s="193"/>
      <c r="P109" s="193"/>
      <c r="Q109" s="193"/>
      <c r="R109" s="193"/>
      <c r="S109" s="193"/>
      <c r="T109" s="193"/>
      <c r="U109" s="193"/>
      <c r="V109" s="193"/>
      <c r="W109" s="193"/>
      <c r="X109" s="193"/>
      <c r="Y109" s="193"/>
      <c r="Z109" s="193"/>
    </row>
    <row r="110" ht="12.0" customHeight="1">
      <c r="A110" s="193"/>
      <c r="B110" s="544"/>
      <c r="C110" s="193"/>
      <c r="D110" s="592"/>
      <c r="E110" s="592"/>
      <c r="F110" s="592"/>
      <c r="G110" s="592"/>
      <c r="H110" s="193"/>
      <c r="I110" s="193"/>
      <c r="J110" s="193"/>
      <c r="K110" s="193"/>
      <c r="L110" s="193"/>
      <c r="M110" s="193"/>
      <c r="N110" s="193"/>
      <c r="O110" s="193"/>
      <c r="P110" s="193"/>
      <c r="Q110" s="193"/>
      <c r="R110" s="193"/>
      <c r="S110" s="193"/>
      <c r="T110" s="193"/>
      <c r="U110" s="193"/>
      <c r="V110" s="193"/>
      <c r="W110" s="193"/>
      <c r="X110" s="193"/>
      <c r="Y110" s="193"/>
      <c r="Z110" s="193"/>
    </row>
    <row r="111" ht="12.0" customHeight="1">
      <c r="A111" s="193"/>
      <c r="B111" s="544"/>
      <c r="C111" s="193"/>
      <c r="D111" s="592"/>
      <c r="E111" s="592"/>
      <c r="F111" s="592"/>
      <c r="G111" s="592"/>
      <c r="H111" s="193"/>
      <c r="I111" s="193"/>
      <c r="J111" s="193"/>
      <c r="K111" s="193"/>
      <c r="L111" s="193"/>
      <c r="M111" s="193"/>
      <c r="N111" s="193"/>
      <c r="O111" s="193"/>
      <c r="P111" s="193"/>
      <c r="Q111" s="193"/>
      <c r="R111" s="193"/>
      <c r="S111" s="193"/>
      <c r="T111" s="193"/>
      <c r="U111" s="193"/>
      <c r="V111" s="193"/>
      <c r="W111" s="193"/>
      <c r="X111" s="193"/>
      <c r="Y111" s="193"/>
      <c r="Z111" s="193"/>
    </row>
    <row r="112" ht="12.0" customHeight="1">
      <c r="A112" s="193"/>
      <c r="B112" s="544"/>
      <c r="C112" s="193"/>
      <c r="D112" s="540"/>
      <c r="E112" s="540"/>
      <c r="F112" s="540"/>
      <c r="G112" s="540"/>
      <c r="H112" s="193"/>
      <c r="I112" s="193"/>
      <c r="J112" s="193"/>
      <c r="K112" s="193"/>
      <c r="L112" s="193"/>
      <c r="M112" s="193"/>
      <c r="N112" s="193"/>
      <c r="O112" s="193"/>
      <c r="P112" s="193"/>
      <c r="Q112" s="193"/>
      <c r="R112" s="193"/>
      <c r="S112" s="193"/>
      <c r="T112" s="193"/>
      <c r="U112" s="193"/>
      <c r="V112" s="193"/>
      <c r="W112" s="193"/>
      <c r="X112" s="193"/>
      <c r="Y112" s="193"/>
      <c r="Z112" s="193"/>
    </row>
    <row r="113" ht="12.0" customHeight="1">
      <c r="A113" s="193"/>
      <c r="B113" s="544"/>
      <c r="C113" s="193"/>
      <c r="D113" s="540"/>
      <c r="E113" s="540"/>
      <c r="F113" s="540"/>
      <c r="G113" s="540"/>
      <c r="H113" s="193"/>
      <c r="I113" s="193"/>
      <c r="J113" s="193"/>
      <c r="K113" s="193"/>
      <c r="L113" s="193"/>
      <c r="M113" s="193"/>
      <c r="N113" s="193"/>
      <c r="O113" s="193"/>
      <c r="P113" s="193"/>
      <c r="Q113" s="193"/>
      <c r="R113" s="193"/>
      <c r="S113" s="193"/>
      <c r="T113" s="193"/>
      <c r="U113" s="193"/>
      <c r="V113" s="193"/>
      <c r="W113" s="193"/>
      <c r="X113" s="193"/>
      <c r="Y113" s="193"/>
      <c r="Z113" s="193"/>
    </row>
    <row r="114" ht="12.0" customHeight="1">
      <c r="A114" s="193"/>
      <c r="B114" s="544"/>
      <c r="C114" s="193"/>
      <c r="D114" s="544"/>
      <c r="E114" s="540"/>
      <c r="F114" s="540"/>
      <c r="G114" s="540"/>
      <c r="H114" s="193"/>
      <c r="I114" s="193"/>
      <c r="J114" s="193"/>
      <c r="K114" s="193"/>
      <c r="L114" s="193"/>
      <c r="M114" s="193"/>
      <c r="N114" s="193"/>
      <c r="O114" s="193"/>
      <c r="P114" s="193"/>
      <c r="Q114" s="193"/>
      <c r="R114" s="193"/>
      <c r="S114" s="193"/>
      <c r="T114" s="193"/>
      <c r="U114" s="193"/>
      <c r="V114" s="193"/>
      <c r="W114" s="193"/>
      <c r="X114" s="193"/>
      <c r="Y114" s="193"/>
      <c r="Z114" s="193"/>
    </row>
    <row r="115" ht="12.0" customHeight="1">
      <c r="A115" s="193"/>
      <c r="B115" s="544"/>
      <c r="C115" s="193"/>
      <c r="D115" s="544"/>
      <c r="E115" s="540"/>
      <c r="F115" s="540"/>
      <c r="G115" s="540"/>
      <c r="H115" s="193"/>
      <c r="I115" s="193"/>
      <c r="J115" s="193"/>
      <c r="K115" s="193"/>
      <c r="L115" s="193"/>
      <c r="M115" s="193"/>
      <c r="N115" s="193"/>
      <c r="O115" s="193"/>
      <c r="P115" s="193"/>
      <c r="Q115" s="193"/>
      <c r="R115" s="193"/>
      <c r="S115" s="193"/>
      <c r="T115" s="193"/>
      <c r="U115" s="193"/>
      <c r="V115" s="193"/>
      <c r="W115" s="193"/>
      <c r="X115" s="193"/>
      <c r="Y115" s="193"/>
      <c r="Z115" s="193"/>
    </row>
    <row r="116" ht="12.0" customHeight="1">
      <c r="A116" s="193"/>
      <c r="B116" s="540"/>
      <c r="C116" s="193"/>
      <c r="D116" s="540"/>
      <c r="E116" s="540"/>
      <c r="F116" s="540"/>
      <c r="G116" s="540"/>
      <c r="H116" s="193"/>
      <c r="I116" s="193"/>
      <c r="J116" s="193"/>
      <c r="K116" s="193"/>
      <c r="L116" s="193"/>
      <c r="M116" s="193"/>
      <c r="N116" s="193"/>
      <c r="O116" s="193"/>
      <c r="P116" s="193"/>
      <c r="Q116" s="193"/>
      <c r="R116" s="193"/>
      <c r="S116" s="193"/>
      <c r="T116" s="193"/>
      <c r="U116" s="193"/>
      <c r="V116" s="193"/>
      <c r="W116" s="193"/>
      <c r="X116" s="193"/>
      <c r="Y116" s="193"/>
      <c r="Z116" s="193"/>
    </row>
    <row r="117" ht="12.0" customHeight="1">
      <c r="A117" s="193"/>
      <c r="B117" s="540"/>
      <c r="C117" s="193"/>
      <c r="D117" s="540"/>
      <c r="E117" s="540"/>
      <c r="F117" s="540"/>
      <c r="G117" s="540"/>
      <c r="H117" s="193"/>
      <c r="I117" s="193"/>
      <c r="J117" s="193"/>
      <c r="K117" s="193"/>
      <c r="L117" s="193"/>
      <c r="M117" s="193"/>
      <c r="N117" s="193"/>
      <c r="O117" s="193"/>
      <c r="P117" s="193"/>
      <c r="Q117" s="193"/>
      <c r="R117" s="193"/>
      <c r="S117" s="193"/>
      <c r="T117" s="193"/>
      <c r="U117" s="193"/>
      <c r="V117" s="193"/>
      <c r="W117" s="193"/>
      <c r="X117" s="193"/>
      <c r="Y117" s="193"/>
      <c r="Z117" s="193"/>
    </row>
    <row r="118" ht="12.0" customHeight="1">
      <c r="A118" s="193"/>
      <c r="B118" s="540"/>
      <c r="C118" s="193"/>
      <c r="D118" s="540"/>
      <c r="E118" s="540"/>
      <c r="F118" s="540"/>
      <c r="G118" s="540"/>
      <c r="H118" s="193"/>
      <c r="I118" s="193"/>
      <c r="J118" s="193"/>
      <c r="K118" s="193"/>
      <c r="L118" s="193"/>
      <c r="M118" s="193"/>
      <c r="N118" s="193"/>
      <c r="O118" s="193"/>
      <c r="P118" s="193"/>
      <c r="Q118" s="193"/>
      <c r="R118" s="193"/>
      <c r="S118" s="193"/>
      <c r="T118" s="193"/>
      <c r="U118" s="193"/>
      <c r="V118" s="193"/>
      <c r="W118" s="193"/>
      <c r="X118" s="193"/>
      <c r="Y118" s="193"/>
      <c r="Z118" s="193"/>
    </row>
    <row r="119" ht="12.0" customHeight="1">
      <c r="A119" s="193"/>
      <c r="B119" s="540"/>
      <c r="C119" s="193"/>
      <c r="D119" s="540"/>
      <c r="E119" s="540"/>
      <c r="F119" s="540"/>
      <c r="G119" s="540"/>
      <c r="H119" s="193"/>
      <c r="I119" s="193"/>
      <c r="J119" s="193"/>
      <c r="K119" s="193"/>
      <c r="L119" s="193"/>
      <c r="M119" s="193"/>
      <c r="N119" s="193"/>
      <c r="O119" s="193"/>
      <c r="P119" s="193"/>
      <c r="Q119" s="193"/>
      <c r="R119" s="193"/>
      <c r="S119" s="193"/>
      <c r="T119" s="193"/>
      <c r="U119" s="193"/>
      <c r="V119" s="193"/>
      <c r="W119" s="193"/>
      <c r="X119" s="193"/>
      <c r="Y119" s="193"/>
      <c r="Z119" s="193"/>
    </row>
    <row r="120" ht="12.0" customHeight="1">
      <c r="A120" s="193"/>
      <c r="B120" s="540"/>
      <c r="C120" s="193"/>
      <c r="D120" s="540"/>
      <c r="E120" s="540"/>
      <c r="F120" s="540"/>
      <c r="G120" s="540"/>
      <c r="H120" s="193"/>
      <c r="I120" s="193"/>
      <c r="J120" s="193"/>
      <c r="K120" s="193"/>
      <c r="L120" s="193"/>
      <c r="M120" s="193"/>
      <c r="N120" s="193"/>
      <c r="O120" s="193"/>
      <c r="P120" s="193"/>
      <c r="Q120" s="193"/>
      <c r="R120" s="193"/>
      <c r="S120" s="193"/>
      <c r="T120" s="193"/>
      <c r="U120" s="193"/>
      <c r="V120" s="193"/>
      <c r="W120" s="193"/>
      <c r="X120" s="193"/>
      <c r="Y120" s="193"/>
      <c r="Z120" s="193"/>
    </row>
    <row r="121" ht="12.0" customHeight="1">
      <c r="A121" s="193"/>
      <c r="B121" s="540"/>
      <c r="C121" s="193"/>
      <c r="D121" s="540"/>
      <c r="E121" s="540"/>
      <c r="F121" s="540"/>
      <c r="G121" s="540"/>
      <c r="H121" s="193"/>
      <c r="I121" s="193"/>
      <c r="J121" s="193"/>
      <c r="K121" s="193"/>
      <c r="L121" s="193"/>
      <c r="M121" s="193"/>
      <c r="N121" s="193"/>
      <c r="O121" s="193"/>
      <c r="P121" s="193"/>
      <c r="Q121" s="193"/>
      <c r="R121" s="193"/>
      <c r="S121" s="193"/>
      <c r="T121" s="193"/>
      <c r="U121" s="193"/>
      <c r="V121" s="193"/>
      <c r="W121" s="193"/>
      <c r="X121" s="193"/>
      <c r="Y121" s="193"/>
      <c r="Z121" s="193"/>
    </row>
    <row r="122" ht="12.0" customHeight="1">
      <c r="A122" s="193"/>
      <c r="B122" s="540"/>
      <c r="C122" s="193"/>
      <c r="D122" s="540"/>
      <c r="E122" s="540"/>
      <c r="F122" s="540"/>
      <c r="G122" s="540"/>
      <c r="H122" s="193"/>
      <c r="I122" s="193"/>
      <c r="J122" s="193"/>
      <c r="K122" s="193"/>
      <c r="L122" s="193"/>
      <c r="M122" s="193"/>
      <c r="N122" s="193"/>
      <c r="O122" s="193"/>
      <c r="P122" s="193"/>
      <c r="Q122" s="193"/>
      <c r="R122" s="193"/>
      <c r="S122" s="193"/>
      <c r="T122" s="193"/>
      <c r="U122" s="193"/>
      <c r="V122" s="193"/>
      <c r="W122" s="193"/>
      <c r="X122" s="193"/>
      <c r="Y122" s="193"/>
      <c r="Z122" s="193"/>
    </row>
    <row r="123" ht="12.0" customHeight="1">
      <c r="A123" s="193"/>
      <c r="B123" s="540"/>
      <c r="C123" s="193"/>
      <c r="D123" s="540"/>
      <c r="E123" s="540"/>
      <c r="F123" s="540"/>
      <c r="G123" s="540"/>
      <c r="H123" s="193"/>
      <c r="I123" s="193"/>
      <c r="J123" s="193"/>
      <c r="K123" s="193"/>
      <c r="L123" s="193"/>
      <c r="M123" s="193"/>
      <c r="N123" s="193"/>
      <c r="O123" s="193"/>
      <c r="P123" s="193"/>
      <c r="Q123" s="193"/>
      <c r="R123" s="193"/>
      <c r="S123" s="193"/>
      <c r="T123" s="193"/>
      <c r="U123" s="193"/>
      <c r="V123" s="193"/>
      <c r="W123" s="193"/>
      <c r="X123" s="193"/>
      <c r="Y123" s="193"/>
      <c r="Z123" s="193"/>
    </row>
    <row r="124" ht="12.0" customHeight="1">
      <c r="A124" s="193"/>
      <c r="B124" s="540"/>
      <c r="C124" s="193"/>
      <c r="D124" s="540"/>
      <c r="E124" s="540"/>
      <c r="F124" s="540"/>
      <c r="G124" s="540"/>
      <c r="H124" s="193"/>
      <c r="I124" s="193"/>
      <c r="J124" s="193"/>
      <c r="K124" s="193"/>
      <c r="L124" s="193"/>
      <c r="M124" s="193"/>
      <c r="N124" s="193"/>
      <c r="O124" s="193"/>
      <c r="P124" s="193"/>
      <c r="Q124" s="193"/>
      <c r="R124" s="193"/>
      <c r="S124" s="193"/>
      <c r="T124" s="193"/>
      <c r="U124" s="193"/>
      <c r="V124" s="193"/>
      <c r="W124" s="193"/>
      <c r="X124" s="193"/>
      <c r="Y124" s="193"/>
      <c r="Z124" s="193"/>
    </row>
    <row r="125" ht="12.0" customHeight="1">
      <c r="A125" s="193"/>
      <c r="B125" s="540"/>
      <c r="C125" s="193"/>
      <c r="D125" s="540"/>
      <c r="E125" s="540"/>
      <c r="F125" s="540"/>
      <c r="G125" s="540"/>
      <c r="H125" s="193"/>
      <c r="I125" s="193"/>
      <c r="J125" s="193"/>
      <c r="K125" s="193"/>
      <c r="L125" s="193"/>
      <c r="M125" s="193"/>
      <c r="N125" s="193"/>
      <c r="O125" s="193"/>
      <c r="P125" s="193"/>
      <c r="Q125" s="193"/>
      <c r="R125" s="193"/>
      <c r="S125" s="193"/>
      <c r="T125" s="193"/>
      <c r="U125" s="193"/>
      <c r="V125" s="193"/>
      <c r="W125" s="193"/>
      <c r="X125" s="193"/>
      <c r="Y125" s="193"/>
      <c r="Z125" s="193"/>
    </row>
    <row r="126" ht="12.0" customHeight="1">
      <c r="A126" s="193"/>
      <c r="B126" s="540"/>
      <c r="C126" s="193"/>
      <c r="D126" s="540"/>
      <c r="E126" s="540"/>
      <c r="F126" s="540"/>
      <c r="G126" s="540"/>
      <c r="H126" s="193"/>
      <c r="I126" s="193"/>
      <c r="J126" s="193"/>
      <c r="K126" s="193"/>
      <c r="L126" s="193"/>
      <c r="M126" s="193"/>
      <c r="N126" s="193"/>
      <c r="O126" s="193"/>
      <c r="P126" s="193"/>
      <c r="Q126" s="193"/>
      <c r="R126" s="193"/>
      <c r="S126" s="193"/>
      <c r="T126" s="193"/>
      <c r="U126" s="193"/>
      <c r="V126" s="193"/>
      <c r="W126" s="193"/>
      <c r="X126" s="193"/>
      <c r="Y126" s="193"/>
      <c r="Z126" s="193"/>
    </row>
    <row r="127" ht="12.0" customHeight="1">
      <c r="A127" s="193"/>
      <c r="B127" s="540"/>
      <c r="C127" s="193"/>
      <c r="D127" s="540"/>
      <c r="E127" s="540"/>
      <c r="F127" s="540"/>
      <c r="G127" s="540"/>
      <c r="H127" s="193"/>
      <c r="I127" s="193"/>
      <c r="J127" s="193"/>
      <c r="K127" s="193"/>
      <c r="L127" s="193"/>
      <c r="M127" s="193"/>
      <c r="N127" s="193"/>
      <c r="O127" s="193"/>
      <c r="P127" s="193"/>
      <c r="Q127" s="193"/>
      <c r="R127" s="193"/>
      <c r="S127" s="193"/>
      <c r="T127" s="193"/>
      <c r="U127" s="193"/>
      <c r="V127" s="193"/>
      <c r="W127" s="193"/>
      <c r="X127" s="193"/>
      <c r="Y127" s="193"/>
      <c r="Z127" s="193"/>
    </row>
    <row r="128" ht="12.0" customHeight="1">
      <c r="A128" s="193"/>
      <c r="B128" s="540"/>
      <c r="C128" s="193"/>
      <c r="D128" s="540"/>
      <c r="E128" s="540"/>
      <c r="F128" s="540"/>
      <c r="G128" s="540"/>
      <c r="H128" s="193"/>
      <c r="I128" s="193"/>
      <c r="J128" s="193"/>
      <c r="K128" s="193"/>
      <c r="L128" s="193"/>
      <c r="M128" s="193"/>
      <c r="N128" s="193"/>
      <c r="O128" s="193"/>
      <c r="P128" s="193"/>
      <c r="Q128" s="193"/>
      <c r="R128" s="193"/>
      <c r="S128" s="193"/>
      <c r="T128" s="193"/>
      <c r="U128" s="193"/>
      <c r="V128" s="193"/>
      <c r="W128" s="193"/>
      <c r="X128" s="193"/>
      <c r="Y128" s="193"/>
      <c r="Z128" s="193"/>
    </row>
    <row r="129" ht="12.0" customHeight="1">
      <c r="A129" s="193"/>
      <c r="B129" s="540"/>
      <c r="C129" s="193"/>
      <c r="D129" s="540"/>
      <c r="E129" s="540"/>
      <c r="F129" s="540"/>
      <c r="G129" s="540"/>
      <c r="H129" s="193"/>
      <c r="I129" s="193"/>
      <c r="J129" s="193"/>
      <c r="K129" s="193"/>
      <c r="L129" s="193"/>
      <c r="M129" s="193"/>
      <c r="N129" s="193"/>
      <c r="O129" s="193"/>
      <c r="P129" s="193"/>
      <c r="Q129" s="193"/>
      <c r="R129" s="193"/>
      <c r="S129" s="193"/>
      <c r="T129" s="193"/>
      <c r="U129" s="193"/>
      <c r="V129" s="193"/>
      <c r="W129" s="193"/>
      <c r="X129" s="193"/>
      <c r="Y129" s="193"/>
      <c r="Z129" s="193"/>
    </row>
    <row r="130" ht="12.0" customHeight="1">
      <c r="A130" s="193"/>
      <c r="B130" s="540"/>
      <c r="C130" s="193"/>
      <c r="D130" s="193"/>
      <c r="E130" s="540"/>
      <c r="F130" s="540"/>
      <c r="G130" s="540"/>
      <c r="H130" s="193"/>
      <c r="I130" s="193"/>
      <c r="J130" s="193"/>
      <c r="K130" s="193"/>
      <c r="L130" s="193"/>
      <c r="M130" s="193"/>
      <c r="N130" s="193"/>
      <c r="O130" s="193"/>
      <c r="P130" s="193"/>
      <c r="Q130" s="193"/>
      <c r="R130" s="193"/>
      <c r="S130" s="193"/>
      <c r="T130" s="193"/>
      <c r="U130" s="193"/>
      <c r="V130" s="193"/>
      <c r="W130" s="193"/>
      <c r="X130" s="193"/>
      <c r="Y130" s="193"/>
      <c r="Z130" s="193"/>
    </row>
    <row r="131" ht="12.0" customHeight="1">
      <c r="A131" s="193"/>
      <c r="B131" s="540"/>
      <c r="C131" s="193"/>
      <c r="D131" s="193"/>
      <c r="E131" s="540"/>
      <c r="F131" s="540"/>
      <c r="G131" s="540"/>
      <c r="H131" s="193"/>
      <c r="I131" s="193"/>
      <c r="J131" s="193"/>
      <c r="K131" s="193"/>
      <c r="L131" s="193"/>
      <c r="M131" s="193"/>
      <c r="N131" s="193"/>
      <c r="O131" s="193"/>
      <c r="P131" s="193"/>
      <c r="Q131" s="193"/>
      <c r="R131" s="193"/>
      <c r="S131" s="193"/>
      <c r="T131" s="193"/>
      <c r="U131" s="193"/>
      <c r="V131" s="193"/>
      <c r="W131" s="193"/>
      <c r="X131" s="193"/>
      <c r="Y131" s="193"/>
      <c r="Z131" s="193"/>
    </row>
    <row r="132" ht="12.0" customHeight="1">
      <c r="A132" s="193"/>
      <c r="B132" s="540"/>
      <c r="C132" s="193"/>
      <c r="D132" s="193"/>
      <c r="E132" s="540"/>
      <c r="F132" s="540"/>
      <c r="G132" s="540"/>
      <c r="H132" s="193"/>
      <c r="I132" s="193"/>
      <c r="J132" s="193"/>
      <c r="K132" s="193"/>
      <c r="L132" s="193"/>
      <c r="M132" s="193"/>
      <c r="N132" s="193"/>
      <c r="O132" s="193"/>
      <c r="P132" s="193"/>
      <c r="Q132" s="193"/>
      <c r="R132" s="193"/>
      <c r="S132" s="193"/>
      <c r="T132" s="193"/>
      <c r="U132" s="193"/>
      <c r="V132" s="193"/>
      <c r="W132" s="193"/>
      <c r="X132" s="193"/>
      <c r="Y132" s="193"/>
      <c r="Z132" s="193"/>
    </row>
    <row r="133" ht="12.0" customHeight="1">
      <c r="A133" s="193"/>
      <c r="B133" s="540"/>
      <c r="C133" s="193"/>
      <c r="D133" s="193"/>
      <c r="E133" s="540"/>
      <c r="F133" s="540"/>
      <c r="G133" s="540"/>
      <c r="H133" s="193"/>
      <c r="I133" s="193"/>
      <c r="J133" s="193"/>
      <c r="K133" s="193"/>
      <c r="L133" s="193"/>
      <c r="M133" s="193"/>
      <c r="N133" s="193"/>
      <c r="O133" s="193"/>
      <c r="P133" s="193"/>
      <c r="Q133" s="193"/>
      <c r="R133" s="193"/>
      <c r="S133" s="193"/>
      <c r="T133" s="193"/>
      <c r="U133" s="193"/>
      <c r="V133" s="193"/>
      <c r="W133" s="193"/>
      <c r="X133" s="193"/>
      <c r="Y133" s="193"/>
      <c r="Z133" s="193"/>
    </row>
    <row r="134" ht="12.0" customHeight="1">
      <c r="A134" s="193"/>
      <c r="B134" s="540"/>
      <c r="C134" s="193"/>
      <c r="D134" s="193"/>
      <c r="E134" s="540"/>
      <c r="F134" s="540"/>
      <c r="G134" s="540"/>
      <c r="H134" s="193"/>
      <c r="I134" s="193"/>
      <c r="J134" s="193"/>
      <c r="K134" s="193"/>
      <c r="L134" s="193"/>
      <c r="M134" s="193"/>
      <c r="N134" s="193"/>
      <c r="O134" s="193"/>
      <c r="P134" s="193"/>
      <c r="Q134" s="193"/>
      <c r="R134" s="193"/>
      <c r="S134" s="193"/>
      <c r="T134" s="193"/>
      <c r="U134" s="193"/>
      <c r="V134" s="193"/>
      <c r="W134" s="193"/>
      <c r="X134" s="193"/>
      <c r="Y134" s="193"/>
      <c r="Z134" s="193"/>
    </row>
    <row r="135" ht="12.0" customHeight="1">
      <c r="A135" s="193"/>
      <c r="B135" s="540"/>
      <c r="C135" s="193"/>
      <c r="D135" s="193"/>
      <c r="E135" s="540"/>
      <c r="F135" s="540"/>
      <c r="G135" s="540"/>
      <c r="H135" s="193"/>
      <c r="I135" s="193"/>
      <c r="J135" s="193"/>
      <c r="K135" s="193"/>
      <c r="L135" s="193"/>
      <c r="M135" s="193"/>
      <c r="N135" s="193"/>
      <c r="O135" s="193"/>
      <c r="P135" s="193"/>
      <c r="Q135" s="193"/>
      <c r="R135" s="193"/>
      <c r="S135" s="193"/>
      <c r="T135" s="193"/>
      <c r="U135" s="193"/>
      <c r="V135" s="193"/>
      <c r="W135" s="193"/>
      <c r="X135" s="193"/>
      <c r="Y135" s="193"/>
      <c r="Z135" s="193"/>
    </row>
    <row r="136" ht="12.0" customHeight="1">
      <c r="A136" s="193"/>
      <c r="B136" s="540"/>
      <c r="C136" s="193"/>
      <c r="D136" s="193"/>
      <c r="E136" s="540"/>
      <c r="F136" s="540"/>
      <c r="G136" s="540"/>
      <c r="H136" s="193"/>
      <c r="I136" s="193"/>
      <c r="J136" s="193"/>
      <c r="K136" s="193"/>
      <c r="L136" s="193"/>
      <c r="M136" s="193"/>
      <c r="N136" s="193"/>
      <c r="O136" s="193"/>
      <c r="P136" s="193"/>
      <c r="Q136" s="193"/>
      <c r="R136" s="193"/>
      <c r="S136" s="193"/>
      <c r="T136" s="193"/>
      <c r="U136" s="193"/>
      <c r="V136" s="193"/>
      <c r="W136" s="193"/>
      <c r="X136" s="193"/>
      <c r="Y136" s="193"/>
      <c r="Z136" s="193"/>
    </row>
    <row r="137" ht="12.0" customHeight="1">
      <c r="A137" s="193"/>
      <c r="B137" s="540"/>
      <c r="C137" s="193"/>
      <c r="D137" s="193"/>
      <c r="E137" s="540"/>
      <c r="F137" s="540"/>
      <c r="G137" s="540"/>
      <c r="H137" s="193"/>
      <c r="I137" s="193"/>
      <c r="J137" s="193"/>
      <c r="K137" s="193"/>
      <c r="L137" s="193"/>
      <c r="M137" s="193"/>
      <c r="N137" s="193"/>
      <c r="O137" s="193"/>
      <c r="P137" s="193"/>
      <c r="Q137" s="193"/>
      <c r="R137" s="193"/>
      <c r="S137" s="193"/>
      <c r="T137" s="193"/>
      <c r="U137" s="193"/>
      <c r="V137" s="193"/>
      <c r="W137" s="193"/>
      <c r="X137" s="193"/>
      <c r="Y137" s="193"/>
      <c r="Z137" s="193"/>
    </row>
    <row r="138" ht="12.0" customHeight="1">
      <c r="A138" s="193"/>
      <c r="B138" s="540"/>
      <c r="C138" s="193"/>
      <c r="D138" s="193"/>
      <c r="E138" s="540"/>
      <c r="F138" s="540"/>
      <c r="G138" s="540"/>
      <c r="H138" s="193"/>
      <c r="I138" s="193"/>
      <c r="J138" s="193"/>
      <c r="K138" s="193"/>
      <c r="L138" s="193"/>
      <c r="M138" s="193"/>
      <c r="N138" s="193"/>
      <c r="O138" s="193"/>
      <c r="P138" s="193"/>
      <c r="Q138" s="193"/>
      <c r="R138" s="193"/>
      <c r="S138" s="193"/>
      <c r="T138" s="193"/>
      <c r="U138" s="193"/>
      <c r="V138" s="193"/>
      <c r="W138" s="193"/>
      <c r="X138" s="193"/>
      <c r="Y138" s="193"/>
      <c r="Z138" s="193"/>
    </row>
    <row r="139" ht="12.0" customHeight="1">
      <c r="A139" s="193"/>
      <c r="B139" s="540"/>
      <c r="C139" s="193"/>
      <c r="D139" s="193"/>
      <c r="E139" s="540"/>
      <c r="F139" s="540"/>
      <c r="G139" s="540"/>
      <c r="H139" s="193"/>
      <c r="I139" s="193"/>
      <c r="J139" s="193"/>
      <c r="K139" s="193"/>
      <c r="L139" s="193"/>
      <c r="M139" s="193"/>
      <c r="N139" s="193"/>
      <c r="O139" s="193"/>
      <c r="P139" s="193"/>
      <c r="Q139" s="193"/>
      <c r="R139" s="193"/>
      <c r="S139" s="193"/>
      <c r="T139" s="193"/>
      <c r="U139" s="193"/>
      <c r="V139" s="193"/>
      <c r="W139" s="193"/>
      <c r="X139" s="193"/>
      <c r="Y139" s="193"/>
      <c r="Z139" s="193"/>
    </row>
    <row r="140" ht="12.0" customHeight="1">
      <c r="A140" s="193"/>
      <c r="B140" s="540"/>
      <c r="C140" s="193"/>
      <c r="D140" s="193"/>
      <c r="E140" s="540"/>
      <c r="F140" s="540"/>
      <c r="G140" s="540"/>
      <c r="H140" s="193"/>
      <c r="I140" s="193"/>
      <c r="J140" s="193"/>
      <c r="K140" s="193"/>
      <c r="L140" s="193"/>
      <c r="M140" s="193"/>
      <c r="N140" s="193"/>
      <c r="O140" s="193"/>
      <c r="P140" s="193"/>
      <c r="Q140" s="193"/>
      <c r="R140" s="193"/>
      <c r="S140" s="193"/>
      <c r="T140" s="193"/>
      <c r="U140" s="193"/>
      <c r="V140" s="193"/>
      <c r="W140" s="193"/>
      <c r="X140" s="193"/>
      <c r="Y140" s="193"/>
      <c r="Z140" s="193"/>
    </row>
    <row r="141" ht="12.0" customHeight="1">
      <c r="A141" s="193"/>
      <c r="B141" s="540"/>
      <c r="C141" s="193"/>
      <c r="D141" s="193"/>
      <c r="E141" s="540"/>
      <c r="F141" s="540"/>
      <c r="G141" s="540"/>
      <c r="H141" s="193"/>
      <c r="I141" s="193"/>
      <c r="J141" s="193"/>
      <c r="K141" s="193"/>
      <c r="L141" s="193"/>
      <c r="M141" s="193"/>
      <c r="N141" s="193"/>
      <c r="O141" s="193"/>
      <c r="P141" s="193"/>
      <c r="Q141" s="193"/>
      <c r="R141" s="193"/>
      <c r="S141" s="193"/>
      <c r="T141" s="193"/>
      <c r="U141" s="193"/>
      <c r="V141" s="193"/>
      <c r="W141" s="193"/>
      <c r="X141" s="193"/>
      <c r="Y141" s="193"/>
      <c r="Z141" s="193"/>
    </row>
    <row r="142" ht="12.0" customHeight="1">
      <c r="A142" s="193"/>
      <c r="B142" s="540"/>
      <c r="C142" s="193"/>
      <c r="D142" s="193"/>
      <c r="E142" s="540"/>
      <c r="F142" s="540"/>
      <c r="G142" s="540"/>
      <c r="H142" s="193"/>
      <c r="I142" s="193"/>
      <c r="J142" s="193"/>
      <c r="K142" s="193"/>
      <c r="L142" s="193"/>
      <c r="M142" s="193"/>
      <c r="N142" s="193"/>
      <c r="O142" s="193"/>
      <c r="P142" s="193"/>
      <c r="Q142" s="193"/>
      <c r="R142" s="193"/>
      <c r="S142" s="193"/>
      <c r="T142" s="193"/>
      <c r="U142" s="193"/>
      <c r="V142" s="193"/>
      <c r="W142" s="193"/>
      <c r="X142" s="193"/>
      <c r="Y142" s="193"/>
      <c r="Z142" s="193"/>
    </row>
    <row r="143" ht="12.0" customHeight="1">
      <c r="A143" s="193"/>
      <c r="B143" s="540"/>
      <c r="C143" s="193"/>
      <c r="D143" s="193"/>
      <c r="E143" s="540"/>
      <c r="F143" s="540"/>
      <c r="G143" s="540"/>
      <c r="H143" s="193"/>
      <c r="I143" s="193"/>
      <c r="J143" s="193"/>
      <c r="K143" s="193"/>
      <c r="L143" s="193"/>
      <c r="M143" s="193"/>
      <c r="N143" s="193"/>
      <c r="O143" s="193"/>
      <c r="P143" s="193"/>
      <c r="Q143" s="193"/>
      <c r="R143" s="193"/>
      <c r="S143" s="193"/>
      <c r="T143" s="193"/>
      <c r="U143" s="193"/>
      <c r="V143" s="193"/>
      <c r="W143" s="193"/>
      <c r="X143" s="193"/>
      <c r="Y143" s="193"/>
      <c r="Z143" s="193"/>
    </row>
    <row r="144" ht="12.0" customHeight="1">
      <c r="A144" s="193"/>
      <c r="B144" s="540"/>
      <c r="C144" s="193"/>
      <c r="D144" s="193"/>
      <c r="E144" s="540"/>
      <c r="F144" s="540"/>
      <c r="G144" s="540"/>
      <c r="H144" s="193"/>
      <c r="I144" s="193"/>
      <c r="J144" s="193"/>
      <c r="K144" s="193"/>
      <c r="L144" s="193"/>
      <c r="M144" s="193"/>
      <c r="N144" s="193"/>
      <c r="O144" s="193"/>
      <c r="P144" s="193"/>
      <c r="Q144" s="193"/>
      <c r="R144" s="193"/>
      <c r="S144" s="193"/>
      <c r="T144" s="193"/>
      <c r="U144" s="193"/>
      <c r="V144" s="193"/>
      <c r="W144" s="193"/>
      <c r="X144" s="193"/>
      <c r="Y144" s="193"/>
      <c r="Z144" s="193"/>
    </row>
    <row r="145" ht="12.0" customHeight="1">
      <c r="A145" s="193"/>
      <c r="B145" s="540"/>
      <c r="C145" s="193"/>
      <c r="D145" s="193"/>
      <c r="E145" s="540"/>
      <c r="F145" s="540"/>
      <c r="G145" s="540"/>
      <c r="H145" s="193"/>
      <c r="I145" s="193"/>
      <c r="J145" s="193"/>
      <c r="K145" s="193"/>
      <c r="L145" s="193"/>
      <c r="M145" s="193"/>
      <c r="N145" s="193"/>
      <c r="O145" s="193"/>
      <c r="P145" s="193"/>
      <c r="Q145" s="193"/>
      <c r="R145" s="193"/>
      <c r="S145" s="193"/>
      <c r="T145" s="193"/>
      <c r="U145" s="193"/>
      <c r="V145" s="193"/>
      <c r="W145" s="193"/>
      <c r="X145" s="193"/>
      <c r="Y145" s="193"/>
      <c r="Z145" s="193"/>
    </row>
    <row r="146" ht="12.0" customHeight="1">
      <c r="A146" s="193"/>
      <c r="B146" s="540"/>
      <c r="C146" s="193"/>
      <c r="D146" s="193"/>
      <c r="E146" s="540"/>
      <c r="F146" s="540"/>
      <c r="G146" s="540"/>
      <c r="H146" s="193"/>
      <c r="I146" s="193"/>
      <c r="J146" s="193"/>
      <c r="K146" s="193"/>
      <c r="L146" s="193"/>
      <c r="M146" s="193"/>
      <c r="N146" s="193"/>
      <c r="O146" s="193"/>
      <c r="P146" s="193"/>
      <c r="Q146" s="193"/>
      <c r="R146" s="193"/>
      <c r="S146" s="193"/>
      <c r="T146" s="193"/>
      <c r="U146" s="193"/>
      <c r="V146" s="193"/>
      <c r="W146" s="193"/>
      <c r="X146" s="193"/>
      <c r="Y146" s="193"/>
      <c r="Z146" s="193"/>
    </row>
    <row r="147" ht="12.0" customHeight="1">
      <c r="A147" s="193"/>
      <c r="B147" s="540"/>
      <c r="C147" s="193"/>
      <c r="D147" s="193"/>
      <c r="E147" s="540"/>
      <c r="F147" s="540"/>
      <c r="G147" s="540"/>
      <c r="H147" s="193"/>
      <c r="I147" s="193"/>
      <c r="J147" s="193"/>
      <c r="K147" s="193"/>
      <c r="L147" s="193"/>
      <c r="M147" s="193"/>
      <c r="N147" s="193"/>
      <c r="O147" s="193"/>
      <c r="P147" s="193"/>
      <c r="Q147" s="193"/>
      <c r="R147" s="193"/>
      <c r="S147" s="193"/>
      <c r="T147" s="193"/>
      <c r="U147" s="193"/>
      <c r="V147" s="193"/>
      <c r="W147" s="193"/>
      <c r="X147" s="193"/>
      <c r="Y147" s="193"/>
      <c r="Z147" s="193"/>
    </row>
    <row r="148" ht="12.0" customHeight="1">
      <c r="A148" s="193"/>
      <c r="B148" s="540"/>
      <c r="C148" s="193"/>
      <c r="D148" s="193"/>
      <c r="E148" s="540"/>
      <c r="F148" s="540"/>
      <c r="G148" s="540"/>
      <c r="H148" s="193"/>
      <c r="I148" s="193"/>
      <c r="J148" s="193"/>
      <c r="K148" s="193"/>
      <c r="L148" s="193"/>
      <c r="M148" s="193"/>
      <c r="N148" s="193"/>
      <c r="O148" s="193"/>
      <c r="P148" s="193"/>
      <c r="Q148" s="193"/>
      <c r="R148" s="193"/>
      <c r="S148" s="193"/>
      <c r="T148" s="193"/>
      <c r="U148" s="193"/>
      <c r="V148" s="193"/>
      <c r="W148" s="193"/>
      <c r="X148" s="193"/>
      <c r="Y148" s="193"/>
      <c r="Z148" s="193"/>
    </row>
    <row r="149" ht="12.0" customHeight="1">
      <c r="A149" s="193"/>
      <c r="B149" s="540"/>
      <c r="C149" s="193"/>
      <c r="D149" s="193"/>
      <c r="E149" s="540"/>
      <c r="F149" s="540"/>
      <c r="G149" s="540"/>
      <c r="H149" s="193"/>
      <c r="I149" s="193"/>
      <c r="J149" s="193"/>
      <c r="K149" s="193"/>
      <c r="L149" s="193"/>
      <c r="M149" s="193"/>
      <c r="N149" s="193"/>
      <c r="O149" s="193"/>
      <c r="P149" s="193"/>
      <c r="Q149" s="193"/>
      <c r="R149" s="193"/>
      <c r="S149" s="193"/>
      <c r="T149" s="193"/>
      <c r="U149" s="193"/>
      <c r="V149" s="193"/>
      <c r="W149" s="193"/>
      <c r="X149" s="193"/>
      <c r="Y149" s="193"/>
      <c r="Z149" s="193"/>
    </row>
    <row r="150" ht="12.0" customHeight="1">
      <c r="A150" s="193"/>
      <c r="B150" s="540"/>
      <c r="C150" s="193"/>
      <c r="D150" s="193"/>
      <c r="E150" s="540"/>
      <c r="F150" s="540"/>
      <c r="G150" s="540"/>
      <c r="H150" s="193"/>
      <c r="I150" s="193"/>
      <c r="J150" s="193"/>
      <c r="K150" s="193"/>
      <c r="L150" s="193"/>
      <c r="M150" s="193"/>
      <c r="N150" s="193"/>
      <c r="O150" s="193"/>
      <c r="P150" s="193"/>
      <c r="Q150" s="193"/>
      <c r="R150" s="193"/>
      <c r="S150" s="193"/>
      <c r="T150" s="193"/>
      <c r="U150" s="193"/>
      <c r="V150" s="193"/>
      <c r="W150" s="193"/>
      <c r="X150" s="193"/>
      <c r="Y150" s="193"/>
      <c r="Z150" s="193"/>
    </row>
    <row r="151" ht="12.0" customHeight="1">
      <c r="A151" s="193"/>
      <c r="B151" s="540"/>
      <c r="C151" s="193"/>
      <c r="D151" s="193"/>
      <c r="E151" s="540"/>
      <c r="F151" s="540"/>
      <c r="G151" s="540"/>
      <c r="H151" s="193"/>
      <c r="I151" s="193"/>
      <c r="J151" s="193"/>
      <c r="K151" s="193"/>
      <c r="L151" s="193"/>
      <c r="M151" s="193"/>
      <c r="N151" s="193"/>
      <c r="O151" s="193"/>
      <c r="P151" s="193"/>
      <c r="Q151" s="193"/>
      <c r="R151" s="193"/>
      <c r="S151" s="193"/>
      <c r="T151" s="193"/>
      <c r="U151" s="193"/>
      <c r="V151" s="193"/>
      <c r="W151" s="193"/>
      <c r="X151" s="193"/>
      <c r="Y151" s="193"/>
      <c r="Z151" s="193"/>
    </row>
    <row r="152" ht="12.0" customHeight="1">
      <c r="A152" s="193"/>
      <c r="B152" s="540"/>
      <c r="C152" s="193"/>
      <c r="D152" s="193"/>
      <c r="E152" s="540"/>
      <c r="F152" s="540"/>
      <c r="G152" s="540"/>
      <c r="H152" s="193"/>
      <c r="I152" s="193"/>
      <c r="J152" s="193"/>
      <c r="K152" s="193"/>
      <c r="L152" s="193"/>
      <c r="M152" s="193"/>
      <c r="N152" s="193"/>
      <c r="O152" s="193"/>
      <c r="P152" s="193"/>
      <c r="Q152" s="193"/>
      <c r="R152" s="193"/>
      <c r="S152" s="193"/>
      <c r="T152" s="193"/>
      <c r="U152" s="193"/>
      <c r="V152" s="193"/>
      <c r="W152" s="193"/>
      <c r="X152" s="193"/>
      <c r="Y152" s="193"/>
      <c r="Z152" s="193"/>
    </row>
    <row r="153" ht="12.0" customHeight="1">
      <c r="A153" s="193"/>
      <c r="B153" s="540"/>
      <c r="C153" s="193"/>
      <c r="D153" s="193"/>
      <c r="E153" s="540"/>
      <c r="F153" s="540"/>
      <c r="G153" s="540"/>
      <c r="H153" s="193"/>
      <c r="I153" s="193"/>
      <c r="J153" s="193"/>
      <c r="K153" s="193"/>
      <c r="L153" s="193"/>
      <c r="M153" s="193"/>
      <c r="N153" s="193"/>
      <c r="O153" s="193"/>
      <c r="P153" s="193"/>
      <c r="Q153" s="193"/>
      <c r="R153" s="193"/>
      <c r="S153" s="193"/>
      <c r="T153" s="193"/>
      <c r="U153" s="193"/>
      <c r="V153" s="193"/>
      <c r="W153" s="193"/>
      <c r="X153" s="193"/>
      <c r="Y153" s="193"/>
      <c r="Z153" s="193"/>
    </row>
    <row r="154" ht="12.0" customHeight="1">
      <c r="A154" s="193"/>
      <c r="B154" s="540"/>
      <c r="C154" s="193"/>
      <c r="D154" s="540"/>
      <c r="E154" s="540"/>
      <c r="F154" s="540"/>
      <c r="G154" s="540"/>
      <c r="H154" s="193"/>
      <c r="I154" s="193"/>
      <c r="J154" s="193"/>
      <c r="K154" s="193"/>
      <c r="L154" s="193"/>
      <c r="M154" s="193"/>
      <c r="N154" s="193"/>
      <c r="O154" s="193"/>
      <c r="P154" s="193"/>
      <c r="Q154" s="193"/>
      <c r="R154" s="193"/>
      <c r="S154" s="193"/>
      <c r="T154" s="193"/>
      <c r="U154" s="193"/>
      <c r="V154" s="193"/>
      <c r="W154" s="193"/>
      <c r="X154" s="193"/>
      <c r="Y154" s="193"/>
      <c r="Z154" s="193"/>
    </row>
    <row r="155" ht="12.0" customHeight="1">
      <c r="A155" s="193"/>
      <c r="B155" s="540"/>
      <c r="C155" s="193"/>
      <c r="D155" s="540"/>
      <c r="E155" s="540"/>
      <c r="F155" s="540"/>
      <c r="G155" s="540"/>
      <c r="H155" s="193"/>
      <c r="I155" s="193"/>
      <c r="J155" s="193"/>
      <c r="K155" s="193"/>
      <c r="L155" s="193"/>
      <c r="M155" s="193"/>
      <c r="N155" s="193"/>
      <c r="O155" s="193"/>
      <c r="P155" s="193"/>
      <c r="Q155" s="193"/>
      <c r="R155" s="193"/>
      <c r="S155" s="193"/>
      <c r="T155" s="193"/>
      <c r="U155" s="193"/>
      <c r="V155" s="193"/>
      <c r="W155" s="193"/>
      <c r="X155" s="193"/>
      <c r="Y155" s="193"/>
      <c r="Z155" s="193"/>
    </row>
    <row r="156" ht="12.0" customHeight="1">
      <c r="A156" s="193"/>
      <c r="B156" s="540"/>
      <c r="C156" s="193"/>
      <c r="D156" s="540"/>
      <c r="E156" s="540"/>
      <c r="F156" s="540"/>
      <c r="G156" s="540"/>
      <c r="H156" s="193"/>
      <c r="I156" s="193"/>
      <c r="J156" s="193"/>
      <c r="K156" s="193"/>
      <c r="L156" s="193"/>
      <c r="M156" s="193"/>
      <c r="N156" s="193"/>
      <c r="O156" s="193"/>
      <c r="P156" s="193"/>
      <c r="Q156" s="193"/>
      <c r="R156" s="193"/>
      <c r="S156" s="193"/>
      <c r="T156" s="193"/>
      <c r="U156" s="193"/>
      <c r="V156" s="193"/>
      <c r="W156" s="193"/>
      <c r="X156" s="193"/>
      <c r="Y156" s="193"/>
      <c r="Z156" s="193"/>
    </row>
    <row r="157" ht="12.0" customHeight="1">
      <c r="A157" s="193"/>
      <c r="B157" s="540"/>
      <c r="C157" s="193"/>
      <c r="D157" s="540"/>
      <c r="E157" s="540"/>
      <c r="F157" s="540"/>
      <c r="G157" s="540"/>
      <c r="H157" s="193"/>
      <c r="I157" s="193"/>
      <c r="J157" s="193"/>
      <c r="K157" s="193"/>
      <c r="L157" s="193"/>
      <c r="M157" s="193"/>
      <c r="N157" s="193"/>
      <c r="O157" s="193"/>
      <c r="P157" s="193"/>
      <c r="Q157" s="193"/>
      <c r="R157" s="193"/>
      <c r="S157" s="193"/>
      <c r="T157" s="193"/>
      <c r="U157" s="193"/>
      <c r="V157" s="193"/>
      <c r="W157" s="193"/>
      <c r="X157" s="193"/>
      <c r="Y157" s="193"/>
      <c r="Z157" s="193"/>
    </row>
    <row r="158" ht="12.0" customHeight="1">
      <c r="A158" s="193"/>
      <c r="B158" s="540"/>
      <c r="C158" s="193"/>
      <c r="D158" s="540"/>
      <c r="E158" s="540"/>
      <c r="F158" s="540"/>
      <c r="G158" s="540"/>
      <c r="H158" s="193"/>
      <c r="I158" s="193"/>
      <c r="J158" s="193"/>
      <c r="K158" s="193"/>
      <c r="L158" s="193"/>
      <c r="M158" s="193"/>
      <c r="N158" s="193"/>
      <c r="O158" s="193"/>
      <c r="P158" s="193"/>
      <c r="Q158" s="193"/>
      <c r="R158" s="193"/>
      <c r="S158" s="193"/>
      <c r="T158" s="193"/>
      <c r="U158" s="193"/>
      <c r="V158" s="193"/>
      <c r="W158" s="193"/>
      <c r="X158" s="193"/>
      <c r="Y158" s="193"/>
      <c r="Z158" s="193"/>
    </row>
    <row r="159" ht="12.0" customHeight="1">
      <c r="A159" s="193"/>
      <c r="B159" s="540"/>
      <c r="C159" s="193"/>
      <c r="D159" s="540"/>
      <c r="E159" s="540"/>
      <c r="F159" s="540"/>
      <c r="G159" s="540"/>
      <c r="H159" s="193"/>
      <c r="I159" s="193"/>
      <c r="J159" s="193"/>
      <c r="K159" s="193"/>
      <c r="L159" s="193"/>
      <c r="M159" s="193"/>
      <c r="N159" s="193"/>
      <c r="O159" s="193"/>
      <c r="P159" s="193"/>
      <c r="Q159" s="193"/>
      <c r="R159" s="193"/>
      <c r="S159" s="193"/>
      <c r="T159" s="193"/>
      <c r="U159" s="193"/>
      <c r="V159" s="193"/>
      <c r="W159" s="193"/>
      <c r="X159" s="193"/>
      <c r="Y159" s="193"/>
      <c r="Z159" s="193"/>
    </row>
    <row r="160" ht="12.0" customHeight="1">
      <c r="A160" s="193"/>
      <c r="B160" s="540"/>
      <c r="C160" s="193"/>
      <c r="D160" s="540"/>
      <c r="E160" s="540"/>
      <c r="F160" s="540"/>
      <c r="G160" s="540"/>
      <c r="H160" s="193"/>
      <c r="I160" s="193"/>
      <c r="J160" s="193"/>
      <c r="K160" s="193"/>
      <c r="L160" s="193"/>
      <c r="M160" s="193"/>
      <c r="N160" s="193"/>
      <c r="O160" s="193"/>
      <c r="P160" s="193"/>
      <c r="Q160" s="193"/>
      <c r="R160" s="193"/>
      <c r="S160" s="193"/>
      <c r="T160" s="193"/>
      <c r="U160" s="193"/>
      <c r="V160" s="193"/>
      <c r="W160" s="193"/>
      <c r="X160" s="193"/>
      <c r="Y160" s="193"/>
      <c r="Z160" s="193"/>
    </row>
    <row r="161" ht="12.0" customHeight="1">
      <c r="A161" s="193"/>
      <c r="B161" s="540"/>
      <c r="C161" s="193"/>
      <c r="D161" s="540"/>
      <c r="E161" s="540"/>
      <c r="F161" s="540"/>
      <c r="G161" s="540"/>
      <c r="H161" s="193"/>
      <c r="I161" s="193"/>
      <c r="J161" s="193"/>
      <c r="K161" s="193"/>
      <c r="L161" s="193"/>
      <c r="M161" s="193"/>
      <c r="N161" s="193"/>
      <c r="O161" s="193"/>
      <c r="P161" s="193"/>
      <c r="Q161" s="193"/>
      <c r="R161" s="193"/>
      <c r="S161" s="193"/>
      <c r="T161" s="193"/>
      <c r="U161" s="193"/>
      <c r="V161" s="193"/>
      <c r="W161" s="193"/>
      <c r="X161" s="193"/>
      <c r="Y161" s="193"/>
      <c r="Z161" s="193"/>
    </row>
    <row r="162" ht="12.0" customHeight="1">
      <c r="A162" s="193"/>
      <c r="B162" s="540"/>
      <c r="C162" s="193"/>
      <c r="D162" s="540"/>
      <c r="E162" s="540"/>
      <c r="F162" s="540"/>
      <c r="G162" s="540"/>
      <c r="H162" s="193"/>
      <c r="I162" s="193"/>
      <c r="J162" s="193"/>
      <c r="K162" s="193"/>
      <c r="L162" s="193"/>
      <c r="M162" s="193"/>
      <c r="N162" s="193"/>
      <c r="O162" s="193"/>
      <c r="P162" s="193"/>
      <c r="Q162" s="193"/>
      <c r="R162" s="193"/>
      <c r="S162" s="193"/>
      <c r="T162" s="193"/>
      <c r="U162" s="193"/>
      <c r="V162" s="193"/>
      <c r="W162" s="193"/>
      <c r="X162" s="193"/>
      <c r="Y162" s="193"/>
      <c r="Z162" s="193"/>
    </row>
    <row r="163" ht="12.0" customHeight="1">
      <c r="A163" s="193"/>
      <c r="B163" s="540"/>
      <c r="C163" s="193"/>
      <c r="D163" s="540"/>
      <c r="E163" s="540"/>
      <c r="F163" s="540"/>
      <c r="G163" s="540"/>
      <c r="H163" s="193"/>
      <c r="I163" s="193"/>
      <c r="J163" s="193"/>
      <c r="K163" s="193"/>
      <c r="L163" s="193"/>
      <c r="M163" s="193"/>
      <c r="N163" s="193"/>
      <c r="O163" s="193"/>
      <c r="P163" s="193"/>
      <c r="Q163" s="193"/>
      <c r="R163" s="193"/>
      <c r="S163" s="193"/>
      <c r="T163" s="193"/>
      <c r="U163" s="193"/>
      <c r="V163" s="193"/>
      <c r="W163" s="193"/>
      <c r="X163" s="193"/>
      <c r="Y163" s="193"/>
      <c r="Z163" s="193"/>
    </row>
    <row r="164" ht="12.0" customHeight="1">
      <c r="A164" s="193"/>
      <c r="B164" s="540"/>
      <c r="C164" s="193"/>
      <c r="D164" s="540"/>
      <c r="E164" s="540"/>
      <c r="F164" s="540"/>
      <c r="G164" s="540"/>
      <c r="H164" s="193"/>
      <c r="I164" s="193"/>
      <c r="J164" s="193"/>
      <c r="K164" s="193"/>
      <c r="L164" s="193"/>
      <c r="M164" s="193"/>
      <c r="N164" s="193"/>
      <c r="O164" s="193"/>
      <c r="P164" s="193"/>
      <c r="Q164" s="193"/>
      <c r="R164" s="193"/>
      <c r="S164" s="193"/>
      <c r="T164" s="193"/>
      <c r="U164" s="193"/>
      <c r="V164" s="193"/>
      <c r="W164" s="193"/>
      <c r="X164" s="193"/>
      <c r="Y164" s="193"/>
      <c r="Z164" s="193"/>
    </row>
    <row r="165" ht="12.0" customHeight="1">
      <c r="A165" s="193"/>
      <c r="B165" s="540"/>
      <c r="C165" s="193"/>
      <c r="D165" s="540"/>
      <c r="E165" s="540"/>
      <c r="F165" s="540"/>
      <c r="G165" s="540"/>
      <c r="H165" s="193"/>
      <c r="I165" s="193"/>
      <c r="J165" s="193"/>
      <c r="K165" s="193"/>
      <c r="L165" s="193"/>
      <c r="M165" s="193"/>
      <c r="N165" s="193"/>
      <c r="O165" s="193"/>
      <c r="P165" s="193"/>
      <c r="Q165" s="193"/>
      <c r="R165" s="193"/>
      <c r="S165" s="193"/>
      <c r="T165" s="193"/>
      <c r="U165" s="193"/>
      <c r="V165" s="193"/>
      <c r="W165" s="193"/>
      <c r="X165" s="193"/>
      <c r="Y165" s="193"/>
      <c r="Z165" s="193"/>
    </row>
    <row r="166" ht="12.0" customHeight="1">
      <c r="A166" s="193"/>
      <c r="B166" s="540"/>
      <c r="C166" s="193"/>
      <c r="D166" s="540"/>
      <c r="E166" s="540"/>
      <c r="F166" s="540"/>
      <c r="G166" s="540"/>
      <c r="H166" s="193"/>
      <c r="I166" s="193"/>
      <c r="J166" s="193"/>
      <c r="K166" s="193"/>
      <c r="L166" s="193"/>
      <c r="M166" s="193"/>
      <c r="N166" s="193"/>
      <c r="O166" s="193"/>
      <c r="P166" s="193"/>
      <c r="Q166" s="193"/>
      <c r="R166" s="193"/>
      <c r="S166" s="193"/>
      <c r="T166" s="193"/>
      <c r="U166" s="193"/>
      <c r="V166" s="193"/>
      <c r="W166" s="193"/>
      <c r="X166" s="193"/>
      <c r="Y166" s="193"/>
      <c r="Z166" s="193"/>
    </row>
    <row r="167" ht="12.0" customHeight="1">
      <c r="A167" s="193"/>
      <c r="B167" s="540"/>
      <c r="C167" s="193"/>
      <c r="D167" s="540"/>
      <c r="E167" s="540"/>
      <c r="F167" s="540"/>
      <c r="G167" s="540"/>
      <c r="H167" s="193"/>
      <c r="I167" s="193"/>
      <c r="J167" s="193"/>
      <c r="K167" s="193"/>
      <c r="L167" s="193"/>
      <c r="M167" s="193"/>
      <c r="N167" s="193"/>
      <c r="O167" s="193"/>
      <c r="P167" s="193"/>
      <c r="Q167" s="193"/>
      <c r="R167" s="193"/>
      <c r="S167" s="193"/>
      <c r="T167" s="193"/>
      <c r="U167" s="193"/>
      <c r="V167" s="193"/>
      <c r="W167" s="193"/>
      <c r="X167" s="193"/>
      <c r="Y167" s="193"/>
      <c r="Z167" s="193"/>
    </row>
    <row r="168" ht="12.0" customHeight="1">
      <c r="A168" s="193"/>
      <c r="B168" s="540"/>
      <c r="C168" s="193"/>
      <c r="D168" s="540"/>
      <c r="E168" s="540"/>
      <c r="F168" s="540"/>
      <c r="G168" s="540"/>
      <c r="H168" s="193"/>
      <c r="I168" s="193"/>
      <c r="J168" s="193"/>
      <c r="K168" s="193"/>
      <c r="L168" s="193"/>
      <c r="M168" s="193"/>
      <c r="N168" s="193"/>
      <c r="O168" s="193"/>
      <c r="P168" s="193"/>
      <c r="Q168" s="193"/>
      <c r="R168" s="193"/>
      <c r="S168" s="193"/>
      <c r="T168" s="193"/>
      <c r="U168" s="193"/>
      <c r="V168" s="193"/>
      <c r="W168" s="193"/>
      <c r="X168" s="193"/>
      <c r="Y168" s="193"/>
      <c r="Z168" s="193"/>
    </row>
    <row r="169" ht="12.0" customHeight="1">
      <c r="A169" s="193"/>
      <c r="B169" s="540"/>
      <c r="C169" s="193"/>
      <c r="D169" s="540"/>
      <c r="E169" s="540"/>
      <c r="F169" s="540"/>
      <c r="G169" s="540"/>
      <c r="H169" s="193"/>
      <c r="I169" s="193"/>
      <c r="J169" s="193"/>
      <c r="K169" s="193"/>
      <c r="L169" s="193"/>
      <c r="M169" s="193"/>
      <c r="N169" s="193"/>
      <c r="O169" s="193"/>
      <c r="P169" s="193"/>
      <c r="Q169" s="193"/>
      <c r="R169" s="193"/>
      <c r="S169" s="193"/>
      <c r="T169" s="193"/>
      <c r="U169" s="193"/>
      <c r="V169" s="193"/>
      <c r="W169" s="193"/>
      <c r="X169" s="193"/>
      <c r="Y169" s="193"/>
      <c r="Z169" s="193"/>
    </row>
    <row r="170" ht="12.0" customHeight="1">
      <c r="A170" s="193"/>
      <c r="B170" s="540"/>
      <c r="C170" s="193"/>
      <c r="D170" s="540"/>
      <c r="E170" s="540"/>
      <c r="F170" s="540"/>
      <c r="G170" s="540"/>
      <c r="H170" s="193"/>
      <c r="I170" s="193"/>
      <c r="J170" s="193"/>
      <c r="K170" s="193"/>
      <c r="L170" s="193"/>
      <c r="M170" s="193"/>
      <c r="N170" s="193"/>
      <c r="O170" s="193"/>
      <c r="P170" s="193"/>
      <c r="Q170" s="193"/>
      <c r="R170" s="193"/>
      <c r="S170" s="193"/>
      <c r="T170" s="193"/>
      <c r="U170" s="193"/>
      <c r="V170" s="193"/>
      <c r="W170" s="193"/>
      <c r="X170" s="193"/>
      <c r="Y170" s="193"/>
      <c r="Z170" s="193"/>
    </row>
    <row r="171" ht="12.0" customHeight="1">
      <c r="A171" s="193"/>
      <c r="B171" s="540"/>
      <c r="C171" s="193"/>
      <c r="D171" s="540"/>
      <c r="E171" s="540"/>
      <c r="F171" s="540"/>
      <c r="G171" s="540"/>
      <c r="H171" s="193"/>
      <c r="I171" s="193"/>
      <c r="J171" s="193"/>
      <c r="K171" s="193"/>
      <c r="L171" s="193"/>
      <c r="M171" s="193"/>
      <c r="N171" s="193"/>
      <c r="O171" s="193"/>
      <c r="P171" s="193"/>
      <c r="Q171" s="193"/>
      <c r="R171" s="193"/>
      <c r="S171" s="193"/>
      <c r="T171" s="193"/>
      <c r="U171" s="193"/>
      <c r="V171" s="193"/>
      <c r="W171" s="193"/>
      <c r="X171" s="193"/>
      <c r="Y171" s="193"/>
      <c r="Z171" s="193"/>
    </row>
    <row r="172" ht="12.0" customHeight="1">
      <c r="A172" s="193"/>
      <c r="B172" s="540"/>
      <c r="C172" s="193"/>
      <c r="D172" s="540"/>
      <c r="E172" s="540"/>
      <c r="F172" s="540"/>
      <c r="G172" s="540"/>
      <c r="H172" s="193"/>
      <c r="I172" s="193"/>
      <c r="J172" s="193"/>
      <c r="K172" s="193"/>
      <c r="L172" s="193"/>
      <c r="M172" s="193"/>
      <c r="N172" s="193"/>
      <c r="O172" s="193"/>
      <c r="P172" s="193"/>
      <c r="Q172" s="193"/>
      <c r="R172" s="193"/>
      <c r="S172" s="193"/>
      <c r="T172" s="193"/>
      <c r="U172" s="193"/>
      <c r="V172" s="193"/>
      <c r="W172" s="193"/>
      <c r="X172" s="193"/>
      <c r="Y172" s="193"/>
      <c r="Z172" s="193"/>
    </row>
    <row r="173" ht="12.0" customHeight="1">
      <c r="A173" s="193"/>
      <c r="B173" s="540"/>
      <c r="C173" s="193"/>
      <c r="D173" s="540"/>
      <c r="E173" s="540"/>
      <c r="F173" s="540"/>
      <c r="G173" s="540"/>
      <c r="H173" s="193"/>
      <c r="I173" s="193"/>
      <c r="J173" s="193"/>
      <c r="K173" s="193"/>
      <c r="L173" s="193"/>
      <c r="M173" s="193"/>
      <c r="N173" s="193"/>
      <c r="O173" s="193"/>
      <c r="P173" s="193"/>
      <c r="Q173" s="193"/>
      <c r="R173" s="193"/>
      <c r="S173" s="193"/>
      <c r="T173" s="193"/>
      <c r="U173" s="193"/>
      <c r="V173" s="193"/>
      <c r="W173" s="193"/>
      <c r="X173" s="193"/>
      <c r="Y173" s="193"/>
      <c r="Z173" s="193"/>
    </row>
    <row r="174" ht="12.0" customHeight="1">
      <c r="A174" s="193"/>
      <c r="B174" s="540"/>
      <c r="C174" s="193"/>
      <c r="D174" s="540"/>
      <c r="E174" s="540"/>
      <c r="F174" s="540"/>
      <c r="G174" s="540"/>
      <c r="H174" s="193"/>
      <c r="I174" s="193"/>
      <c r="J174" s="193"/>
      <c r="K174" s="193"/>
      <c r="L174" s="193"/>
      <c r="M174" s="193"/>
      <c r="N174" s="193"/>
      <c r="O174" s="193"/>
      <c r="P174" s="193"/>
      <c r="Q174" s="193"/>
      <c r="R174" s="193"/>
      <c r="S174" s="193"/>
      <c r="T174" s="193"/>
      <c r="U174" s="193"/>
      <c r="V174" s="193"/>
      <c r="W174" s="193"/>
      <c r="X174" s="193"/>
      <c r="Y174" s="193"/>
      <c r="Z174" s="193"/>
    </row>
    <row r="175" ht="12.0" customHeight="1">
      <c r="A175" s="193"/>
      <c r="B175" s="540"/>
      <c r="C175" s="193"/>
      <c r="D175" s="540"/>
      <c r="E175" s="540"/>
      <c r="F175" s="540"/>
      <c r="G175" s="540"/>
      <c r="H175" s="193"/>
      <c r="I175" s="193"/>
      <c r="J175" s="193"/>
      <c r="K175" s="193"/>
      <c r="L175" s="193"/>
      <c r="M175" s="193"/>
      <c r="N175" s="193"/>
      <c r="O175" s="193"/>
      <c r="P175" s="193"/>
      <c r="Q175" s="193"/>
      <c r="R175" s="193"/>
      <c r="S175" s="193"/>
      <c r="T175" s="193"/>
      <c r="U175" s="193"/>
      <c r="V175" s="193"/>
      <c r="W175" s="193"/>
      <c r="X175" s="193"/>
      <c r="Y175" s="193"/>
      <c r="Z175" s="193"/>
    </row>
    <row r="176" ht="12.0" customHeight="1">
      <c r="A176" s="193"/>
      <c r="B176" s="540"/>
      <c r="C176" s="193"/>
      <c r="D176" s="540"/>
      <c r="E176" s="540"/>
      <c r="F176" s="540"/>
      <c r="G176" s="540"/>
      <c r="H176" s="193"/>
      <c r="I176" s="193"/>
      <c r="J176" s="193"/>
      <c r="K176" s="193"/>
      <c r="L176" s="193"/>
      <c r="M176" s="193"/>
      <c r="N176" s="193"/>
      <c r="O176" s="193"/>
      <c r="P176" s="193"/>
      <c r="Q176" s="193"/>
      <c r="R176" s="193"/>
      <c r="S176" s="193"/>
      <c r="T176" s="193"/>
      <c r="U176" s="193"/>
      <c r="V176" s="193"/>
      <c r="W176" s="193"/>
      <c r="X176" s="193"/>
      <c r="Y176" s="193"/>
      <c r="Z176" s="193"/>
    </row>
    <row r="177" ht="12.0" customHeight="1">
      <c r="A177" s="193"/>
      <c r="B177" s="540"/>
      <c r="C177" s="193"/>
      <c r="D177" s="540"/>
      <c r="E177" s="540"/>
      <c r="F177" s="540"/>
      <c r="G177" s="540"/>
      <c r="H177" s="193"/>
      <c r="I177" s="193"/>
      <c r="J177" s="193"/>
      <c r="K177" s="193"/>
      <c r="L177" s="193"/>
      <c r="M177" s="193"/>
      <c r="N177" s="193"/>
      <c r="O177" s="193"/>
      <c r="P177" s="193"/>
      <c r="Q177" s="193"/>
      <c r="R177" s="193"/>
      <c r="S177" s="193"/>
      <c r="T177" s="193"/>
      <c r="U177" s="193"/>
      <c r="V177" s="193"/>
      <c r="W177" s="193"/>
      <c r="X177" s="193"/>
      <c r="Y177" s="193"/>
      <c r="Z177" s="193"/>
    </row>
    <row r="178" ht="12.0" customHeight="1">
      <c r="A178" s="193"/>
      <c r="B178" s="540"/>
      <c r="C178" s="193"/>
      <c r="D178" s="540"/>
      <c r="E178" s="540"/>
      <c r="F178" s="540"/>
      <c r="G178" s="540"/>
      <c r="H178" s="193"/>
      <c r="I178" s="193"/>
      <c r="J178" s="193"/>
      <c r="K178" s="193"/>
      <c r="L178" s="193"/>
      <c r="M178" s="193"/>
      <c r="N178" s="193"/>
      <c r="O178" s="193"/>
      <c r="P178" s="193"/>
      <c r="Q178" s="193"/>
      <c r="R178" s="193"/>
      <c r="S178" s="193"/>
      <c r="T178" s="193"/>
      <c r="U178" s="193"/>
      <c r="V178" s="193"/>
      <c r="W178" s="193"/>
      <c r="X178" s="193"/>
      <c r="Y178" s="193"/>
      <c r="Z178" s="193"/>
    </row>
    <row r="179" ht="12.0" customHeight="1">
      <c r="A179" s="193"/>
      <c r="B179" s="540"/>
      <c r="C179" s="193"/>
      <c r="D179" s="540"/>
      <c r="E179" s="540"/>
      <c r="F179" s="540"/>
      <c r="G179" s="540"/>
      <c r="H179" s="193"/>
      <c r="I179" s="193"/>
      <c r="J179" s="193"/>
      <c r="K179" s="193"/>
      <c r="L179" s="193"/>
      <c r="M179" s="193"/>
      <c r="N179" s="193"/>
      <c r="O179" s="193"/>
      <c r="P179" s="193"/>
      <c r="Q179" s="193"/>
      <c r="R179" s="193"/>
      <c r="S179" s="193"/>
      <c r="T179" s="193"/>
      <c r="U179" s="193"/>
      <c r="V179" s="193"/>
      <c r="W179" s="193"/>
      <c r="X179" s="193"/>
      <c r="Y179" s="193"/>
      <c r="Z179" s="193"/>
    </row>
    <row r="180" ht="12.0" customHeight="1">
      <c r="A180" s="193"/>
      <c r="B180" s="540"/>
      <c r="C180" s="193"/>
      <c r="D180" s="540"/>
      <c r="E180" s="540"/>
      <c r="F180" s="540"/>
      <c r="G180" s="540"/>
      <c r="H180" s="193"/>
      <c r="I180" s="193"/>
      <c r="J180" s="193"/>
      <c r="K180" s="193"/>
      <c r="L180" s="193"/>
      <c r="M180" s="193"/>
      <c r="N180" s="193"/>
      <c r="O180" s="193"/>
      <c r="P180" s="193"/>
      <c r="Q180" s="193"/>
      <c r="R180" s="193"/>
      <c r="S180" s="193"/>
      <c r="T180" s="193"/>
      <c r="U180" s="193"/>
      <c r="V180" s="193"/>
      <c r="W180" s="193"/>
      <c r="X180" s="193"/>
      <c r="Y180" s="193"/>
      <c r="Z180" s="193"/>
    </row>
    <row r="181" ht="12.0" customHeight="1">
      <c r="A181" s="193"/>
      <c r="B181" s="540"/>
      <c r="C181" s="193"/>
      <c r="D181" s="540"/>
      <c r="E181" s="540"/>
      <c r="F181" s="540"/>
      <c r="G181" s="540"/>
      <c r="H181" s="193"/>
      <c r="I181" s="193"/>
      <c r="J181" s="193"/>
      <c r="K181" s="193"/>
      <c r="L181" s="193"/>
      <c r="M181" s="193"/>
      <c r="N181" s="193"/>
      <c r="O181" s="193"/>
      <c r="P181" s="193"/>
      <c r="Q181" s="193"/>
      <c r="R181" s="193"/>
      <c r="S181" s="193"/>
      <c r="T181" s="193"/>
      <c r="U181" s="193"/>
      <c r="V181" s="193"/>
      <c r="W181" s="193"/>
      <c r="X181" s="193"/>
      <c r="Y181" s="193"/>
      <c r="Z181" s="193"/>
    </row>
    <row r="182" ht="12.0" customHeight="1">
      <c r="A182" s="193"/>
      <c r="B182" s="540"/>
      <c r="C182" s="193"/>
      <c r="D182" s="540"/>
      <c r="E182" s="540"/>
      <c r="F182" s="540"/>
      <c r="G182" s="540"/>
      <c r="H182" s="193"/>
      <c r="I182" s="193"/>
      <c r="J182" s="193"/>
      <c r="K182" s="193"/>
      <c r="L182" s="193"/>
      <c r="M182" s="193"/>
      <c r="N182" s="193"/>
      <c r="O182" s="193"/>
      <c r="P182" s="193"/>
      <c r="Q182" s="193"/>
      <c r="R182" s="193"/>
      <c r="S182" s="193"/>
      <c r="T182" s="193"/>
      <c r="U182" s="193"/>
      <c r="V182" s="193"/>
      <c r="W182" s="193"/>
      <c r="X182" s="193"/>
      <c r="Y182" s="193"/>
      <c r="Z182" s="193"/>
    </row>
    <row r="183" ht="12.0" customHeight="1">
      <c r="A183" s="193"/>
      <c r="B183" s="540"/>
      <c r="C183" s="193"/>
      <c r="D183" s="540"/>
      <c r="E183" s="540"/>
      <c r="F183" s="540"/>
      <c r="G183" s="540"/>
      <c r="H183" s="193"/>
      <c r="I183" s="193"/>
      <c r="J183" s="193"/>
      <c r="K183" s="193"/>
      <c r="L183" s="193"/>
      <c r="M183" s="193"/>
      <c r="N183" s="193"/>
      <c r="O183" s="193"/>
      <c r="P183" s="193"/>
      <c r="Q183" s="193"/>
      <c r="R183" s="193"/>
      <c r="S183" s="193"/>
      <c r="T183" s="193"/>
      <c r="U183" s="193"/>
      <c r="V183" s="193"/>
      <c r="W183" s="193"/>
      <c r="X183" s="193"/>
      <c r="Y183" s="193"/>
      <c r="Z183" s="193"/>
    </row>
    <row r="184" ht="12.0" customHeight="1">
      <c r="A184" s="193"/>
      <c r="B184" s="540"/>
      <c r="C184" s="193"/>
      <c r="D184" s="540"/>
      <c r="E184" s="540"/>
      <c r="F184" s="540"/>
      <c r="G184" s="540"/>
      <c r="H184" s="193"/>
      <c r="I184" s="193"/>
      <c r="J184" s="193"/>
      <c r="K184" s="193"/>
      <c r="L184" s="193"/>
      <c r="M184" s="193"/>
      <c r="N184" s="193"/>
      <c r="O184" s="193"/>
      <c r="P184" s="193"/>
      <c r="Q184" s="193"/>
      <c r="R184" s="193"/>
      <c r="S184" s="193"/>
      <c r="T184" s="193"/>
      <c r="U184" s="193"/>
      <c r="V184" s="193"/>
      <c r="W184" s="193"/>
      <c r="X184" s="193"/>
      <c r="Y184" s="193"/>
      <c r="Z184" s="193"/>
    </row>
    <row r="185" ht="12.0" customHeight="1">
      <c r="A185" s="193"/>
      <c r="B185" s="540"/>
      <c r="C185" s="193"/>
      <c r="D185" s="540"/>
      <c r="E185" s="540"/>
      <c r="F185" s="540"/>
      <c r="G185" s="540"/>
      <c r="H185" s="193"/>
      <c r="I185" s="193"/>
      <c r="J185" s="193"/>
      <c r="K185" s="193"/>
      <c r="L185" s="193"/>
      <c r="M185" s="193"/>
      <c r="N185" s="193"/>
      <c r="O185" s="193"/>
      <c r="P185" s="193"/>
      <c r="Q185" s="193"/>
      <c r="R185" s="193"/>
      <c r="S185" s="193"/>
      <c r="T185" s="193"/>
      <c r="U185" s="193"/>
      <c r="V185" s="193"/>
      <c r="W185" s="193"/>
      <c r="X185" s="193"/>
      <c r="Y185" s="193"/>
      <c r="Z185" s="193"/>
    </row>
    <row r="186" ht="12.0" customHeight="1">
      <c r="A186" s="193"/>
      <c r="B186" s="540"/>
      <c r="C186" s="193"/>
      <c r="D186" s="540"/>
      <c r="E186" s="540"/>
      <c r="F186" s="540"/>
      <c r="G186" s="540"/>
      <c r="H186" s="193"/>
      <c r="I186" s="193"/>
      <c r="J186" s="193"/>
      <c r="K186" s="193"/>
      <c r="L186" s="193"/>
      <c r="M186" s="193"/>
      <c r="N186" s="193"/>
      <c r="O186" s="193"/>
      <c r="P186" s="193"/>
      <c r="Q186" s="193"/>
      <c r="R186" s="193"/>
      <c r="S186" s="193"/>
      <c r="T186" s="193"/>
      <c r="U186" s="193"/>
      <c r="V186" s="193"/>
      <c r="W186" s="193"/>
      <c r="X186" s="193"/>
      <c r="Y186" s="193"/>
      <c r="Z186" s="193"/>
    </row>
    <row r="187" ht="12.0" customHeight="1">
      <c r="A187" s="193"/>
      <c r="B187" s="540"/>
      <c r="C187" s="193"/>
      <c r="D187" s="540"/>
      <c r="E187" s="540"/>
      <c r="F187" s="540"/>
      <c r="G187" s="540"/>
      <c r="H187" s="193"/>
      <c r="I187" s="193"/>
      <c r="J187" s="193"/>
      <c r="K187" s="193"/>
      <c r="L187" s="193"/>
      <c r="M187" s="193"/>
      <c r="N187" s="193"/>
      <c r="O187" s="193"/>
      <c r="P187" s="193"/>
      <c r="Q187" s="193"/>
      <c r="R187" s="193"/>
      <c r="S187" s="193"/>
      <c r="T187" s="193"/>
      <c r="U187" s="193"/>
      <c r="V187" s="193"/>
      <c r="W187" s="193"/>
      <c r="X187" s="193"/>
      <c r="Y187" s="193"/>
      <c r="Z187" s="193"/>
    </row>
    <row r="188" ht="12.0" customHeight="1">
      <c r="A188" s="193"/>
      <c r="B188" s="540"/>
      <c r="C188" s="193"/>
      <c r="D188" s="540"/>
      <c r="E188" s="540"/>
      <c r="F188" s="540"/>
      <c r="G188" s="540"/>
      <c r="H188" s="193"/>
      <c r="I188" s="193"/>
      <c r="J188" s="193"/>
      <c r="K188" s="193"/>
      <c r="L188" s="193"/>
      <c r="M188" s="193"/>
      <c r="N188" s="193"/>
      <c r="O188" s="193"/>
      <c r="P188" s="193"/>
      <c r="Q188" s="193"/>
      <c r="R188" s="193"/>
      <c r="S188" s="193"/>
      <c r="T188" s="193"/>
      <c r="U188" s="193"/>
      <c r="V188" s="193"/>
      <c r="W188" s="193"/>
      <c r="X188" s="193"/>
      <c r="Y188" s="193"/>
      <c r="Z188" s="193"/>
    </row>
    <row r="189" ht="12.0" customHeight="1">
      <c r="A189" s="193"/>
      <c r="B189" s="540"/>
      <c r="C189" s="193"/>
      <c r="D189" s="540"/>
      <c r="E189" s="540"/>
      <c r="F189" s="540"/>
      <c r="G189" s="540"/>
      <c r="H189" s="193"/>
      <c r="I189" s="193"/>
      <c r="J189" s="193"/>
      <c r="K189" s="193"/>
      <c r="L189" s="193"/>
      <c r="M189" s="193"/>
      <c r="N189" s="193"/>
      <c r="O189" s="193"/>
      <c r="P189" s="193"/>
      <c r="Q189" s="193"/>
      <c r="R189" s="193"/>
      <c r="S189" s="193"/>
      <c r="T189" s="193"/>
      <c r="U189" s="193"/>
      <c r="V189" s="193"/>
      <c r="W189" s="193"/>
      <c r="X189" s="193"/>
      <c r="Y189" s="193"/>
      <c r="Z189" s="193"/>
    </row>
    <row r="190" ht="12.0" customHeight="1">
      <c r="A190" s="193"/>
      <c r="B190" s="540"/>
      <c r="C190" s="193"/>
      <c r="D190" s="540"/>
      <c r="E190" s="540"/>
      <c r="F190" s="540"/>
      <c r="G190" s="540"/>
      <c r="H190" s="193"/>
      <c r="I190" s="193"/>
      <c r="J190" s="193"/>
      <c r="K190" s="193"/>
      <c r="L190" s="193"/>
      <c r="M190" s="193"/>
      <c r="N190" s="193"/>
      <c r="O190" s="193"/>
      <c r="P190" s="193"/>
      <c r="Q190" s="193"/>
      <c r="R190" s="193"/>
      <c r="S190" s="193"/>
      <c r="T190" s="193"/>
      <c r="U190" s="193"/>
      <c r="V190" s="193"/>
      <c r="W190" s="193"/>
      <c r="X190" s="193"/>
      <c r="Y190" s="193"/>
      <c r="Z190" s="193"/>
    </row>
    <row r="191" ht="12.0" customHeight="1">
      <c r="A191" s="193"/>
      <c r="B191" s="540"/>
      <c r="C191" s="193"/>
      <c r="D191" s="540"/>
      <c r="E191" s="540"/>
      <c r="F191" s="540"/>
      <c r="G191" s="540"/>
      <c r="H191" s="193"/>
      <c r="I191" s="193"/>
      <c r="J191" s="193"/>
      <c r="K191" s="193"/>
      <c r="L191" s="193"/>
      <c r="M191" s="193"/>
      <c r="N191" s="193"/>
      <c r="O191" s="193"/>
      <c r="P191" s="193"/>
      <c r="Q191" s="193"/>
      <c r="R191" s="193"/>
      <c r="S191" s="193"/>
      <c r="T191" s="193"/>
      <c r="U191" s="193"/>
      <c r="V191" s="193"/>
      <c r="W191" s="193"/>
      <c r="X191" s="193"/>
      <c r="Y191" s="193"/>
      <c r="Z191" s="193"/>
    </row>
    <row r="192" ht="12.0" customHeight="1">
      <c r="A192" s="193"/>
      <c r="B192" s="540"/>
      <c r="C192" s="193"/>
      <c r="D192" s="540"/>
      <c r="E192" s="540"/>
      <c r="F192" s="540"/>
      <c r="G192" s="540"/>
      <c r="H192" s="193"/>
      <c r="I192" s="193"/>
      <c r="J192" s="193"/>
      <c r="K192" s="193"/>
      <c r="L192" s="193"/>
      <c r="M192" s="193"/>
      <c r="N192" s="193"/>
      <c r="O192" s="193"/>
      <c r="P192" s="193"/>
      <c r="Q192" s="193"/>
      <c r="R192" s="193"/>
      <c r="S192" s="193"/>
      <c r="T192" s="193"/>
      <c r="U192" s="193"/>
      <c r="V192" s="193"/>
      <c r="W192" s="193"/>
      <c r="X192" s="193"/>
      <c r="Y192" s="193"/>
      <c r="Z192" s="193"/>
    </row>
    <row r="193" ht="12.0" customHeight="1">
      <c r="A193" s="193"/>
      <c r="B193" s="540"/>
      <c r="C193" s="193"/>
      <c r="D193" s="540"/>
      <c r="E193" s="540"/>
      <c r="F193" s="540"/>
      <c r="G193" s="540"/>
      <c r="H193" s="193"/>
      <c r="I193" s="193"/>
      <c r="J193" s="193"/>
      <c r="K193" s="193"/>
      <c r="L193" s="193"/>
      <c r="M193" s="193"/>
      <c r="N193" s="193"/>
      <c r="O193" s="193"/>
      <c r="P193" s="193"/>
      <c r="Q193" s="193"/>
      <c r="R193" s="193"/>
      <c r="S193" s="193"/>
      <c r="T193" s="193"/>
      <c r="U193" s="193"/>
      <c r="V193" s="193"/>
      <c r="W193" s="193"/>
      <c r="X193" s="193"/>
      <c r="Y193" s="193"/>
      <c r="Z193" s="193"/>
    </row>
    <row r="194" ht="12.0" customHeight="1">
      <c r="A194" s="193"/>
      <c r="B194" s="540"/>
      <c r="C194" s="193"/>
      <c r="D194" s="540"/>
      <c r="E194" s="540"/>
      <c r="F194" s="540"/>
      <c r="G194" s="540"/>
      <c r="H194" s="193"/>
      <c r="I194" s="193"/>
      <c r="J194" s="193"/>
      <c r="K194" s="193"/>
      <c r="L194" s="193"/>
      <c r="M194" s="193"/>
      <c r="N194" s="193"/>
      <c r="O194" s="193"/>
      <c r="P194" s="193"/>
      <c r="Q194" s="193"/>
      <c r="R194" s="193"/>
      <c r="S194" s="193"/>
      <c r="T194" s="193"/>
      <c r="U194" s="193"/>
      <c r="V194" s="193"/>
      <c r="W194" s="193"/>
      <c r="X194" s="193"/>
      <c r="Y194" s="193"/>
      <c r="Z194" s="193"/>
    </row>
    <row r="195" ht="12.0" customHeight="1">
      <c r="A195" s="193"/>
      <c r="B195" s="540"/>
      <c r="C195" s="193"/>
      <c r="D195" s="540"/>
      <c r="E195" s="540"/>
      <c r="F195" s="540"/>
      <c r="G195" s="540"/>
      <c r="H195" s="193"/>
      <c r="I195" s="193"/>
      <c r="J195" s="193"/>
      <c r="K195" s="193"/>
      <c r="L195" s="193"/>
      <c r="M195" s="193"/>
      <c r="N195" s="193"/>
      <c r="O195" s="193"/>
      <c r="P195" s="193"/>
      <c r="Q195" s="193"/>
      <c r="R195" s="193"/>
      <c r="S195" s="193"/>
      <c r="T195" s="193"/>
      <c r="U195" s="193"/>
      <c r="V195" s="193"/>
      <c r="W195" s="193"/>
      <c r="X195" s="193"/>
      <c r="Y195" s="193"/>
      <c r="Z195" s="193"/>
    </row>
    <row r="196" ht="12.0" customHeight="1">
      <c r="A196" s="193"/>
      <c r="B196" s="540"/>
      <c r="C196" s="193"/>
      <c r="D196" s="540"/>
      <c r="E196" s="540"/>
      <c r="F196" s="540"/>
      <c r="G196" s="540"/>
      <c r="H196" s="193"/>
      <c r="I196" s="193"/>
      <c r="J196" s="193"/>
      <c r="K196" s="193"/>
      <c r="L196" s="193"/>
      <c r="M196" s="193"/>
      <c r="N196" s="193"/>
      <c r="O196" s="193"/>
      <c r="P196" s="193"/>
      <c r="Q196" s="193"/>
      <c r="R196" s="193"/>
      <c r="S196" s="193"/>
      <c r="T196" s="193"/>
      <c r="U196" s="193"/>
      <c r="V196" s="193"/>
      <c r="W196" s="193"/>
      <c r="X196" s="193"/>
      <c r="Y196" s="193"/>
      <c r="Z196" s="193"/>
    </row>
    <row r="197" ht="12.0" customHeight="1">
      <c r="A197" s="193"/>
      <c r="B197" s="540"/>
      <c r="C197" s="193"/>
      <c r="D197" s="540"/>
      <c r="E197" s="540"/>
      <c r="F197" s="540"/>
      <c r="G197" s="540"/>
      <c r="H197" s="193"/>
      <c r="I197" s="193"/>
      <c r="J197" s="193"/>
      <c r="K197" s="193"/>
      <c r="L197" s="193"/>
      <c r="M197" s="193"/>
      <c r="N197" s="193"/>
      <c r="O197" s="193"/>
      <c r="P197" s="193"/>
      <c r="Q197" s="193"/>
      <c r="R197" s="193"/>
      <c r="S197" s="193"/>
      <c r="T197" s="193"/>
      <c r="U197" s="193"/>
      <c r="V197" s="193"/>
      <c r="W197" s="193"/>
      <c r="X197" s="193"/>
      <c r="Y197" s="193"/>
      <c r="Z197" s="193"/>
    </row>
    <row r="198" ht="12.0" customHeight="1">
      <c r="A198" s="193"/>
      <c r="B198" s="540"/>
      <c r="C198" s="193"/>
      <c r="D198" s="540"/>
      <c r="E198" s="540"/>
      <c r="F198" s="540"/>
      <c r="G198" s="540"/>
      <c r="H198" s="193"/>
      <c r="I198" s="193"/>
      <c r="J198" s="193"/>
      <c r="K198" s="193"/>
      <c r="L198" s="193"/>
      <c r="M198" s="193"/>
      <c r="N198" s="193"/>
      <c r="O198" s="193"/>
      <c r="P198" s="193"/>
      <c r="Q198" s="193"/>
      <c r="R198" s="193"/>
      <c r="S198" s="193"/>
      <c r="T198" s="193"/>
      <c r="U198" s="193"/>
      <c r="V198" s="193"/>
      <c r="W198" s="193"/>
      <c r="X198" s="193"/>
      <c r="Y198" s="193"/>
      <c r="Z198" s="193"/>
    </row>
    <row r="199" ht="12.0" customHeight="1">
      <c r="A199" s="193"/>
      <c r="B199" s="540"/>
      <c r="C199" s="193"/>
      <c r="D199" s="540"/>
      <c r="E199" s="540"/>
      <c r="F199" s="540"/>
      <c r="G199" s="540"/>
      <c r="H199" s="193"/>
      <c r="I199" s="193"/>
      <c r="J199" s="193"/>
      <c r="K199" s="193"/>
      <c r="L199" s="193"/>
      <c r="M199" s="193"/>
      <c r="N199" s="193"/>
      <c r="O199" s="193"/>
      <c r="P199" s="193"/>
      <c r="Q199" s="193"/>
      <c r="R199" s="193"/>
      <c r="S199" s="193"/>
      <c r="T199" s="193"/>
      <c r="U199" s="193"/>
      <c r="V199" s="193"/>
      <c r="W199" s="193"/>
      <c r="X199" s="193"/>
      <c r="Y199" s="193"/>
      <c r="Z199" s="193"/>
    </row>
    <row r="200" ht="12.0" customHeight="1">
      <c r="A200" s="193"/>
      <c r="B200" s="540"/>
      <c r="C200" s="193"/>
      <c r="D200" s="540"/>
      <c r="E200" s="540"/>
      <c r="F200" s="540"/>
      <c r="G200" s="540"/>
      <c r="H200" s="193"/>
      <c r="I200" s="193"/>
      <c r="J200" s="193"/>
      <c r="K200" s="193"/>
      <c r="L200" s="193"/>
      <c r="M200" s="193"/>
      <c r="N200" s="193"/>
      <c r="O200" s="193"/>
      <c r="P200" s="193"/>
      <c r="Q200" s="193"/>
      <c r="R200" s="193"/>
      <c r="S200" s="193"/>
      <c r="T200" s="193"/>
      <c r="U200" s="193"/>
      <c r="V200" s="193"/>
      <c r="W200" s="193"/>
      <c r="X200" s="193"/>
      <c r="Y200" s="193"/>
      <c r="Z200" s="193"/>
    </row>
    <row r="201" ht="12.0" customHeight="1">
      <c r="A201" s="193"/>
      <c r="B201" s="540"/>
      <c r="C201" s="193"/>
      <c r="D201" s="540"/>
      <c r="E201" s="540"/>
      <c r="F201" s="540"/>
      <c r="G201" s="540"/>
      <c r="H201" s="193"/>
      <c r="I201" s="193"/>
      <c r="J201" s="193"/>
      <c r="K201" s="193"/>
      <c r="L201" s="193"/>
      <c r="M201" s="193"/>
      <c r="N201" s="193"/>
      <c r="O201" s="193"/>
      <c r="P201" s="193"/>
      <c r="Q201" s="193"/>
      <c r="R201" s="193"/>
      <c r="S201" s="193"/>
      <c r="T201" s="193"/>
      <c r="U201" s="193"/>
      <c r="V201" s="193"/>
      <c r="W201" s="193"/>
      <c r="X201" s="193"/>
      <c r="Y201" s="193"/>
      <c r="Z201" s="193"/>
    </row>
    <row r="202" ht="12.0" customHeight="1">
      <c r="A202" s="193"/>
      <c r="B202" s="540"/>
      <c r="C202" s="193"/>
      <c r="D202" s="540"/>
      <c r="E202" s="540"/>
      <c r="F202" s="540"/>
      <c r="G202" s="540"/>
      <c r="H202" s="193"/>
      <c r="I202" s="193"/>
      <c r="J202" s="193"/>
      <c r="K202" s="193"/>
      <c r="L202" s="193"/>
      <c r="M202" s="193"/>
      <c r="N202" s="193"/>
      <c r="O202" s="193"/>
      <c r="P202" s="193"/>
      <c r="Q202" s="193"/>
      <c r="R202" s="193"/>
      <c r="S202" s="193"/>
      <c r="T202" s="193"/>
      <c r="U202" s="193"/>
      <c r="V202" s="193"/>
      <c r="W202" s="193"/>
      <c r="X202" s="193"/>
      <c r="Y202" s="193"/>
      <c r="Z202" s="193"/>
    </row>
    <row r="203" ht="12.0" customHeight="1">
      <c r="A203" s="193"/>
      <c r="B203" s="540"/>
      <c r="C203" s="193"/>
      <c r="D203" s="540"/>
      <c r="E203" s="540"/>
      <c r="F203" s="540"/>
      <c r="G203" s="540"/>
      <c r="H203" s="193"/>
      <c r="I203" s="193"/>
      <c r="J203" s="193"/>
      <c r="K203" s="193"/>
      <c r="L203" s="193"/>
      <c r="M203" s="193"/>
      <c r="N203" s="193"/>
      <c r="O203" s="193"/>
      <c r="P203" s="193"/>
      <c r="Q203" s="193"/>
      <c r="R203" s="193"/>
      <c r="S203" s="193"/>
      <c r="T203" s="193"/>
      <c r="U203" s="193"/>
      <c r="V203" s="193"/>
      <c r="W203" s="193"/>
      <c r="X203" s="193"/>
      <c r="Y203" s="193"/>
      <c r="Z203" s="193"/>
    </row>
    <row r="204" ht="12.0" customHeight="1">
      <c r="A204" s="193"/>
      <c r="B204" s="540"/>
      <c r="C204" s="193"/>
      <c r="D204" s="540"/>
      <c r="E204" s="540"/>
      <c r="F204" s="540"/>
      <c r="G204" s="540"/>
      <c r="H204" s="193"/>
      <c r="I204" s="193"/>
      <c r="J204" s="193"/>
      <c r="K204" s="193"/>
      <c r="L204" s="193"/>
      <c r="M204" s="193"/>
      <c r="N204" s="193"/>
      <c r="O204" s="193"/>
      <c r="P204" s="193"/>
      <c r="Q204" s="193"/>
      <c r="R204" s="193"/>
      <c r="S204" s="193"/>
      <c r="T204" s="193"/>
      <c r="U204" s="193"/>
      <c r="V204" s="193"/>
      <c r="W204" s="193"/>
      <c r="X204" s="193"/>
      <c r="Y204" s="193"/>
      <c r="Z204" s="193"/>
    </row>
    <row r="205" ht="12.0" customHeight="1">
      <c r="A205" s="193"/>
      <c r="B205" s="540"/>
      <c r="C205" s="193"/>
      <c r="D205" s="540"/>
      <c r="E205" s="540"/>
      <c r="F205" s="540"/>
      <c r="G205" s="540"/>
      <c r="H205" s="193"/>
      <c r="I205" s="193"/>
      <c r="J205" s="193"/>
      <c r="K205" s="193"/>
      <c r="L205" s="193"/>
      <c r="M205" s="193"/>
      <c r="N205" s="193"/>
      <c r="O205" s="193"/>
      <c r="P205" s="193"/>
      <c r="Q205" s="193"/>
      <c r="R205" s="193"/>
      <c r="S205" s="193"/>
      <c r="T205" s="193"/>
      <c r="U205" s="193"/>
      <c r="V205" s="193"/>
      <c r="W205" s="193"/>
      <c r="X205" s="193"/>
      <c r="Y205" s="193"/>
      <c r="Z205" s="193"/>
    </row>
    <row r="206" ht="12.0" customHeight="1">
      <c r="A206" s="193"/>
      <c r="B206" s="540"/>
      <c r="C206" s="193"/>
      <c r="D206" s="540"/>
      <c r="E206" s="540"/>
      <c r="F206" s="540"/>
      <c r="G206" s="540"/>
      <c r="H206" s="193"/>
      <c r="I206" s="193"/>
      <c r="J206" s="193"/>
      <c r="K206" s="193"/>
      <c r="L206" s="193"/>
      <c r="M206" s="193"/>
      <c r="N206" s="193"/>
      <c r="O206" s="193"/>
      <c r="P206" s="193"/>
      <c r="Q206" s="193"/>
      <c r="R206" s="193"/>
      <c r="S206" s="193"/>
      <c r="T206" s="193"/>
      <c r="U206" s="193"/>
      <c r="V206" s="193"/>
      <c r="W206" s="193"/>
      <c r="X206" s="193"/>
      <c r="Y206" s="193"/>
      <c r="Z206" s="193"/>
    </row>
    <row r="207" ht="12.0" customHeight="1">
      <c r="A207" s="193"/>
      <c r="B207" s="540"/>
      <c r="C207" s="193"/>
      <c r="D207" s="540"/>
      <c r="E207" s="540"/>
      <c r="F207" s="540"/>
      <c r="G207" s="540"/>
      <c r="H207" s="193"/>
      <c r="I207" s="193"/>
      <c r="J207" s="193"/>
      <c r="K207" s="193"/>
      <c r="L207" s="193"/>
      <c r="M207" s="193"/>
      <c r="N207" s="193"/>
      <c r="O207" s="193"/>
      <c r="P207" s="193"/>
      <c r="Q207" s="193"/>
      <c r="R207" s="193"/>
      <c r="S207" s="193"/>
      <c r="T207" s="193"/>
      <c r="U207" s="193"/>
      <c r="V207" s="193"/>
      <c r="W207" s="193"/>
      <c r="X207" s="193"/>
      <c r="Y207" s="193"/>
      <c r="Z207" s="193"/>
    </row>
    <row r="208" ht="12.0" customHeight="1">
      <c r="A208" s="193"/>
      <c r="B208" s="540"/>
      <c r="C208" s="193"/>
      <c r="D208" s="540"/>
      <c r="E208" s="540"/>
      <c r="F208" s="540"/>
      <c r="G208" s="540"/>
      <c r="H208" s="193"/>
      <c r="I208" s="193"/>
      <c r="J208" s="193"/>
      <c r="K208" s="193"/>
      <c r="L208" s="193"/>
      <c r="M208" s="193"/>
      <c r="N208" s="193"/>
      <c r="O208" s="193"/>
      <c r="P208" s="193"/>
      <c r="Q208" s="193"/>
      <c r="R208" s="193"/>
      <c r="S208" s="193"/>
      <c r="T208" s="193"/>
      <c r="U208" s="193"/>
      <c r="V208" s="193"/>
      <c r="W208" s="193"/>
      <c r="X208" s="193"/>
      <c r="Y208" s="193"/>
      <c r="Z208" s="193"/>
    </row>
    <row r="209" ht="12.0" customHeight="1">
      <c r="A209" s="193"/>
      <c r="B209" s="540"/>
      <c r="C209" s="193"/>
      <c r="D209" s="540"/>
      <c r="E209" s="540"/>
      <c r="F209" s="540"/>
      <c r="G209" s="540"/>
      <c r="H209" s="193"/>
      <c r="I209" s="193"/>
      <c r="J209" s="193"/>
      <c r="K209" s="193"/>
      <c r="L209" s="193"/>
      <c r="M209" s="193"/>
      <c r="N209" s="193"/>
      <c r="O209" s="193"/>
      <c r="P209" s="193"/>
      <c r="Q209" s="193"/>
      <c r="R209" s="193"/>
      <c r="S209" s="193"/>
      <c r="T209" s="193"/>
      <c r="U209" s="193"/>
      <c r="V209" s="193"/>
      <c r="W209" s="193"/>
      <c r="X209" s="193"/>
      <c r="Y209" s="193"/>
      <c r="Z209" s="193"/>
    </row>
    <row r="210" ht="12.0" customHeight="1">
      <c r="A210" s="193"/>
      <c r="B210" s="540"/>
      <c r="C210" s="193"/>
      <c r="D210" s="540"/>
      <c r="E210" s="540"/>
      <c r="F210" s="540"/>
      <c r="G210" s="540"/>
      <c r="H210" s="193"/>
      <c r="I210" s="193"/>
      <c r="J210" s="193"/>
      <c r="K210" s="193"/>
      <c r="L210" s="193"/>
      <c r="M210" s="193"/>
      <c r="N210" s="193"/>
      <c r="O210" s="193"/>
      <c r="P210" s="193"/>
      <c r="Q210" s="193"/>
      <c r="R210" s="193"/>
      <c r="S210" s="193"/>
      <c r="T210" s="193"/>
      <c r="U210" s="193"/>
      <c r="V210" s="193"/>
      <c r="W210" s="193"/>
      <c r="X210" s="193"/>
      <c r="Y210" s="193"/>
      <c r="Z210" s="193"/>
    </row>
    <row r="211" ht="12.0" customHeight="1">
      <c r="A211" s="193"/>
      <c r="B211" s="540"/>
      <c r="C211" s="193"/>
      <c r="D211" s="540"/>
      <c r="E211" s="540"/>
      <c r="F211" s="540"/>
      <c r="G211" s="540"/>
      <c r="H211" s="193"/>
      <c r="I211" s="193"/>
      <c r="J211" s="193"/>
      <c r="K211" s="193"/>
      <c r="L211" s="193"/>
      <c r="M211" s="193"/>
      <c r="N211" s="193"/>
      <c r="O211" s="193"/>
      <c r="P211" s="193"/>
      <c r="Q211" s="193"/>
      <c r="R211" s="193"/>
      <c r="S211" s="193"/>
      <c r="T211" s="193"/>
      <c r="U211" s="193"/>
      <c r="V211" s="193"/>
      <c r="W211" s="193"/>
      <c r="X211" s="193"/>
      <c r="Y211" s="193"/>
      <c r="Z211" s="193"/>
    </row>
    <row r="212" ht="12.0" customHeight="1">
      <c r="A212" s="193"/>
      <c r="B212" s="540"/>
      <c r="C212" s="193"/>
      <c r="D212" s="540"/>
      <c r="E212" s="540"/>
      <c r="F212" s="540"/>
      <c r="G212" s="540"/>
      <c r="H212" s="193"/>
      <c r="I212" s="193"/>
      <c r="J212" s="193"/>
      <c r="K212" s="193"/>
      <c r="L212" s="193"/>
      <c r="M212" s="193"/>
      <c r="N212" s="193"/>
      <c r="O212" s="193"/>
      <c r="P212" s="193"/>
      <c r="Q212" s="193"/>
      <c r="R212" s="193"/>
      <c r="S212" s="193"/>
      <c r="T212" s="193"/>
      <c r="U212" s="193"/>
      <c r="V212" s="193"/>
      <c r="W212" s="193"/>
      <c r="X212" s="193"/>
      <c r="Y212" s="193"/>
      <c r="Z212" s="193"/>
    </row>
    <row r="213" ht="12.0" customHeight="1">
      <c r="A213" s="193"/>
      <c r="B213" s="540"/>
      <c r="C213" s="193"/>
      <c r="D213" s="540"/>
      <c r="E213" s="540"/>
      <c r="F213" s="540"/>
      <c r="G213" s="540"/>
      <c r="H213" s="193"/>
      <c r="I213" s="193"/>
      <c r="J213" s="193"/>
      <c r="K213" s="193"/>
      <c r="L213" s="193"/>
      <c r="M213" s="193"/>
      <c r="N213" s="193"/>
      <c r="O213" s="193"/>
      <c r="P213" s="193"/>
      <c r="Q213" s="193"/>
      <c r="R213" s="193"/>
      <c r="S213" s="193"/>
      <c r="T213" s="193"/>
      <c r="U213" s="193"/>
      <c r="V213" s="193"/>
      <c r="W213" s="193"/>
      <c r="X213" s="193"/>
      <c r="Y213" s="193"/>
      <c r="Z213" s="193"/>
    </row>
    <row r="214" ht="12.0" customHeight="1">
      <c r="A214" s="193"/>
      <c r="B214" s="540"/>
      <c r="C214" s="193"/>
      <c r="D214" s="540"/>
      <c r="E214" s="540"/>
      <c r="F214" s="540"/>
      <c r="G214" s="540"/>
      <c r="H214" s="193"/>
      <c r="I214" s="193"/>
      <c r="J214" s="193"/>
      <c r="K214" s="193"/>
      <c r="L214" s="193"/>
      <c r="M214" s="193"/>
      <c r="N214" s="193"/>
      <c r="O214" s="193"/>
      <c r="P214" s="193"/>
      <c r="Q214" s="193"/>
      <c r="R214" s="193"/>
      <c r="S214" s="193"/>
      <c r="T214" s="193"/>
      <c r="U214" s="193"/>
      <c r="V214" s="193"/>
      <c r="W214" s="193"/>
      <c r="X214" s="193"/>
      <c r="Y214" s="193"/>
      <c r="Z214" s="193"/>
    </row>
    <row r="215" ht="12.0" customHeight="1">
      <c r="A215" s="193"/>
      <c r="B215" s="540"/>
      <c r="C215" s="193"/>
      <c r="D215" s="540"/>
      <c r="E215" s="540"/>
      <c r="F215" s="540"/>
      <c r="G215" s="540"/>
      <c r="H215" s="193"/>
      <c r="I215" s="193"/>
      <c r="J215" s="193"/>
      <c r="K215" s="193"/>
      <c r="L215" s="193"/>
      <c r="M215" s="193"/>
      <c r="N215" s="193"/>
      <c r="O215" s="193"/>
      <c r="P215" s="193"/>
      <c r="Q215" s="193"/>
      <c r="R215" s="193"/>
      <c r="S215" s="193"/>
      <c r="T215" s="193"/>
      <c r="U215" s="193"/>
      <c r="V215" s="193"/>
      <c r="W215" s="193"/>
      <c r="X215" s="193"/>
      <c r="Y215" s="193"/>
      <c r="Z215" s="193"/>
    </row>
    <row r="216" ht="12.0" customHeight="1">
      <c r="A216" s="193"/>
      <c r="B216" s="540"/>
      <c r="C216" s="193"/>
      <c r="D216" s="540"/>
      <c r="E216" s="540"/>
      <c r="F216" s="540"/>
      <c r="G216" s="540"/>
      <c r="H216" s="193"/>
      <c r="I216" s="193"/>
      <c r="J216" s="193"/>
      <c r="K216" s="193"/>
      <c r="L216" s="193"/>
      <c r="M216" s="193"/>
      <c r="N216" s="193"/>
      <c r="O216" s="193"/>
      <c r="P216" s="193"/>
      <c r="Q216" s="193"/>
      <c r="R216" s="193"/>
      <c r="S216" s="193"/>
      <c r="T216" s="193"/>
      <c r="U216" s="193"/>
      <c r="V216" s="193"/>
      <c r="W216" s="193"/>
      <c r="X216" s="193"/>
      <c r="Y216" s="193"/>
      <c r="Z216" s="193"/>
    </row>
    <row r="217" ht="12.0" customHeight="1">
      <c r="A217" s="193"/>
      <c r="B217" s="540"/>
      <c r="C217" s="193"/>
      <c r="D217" s="540"/>
      <c r="E217" s="540"/>
      <c r="F217" s="540"/>
      <c r="G217" s="540"/>
      <c r="H217" s="193"/>
      <c r="I217" s="193"/>
      <c r="J217" s="193"/>
      <c r="K217" s="193"/>
      <c r="L217" s="193"/>
      <c r="M217" s="193"/>
      <c r="N217" s="193"/>
      <c r="O217" s="193"/>
      <c r="P217" s="193"/>
      <c r="Q217" s="193"/>
      <c r="R217" s="193"/>
      <c r="S217" s="193"/>
      <c r="T217" s="193"/>
      <c r="U217" s="193"/>
      <c r="V217" s="193"/>
      <c r="W217" s="193"/>
      <c r="X217" s="193"/>
      <c r="Y217" s="193"/>
      <c r="Z217" s="193"/>
    </row>
    <row r="218" ht="12.0" customHeight="1">
      <c r="A218" s="193"/>
      <c r="B218" s="540"/>
      <c r="C218" s="193"/>
      <c r="D218" s="540"/>
      <c r="E218" s="540"/>
      <c r="F218" s="540"/>
      <c r="G218" s="540"/>
      <c r="H218" s="193"/>
      <c r="I218" s="193"/>
      <c r="J218" s="193"/>
      <c r="K218" s="193"/>
      <c r="L218" s="193"/>
      <c r="M218" s="193"/>
      <c r="N218" s="193"/>
      <c r="O218" s="193"/>
      <c r="P218" s="193"/>
      <c r="Q218" s="193"/>
      <c r="R218" s="193"/>
      <c r="S218" s="193"/>
      <c r="T218" s="193"/>
      <c r="U218" s="193"/>
      <c r="V218" s="193"/>
      <c r="W218" s="193"/>
      <c r="X218" s="193"/>
      <c r="Y218" s="193"/>
      <c r="Z218" s="193"/>
    </row>
    <row r="219" ht="12.0" customHeight="1">
      <c r="A219" s="193"/>
      <c r="B219" s="540"/>
      <c r="C219" s="193"/>
      <c r="D219" s="540"/>
      <c r="E219" s="540"/>
      <c r="F219" s="540"/>
      <c r="G219" s="540"/>
      <c r="H219" s="193"/>
      <c r="I219" s="193"/>
      <c r="J219" s="193"/>
      <c r="K219" s="193"/>
      <c r="L219" s="193"/>
      <c r="M219" s="193"/>
      <c r="N219" s="193"/>
      <c r="O219" s="193"/>
      <c r="P219" s="193"/>
      <c r="Q219" s="193"/>
      <c r="R219" s="193"/>
      <c r="S219" s="193"/>
      <c r="T219" s="193"/>
      <c r="U219" s="193"/>
      <c r="V219" s="193"/>
      <c r="W219" s="193"/>
      <c r="X219" s="193"/>
      <c r="Y219" s="193"/>
      <c r="Z219" s="193"/>
    </row>
    <row r="220" ht="12.0" customHeight="1">
      <c r="A220" s="193"/>
      <c r="B220" s="540"/>
      <c r="C220" s="193"/>
      <c r="D220" s="540"/>
      <c r="E220" s="540"/>
      <c r="F220" s="540"/>
      <c r="G220" s="540"/>
      <c r="H220" s="193"/>
      <c r="I220" s="193"/>
      <c r="J220" s="193"/>
      <c r="K220" s="193"/>
      <c r="L220" s="193"/>
      <c r="M220" s="193"/>
      <c r="N220" s="193"/>
      <c r="O220" s="193"/>
      <c r="P220" s="193"/>
      <c r="Q220" s="193"/>
      <c r="R220" s="193"/>
      <c r="S220" s="193"/>
      <c r="T220" s="193"/>
      <c r="U220" s="193"/>
      <c r="V220" s="193"/>
      <c r="W220" s="193"/>
      <c r="X220" s="193"/>
      <c r="Y220" s="193"/>
      <c r="Z220" s="193"/>
    </row>
    <row r="221" ht="12.0" customHeight="1">
      <c r="A221" s="193"/>
      <c r="B221" s="540"/>
      <c r="C221" s="193"/>
      <c r="D221" s="540"/>
      <c r="E221" s="540"/>
      <c r="F221" s="540"/>
      <c r="G221" s="540"/>
      <c r="H221" s="193"/>
      <c r="I221" s="193"/>
      <c r="J221" s="193"/>
      <c r="K221" s="193"/>
      <c r="L221" s="193"/>
      <c r="M221" s="193"/>
      <c r="N221" s="193"/>
      <c r="O221" s="193"/>
      <c r="P221" s="193"/>
      <c r="Q221" s="193"/>
      <c r="R221" s="193"/>
      <c r="S221" s="193"/>
      <c r="T221" s="193"/>
      <c r="U221" s="193"/>
      <c r="V221" s="193"/>
      <c r="W221" s="193"/>
      <c r="X221" s="193"/>
      <c r="Y221" s="193"/>
      <c r="Z221" s="193"/>
    </row>
    <row r="222" ht="12.0" customHeight="1">
      <c r="A222" s="193"/>
      <c r="B222" s="540"/>
      <c r="C222" s="193"/>
      <c r="D222" s="540"/>
      <c r="E222" s="540"/>
      <c r="F222" s="540"/>
      <c r="G222" s="540"/>
      <c r="H222" s="193"/>
      <c r="I222" s="193"/>
      <c r="J222" s="193"/>
      <c r="K222" s="193"/>
      <c r="L222" s="193"/>
      <c r="M222" s="193"/>
      <c r="N222" s="193"/>
      <c r="O222" s="193"/>
      <c r="P222" s="193"/>
      <c r="Q222" s="193"/>
      <c r="R222" s="193"/>
      <c r="S222" s="193"/>
      <c r="T222" s="193"/>
      <c r="U222" s="193"/>
      <c r="V222" s="193"/>
      <c r="W222" s="193"/>
      <c r="X222" s="193"/>
      <c r="Y222" s="193"/>
      <c r="Z222" s="193"/>
    </row>
    <row r="223" ht="12.0" customHeight="1">
      <c r="A223" s="193"/>
      <c r="B223" s="540"/>
      <c r="C223" s="193"/>
      <c r="D223" s="540"/>
      <c r="E223" s="540"/>
      <c r="F223" s="540"/>
      <c r="G223" s="540"/>
      <c r="H223" s="193"/>
      <c r="I223" s="193"/>
      <c r="J223" s="193"/>
      <c r="K223" s="193"/>
      <c r="L223" s="193"/>
      <c r="M223" s="193"/>
      <c r="N223" s="193"/>
      <c r="O223" s="193"/>
      <c r="P223" s="193"/>
      <c r="Q223" s="193"/>
      <c r="R223" s="193"/>
      <c r="S223" s="193"/>
      <c r="T223" s="193"/>
      <c r="U223" s="193"/>
      <c r="V223" s="193"/>
      <c r="W223" s="193"/>
      <c r="X223" s="193"/>
      <c r="Y223" s="193"/>
      <c r="Z223" s="193"/>
    </row>
    <row r="224" ht="12.0" customHeight="1">
      <c r="A224" s="193"/>
      <c r="B224" s="540"/>
      <c r="C224" s="193"/>
      <c r="D224" s="540"/>
      <c r="E224" s="540"/>
      <c r="F224" s="540"/>
      <c r="G224" s="540"/>
      <c r="H224" s="193"/>
      <c r="I224" s="193"/>
      <c r="J224" s="193"/>
      <c r="K224" s="193"/>
      <c r="L224" s="193"/>
      <c r="M224" s="193"/>
      <c r="N224" s="193"/>
      <c r="O224" s="193"/>
      <c r="P224" s="193"/>
      <c r="Q224" s="193"/>
      <c r="R224" s="193"/>
      <c r="S224" s="193"/>
      <c r="T224" s="193"/>
      <c r="U224" s="193"/>
      <c r="V224" s="193"/>
      <c r="W224" s="193"/>
      <c r="X224" s="193"/>
      <c r="Y224" s="193"/>
      <c r="Z224" s="193"/>
    </row>
    <row r="225" ht="12.0" customHeight="1">
      <c r="A225" s="193"/>
      <c r="B225" s="540"/>
      <c r="C225" s="193"/>
      <c r="D225" s="540"/>
      <c r="E225" s="540"/>
      <c r="F225" s="540"/>
      <c r="G225" s="540"/>
      <c r="H225" s="193"/>
      <c r="I225" s="193"/>
      <c r="J225" s="193"/>
      <c r="K225" s="193"/>
      <c r="L225" s="193"/>
      <c r="M225" s="193"/>
      <c r="N225" s="193"/>
      <c r="O225" s="193"/>
      <c r="P225" s="193"/>
      <c r="Q225" s="193"/>
      <c r="R225" s="193"/>
      <c r="S225" s="193"/>
      <c r="T225" s="193"/>
      <c r="U225" s="193"/>
      <c r="V225" s="193"/>
      <c r="W225" s="193"/>
      <c r="X225" s="193"/>
      <c r="Y225" s="193"/>
      <c r="Z225" s="193"/>
    </row>
    <row r="226" ht="12.0" customHeight="1">
      <c r="A226" s="193"/>
      <c r="B226" s="540"/>
      <c r="C226" s="193"/>
      <c r="D226" s="540"/>
      <c r="E226" s="540"/>
      <c r="F226" s="540"/>
      <c r="G226" s="540"/>
      <c r="H226" s="193"/>
      <c r="I226" s="193"/>
      <c r="J226" s="193"/>
      <c r="K226" s="193"/>
      <c r="L226" s="193"/>
      <c r="M226" s="193"/>
      <c r="N226" s="193"/>
      <c r="O226" s="193"/>
      <c r="P226" s="193"/>
      <c r="Q226" s="193"/>
      <c r="R226" s="193"/>
      <c r="S226" s="193"/>
      <c r="T226" s="193"/>
      <c r="U226" s="193"/>
      <c r="V226" s="193"/>
      <c r="W226" s="193"/>
      <c r="X226" s="193"/>
      <c r="Y226" s="193"/>
      <c r="Z226" s="193"/>
    </row>
    <row r="227" ht="12.0" customHeight="1">
      <c r="A227" s="193"/>
      <c r="B227" s="540"/>
      <c r="C227" s="193"/>
      <c r="D227" s="540"/>
      <c r="E227" s="540"/>
      <c r="F227" s="540"/>
      <c r="G227" s="540"/>
      <c r="H227" s="193"/>
      <c r="I227" s="193"/>
      <c r="J227" s="193"/>
      <c r="K227" s="193"/>
      <c r="L227" s="193"/>
      <c r="M227" s="193"/>
      <c r="N227" s="193"/>
      <c r="O227" s="193"/>
      <c r="P227" s="193"/>
      <c r="Q227" s="193"/>
      <c r="R227" s="193"/>
      <c r="S227" s="193"/>
      <c r="T227" s="193"/>
      <c r="U227" s="193"/>
      <c r="V227" s="193"/>
      <c r="W227" s="193"/>
      <c r="X227" s="193"/>
      <c r="Y227" s="193"/>
      <c r="Z227" s="193"/>
    </row>
    <row r="228" ht="12.0" customHeight="1">
      <c r="A228" s="193"/>
      <c r="B228" s="540"/>
      <c r="C228" s="193"/>
      <c r="D228" s="540"/>
      <c r="E228" s="540"/>
      <c r="F228" s="540"/>
      <c r="G228" s="540"/>
      <c r="H228" s="193"/>
      <c r="I228" s="193"/>
      <c r="J228" s="193"/>
      <c r="K228" s="193"/>
      <c r="L228" s="193"/>
      <c r="M228" s="193"/>
      <c r="N228" s="193"/>
      <c r="O228" s="193"/>
      <c r="P228" s="193"/>
      <c r="Q228" s="193"/>
      <c r="R228" s="193"/>
      <c r="S228" s="193"/>
      <c r="T228" s="193"/>
      <c r="U228" s="193"/>
      <c r="V228" s="193"/>
      <c r="W228" s="193"/>
      <c r="X228" s="193"/>
      <c r="Y228" s="193"/>
      <c r="Z228" s="193"/>
    </row>
    <row r="229" ht="12.0" customHeight="1">
      <c r="A229" s="193"/>
      <c r="B229" s="540"/>
      <c r="C229" s="193"/>
      <c r="D229" s="540"/>
      <c r="E229" s="540"/>
      <c r="F229" s="540"/>
      <c r="G229" s="540"/>
      <c r="H229" s="193"/>
      <c r="I229" s="193"/>
      <c r="J229" s="193"/>
      <c r="K229" s="193"/>
      <c r="L229" s="193"/>
      <c r="M229" s="193"/>
      <c r="N229" s="193"/>
      <c r="O229" s="193"/>
      <c r="P229" s="193"/>
      <c r="Q229" s="193"/>
      <c r="R229" s="193"/>
      <c r="S229" s="193"/>
      <c r="T229" s="193"/>
      <c r="U229" s="193"/>
      <c r="V229" s="193"/>
      <c r="W229" s="193"/>
      <c r="X229" s="193"/>
      <c r="Y229" s="193"/>
      <c r="Z229" s="193"/>
    </row>
    <row r="230" ht="12.0" customHeight="1">
      <c r="A230" s="193"/>
      <c r="B230" s="540"/>
      <c r="C230" s="193"/>
      <c r="D230" s="540"/>
      <c r="E230" s="540"/>
      <c r="F230" s="540"/>
      <c r="G230" s="540"/>
      <c r="H230" s="193"/>
      <c r="I230" s="193"/>
      <c r="J230" s="193"/>
      <c r="K230" s="193"/>
      <c r="L230" s="193"/>
      <c r="M230" s="193"/>
      <c r="N230" s="193"/>
      <c r="O230" s="193"/>
      <c r="P230" s="193"/>
      <c r="Q230" s="193"/>
      <c r="R230" s="193"/>
      <c r="S230" s="193"/>
      <c r="T230" s="193"/>
      <c r="U230" s="193"/>
      <c r="V230" s="193"/>
      <c r="W230" s="193"/>
      <c r="X230" s="193"/>
      <c r="Y230" s="193"/>
      <c r="Z230" s="193"/>
    </row>
    <row r="231" ht="12.0" customHeight="1">
      <c r="A231" s="193"/>
      <c r="B231" s="540"/>
      <c r="C231" s="193"/>
      <c r="D231" s="540"/>
      <c r="E231" s="540"/>
      <c r="F231" s="540"/>
      <c r="G231" s="540"/>
      <c r="H231" s="193"/>
      <c r="I231" s="193"/>
      <c r="J231" s="193"/>
      <c r="K231" s="193"/>
      <c r="L231" s="193"/>
      <c r="M231" s="193"/>
      <c r="N231" s="193"/>
      <c r="O231" s="193"/>
      <c r="P231" s="193"/>
      <c r="Q231" s="193"/>
      <c r="R231" s="193"/>
      <c r="S231" s="193"/>
      <c r="T231" s="193"/>
      <c r="U231" s="193"/>
      <c r="V231" s="193"/>
      <c r="W231" s="193"/>
      <c r="X231" s="193"/>
      <c r="Y231" s="193"/>
      <c r="Z231" s="193"/>
    </row>
    <row r="232" ht="12.0" customHeight="1">
      <c r="A232" s="193"/>
      <c r="B232" s="540"/>
      <c r="C232" s="193"/>
      <c r="D232" s="540"/>
      <c r="E232" s="540"/>
      <c r="F232" s="540"/>
      <c r="G232" s="540"/>
      <c r="H232" s="193"/>
      <c r="I232" s="193"/>
      <c r="J232" s="193"/>
      <c r="K232" s="193"/>
      <c r="L232" s="193"/>
      <c r="M232" s="193"/>
      <c r="N232" s="193"/>
      <c r="O232" s="193"/>
      <c r="P232" s="193"/>
      <c r="Q232" s="193"/>
      <c r="R232" s="193"/>
      <c r="S232" s="193"/>
      <c r="T232" s="193"/>
      <c r="U232" s="193"/>
      <c r="V232" s="193"/>
      <c r="W232" s="193"/>
      <c r="X232" s="193"/>
      <c r="Y232" s="193"/>
      <c r="Z232" s="193"/>
    </row>
    <row r="233" ht="12.0" customHeight="1">
      <c r="A233" s="193"/>
      <c r="B233" s="540"/>
      <c r="C233" s="193"/>
      <c r="D233" s="540"/>
      <c r="E233" s="540"/>
      <c r="F233" s="540"/>
      <c r="G233" s="540"/>
      <c r="H233" s="193"/>
      <c r="I233" s="193"/>
      <c r="J233" s="193"/>
      <c r="K233" s="193"/>
      <c r="L233" s="193"/>
      <c r="M233" s="193"/>
      <c r="N233" s="193"/>
      <c r="O233" s="193"/>
      <c r="P233" s="193"/>
      <c r="Q233" s="193"/>
      <c r="R233" s="193"/>
      <c r="S233" s="193"/>
      <c r="T233" s="193"/>
      <c r="U233" s="193"/>
      <c r="V233" s="193"/>
      <c r="W233" s="193"/>
      <c r="X233" s="193"/>
      <c r="Y233" s="193"/>
      <c r="Z233" s="193"/>
    </row>
    <row r="234" ht="12.0" customHeight="1">
      <c r="A234" s="193"/>
      <c r="B234" s="540"/>
      <c r="C234" s="193"/>
      <c r="D234" s="540"/>
      <c r="E234" s="540"/>
      <c r="F234" s="540"/>
      <c r="G234" s="540"/>
      <c r="H234" s="193"/>
      <c r="I234" s="193"/>
      <c r="J234" s="193"/>
      <c r="K234" s="193"/>
      <c r="L234" s="193"/>
      <c r="M234" s="193"/>
      <c r="N234" s="193"/>
      <c r="O234" s="193"/>
      <c r="P234" s="193"/>
      <c r="Q234" s="193"/>
      <c r="R234" s="193"/>
      <c r="S234" s="193"/>
      <c r="T234" s="193"/>
      <c r="U234" s="193"/>
      <c r="V234" s="193"/>
      <c r="W234" s="193"/>
      <c r="X234" s="193"/>
      <c r="Y234" s="193"/>
      <c r="Z234" s="193"/>
    </row>
    <row r="235" ht="12.0" customHeight="1">
      <c r="A235" s="193"/>
      <c r="B235" s="540"/>
      <c r="C235" s="193"/>
      <c r="D235" s="540"/>
      <c r="E235" s="540"/>
      <c r="F235" s="540"/>
      <c r="G235" s="540"/>
      <c r="H235" s="193"/>
      <c r="I235" s="193"/>
      <c r="J235" s="193"/>
      <c r="K235" s="193"/>
      <c r="L235" s="193"/>
      <c r="M235" s="193"/>
      <c r="N235" s="193"/>
      <c r="O235" s="193"/>
      <c r="P235" s="193"/>
      <c r="Q235" s="193"/>
      <c r="R235" s="193"/>
      <c r="S235" s="193"/>
      <c r="T235" s="193"/>
      <c r="U235" s="193"/>
      <c r="V235" s="193"/>
      <c r="W235" s="193"/>
      <c r="X235" s="193"/>
      <c r="Y235" s="193"/>
      <c r="Z235" s="193"/>
    </row>
    <row r="236" ht="12.0" customHeight="1">
      <c r="A236" s="193"/>
      <c r="B236" s="540"/>
      <c r="C236" s="193"/>
      <c r="D236" s="540"/>
      <c r="E236" s="540"/>
      <c r="F236" s="540"/>
      <c r="G236" s="540"/>
      <c r="H236" s="193"/>
      <c r="I236" s="193"/>
      <c r="J236" s="193"/>
      <c r="K236" s="193"/>
      <c r="L236" s="193"/>
      <c r="M236" s="193"/>
      <c r="N236" s="193"/>
      <c r="O236" s="193"/>
      <c r="P236" s="193"/>
      <c r="Q236" s="193"/>
      <c r="R236" s="193"/>
      <c r="S236" s="193"/>
      <c r="T236" s="193"/>
      <c r="U236" s="193"/>
      <c r="V236" s="193"/>
      <c r="W236" s="193"/>
      <c r="X236" s="193"/>
      <c r="Y236" s="193"/>
      <c r="Z236" s="193"/>
    </row>
    <row r="237" ht="12.0" customHeight="1">
      <c r="A237" s="193"/>
      <c r="B237" s="540"/>
      <c r="C237" s="193"/>
      <c r="D237" s="540"/>
      <c r="E237" s="540"/>
      <c r="F237" s="540"/>
      <c r="G237" s="540"/>
      <c r="H237" s="193"/>
      <c r="I237" s="193"/>
      <c r="J237" s="193"/>
      <c r="K237" s="193"/>
      <c r="L237" s="193"/>
      <c r="M237" s="193"/>
      <c r="N237" s="193"/>
      <c r="O237" s="193"/>
      <c r="P237" s="193"/>
      <c r="Q237" s="193"/>
      <c r="R237" s="193"/>
      <c r="S237" s="193"/>
      <c r="T237" s="193"/>
      <c r="U237" s="193"/>
      <c r="V237" s="193"/>
      <c r="W237" s="193"/>
      <c r="X237" s="193"/>
      <c r="Y237" s="193"/>
      <c r="Z237" s="193"/>
    </row>
    <row r="238" ht="12.0" customHeight="1">
      <c r="A238" s="193"/>
      <c r="B238" s="540"/>
      <c r="C238" s="193"/>
      <c r="D238" s="540"/>
      <c r="E238" s="540"/>
      <c r="F238" s="540"/>
      <c r="G238" s="540"/>
      <c r="H238" s="193"/>
      <c r="I238" s="193"/>
      <c r="J238" s="193"/>
      <c r="K238" s="193"/>
      <c r="L238" s="193"/>
      <c r="M238" s="193"/>
      <c r="N238" s="193"/>
      <c r="O238" s="193"/>
      <c r="P238" s="193"/>
      <c r="Q238" s="193"/>
      <c r="R238" s="193"/>
      <c r="S238" s="193"/>
      <c r="T238" s="193"/>
      <c r="U238" s="193"/>
      <c r="V238" s="193"/>
      <c r="W238" s="193"/>
      <c r="X238" s="193"/>
      <c r="Y238" s="193"/>
      <c r="Z238" s="193"/>
    </row>
    <row r="239" ht="12.0" customHeight="1">
      <c r="A239" s="193"/>
      <c r="B239" s="540"/>
      <c r="C239" s="193"/>
      <c r="D239" s="540"/>
      <c r="E239" s="540"/>
      <c r="F239" s="540"/>
      <c r="G239" s="540"/>
      <c r="H239" s="193"/>
      <c r="I239" s="193"/>
      <c r="J239" s="193"/>
      <c r="K239" s="193"/>
      <c r="L239" s="193"/>
      <c r="M239" s="193"/>
      <c r="N239" s="193"/>
      <c r="O239" s="193"/>
      <c r="P239" s="193"/>
      <c r="Q239" s="193"/>
      <c r="R239" s="193"/>
      <c r="S239" s="193"/>
      <c r="T239" s="193"/>
      <c r="U239" s="193"/>
      <c r="V239" s="193"/>
      <c r="W239" s="193"/>
      <c r="X239" s="193"/>
      <c r="Y239" s="193"/>
      <c r="Z239" s="193"/>
    </row>
    <row r="240" ht="12.0" customHeight="1">
      <c r="A240" s="193"/>
      <c r="B240" s="540"/>
      <c r="C240" s="193"/>
      <c r="D240" s="540"/>
      <c r="E240" s="540"/>
      <c r="F240" s="540"/>
      <c r="G240" s="540"/>
      <c r="H240" s="193"/>
      <c r="I240" s="193"/>
      <c r="J240" s="193"/>
      <c r="K240" s="193"/>
      <c r="L240" s="193"/>
      <c r="M240" s="193"/>
      <c r="N240" s="193"/>
      <c r="O240" s="193"/>
      <c r="P240" s="193"/>
      <c r="Q240" s="193"/>
      <c r="R240" s="193"/>
      <c r="S240" s="193"/>
      <c r="T240" s="193"/>
      <c r="U240" s="193"/>
      <c r="V240" s="193"/>
      <c r="W240" s="193"/>
      <c r="X240" s="193"/>
      <c r="Y240" s="193"/>
      <c r="Z240" s="193"/>
    </row>
    <row r="241" ht="12.0" customHeight="1">
      <c r="A241" s="193"/>
      <c r="B241" s="540"/>
      <c r="C241" s="193"/>
      <c r="D241" s="540"/>
      <c r="E241" s="540"/>
      <c r="F241" s="540"/>
      <c r="G241" s="540"/>
      <c r="H241" s="193"/>
      <c r="I241" s="193"/>
      <c r="J241" s="193"/>
      <c r="K241" s="193"/>
      <c r="L241" s="193"/>
      <c r="M241" s="193"/>
      <c r="N241" s="193"/>
      <c r="O241" s="193"/>
      <c r="P241" s="193"/>
      <c r="Q241" s="193"/>
      <c r="R241" s="193"/>
      <c r="S241" s="193"/>
      <c r="T241" s="193"/>
      <c r="U241" s="193"/>
      <c r="V241" s="193"/>
      <c r="W241" s="193"/>
      <c r="X241" s="193"/>
      <c r="Y241" s="193"/>
      <c r="Z241" s="193"/>
    </row>
    <row r="242" ht="12.0" customHeight="1">
      <c r="A242" s="193"/>
      <c r="B242" s="540"/>
      <c r="C242" s="193"/>
      <c r="D242" s="540"/>
      <c r="E242" s="540"/>
      <c r="F242" s="540"/>
      <c r="G242" s="540"/>
      <c r="H242" s="193"/>
      <c r="I242" s="193"/>
      <c r="J242" s="193"/>
      <c r="K242" s="193"/>
      <c r="L242" s="193"/>
      <c r="M242" s="193"/>
      <c r="N242" s="193"/>
      <c r="O242" s="193"/>
      <c r="P242" s="193"/>
      <c r="Q242" s="193"/>
      <c r="R242" s="193"/>
      <c r="S242" s="193"/>
      <c r="T242" s="193"/>
      <c r="U242" s="193"/>
      <c r="V242" s="193"/>
      <c r="W242" s="193"/>
      <c r="X242" s="193"/>
      <c r="Y242" s="193"/>
      <c r="Z242" s="193"/>
    </row>
    <row r="243" ht="12.0" customHeight="1">
      <c r="A243" s="193"/>
      <c r="B243" s="540"/>
      <c r="C243" s="193"/>
      <c r="D243" s="540"/>
      <c r="E243" s="540"/>
      <c r="F243" s="540"/>
      <c r="G243" s="540"/>
      <c r="H243" s="193"/>
      <c r="I243" s="193"/>
      <c r="J243" s="193"/>
      <c r="K243" s="193"/>
      <c r="L243" s="193"/>
      <c r="M243" s="193"/>
      <c r="N243" s="193"/>
      <c r="O243" s="193"/>
      <c r="P243" s="193"/>
      <c r="Q243" s="193"/>
      <c r="R243" s="193"/>
      <c r="S243" s="193"/>
      <c r="T243" s="193"/>
      <c r="U243" s="193"/>
      <c r="V243" s="193"/>
      <c r="W243" s="193"/>
      <c r="X243" s="193"/>
      <c r="Y243" s="193"/>
      <c r="Z243" s="193"/>
    </row>
    <row r="244" ht="12.0" customHeight="1">
      <c r="A244" s="193"/>
      <c r="B244" s="540"/>
      <c r="C244" s="193"/>
      <c r="D244" s="540"/>
      <c r="E244" s="540"/>
      <c r="F244" s="540"/>
      <c r="G244" s="540"/>
      <c r="H244" s="193"/>
      <c r="I244" s="193"/>
      <c r="J244" s="193"/>
      <c r="K244" s="193"/>
      <c r="L244" s="193"/>
      <c r="M244" s="193"/>
      <c r="N244" s="193"/>
      <c r="O244" s="193"/>
      <c r="P244" s="193"/>
      <c r="Q244" s="193"/>
      <c r="R244" s="193"/>
      <c r="S244" s="193"/>
      <c r="T244" s="193"/>
      <c r="U244" s="193"/>
      <c r="V244" s="193"/>
      <c r="W244" s="193"/>
      <c r="X244" s="193"/>
      <c r="Y244" s="193"/>
      <c r="Z244" s="193"/>
    </row>
    <row r="245" ht="12.0" customHeight="1">
      <c r="A245" s="193"/>
      <c r="B245" s="540"/>
      <c r="C245" s="193"/>
      <c r="D245" s="540"/>
      <c r="E245" s="540"/>
      <c r="F245" s="540"/>
      <c r="G245" s="540"/>
      <c r="H245" s="193"/>
      <c r="I245" s="193"/>
      <c r="J245" s="193"/>
      <c r="K245" s="193"/>
      <c r="L245" s="193"/>
      <c r="M245" s="193"/>
      <c r="N245" s="193"/>
      <c r="O245" s="193"/>
      <c r="P245" s="193"/>
      <c r="Q245" s="193"/>
      <c r="R245" s="193"/>
      <c r="S245" s="193"/>
      <c r="T245" s="193"/>
      <c r="U245" s="193"/>
      <c r="V245" s="193"/>
      <c r="W245" s="193"/>
      <c r="X245" s="193"/>
      <c r="Y245" s="193"/>
      <c r="Z245" s="193"/>
    </row>
    <row r="246" ht="12.0" customHeight="1">
      <c r="A246" s="193"/>
      <c r="B246" s="540"/>
      <c r="C246" s="193"/>
      <c r="D246" s="540"/>
      <c r="E246" s="540"/>
      <c r="F246" s="540"/>
      <c r="G246" s="540"/>
      <c r="H246" s="193"/>
      <c r="I246" s="193"/>
      <c r="J246" s="193"/>
      <c r="K246" s="193"/>
      <c r="L246" s="193"/>
      <c r="M246" s="193"/>
      <c r="N246" s="193"/>
      <c r="O246" s="193"/>
      <c r="P246" s="193"/>
      <c r="Q246" s="193"/>
      <c r="R246" s="193"/>
      <c r="S246" s="193"/>
      <c r="T246" s="193"/>
      <c r="U246" s="193"/>
      <c r="V246" s="193"/>
      <c r="W246" s="193"/>
      <c r="X246" s="193"/>
      <c r="Y246" s="193"/>
      <c r="Z246" s="193"/>
    </row>
    <row r="247" ht="12.0" customHeight="1">
      <c r="A247" s="193"/>
      <c r="B247" s="540"/>
      <c r="C247" s="193"/>
      <c r="D247" s="540"/>
      <c r="E247" s="540"/>
      <c r="F247" s="540"/>
      <c r="G247" s="540"/>
      <c r="H247" s="193"/>
      <c r="I247" s="193"/>
      <c r="J247" s="193"/>
      <c r="K247" s="193"/>
      <c r="L247" s="193"/>
      <c r="M247" s="193"/>
      <c r="N247" s="193"/>
      <c r="O247" s="193"/>
      <c r="P247" s="193"/>
      <c r="Q247" s="193"/>
      <c r="R247" s="193"/>
      <c r="S247" s="193"/>
      <c r="T247" s="193"/>
      <c r="U247" s="193"/>
      <c r="V247" s="193"/>
      <c r="W247" s="193"/>
      <c r="X247" s="193"/>
      <c r="Y247" s="193"/>
      <c r="Z247" s="193"/>
    </row>
    <row r="248" ht="12.0" customHeight="1">
      <c r="A248" s="193"/>
      <c r="B248" s="540"/>
      <c r="C248" s="193"/>
      <c r="D248" s="540"/>
      <c r="E248" s="540"/>
      <c r="F248" s="540"/>
      <c r="G248" s="540"/>
      <c r="H248" s="193"/>
      <c r="I248" s="193"/>
      <c r="J248" s="193"/>
      <c r="K248" s="193"/>
      <c r="L248" s="193"/>
      <c r="M248" s="193"/>
      <c r="N248" s="193"/>
      <c r="O248" s="193"/>
      <c r="P248" s="193"/>
      <c r="Q248" s="193"/>
      <c r="R248" s="193"/>
      <c r="S248" s="193"/>
      <c r="T248" s="193"/>
      <c r="U248" s="193"/>
      <c r="V248" s="193"/>
      <c r="W248" s="193"/>
      <c r="X248" s="193"/>
      <c r="Y248" s="193"/>
      <c r="Z248" s="193"/>
    </row>
    <row r="249" ht="12.0" customHeight="1">
      <c r="A249" s="193"/>
      <c r="B249" s="540"/>
      <c r="C249" s="193"/>
      <c r="D249" s="540"/>
      <c r="E249" s="540"/>
      <c r="F249" s="540"/>
      <c r="G249" s="540"/>
      <c r="H249" s="193"/>
      <c r="I249" s="193"/>
      <c r="J249" s="193"/>
      <c r="K249" s="193"/>
      <c r="L249" s="193"/>
      <c r="M249" s="193"/>
      <c r="N249" s="193"/>
      <c r="O249" s="193"/>
      <c r="P249" s="193"/>
      <c r="Q249" s="193"/>
      <c r="R249" s="193"/>
      <c r="S249" s="193"/>
      <c r="T249" s="193"/>
      <c r="U249" s="193"/>
      <c r="V249" s="193"/>
      <c r="W249" s="193"/>
      <c r="X249" s="193"/>
      <c r="Y249" s="193"/>
      <c r="Z249" s="193"/>
    </row>
    <row r="250" ht="12.0" customHeight="1">
      <c r="A250" s="193"/>
      <c r="B250" s="540"/>
      <c r="C250" s="193"/>
      <c r="D250" s="540"/>
      <c r="E250" s="540"/>
      <c r="F250" s="540"/>
      <c r="G250" s="540"/>
      <c r="H250" s="193"/>
      <c r="I250" s="193"/>
      <c r="J250" s="193"/>
      <c r="K250" s="193"/>
      <c r="L250" s="193"/>
      <c r="M250" s="193"/>
      <c r="N250" s="193"/>
      <c r="O250" s="193"/>
      <c r="P250" s="193"/>
      <c r="Q250" s="193"/>
      <c r="R250" s="193"/>
      <c r="S250" s="193"/>
      <c r="T250" s="193"/>
      <c r="U250" s="193"/>
      <c r="V250" s="193"/>
      <c r="W250" s="193"/>
      <c r="X250" s="193"/>
      <c r="Y250" s="193"/>
      <c r="Z250" s="193"/>
    </row>
    <row r="251" ht="12.0" customHeight="1">
      <c r="A251" s="193"/>
      <c r="B251" s="540"/>
      <c r="C251" s="193"/>
      <c r="D251" s="540"/>
      <c r="E251" s="540"/>
      <c r="F251" s="540"/>
      <c r="G251" s="540"/>
      <c r="H251" s="193"/>
      <c r="I251" s="193"/>
      <c r="J251" s="193"/>
      <c r="K251" s="193"/>
      <c r="L251" s="193"/>
      <c r="M251" s="193"/>
      <c r="N251" s="193"/>
      <c r="O251" s="193"/>
      <c r="P251" s="193"/>
      <c r="Q251" s="193"/>
      <c r="R251" s="193"/>
      <c r="S251" s="193"/>
      <c r="T251" s="193"/>
      <c r="U251" s="193"/>
      <c r="V251" s="193"/>
      <c r="W251" s="193"/>
      <c r="X251" s="193"/>
      <c r="Y251" s="193"/>
      <c r="Z251" s="193"/>
    </row>
    <row r="252" ht="12.0" customHeight="1">
      <c r="A252" s="193"/>
      <c r="B252" s="540"/>
      <c r="C252" s="193"/>
      <c r="D252" s="540"/>
      <c r="E252" s="540"/>
      <c r="F252" s="540"/>
      <c r="G252" s="540"/>
      <c r="H252" s="193"/>
      <c r="I252" s="193"/>
      <c r="J252" s="193"/>
      <c r="K252" s="193"/>
      <c r="L252" s="193"/>
      <c r="M252" s="193"/>
      <c r="N252" s="193"/>
      <c r="O252" s="193"/>
      <c r="P252" s="193"/>
      <c r="Q252" s="193"/>
      <c r="R252" s="193"/>
      <c r="S252" s="193"/>
      <c r="T252" s="193"/>
      <c r="U252" s="193"/>
      <c r="V252" s="193"/>
      <c r="W252" s="193"/>
      <c r="X252" s="193"/>
      <c r="Y252" s="193"/>
      <c r="Z252" s="193"/>
    </row>
    <row r="253" ht="12.0" customHeight="1">
      <c r="A253" s="193"/>
      <c r="B253" s="540"/>
      <c r="C253" s="193"/>
      <c r="D253" s="540"/>
      <c r="E253" s="540"/>
      <c r="F253" s="540"/>
      <c r="G253" s="540"/>
      <c r="H253" s="193"/>
      <c r="I253" s="193"/>
      <c r="J253" s="193"/>
      <c r="K253" s="193"/>
      <c r="L253" s="193"/>
      <c r="M253" s="193"/>
      <c r="N253" s="193"/>
      <c r="O253" s="193"/>
      <c r="P253" s="193"/>
      <c r="Q253" s="193"/>
      <c r="R253" s="193"/>
      <c r="S253" s="193"/>
      <c r="T253" s="193"/>
      <c r="U253" s="193"/>
      <c r="V253" s="193"/>
      <c r="W253" s="193"/>
      <c r="X253" s="193"/>
      <c r="Y253" s="193"/>
      <c r="Z253" s="193"/>
    </row>
    <row r="254" ht="12.0" customHeight="1">
      <c r="A254" s="193"/>
      <c r="B254" s="540"/>
      <c r="C254" s="193"/>
      <c r="D254" s="540"/>
      <c r="E254" s="540"/>
      <c r="F254" s="540"/>
      <c r="G254" s="540"/>
      <c r="H254" s="193"/>
      <c r="I254" s="193"/>
      <c r="J254" s="193"/>
      <c r="K254" s="193"/>
      <c r="L254" s="193"/>
      <c r="M254" s="193"/>
      <c r="N254" s="193"/>
      <c r="O254" s="193"/>
      <c r="P254" s="193"/>
      <c r="Q254" s="193"/>
      <c r="R254" s="193"/>
      <c r="S254" s="193"/>
      <c r="T254" s="193"/>
      <c r="U254" s="193"/>
      <c r="V254" s="193"/>
      <c r="W254" s="193"/>
      <c r="X254" s="193"/>
      <c r="Y254" s="193"/>
      <c r="Z254" s="193"/>
    </row>
    <row r="255" ht="12.0" customHeight="1">
      <c r="A255" s="193"/>
      <c r="B255" s="540"/>
      <c r="C255" s="193"/>
      <c r="D255" s="540"/>
      <c r="E255" s="540"/>
      <c r="F255" s="540"/>
      <c r="G255" s="540"/>
      <c r="H255" s="193"/>
      <c r="I255" s="193"/>
      <c r="J255" s="193"/>
      <c r="K255" s="193"/>
      <c r="L255" s="193"/>
      <c r="M255" s="193"/>
      <c r="N255" s="193"/>
      <c r="O255" s="193"/>
      <c r="P255" s="193"/>
      <c r="Q255" s="193"/>
      <c r="R255" s="193"/>
      <c r="S255" s="193"/>
      <c r="T255" s="193"/>
      <c r="U255" s="193"/>
      <c r="V255" s="193"/>
      <c r="W255" s="193"/>
      <c r="X255" s="193"/>
      <c r="Y255" s="193"/>
      <c r="Z255" s="193"/>
    </row>
    <row r="256" ht="12.0" customHeight="1">
      <c r="A256" s="193"/>
      <c r="B256" s="540"/>
      <c r="C256" s="193"/>
      <c r="D256" s="540"/>
      <c r="E256" s="540"/>
      <c r="F256" s="540"/>
      <c r="G256" s="540"/>
      <c r="H256" s="193"/>
      <c r="I256" s="193"/>
      <c r="J256" s="193"/>
      <c r="K256" s="193"/>
      <c r="L256" s="193"/>
      <c r="M256" s="193"/>
      <c r="N256" s="193"/>
      <c r="O256" s="193"/>
      <c r="P256" s="193"/>
      <c r="Q256" s="193"/>
      <c r="R256" s="193"/>
      <c r="S256" s="193"/>
      <c r="T256" s="193"/>
      <c r="U256" s="193"/>
      <c r="V256" s="193"/>
      <c r="W256" s="193"/>
      <c r="X256" s="193"/>
      <c r="Y256" s="193"/>
      <c r="Z256" s="193"/>
    </row>
    <row r="257" ht="12.0" customHeight="1">
      <c r="A257" s="193"/>
      <c r="B257" s="540"/>
      <c r="C257" s="193"/>
      <c r="D257" s="540"/>
      <c r="E257" s="540"/>
      <c r="F257" s="540"/>
      <c r="G257" s="540"/>
      <c r="H257" s="193"/>
      <c r="I257" s="193"/>
      <c r="J257" s="193"/>
      <c r="K257" s="193"/>
      <c r="L257" s="193"/>
      <c r="M257" s="193"/>
      <c r="N257" s="193"/>
      <c r="O257" s="193"/>
      <c r="P257" s="193"/>
      <c r="Q257" s="193"/>
      <c r="R257" s="193"/>
      <c r="S257" s="193"/>
      <c r="T257" s="193"/>
      <c r="U257" s="193"/>
      <c r="V257" s="193"/>
      <c r="W257" s="193"/>
      <c r="X257" s="193"/>
      <c r="Y257" s="193"/>
      <c r="Z257" s="193"/>
    </row>
    <row r="258" ht="12.0" customHeight="1">
      <c r="A258" s="193"/>
      <c r="B258" s="540"/>
      <c r="C258" s="193"/>
      <c r="D258" s="540"/>
      <c r="E258" s="540"/>
      <c r="F258" s="540"/>
      <c r="G258" s="540"/>
      <c r="H258" s="193"/>
      <c r="I258" s="193"/>
      <c r="J258" s="193"/>
      <c r="K258" s="193"/>
      <c r="L258" s="193"/>
      <c r="M258" s="193"/>
      <c r="N258" s="193"/>
      <c r="O258" s="193"/>
      <c r="P258" s="193"/>
      <c r="Q258" s="193"/>
      <c r="R258" s="193"/>
      <c r="S258" s="193"/>
      <c r="T258" s="193"/>
      <c r="U258" s="193"/>
      <c r="V258" s="193"/>
      <c r="W258" s="193"/>
      <c r="X258" s="193"/>
      <c r="Y258" s="193"/>
      <c r="Z258" s="193"/>
    </row>
    <row r="259" ht="12.0" customHeight="1">
      <c r="A259" s="193"/>
      <c r="B259" s="540"/>
      <c r="C259" s="193"/>
      <c r="D259" s="540"/>
      <c r="E259" s="540"/>
      <c r="F259" s="540"/>
      <c r="G259" s="540"/>
      <c r="H259" s="193"/>
      <c r="I259" s="193"/>
      <c r="J259" s="193"/>
      <c r="K259" s="193"/>
      <c r="L259" s="193"/>
      <c r="M259" s="193"/>
      <c r="N259" s="193"/>
      <c r="O259" s="193"/>
      <c r="P259" s="193"/>
      <c r="Q259" s="193"/>
      <c r="R259" s="193"/>
      <c r="S259" s="193"/>
      <c r="T259" s="193"/>
      <c r="U259" s="193"/>
      <c r="V259" s="193"/>
      <c r="W259" s="193"/>
      <c r="X259" s="193"/>
      <c r="Y259" s="193"/>
      <c r="Z259" s="193"/>
    </row>
    <row r="260" ht="12.0" customHeight="1">
      <c r="A260" s="193"/>
      <c r="B260" s="540"/>
      <c r="C260" s="193"/>
      <c r="D260" s="540"/>
      <c r="E260" s="540"/>
      <c r="F260" s="540"/>
      <c r="G260" s="540"/>
      <c r="H260" s="193"/>
      <c r="I260" s="193"/>
      <c r="J260" s="193"/>
      <c r="K260" s="193"/>
      <c r="L260" s="193"/>
      <c r="M260" s="193"/>
      <c r="N260" s="193"/>
      <c r="O260" s="193"/>
      <c r="P260" s="193"/>
      <c r="Q260" s="193"/>
      <c r="R260" s="193"/>
      <c r="S260" s="193"/>
      <c r="T260" s="193"/>
      <c r="U260" s="193"/>
      <c r="V260" s="193"/>
      <c r="W260" s="193"/>
      <c r="X260" s="193"/>
      <c r="Y260" s="193"/>
      <c r="Z260" s="193"/>
    </row>
    <row r="261" ht="12.0" customHeight="1">
      <c r="A261" s="193"/>
      <c r="B261" s="540"/>
      <c r="C261" s="193"/>
      <c r="D261" s="540"/>
      <c r="E261" s="540"/>
      <c r="F261" s="540"/>
      <c r="G261" s="540"/>
      <c r="H261" s="193"/>
      <c r="I261" s="193"/>
      <c r="J261" s="193"/>
      <c r="K261" s="193"/>
      <c r="L261" s="193"/>
      <c r="M261" s="193"/>
      <c r="N261" s="193"/>
      <c r="O261" s="193"/>
      <c r="P261" s="193"/>
      <c r="Q261" s="193"/>
      <c r="R261" s="193"/>
      <c r="S261" s="193"/>
      <c r="T261" s="193"/>
      <c r="U261" s="193"/>
      <c r="V261" s="193"/>
      <c r="W261" s="193"/>
      <c r="X261" s="193"/>
      <c r="Y261" s="193"/>
      <c r="Z261" s="193"/>
    </row>
    <row r="262" ht="12.0" customHeight="1">
      <c r="A262" s="193"/>
      <c r="B262" s="540"/>
      <c r="C262" s="193"/>
      <c r="D262" s="540"/>
      <c r="E262" s="540"/>
      <c r="F262" s="540"/>
      <c r="G262" s="540"/>
      <c r="H262" s="193"/>
      <c r="I262" s="193"/>
      <c r="J262" s="193"/>
      <c r="K262" s="193"/>
      <c r="L262" s="193"/>
      <c r="M262" s="193"/>
      <c r="N262" s="193"/>
      <c r="O262" s="193"/>
      <c r="P262" s="193"/>
      <c r="Q262" s="193"/>
      <c r="R262" s="193"/>
      <c r="S262" s="193"/>
      <c r="T262" s="193"/>
      <c r="U262" s="193"/>
      <c r="V262" s="193"/>
      <c r="W262" s="193"/>
      <c r="X262" s="193"/>
      <c r="Y262" s="193"/>
      <c r="Z262" s="193"/>
    </row>
    <row r="263" ht="12.0" customHeight="1">
      <c r="A263" s="193"/>
      <c r="B263" s="540"/>
      <c r="C263" s="193"/>
      <c r="D263" s="540"/>
      <c r="E263" s="540"/>
      <c r="F263" s="540"/>
      <c r="G263" s="540"/>
      <c r="H263" s="193"/>
      <c r="I263" s="193"/>
      <c r="J263" s="193"/>
      <c r="K263" s="193"/>
      <c r="L263" s="193"/>
      <c r="M263" s="193"/>
      <c r="N263" s="193"/>
      <c r="O263" s="193"/>
      <c r="P263" s="193"/>
      <c r="Q263" s="193"/>
      <c r="R263" s="193"/>
      <c r="S263" s="193"/>
      <c r="T263" s="193"/>
      <c r="U263" s="193"/>
      <c r="V263" s="193"/>
      <c r="W263" s="193"/>
      <c r="X263" s="193"/>
      <c r="Y263" s="193"/>
      <c r="Z263" s="193"/>
    </row>
    <row r="264" ht="12.0" customHeight="1">
      <c r="A264" s="193"/>
      <c r="B264" s="540"/>
      <c r="C264" s="193"/>
      <c r="D264" s="540"/>
      <c r="E264" s="540"/>
      <c r="F264" s="540"/>
      <c r="G264" s="540"/>
      <c r="H264" s="193"/>
      <c r="I264" s="193"/>
      <c r="J264" s="193"/>
      <c r="K264" s="193"/>
      <c r="L264" s="193"/>
      <c r="M264" s="193"/>
      <c r="N264" s="193"/>
      <c r="O264" s="193"/>
      <c r="P264" s="193"/>
      <c r="Q264" s="193"/>
      <c r="R264" s="193"/>
      <c r="S264" s="193"/>
      <c r="T264" s="193"/>
      <c r="U264" s="193"/>
      <c r="V264" s="193"/>
      <c r="W264" s="193"/>
      <c r="X264" s="193"/>
      <c r="Y264" s="193"/>
      <c r="Z264" s="193"/>
    </row>
    <row r="265" ht="12.0" customHeight="1">
      <c r="A265" s="193"/>
      <c r="B265" s="540"/>
      <c r="C265" s="193"/>
      <c r="D265" s="540"/>
      <c r="E265" s="540"/>
      <c r="F265" s="540"/>
      <c r="G265" s="540"/>
      <c r="H265" s="193"/>
      <c r="I265" s="193"/>
      <c r="J265" s="193"/>
      <c r="K265" s="193"/>
      <c r="L265" s="193"/>
      <c r="M265" s="193"/>
      <c r="N265" s="193"/>
      <c r="O265" s="193"/>
      <c r="P265" s="193"/>
      <c r="Q265" s="193"/>
      <c r="R265" s="193"/>
      <c r="S265" s="193"/>
      <c r="T265" s="193"/>
      <c r="U265" s="193"/>
      <c r="V265" s="193"/>
      <c r="W265" s="193"/>
      <c r="X265" s="193"/>
      <c r="Y265" s="193"/>
      <c r="Z265" s="193"/>
    </row>
    <row r="266" ht="12.0" customHeight="1">
      <c r="A266" s="193"/>
      <c r="B266" s="540"/>
      <c r="C266" s="193"/>
      <c r="D266" s="540"/>
      <c r="E266" s="540"/>
      <c r="F266" s="540"/>
      <c r="G266" s="540"/>
      <c r="H266" s="193"/>
      <c r="I266" s="193"/>
      <c r="J266" s="193"/>
      <c r="K266" s="193"/>
      <c r="L266" s="193"/>
      <c r="M266" s="193"/>
      <c r="N266" s="193"/>
      <c r="O266" s="193"/>
      <c r="P266" s="193"/>
      <c r="Q266" s="193"/>
      <c r="R266" s="193"/>
      <c r="S266" s="193"/>
      <c r="T266" s="193"/>
      <c r="U266" s="193"/>
      <c r="V266" s="193"/>
      <c r="W266" s="193"/>
      <c r="X266" s="193"/>
      <c r="Y266" s="193"/>
      <c r="Z266" s="193"/>
    </row>
    <row r="267" ht="12.0" customHeight="1">
      <c r="A267" s="193"/>
      <c r="B267" s="540"/>
      <c r="C267" s="193"/>
      <c r="D267" s="540"/>
      <c r="E267" s="540"/>
      <c r="F267" s="540"/>
      <c r="G267" s="540"/>
      <c r="H267" s="193"/>
      <c r="I267" s="193"/>
      <c r="J267" s="193"/>
      <c r="K267" s="193"/>
      <c r="L267" s="193"/>
      <c r="M267" s="193"/>
      <c r="N267" s="193"/>
      <c r="O267" s="193"/>
      <c r="P267" s="193"/>
      <c r="Q267" s="193"/>
      <c r="R267" s="193"/>
      <c r="S267" s="193"/>
      <c r="T267" s="193"/>
      <c r="U267" s="193"/>
      <c r="V267" s="193"/>
      <c r="W267" s="193"/>
      <c r="X267" s="193"/>
      <c r="Y267" s="193"/>
      <c r="Z267" s="193"/>
    </row>
    <row r="268" ht="12.0" customHeight="1">
      <c r="A268" s="193"/>
      <c r="B268" s="540"/>
      <c r="C268" s="193"/>
      <c r="D268" s="540"/>
      <c r="E268" s="540"/>
      <c r="F268" s="540"/>
      <c r="G268" s="540"/>
      <c r="H268" s="193"/>
      <c r="I268" s="193"/>
      <c r="J268" s="193"/>
      <c r="K268" s="193"/>
      <c r="L268" s="193"/>
      <c r="M268" s="193"/>
      <c r="N268" s="193"/>
      <c r="O268" s="193"/>
      <c r="P268" s="193"/>
      <c r="Q268" s="193"/>
      <c r="R268" s="193"/>
      <c r="S268" s="193"/>
      <c r="T268" s="193"/>
      <c r="U268" s="193"/>
      <c r="V268" s="193"/>
      <c r="W268" s="193"/>
      <c r="X268" s="193"/>
      <c r="Y268" s="193"/>
      <c r="Z268" s="193"/>
    </row>
    <row r="269" ht="12.0" customHeight="1">
      <c r="A269" s="193"/>
      <c r="B269" s="540"/>
      <c r="C269" s="193"/>
      <c r="D269" s="540"/>
      <c r="E269" s="540"/>
      <c r="F269" s="540"/>
      <c r="G269" s="540"/>
      <c r="H269" s="193"/>
      <c r="I269" s="193"/>
      <c r="J269" s="193"/>
      <c r="K269" s="193"/>
      <c r="L269" s="193"/>
      <c r="M269" s="193"/>
      <c r="N269" s="193"/>
      <c r="O269" s="193"/>
      <c r="P269" s="193"/>
      <c r="Q269" s="193"/>
      <c r="R269" s="193"/>
      <c r="S269" s="193"/>
      <c r="T269" s="193"/>
      <c r="U269" s="193"/>
      <c r="V269" s="193"/>
      <c r="W269" s="193"/>
      <c r="X269" s="193"/>
      <c r="Y269" s="193"/>
      <c r="Z269" s="193"/>
    </row>
    <row r="270" ht="12.0" customHeight="1">
      <c r="A270" s="193"/>
      <c r="B270" s="540"/>
      <c r="C270" s="193"/>
      <c r="D270" s="540"/>
      <c r="E270" s="540"/>
      <c r="F270" s="540"/>
      <c r="G270" s="540"/>
      <c r="H270" s="193"/>
      <c r="I270" s="193"/>
      <c r="J270" s="193"/>
      <c r="K270" s="193"/>
      <c r="L270" s="193"/>
      <c r="M270" s="193"/>
      <c r="N270" s="193"/>
      <c r="O270" s="193"/>
      <c r="P270" s="193"/>
      <c r="Q270" s="193"/>
      <c r="R270" s="193"/>
      <c r="S270" s="193"/>
      <c r="T270" s="193"/>
      <c r="U270" s="193"/>
      <c r="V270" s="193"/>
      <c r="W270" s="193"/>
      <c r="X270" s="193"/>
      <c r="Y270" s="193"/>
      <c r="Z270" s="193"/>
    </row>
    <row r="271" ht="12.0" customHeight="1">
      <c r="A271" s="193"/>
      <c r="B271" s="540"/>
      <c r="C271" s="193"/>
      <c r="D271" s="540"/>
      <c r="E271" s="540"/>
      <c r="F271" s="540"/>
      <c r="G271" s="540"/>
      <c r="H271" s="193"/>
      <c r="I271" s="193"/>
      <c r="J271" s="193"/>
      <c r="K271" s="193"/>
      <c r="L271" s="193"/>
      <c r="M271" s="193"/>
      <c r="N271" s="193"/>
      <c r="O271" s="193"/>
      <c r="P271" s="193"/>
      <c r="Q271" s="193"/>
      <c r="R271" s="193"/>
      <c r="S271" s="193"/>
      <c r="T271" s="193"/>
      <c r="U271" s="193"/>
      <c r="V271" s="193"/>
      <c r="W271" s="193"/>
      <c r="X271" s="193"/>
      <c r="Y271" s="193"/>
      <c r="Z271" s="193"/>
    </row>
    <row r="272" ht="12.0" customHeight="1">
      <c r="A272" s="193"/>
      <c r="B272" s="540"/>
      <c r="C272" s="193"/>
      <c r="D272" s="540"/>
      <c r="E272" s="540"/>
      <c r="F272" s="540"/>
      <c r="G272" s="540"/>
      <c r="H272" s="193"/>
      <c r="I272" s="193"/>
      <c r="J272" s="193"/>
      <c r="K272" s="193"/>
      <c r="L272" s="193"/>
      <c r="M272" s="193"/>
      <c r="N272" s="193"/>
      <c r="O272" s="193"/>
      <c r="P272" s="193"/>
      <c r="Q272" s="193"/>
      <c r="R272" s="193"/>
      <c r="S272" s="193"/>
      <c r="T272" s="193"/>
      <c r="U272" s="193"/>
      <c r="V272" s="193"/>
      <c r="W272" s="193"/>
      <c r="X272" s="193"/>
      <c r="Y272" s="193"/>
      <c r="Z272" s="193"/>
    </row>
    <row r="273" ht="12.0" customHeight="1">
      <c r="A273" s="193"/>
      <c r="B273" s="540"/>
      <c r="C273" s="193"/>
      <c r="D273" s="540"/>
      <c r="E273" s="540"/>
      <c r="F273" s="540"/>
      <c r="G273" s="540"/>
      <c r="H273" s="193"/>
      <c r="I273" s="193"/>
      <c r="J273" s="193"/>
      <c r="K273" s="193"/>
      <c r="L273" s="193"/>
      <c r="M273" s="193"/>
      <c r="N273" s="193"/>
      <c r="O273" s="193"/>
      <c r="P273" s="193"/>
      <c r="Q273" s="193"/>
      <c r="R273" s="193"/>
      <c r="S273" s="193"/>
      <c r="T273" s="193"/>
      <c r="U273" s="193"/>
      <c r="V273" s="193"/>
      <c r="W273" s="193"/>
      <c r="X273" s="193"/>
      <c r="Y273" s="193"/>
      <c r="Z273" s="193"/>
    </row>
    <row r="274" ht="12.0" customHeight="1">
      <c r="A274" s="193"/>
      <c r="B274" s="540"/>
      <c r="C274" s="193"/>
      <c r="D274" s="540"/>
      <c r="E274" s="540"/>
      <c r="F274" s="540"/>
      <c r="G274" s="540"/>
      <c r="H274" s="193"/>
      <c r="I274" s="193"/>
      <c r="J274" s="193"/>
      <c r="K274" s="193"/>
      <c r="L274" s="193"/>
      <c r="M274" s="193"/>
      <c r="N274" s="193"/>
      <c r="O274" s="193"/>
      <c r="P274" s="193"/>
      <c r="Q274" s="193"/>
      <c r="R274" s="193"/>
      <c r="S274" s="193"/>
      <c r="T274" s="193"/>
      <c r="U274" s="193"/>
      <c r="V274" s="193"/>
      <c r="W274" s="193"/>
      <c r="X274" s="193"/>
      <c r="Y274" s="193"/>
      <c r="Z274" s="193"/>
    </row>
    <row r="275" ht="12.0" customHeight="1">
      <c r="A275" s="193"/>
      <c r="B275" s="540"/>
      <c r="C275" s="193"/>
      <c r="D275" s="540"/>
      <c r="E275" s="540"/>
      <c r="F275" s="540"/>
      <c r="G275" s="540"/>
      <c r="H275" s="193"/>
      <c r="I275" s="193"/>
      <c r="J275" s="193"/>
      <c r="K275" s="193"/>
      <c r="L275" s="193"/>
      <c r="M275" s="193"/>
      <c r="N275" s="193"/>
      <c r="O275" s="193"/>
      <c r="P275" s="193"/>
      <c r="Q275" s="193"/>
      <c r="R275" s="193"/>
      <c r="S275" s="193"/>
      <c r="T275" s="193"/>
      <c r="U275" s="193"/>
      <c r="V275" s="193"/>
      <c r="W275" s="193"/>
      <c r="X275" s="193"/>
      <c r="Y275" s="193"/>
      <c r="Z275" s="193"/>
    </row>
    <row r="276" ht="12.0" customHeight="1">
      <c r="A276" s="193"/>
      <c r="B276" s="540"/>
      <c r="C276" s="193"/>
      <c r="D276" s="540"/>
      <c r="E276" s="540"/>
      <c r="F276" s="540"/>
      <c r="G276" s="540"/>
      <c r="H276" s="193"/>
      <c r="I276" s="193"/>
      <c r="J276" s="193"/>
      <c r="K276" s="193"/>
      <c r="L276" s="193"/>
      <c r="M276" s="193"/>
      <c r="N276" s="193"/>
      <c r="O276" s="193"/>
      <c r="P276" s="193"/>
      <c r="Q276" s="193"/>
      <c r="R276" s="193"/>
      <c r="S276" s="193"/>
      <c r="T276" s="193"/>
      <c r="U276" s="193"/>
      <c r="V276" s="193"/>
      <c r="W276" s="193"/>
      <c r="X276" s="193"/>
      <c r="Y276" s="193"/>
      <c r="Z276" s="193"/>
    </row>
    <row r="277" ht="12.0" customHeight="1">
      <c r="A277" s="193"/>
      <c r="B277" s="540"/>
      <c r="C277" s="193"/>
      <c r="D277" s="540"/>
      <c r="E277" s="540"/>
      <c r="F277" s="540"/>
      <c r="G277" s="540"/>
      <c r="H277" s="193"/>
      <c r="I277" s="193"/>
      <c r="J277" s="193"/>
      <c r="K277" s="193"/>
      <c r="L277" s="193"/>
      <c r="M277" s="193"/>
      <c r="N277" s="193"/>
      <c r="O277" s="193"/>
      <c r="P277" s="193"/>
      <c r="Q277" s="193"/>
      <c r="R277" s="193"/>
      <c r="S277" s="193"/>
      <c r="T277" s="193"/>
      <c r="U277" s="193"/>
      <c r="V277" s="193"/>
      <c r="W277" s="193"/>
      <c r="X277" s="193"/>
      <c r="Y277" s="193"/>
      <c r="Z277" s="193"/>
    </row>
    <row r="278" ht="12.0" customHeight="1">
      <c r="A278" s="193"/>
      <c r="B278" s="540"/>
      <c r="C278" s="193"/>
      <c r="D278" s="540"/>
      <c r="E278" s="540"/>
      <c r="F278" s="540"/>
      <c r="G278" s="540"/>
      <c r="H278" s="193"/>
      <c r="I278" s="193"/>
      <c r="J278" s="193"/>
      <c r="K278" s="193"/>
      <c r="L278" s="193"/>
      <c r="M278" s="193"/>
      <c r="N278" s="193"/>
      <c r="O278" s="193"/>
      <c r="P278" s="193"/>
      <c r="Q278" s="193"/>
      <c r="R278" s="193"/>
      <c r="S278" s="193"/>
      <c r="T278" s="193"/>
      <c r="U278" s="193"/>
      <c r="V278" s="193"/>
      <c r="W278" s="193"/>
      <c r="X278" s="193"/>
      <c r="Y278" s="193"/>
      <c r="Z278" s="193"/>
    </row>
    <row r="279" ht="12.0" customHeight="1">
      <c r="A279" s="193"/>
      <c r="B279" s="540"/>
      <c r="C279" s="193"/>
      <c r="D279" s="540"/>
      <c r="E279" s="540"/>
      <c r="F279" s="540"/>
      <c r="G279" s="540"/>
      <c r="H279" s="193"/>
      <c r="I279" s="193"/>
      <c r="J279" s="193"/>
      <c r="K279" s="193"/>
      <c r="L279" s="193"/>
      <c r="M279" s="193"/>
      <c r="N279" s="193"/>
      <c r="O279" s="193"/>
      <c r="P279" s="193"/>
      <c r="Q279" s="193"/>
      <c r="R279" s="193"/>
      <c r="S279" s="193"/>
      <c r="T279" s="193"/>
      <c r="U279" s="193"/>
      <c r="V279" s="193"/>
      <c r="W279" s="193"/>
      <c r="X279" s="193"/>
      <c r="Y279" s="193"/>
      <c r="Z279" s="193"/>
    </row>
    <row r="280" ht="12.0" customHeight="1">
      <c r="A280" s="193"/>
      <c r="B280" s="540"/>
      <c r="C280" s="193"/>
      <c r="D280" s="540"/>
      <c r="E280" s="540"/>
      <c r="F280" s="540"/>
      <c r="G280" s="540"/>
      <c r="H280" s="193"/>
      <c r="I280" s="193"/>
      <c r="J280" s="193"/>
      <c r="K280" s="193"/>
      <c r="L280" s="193"/>
      <c r="M280" s="193"/>
      <c r="N280" s="193"/>
      <c r="O280" s="193"/>
      <c r="P280" s="193"/>
      <c r="Q280" s="193"/>
      <c r="R280" s="193"/>
      <c r="S280" s="193"/>
      <c r="T280" s="193"/>
      <c r="U280" s="193"/>
      <c r="V280" s="193"/>
      <c r="W280" s="193"/>
      <c r="X280" s="193"/>
      <c r="Y280" s="193"/>
      <c r="Z280" s="193"/>
    </row>
    <row r="281" ht="12.0" customHeight="1">
      <c r="A281" s="193"/>
      <c r="B281" s="540"/>
      <c r="C281" s="193"/>
      <c r="D281" s="540"/>
      <c r="E281" s="540"/>
      <c r="F281" s="540"/>
      <c r="G281" s="540"/>
      <c r="H281" s="193"/>
      <c r="I281" s="193"/>
      <c r="J281" s="193"/>
      <c r="K281" s="193"/>
      <c r="L281" s="193"/>
      <c r="M281" s="193"/>
      <c r="N281" s="193"/>
      <c r="O281" s="193"/>
      <c r="P281" s="193"/>
      <c r="Q281" s="193"/>
      <c r="R281" s="193"/>
      <c r="S281" s="193"/>
      <c r="T281" s="193"/>
      <c r="U281" s="193"/>
      <c r="V281" s="193"/>
      <c r="W281" s="193"/>
      <c r="X281" s="193"/>
      <c r="Y281" s="193"/>
      <c r="Z281" s="193"/>
    </row>
    <row r="282" ht="12.0" customHeight="1">
      <c r="A282" s="193"/>
      <c r="B282" s="540"/>
      <c r="C282" s="193"/>
      <c r="D282" s="540"/>
      <c r="E282" s="540"/>
      <c r="F282" s="540"/>
      <c r="G282" s="540"/>
      <c r="H282" s="193"/>
      <c r="I282" s="193"/>
      <c r="J282" s="193"/>
      <c r="K282" s="193"/>
      <c r="L282" s="193"/>
      <c r="M282" s="193"/>
      <c r="N282" s="193"/>
      <c r="O282" s="193"/>
      <c r="P282" s="193"/>
      <c r="Q282" s="193"/>
      <c r="R282" s="193"/>
      <c r="S282" s="193"/>
      <c r="T282" s="193"/>
      <c r="U282" s="193"/>
      <c r="V282" s="193"/>
      <c r="W282" s="193"/>
      <c r="X282" s="193"/>
      <c r="Y282" s="193"/>
      <c r="Z282" s="193"/>
    </row>
    <row r="283" ht="12.0" customHeight="1">
      <c r="A283" s="193"/>
      <c r="B283" s="540"/>
      <c r="C283" s="193"/>
      <c r="D283" s="540"/>
      <c r="E283" s="540"/>
      <c r="F283" s="540"/>
      <c r="G283" s="540"/>
      <c r="H283" s="193"/>
      <c r="I283" s="193"/>
      <c r="J283" s="193"/>
      <c r="K283" s="193"/>
      <c r="L283" s="193"/>
      <c r="M283" s="193"/>
      <c r="N283" s="193"/>
      <c r="O283" s="193"/>
      <c r="P283" s="193"/>
      <c r="Q283" s="193"/>
      <c r="R283" s="193"/>
      <c r="S283" s="193"/>
      <c r="T283" s="193"/>
      <c r="U283" s="193"/>
      <c r="V283" s="193"/>
      <c r="W283" s="193"/>
      <c r="X283" s="193"/>
      <c r="Y283" s="193"/>
      <c r="Z283" s="193"/>
    </row>
    <row r="284" ht="12.0" customHeight="1">
      <c r="A284" s="193"/>
      <c r="B284" s="540"/>
      <c r="C284" s="193"/>
      <c r="D284" s="540"/>
      <c r="E284" s="540"/>
      <c r="F284" s="540"/>
      <c r="G284" s="540"/>
      <c r="H284" s="193"/>
      <c r="I284" s="193"/>
      <c r="J284" s="193"/>
      <c r="K284" s="193"/>
      <c r="L284" s="193"/>
      <c r="M284" s="193"/>
      <c r="N284" s="193"/>
      <c r="O284" s="193"/>
      <c r="P284" s="193"/>
      <c r="Q284" s="193"/>
      <c r="R284" s="193"/>
      <c r="S284" s="193"/>
      <c r="T284" s="193"/>
      <c r="U284" s="193"/>
      <c r="V284" s="193"/>
      <c r="W284" s="193"/>
      <c r="X284" s="193"/>
      <c r="Y284" s="193"/>
      <c r="Z284" s="193"/>
    </row>
    <row r="285" ht="12.0" customHeight="1">
      <c r="A285" s="193"/>
      <c r="B285" s="540"/>
      <c r="C285" s="193"/>
      <c r="D285" s="540"/>
      <c r="E285" s="540"/>
      <c r="F285" s="540"/>
      <c r="G285" s="540"/>
      <c r="H285" s="193"/>
      <c r="I285" s="193"/>
      <c r="J285" s="193"/>
      <c r="K285" s="193"/>
      <c r="L285" s="193"/>
      <c r="M285" s="193"/>
      <c r="N285" s="193"/>
      <c r="O285" s="193"/>
      <c r="P285" s="193"/>
      <c r="Q285" s="193"/>
      <c r="R285" s="193"/>
      <c r="S285" s="193"/>
      <c r="T285" s="193"/>
      <c r="U285" s="193"/>
      <c r="V285" s="193"/>
      <c r="W285" s="193"/>
      <c r="X285" s="193"/>
      <c r="Y285" s="193"/>
      <c r="Z285" s="193"/>
    </row>
    <row r="286" ht="12.0" customHeight="1">
      <c r="A286" s="193"/>
      <c r="B286" s="540"/>
      <c r="C286" s="193"/>
      <c r="D286" s="540"/>
      <c r="E286" s="540"/>
      <c r="F286" s="540"/>
      <c r="G286" s="540"/>
      <c r="H286" s="193"/>
      <c r="I286" s="193"/>
      <c r="J286" s="193"/>
      <c r="K286" s="193"/>
      <c r="L286" s="193"/>
      <c r="M286" s="193"/>
      <c r="N286" s="193"/>
      <c r="O286" s="193"/>
      <c r="P286" s="193"/>
      <c r="Q286" s="193"/>
      <c r="R286" s="193"/>
      <c r="S286" s="193"/>
      <c r="T286" s="193"/>
      <c r="U286" s="193"/>
      <c r="V286" s="193"/>
      <c r="W286" s="193"/>
      <c r="X286" s="193"/>
      <c r="Y286" s="193"/>
      <c r="Z286" s="193"/>
    </row>
    <row r="287" ht="12.0" customHeight="1">
      <c r="A287" s="193"/>
      <c r="B287" s="540"/>
      <c r="C287" s="193"/>
      <c r="D287" s="540"/>
      <c r="E287" s="540"/>
      <c r="F287" s="540"/>
      <c r="G287" s="540"/>
      <c r="H287" s="193"/>
      <c r="I287" s="193"/>
      <c r="J287" s="193"/>
      <c r="K287" s="193"/>
      <c r="L287" s="193"/>
      <c r="M287" s="193"/>
      <c r="N287" s="193"/>
      <c r="O287" s="193"/>
      <c r="P287" s="193"/>
      <c r="Q287" s="193"/>
      <c r="R287" s="193"/>
      <c r="S287" s="193"/>
      <c r="T287" s="193"/>
      <c r="U287" s="193"/>
      <c r="V287" s="193"/>
      <c r="W287" s="193"/>
      <c r="X287" s="193"/>
      <c r="Y287" s="193"/>
      <c r="Z287" s="193"/>
    </row>
    <row r="288" ht="12.0" customHeight="1">
      <c r="A288" s="193"/>
      <c r="B288" s="540"/>
      <c r="C288" s="193"/>
      <c r="D288" s="540"/>
      <c r="E288" s="540"/>
      <c r="F288" s="540"/>
      <c r="G288" s="540"/>
      <c r="H288" s="193"/>
      <c r="I288" s="193"/>
      <c r="J288" s="193"/>
      <c r="K288" s="193"/>
      <c r="L288" s="193"/>
      <c r="M288" s="193"/>
      <c r="N288" s="193"/>
      <c r="O288" s="193"/>
      <c r="P288" s="193"/>
      <c r="Q288" s="193"/>
      <c r="R288" s="193"/>
      <c r="S288" s="193"/>
      <c r="T288" s="193"/>
      <c r="U288" s="193"/>
      <c r="V288" s="193"/>
      <c r="W288" s="193"/>
      <c r="X288" s="193"/>
      <c r="Y288" s="193"/>
      <c r="Z288" s="193"/>
    </row>
    <row r="289" ht="12.0" customHeight="1">
      <c r="A289" s="193"/>
      <c r="B289" s="540"/>
      <c r="C289" s="193"/>
      <c r="D289" s="540"/>
      <c r="E289" s="540"/>
      <c r="F289" s="540"/>
      <c r="G289" s="540"/>
      <c r="H289" s="193"/>
      <c r="I289" s="193"/>
      <c r="J289" s="193"/>
      <c r="K289" s="193"/>
      <c r="L289" s="193"/>
      <c r="M289" s="193"/>
      <c r="N289" s="193"/>
      <c r="O289" s="193"/>
      <c r="P289" s="193"/>
      <c r="Q289" s="193"/>
      <c r="R289" s="193"/>
      <c r="S289" s="193"/>
      <c r="T289" s="193"/>
      <c r="U289" s="193"/>
      <c r="V289" s="193"/>
      <c r="W289" s="193"/>
      <c r="X289" s="193"/>
      <c r="Y289" s="193"/>
      <c r="Z289" s="193"/>
    </row>
    <row r="290" ht="12.0" customHeight="1">
      <c r="A290" s="193"/>
      <c r="B290" s="540"/>
      <c r="C290" s="193"/>
      <c r="D290" s="540"/>
      <c r="E290" s="540"/>
      <c r="F290" s="540"/>
      <c r="G290" s="540"/>
      <c r="H290" s="193"/>
      <c r="I290" s="193"/>
      <c r="J290" s="193"/>
      <c r="K290" s="193"/>
      <c r="L290" s="193"/>
      <c r="M290" s="193"/>
      <c r="N290" s="193"/>
      <c r="O290" s="193"/>
      <c r="P290" s="193"/>
      <c r="Q290" s="193"/>
      <c r="R290" s="193"/>
      <c r="S290" s="193"/>
      <c r="T290" s="193"/>
      <c r="U290" s="193"/>
      <c r="V290" s="193"/>
      <c r="W290" s="193"/>
      <c r="X290" s="193"/>
      <c r="Y290" s="193"/>
      <c r="Z290" s="193"/>
    </row>
    <row r="291" ht="12.0" customHeight="1">
      <c r="A291" s="193"/>
      <c r="B291" s="540"/>
      <c r="C291" s="193"/>
      <c r="D291" s="540"/>
      <c r="E291" s="540"/>
      <c r="F291" s="540"/>
      <c r="G291" s="540"/>
      <c r="H291" s="193"/>
      <c r="I291" s="193"/>
      <c r="J291" s="193"/>
      <c r="K291" s="193"/>
      <c r="L291" s="193"/>
      <c r="M291" s="193"/>
      <c r="N291" s="193"/>
      <c r="O291" s="193"/>
      <c r="P291" s="193"/>
      <c r="Q291" s="193"/>
      <c r="R291" s="193"/>
      <c r="S291" s="193"/>
      <c r="T291" s="193"/>
      <c r="U291" s="193"/>
      <c r="V291" s="193"/>
      <c r="W291" s="193"/>
      <c r="X291" s="193"/>
      <c r="Y291" s="193"/>
      <c r="Z291" s="193"/>
    </row>
    <row r="292" ht="12.0" customHeight="1">
      <c r="A292" s="193"/>
      <c r="B292" s="540"/>
      <c r="C292" s="193"/>
      <c r="D292" s="540"/>
      <c r="E292" s="540"/>
      <c r="F292" s="540"/>
      <c r="G292" s="540"/>
      <c r="H292" s="193"/>
      <c r="I292" s="193"/>
      <c r="J292" s="193"/>
      <c r="K292" s="193"/>
      <c r="L292" s="193"/>
      <c r="M292" s="193"/>
      <c r="N292" s="193"/>
      <c r="O292" s="193"/>
      <c r="P292" s="193"/>
      <c r="Q292" s="193"/>
      <c r="R292" s="193"/>
      <c r="S292" s="193"/>
      <c r="T292" s="193"/>
      <c r="U292" s="193"/>
      <c r="V292" s="193"/>
      <c r="W292" s="193"/>
      <c r="X292" s="193"/>
      <c r="Y292" s="193"/>
      <c r="Z292" s="193"/>
    </row>
    <row r="293" ht="12.0" customHeight="1">
      <c r="A293" s="193"/>
      <c r="B293" s="540"/>
      <c r="C293" s="193"/>
      <c r="D293" s="540"/>
      <c r="E293" s="540"/>
      <c r="F293" s="540"/>
      <c r="G293" s="540"/>
      <c r="H293" s="193"/>
      <c r="I293" s="193"/>
      <c r="J293" s="193"/>
      <c r="K293" s="193"/>
      <c r="L293" s="193"/>
      <c r="M293" s="193"/>
      <c r="N293" s="193"/>
      <c r="O293" s="193"/>
      <c r="P293" s="193"/>
      <c r="Q293" s="193"/>
      <c r="R293" s="193"/>
      <c r="S293" s="193"/>
      <c r="T293" s="193"/>
      <c r="U293" s="193"/>
      <c r="V293" s="193"/>
      <c r="W293" s="193"/>
      <c r="X293" s="193"/>
      <c r="Y293" s="193"/>
      <c r="Z293" s="193"/>
    </row>
    <row r="294" ht="12.0" customHeight="1">
      <c r="A294" s="193"/>
      <c r="B294" s="540"/>
      <c r="C294" s="193"/>
      <c r="D294" s="540"/>
      <c r="E294" s="540"/>
      <c r="F294" s="540"/>
      <c r="G294" s="540"/>
      <c r="H294" s="193"/>
      <c r="I294" s="193"/>
      <c r="J294" s="193"/>
      <c r="K294" s="193"/>
      <c r="L294" s="193"/>
      <c r="M294" s="193"/>
      <c r="N294" s="193"/>
      <c r="O294" s="193"/>
      <c r="P294" s="193"/>
      <c r="Q294" s="193"/>
      <c r="R294" s="193"/>
      <c r="S294" s="193"/>
      <c r="T294" s="193"/>
      <c r="U294" s="193"/>
      <c r="V294" s="193"/>
      <c r="W294" s="193"/>
      <c r="X294" s="193"/>
      <c r="Y294" s="193"/>
      <c r="Z294" s="193"/>
    </row>
    <row r="295" ht="12.0" customHeight="1">
      <c r="A295" s="193"/>
      <c r="B295" s="540"/>
      <c r="C295" s="193"/>
      <c r="D295" s="540"/>
      <c r="E295" s="540"/>
      <c r="F295" s="540"/>
      <c r="G295" s="540"/>
      <c r="H295" s="193"/>
      <c r="I295" s="193"/>
      <c r="J295" s="193"/>
      <c r="K295" s="193"/>
      <c r="L295" s="193"/>
      <c r="M295" s="193"/>
      <c r="N295" s="193"/>
      <c r="O295" s="193"/>
      <c r="P295" s="193"/>
      <c r="Q295" s="193"/>
      <c r="R295" s="193"/>
      <c r="S295" s="193"/>
      <c r="T295" s="193"/>
      <c r="U295" s="193"/>
      <c r="V295" s="193"/>
      <c r="W295" s="193"/>
      <c r="X295" s="193"/>
      <c r="Y295" s="193"/>
      <c r="Z295" s="193"/>
    </row>
    <row r="296" ht="12.0" customHeight="1">
      <c r="A296" s="193"/>
      <c r="B296" s="540"/>
      <c r="C296" s="193"/>
      <c r="D296" s="540"/>
      <c r="E296" s="540"/>
      <c r="F296" s="540"/>
      <c r="G296" s="540"/>
      <c r="H296" s="193"/>
      <c r="I296" s="193"/>
      <c r="J296" s="193"/>
      <c r="K296" s="193"/>
      <c r="L296" s="193"/>
      <c r="M296" s="193"/>
      <c r="N296" s="193"/>
      <c r="O296" s="193"/>
      <c r="P296" s="193"/>
      <c r="Q296" s="193"/>
      <c r="R296" s="193"/>
      <c r="S296" s="193"/>
      <c r="T296" s="193"/>
      <c r="U296" s="193"/>
      <c r="V296" s="193"/>
      <c r="W296" s="193"/>
      <c r="X296" s="193"/>
      <c r="Y296" s="193"/>
      <c r="Z296" s="193"/>
    </row>
    <row r="297" ht="12.0" customHeight="1">
      <c r="A297" s="193"/>
      <c r="B297" s="540"/>
      <c r="C297" s="193"/>
      <c r="D297" s="540"/>
      <c r="E297" s="540"/>
      <c r="F297" s="540"/>
      <c r="G297" s="540"/>
      <c r="H297" s="193"/>
      <c r="I297" s="193"/>
      <c r="J297" s="193"/>
      <c r="K297" s="193"/>
      <c r="L297" s="193"/>
      <c r="M297" s="193"/>
      <c r="N297" s="193"/>
      <c r="O297" s="193"/>
      <c r="P297" s="193"/>
      <c r="Q297" s="193"/>
      <c r="R297" s="193"/>
      <c r="S297" s="193"/>
      <c r="T297" s="193"/>
      <c r="U297" s="193"/>
      <c r="V297" s="193"/>
      <c r="W297" s="193"/>
      <c r="X297" s="193"/>
      <c r="Y297" s="193"/>
      <c r="Z297" s="193"/>
    </row>
    <row r="298" ht="12.0" customHeight="1">
      <c r="A298" s="193"/>
      <c r="B298" s="540"/>
      <c r="C298" s="193"/>
      <c r="D298" s="540"/>
      <c r="E298" s="540"/>
      <c r="F298" s="540"/>
      <c r="G298" s="540"/>
      <c r="H298" s="193"/>
      <c r="I298" s="193"/>
      <c r="J298" s="193"/>
      <c r="K298" s="193"/>
      <c r="L298" s="193"/>
      <c r="M298" s="193"/>
      <c r="N298" s="193"/>
      <c r="O298" s="193"/>
      <c r="P298" s="193"/>
      <c r="Q298" s="193"/>
      <c r="R298" s="193"/>
      <c r="S298" s="193"/>
      <c r="T298" s="193"/>
      <c r="U298" s="193"/>
      <c r="V298" s="193"/>
      <c r="W298" s="193"/>
      <c r="X298" s="193"/>
      <c r="Y298" s="193"/>
      <c r="Z298" s="193"/>
    </row>
    <row r="299" ht="12.0" customHeight="1">
      <c r="A299" s="193"/>
      <c r="B299" s="540"/>
      <c r="C299" s="193"/>
      <c r="D299" s="540"/>
      <c r="E299" s="540"/>
      <c r="F299" s="540"/>
      <c r="G299" s="540"/>
      <c r="H299" s="193"/>
      <c r="I299" s="193"/>
      <c r="J299" s="193"/>
      <c r="K299" s="193"/>
      <c r="L299" s="193"/>
      <c r="M299" s="193"/>
      <c r="N299" s="193"/>
      <c r="O299" s="193"/>
      <c r="P299" s="193"/>
      <c r="Q299" s="193"/>
      <c r="R299" s="193"/>
      <c r="S299" s="193"/>
      <c r="T299" s="193"/>
      <c r="U299" s="193"/>
      <c r="V299" s="193"/>
      <c r="W299" s="193"/>
      <c r="X299" s="193"/>
      <c r="Y299" s="193"/>
      <c r="Z299" s="193"/>
    </row>
    <row r="300" ht="12.0" customHeight="1">
      <c r="A300" s="193"/>
      <c r="B300" s="540"/>
      <c r="C300" s="193"/>
      <c r="D300" s="540"/>
      <c r="E300" s="540"/>
      <c r="F300" s="540"/>
      <c r="G300" s="540"/>
      <c r="H300" s="193"/>
      <c r="I300" s="193"/>
      <c r="J300" s="193"/>
      <c r="K300" s="193"/>
      <c r="L300" s="193"/>
      <c r="M300" s="193"/>
      <c r="N300" s="193"/>
      <c r="O300" s="193"/>
      <c r="P300" s="193"/>
      <c r="Q300" s="193"/>
      <c r="R300" s="193"/>
      <c r="S300" s="193"/>
      <c r="T300" s="193"/>
      <c r="U300" s="193"/>
      <c r="V300" s="193"/>
      <c r="W300" s="193"/>
      <c r="X300" s="193"/>
      <c r="Y300" s="193"/>
      <c r="Z300" s="193"/>
    </row>
    <row r="301" ht="12.0" customHeight="1">
      <c r="A301" s="193"/>
      <c r="B301" s="540"/>
      <c r="C301" s="193"/>
      <c r="D301" s="540"/>
      <c r="E301" s="540"/>
      <c r="F301" s="540"/>
      <c r="G301" s="540"/>
      <c r="H301" s="193"/>
      <c r="I301" s="193"/>
      <c r="J301" s="193"/>
      <c r="K301" s="193"/>
      <c r="L301" s="193"/>
      <c r="M301" s="193"/>
      <c r="N301" s="193"/>
      <c r="O301" s="193"/>
      <c r="P301" s="193"/>
      <c r="Q301" s="193"/>
      <c r="R301" s="193"/>
      <c r="S301" s="193"/>
      <c r="T301" s="193"/>
      <c r="U301" s="193"/>
      <c r="V301" s="193"/>
      <c r="W301" s="193"/>
      <c r="X301" s="193"/>
      <c r="Y301" s="193"/>
      <c r="Z301" s="193"/>
    </row>
    <row r="302" ht="12.0" customHeight="1">
      <c r="A302" s="193"/>
      <c r="B302" s="540"/>
      <c r="C302" s="193"/>
      <c r="D302" s="540"/>
      <c r="E302" s="540"/>
      <c r="F302" s="540"/>
      <c r="G302" s="540"/>
      <c r="H302" s="193"/>
      <c r="I302" s="193"/>
      <c r="J302" s="193"/>
      <c r="K302" s="193"/>
      <c r="L302" s="193"/>
      <c r="M302" s="193"/>
      <c r="N302" s="193"/>
      <c r="O302" s="193"/>
      <c r="P302" s="193"/>
      <c r="Q302" s="193"/>
      <c r="R302" s="193"/>
      <c r="S302" s="193"/>
      <c r="T302" s="193"/>
      <c r="U302" s="193"/>
      <c r="V302" s="193"/>
      <c r="W302" s="193"/>
      <c r="X302" s="193"/>
      <c r="Y302" s="193"/>
      <c r="Z302" s="193"/>
    </row>
    <row r="303" ht="12.0" customHeight="1">
      <c r="A303" s="193"/>
      <c r="B303" s="540"/>
      <c r="C303" s="193"/>
      <c r="D303" s="540"/>
      <c r="E303" s="540"/>
      <c r="F303" s="540"/>
      <c r="G303" s="540"/>
      <c r="H303" s="193"/>
      <c r="I303" s="193"/>
      <c r="J303" s="193"/>
      <c r="K303" s="193"/>
      <c r="L303" s="193"/>
      <c r="M303" s="193"/>
      <c r="N303" s="193"/>
      <c r="O303" s="193"/>
      <c r="P303" s="193"/>
      <c r="Q303" s="193"/>
      <c r="R303" s="193"/>
      <c r="S303" s="193"/>
      <c r="T303" s="193"/>
      <c r="U303" s="193"/>
      <c r="V303" s="193"/>
      <c r="W303" s="193"/>
      <c r="X303" s="193"/>
      <c r="Y303" s="193"/>
      <c r="Z303" s="193"/>
    </row>
    <row r="304" ht="12.0" customHeight="1">
      <c r="A304" s="193"/>
      <c r="B304" s="540"/>
      <c r="C304" s="193"/>
      <c r="D304" s="540"/>
      <c r="E304" s="540"/>
      <c r="F304" s="540"/>
      <c r="G304" s="540"/>
      <c r="H304" s="193"/>
      <c r="I304" s="193"/>
      <c r="J304" s="193"/>
      <c r="K304" s="193"/>
      <c r="L304" s="193"/>
      <c r="M304" s="193"/>
      <c r="N304" s="193"/>
      <c r="O304" s="193"/>
      <c r="P304" s="193"/>
      <c r="Q304" s="193"/>
      <c r="R304" s="193"/>
      <c r="S304" s="193"/>
      <c r="T304" s="193"/>
      <c r="U304" s="193"/>
      <c r="V304" s="193"/>
      <c r="W304" s="193"/>
      <c r="X304" s="193"/>
      <c r="Y304" s="193"/>
      <c r="Z304" s="193"/>
    </row>
    <row r="305" ht="12.0" customHeight="1">
      <c r="A305" s="193"/>
      <c r="B305" s="540"/>
      <c r="C305" s="193"/>
      <c r="D305" s="540"/>
      <c r="E305" s="540"/>
      <c r="F305" s="540"/>
      <c r="G305" s="540"/>
      <c r="H305" s="193"/>
      <c r="I305" s="193"/>
      <c r="J305" s="193"/>
      <c r="K305" s="193"/>
      <c r="L305" s="193"/>
      <c r="M305" s="193"/>
      <c r="N305" s="193"/>
      <c r="O305" s="193"/>
      <c r="P305" s="193"/>
      <c r="Q305" s="193"/>
      <c r="R305" s="193"/>
      <c r="S305" s="193"/>
      <c r="T305" s="193"/>
      <c r="U305" s="193"/>
      <c r="V305" s="193"/>
      <c r="W305" s="193"/>
      <c r="X305" s="193"/>
      <c r="Y305" s="193"/>
      <c r="Z305" s="193"/>
    </row>
    <row r="306" ht="12.0" customHeight="1">
      <c r="A306" s="193"/>
      <c r="B306" s="540"/>
      <c r="C306" s="193"/>
      <c r="D306" s="540"/>
      <c r="E306" s="540"/>
      <c r="F306" s="540"/>
      <c r="G306" s="540"/>
      <c r="H306" s="193"/>
      <c r="I306" s="193"/>
      <c r="J306" s="193"/>
      <c r="K306" s="193"/>
      <c r="L306" s="193"/>
      <c r="M306" s="193"/>
      <c r="N306" s="193"/>
      <c r="O306" s="193"/>
      <c r="P306" s="193"/>
      <c r="Q306" s="193"/>
      <c r="R306" s="193"/>
      <c r="S306" s="193"/>
      <c r="T306" s="193"/>
      <c r="U306" s="193"/>
      <c r="V306" s="193"/>
      <c r="W306" s="193"/>
      <c r="X306" s="193"/>
      <c r="Y306" s="193"/>
      <c r="Z306" s="193"/>
    </row>
    <row r="307" ht="12.0" customHeight="1">
      <c r="A307" s="193"/>
      <c r="B307" s="540"/>
      <c r="C307" s="193"/>
      <c r="D307" s="540"/>
      <c r="E307" s="540"/>
      <c r="F307" s="540"/>
      <c r="G307" s="540"/>
      <c r="H307" s="193"/>
      <c r="I307" s="193"/>
      <c r="J307" s="193"/>
      <c r="K307" s="193"/>
      <c r="L307" s="193"/>
      <c r="M307" s="193"/>
      <c r="N307" s="193"/>
      <c r="O307" s="193"/>
      <c r="P307" s="193"/>
      <c r="Q307" s="193"/>
      <c r="R307" s="193"/>
      <c r="S307" s="193"/>
      <c r="T307" s="193"/>
      <c r="U307" s="193"/>
      <c r="V307" s="193"/>
      <c r="W307" s="193"/>
      <c r="X307" s="193"/>
      <c r="Y307" s="193"/>
      <c r="Z307" s="193"/>
    </row>
    <row r="308" ht="12.0" customHeight="1">
      <c r="A308" s="193"/>
      <c r="B308" s="540"/>
      <c r="C308" s="193"/>
      <c r="D308" s="540"/>
      <c r="E308" s="540"/>
      <c r="F308" s="540"/>
      <c r="G308" s="540"/>
      <c r="H308" s="193"/>
      <c r="I308" s="193"/>
      <c r="J308" s="193"/>
      <c r="K308" s="193"/>
      <c r="L308" s="193"/>
      <c r="M308" s="193"/>
      <c r="N308" s="193"/>
      <c r="O308" s="193"/>
      <c r="P308" s="193"/>
      <c r="Q308" s="193"/>
      <c r="R308" s="193"/>
      <c r="S308" s="193"/>
      <c r="T308" s="193"/>
      <c r="U308" s="193"/>
      <c r="V308" s="193"/>
      <c r="W308" s="193"/>
      <c r="X308" s="193"/>
      <c r="Y308" s="193"/>
      <c r="Z308" s="193"/>
    </row>
    <row r="309" ht="12.0" customHeight="1">
      <c r="A309" s="193"/>
      <c r="B309" s="540"/>
      <c r="C309" s="193"/>
      <c r="D309" s="540"/>
      <c r="E309" s="540"/>
      <c r="F309" s="540"/>
      <c r="G309" s="540"/>
      <c r="H309" s="193"/>
      <c r="I309" s="193"/>
      <c r="J309" s="193"/>
      <c r="K309" s="193"/>
      <c r="L309" s="193"/>
      <c r="M309" s="193"/>
      <c r="N309" s="193"/>
      <c r="O309" s="193"/>
      <c r="P309" s="193"/>
      <c r="Q309" s="193"/>
      <c r="R309" s="193"/>
      <c r="S309" s="193"/>
      <c r="T309" s="193"/>
      <c r="U309" s="193"/>
      <c r="V309" s="193"/>
      <c r="W309" s="193"/>
      <c r="X309" s="193"/>
      <c r="Y309" s="193"/>
      <c r="Z309" s="193"/>
    </row>
    <row r="310" ht="12.0" customHeight="1">
      <c r="A310" s="193"/>
      <c r="B310" s="540"/>
      <c r="C310" s="193"/>
      <c r="D310" s="540"/>
      <c r="E310" s="540"/>
      <c r="F310" s="540"/>
      <c r="G310" s="540"/>
      <c r="H310" s="193"/>
      <c r="I310" s="193"/>
      <c r="J310" s="193"/>
      <c r="K310" s="193"/>
      <c r="L310" s="193"/>
      <c r="M310" s="193"/>
      <c r="N310" s="193"/>
      <c r="O310" s="193"/>
      <c r="P310" s="193"/>
      <c r="Q310" s="193"/>
      <c r="R310" s="193"/>
      <c r="S310" s="193"/>
      <c r="T310" s="193"/>
      <c r="U310" s="193"/>
      <c r="V310" s="193"/>
      <c r="W310" s="193"/>
      <c r="X310" s="193"/>
      <c r="Y310" s="193"/>
      <c r="Z310" s="193"/>
    </row>
    <row r="311" ht="12.0" customHeight="1">
      <c r="A311" s="193"/>
      <c r="B311" s="540"/>
      <c r="C311" s="193"/>
      <c r="D311" s="540"/>
      <c r="E311" s="540"/>
      <c r="F311" s="540"/>
      <c r="G311" s="540"/>
      <c r="H311" s="193"/>
      <c r="I311" s="193"/>
      <c r="J311" s="193"/>
      <c r="K311" s="193"/>
      <c r="L311" s="193"/>
      <c r="M311" s="193"/>
      <c r="N311" s="193"/>
      <c r="O311" s="193"/>
      <c r="P311" s="193"/>
      <c r="Q311" s="193"/>
      <c r="R311" s="193"/>
      <c r="S311" s="193"/>
      <c r="T311" s="193"/>
      <c r="U311" s="193"/>
      <c r="V311" s="193"/>
      <c r="W311" s="193"/>
      <c r="X311" s="193"/>
      <c r="Y311" s="193"/>
      <c r="Z311" s="193"/>
    </row>
    <row r="312" ht="12.0" customHeight="1">
      <c r="A312" s="193"/>
      <c r="B312" s="540"/>
      <c r="C312" s="193"/>
      <c r="D312" s="540"/>
      <c r="E312" s="540"/>
      <c r="F312" s="540"/>
      <c r="G312" s="540"/>
      <c r="H312" s="193"/>
      <c r="I312" s="193"/>
      <c r="J312" s="193"/>
      <c r="K312" s="193"/>
      <c r="L312" s="193"/>
      <c r="M312" s="193"/>
      <c r="N312" s="193"/>
      <c r="O312" s="193"/>
      <c r="P312" s="193"/>
      <c r="Q312" s="193"/>
      <c r="R312" s="193"/>
      <c r="S312" s="193"/>
      <c r="T312" s="193"/>
      <c r="U312" s="193"/>
      <c r="V312" s="193"/>
      <c r="W312" s="193"/>
      <c r="X312" s="193"/>
      <c r="Y312" s="193"/>
      <c r="Z312" s="193"/>
    </row>
    <row r="313" ht="12.0" customHeight="1">
      <c r="A313" s="193"/>
      <c r="B313" s="540"/>
      <c r="C313" s="193"/>
      <c r="D313" s="540"/>
      <c r="E313" s="540"/>
      <c r="F313" s="540"/>
      <c r="G313" s="540"/>
      <c r="H313" s="193"/>
      <c r="I313" s="193"/>
      <c r="J313" s="193"/>
      <c r="K313" s="193"/>
      <c r="L313" s="193"/>
      <c r="M313" s="193"/>
      <c r="N313" s="193"/>
      <c r="O313" s="193"/>
      <c r="P313" s="193"/>
      <c r="Q313" s="193"/>
      <c r="R313" s="193"/>
      <c r="S313" s="193"/>
      <c r="T313" s="193"/>
      <c r="U313" s="193"/>
      <c r="V313" s="193"/>
      <c r="W313" s="193"/>
      <c r="X313" s="193"/>
      <c r="Y313" s="193"/>
      <c r="Z313" s="193"/>
    </row>
    <row r="314" ht="12.0" customHeight="1">
      <c r="A314" s="193"/>
      <c r="B314" s="540"/>
      <c r="C314" s="193"/>
      <c r="D314" s="540"/>
      <c r="E314" s="540"/>
      <c r="F314" s="540"/>
      <c r="G314" s="540"/>
      <c r="H314" s="193"/>
      <c r="I314" s="193"/>
      <c r="J314" s="193"/>
      <c r="K314" s="193"/>
      <c r="L314" s="193"/>
      <c r="M314" s="193"/>
      <c r="N314" s="193"/>
      <c r="O314" s="193"/>
      <c r="P314" s="193"/>
      <c r="Q314" s="193"/>
      <c r="R314" s="193"/>
      <c r="S314" s="193"/>
      <c r="T314" s="193"/>
      <c r="U314" s="193"/>
      <c r="V314" s="193"/>
      <c r="W314" s="193"/>
      <c r="X314" s="193"/>
      <c r="Y314" s="193"/>
      <c r="Z314" s="193"/>
    </row>
    <row r="315" ht="12.0" customHeight="1">
      <c r="A315" s="193"/>
      <c r="B315" s="540"/>
      <c r="C315" s="193"/>
      <c r="D315" s="540"/>
      <c r="E315" s="540"/>
      <c r="F315" s="540"/>
      <c r="G315" s="540"/>
      <c r="H315" s="193"/>
      <c r="I315" s="193"/>
      <c r="J315" s="193"/>
      <c r="K315" s="193"/>
      <c r="L315" s="193"/>
      <c r="M315" s="193"/>
      <c r="N315" s="193"/>
      <c r="O315" s="193"/>
      <c r="P315" s="193"/>
      <c r="Q315" s="193"/>
      <c r="R315" s="193"/>
      <c r="S315" s="193"/>
      <c r="T315" s="193"/>
      <c r="U315" s="193"/>
      <c r="V315" s="193"/>
      <c r="W315" s="193"/>
      <c r="X315" s="193"/>
      <c r="Y315" s="193"/>
      <c r="Z315" s="193"/>
    </row>
    <row r="316" ht="12.0" customHeight="1">
      <c r="A316" s="193"/>
      <c r="B316" s="540"/>
      <c r="C316" s="193"/>
      <c r="D316" s="540"/>
      <c r="E316" s="540"/>
      <c r="F316" s="540"/>
      <c r="G316" s="540"/>
      <c r="H316" s="193"/>
      <c r="I316" s="193"/>
      <c r="J316" s="193"/>
      <c r="K316" s="193"/>
      <c r="L316" s="193"/>
      <c r="M316" s="193"/>
      <c r="N316" s="193"/>
      <c r="O316" s="193"/>
      <c r="P316" s="193"/>
      <c r="Q316" s="193"/>
      <c r="R316" s="193"/>
      <c r="S316" s="193"/>
      <c r="T316" s="193"/>
      <c r="U316" s="193"/>
      <c r="V316" s="193"/>
      <c r="W316" s="193"/>
      <c r="X316" s="193"/>
      <c r="Y316" s="193"/>
      <c r="Z316" s="193"/>
    </row>
    <row r="317" ht="12.0" customHeight="1">
      <c r="A317" s="193"/>
      <c r="B317" s="540"/>
      <c r="C317" s="193"/>
      <c r="D317" s="540"/>
      <c r="E317" s="540"/>
      <c r="F317" s="540"/>
      <c r="G317" s="540"/>
      <c r="H317" s="193"/>
      <c r="I317" s="193"/>
      <c r="J317" s="193"/>
      <c r="K317" s="193"/>
      <c r="L317" s="193"/>
      <c r="M317" s="193"/>
      <c r="N317" s="193"/>
      <c r="O317" s="193"/>
      <c r="P317" s="193"/>
      <c r="Q317" s="193"/>
      <c r="R317" s="193"/>
      <c r="S317" s="193"/>
      <c r="T317" s="193"/>
      <c r="U317" s="193"/>
      <c r="V317" s="193"/>
      <c r="W317" s="193"/>
      <c r="X317" s="193"/>
      <c r="Y317" s="193"/>
      <c r="Z317" s="193"/>
    </row>
    <row r="318" ht="12.0" customHeight="1">
      <c r="A318" s="193"/>
      <c r="B318" s="540"/>
      <c r="C318" s="193"/>
      <c r="D318" s="540"/>
      <c r="E318" s="540"/>
      <c r="F318" s="540"/>
      <c r="G318" s="540"/>
      <c r="H318" s="193"/>
      <c r="I318" s="193"/>
      <c r="J318" s="193"/>
      <c r="K318" s="193"/>
      <c r="L318" s="193"/>
      <c r="M318" s="193"/>
      <c r="N318" s="193"/>
      <c r="O318" s="193"/>
      <c r="P318" s="193"/>
      <c r="Q318" s="193"/>
      <c r="R318" s="193"/>
      <c r="S318" s="193"/>
      <c r="T318" s="193"/>
      <c r="U318" s="193"/>
      <c r="V318" s="193"/>
      <c r="W318" s="193"/>
      <c r="X318" s="193"/>
      <c r="Y318" s="193"/>
      <c r="Z318" s="193"/>
    </row>
    <row r="319" ht="12.0" customHeight="1">
      <c r="A319" s="193"/>
      <c r="B319" s="540"/>
      <c r="C319" s="193"/>
      <c r="D319" s="540"/>
      <c r="E319" s="540"/>
      <c r="F319" s="540"/>
      <c r="G319" s="540"/>
      <c r="H319" s="193"/>
      <c r="I319" s="193"/>
      <c r="J319" s="193"/>
      <c r="K319" s="193"/>
      <c r="L319" s="193"/>
      <c r="M319" s="193"/>
      <c r="N319" s="193"/>
      <c r="O319" s="193"/>
      <c r="P319" s="193"/>
      <c r="Q319" s="193"/>
      <c r="R319" s="193"/>
      <c r="S319" s="193"/>
      <c r="T319" s="193"/>
      <c r="U319" s="193"/>
      <c r="V319" s="193"/>
      <c r="W319" s="193"/>
      <c r="X319" s="193"/>
      <c r="Y319" s="193"/>
      <c r="Z319" s="193"/>
    </row>
    <row r="320" ht="12.0" customHeight="1">
      <c r="A320" s="193"/>
      <c r="B320" s="540"/>
      <c r="C320" s="193"/>
      <c r="D320" s="540"/>
      <c r="E320" s="540"/>
      <c r="F320" s="540"/>
      <c r="G320" s="540"/>
      <c r="H320" s="193"/>
      <c r="I320" s="193"/>
      <c r="J320" s="193"/>
      <c r="K320" s="193"/>
      <c r="L320" s="193"/>
      <c r="M320" s="193"/>
      <c r="N320" s="193"/>
      <c r="O320" s="193"/>
      <c r="P320" s="193"/>
      <c r="Q320" s="193"/>
      <c r="R320" s="193"/>
      <c r="S320" s="193"/>
      <c r="T320" s="193"/>
      <c r="U320" s="193"/>
      <c r="V320" s="193"/>
      <c r="W320" s="193"/>
      <c r="X320" s="193"/>
      <c r="Y320" s="193"/>
      <c r="Z320" s="193"/>
    </row>
    <row r="321" ht="12.0" customHeight="1">
      <c r="A321" s="193"/>
      <c r="B321" s="540"/>
      <c r="C321" s="193"/>
      <c r="D321" s="540"/>
      <c r="E321" s="540"/>
      <c r="F321" s="540"/>
      <c r="G321" s="540"/>
      <c r="H321" s="193"/>
      <c r="I321" s="193"/>
      <c r="J321" s="193"/>
      <c r="K321" s="193"/>
      <c r="L321" s="193"/>
      <c r="M321" s="193"/>
      <c r="N321" s="193"/>
      <c r="O321" s="193"/>
      <c r="P321" s="193"/>
      <c r="Q321" s="193"/>
      <c r="R321" s="193"/>
      <c r="S321" s="193"/>
      <c r="T321" s="193"/>
      <c r="U321" s="193"/>
      <c r="V321" s="193"/>
      <c r="W321" s="193"/>
      <c r="X321" s="193"/>
      <c r="Y321" s="193"/>
      <c r="Z321" s="193"/>
    </row>
    <row r="322" ht="12.0" customHeight="1">
      <c r="A322" s="193"/>
      <c r="B322" s="540"/>
      <c r="C322" s="193"/>
      <c r="D322" s="540"/>
      <c r="E322" s="540"/>
      <c r="F322" s="540"/>
      <c r="G322" s="540"/>
      <c r="H322" s="193"/>
      <c r="I322" s="193"/>
      <c r="J322" s="193"/>
      <c r="K322" s="193"/>
      <c r="L322" s="193"/>
      <c r="M322" s="193"/>
      <c r="N322" s="193"/>
      <c r="O322" s="193"/>
      <c r="P322" s="193"/>
      <c r="Q322" s="193"/>
      <c r="R322" s="193"/>
      <c r="S322" s="193"/>
      <c r="T322" s="193"/>
      <c r="U322" s="193"/>
      <c r="V322" s="193"/>
      <c r="W322" s="193"/>
      <c r="X322" s="193"/>
      <c r="Y322" s="193"/>
      <c r="Z322" s="193"/>
    </row>
    <row r="323" ht="12.0" customHeight="1">
      <c r="A323" s="193"/>
      <c r="B323" s="540"/>
      <c r="C323" s="193"/>
      <c r="D323" s="540"/>
      <c r="E323" s="540"/>
      <c r="F323" s="540"/>
      <c r="G323" s="540"/>
      <c r="H323" s="193"/>
      <c r="I323" s="193"/>
      <c r="J323" s="193"/>
      <c r="K323" s="193"/>
      <c r="L323" s="193"/>
      <c r="M323" s="193"/>
      <c r="N323" s="193"/>
      <c r="O323" s="193"/>
      <c r="P323" s="193"/>
      <c r="Q323" s="193"/>
      <c r="R323" s="193"/>
      <c r="S323" s="193"/>
      <c r="T323" s="193"/>
      <c r="U323" s="193"/>
      <c r="V323" s="193"/>
      <c r="W323" s="193"/>
      <c r="X323" s="193"/>
      <c r="Y323" s="193"/>
      <c r="Z323" s="193"/>
    </row>
    <row r="324" ht="12.0" customHeight="1">
      <c r="A324" s="193"/>
      <c r="B324" s="540"/>
      <c r="C324" s="193"/>
      <c r="D324" s="540"/>
      <c r="E324" s="540"/>
      <c r="F324" s="540"/>
      <c r="G324" s="540"/>
      <c r="H324" s="193"/>
      <c r="I324" s="193"/>
      <c r="J324" s="193"/>
      <c r="K324" s="193"/>
      <c r="L324" s="193"/>
      <c r="M324" s="193"/>
      <c r="N324" s="193"/>
      <c r="O324" s="193"/>
      <c r="P324" s="193"/>
      <c r="Q324" s="193"/>
      <c r="R324" s="193"/>
      <c r="S324" s="193"/>
      <c r="T324" s="193"/>
      <c r="U324" s="193"/>
      <c r="V324" s="193"/>
      <c r="W324" s="193"/>
      <c r="X324" s="193"/>
      <c r="Y324" s="193"/>
      <c r="Z324" s="193"/>
    </row>
    <row r="325" ht="12.0" customHeight="1">
      <c r="A325" s="193"/>
      <c r="B325" s="540"/>
      <c r="C325" s="193"/>
      <c r="D325" s="540"/>
      <c r="E325" s="540"/>
      <c r="F325" s="540"/>
      <c r="G325" s="540"/>
      <c r="H325" s="193"/>
      <c r="I325" s="193"/>
      <c r="J325" s="193"/>
      <c r="K325" s="193"/>
      <c r="L325" s="193"/>
      <c r="M325" s="193"/>
      <c r="N325" s="193"/>
      <c r="O325" s="193"/>
      <c r="P325" s="193"/>
      <c r="Q325" s="193"/>
      <c r="R325" s="193"/>
      <c r="S325" s="193"/>
      <c r="T325" s="193"/>
      <c r="U325" s="193"/>
      <c r="V325" s="193"/>
      <c r="W325" s="193"/>
      <c r="X325" s="193"/>
      <c r="Y325" s="193"/>
      <c r="Z325" s="193"/>
    </row>
    <row r="326" ht="12.0" customHeight="1">
      <c r="A326" s="193"/>
      <c r="B326" s="540"/>
      <c r="C326" s="193"/>
      <c r="D326" s="540"/>
      <c r="E326" s="540"/>
      <c r="F326" s="540"/>
      <c r="G326" s="540"/>
      <c r="H326" s="193"/>
      <c r="I326" s="193"/>
      <c r="J326" s="193"/>
      <c r="K326" s="193"/>
      <c r="L326" s="193"/>
      <c r="M326" s="193"/>
      <c r="N326" s="193"/>
      <c r="O326" s="193"/>
      <c r="P326" s="193"/>
      <c r="Q326" s="193"/>
      <c r="R326" s="193"/>
      <c r="S326" s="193"/>
      <c r="T326" s="193"/>
      <c r="U326" s="193"/>
      <c r="V326" s="193"/>
      <c r="W326" s="193"/>
      <c r="X326" s="193"/>
      <c r="Y326" s="193"/>
      <c r="Z326" s="193"/>
    </row>
    <row r="327" ht="12.0" customHeight="1">
      <c r="A327" s="193"/>
      <c r="B327" s="540"/>
      <c r="C327" s="193"/>
      <c r="D327" s="540"/>
      <c r="E327" s="540"/>
      <c r="F327" s="540"/>
      <c r="G327" s="540"/>
      <c r="H327" s="193"/>
      <c r="I327" s="193"/>
      <c r="J327" s="193"/>
      <c r="K327" s="193"/>
      <c r="L327" s="193"/>
      <c r="M327" s="193"/>
      <c r="N327" s="193"/>
      <c r="O327" s="193"/>
      <c r="P327" s="193"/>
      <c r="Q327" s="193"/>
      <c r="R327" s="193"/>
      <c r="S327" s="193"/>
      <c r="T327" s="193"/>
      <c r="U327" s="193"/>
      <c r="V327" s="193"/>
      <c r="W327" s="193"/>
      <c r="X327" s="193"/>
      <c r="Y327" s="193"/>
      <c r="Z327" s="193"/>
    </row>
    <row r="328" ht="12.0" customHeight="1">
      <c r="A328" s="193"/>
      <c r="B328" s="540"/>
      <c r="C328" s="193"/>
      <c r="D328" s="540"/>
      <c r="E328" s="540"/>
      <c r="F328" s="540"/>
      <c r="G328" s="540"/>
      <c r="H328" s="193"/>
      <c r="I328" s="193"/>
      <c r="J328" s="193"/>
      <c r="K328" s="193"/>
      <c r="L328" s="193"/>
      <c r="M328" s="193"/>
      <c r="N328" s="193"/>
      <c r="O328" s="193"/>
      <c r="P328" s="193"/>
      <c r="Q328" s="193"/>
      <c r="R328" s="193"/>
      <c r="S328" s="193"/>
      <c r="T328" s="193"/>
      <c r="U328" s="193"/>
      <c r="V328" s="193"/>
      <c r="W328" s="193"/>
      <c r="X328" s="193"/>
      <c r="Y328" s="193"/>
      <c r="Z328" s="193"/>
    </row>
    <row r="329" ht="12.0" customHeight="1">
      <c r="A329" s="193"/>
      <c r="B329" s="540"/>
      <c r="C329" s="193"/>
      <c r="D329" s="540"/>
      <c r="E329" s="540"/>
      <c r="F329" s="540"/>
      <c r="G329" s="540"/>
      <c r="H329" s="193"/>
      <c r="I329" s="193"/>
      <c r="J329" s="193"/>
      <c r="K329" s="193"/>
      <c r="L329" s="193"/>
      <c r="M329" s="193"/>
      <c r="N329" s="193"/>
      <c r="O329" s="193"/>
      <c r="P329" s="193"/>
      <c r="Q329" s="193"/>
      <c r="R329" s="193"/>
      <c r="S329" s="193"/>
      <c r="T329" s="193"/>
      <c r="U329" s="193"/>
      <c r="V329" s="193"/>
      <c r="W329" s="193"/>
      <c r="X329" s="193"/>
      <c r="Y329" s="193"/>
      <c r="Z329" s="193"/>
    </row>
    <row r="330" ht="12.0" customHeight="1">
      <c r="A330" s="193"/>
      <c r="B330" s="540"/>
      <c r="C330" s="193"/>
      <c r="D330" s="540"/>
      <c r="E330" s="540"/>
      <c r="F330" s="540"/>
      <c r="G330" s="540"/>
      <c r="H330" s="193"/>
      <c r="I330" s="193"/>
      <c r="J330" s="193"/>
      <c r="K330" s="193"/>
      <c r="L330" s="193"/>
      <c r="M330" s="193"/>
      <c r="N330" s="193"/>
      <c r="O330" s="193"/>
      <c r="P330" s="193"/>
      <c r="Q330" s="193"/>
      <c r="R330" s="193"/>
      <c r="S330" s="193"/>
      <c r="T330" s="193"/>
      <c r="U330" s="193"/>
      <c r="V330" s="193"/>
      <c r="W330" s="193"/>
      <c r="X330" s="193"/>
      <c r="Y330" s="193"/>
      <c r="Z330" s="193"/>
    </row>
    <row r="331" ht="12.0" customHeight="1">
      <c r="A331" s="193"/>
      <c r="B331" s="540"/>
      <c r="C331" s="193"/>
      <c r="D331" s="540"/>
      <c r="E331" s="540"/>
      <c r="F331" s="540"/>
      <c r="G331" s="540"/>
      <c r="H331" s="193"/>
      <c r="I331" s="193"/>
      <c r="J331" s="193"/>
      <c r="K331" s="193"/>
      <c r="L331" s="193"/>
      <c r="M331" s="193"/>
      <c r="N331" s="193"/>
      <c r="O331" s="193"/>
      <c r="P331" s="193"/>
      <c r="Q331" s="193"/>
      <c r="R331" s="193"/>
      <c r="S331" s="193"/>
      <c r="T331" s="193"/>
      <c r="U331" s="193"/>
      <c r="V331" s="193"/>
      <c r="W331" s="193"/>
      <c r="X331" s="193"/>
      <c r="Y331" s="193"/>
      <c r="Z331" s="193"/>
    </row>
    <row r="332" ht="12.0" customHeight="1">
      <c r="A332" s="193"/>
      <c r="B332" s="540"/>
      <c r="C332" s="193"/>
      <c r="D332" s="540"/>
      <c r="E332" s="540"/>
      <c r="F332" s="540"/>
      <c r="G332" s="540"/>
      <c r="H332" s="193"/>
      <c r="I332" s="193"/>
      <c r="J332" s="193"/>
      <c r="K332" s="193"/>
      <c r="L332" s="193"/>
      <c r="M332" s="193"/>
      <c r="N332" s="193"/>
      <c r="O332" s="193"/>
      <c r="P332" s="193"/>
      <c r="Q332" s="193"/>
      <c r="R332" s="193"/>
      <c r="S332" s="193"/>
      <c r="T332" s="193"/>
      <c r="U332" s="193"/>
      <c r="V332" s="193"/>
      <c r="W332" s="193"/>
      <c r="X332" s="193"/>
      <c r="Y332" s="193"/>
      <c r="Z332" s="193"/>
    </row>
    <row r="333" ht="12.0" customHeight="1">
      <c r="A333" s="193"/>
      <c r="B333" s="540"/>
      <c r="C333" s="193"/>
      <c r="D333" s="540"/>
      <c r="E333" s="540"/>
      <c r="F333" s="540"/>
      <c r="G333" s="540"/>
      <c r="H333" s="193"/>
      <c r="I333" s="193"/>
      <c r="J333" s="193"/>
      <c r="K333" s="193"/>
      <c r="L333" s="193"/>
      <c r="M333" s="193"/>
      <c r="N333" s="193"/>
      <c r="O333" s="193"/>
      <c r="P333" s="193"/>
      <c r="Q333" s="193"/>
      <c r="R333" s="193"/>
      <c r="S333" s="193"/>
      <c r="T333" s="193"/>
      <c r="U333" s="193"/>
      <c r="V333" s="193"/>
      <c r="W333" s="193"/>
      <c r="X333" s="193"/>
      <c r="Y333" s="193"/>
      <c r="Z333" s="193"/>
    </row>
    <row r="334" ht="12.0" customHeight="1">
      <c r="A334" s="193"/>
      <c r="B334" s="540"/>
      <c r="C334" s="193"/>
      <c r="D334" s="540"/>
      <c r="E334" s="540"/>
      <c r="F334" s="540"/>
      <c r="G334" s="540"/>
      <c r="H334" s="193"/>
      <c r="I334" s="193"/>
      <c r="J334" s="193"/>
      <c r="K334" s="193"/>
      <c r="L334" s="193"/>
      <c r="M334" s="193"/>
      <c r="N334" s="193"/>
      <c r="O334" s="193"/>
      <c r="P334" s="193"/>
      <c r="Q334" s="193"/>
      <c r="R334" s="193"/>
      <c r="S334" s="193"/>
      <c r="T334" s="193"/>
      <c r="U334" s="193"/>
      <c r="V334" s="193"/>
      <c r="W334" s="193"/>
      <c r="X334" s="193"/>
      <c r="Y334" s="193"/>
      <c r="Z334" s="193"/>
    </row>
    <row r="335" ht="12.0" customHeight="1">
      <c r="A335" s="193"/>
      <c r="B335" s="540"/>
      <c r="C335" s="193"/>
      <c r="D335" s="540"/>
      <c r="E335" s="540"/>
      <c r="F335" s="540"/>
      <c r="G335" s="540"/>
      <c r="H335" s="193"/>
      <c r="I335" s="193"/>
      <c r="J335" s="193"/>
      <c r="K335" s="193"/>
      <c r="L335" s="193"/>
      <c r="M335" s="193"/>
      <c r="N335" s="193"/>
      <c r="O335" s="193"/>
      <c r="P335" s="193"/>
      <c r="Q335" s="193"/>
      <c r="R335" s="193"/>
      <c r="S335" s="193"/>
      <c r="T335" s="193"/>
      <c r="U335" s="193"/>
      <c r="V335" s="193"/>
      <c r="W335" s="193"/>
      <c r="X335" s="193"/>
      <c r="Y335" s="193"/>
      <c r="Z335" s="193"/>
    </row>
    <row r="336" ht="12.0" customHeight="1">
      <c r="A336" s="193"/>
      <c r="B336" s="540"/>
      <c r="C336" s="193"/>
      <c r="D336" s="540"/>
      <c r="E336" s="540"/>
      <c r="F336" s="540"/>
      <c r="G336" s="540"/>
      <c r="H336" s="193"/>
      <c r="I336" s="193"/>
      <c r="J336" s="193"/>
      <c r="K336" s="193"/>
      <c r="L336" s="193"/>
      <c r="M336" s="193"/>
      <c r="N336" s="193"/>
      <c r="O336" s="193"/>
      <c r="P336" s="193"/>
      <c r="Q336" s="193"/>
      <c r="R336" s="193"/>
      <c r="S336" s="193"/>
      <c r="T336" s="193"/>
      <c r="U336" s="193"/>
      <c r="V336" s="193"/>
      <c r="W336" s="193"/>
      <c r="X336" s="193"/>
      <c r="Y336" s="193"/>
      <c r="Z336" s="193"/>
    </row>
    <row r="337" ht="12.0" customHeight="1">
      <c r="A337" s="193"/>
      <c r="B337" s="540"/>
      <c r="C337" s="193"/>
      <c r="D337" s="540"/>
      <c r="E337" s="540"/>
      <c r="F337" s="540"/>
      <c r="G337" s="540"/>
      <c r="H337" s="193"/>
      <c r="I337" s="193"/>
      <c r="J337" s="193"/>
      <c r="K337" s="193"/>
      <c r="L337" s="193"/>
      <c r="M337" s="193"/>
      <c r="N337" s="193"/>
      <c r="O337" s="193"/>
      <c r="P337" s="193"/>
      <c r="Q337" s="193"/>
      <c r="R337" s="193"/>
      <c r="S337" s="193"/>
      <c r="T337" s="193"/>
      <c r="U337" s="193"/>
      <c r="V337" s="193"/>
      <c r="W337" s="193"/>
      <c r="X337" s="193"/>
      <c r="Y337" s="193"/>
      <c r="Z337" s="193"/>
    </row>
    <row r="338" ht="12.0" customHeight="1">
      <c r="A338" s="193"/>
      <c r="B338" s="540"/>
      <c r="C338" s="193"/>
      <c r="D338" s="540"/>
      <c r="E338" s="540"/>
      <c r="F338" s="540"/>
      <c r="G338" s="540"/>
      <c r="H338" s="193"/>
      <c r="I338" s="193"/>
      <c r="J338" s="193"/>
      <c r="K338" s="193"/>
      <c r="L338" s="193"/>
      <c r="M338" s="193"/>
      <c r="N338" s="193"/>
      <c r="O338" s="193"/>
      <c r="P338" s="193"/>
      <c r="Q338" s="193"/>
      <c r="R338" s="193"/>
      <c r="S338" s="193"/>
      <c r="T338" s="193"/>
      <c r="U338" s="193"/>
      <c r="V338" s="193"/>
      <c r="W338" s="193"/>
      <c r="X338" s="193"/>
      <c r="Y338" s="193"/>
      <c r="Z338" s="193"/>
    </row>
    <row r="339" ht="12.0" customHeight="1">
      <c r="A339" s="193"/>
      <c r="B339" s="540"/>
      <c r="C339" s="193"/>
      <c r="D339" s="540"/>
      <c r="E339" s="540"/>
      <c r="F339" s="540"/>
      <c r="G339" s="540"/>
      <c r="H339" s="193"/>
      <c r="I339" s="193"/>
      <c r="J339" s="193"/>
      <c r="K339" s="193"/>
      <c r="L339" s="193"/>
      <c r="M339" s="193"/>
      <c r="N339" s="193"/>
      <c r="O339" s="193"/>
      <c r="P339" s="193"/>
      <c r="Q339" s="193"/>
      <c r="R339" s="193"/>
      <c r="S339" s="193"/>
      <c r="T339" s="193"/>
      <c r="U339" s="193"/>
      <c r="V339" s="193"/>
      <c r="W339" s="193"/>
      <c r="X339" s="193"/>
      <c r="Y339" s="193"/>
      <c r="Z339" s="193"/>
    </row>
    <row r="340" ht="12.0" customHeight="1">
      <c r="A340" s="193"/>
      <c r="B340" s="540"/>
      <c r="C340" s="193"/>
      <c r="D340" s="540"/>
      <c r="E340" s="540"/>
      <c r="F340" s="540"/>
      <c r="G340" s="540"/>
      <c r="H340" s="193"/>
      <c r="I340" s="193"/>
      <c r="J340" s="193"/>
      <c r="K340" s="193"/>
      <c r="L340" s="193"/>
      <c r="M340" s="193"/>
      <c r="N340" s="193"/>
      <c r="O340" s="193"/>
      <c r="P340" s="193"/>
      <c r="Q340" s="193"/>
      <c r="R340" s="193"/>
      <c r="S340" s="193"/>
      <c r="T340" s="193"/>
      <c r="U340" s="193"/>
      <c r="V340" s="193"/>
      <c r="W340" s="193"/>
      <c r="X340" s="193"/>
      <c r="Y340" s="193"/>
      <c r="Z340" s="193"/>
    </row>
    <row r="341" ht="12.0" customHeight="1">
      <c r="A341" s="193"/>
      <c r="B341" s="540"/>
      <c r="C341" s="193"/>
      <c r="D341" s="540"/>
      <c r="E341" s="540"/>
      <c r="F341" s="540"/>
      <c r="G341" s="540"/>
      <c r="H341" s="193"/>
      <c r="I341" s="193"/>
      <c r="J341" s="193"/>
      <c r="K341" s="193"/>
      <c r="L341" s="193"/>
      <c r="M341" s="193"/>
      <c r="N341" s="193"/>
      <c r="O341" s="193"/>
      <c r="P341" s="193"/>
      <c r="Q341" s="193"/>
      <c r="R341" s="193"/>
      <c r="S341" s="193"/>
      <c r="T341" s="193"/>
      <c r="U341" s="193"/>
      <c r="V341" s="193"/>
      <c r="W341" s="193"/>
      <c r="X341" s="193"/>
      <c r="Y341" s="193"/>
      <c r="Z341" s="193"/>
    </row>
    <row r="342" ht="12.0" customHeight="1">
      <c r="A342" s="193"/>
      <c r="B342" s="540"/>
      <c r="C342" s="193"/>
      <c r="D342" s="540"/>
      <c r="E342" s="540"/>
      <c r="F342" s="540"/>
      <c r="G342" s="540"/>
      <c r="H342" s="193"/>
      <c r="I342" s="193"/>
      <c r="J342" s="193"/>
      <c r="K342" s="193"/>
      <c r="L342" s="193"/>
      <c r="M342" s="193"/>
      <c r="N342" s="193"/>
      <c r="O342" s="193"/>
      <c r="P342" s="193"/>
      <c r="Q342" s="193"/>
      <c r="R342" s="193"/>
      <c r="S342" s="193"/>
      <c r="T342" s="193"/>
      <c r="U342" s="193"/>
      <c r="V342" s="193"/>
      <c r="W342" s="193"/>
      <c r="X342" s="193"/>
      <c r="Y342" s="193"/>
      <c r="Z342" s="193"/>
    </row>
    <row r="343" ht="12.0" customHeight="1">
      <c r="A343" s="193"/>
      <c r="B343" s="540"/>
      <c r="C343" s="193"/>
      <c r="D343" s="540"/>
      <c r="E343" s="540"/>
      <c r="F343" s="540"/>
      <c r="G343" s="540"/>
      <c r="H343" s="193"/>
      <c r="I343" s="193"/>
      <c r="J343" s="193"/>
      <c r="K343" s="193"/>
      <c r="L343" s="193"/>
      <c r="M343" s="193"/>
      <c r="N343" s="193"/>
      <c r="O343" s="193"/>
      <c r="P343" s="193"/>
      <c r="Q343" s="193"/>
      <c r="R343" s="193"/>
      <c r="S343" s="193"/>
      <c r="T343" s="193"/>
      <c r="U343" s="193"/>
      <c r="V343" s="193"/>
      <c r="W343" s="193"/>
      <c r="X343" s="193"/>
      <c r="Y343" s="193"/>
      <c r="Z343" s="193"/>
    </row>
    <row r="344" ht="12.0" customHeight="1">
      <c r="A344" s="193"/>
      <c r="B344" s="540"/>
      <c r="C344" s="193"/>
      <c r="D344" s="540"/>
      <c r="E344" s="540"/>
      <c r="F344" s="540"/>
      <c r="G344" s="540"/>
      <c r="H344" s="193"/>
      <c r="I344" s="193"/>
      <c r="J344" s="193"/>
      <c r="K344" s="193"/>
      <c r="L344" s="193"/>
      <c r="M344" s="193"/>
      <c r="N344" s="193"/>
      <c r="O344" s="193"/>
      <c r="P344" s="193"/>
      <c r="Q344" s="193"/>
      <c r="R344" s="193"/>
      <c r="S344" s="193"/>
      <c r="T344" s="193"/>
      <c r="U344" s="193"/>
      <c r="V344" s="193"/>
      <c r="W344" s="193"/>
      <c r="X344" s="193"/>
      <c r="Y344" s="193"/>
      <c r="Z344" s="193"/>
    </row>
    <row r="345" ht="12.0" customHeight="1">
      <c r="A345" s="193"/>
      <c r="B345" s="540"/>
      <c r="C345" s="193"/>
      <c r="D345" s="540"/>
      <c r="E345" s="540"/>
      <c r="F345" s="540"/>
      <c r="G345" s="540"/>
      <c r="H345" s="193"/>
      <c r="I345" s="193"/>
      <c r="J345" s="193"/>
      <c r="K345" s="193"/>
      <c r="L345" s="193"/>
      <c r="M345" s="193"/>
      <c r="N345" s="193"/>
      <c r="O345" s="193"/>
      <c r="P345" s="193"/>
      <c r="Q345" s="193"/>
      <c r="R345" s="193"/>
      <c r="S345" s="193"/>
      <c r="T345" s="193"/>
      <c r="U345" s="193"/>
      <c r="V345" s="193"/>
      <c r="W345" s="193"/>
      <c r="X345" s="193"/>
      <c r="Y345" s="193"/>
      <c r="Z345" s="193"/>
    </row>
    <row r="346" ht="12.0" customHeight="1">
      <c r="A346" s="193"/>
      <c r="B346" s="540"/>
      <c r="C346" s="193"/>
      <c r="D346" s="540"/>
      <c r="E346" s="540"/>
      <c r="F346" s="540"/>
      <c r="G346" s="540"/>
      <c r="H346" s="193"/>
      <c r="I346" s="193"/>
      <c r="J346" s="193"/>
      <c r="K346" s="193"/>
      <c r="L346" s="193"/>
      <c r="M346" s="193"/>
      <c r="N346" s="193"/>
      <c r="O346" s="193"/>
      <c r="P346" s="193"/>
      <c r="Q346" s="193"/>
      <c r="R346" s="193"/>
      <c r="S346" s="193"/>
      <c r="T346" s="193"/>
      <c r="U346" s="193"/>
      <c r="V346" s="193"/>
      <c r="W346" s="193"/>
      <c r="X346" s="193"/>
      <c r="Y346" s="193"/>
      <c r="Z346" s="193"/>
    </row>
    <row r="347" ht="12.0" customHeight="1">
      <c r="A347" s="193"/>
      <c r="B347" s="540"/>
      <c r="C347" s="193"/>
      <c r="D347" s="540"/>
      <c r="E347" s="540"/>
      <c r="F347" s="540"/>
      <c r="G347" s="540"/>
      <c r="H347" s="193"/>
      <c r="I347" s="193"/>
      <c r="J347" s="193"/>
      <c r="K347" s="193"/>
      <c r="L347" s="193"/>
      <c r="M347" s="193"/>
      <c r="N347" s="193"/>
      <c r="O347" s="193"/>
      <c r="P347" s="193"/>
      <c r="Q347" s="193"/>
      <c r="R347" s="193"/>
      <c r="S347" s="193"/>
      <c r="T347" s="193"/>
      <c r="U347" s="193"/>
      <c r="V347" s="193"/>
      <c r="W347" s="193"/>
      <c r="X347" s="193"/>
      <c r="Y347" s="193"/>
      <c r="Z347" s="193"/>
    </row>
    <row r="348" ht="12.0" customHeight="1">
      <c r="A348" s="193"/>
      <c r="B348" s="540"/>
      <c r="C348" s="193"/>
      <c r="D348" s="540"/>
      <c r="E348" s="540"/>
      <c r="F348" s="540"/>
      <c r="G348" s="540"/>
      <c r="H348" s="193"/>
      <c r="I348" s="193"/>
      <c r="J348" s="193"/>
      <c r="K348" s="193"/>
      <c r="L348" s="193"/>
      <c r="M348" s="193"/>
      <c r="N348" s="193"/>
      <c r="O348" s="193"/>
      <c r="P348" s="193"/>
      <c r="Q348" s="193"/>
      <c r="R348" s="193"/>
      <c r="S348" s="193"/>
      <c r="T348" s="193"/>
      <c r="U348" s="193"/>
      <c r="V348" s="193"/>
      <c r="W348" s="193"/>
      <c r="X348" s="193"/>
      <c r="Y348" s="193"/>
      <c r="Z348" s="193"/>
    </row>
    <row r="349" ht="12.0" customHeight="1">
      <c r="A349" s="193"/>
      <c r="B349" s="540"/>
      <c r="C349" s="193"/>
      <c r="D349" s="540"/>
      <c r="E349" s="540"/>
      <c r="F349" s="540"/>
      <c r="G349" s="540"/>
      <c r="H349" s="193"/>
      <c r="I349" s="193"/>
      <c r="J349" s="193"/>
      <c r="K349" s="193"/>
      <c r="L349" s="193"/>
      <c r="M349" s="193"/>
      <c r="N349" s="193"/>
      <c r="O349" s="193"/>
      <c r="P349" s="193"/>
      <c r="Q349" s="193"/>
      <c r="R349" s="193"/>
      <c r="S349" s="193"/>
      <c r="T349" s="193"/>
      <c r="U349" s="193"/>
      <c r="V349" s="193"/>
      <c r="W349" s="193"/>
      <c r="X349" s="193"/>
      <c r="Y349" s="193"/>
      <c r="Z349" s="193"/>
    </row>
    <row r="350" ht="12.0" customHeight="1">
      <c r="A350" s="193"/>
      <c r="B350" s="540"/>
      <c r="C350" s="193"/>
      <c r="D350" s="540"/>
      <c r="E350" s="540"/>
      <c r="F350" s="540"/>
      <c r="G350" s="540"/>
      <c r="H350" s="193"/>
      <c r="I350" s="193"/>
      <c r="J350" s="193"/>
      <c r="K350" s="193"/>
      <c r="L350" s="193"/>
      <c r="M350" s="193"/>
      <c r="N350" s="193"/>
      <c r="O350" s="193"/>
      <c r="P350" s="193"/>
      <c r="Q350" s="193"/>
      <c r="R350" s="193"/>
      <c r="S350" s="193"/>
      <c r="T350" s="193"/>
      <c r="U350" s="193"/>
      <c r="V350" s="193"/>
      <c r="W350" s="193"/>
      <c r="X350" s="193"/>
      <c r="Y350" s="193"/>
      <c r="Z350" s="193"/>
    </row>
    <row r="351" ht="12.0" customHeight="1">
      <c r="A351" s="193"/>
      <c r="B351" s="540"/>
      <c r="C351" s="193"/>
      <c r="D351" s="540"/>
      <c r="E351" s="540"/>
      <c r="F351" s="540"/>
      <c r="G351" s="540"/>
      <c r="H351" s="193"/>
      <c r="I351" s="193"/>
      <c r="J351" s="193"/>
      <c r="K351" s="193"/>
      <c r="L351" s="193"/>
      <c r="M351" s="193"/>
      <c r="N351" s="193"/>
      <c r="O351" s="193"/>
      <c r="P351" s="193"/>
      <c r="Q351" s="193"/>
      <c r="R351" s="193"/>
      <c r="S351" s="193"/>
      <c r="T351" s="193"/>
      <c r="U351" s="193"/>
      <c r="V351" s="193"/>
      <c r="W351" s="193"/>
      <c r="X351" s="193"/>
      <c r="Y351" s="193"/>
      <c r="Z351" s="193"/>
    </row>
    <row r="352" ht="12.0" customHeight="1">
      <c r="A352" s="193"/>
      <c r="B352" s="540"/>
      <c r="C352" s="193"/>
      <c r="D352" s="540"/>
      <c r="E352" s="540"/>
      <c r="F352" s="540"/>
      <c r="G352" s="540"/>
      <c r="H352" s="193"/>
      <c r="I352" s="193"/>
      <c r="J352" s="193"/>
      <c r="K352" s="193"/>
      <c r="L352" s="193"/>
      <c r="M352" s="193"/>
      <c r="N352" s="193"/>
      <c r="O352" s="193"/>
      <c r="P352" s="193"/>
      <c r="Q352" s="193"/>
      <c r="R352" s="193"/>
      <c r="S352" s="193"/>
      <c r="T352" s="193"/>
      <c r="U352" s="193"/>
      <c r="V352" s="193"/>
      <c r="W352" s="193"/>
      <c r="X352" s="193"/>
      <c r="Y352" s="193"/>
      <c r="Z352" s="193"/>
    </row>
    <row r="353" ht="12.0" customHeight="1">
      <c r="A353" s="193"/>
      <c r="B353" s="540"/>
      <c r="C353" s="193"/>
      <c r="D353" s="540"/>
      <c r="E353" s="540"/>
      <c r="F353" s="540"/>
      <c r="G353" s="540"/>
      <c r="H353" s="193"/>
      <c r="I353" s="193"/>
      <c r="J353" s="193"/>
      <c r="K353" s="193"/>
      <c r="L353" s="193"/>
      <c r="M353" s="193"/>
      <c r="N353" s="193"/>
      <c r="O353" s="193"/>
      <c r="P353" s="193"/>
      <c r="Q353" s="193"/>
      <c r="R353" s="193"/>
      <c r="S353" s="193"/>
      <c r="T353" s="193"/>
      <c r="U353" s="193"/>
      <c r="V353" s="193"/>
      <c r="W353" s="193"/>
      <c r="X353" s="193"/>
      <c r="Y353" s="193"/>
      <c r="Z353" s="193"/>
    </row>
    <row r="354" ht="12.0" customHeight="1">
      <c r="A354" s="193"/>
      <c r="B354" s="540"/>
      <c r="C354" s="193"/>
      <c r="D354" s="540"/>
      <c r="E354" s="540"/>
      <c r="F354" s="540"/>
      <c r="G354" s="540"/>
      <c r="H354" s="193"/>
      <c r="I354" s="193"/>
      <c r="J354" s="193"/>
      <c r="K354" s="193"/>
      <c r="L354" s="193"/>
      <c r="M354" s="193"/>
      <c r="N354" s="193"/>
      <c r="O354" s="193"/>
      <c r="P354" s="193"/>
      <c r="Q354" s="193"/>
      <c r="R354" s="193"/>
      <c r="S354" s="193"/>
      <c r="T354" s="193"/>
      <c r="U354" s="193"/>
      <c r="V354" s="193"/>
      <c r="W354" s="193"/>
      <c r="X354" s="193"/>
      <c r="Y354" s="193"/>
      <c r="Z354" s="193"/>
    </row>
    <row r="355" ht="12.0" customHeight="1">
      <c r="A355" s="193"/>
      <c r="B355" s="540"/>
      <c r="C355" s="193"/>
      <c r="D355" s="540"/>
      <c r="E355" s="540"/>
      <c r="F355" s="540"/>
      <c r="G355" s="540"/>
      <c r="H355" s="193"/>
      <c r="I355" s="193"/>
      <c r="J355" s="193"/>
      <c r="K355" s="193"/>
      <c r="L355" s="193"/>
      <c r="M355" s="193"/>
      <c r="N355" s="193"/>
      <c r="O355" s="193"/>
      <c r="P355" s="193"/>
      <c r="Q355" s="193"/>
      <c r="R355" s="193"/>
      <c r="S355" s="193"/>
      <c r="T355" s="193"/>
      <c r="U355" s="193"/>
      <c r="V355" s="193"/>
      <c r="W355" s="193"/>
      <c r="X355" s="193"/>
      <c r="Y355" s="193"/>
      <c r="Z355" s="193"/>
    </row>
    <row r="356" ht="12.0" customHeight="1">
      <c r="A356" s="193"/>
      <c r="B356" s="540"/>
      <c r="C356" s="193"/>
      <c r="D356" s="540"/>
      <c r="E356" s="540"/>
      <c r="F356" s="540"/>
      <c r="G356" s="540"/>
      <c r="H356" s="193"/>
      <c r="I356" s="193"/>
      <c r="J356" s="193"/>
      <c r="K356" s="193"/>
      <c r="L356" s="193"/>
      <c r="M356" s="193"/>
      <c r="N356" s="193"/>
      <c r="O356" s="193"/>
      <c r="P356" s="193"/>
      <c r="Q356" s="193"/>
      <c r="R356" s="193"/>
      <c r="S356" s="193"/>
      <c r="T356" s="193"/>
      <c r="U356" s="193"/>
      <c r="V356" s="193"/>
      <c r="W356" s="193"/>
      <c r="X356" s="193"/>
      <c r="Y356" s="193"/>
      <c r="Z356" s="193"/>
    </row>
    <row r="357" ht="12.0" customHeight="1">
      <c r="A357" s="193"/>
      <c r="B357" s="540"/>
      <c r="C357" s="193"/>
      <c r="D357" s="540"/>
      <c r="E357" s="540"/>
      <c r="F357" s="540"/>
      <c r="G357" s="540"/>
      <c r="H357" s="193"/>
      <c r="I357" s="193"/>
      <c r="J357" s="193"/>
      <c r="K357" s="193"/>
      <c r="L357" s="193"/>
      <c r="M357" s="193"/>
      <c r="N357" s="193"/>
      <c r="O357" s="193"/>
      <c r="P357" s="193"/>
      <c r="Q357" s="193"/>
      <c r="R357" s="193"/>
      <c r="S357" s="193"/>
      <c r="T357" s="193"/>
      <c r="U357" s="193"/>
      <c r="V357" s="193"/>
      <c r="W357" s="193"/>
      <c r="X357" s="193"/>
      <c r="Y357" s="193"/>
      <c r="Z357" s="193"/>
    </row>
    <row r="358" ht="12.0" customHeight="1">
      <c r="A358" s="193"/>
      <c r="B358" s="540"/>
      <c r="C358" s="193"/>
      <c r="D358" s="540"/>
      <c r="E358" s="540"/>
      <c r="F358" s="540"/>
      <c r="G358" s="540"/>
      <c r="H358" s="193"/>
      <c r="I358" s="193"/>
      <c r="J358" s="193"/>
      <c r="K358" s="193"/>
      <c r="L358" s="193"/>
      <c r="M358" s="193"/>
      <c r="N358" s="193"/>
      <c r="O358" s="193"/>
      <c r="P358" s="193"/>
      <c r="Q358" s="193"/>
      <c r="R358" s="193"/>
      <c r="S358" s="193"/>
      <c r="T358" s="193"/>
      <c r="U358" s="193"/>
      <c r="V358" s="193"/>
      <c r="W358" s="193"/>
      <c r="X358" s="193"/>
      <c r="Y358" s="193"/>
      <c r="Z358" s="193"/>
    </row>
    <row r="359" ht="12.0" customHeight="1">
      <c r="A359" s="193"/>
      <c r="B359" s="540"/>
      <c r="C359" s="193"/>
      <c r="D359" s="540"/>
      <c r="E359" s="540"/>
      <c r="F359" s="540"/>
      <c r="G359" s="540"/>
      <c r="H359" s="193"/>
      <c r="I359" s="193"/>
      <c r="J359" s="193"/>
      <c r="K359" s="193"/>
      <c r="L359" s="193"/>
      <c r="M359" s="193"/>
      <c r="N359" s="193"/>
      <c r="O359" s="193"/>
      <c r="P359" s="193"/>
      <c r="Q359" s="193"/>
      <c r="R359" s="193"/>
      <c r="S359" s="193"/>
      <c r="T359" s="193"/>
      <c r="U359" s="193"/>
      <c r="V359" s="193"/>
      <c r="W359" s="193"/>
      <c r="X359" s="193"/>
      <c r="Y359" s="193"/>
      <c r="Z359" s="193"/>
    </row>
    <row r="360" ht="12.0" customHeight="1">
      <c r="A360" s="193"/>
      <c r="B360" s="540"/>
      <c r="C360" s="193"/>
      <c r="D360" s="540"/>
      <c r="E360" s="540"/>
      <c r="F360" s="540"/>
      <c r="G360" s="540"/>
      <c r="H360" s="193"/>
      <c r="I360" s="193"/>
      <c r="J360" s="193"/>
      <c r="K360" s="193"/>
      <c r="L360" s="193"/>
      <c r="M360" s="193"/>
      <c r="N360" s="193"/>
      <c r="O360" s="193"/>
      <c r="P360" s="193"/>
      <c r="Q360" s="193"/>
      <c r="R360" s="193"/>
      <c r="S360" s="193"/>
      <c r="T360" s="193"/>
      <c r="U360" s="193"/>
      <c r="V360" s="193"/>
      <c r="W360" s="193"/>
      <c r="X360" s="193"/>
      <c r="Y360" s="193"/>
      <c r="Z360" s="193"/>
    </row>
    <row r="361" ht="12.0" customHeight="1">
      <c r="A361" s="193"/>
      <c r="B361" s="540"/>
      <c r="C361" s="193"/>
      <c r="D361" s="540"/>
      <c r="E361" s="540"/>
      <c r="F361" s="540"/>
      <c r="G361" s="540"/>
      <c r="H361" s="193"/>
      <c r="I361" s="193"/>
      <c r="J361" s="193"/>
      <c r="K361" s="193"/>
      <c r="L361" s="193"/>
      <c r="M361" s="193"/>
      <c r="N361" s="193"/>
      <c r="O361" s="193"/>
      <c r="P361" s="193"/>
      <c r="Q361" s="193"/>
      <c r="R361" s="193"/>
      <c r="S361" s="193"/>
      <c r="T361" s="193"/>
      <c r="U361" s="193"/>
      <c r="V361" s="193"/>
      <c r="W361" s="193"/>
      <c r="X361" s="193"/>
      <c r="Y361" s="193"/>
      <c r="Z361" s="193"/>
    </row>
    <row r="362" ht="12.0" customHeight="1">
      <c r="A362" s="193"/>
      <c r="B362" s="540"/>
      <c r="C362" s="193"/>
      <c r="D362" s="540"/>
      <c r="E362" s="540"/>
      <c r="F362" s="540"/>
      <c r="G362" s="540"/>
      <c r="H362" s="193"/>
      <c r="I362" s="193"/>
      <c r="J362" s="193"/>
      <c r="K362" s="193"/>
      <c r="L362" s="193"/>
      <c r="M362" s="193"/>
      <c r="N362" s="193"/>
      <c r="O362" s="193"/>
      <c r="P362" s="193"/>
      <c r="Q362" s="193"/>
      <c r="R362" s="193"/>
      <c r="S362" s="193"/>
      <c r="T362" s="193"/>
      <c r="U362" s="193"/>
      <c r="V362" s="193"/>
      <c r="W362" s="193"/>
      <c r="X362" s="193"/>
      <c r="Y362" s="193"/>
      <c r="Z362" s="193"/>
    </row>
    <row r="363" ht="12.0" customHeight="1">
      <c r="A363" s="193"/>
      <c r="B363" s="540"/>
      <c r="C363" s="193"/>
      <c r="D363" s="540"/>
      <c r="E363" s="540"/>
      <c r="F363" s="540"/>
      <c r="G363" s="540"/>
      <c r="H363" s="193"/>
      <c r="I363" s="193"/>
      <c r="J363" s="193"/>
      <c r="K363" s="193"/>
      <c r="L363" s="193"/>
      <c r="M363" s="193"/>
      <c r="N363" s="193"/>
      <c r="O363" s="193"/>
      <c r="P363" s="193"/>
      <c r="Q363" s="193"/>
      <c r="R363" s="193"/>
      <c r="S363" s="193"/>
      <c r="T363" s="193"/>
      <c r="U363" s="193"/>
      <c r="V363" s="193"/>
      <c r="W363" s="193"/>
      <c r="X363" s="193"/>
      <c r="Y363" s="193"/>
      <c r="Z363" s="193"/>
    </row>
    <row r="364" ht="12.0" customHeight="1">
      <c r="A364" s="193"/>
      <c r="B364" s="540"/>
      <c r="C364" s="193"/>
      <c r="D364" s="540"/>
      <c r="E364" s="540"/>
      <c r="F364" s="540"/>
      <c r="G364" s="540"/>
      <c r="H364" s="193"/>
      <c r="I364" s="193"/>
      <c r="J364" s="193"/>
      <c r="K364" s="193"/>
      <c r="L364" s="193"/>
      <c r="M364" s="193"/>
      <c r="N364" s="193"/>
      <c r="O364" s="193"/>
      <c r="P364" s="193"/>
      <c r="Q364" s="193"/>
      <c r="R364" s="193"/>
      <c r="S364" s="193"/>
      <c r="T364" s="193"/>
      <c r="U364" s="193"/>
      <c r="V364" s="193"/>
      <c r="W364" s="193"/>
      <c r="X364" s="193"/>
      <c r="Y364" s="193"/>
      <c r="Z364" s="193"/>
    </row>
    <row r="365" ht="12.0" customHeight="1">
      <c r="A365" s="193"/>
      <c r="B365" s="540"/>
      <c r="C365" s="193"/>
      <c r="D365" s="540"/>
      <c r="E365" s="540"/>
      <c r="F365" s="540"/>
      <c r="G365" s="540"/>
      <c r="H365" s="193"/>
      <c r="I365" s="193"/>
      <c r="J365" s="193"/>
      <c r="K365" s="193"/>
      <c r="L365" s="193"/>
      <c r="M365" s="193"/>
      <c r="N365" s="193"/>
      <c r="O365" s="193"/>
      <c r="P365" s="193"/>
      <c r="Q365" s="193"/>
      <c r="R365" s="193"/>
      <c r="S365" s="193"/>
      <c r="T365" s="193"/>
      <c r="U365" s="193"/>
      <c r="V365" s="193"/>
      <c r="W365" s="193"/>
      <c r="X365" s="193"/>
      <c r="Y365" s="193"/>
      <c r="Z365" s="193"/>
    </row>
    <row r="366" ht="12.0" customHeight="1">
      <c r="A366" s="193"/>
      <c r="B366" s="540"/>
      <c r="C366" s="193"/>
      <c r="D366" s="540"/>
      <c r="E366" s="540"/>
      <c r="F366" s="540"/>
      <c r="G366" s="540"/>
      <c r="H366" s="193"/>
      <c r="I366" s="193"/>
      <c r="J366" s="193"/>
      <c r="K366" s="193"/>
      <c r="L366" s="193"/>
      <c r="M366" s="193"/>
      <c r="N366" s="193"/>
      <c r="O366" s="193"/>
      <c r="P366" s="193"/>
      <c r="Q366" s="193"/>
      <c r="R366" s="193"/>
      <c r="S366" s="193"/>
      <c r="T366" s="193"/>
      <c r="U366" s="193"/>
      <c r="V366" s="193"/>
      <c r="W366" s="193"/>
      <c r="X366" s="193"/>
      <c r="Y366" s="193"/>
      <c r="Z366" s="193"/>
    </row>
    <row r="367" ht="12.0" customHeight="1">
      <c r="A367" s="193"/>
      <c r="B367" s="540"/>
      <c r="C367" s="193"/>
      <c r="D367" s="540"/>
      <c r="E367" s="540"/>
      <c r="F367" s="540"/>
      <c r="G367" s="540"/>
      <c r="H367" s="193"/>
      <c r="I367" s="193"/>
      <c r="J367" s="193"/>
      <c r="K367" s="193"/>
      <c r="L367" s="193"/>
      <c r="M367" s="193"/>
      <c r="N367" s="193"/>
      <c r="O367" s="193"/>
      <c r="P367" s="193"/>
      <c r="Q367" s="193"/>
      <c r="R367" s="193"/>
      <c r="S367" s="193"/>
      <c r="T367" s="193"/>
      <c r="U367" s="193"/>
      <c r="V367" s="193"/>
      <c r="W367" s="193"/>
      <c r="X367" s="193"/>
      <c r="Y367" s="193"/>
      <c r="Z367" s="193"/>
    </row>
    <row r="368" ht="12.0" customHeight="1">
      <c r="A368" s="193"/>
      <c r="B368" s="540"/>
      <c r="C368" s="193"/>
      <c r="D368" s="540"/>
      <c r="E368" s="540"/>
      <c r="F368" s="540"/>
      <c r="G368" s="540"/>
      <c r="H368" s="193"/>
      <c r="I368" s="193"/>
      <c r="J368" s="193"/>
      <c r="K368" s="193"/>
      <c r="L368" s="193"/>
      <c r="M368" s="193"/>
      <c r="N368" s="193"/>
      <c r="O368" s="193"/>
      <c r="P368" s="193"/>
      <c r="Q368" s="193"/>
      <c r="R368" s="193"/>
      <c r="S368" s="193"/>
      <c r="T368" s="193"/>
      <c r="U368" s="193"/>
      <c r="V368" s="193"/>
      <c r="W368" s="193"/>
      <c r="X368" s="193"/>
      <c r="Y368" s="193"/>
      <c r="Z368" s="193"/>
    </row>
    <row r="369" ht="12.0" customHeight="1">
      <c r="A369" s="193"/>
      <c r="B369" s="540"/>
      <c r="C369" s="193"/>
      <c r="D369" s="540"/>
      <c r="E369" s="540"/>
      <c r="F369" s="540"/>
      <c r="G369" s="540"/>
      <c r="H369" s="193"/>
      <c r="I369" s="193"/>
      <c r="J369" s="193"/>
      <c r="K369" s="193"/>
      <c r="L369" s="193"/>
      <c r="M369" s="193"/>
      <c r="N369" s="193"/>
      <c r="O369" s="193"/>
      <c r="P369" s="193"/>
      <c r="Q369" s="193"/>
      <c r="R369" s="193"/>
      <c r="S369" s="193"/>
      <c r="T369" s="193"/>
      <c r="U369" s="193"/>
      <c r="V369" s="193"/>
      <c r="W369" s="193"/>
      <c r="X369" s="193"/>
      <c r="Y369" s="193"/>
      <c r="Z369" s="193"/>
    </row>
    <row r="370" ht="12.0" customHeight="1">
      <c r="A370" s="193"/>
      <c r="B370" s="540"/>
      <c r="C370" s="193"/>
      <c r="D370" s="540"/>
      <c r="E370" s="540"/>
      <c r="F370" s="540"/>
      <c r="G370" s="540"/>
      <c r="H370" s="193"/>
      <c r="I370" s="193"/>
      <c r="J370" s="193"/>
      <c r="K370" s="193"/>
      <c r="L370" s="193"/>
      <c r="M370" s="193"/>
      <c r="N370" s="193"/>
      <c r="O370" s="193"/>
      <c r="P370" s="193"/>
      <c r="Q370" s="193"/>
      <c r="R370" s="193"/>
      <c r="S370" s="193"/>
      <c r="T370" s="193"/>
      <c r="U370" s="193"/>
      <c r="V370" s="193"/>
      <c r="W370" s="193"/>
      <c r="X370" s="193"/>
      <c r="Y370" s="193"/>
      <c r="Z370" s="193"/>
    </row>
    <row r="371" ht="12.0" customHeight="1">
      <c r="A371" s="193"/>
      <c r="B371" s="540"/>
      <c r="C371" s="193"/>
      <c r="D371" s="540"/>
      <c r="E371" s="540"/>
      <c r="F371" s="540"/>
      <c r="G371" s="540"/>
      <c r="H371" s="193"/>
      <c r="I371" s="193"/>
      <c r="J371" s="193"/>
      <c r="K371" s="193"/>
      <c r="L371" s="193"/>
      <c r="M371" s="193"/>
      <c r="N371" s="193"/>
      <c r="O371" s="193"/>
      <c r="P371" s="193"/>
      <c r="Q371" s="193"/>
      <c r="R371" s="193"/>
      <c r="S371" s="193"/>
      <c r="T371" s="193"/>
      <c r="U371" s="193"/>
      <c r="V371" s="193"/>
      <c r="W371" s="193"/>
      <c r="X371" s="193"/>
      <c r="Y371" s="193"/>
      <c r="Z371" s="193"/>
    </row>
    <row r="372" ht="12.0" customHeight="1">
      <c r="A372" s="193"/>
      <c r="B372" s="540"/>
      <c r="C372" s="193"/>
      <c r="D372" s="540"/>
      <c r="E372" s="540"/>
      <c r="F372" s="540"/>
      <c r="G372" s="540"/>
      <c r="H372" s="193"/>
      <c r="I372" s="193"/>
      <c r="J372" s="193"/>
      <c r="K372" s="193"/>
      <c r="L372" s="193"/>
      <c r="M372" s="193"/>
      <c r="N372" s="193"/>
      <c r="O372" s="193"/>
      <c r="P372" s="193"/>
      <c r="Q372" s="193"/>
      <c r="R372" s="193"/>
      <c r="S372" s="193"/>
      <c r="T372" s="193"/>
      <c r="U372" s="193"/>
      <c r="V372" s="193"/>
      <c r="W372" s="193"/>
      <c r="X372" s="193"/>
      <c r="Y372" s="193"/>
      <c r="Z372" s="193"/>
    </row>
    <row r="373" ht="12.0" customHeight="1">
      <c r="A373" s="193"/>
      <c r="B373" s="540"/>
      <c r="C373" s="193"/>
      <c r="D373" s="540"/>
      <c r="E373" s="540"/>
      <c r="F373" s="540"/>
      <c r="G373" s="540"/>
      <c r="H373" s="193"/>
      <c r="I373" s="193"/>
      <c r="J373" s="193"/>
      <c r="K373" s="193"/>
      <c r="L373" s="193"/>
      <c r="M373" s="193"/>
      <c r="N373" s="193"/>
      <c r="O373" s="193"/>
      <c r="P373" s="193"/>
      <c r="Q373" s="193"/>
      <c r="R373" s="193"/>
      <c r="S373" s="193"/>
      <c r="T373" s="193"/>
      <c r="U373" s="193"/>
      <c r="V373" s="193"/>
      <c r="W373" s="193"/>
      <c r="X373" s="193"/>
      <c r="Y373" s="193"/>
      <c r="Z373" s="193"/>
    </row>
    <row r="374" ht="12.0" customHeight="1">
      <c r="A374" s="193"/>
      <c r="B374" s="540"/>
      <c r="C374" s="193"/>
      <c r="D374" s="540"/>
      <c r="E374" s="540"/>
      <c r="F374" s="540"/>
      <c r="G374" s="540"/>
      <c r="H374" s="193"/>
      <c r="I374" s="193"/>
      <c r="J374" s="193"/>
      <c r="K374" s="193"/>
      <c r="L374" s="193"/>
      <c r="M374" s="193"/>
      <c r="N374" s="193"/>
      <c r="O374" s="193"/>
      <c r="P374" s="193"/>
      <c r="Q374" s="193"/>
      <c r="R374" s="193"/>
      <c r="S374" s="193"/>
      <c r="T374" s="193"/>
      <c r="U374" s="193"/>
      <c r="V374" s="193"/>
      <c r="W374" s="193"/>
      <c r="X374" s="193"/>
      <c r="Y374" s="193"/>
      <c r="Z374" s="193"/>
    </row>
    <row r="375" ht="12.0" customHeight="1">
      <c r="A375" s="193"/>
      <c r="B375" s="540"/>
      <c r="C375" s="193"/>
      <c r="D375" s="540"/>
      <c r="E375" s="540"/>
      <c r="F375" s="540"/>
      <c r="G375" s="540"/>
      <c r="H375" s="193"/>
      <c r="I375" s="193"/>
      <c r="J375" s="193"/>
      <c r="K375" s="193"/>
      <c r="L375" s="193"/>
      <c r="M375" s="193"/>
      <c r="N375" s="193"/>
      <c r="O375" s="193"/>
      <c r="P375" s="193"/>
      <c r="Q375" s="193"/>
      <c r="R375" s="193"/>
      <c r="S375" s="193"/>
      <c r="T375" s="193"/>
      <c r="U375" s="193"/>
      <c r="V375" s="193"/>
      <c r="W375" s="193"/>
      <c r="X375" s="193"/>
      <c r="Y375" s="193"/>
      <c r="Z375" s="193"/>
    </row>
    <row r="376" ht="12.0" customHeight="1">
      <c r="A376" s="193"/>
      <c r="B376" s="540"/>
      <c r="C376" s="193"/>
      <c r="D376" s="540"/>
      <c r="E376" s="540"/>
      <c r="F376" s="540"/>
      <c r="G376" s="540"/>
      <c r="H376" s="193"/>
      <c r="I376" s="193"/>
      <c r="J376" s="193"/>
      <c r="K376" s="193"/>
      <c r="L376" s="193"/>
      <c r="M376" s="193"/>
      <c r="N376" s="193"/>
      <c r="O376" s="193"/>
      <c r="P376" s="193"/>
      <c r="Q376" s="193"/>
      <c r="R376" s="193"/>
      <c r="S376" s="193"/>
      <c r="T376" s="193"/>
      <c r="U376" s="193"/>
      <c r="V376" s="193"/>
      <c r="W376" s="193"/>
      <c r="X376" s="193"/>
      <c r="Y376" s="193"/>
      <c r="Z376" s="193"/>
    </row>
    <row r="377" ht="12.0" customHeight="1">
      <c r="A377" s="193"/>
      <c r="B377" s="540"/>
      <c r="C377" s="193"/>
      <c r="D377" s="540"/>
      <c r="E377" s="540"/>
      <c r="F377" s="540"/>
      <c r="G377" s="540"/>
      <c r="H377" s="193"/>
      <c r="I377" s="193"/>
      <c r="J377" s="193"/>
      <c r="K377" s="193"/>
      <c r="L377" s="193"/>
      <c r="M377" s="193"/>
      <c r="N377" s="193"/>
      <c r="O377" s="193"/>
      <c r="P377" s="193"/>
      <c r="Q377" s="193"/>
      <c r="R377" s="193"/>
      <c r="S377" s="193"/>
      <c r="T377" s="193"/>
      <c r="U377" s="193"/>
      <c r="V377" s="193"/>
      <c r="W377" s="193"/>
      <c r="X377" s="193"/>
      <c r="Y377" s="193"/>
      <c r="Z377" s="193"/>
    </row>
    <row r="378" ht="12.0" customHeight="1">
      <c r="A378" s="193"/>
      <c r="B378" s="540"/>
      <c r="C378" s="193"/>
      <c r="D378" s="540"/>
      <c r="E378" s="540"/>
      <c r="F378" s="540"/>
      <c r="G378" s="540"/>
      <c r="H378" s="193"/>
      <c r="I378" s="193"/>
      <c r="J378" s="193"/>
      <c r="K378" s="193"/>
      <c r="L378" s="193"/>
      <c r="M378" s="193"/>
      <c r="N378" s="193"/>
      <c r="O378" s="193"/>
      <c r="P378" s="193"/>
      <c r="Q378" s="193"/>
      <c r="R378" s="193"/>
      <c r="S378" s="193"/>
      <c r="T378" s="193"/>
      <c r="U378" s="193"/>
      <c r="V378" s="193"/>
      <c r="W378" s="193"/>
      <c r="X378" s="193"/>
      <c r="Y378" s="193"/>
      <c r="Z378" s="193"/>
    </row>
    <row r="379" ht="12.0" customHeight="1">
      <c r="A379" s="193"/>
      <c r="B379" s="540"/>
      <c r="C379" s="193"/>
      <c r="D379" s="540"/>
      <c r="E379" s="540"/>
      <c r="F379" s="540"/>
      <c r="G379" s="540"/>
      <c r="H379" s="193"/>
      <c r="I379" s="193"/>
      <c r="J379" s="193"/>
      <c r="K379" s="193"/>
      <c r="L379" s="193"/>
      <c r="M379" s="193"/>
      <c r="N379" s="193"/>
      <c r="O379" s="193"/>
      <c r="P379" s="193"/>
      <c r="Q379" s="193"/>
      <c r="R379" s="193"/>
      <c r="S379" s="193"/>
      <c r="T379" s="193"/>
      <c r="U379" s="193"/>
      <c r="V379" s="193"/>
      <c r="W379" s="193"/>
      <c r="X379" s="193"/>
      <c r="Y379" s="193"/>
      <c r="Z379" s="193"/>
    </row>
    <row r="380" ht="12.0" customHeight="1">
      <c r="A380" s="193"/>
      <c r="B380" s="540"/>
      <c r="C380" s="193"/>
      <c r="D380" s="540"/>
      <c r="E380" s="540"/>
      <c r="F380" s="540"/>
      <c r="G380" s="540"/>
      <c r="H380" s="193"/>
      <c r="I380" s="193"/>
      <c r="J380" s="193"/>
      <c r="K380" s="193"/>
      <c r="L380" s="193"/>
      <c r="M380" s="193"/>
      <c r="N380" s="193"/>
      <c r="O380" s="193"/>
      <c r="P380" s="193"/>
      <c r="Q380" s="193"/>
      <c r="R380" s="193"/>
      <c r="S380" s="193"/>
      <c r="T380" s="193"/>
      <c r="U380" s="193"/>
      <c r="V380" s="193"/>
      <c r="W380" s="193"/>
      <c r="X380" s="193"/>
      <c r="Y380" s="193"/>
      <c r="Z380" s="193"/>
    </row>
    <row r="381" ht="12.0" customHeight="1">
      <c r="A381" s="193"/>
      <c r="B381" s="540"/>
      <c r="C381" s="193"/>
      <c r="D381" s="540"/>
      <c r="E381" s="540"/>
      <c r="F381" s="540"/>
      <c r="G381" s="540"/>
      <c r="H381" s="193"/>
      <c r="I381" s="193"/>
      <c r="J381" s="193"/>
      <c r="K381" s="193"/>
      <c r="L381" s="193"/>
      <c r="M381" s="193"/>
      <c r="N381" s="193"/>
      <c r="O381" s="193"/>
      <c r="P381" s="193"/>
      <c r="Q381" s="193"/>
      <c r="R381" s="193"/>
      <c r="S381" s="193"/>
      <c r="T381" s="193"/>
      <c r="U381" s="193"/>
      <c r="V381" s="193"/>
      <c r="W381" s="193"/>
      <c r="X381" s="193"/>
      <c r="Y381" s="193"/>
      <c r="Z381" s="193"/>
    </row>
    <row r="382" ht="12.0" customHeight="1">
      <c r="A382" s="193"/>
      <c r="B382" s="540"/>
      <c r="C382" s="193"/>
      <c r="D382" s="540"/>
      <c r="E382" s="540"/>
      <c r="F382" s="540"/>
      <c r="G382" s="540"/>
      <c r="H382" s="193"/>
      <c r="I382" s="193"/>
      <c r="J382" s="193"/>
      <c r="K382" s="193"/>
      <c r="L382" s="193"/>
      <c r="M382" s="193"/>
      <c r="N382" s="193"/>
      <c r="O382" s="193"/>
      <c r="P382" s="193"/>
      <c r="Q382" s="193"/>
      <c r="R382" s="193"/>
      <c r="S382" s="193"/>
      <c r="T382" s="193"/>
      <c r="U382" s="193"/>
      <c r="V382" s="193"/>
      <c r="W382" s="193"/>
      <c r="X382" s="193"/>
      <c r="Y382" s="193"/>
      <c r="Z382" s="193"/>
    </row>
    <row r="383" ht="12.0" customHeight="1">
      <c r="A383" s="193"/>
      <c r="B383" s="540"/>
      <c r="C383" s="193"/>
      <c r="D383" s="540"/>
      <c r="E383" s="540"/>
      <c r="F383" s="540"/>
      <c r="G383" s="540"/>
      <c r="H383" s="193"/>
      <c r="I383" s="193"/>
      <c r="J383" s="193"/>
      <c r="K383" s="193"/>
      <c r="L383" s="193"/>
      <c r="M383" s="193"/>
      <c r="N383" s="193"/>
      <c r="O383" s="193"/>
      <c r="P383" s="193"/>
      <c r="Q383" s="193"/>
      <c r="R383" s="193"/>
      <c r="S383" s="193"/>
      <c r="T383" s="193"/>
      <c r="U383" s="193"/>
      <c r="V383" s="193"/>
      <c r="W383" s="193"/>
      <c r="X383" s="193"/>
      <c r="Y383" s="193"/>
      <c r="Z383" s="193"/>
    </row>
    <row r="384" ht="12.0" customHeight="1">
      <c r="A384" s="193"/>
      <c r="B384" s="540"/>
      <c r="C384" s="193"/>
      <c r="D384" s="540"/>
      <c r="E384" s="540"/>
      <c r="F384" s="540"/>
      <c r="G384" s="540"/>
      <c r="H384" s="193"/>
      <c r="I384" s="193"/>
      <c r="J384" s="193"/>
      <c r="K384" s="193"/>
      <c r="L384" s="193"/>
      <c r="M384" s="193"/>
      <c r="N384" s="193"/>
      <c r="O384" s="193"/>
      <c r="P384" s="193"/>
      <c r="Q384" s="193"/>
      <c r="R384" s="193"/>
      <c r="S384" s="193"/>
      <c r="T384" s="193"/>
      <c r="U384" s="193"/>
      <c r="V384" s="193"/>
      <c r="W384" s="193"/>
      <c r="X384" s="193"/>
      <c r="Y384" s="193"/>
      <c r="Z384" s="193"/>
    </row>
    <row r="385" ht="12.0" customHeight="1">
      <c r="A385" s="193"/>
      <c r="B385" s="540"/>
      <c r="C385" s="193"/>
      <c r="D385" s="540"/>
      <c r="E385" s="540"/>
      <c r="F385" s="540"/>
      <c r="G385" s="540"/>
      <c r="H385" s="193"/>
      <c r="I385" s="193"/>
      <c r="J385" s="193"/>
      <c r="K385" s="193"/>
      <c r="L385" s="193"/>
      <c r="M385" s="193"/>
      <c r="N385" s="193"/>
      <c r="O385" s="193"/>
      <c r="P385" s="193"/>
      <c r="Q385" s="193"/>
      <c r="R385" s="193"/>
      <c r="S385" s="193"/>
      <c r="T385" s="193"/>
      <c r="U385" s="193"/>
      <c r="V385" s="193"/>
      <c r="W385" s="193"/>
      <c r="X385" s="193"/>
      <c r="Y385" s="193"/>
      <c r="Z385" s="193"/>
    </row>
    <row r="386" ht="12.0" customHeight="1">
      <c r="A386" s="193"/>
      <c r="B386" s="540"/>
      <c r="C386" s="193"/>
      <c r="D386" s="540"/>
      <c r="E386" s="540"/>
      <c r="F386" s="540"/>
      <c r="G386" s="540"/>
      <c r="H386" s="193"/>
      <c r="I386" s="193"/>
      <c r="J386" s="193"/>
      <c r="K386" s="193"/>
      <c r="L386" s="193"/>
      <c r="M386" s="193"/>
      <c r="N386" s="193"/>
      <c r="O386" s="193"/>
      <c r="P386" s="193"/>
      <c r="Q386" s="193"/>
      <c r="R386" s="193"/>
      <c r="S386" s="193"/>
      <c r="T386" s="193"/>
      <c r="U386" s="193"/>
      <c r="V386" s="193"/>
      <c r="W386" s="193"/>
      <c r="X386" s="193"/>
      <c r="Y386" s="193"/>
      <c r="Z386" s="193"/>
    </row>
    <row r="387" ht="12.0" customHeight="1">
      <c r="A387" s="193"/>
      <c r="B387" s="540"/>
      <c r="C387" s="193"/>
      <c r="D387" s="540"/>
      <c r="E387" s="540"/>
      <c r="F387" s="540"/>
      <c r="G387" s="540"/>
      <c r="H387" s="193"/>
      <c r="I387" s="193"/>
      <c r="J387" s="193"/>
      <c r="K387" s="193"/>
      <c r="L387" s="193"/>
      <c r="M387" s="193"/>
      <c r="N387" s="193"/>
      <c r="O387" s="193"/>
      <c r="P387" s="193"/>
      <c r="Q387" s="193"/>
      <c r="R387" s="193"/>
      <c r="S387" s="193"/>
      <c r="T387" s="193"/>
      <c r="U387" s="193"/>
      <c r="V387" s="193"/>
      <c r="W387" s="193"/>
      <c r="X387" s="193"/>
      <c r="Y387" s="193"/>
      <c r="Z387" s="193"/>
    </row>
    <row r="388" ht="12.0" customHeight="1">
      <c r="A388" s="193"/>
      <c r="B388" s="540"/>
      <c r="C388" s="193"/>
      <c r="D388" s="540"/>
      <c r="E388" s="540"/>
      <c r="F388" s="540"/>
      <c r="G388" s="540"/>
      <c r="H388" s="193"/>
      <c r="I388" s="193"/>
      <c r="J388" s="193"/>
      <c r="K388" s="193"/>
      <c r="L388" s="193"/>
      <c r="M388" s="193"/>
      <c r="N388" s="193"/>
      <c r="O388" s="193"/>
      <c r="P388" s="193"/>
      <c r="Q388" s="193"/>
      <c r="R388" s="193"/>
      <c r="S388" s="193"/>
      <c r="T388" s="193"/>
      <c r="U388" s="193"/>
      <c r="V388" s="193"/>
      <c r="W388" s="193"/>
      <c r="X388" s="193"/>
      <c r="Y388" s="193"/>
      <c r="Z388" s="193"/>
    </row>
    <row r="389" ht="12.0" customHeight="1">
      <c r="A389" s="193"/>
      <c r="B389" s="540"/>
      <c r="C389" s="193"/>
      <c r="D389" s="540"/>
      <c r="E389" s="540"/>
      <c r="F389" s="540"/>
      <c r="G389" s="540"/>
      <c r="H389" s="193"/>
      <c r="I389" s="193"/>
      <c r="J389" s="193"/>
      <c r="K389" s="193"/>
      <c r="L389" s="193"/>
      <c r="M389" s="193"/>
      <c r="N389" s="193"/>
      <c r="O389" s="193"/>
      <c r="P389" s="193"/>
      <c r="Q389" s="193"/>
      <c r="R389" s="193"/>
      <c r="S389" s="193"/>
      <c r="T389" s="193"/>
      <c r="U389" s="193"/>
      <c r="V389" s="193"/>
      <c r="W389" s="193"/>
      <c r="X389" s="193"/>
      <c r="Y389" s="193"/>
      <c r="Z389" s="193"/>
    </row>
    <row r="390" ht="12.0" customHeight="1">
      <c r="A390" s="193"/>
      <c r="B390" s="540"/>
      <c r="C390" s="193"/>
      <c r="D390" s="540"/>
      <c r="E390" s="540"/>
      <c r="F390" s="540"/>
      <c r="G390" s="540"/>
      <c r="H390" s="193"/>
      <c r="I390" s="193"/>
      <c r="J390" s="193"/>
      <c r="K390" s="193"/>
      <c r="L390" s="193"/>
      <c r="M390" s="193"/>
      <c r="N390" s="193"/>
      <c r="O390" s="193"/>
      <c r="P390" s="193"/>
      <c r="Q390" s="193"/>
      <c r="R390" s="193"/>
      <c r="S390" s="193"/>
      <c r="T390" s="193"/>
      <c r="U390" s="193"/>
      <c r="V390" s="193"/>
      <c r="W390" s="193"/>
      <c r="X390" s="193"/>
      <c r="Y390" s="193"/>
      <c r="Z390" s="193"/>
    </row>
    <row r="391" ht="12.0" customHeight="1">
      <c r="A391" s="193"/>
      <c r="B391" s="540"/>
      <c r="C391" s="193"/>
      <c r="D391" s="540"/>
      <c r="E391" s="540"/>
      <c r="F391" s="540"/>
      <c r="G391" s="540"/>
      <c r="H391" s="193"/>
      <c r="I391" s="193"/>
      <c r="J391" s="193"/>
      <c r="K391" s="193"/>
      <c r="L391" s="193"/>
      <c r="M391" s="193"/>
      <c r="N391" s="193"/>
      <c r="O391" s="193"/>
      <c r="P391" s="193"/>
      <c r="Q391" s="193"/>
      <c r="R391" s="193"/>
      <c r="S391" s="193"/>
      <c r="T391" s="193"/>
      <c r="U391" s="193"/>
      <c r="V391" s="193"/>
      <c r="W391" s="193"/>
      <c r="X391" s="193"/>
      <c r="Y391" s="193"/>
      <c r="Z391" s="193"/>
    </row>
    <row r="392" ht="12.0" customHeight="1">
      <c r="A392" s="193"/>
      <c r="B392" s="540"/>
      <c r="C392" s="193"/>
      <c r="D392" s="540"/>
      <c r="E392" s="540"/>
      <c r="F392" s="540"/>
      <c r="G392" s="540"/>
      <c r="H392" s="193"/>
      <c r="I392" s="193"/>
      <c r="J392" s="193"/>
      <c r="K392" s="193"/>
      <c r="L392" s="193"/>
      <c r="M392" s="193"/>
      <c r="N392" s="193"/>
      <c r="O392" s="193"/>
      <c r="P392" s="193"/>
      <c r="Q392" s="193"/>
      <c r="R392" s="193"/>
      <c r="S392" s="193"/>
      <c r="T392" s="193"/>
      <c r="U392" s="193"/>
      <c r="V392" s="193"/>
      <c r="W392" s="193"/>
      <c r="X392" s="193"/>
      <c r="Y392" s="193"/>
      <c r="Z392" s="193"/>
    </row>
    <row r="393" ht="12.0" customHeight="1">
      <c r="A393" s="193"/>
      <c r="B393" s="540"/>
      <c r="C393" s="193"/>
      <c r="D393" s="540"/>
      <c r="E393" s="540"/>
      <c r="F393" s="540"/>
      <c r="G393" s="540"/>
      <c r="H393" s="193"/>
      <c r="I393" s="193"/>
      <c r="J393" s="193"/>
      <c r="K393" s="193"/>
      <c r="L393" s="193"/>
      <c r="M393" s="193"/>
      <c r="N393" s="193"/>
      <c r="O393" s="193"/>
      <c r="P393" s="193"/>
      <c r="Q393" s="193"/>
      <c r="R393" s="193"/>
      <c r="S393" s="193"/>
      <c r="T393" s="193"/>
      <c r="U393" s="193"/>
      <c r="V393" s="193"/>
      <c r="W393" s="193"/>
      <c r="X393" s="193"/>
      <c r="Y393" s="193"/>
      <c r="Z393" s="193"/>
    </row>
    <row r="394" ht="12.0" customHeight="1">
      <c r="A394" s="193"/>
      <c r="B394" s="540"/>
      <c r="C394" s="193"/>
      <c r="D394" s="540"/>
      <c r="E394" s="540"/>
      <c r="F394" s="540"/>
      <c r="G394" s="540"/>
      <c r="H394" s="193"/>
      <c r="I394" s="193"/>
      <c r="J394" s="193"/>
      <c r="K394" s="193"/>
      <c r="L394" s="193"/>
      <c r="M394" s="193"/>
      <c r="N394" s="193"/>
      <c r="O394" s="193"/>
      <c r="P394" s="193"/>
      <c r="Q394" s="193"/>
      <c r="R394" s="193"/>
      <c r="S394" s="193"/>
      <c r="T394" s="193"/>
      <c r="U394" s="193"/>
      <c r="V394" s="193"/>
      <c r="W394" s="193"/>
      <c r="X394" s="193"/>
      <c r="Y394" s="193"/>
      <c r="Z394" s="193"/>
    </row>
    <row r="395" ht="12.0" customHeight="1">
      <c r="A395" s="193"/>
      <c r="B395" s="540"/>
      <c r="C395" s="193"/>
      <c r="D395" s="540"/>
      <c r="E395" s="540"/>
      <c r="F395" s="540"/>
      <c r="G395" s="540"/>
      <c r="H395" s="193"/>
      <c r="I395" s="193"/>
      <c r="J395" s="193"/>
      <c r="K395" s="193"/>
      <c r="L395" s="193"/>
      <c r="M395" s="193"/>
      <c r="N395" s="193"/>
      <c r="O395" s="193"/>
      <c r="P395" s="193"/>
      <c r="Q395" s="193"/>
      <c r="R395" s="193"/>
      <c r="S395" s="193"/>
      <c r="T395" s="193"/>
      <c r="U395" s="193"/>
      <c r="V395" s="193"/>
      <c r="W395" s="193"/>
      <c r="X395" s="193"/>
      <c r="Y395" s="193"/>
      <c r="Z395" s="193"/>
    </row>
    <row r="396" ht="12.0" customHeight="1">
      <c r="A396" s="193"/>
      <c r="B396" s="540"/>
      <c r="C396" s="193"/>
      <c r="D396" s="540"/>
      <c r="E396" s="540"/>
      <c r="F396" s="540"/>
      <c r="G396" s="540"/>
      <c r="H396" s="193"/>
      <c r="I396" s="193"/>
      <c r="J396" s="193"/>
      <c r="K396" s="193"/>
      <c r="L396" s="193"/>
      <c r="M396" s="193"/>
      <c r="N396" s="193"/>
      <c r="O396" s="193"/>
      <c r="P396" s="193"/>
      <c r="Q396" s="193"/>
      <c r="R396" s="193"/>
      <c r="S396" s="193"/>
      <c r="T396" s="193"/>
      <c r="U396" s="193"/>
      <c r="V396" s="193"/>
      <c r="W396" s="193"/>
      <c r="X396" s="193"/>
      <c r="Y396" s="193"/>
      <c r="Z396" s="193"/>
    </row>
    <row r="397" ht="12.0" customHeight="1">
      <c r="A397" s="193"/>
      <c r="B397" s="540"/>
      <c r="C397" s="193"/>
      <c r="D397" s="540"/>
      <c r="E397" s="540"/>
      <c r="F397" s="540"/>
      <c r="G397" s="540"/>
      <c r="H397" s="193"/>
      <c r="I397" s="193"/>
      <c r="J397" s="193"/>
      <c r="K397" s="193"/>
      <c r="L397" s="193"/>
      <c r="M397" s="193"/>
      <c r="N397" s="193"/>
      <c r="O397" s="193"/>
      <c r="P397" s="193"/>
      <c r="Q397" s="193"/>
      <c r="R397" s="193"/>
      <c r="S397" s="193"/>
      <c r="T397" s="193"/>
      <c r="U397" s="193"/>
      <c r="V397" s="193"/>
      <c r="W397" s="193"/>
      <c r="X397" s="193"/>
      <c r="Y397" s="193"/>
      <c r="Z397" s="193"/>
    </row>
    <row r="398" ht="12.0" customHeight="1">
      <c r="A398" s="193"/>
      <c r="B398" s="540"/>
      <c r="C398" s="193"/>
      <c r="D398" s="540"/>
      <c r="E398" s="540"/>
      <c r="F398" s="540"/>
      <c r="G398" s="540"/>
      <c r="H398" s="193"/>
      <c r="I398" s="193"/>
      <c r="J398" s="193"/>
      <c r="K398" s="193"/>
      <c r="L398" s="193"/>
      <c r="M398" s="193"/>
      <c r="N398" s="193"/>
      <c r="O398" s="193"/>
      <c r="P398" s="193"/>
      <c r="Q398" s="193"/>
      <c r="R398" s="193"/>
      <c r="S398" s="193"/>
      <c r="T398" s="193"/>
      <c r="U398" s="193"/>
      <c r="V398" s="193"/>
      <c r="W398" s="193"/>
      <c r="X398" s="193"/>
      <c r="Y398" s="193"/>
      <c r="Z398" s="193"/>
    </row>
    <row r="399" ht="12.0" customHeight="1">
      <c r="A399" s="193"/>
      <c r="B399" s="540"/>
      <c r="C399" s="193"/>
      <c r="D399" s="540"/>
      <c r="E399" s="540"/>
      <c r="F399" s="540"/>
      <c r="G399" s="540"/>
      <c r="H399" s="193"/>
      <c r="I399" s="193"/>
      <c r="J399" s="193"/>
      <c r="K399" s="193"/>
      <c r="L399" s="193"/>
      <c r="M399" s="193"/>
      <c r="N399" s="193"/>
      <c r="O399" s="193"/>
      <c r="P399" s="193"/>
      <c r="Q399" s="193"/>
      <c r="R399" s="193"/>
      <c r="S399" s="193"/>
      <c r="T399" s="193"/>
      <c r="U399" s="193"/>
      <c r="V399" s="193"/>
      <c r="W399" s="193"/>
      <c r="X399" s="193"/>
      <c r="Y399" s="193"/>
      <c r="Z399" s="193"/>
    </row>
    <row r="400" ht="12.0" customHeight="1">
      <c r="A400" s="193"/>
      <c r="B400" s="540"/>
      <c r="C400" s="193"/>
      <c r="D400" s="540"/>
      <c r="E400" s="540"/>
      <c r="F400" s="540"/>
      <c r="G400" s="540"/>
      <c r="H400" s="193"/>
      <c r="I400" s="193"/>
      <c r="J400" s="193"/>
      <c r="K400" s="193"/>
      <c r="L400" s="193"/>
      <c r="M400" s="193"/>
      <c r="N400" s="193"/>
      <c r="O400" s="193"/>
      <c r="P400" s="193"/>
      <c r="Q400" s="193"/>
      <c r="R400" s="193"/>
      <c r="S400" s="193"/>
      <c r="T400" s="193"/>
      <c r="U400" s="193"/>
      <c r="V400" s="193"/>
      <c r="W400" s="193"/>
      <c r="X400" s="193"/>
      <c r="Y400" s="193"/>
      <c r="Z400" s="193"/>
    </row>
    <row r="401" ht="12.0" customHeight="1">
      <c r="A401" s="193"/>
      <c r="B401" s="540"/>
      <c r="C401" s="193"/>
      <c r="D401" s="540"/>
      <c r="E401" s="540"/>
      <c r="F401" s="540"/>
      <c r="G401" s="540"/>
      <c r="H401" s="193"/>
      <c r="I401" s="193"/>
      <c r="J401" s="193"/>
      <c r="K401" s="193"/>
      <c r="L401" s="193"/>
      <c r="M401" s="193"/>
      <c r="N401" s="193"/>
      <c r="O401" s="193"/>
      <c r="P401" s="193"/>
      <c r="Q401" s="193"/>
      <c r="R401" s="193"/>
      <c r="S401" s="193"/>
      <c r="T401" s="193"/>
      <c r="U401" s="193"/>
      <c r="V401" s="193"/>
      <c r="W401" s="193"/>
      <c r="X401" s="193"/>
      <c r="Y401" s="193"/>
      <c r="Z401" s="193"/>
    </row>
    <row r="402" ht="12.0" customHeight="1">
      <c r="A402" s="193"/>
      <c r="B402" s="540"/>
      <c r="C402" s="193"/>
      <c r="D402" s="540"/>
      <c r="E402" s="540"/>
      <c r="F402" s="540"/>
      <c r="G402" s="540"/>
      <c r="H402" s="193"/>
      <c r="I402" s="193"/>
      <c r="J402" s="193"/>
      <c r="K402" s="193"/>
      <c r="L402" s="193"/>
      <c r="M402" s="193"/>
      <c r="N402" s="193"/>
      <c r="O402" s="193"/>
      <c r="P402" s="193"/>
      <c r="Q402" s="193"/>
      <c r="R402" s="193"/>
      <c r="S402" s="193"/>
      <c r="T402" s="193"/>
      <c r="U402" s="193"/>
      <c r="V402" s="193"/>
      <c r="W402" s="193"/>
      <c r="X402" s="193"/>
      <c r="Y402" s="193"/>
      <c r="Z402" s="193"/>
    </row>
    <row r="403" ht="12.0" customHeight="1">
      <c r="A403" s="193"/>
      <c r="B403" s="540"/>
      <c r="C403" s="193"/>
      <c r="D403" s="540"/>
      <c r="E403" s="540"/>
      <c r="F403" s="540"/>
      <c r="G403" s="540"/>
      <c r="H403" s="193"/>
      <c r="I403" s="193"/>
      <c r="J403" s="193"/>
      <c r="K403" s="193"/>
      <c r="L403" s="193"/>
      <c r="M403" s="193"/>
      <c r="N403" s="193"/>
      <c r="O403" s="193"/>
      <c r="P403" s="193"/>
      <c r="Q403" s="193"/>
      <c r="R403" s="193"/>
      <c r="S403" s="193"/>
      <c r="T403" s="193"/>
      <c r="U403" s="193"/>
      <c r="V403" s="193"/>
      <c r="W403" s="193"/>
      <c r="X403" s="193"/>
      <c r="Y403" s="193"/>
      <c r="Z403" s="193"/>
    </row>
    <row r="404" ht="12.0" customHeight="1">
      <c r="A404" s="193"/>
      <c r="B404" s="540"/>
      <c r="C404" s="193"/>
      <c r="D404" s="540"/>
      <c r="E404" s="540"/>
      <c r="F404" s="540"/>
      <c r="G404" s="540"/>
      <c r="H404" s="193"/>
      <c r="I404" s="193"/>
      <c r="J404" s="193"/>
      <c r="K404" s="193"/>
      <c r="L404" s="193"/>
      <c r="M404" s="193"/>
      <c r="N404" s="193"/>
      <c r="O404" s="193"/>
      <c r="P404" s="193"/>
      <c r="Q404" s="193"/>
      <c r="R404" s="193"/>
      <c r="S404" s="193"/>
      <c r="T404" s="193"/>
      <c r="U404" s="193"/>
      <c r="V404" s="193"/>
      <c r="W404" s="193"/>
      <c r="X404" s="193"/>
      <c r="Y404" s="193"/>
      <c r="Z404" s="193"/>
    </row>
    <row r="405" ht="12.0" customHeight="1">
      <c r="A405" s="193"/>
      <c r="B405" s="540"/>
      <c r="C405" s="193"/>
      <c r="D405" s="540"/>
      <c r="E405" s="540"/>
      <c r="F405" s="540"/>
      <c r="G405" s="540"/>
      <c r="H405" s="193"/>
      <c r="I405" s="193"/>
      <c r="J405" s="193"/>
      <c r="K405" s="193"/>
      <c r="L405" s="193"/>
      <c r="M405" s="193"/>
      <c r="N405" s="193"/>
      <c r="O405" s="193"/>
      <c r="P405" s="193"/>
      <c r="Q405" s="193"/>
      <c r="R405" s="193"/>
      <c r="S405" s="193"/>
      <c r="T405" s="193"/>
      <c r="U405" s="193"/>
      <c r="V405" s="193"/>
      <c r="W405" s="193"/>
      <c r="X405" s="193"/>
      <c r="Y405" s="193"/>
      <c r="Z405" s="193"/>
    </row>
    <row r="406" ht="12.0" customHeight="1">
      <c r="A406" s="193"/>
      <c r="B406" s="540"/>
      <c r="C406" s="193"/>
      <c r="D406" s="540"/>
      <c r="E406" s="540"/>
      <c r="F406" s="540"/>
      <c r="G406" s="540"/>
      <c r="H406" s="193"/>
      <c r="I406" s="193"/>
      <c r="J406" s="193"/>
      <c r="K406" s="193"/>
      <c r="L406" s="193"/>
      <c r="M406" s="193"/>
      <c r="N406" s="193"/>
      <c r="O406" s="193"/>
      <c r="P406" s="193"/>
      <c r="Q406" s="193"/>
      <c r="R406" s="193"/>
      <c r="S406" s="193"/>
      <c r="T406" s="193"/>
      <c r="U406" s="193"/>
      <c r="V406" s="193"/>
      <c r="W406" s="193"/>
      <c r="X406" s="193"/>
      <c r="Y406" s="193"/>
      <c r="Z406" s="193"/>
    </row>
    <row r="407" ht="12.0" customHeight="1">
      <c r="A407" s="193"/>
      <c r="B407" s="540"/>
      <c r="C407" s="193"/>
      <c r="D407" s="540"/>
      <c r="E407" s="540"/>
      <c r="F407" s="540"/>
      <c r="G407" s="540"/>
      <c r="H407" s="193"/>
      <c r="I407" s="193"/>
      <c r="J407" s="193"/>
      <c r="K407" s="193"/>
      <c r="L407" s="193"/>
      <c r="M407" s="193"/>
      <c r="N407" s="193"/>
      <c r="O407" s="193"/>
      <c r="P407" s="193"/>
      <c r="Q407" s="193"/>
      <c r="R407" s="193"/>
      <c r="S407" s="193"/>
      <c r="T407" s="193"/>
      <c r="U407" s="193"/>
      <c r="V407" s="193"/>
      <c r="W407" s="193"/>
      <c r="X407" s="193"/>
      <c r="Y407" s="193"/>
      <c r="Z407" s="193"/>
    </row>
    <row r="408" ht="12.0" customHeight="1">
      <c r="A408" s="193"/>
      <c r="B408" s="540"/>
      <c r="C408" s="193"/>
      <c r="D408" s="540"/>
      <c r="E408" s="540"/>
      <c r="F408" s="540"/>
      <c r="G408" s="540"/>
      <c r="H408" s="193"/>
      <c r="I408" s="193"/>
      <c r="J408" s="193"/>
      <c r="K408" s="193"/>
      <c r="L408" s="193"/>
      <c r="M408" s="193"/>
      <c r="N408" s="193"/>
      <c r="O408" s="193"/>
      <c r="P408" s="193"/>
      <c r="Q408" s="193"/>
      <c r="R408" s="193"/>
      <c r="S408" s="193"/>
      <c r="T408" s="193"/>
      <c r="U408" s="193"/>
      <c r="V408" s="193"/>
      <c r="W408" s="193"/>
      <c r="X408" s="193"/>
      <c r="Y408" s="193"/>
      <c r="Z408" s="193"/>
    </row>
    <row r="409" ht="12.0" customHeight="1">
      <c r="A409" s="193"/>
      <c r="B409" s="540"/>
      <c r="C409" s="193"/>
      <c r="D409" s="540"/>
      <c r="E409" s="540"/>
      <c r="F409" s="540"/>
      <c r="G409" s="540"/>
      <c r="H409" s="193"/>
      <c r="I409" s="193"/>
      <c r="J409" s="193"/>
      <c r="K409" s="193"/>
      <c r="L409" s="193"/>
      <c r="M409" s="193"/>
      <c r="N409" s="193"/>
      <c r="O409" s="193"/>
      <c r="P409" s="193"/>
      <c r="Q409" s="193"/>
      <c r="R409" s="193"/>
      <c r="S409" s="193"/>
      <c r="T409" s="193"/>
      <c r="U409" s="193"/>
      <c r="V409" s="193"/>
      <c r="W409" s="193"/>
      <c r="X409" s="193"/>
      <c r="Y409" s="193"/>
      <c r="Z409" s="193"/>
    </row>
    <row r="410" ht="12.0" customHeight="1">
      <c r="A410" s="193"/>
      <c r="B410" s="540"/>
      <c r="C410" s="193"/>
      <c r="D410" s="540"/>
      <c r="E410" s="540"/>
      <c r="F410" s="540"/>
      <c r="G410" s="540"/>
      <c r="H410" s="193"/>
      <c r="I410" s="193"/>
      <c r="J410" s="193"/>
      <c r="K410" s="193"/>
      <c r="L410" s="193"/>
      <c r="M410" s="193"/>
      <c r="N410" s="193"/>
      <c r="O410" s="193"/>
      <c r="P410" s="193"/>
      <c r="Q410" s="193"/>
      <c r="R410" s="193"/>
      <c r="S410" s="193"/>
      <c r="T410" s="193"/>
      <c r="U410" s="193"/>
      <c r="V410" s="193"/>
      <c r="W410" s="193"/>
      <c r="X410" s="193"/>
      <c r="Y410" s="193"/>
      <c r="Z410" s="193"/>
    </row>
    <row r="411" ht="12.0" customHeight="1">
      <c r="A411" s="193"/>
      <c r="B411" s="540"/>
      <c r="C411" s="193"/>
      <c r="D411" s="540"/>
      <c r="E411" s="540"/>
      <c r="F411" s="540"/>
      <c r="G411" s="540"/>
      <c r="H411" s="193"/>
      <c r="I411" s="193"/>
      <c r="J411" s="193"/>
      <c r="K411" s="193"/>
      <c r="L411" s="193"/>
      <c r="M411" s="193"/>
      <c r="N411" s="193"/>
      <c r="O411" s="193"/>
      <c r="P411" s="193"/>
      <c r="Q411" s="193"/>
      <c r="R411" s="193"/>
      <c r="S411" s="193"/>
      <c r="T411" s="193"/>
      <c r="U411" s="193"/>
      <c r="V411" s="193"/>
      <c r="W411" s="193"/>
      <c r="X411" s="193"/>
      <c r="Y411" s="193"/>
      <c r="Z411" s="193"/>
    </row>
    <row r="412" ht="12.0" customHeight="1">
      <c r="A412" s="193"/>
      <c r="B412" s="540"/>
      <c r="C412" s="193"/>
      <c r="D412" s="540"/>
      <c r="E412" s="540"/>
      <c r="F412" s="540"/>
      <c r="G412" s="540"/>
      <c r="H412" s="193"/>
      <c r="I412" s="193"/>
      <c r="J412" s="193"/>
      <c r="K412" s="193"/>
      <c r="L412" s="193"/>
      <c r="M412" s="193"/>
      <c r="N412" s="193"/>
      <c r="O412" s="193"/>
      <c r="P412" s="193"/>
      <c r="Q412" s="193"/>
      <c r="R412" s="193"/>
      <c r="S412" s="193"/>
      <c r="T412" s="193"/>
      <c r="U412" s="193"/>
      <c r="V412" s="193"/>
      <c r="W412" s="193"/>
      <c r="X412" s="193"/>
      <c r="Y412" s="193"/>
      <c r="Z412" s="193"/>
    </row>
    <row r="413" ht="12.0" customHeight="1">
      <c r="A413" s="193"/>
      <c r="B413" s="540"/>
      <c r="C413" s="193"/>
      <c r="D413" s="540"/>
      <c r="E413" s="540"/>
      <c r="F413" s="540"/>
      <c r="G413" s="540"/>
      <c r="H413" s="193"/>
      <c r="I413" s="193"/>
      <c r="J413" s="193"/>
      <c r="K413" s="193"/>
      <c r="L413" s="193"/>
      <c r="M413" s="193"/>
      <c r="N413" s="193"/>
      <c r="O413" s="193"/>
      <c r="P413" s="193"/>
      <c r="Q413" s="193"/>
      <c r="R413" s="193"/>
      <c r="S413" s="193"/>
      <c r="T413" s="193"/>
      <c r="U413" s="193"/>
      <c r="V413" s="193"/>
      <c r="W413" s="193"/>
      <c r="X413" s="193"/>
      <c r="Y413" s="193"/>
      <c r="Z413" s="193"/>
    </row>
    <row r="414" ht="12.0" customHeight="1">
      <c r="A414" s="193"/>
      <c r="B414" s="540"/>
      <c r="C414" s="193"/>
      <c r="D414" s="540"/>
      <c r="E414" s="540"/>
      <c r="F414" s="540"/>
      <c r="G414" s="540"/>
      <c r="H414" s="193"/>
      <c r="I414" s="193"/>
      <c r="J414" s="193"/>
      <c r="K414" s="193"/>
      <c r="L414" s="193"/>
      <c r="M414" s="193"/>
      <c r="N414" s="193"/>
      <c r="O414" s="193"/>
      <c r="P414" s="193"/>
      <c r="Q414" s="193"/>
      <c r="R414" s="193"/>
      <c r="S414" s="193"/>
      <c r="T414" s="193"/>
      <c r="U414" s="193"/>
      <c r="V414" s="193"/>
      <c r="W414" s="193"/>
      <c r="X414" s="193"/>
      <c r="Y414" s="193"/>
      <c r="Z414" s="193"/>
    </row>
    <row r="415" ht="12.0" customHeight="1">
      <c r="A415" s="193"/>
      <c r="B415" s="540"/>
      <c r="C415" s="193"/>
      <c r="D415" s="540"/>
      <c r="E415" s="540"/>
      <c r="F415" s="540"/>
      <c r="G415" s="540"/>
      <c r="H415" s="193"/>
      <c r="I415" s="193"/>
      <c r="J415" s="193"/>
      <c r="K415" s="193"/>
      <c r="L415" s="193"/>
      <c r="M415" s="193"/>
      <c r="N415" s="193"/>
      <c r="O415" s="193"/>
      <c r="P415" s="193"/>
      <c r="Q415" s="193"/>
      <c r="R415" s="193"/>
      <c r="S415" s="193"/>
      <c r="T415" s="193"/>
      <c r="U415" s="193"/>
      <c r="V415" s="193"/>
      <c r="W415" s="193"/>
      <c r="X415" s="193"/>
      <c r="Y415" s="193"/>
      <c r="Z415" s="193"/>
    </row>
    <row r="416" ht="12.0" customHeight="1">
      <c r="A416" s="193"/>
      <c r="B416" s="540"/>
      <c r="C416" s="193"/>
      <c r="D416" s="540"/>
      <c r="E416" s="540"/>
      <c r="F416" s="540"/>
      <c r="G416" s="540"/>
      <c r="H416" s="193"/>
      <c r="I416" s="193"/>
      <c r="J416" s="193"/>
      <c r="K416" s="193"/>
      <c r="L416" s="193"/>
      <c r="M416" s="193"/>
      <c r="N416" s="193"/>
      <c r="O416" s="193"/>
      <c r="P416" s="193"/>
      <c r="Q416" s="193"/>
      <c r="R416" s="193"/>
      <c r="S416" s="193"/>
      <c r="T416" s="193"/>
      <c r="U416" s="193"/>
      <c r="V416" s="193"/>
      <c r="W416" s="193"/>
      <c r="X416" s="193"/>
      <c r="Y416" s="193"/>
      <c r="Z416" s="193"/>
    </row>
    <row r="417" ht="12.0" customHeight="1">
      <c r="A417" s="193"/>
      <c r="B417" s="540"/>
      <c r="C417" s="193"/>
      <c r="D417" s="540"/>
      <c r="E417" s="540"/>
      <c r="F417" s="540"/>
      <c r="G417" s="540"/>
      <c r="H417" s="193"/>
      <c r="I417" s="193"/>
      <c r="J417" s="193"/>
      <c r="K417" s="193"/>
      <c r="L417" s="193"/>
      <c r="M417" s="193"/>
      <c r="N417" s="193"/>
      <c r="O417" s="193"/>
      <c r="P417" s="193"/>
      <c r="Q417" s="193"/>
      <c r="R417" s="193"/>
      <c r="S417" s="193"/>
      <c r="T417" s="193"/>
      <c r="U417" s="193"/>
      <c r="V417" s="193"/>
      <c r="W417" s="193"/>
      <c r="X417" s="193"/>
      <c r="Y417" s="193"/>
      <c r="Z417" s="193"/>
    </row>
    <row r="418" ht="12.0" customHeight="1">
      <c r="A418" s="193"/>
      <c r="B418" s="540"/>
      <c r="C418" s="193"/>
      <c r="D418" s="540"/>
      <c r="E418" s="540"/>
      <c r="F418" s="540"/>
      <c r="G418" s="540"/>
      <c r="H418" s="193"/>
      <c r="I418" s="193"/>
      <c r="J418" s="193"/>
      <c r="K418" s="193"/>
      <c r="L418" s="193"/>
      <c r="M418" s="193"/>
      <c r="N418" s="193"/>
      <c r="O418" s="193"/>
      <c r="P418" s="193"/>
      <c r="Q418" s="193"/>
      <c r="R418" s="193"/>
      <c r="S418" s="193"/>
      <c r="T418" s="193"/>
      <c r="U418" s="193"/>
      <c r="V418" s="193"/>
      <c r="W418" s="193"/>
      <c r="X418" s="193"/>
      <c r="Y418" s="193"/>
      <c r="Z418" s="193"/>
    </row>
    <row r="419" ht="12.0" customHeight="1">
      <c r="A419" s="193"/>
      <c r="B419" s="540"/>
      <c r="C419" s="193"/>
      <c r="D419" s="540"/>
      <c r="E419" s="540"/>
      <c r="F419" s="540"/>
      <c r="G419" s="540"/>
      <c r="H419" s="193"/>
      <c r="I419" s="193"/>
      <c r="J419" s="193"/>
      <c r="K419" s="193"/>
      <c r="L419" s="193"/>
      <c r="M419" s="193"/>
      <c r="N419" s="193"/>
      <c r="O419" s="193"/>
      <c r="P419" s="193"/>
      <c r="Q419" s="193"/>
      <c r="R419" s="193"/>
      <c r="S419" s="193"/>
      <c r="T419" s="193"/>
      <c r="U419" s="193"/>
      <c r="V419" s="193"/>
      <c r="W419" s="193"/>
      <c r="X419" s="193"/>
      <c r="Y419" s="193"/>
      <c r="Z419" s="193"/>
    </row>
    <row r="420" ht="12.0" customHeight="1">
      <c r="A420" s="193"/>
      <c r="B420" s="540"/>
      <c r="C420" s="193"/>
      <c r="D420" s="540"/>
      <c r="E420" s="540"/>
      <c r="F420" s="540"/>
      <c r="G420" s="540"/>
      <c r="H420" s="193"/>
      <c r="I420" s="193"/>
      <c r="J420" s="193"/>
      <c r="K420" s="193"/>
      <c r="L420" s="193"/>
      <c r="M420" s="193"/>
      <c r="N420" s="193"/>
      <c r="O420" s="193"/>
      <c r="P420" s="193"/>
      <c r="Q420" s="193"/>
      <c r="R420" s="193"/>
      <c r="S420" s="193"/>
      <c r="T420" s="193"/>
      <c r="U420" s="193"/>
      <c r="V420" s="193"/>
      <c r="W420" s="193"/>
      <c r="X420" s="193"/>
      <c r="Y420" s="193"/>
      <c r="Z420" s="193"/>
    </row>
    <row r="421" ht="12.0" customHeight="1">
      <c r="A421" s="193"/>
      <c r="B421" s="540"/>
      <c r="C421" s="193"/>
      <c r="D421" s="540"/>
      <c r="E421" s="540"/>
      <c r="F421" s="540"/>
      <c r="G421" s="540"/>
      <c r="H421" s="193"/>
      <c r="I421" s="193"/>
      <c r="J421" s="193"/>
      <c r="K421" s="193"/>
      <c r="L421" s="193"/>
      <c r="M421" s="193"/>
      <c r="N421" s="193"/>
      <c r="O421" s="193"/>
      <c r="P421" s="193"/>
      <c r="Q421" s="193"/>
      <c r="R421" s="193"/>
      <c r="S421" s="193"/>
      <c r="T421" s="193"/>
      <c r="U421" s="193"/>
      <c r="V421" s="193"/>
      <c r="W421" s="193"/>
      <c r="X421" s="193"/>
      <c r="Y421" s="193"/>
      <c r="Z421" s="193"/>
    </row>
    <row r="422" ht="12.0" customHeight="1">
      <c r="A422" s="193"/>
      <c r="B422" s="540"/>
      <c r="C422" s="193"/>
      <c r="D422" s="540"/>
      <c r="E422" s="540"/>
      <c r="F422" s="540"/>
      <c r="G422" s="540"/>
      <c r="H422" s="193"/>
      <c r="I422" s="193"/>
      <c r="J422" s="193"/>
      <c r="K422" s="193"/>
      <c r="L422" s="193"/>
      <c r="M422" s="193"/>
      <c r="N422" s="193"/>
      <c r="O422" s="193"/>
      <c r="P422" s="193"/>
      <c r="Q422" s="193"/>
      <c r="R422" s="193"/>
      <c r="S422" s="193"/>
      <c r="T422" s="193"/>
      <c r="U422" s="193"/>
      <c r="V422" s="193"/>
      <c r="W422" s="193"/>
      <c r="X422" s="193"/>
      <c r="Y422" s="193"/>
      <c r="Z422" s="193"/>
    </row>
    <row r="423" ht="12.0" customHeight="1">
      <c r="A423" s="193"/>
      <c r="B423" s="540"/>
      <c r="C423" s="193"/>
      <c r="D423" s="540"/>
      <c r="E423" s="540"/>
      <c r="F423" s="540"/>
      <c r="G423" s="540"/>
      <c r="H423" s="193"/>
      <c r="I423" s="193"/>
      <c r="J423" s="193"/>
      <c r="K423" s="193"/>
      <c r="L423" s="193"/>
      <c r="M423" s="193"/>
      <c r="N423" s="193"/>
      <c r="O423" s="193"/>
      <c r="P423" s="193"/>
      <c r="Q423" s="193"/>
      <c r="R423" s="193"/>
      <c r="S423" s="193"/>
      <c r="T423" s="193"/>
      <c r="U423" s="193"/>
      <c r="V423" s="193"/>
      <c r="W423" s="193"/>
      <c r="X423" s="193"/>
      <c r="Y423" s="193"/>
      <c r="Z423" s="193"/>
    </row>
    <row r="424" ht="12.0" customHeight="1">
      <c r="A424" s="193"/>
      <c r="B424" s="540"/>
      <c r="C424" s="193"/>
      <c r="D424" s="540"/>
      <c r="E424" s="540"/>
      <c r="F424" s="540"/>
      <c r="G424" s="540"/>
      <c r="H424" s="193"/>
      <c r="I424" s="193"/>
      <c r="J424" s="193"/>
      <c r="K424" s="193"/>
      <c r="L424" s="193"/>
      <c r="M424" s="193"/>
      <c r="N424" s="193"/>
      <c r="O424" s="193"/>
      <c r="P424" s="193"/>
      <c r="Q424" s="193"/>
      <c r="R424" s="193"/>
      <c r="S424" s="193"/>
      <c r="T424" s="193"/>
      <c r="U424" s="193"/>
      <c r="V424" s="193"/>
      <c r="W424" s="193"/>
      <c r="X424" s="193"/>
      <c r="Y424" s="193"/>
      <c r="Z424" s="193"/>
    </row>
    <row r="425" ht="12.0" customHeight="1">
      <c r="A425" s="193"/>
      <c r="B425" s="540"/>
      <c r="C425" s="193"/>
      <c r="D425" s="540"/>
      <c r="E425" s="540"/>
      <c r="F425" s="540"/>
      <c r="G425" s="540"/>
      <c r="H425" s="193"/>
      <c r="I425" s="193"/>
      <c r="J425" s="193"/>
      <c r="K425" s="193"/>
      <c r="L425" s="193"/>
      <c r="M425" s="193"/>
      <c r="N425" s="193"/>
      <c r="O425" s="193"/>
      <c r="P425" s="193"/>
      <c r="Q425" s="193"/>
      <c r="R425" s="193"/>
      <c r="S425" s="193"/>
      <c r="T425" s="193"/>
      <c r="U425" s="193"/>
      <c r="V425" s="193"/>
      <c r="W425" s="193"/>
      <c r="X425" s="193"/>
      <c r="Y425" s="193"/>
      <c r="Z425" s="193"/>
    </row>
    <row r="426" ht="12.0" customHeight="1">
      <c r="A426" s="193"/>
      <c r="B426" s="540"/>
      <c r="C426" s="193"/>
      <c r="D426" s="540"/>
      <c r="E426" s="540"/>
      <c r="F426" s="540"/>
      <c r="G426" s="540"/>
      <c r="H426" s="193"/>
      <c r="I426" s="193"/>
      <c r="J426" s="193"/>
      <c r="K426" s="193"/>
      <c r="L426" s="193"/>
      <c r="M426" s="193"/>
      <c r="N426" s="193"/>
      <c r="O426" s="193"/>
      <c r="P426" s="193"/>
      <c r="Q426" s="193"/>
      <c r="R426" s="193"/>
      <c r="S426" s="193"/>
      <c r="T426" s="193"/>
      <c r="U426" s="193"/>
      <c r="V426" s="193"/>
      <c r="W426" s="193"/>
      <c r="X426" s="193"/>
      <c r="Y426" s="193"/>
      <c r="Z426" s="193"/>
    </row>
    <row r="427" ht="12.0" customHeight="1">
      <c r="A427" s="193"/>
      <c r="B427" s="540"/>
      <c r="C427" s="193"/>
      <c r="D427" s="540"/>
      <c r="E427" s="540"/>
      <c r="F427" s="540"/>
      <c r="G427" s="540"/>
      <c r="H427" s="193"/>
      <c r="I427" s="193"/>
      <c r="J427" s="193"/>
      <c r="K427" s="193"/>
      <c r="L427" s="193"/>
      <c r="M427" s="193"/>
      <c r="N427" s="193"/>
      <c r="O427" s="193"/>
      <c r="P427" s="193"/>
      <c r="Q427" s="193"/>
      <c r="R427" s="193"/>
      <c r="S427" s="193"/>
      <c r="T427" s="193"/>
      <c r="U427" s="193"/>
      <c r="V427" s="193"/>
      <c r="W427" s="193"/>
      <c r="X427" s="193"/>
      <c r="Y427" s="193"/>
      <c r="Z427" s="193"/>
    </row>
    <row r="428" ht="12.0" customHeight="1">
      <c r="A428" s="193"/>
      <c r="B428" s="540"/>
      <c r="C428" s="193"/>
      <c r="D428" s="540"/>
      <c r="E428" s="540"/>
      <c r="F428" s="540"/>
      <c r="G428" s="540"/>
      <c r="H428" s="193"/>
      <c r="I428" s="193"/>
      <c r="J428" s="193"/>
      <c r="K428" s="193"/>
      <c r="L428" s="193"/>
      <c r="M428" s="193"/>
      <c r="N428" s="193"/>
      <c r="O428" s="193"/>
      <c r="P428" s="193"/>
      <c r="Q428" s="193"/>
      <c r="R428" s="193"/>
      <c r="S428" s="193"/>
      <c r="T428" s="193"/>
      <c r="U428" s="193"/>
      <c r="V428" s="193"/>
      <c r="W428" s="193"/>
      <c r="X428" s="193"/>
      <c r="Y428" s="193"/>
      <c r="Z428" s="193"/>
    </row>
    <row r="429" ht="12.0" customHeight="1">
      <c r="A429" s="193"/>
      <c r="B429" s="540"/>
      <c r="C429" s="193"/>
      <c r="D429" s="540"/>
      <c r="E429" s="540"/>
      <c r="F429" s="540"/>
      <c r="G429" s="540"/>
      <c r="H429" s="193"/>
      <c r="I429" s="193"/>
      <c r="J429" s="193"/>
      <c r="K429" s="193"/>
      <c r="L429" s="193"/>
      <c r="M429" s="193"/>
      <c r="N429" s="193"/>
      <c r="O429" s="193"/>
      <c r="P429" s="193"/>
      <c r="Q429" s="193"/>
      <c r="R429" s="193"/>
      <c r="S429" s="193"/>
      <c r="T429" s="193"/>
      <c r="U429" s="193"/>
      <c r="V429" s="193"/>
      <c r="W429" s="193"/>
      <c r="X429" s="193"/>
      <c r="Y429" s="193"/>
      <c r="Z429" s="193"/>
    </row>
    <row r="430" ht="12.0" customHeight="1">
      <c r="A430" s="193"/>
      <c r="B430" s="540"/>
      <c r="C430" s="193"/>
      <c r="D430" s="540"/>
      <c r="E430" s="540"/>
      <c r="F430" s="540"/>
      <c r="G430" s="540"/>
      <c r="H430" s="193"/>
      <c r="I430" s="193"/>
      <c r="J430" s="193"/>
      <c r="K430" s="193"/>
      <c r="L430" s="193"/>
      <c r="M430" s="193"/>
      <c r="N430" s="193"/>
      <c r="O430" s="193"/>
      <c r="P430" s="193"/>
      <c r="Q430" s="193"/>
      <c r="R430" s="193"/>
      <c r="S430" s="193"/>
      <c r="T430" s="193"/>
      <c r="U430" s="193"/>
      <c r="V430" s="193"/>
      <c r="W430" s="193"/>
      <c r="X430" s="193"/>
      <c r="Y430" s="193"/>
      <c r="Z430" s="193"/>
    </row>
    <row r="431" ht="12.0" customHeight="1">
      <c r="A431" s="193"/>
      <c r="B431" s="540"/>
      <c r="C431" s="193"/>
      <c r="D431" s="540"/>
      <c r="E431" s="540"/>
      <c r="F431" s="540"/>
      <c r="G431" s="540"/>
      <c r="H431" s="193"/>
      <c r="I431" s="193"/>
      <c r="J431" s="193"/>
      <c r="K431" s="193"/>
      <c r="L431" s="193"/>
      <c r="M431" s="193"/>
      <c r="N431" s="193"/>
      <c r="O431" s="193"/>
      <c r="P431" s="193"/>
      <c r="Q431" s="193"/>
      <c r="R431" s="193"/>
      <c r="S431" s="193"/>
      <c r="T431" s="193"/>
      <c r="U431" s="193"/>
      <c r="V431" s="193"/>
      <c r="W431" s="193"/>
      <c r="X431" s="193"/>
      <c r="Y431" s="193"/>
      <c r="Z431" s="193"/>
    </row>
    <row r="432" ht="12.0" customHeight="1">
      <c r="A432" s="193"/>
      <c r="B432" s="540"/>
      <c r="C432" s="193"/>
      <c r="D432" s="540"/>
      <c r="E432" s="540"/>
      <c r="F432" s="540"/>
      <c r="G432" s="540"/>
      <c r="H432" s="193"/>
      <c r="I432" s="193"/>
      <c r="J432" s="193"/>
      <c r="K432" s="193"/>
      <c r="L432" s="193"/>
      <c r="M432" s="193"/>
      <c r="N432" s="193"/>
      <c r="O432" s="193"/>
      <c r="P432" s="193"/>
      <c r="Q432" s="193"/>
      <c r="R432" s="193"/>
      <c r="S432" s="193"/>
      <c r="T432" s="193"/>
      <c r="U432" s="193"/>
      <c r="V432" s="193"/>
      <c r="W432" s="193"/>
      <c r="X432" s="193"/>
      <c r="Y432" s="193"/>
      <c r="Z432" s="193"/>
    </row>
    <row r="433" ht="12.0" customHeight="1">
      <c r="A433" s="193"/>
      <c r="B433" s="540"/>
      <c r="C433" s="193"/>
      <c r="D433" s="540"/>
      <c r="E433" s="540"/>
      <c r="F433" s="540"/>
      <c r="G433" s="540"/>
      <c r="H433" s="193"/>
      <c r="I433" s="193"/>
      <c r="J433" s="193"/>
      <c r="K433" s="193"/>
      <c r="L433" s="193"/>
      <c r="M433" s="193"/>
      <c r="N433" s="193"/>
      <c r="O433" s="193"/>
      <c r="P433" s="193"/>
      <c r="Q433" s="193"/>
      <c r="R433" s="193"/>
      <c r="S433" s="193"/>
      <c r="T433" s="193"/>
      <c r="U433" s="193"/>
      <c r="V433" s="193"/>
      <c r="W433" s="193"/>
      <c r="X433" s="193"/>
      <c r="Y433" s="193"/>
      <c r="Z433" s="193"/>
    </row>
    <row r="434" ht="12.0" customHeight="1">
      <c r="A434" s="193"/>
      <c r="B434" s="540"/>
      <c r="C434" s="193"/>
      <c r="D434" s="540"/>
      <c r="E434" s="540"/>
      <c r="F434" s="540"/>
      <c r="G434" s="540"/>
      <c r="H434" s="193"/>
      <c r="I434" s="193"/>
      <c r="J434" s="193"/>
      <c r="K434" s="193"/>
      <c r="L434" s="193"/>
      <c r="M434" s="193"/>
      <c r="N434" s="193"/>
      <c r="O434" s="193"/>
      <c r="P434" s="193"/>
      <c r="Q434" s="193"/>
      <c r="R434" s="193"/>
      <c r="S434" s="193"/>
      <c r="T434" s="193"/>
      <c r="U434" s="193"/>
      <c r="V434" s="193"/>
      <c r="W434" s="193"/>
      <c r="X434" s="193"/>
      <c r="Y434" s="193"/>
      <c r="Z434" s="193"/>
    </row>
    <row r="435" ht="12.0" customHeight="1">
      <c r="A435" s="193"/>
      <c r="B435" s="540"/>
      <c r="C435" s="193"/>
      <c r="D435" s="540"/>
      <c r="E435" s="540"/>
      <c r="F435" s="540"/>
      <c r="G435" s="540"/>
      <c r="H435" s="193"/>
      <c r="I435" s="193"/>
      <c r="J435" s="193"/>
      <c r="K435" s="193"/>
      <c r="L435" s="193"/>
      <c r="M435" s="193"/>
      <c r="N435" s="193"/>
      <c r="O435" s="193"/>
      <c r="P435" s="193"/>
      <c r="Q435" s="193"/>
      <c r="R435" s="193"/>
      <c r="S435" s="193"/>
      <c r="T435" s="193"/>
      <c r="U435" s="193"/>
      <c r="V435" s="193"/>
      <c r="W435" s="193"/>
      <c r="X435" s="193"/>
      <c r="Y435" s="193"/>
      <c r="Z435" s="193"/>
    </row>
    <row r="436" ht="12.0" customHeight="1">
      <c r="A436" s="193"/>
      <c r="B436" s="540"/>
      <c r="C436" s="193"/>
      <c r="D436" s="540"/>
      <c r="E436" s="540"/>
      <c r="F436" s="540"/>
      <c r="G436" s="540"/>
      <c r="H436" s="193"/>
      <c r="I436" s="193"/>
      <c r="J436" s="193"/>
      <c r="K436" s="193"/>
      <c r="L436" s="193"/>
      <c r="M436" s="193"/>
      <c r="N436" s="193"/>
      <c r="O436" s="193"/>
      <c r="P436" s="193"/>
      <c r="Q436" s="193"/>
      <c r="R436" s="193"/>
      <c r="S436" s="193"/>
      <c r="T436" s="193"/>
      <c r="U436" s="193"/>
      <c r="V436" s="193"/>
      <c r="W436" s="193"/>
      <c r="X436" s="193"/>
      <c r="Y436" s="193"/>
      <c r="Z436" s="193"/>
    </row>
    <row r="437" ht="12.0" customHeight="1">
      <c r="A437" s="193"/>
      <c r="B437" s="540"/>
      <c r="C437" s="193"/>
      <c r="D437" s="540"/>
      <c r="E437" s="540"/>
      <c r="F437" s="540"/>
      <c r="G437" s="540"/>
      <c r="H437" s="193"/>
      <c r="I437" s="193"/>
      <c r="J437" s="193"/>
      <c r="K437" s="193"/>
      <c r="L437" s="193"/>
      <c r="M437" s="193"/>
      <c r="N437" s="193"/>
      <c r="O437" s="193"/>
      <c r="P437" s="193"/>
      <c r="Q437" s="193"/>
      <c r="R437" s="193"/>
      <c r="S437" s="193"/>
      <c r="T437" s="193"/>
      <c r="U437" s="193"/>
      <c r="V437" s="193"/>
      <c r="W437" s="193"/>
      <c r="X437" s="193"/>
      <c r="Y437" s="193"/>
      <c r="Z437" s="193"/>
    </row>
    <row r="438" ht="12.0" customHeight="1">
      <c r="A438" s="193"/>
      <c r="B438" s="540"/>
      <c r="C438" s="193"/>
      <c r="D438" s="540"/>
      <c r="E438" s="540"/>
      <c r="F438" s="540"/>
      <c r="G438" s="540"/>
      <c r="H438" s="193"/>
      <c r="I438" s="193"/>
      <c r="J438" s="193"/>
      <c r="K438" s="193"/>
      <c r="L438" s="193"/>
      <c r="M438" s="193"/>
      <c r="N438" s="193"/>
      <c r="O438" s="193"/>
      <c r="P438" s="193"/>
      <c r="Q438" s="193"/>
      <c r="R438" s="193"/>
      <c r="S438" s="193"/>
      <c r="T438" s="193"/>
      <c r="U438" s="193"/>
      <c r="V438" s="193"/>
      <c r="W438" s="193"/>
      <c r="X438" s="193"/>
      <c r="Y438" s="193"/>
      <c r="Z438" s="193"/>
    </row>
    <row r="439" ht="12.0" customHeight="1">
      <c r="A439" s="193"/>
      <c r="B439" s="540"/>
      <c r="C439" s="193"/>
      <c r="D439" s="540"/>
      <c r="E439" s="540"/>
      <c r="F439" s="540"/>
      <c r="G439" s="540"/>
      <c r="H439" s="193"/>
      <c r="I439" s="193"/>
      <c r="J439" s="193"/>
      <c r="K439" s="193"/>
      <c r="L439" s="193"/>
      <c r="M439" s="193"/>
      <c r="N439" s="193"/>
      <c r="O439" s="193"/>
      <c r="P439" s="193"/>
      <c r="Q439" s="193"/>
      <c r="R439" s="193"/>
      <c r="S439" s="193"/>
      <c r="T439" s="193"/>
      <c r="U439" s="193"/>
      <c r="V439" s="193"/>
      <c r="W439" s="193"/>
      <c r="X439" s="193"/>
      <c r="Y439" s="193"/>
      <c r="Z439" s="193"/>
    </row>
    <row r="440" ht="12.0" customHeight="1">
      <c r="A440" s="193"/>
      <c r="B440" s="540"/>
      <c r="C440" s="193"/>
      <c r="D440" s="540"/>
      <c r="E440" s="540"/>
      <c r="F440" s="540"/>
      <c r="G440" s="540"/>
      <c r="H440" s="193"/>
      <c r="I440" s="193"/>
      <c r="J440" s="193"/>
      <c r="K440" s="193"/>
      <c r="L440" s="193"/>
      <c r="M440" s="193"/>
      <c r="N440" s="193"/>
      <c r="O440" s="193"/>
      <c r="P440" s="193"/>
      <c r="Q440" s="193"/>
      <c r="R440" s="193"/>
      <c r="S440" s="193"/>
      <c r="T440" s="193"/>
      <c r="U440" s="193"/>
      <c r="V440" s="193"/>
      <c r="W440" s="193"/>
      <c r="X440" s="193"/>
      <c r="Y440" s="193"/>
      <c r="Z440" s="193"/>
    </row>
    <row r="441" ht="12.0" customHeight="1">
      <c r="A441" s="193"/>
      <c r="B441" s="540"/>
      <c r="C441" s="193"/>
      <c r="D441" s="540"/>
      <c r="E441" s="540"/>
      <c r="F441" s="540"/>
      <c r="G441" s="540"/>
      <c r="H441" s="193"/>
      <c r="I441" s="193"/>
      <c r="J441" s="193"/>
      <c r="K441" s="193"/>
      <c r="L441" s="193"/>
      <c r="M441" s="193"/>
      <c r="N441" s="193"/>
      <c r="O441" s="193"/>
      <c r="P441" s="193"/>
      <c r="Q441" s="193"/>
      <c r="R441" s="193"/>
      <c r="S441" s="193"/>
      <c r="T441" s="193"/>
      <c r="U441" s="193"/>
      <c r="V441" s="193"/>
      <c r="W441" s="193"/>
      <c r="X441" s="193"/>
      <c r="Y441" s="193"/>
      <c r="Z441" s="193"/>
    </row>
    <row r="442" ht="12.0" customHeight="1">
      <c r="A442" s="193"/>
      <c r="B442" s="540"/>
      <c r="C442" s="193"/>
      <c r="D442" s="540"/>
      <c r="E442" s="540"/>
      <c r="F442" s="540"/>
      <c r="G442" s="540"/>
      <c r="H442" s="193"/>
      <c r="I442" s="193"/>
      <c r="J442" s="193"/>
      <c r="K442" s="193"/>
      <c r="L442" s="193"/>
      <c r="M442" s="193"/>
      <c r="N442" s="193"/>
      <c r="O442" s="193"/>
      <c r="P442" s="193"/>
      <c r="Q442" s="193"/>
      <c r="R442" s="193"/>
      <c r="S442" s="193"/>
      <c r="T442" s="193"/>
      <c r="U442" s="193"/>
      <c r="V442" s="193"/>
      <c r="W442" s="193"/>
      <c r="X442" s="193"/>
      <c r="Y442" s="193"/>
      <c r="Z442" s="193"/>
    </row>
    <row r="443" ht="12.0" customHeight="1">
      <c r="A443" s="193"/>
      <c r="B443" s="540"/>
      <c r="C443" s="193"/>
      <c r="D443" s="540"/>
      <c r="E443" s="540"/>
      <c r="F443" s="540"/>
      <c r="G443" s="540"/>
      <c r="H443" s="193"/>
      <c r="I443" s="193"/>
      <c r="J443" s="193"/>
      <c r="K443" s="193"/>
      <c r="L443" s="193"/>
      <c r="M443" s="193"/>
      <c r="N443" s="193"/>
      <c r="O443" s="193"/>
      <c r="P443" s="193"/>
      <c r="Q443" s="193"/>
      <c r="R443" s="193"/>
      <c r="S443" s="193"/>
      <c r="T443" s="193"/>
      <c r="U443" s="193"/>
      <c r="V443" s="193"/>
      <c r="W443" s="193"/>
      <c r="X443" s="193"/>
      <c r="Y443" s="193"/>
      <c r="Z443" s="193"/>
    </row>
    <row r="444" ht="12.0" customHeight="1">
      <c r="A444" s="193"/>
      <c r="B444" s="540"/>
      <c r="C444" s="193"/>
      <c r="D444" s="540"/>
      <c r="E444" s="540"/>
      <c r="F444" s="540"/>
      <c r="G444" s="540"/>
      <c r="H444" s="193"/>
      <c r="I444" s="193"/>
      <c r="J444" s="193"/>
      <c r="K444" s="193"/>
      <c r="L444" s="193"/>
      <c r="M444" s="193"/>
      <c r="N444" s="193"/>
      <c r="O444" s="193"/>
      <c r="P444" s="193"/>
      <c r="Q444" s="193"/>
      <c r="R444" s="193"/>
      <c r="S444" s="193"/>
      <c r="T444" s="193"/>
      <c r="U444" s="193"/>
      <c r="V444" s="193"/>
      <c r="W444" s="193"/>
      <c r="X444" s="193"/>
      <c r="Y444" s="193"/>
      <c r="Z444" s="193"/>
    </row>
    <row r="445" ht="12.0" customHeight="1">
      <c r="A445" s="193"/>
      <c r="B445" s="540"/>
      <c r="C445" s="193"/>
      <c r="D445" s="540"/>
      <c r="E445" s="540"/>
      <c r="F445" s="540"/>
      <c r="G445" s="540"/>
      <c r="H445" s="193"/>
      <c r="I445" s="193"/>
      <c r="J445" s="193"/>
      <c r="K445" s="193"/>
      <c r="L445" s="193"/>
      <c r="M445" s="193"/>
      <c r="N445" s="193"/>
      <c r="O445" s="193"/>
      <c r="P445" s="193"/>
      <c r="Q445" s="193"/>
      <c r="R445" s="193"/>
      <c r="S445" s="193"/>
      <c r="T445" s="193"/>
      <c r="U445" s="193"/>
      <c r="V445" s="193"/>
      <c r="W445" s="193"/>
      <c r="X445" s="193"/>
      <c r="Y445" s="193"/>
      <c r="Z445" s="193"/>
    </row>
    <row r="446" ht="12.0" customHeight="1">
      <c r="A446" s="193"/>
      <c r="B446" s="540"/>
      <c r="C446" s="193"/>
      <c r="D446" s="540"/>
      <c r="E446" s="540"/>
      <c r="F446" s="540"/>
      <c r="G446" s="540"/>
      <c r="H446" s="193"/>
      <c r="I446" s="193"/>
      <c r="J446" s="193"/>
      <c r="K446" s="193"/>
      <c r="L446" s="193"/>
      <c r="M446" s="193"/>
      <c r="N446" s="193"/>
      <c r="O446" s="193"/>
      <c r="P446" s="193"/>
      <c r="Q446" s="193"/>
      <c r="R446" s="193"/>
      <c r="S446" s="193"/>
      <c r="T446" s="193"/>
      <c r="U446" s="193"/>
      <c r="V446" s="193"/>
      <c r="W446" s="193"/>
      <c r="X446" s="193"/>
      <c r="Y446" s="193"/>
      <c r="Z446" s="193"/>
    </row>
    <row r="447" ht="12.0" customHeight="1">
      <c r="A447" s="193"/>
      <c r="B447" s="540"/>
      <c r="C447" s="193"/>
      <c r="D447" s="540"/>
      <c r="E447" s="540"/>
      <c r="F447" s="540"/>
      <c r="G447" s="540"/>
      <c r="H447" s="193"/>
      <c r="I447" s="193"/>
      <c r="J447" s="193"/>
      <c r="K447" s="193"/>
      <c r="L447" s="193"/>
      <c r="M447" s="193"/>
      <c r="N447" s="193"/>
      <c r="O447" s="193"/>
      <c r="P447" s="193"/>
      <c r="Q447" s="193"/>
      <c r="R447" s="193"/>
      <c r="S447" s="193"/>
      <c r="T447" s="193"/>
      <c r="U447" s="193"/>
      <c r="V447" s="193"/>
      <c r="W447" s="193"/>
      <c r="X447" s="193"/>
      <c r="Y447" s="193"/>
      <c r="Z447" s="193"/>
    </row>
    <row r="448" ht="12.0" customHeight="1">
      <c r="A448" s="193"/>
      <c r="B448" s="540"/>
      <c r="C448" s="193"/>
      <c r="D448" s="540"/>
      <c r="E448" s="540"/>
      <c r="F448" s="540"/>
      <c r="G448" s="540"/>
      <c r="H448" s="193"/>
      <c r="I448" s="193"/>
      <c r="J448" s="193"/>
      <c r="K448" s="193"/>
      <c r="L448" s="193"/>
      <c r="M448" s="193"/>
      <c r="N448" s="193"/>
      <c r="O448" s="193"/>
      <c r="P448" s="193"/>
      <c r="Q448" s="193"/>
      <c r="R448" s="193"/>
      <c r="S448" s="193"/>
      <c r="T448" s="193"/>
      <c r="U448" s="193"/>
      <c r="V448" s="193"/>
      <c r="W448" s="193"/>
      <c r="X448" s="193"/>
      <c r="Y448" s="193"/>
      <c r="Z448" s="193"/>
    </row>
    <row r="449" ht="12.0" customHeight="1">
      <c r="A449" s="193"/>
      <c r="B449" s="540"/>
      <c r="C449" s="193"/>
      <c r="D449" s="540"/>
      <c r="E449" s="540"/>
      <c r="F449" s="540"/>
      <c r="G449" s="540"/>
      <c r="H449" s="193"/>
      <c r="I449" s="193"/>
      <c r="J449" s="193"/>
      <c r="K449" s="193"/>
      <c r="L449" s="193"/>
      <c r="M449" s="193"/>
      <c r="N449" s="193"/>
      <c r="O449" s="193"/>
      <c r="P449" s="193"/>
      <c r="Q449" s="193"/>
      <c r="R449" s="193"/>
      <c r="S449" s="193"/>
      <c r="T449" s="193"/>
      <c r="U449" s="193"/>
      <c r="V449" s="193"/>
      <c r="W449" s="193"/>
      <c r="X449" s="193"/>
      <c r="Y449" s="193"/>
      <c r="Z449" s="193"/>
    </row>
    <row r="450" ht="12.0" customHeight="1">
      <c r="A450" s="193"/>
      <c r="B450" s="540"/>
      <c r="C450" s="193"/>
      <c r="D450" s="540"/>
      <c r="E450" s="540"/>
      <c r="F450" s="540"/>
      <c r="G450" s="540"/>
      <c r="H450" s="193"/>
      <c r="I450" s="193"/>
      <c r="J450" s="193"/>
      <c r="K450" s="193"/>
      <c r="L450" s="193"/>
      <c r="M450" s="193"/>
      <c r="N450" s="193"/>
      <c r="O450" s="193"/>
      <c r="P450" s="193"/>
      <c r="Q450" s="193"/>
      <c r="R450" s="193"/>
      <c r="S450" s="193"/>
      <c r="T450" s="193"/>
      <c r="U450" s="193"/>
      <c r="V450" s="193"/>
      <c r="W450" s="193"/>
      <c r="X450" s="193"/>
      <c r="Y450" s="193"/>
      <c r="Z450" s="193"/>
    </row>
    <row r="451" ht="12.0" customHeight="1">
      <c r="A451" s="193"/>
      <c r="B451" s="540"/>
      <c r="C451" s="193"/>
      <c r="D451" s="540"/>
      <c r="E451" s="540"/>
      <c r="F451" s="540"/>
      <c r="G451" s="540"/>
      <c r="H451" s="193"/>
      <c r="I451" s="193"/>
      <c r="J451" s="193"/>
      <c r="K451" s="193"/>
      <c r="L451" s="193"/>
      <c r="M451" s="193"/>
      <c r="N451" s="193"/>
      <c r="O451" s="193"/>
      <c r="P451" s="193"/>
      <c r="Q451" s="193"/>
      <c r="R451" s="193"/>
      <c r="S451" s="193"/>
      <c r="T451" s="193"/>
      <c r="U451" s="193"/>
      <c r="V451" s="193"/>
      <c r="W451" s="193"/>
      <c r="X451" s="193"/>
      <c r="Y451" s="193"/>
      <c r="Z451" s="193"/>
    </row>
    <row r="452" ht="12.0" customHeight="1">
      <c r="A452" s="193"/>
      <c r="B452" s="540"/>
      <c r="C452" s="193"/>
      <c r="D452" s="540"/>
      <c r="E452" s="540"/>
      <c r="F452" s="540"/>
      <c r="G452" s="540"/>
      <c r="H452" s="193"/>
      <c r="I452" s="193"/>
      <c r="J452" s="193"/>
      <c r="K452" s="193"/>
      <c r="L452" s="193"/>
      <c r="M452" s="193"/>
      <c r="N452" s="193"/>
      <c r="O452" s="193"/>
      <c r="P452" s="193"/>
      <c r="Q452" s="193"/>
      <c r="R452" s="193"/>
      <c r="S452" s="193"/>
      <c r="T452" s="193"/>
      <c r="U452" s="193"/>
      <c r="V452" s="193"/>
      <c r="W452" s="193"/>
      <c r="X452" s="193"/>
      <c r="Y452" s="193"/>
      <c r="Z452" s="193"/>
    </row>
    <row r="453" ht="12.0" customHeight="1">
      <c r="A453" s="193"/>
      <c r="B453" s="540"/>
      <c r="C453" s="193"/>
      <c r="D453" s="540"/>
      <c r="E453" s="540"/>
      <c r="F453" s="540"/>
      <c r="G453" s="540"/>
      <c r="H453" s="193"/>
      <c r="I453" s="193"/>
      <c r="J453" s="193"/>
      <c r="K453" s="193"/>
      <c r="L453" s="193"/>
      <c r="M453" s="193"/>
      <c r="N453" s="193"/>
      <c r="O453" s="193"/>
      <c r="P453" s="193"/>
      <c r="Q453" s="193"/>
      <c r="R453" s="193"/>
      <c r="S453" s="193"/>
      <c r="T453" s="193"/>
      <c r="U453" s="193"/>
      <c r="V453" s="193"/>
      <c r="W453" s="193"/>
      <c r="X453" s="193"/>
      <c r="Y453" s="193"/>
      <c r="Z453" s="193"/>
    </row>
    <row r="454" ht="12.0" customHeight="1">
      <c r="A454" s="193"/>
      <c r="B454" s="540"/>
      <c r="C454" s="193"/>
      <c r="D454" s="540"/>
      <c r="E454" s="540"/>
      <c r="F454" s="540"/>
      <c r="G454" s="540"/>
      <c r="H454" s="193"/>
      <c r="I454" s="193"/>
      <c r="J454" s="193"/>
      <c r="K454" s="193"/>
      <c r="L454" s="193"/>
      <c r="M454" s="193"/>
      <c r="N454" s="193"/>
      <c r="O454" s="193"/>
      <c r="P454" s="193"/>
      <c r="Q454" s="193"/>
      <c r="R454" s="193"/>
      <c r="S454" s="193"/>
      <c r="T454" s="193"/>
      <c r="U454" s="193"/>
      <c r="V454" s="193"/>
      <c r="W454" s="193"/>
      <c r="X454" s="193"/>
      <c r="Y454" s="193"/>
      <c r="Z454" s="193"/>
    </row>
    <row r="455" ht="12.0" customHeight="1">
      <c r="A455" s="193"/>
      <c r="B455" s="540"/>
      <c r="C455" s="193"/>
      <c r="D455" s="540"/>
      <c r="E455" s="540"/>
      <c r="F455" s="540"/>
      <c r="G455" s="540"/>
      <c r="H455" s="193"/>
      <c r="I455" s="193"/>
      <c r="J455" s="193"/>
      <c r="K455" s="193"/>
      <c r="L455" s="193"/>
      <c r="M455" s="193"/>
      <c r="N455" s="193"/>
      <c r="O455" s="193"/>
      <c r="P455" s="193"/>
      <c r="Q455" s="193"/>
      <c r="R455" s="193"/>
      <c r="S455" s="193"/>
      <c r="T455" s="193"/>
      <c r="U455" s="193"/>
      <c r="V455" s="193"/>
      <c r="W455" s="193"/>
      <c r="X455" s="193"/>
      <c r="Y455" s="193"/>
      <c r="Z455" s="193"/>
    </row>
    <row r="456" ht="12.0" customHeight="1">
      <c r="A456" s="193"/>
      <c r="B456" s="540"/>
      <c r="C456" s="193"/>
      <c r="D456" s="540"/>
      <c r="E456" s="540"/>
      <c r="F456" s="540"/>
      <c r="G456" s="540"/>
      <c r="H456" s="193"/>
      <c r="I456" s="193"/>
      <c r="J456" s="193"/>
      <c r="K456" s="193"/>
      <c r="L456" s="193"/>
      <c r="M456" s="193"/>
      <c r="N456" s="193"/>
      <c r="O456" s="193"/>
      <c r="P456" s="193"/>
      <c r="Q456" s="193"/>
      <c r="R456" s="193"/>
      <c r="S456" s="193"/>
      <c r="T456" s="193"/>
      <c r="U456" s="193"/>
      <c r="V456" s="193"/>
      <c r="W456" s="193"/>
      <c r="X456" s="193"/>
      <c r="Y456" s="193"/>
      <c r="Z456" s="193"/>
    </row>
    <row r="457" ht="12.0" customHeight="1">
      <c r="A457" s="193"/>
      <c r="B457" s="540"/>
      <c r="C457" s="193"/>
      <c r="D457" s="540"/>
      <c r="E457" s="540"/>
      <c r="F457" s="540"/>
      <c r="G457" s="540"/>
      <c r="H457" s="193"/>
      <c r="I457" s="193"/>
      <c r="J457" s="193"/>
      <c r="K457" s="193"/>
      <c r="L457" s="193"/>
      <c r="M457" s="193"/>
      <c r="N457" s="193"/>
      <c r="O457" s="193"/>
      <c r="P457" s="193"/>
      <c r="Q457" s="193"/>
      <c r="R457" s="193"/>
      <c r="S457" s="193"/>
      <c r="T457" s="193"/>
      <c r="U457" s="193"/>
      <c r="V457" s="193"/>
      <c r="W457" s="193"/>
      <c r="X457" s="193"/>
      <c r="Y457" s="193"/>
      <c r="Z457" s="193"/>
    </row>
    <row r="458" ht="12.0" customHeight="1">
      <c r="A458" s="193"/>
      <c r="B458" s="540"/>
      <c r="C458" s="193"/>
      <c r="D458" s="540"/>
      <c r="E458" s="540"/>
      <c r="F458" s="540"/>
      <c r="G458" s="540"/>
      <c r="H458" s="193"/>
      <c r="I458" s="193"/>
      <c r="J458" s="193"/>
      <c r="K458" s="193"/>
      <c r="L458" s="193"/>
      <c r="M458" s="193"/>
      <c r="N458" s="193"/>
      <c r="O458" s="193"/>
      <c r="P458" s="193"/>
      <c r="Q458" s="193"/>
      <c r="R458" s="193"/>
      <c r="S458" s="193"/>
      <c r="T458" s="193"/>
      <c r="U458" s="193"/>
      <c r="V458" s="193"/>
      <c r="W458" s="193"/>
      <c r="X458" s="193"/>
      <c r="Y458" s="193"/>
      <c r="Z458" s="193"/>
    </row>
    <row r="459" ht="12.0" customHeight="1">
      <c r="A459" s="193"/>
      <c r="B459" s="540"/>
      <c r="C459" s="193"/>
      <c r="D459" s="540"/>
      <c r="E459" s="540"/>
      <c r="F459" s="540"/>
      <c r="G459" s="540"/>
      <c r="H459" s="193"/>
      <c r="I459" s="193"/>
      <c r="J459" s="193"/>
      <c r="K459" s="193"/>
      <c r="L459" s="193"/>
      <c r="M459" s="193"/>
      <c r="N459" s="193"/>
      <c r="O459" s="193"/>
      <c r="P459" s="193"/>
      <c r="Q459" s="193"/>
      <c r="R459" s="193"/>
      <c r="S459" s="193"/>
      <c r="T459" s="193"/>
      <c r="U459" s="193"/>
      <c r="V459" s="193"/>
      <c r="W459" s="193"/>
      <c r="X459" s="193"/>
      <c r="Y459" s="193"/>
      <c r="Z459" s="193"/>
    </row>
    <row r="460" ht="12.0" customHeight="1">
      <c r="A460" s="193"/>
      <c r="B460" s="540"/>
      <c r="C460" s="193"/>
      <c r="D460" s="540"/>
      <c r="E460" s="540"/>
      <c r="F460" s="540"/>
      <c r="G460" s="540"/>
      <c r="H460" s="193"/>
      <c r="I460" s="193"/>
      <c r="J460" s="193"/>
      <c r="K460" s="193"/>
      <c r="L460" s="193"/>
      <c r="M460" s="193"/>
      <c r="N460" s="193"/>
      <c r="O460" s="193"/>
      <c r="P460" s="193"/>
      <c r="Q460" s="193"/>
      <c r="R460" s="193"/>
      <c r="S460" s="193"/>
      <c r="T460" s="193"/>
      <c r="U460" s="193"/>
      <c r="V460" s="193"/>
      <c r="W460" s="193"/>
      <c r="X460" s="193"/>
      <c r="Y460" s="193"/>
      <c r="Z460" s="193"/>
    </row>
    <row r="461" ht="12.0" customHeight="1">
      <c r="A461" s="193"/>
      <c r="B461" s="540"/>
      <c r="C461" s="193"/>
      <c r="D461" s="540"/>
      <c r="E461" s="540"/>
      <c r="F461" s="540"/>
      <c r="G461" s="540"/>
      <c r="H461" s="193"/>
      <c r="I461" s="193"/>
      <c r="J461" s="193"/>
      <c r="K461" s="193"/>
      <c r="L461" s="193"/>
      <c r="M461" s="193"/>
      <c r="N461" s="193"/>
      <c r="O461" s="193"/>
      <c r="P461" s="193"/>
      <c r="Q461" s="193"/>
      <c r="R461" s="193"/>
      <c r="S461" s="193"/>
      <c r="T461" s="193"/>
      <c r="U461" s="193"/>
      <c r="V461" s="193"/>
      <c r="W461" s="193"/>
      <c r="X461" s="193"/>
      <c r="Y461" s="193"/>
      <c r="Z461" s="193"/>
    </row>
    <row r="462" ht="12.0" customHeight="1">
      <c r="A462" s="193"/>
      <c r="B462" s="540"/>
      <c r="C462" s="193"/>
      <c r="D462" s="540"/>
      <c r="E462" s="540"/>
      <c r="F462" s="540"/>
      <c r="G462" s="540"/>
      <c r="H462" s="193"/>
      <c r="I462" s="193"/>
      <c r="J462" s="193"/>
      <c r="K462" s="193"/>
      <c r="L462" s="193"/>
      <c r="M462" s="193"/>
      <c r="N462" s="193"/>
      <c r="O462" s="193"/>
      <c r="P462" s="193"/>
      <c r="Q462" s="193"/>
      <c r="R462" s="193"/>
      <c r="S462" s="193"/>
      <c r="T462" s="193"/>
      <c r="U462" s="193"/>
      <c r="V462" s="193"/>
      <c r="W462" s="193"/>
      <c r="X462" s="193"/>
      <c r="Y462" s="193"/>
      <c r="Z462" s="193"/>
    </row>
    <row r="463" ht="12.0" customHeight="1">
      <c r="A463" s="193"/>
      <c r="B463" s="540"/>
      <c r="C463" s="193"/>
      <c r="D463" s="540"/>
      <c r="E463" s="540"/>
      <c r="F463" s="540"/>
      <c r="G463" s="540"/>
      <c r="H463" s="193"/>
      <c r="I463" s="193"/>
      <c r="J463" s="193"/>
      <c r="K463" s="193"/>
      <c r="L463" s="193"/>
      <c r="M463" s="193"/>
      <c r="N463" s="193"/>
      <c r="O463" s="193"/>
      <c r="P463" s="193"/>
      <c r="Q463" s="193"/>
      <c r="R463" s="193"/>
      <c r="S463" s="193"/>
      <c r="T463" s="193"/>
      <c r="U463" s="193"/>
      <c r="V463" s="193"/>
      <c r="W463" s="193"/>
      <c r="X463" s="193"/>
      <c r="Y463" s="193"/>
      <c r="Z463" s="193"/>
    </row>
    <row r="464" ht="12.0" customHeight="1">
      <c r="A464" s="193"/>
      <c r="B464" s="540"/>
      <c r="C464" s="193"/>
      <c r="D464" s="540"/>
      <c r="E464" s="540"/>
      <c r="F464" s="540"/>
      <c r="G464" s="540"/>
      <c r="H464" s="193"/>
      <c r="I464" s="193"/>
      <c r="J464" s="193"/>
      <c r="K464" s="193"/>
      <c r="L464" s="193"/>
      <c r="M464" s="193"/>
      <c r="N464" s="193"/>
      <c r="O464" s="193"/>
      <c r="P464" s="193"/>
      <c r="Q464" s="193"/>
      <c r="R464" s="193"/>
      <c r="S464" s="193"/>
      <c r="T464" s="193"/>
      <c r="U464" s="193"/>
      <c r="V464" s="193"/>
      <c r="W464" s="193"/>
      <c r="X464" s="193"/>
      <c r="Y464" s="193"/>
      <c r="Z464" s="193"/>
    </row>
    <row r="465" ht="12.0" customHeight="1">
      <c r="A465" s="193"/>
      <c r="B465" s="540"/>
      <c r="C465" s="193"/>
      <c r="D465" s="540"/>
      <c r="E465" s="540"/>
      <c r="F465" s="540"/>
      <c r="G465" s="540"/>
      <c r="H465" s="193"/>
      <c r="I465" s="193"/>
      <c r="J465" s="193"/>
      <c r="K465" s="193"/>
      <c r="L465" s="193"/>
      <c r="M465" s="193"/>
      <c r="N465" s="193"/>
      <c r="O465" s="193"/>
      <c r="P465" s="193"/>
      <c r="Q465" s="193"/>
      <c r="R465" s="193"/>
      <c r="S465" s="193"/>
      <c r="T465" s="193"/>
      <c r="U465" s="193"/>
      <c r="V465" s="193"/>
      <c r="W465" s="193"/>
      <c r="X465" s="193"/>
      <c r="Y465" s="193"/>
      <c r="Z465" s="193"/>
    </row>
    <row r="466" ht="12.0" customHeight="1">
      <c r="A466" s="193"/>
      <c r="B466" s="540"/>
      <c r="C466" s="193"/>
      <c r="D466" s="540"/>
      <c r="E466" s="540"/>
      <c r="F466" s="540"/>
      <c r="G466" s="540"/>
      <c r="H466" s="193"/>
      <c r="I466" s="193"/>
      <c r="J466" s="193"/>
      <c r="K466" s="193"/>
      <c r="L466" s="193"/>
      <c r="M466" s="193"/>
      <c r="N466" s="193"/>
      <c r="O466" s="193"/>
      <c r="P466" s="193"/>
      <c r="Q466" s="193"/>
      <c r="R466" s="193"/>
      <c r="S466" s="193"/>
      <c r="T466" s="193"/>
      <c r="U466" s="193"/>
      <c r="V466" s="193"/>
      <c r="W466" s="193"/>
      <c r="X466" s="193"/>
      <c r="Y466" s="193"/>
      <c r="Z466" s="193"/>
    </row>
    <row r="467" ht="12.0" customHeight="1">
      <c r="A467" s="193"/>
      <c r="B467" s="540"/>
      <c r="C467" s="193"/>
      <c r="D467" s="540"/>
      <c r="E467" s="540"/>
      <c r="F467" s="540"/>
      <c r="G467" s="540"/>
      <c r="H467" s="193"/>
      <c r="I467" s="193"/>
      <c r="J467" s="193"/>
      <c r="K467" s="193"/>
      <c r="L467" s="193"/>
      <c r="M467" s="193"/>
      <c r="N467" s="193"/>
      <c r="O467" s="193"/>
      <c r="P467" s="193"/>
      <c r="Q467" s="193"/>
      <c r="R467" s="193"/>
      <c r="S467" s="193"/>
      <c r="T467" s="193"/>
      <c r="U467" s="193"/>
      <c r="V467" s="193"/>
      <c r="W467" s="193"/>
      <c r="X467" s="193"/>
      <c r="Y467" s="193"/>
      <c r="Z467" s="193"/>
    </row>
    <row r="468" ht="12.0" customHeight="1">
      <c r="A468" s="193"/>
      <c r="B468" s="540"/>
      <c r="C468" s="193"/>
      <c r="D468" s="540"/>
      <c r="E468" s="540"/>
      <c r="F468" s="540"/>
      <c r="G468" s="540"/>
      <c r="H468" s="193"/>
      <c r="I468" s="193"/>
      <c r="J468" s="193"/>
      <c r="K468" s="193"/>
      <c r="L468" s="193"/>
      <c r="M468" s="193"/>
      <c r="N468" s="193"/>
      <c r="O468" s="193"/>
      <c r="P468" s="193"/>
      <c r="Q468" s="193"/>
      <c r="R468" s="193"/>
      <c r="S468" s="193"/>
      <c r="T468" s="193"/>
      <c r="U468" s="193"/>
      <c r="V468" s="193"/>
      <c r="W468" s="193"/>
      <c r="X468" s="193"/>
      <c r="Y468" s="193"/>
      <c r="Z468" s="193"/>
    </row>
    <row r="469" ht="12.0" customHeight="1">
      <c r="A469" s="193"/>
      <c r="B469" s="540"/>
      <c r="C469" s="193"/>
      <c r="D469" s="540"/>
      <c r="E469" s="540"/>
      <c r="F469" s="540"/>
      <c r="G469" s="540"/>
      <c r="H469" s="193"/>
      <c r="I469" s="193"/>
      <c r="J469" s="193"/>
      <c r="K469" s="193"/>
      <c r="L469" s="193"/>
      <c r="M469" s="193"/>
      <c r="N469" s="193"/>
      <c r="O469" s="193"/>
      <c r="P469" s="193"/>
      <c r="Q469" s="193"/>
      <c r="R469" s="193"/>
      <c r="S469" s="193"/>
      <c r="T469" s="193"/>
      <c r="U469" s="193"/>
      <c r="V469" s="193"/>
      <c r="W469" s="193"/>
      <c r="X469" s="193"/>
      <c r="Y469" s="193"/>
      <c r="Z469" s="193"/>
    </row>
    <row r="470" ht="12.0" customHeight="1">
      <c r="A470" s="193"/>
      <c r="B470" s="540"/>
      <c r="C470" s="193"/>
      <c r="D470" s="540"/>
      <c r="E470" s="540"/>
      <c r="F470" s="540"/>
      <c r="G470" s="540"/>
      <c r="H470" s="193"/>
      <c r="I470" s="193"/>
      <c r="J470" s="193"/>
      <c r="K470" s="193"/>
      <c r="L470" s="193"/>
      <c r="M470" s="193"/>
      <c r="N470" s="193"/>
      <c r="O470" s="193"/>
      <c r="P470" s="193"/>
      <c r="Q470" s="193"/>
      <c r="R470" s="193"/>
      <c r="S470" s="193"/>
      <c r="T470" s="193"/>
      <c r="U470" s="193"/>
      <c r="V470" s="193"/>
      <c r="W470" s="193"/>
      <c r="X470" s="193"/>
      <c r="Y470" s="193"/>
      <c r="Z470" s="193"/>
    </row>
    <row r="471" ht="12.0" customHeight="1">
      <c r="A471" s="193"/>
      <c r="B471" s="540"/>
      <c r="C471" s="193"/>
      <c r="D471" s="540"/>
      <c r="E471" s="540"/>
      <c r="F471" s="540"/>
      <c r="G471" s="540"/>
      <c r="H471" s="193"/>
      <c r="I471" s="193"/>
      <c r="J471" s="193"/>
      <c r="K471" s="193"/>
      <c r="L471" s="193"/>
      <c r="M471" s="193"/>
      <c r="N471" s="193"/>
      <c r="O471" s="193"/>
      <c r="P471" s="193"/>
      <c r="Q471" s="193"/>
      <c r="R471" s="193"/>
      <c r="S471" s="193"/>
      <c r="T471" s="193"/>
      <c r="U471" s="193"/>
      <c r="V471" s="193"/>
      <c r="W471" s="193"/>
      <c r="X471" s="193"/>
      <c r="Y471" s="193"/>
      <c r="Z471" s="193"/>
    </row>
    <row r="472" ht="12.0" customHeight="1">
      <c r="A472" s="193"/>
      <c r="B472" s="540"/>
      <c r="C472" s="193"/>
      <c r="D472" s="540"/>
      <c r="E472" s="540"/>
      <c r="F472" s="540"/>
      <c r="G472" s="540"/>
      <c r="H472" s="193"/>
      <c r="I472" s="193"/>
      <c r="J472" s="193"/>
      <c r="K472" s="193"/>
      <c r="L472" s="193"/>
      <c r="M472" s="193"/>
      <c r="N472" s="193"/>
      <c r="O472" s="193"/>
      <c r="P472" s="193"/>
      <c r="Q472" s="193"/>
      <c r="R472" s="193"/>
      <c r="S472" s="193"/>
      <c r="T472" s="193"/>
      <c r="U472" s="193"/>
      <c r="V472" s="193"/>
      <c r="W472" s="193"/>
      <c r="X472" s="193"/>
      <c r="Y472" s="193"/>
      <c r="Z472" s="193"/>
    </row>
    <row r="473" ht="12.0" customHeight="1">
      <c r="A473" s="193"/>
      <c r="B473" s="540"/>
      <c r="C473" s="193"/>
      <c r="D473" s="540"/>
      <c r="E473" s="540"/>
      <c r="F473" s="540"/>
      <c r="G473" s="540"/>
      <c r="H473" s="193"/>
      <c r="I473" s="193"/>
      <c r="J473" s="193"/>
      <c r="K473" s="193"/>
      <c r="L473" s="193"/>
      <c r="M473" s="193"/>
      <c r="N473" s="193"/>
      <c r="O473" s="193"/>
      <c r="P473" s="193"/>
      <c r="Q473" s="193"/>
      <c r="R473" s="193"/>
      <c r="S473" s="193"/>
      <c r="T473" s="193"/>
      <c r="U473" s="193"/>
      <c r="V473" s="193"/>
      <c r="W473" s="193"/>
      <c r="X473" s="193"/>
      <c r="Y473" s="193"/>
      <c r="Z473" s="193"/>
    </row>
    <row r="474" ht="12.0" customHeight="1">
      <c r="A474" s="193"/>
      <c r="B474" s="540"/>
      <c r="C474" s="193"/>
      <c r="D474" s="540"/>
      <c r="E474" s="540"/>
      <c r="F474" s="540"/>
      <c r="G474" s="540"/>
      <c r="H474" s="193"/>
      <c r="I474" s="193"/>
      <c r="J474" s="193"/>
      <c r="K474" s="193"/>
      <c r="L474" s="193"/>
      <c r="M474" s="193"/>
      <c r="N474" s="193"/>
      <c r="O474" s="193"/>
      <c r="P474" s="193"/>
      <c r="Q474" s="193"/>
      <c r="R474" s="193"/>
      <c r="S474" s="193"/>
      <c r="T474" s="193"/>
      <c r="U474" s="193"/>
      <c r="V474" s="193"/>
      <c r="W474" s="193"/>
      <c r="X474" s="193"/>
      <c r="Y474" s="193"/>
      <c r="Z474" s="193"/>
    </row>
    <row r="475" ht="12.0" customHeight="1">
      <c r="A475" s="193"/>
      <c r="B475" s="540"/>
      <c r="C475" s="193"/>
      <c r="D475" s="540"/>
      <c r="E475" s="540"/>
      <c r="F475" s="540"/>
      <c r="G475" s="540"/>
      <c r="H475" s="193"/>
      <c r="I475" s="193"/>
      <c r="J475" s="193"/>
      <c r="K475" s="193"/>
      <c r="L475" s="193"/>
      <c r="M475" s="193"/>
      <c r="N475" s="193"/>
      <c r="O475" s="193"/>
      <c r="P475" s="193"/>
      <c r="Q475" s="193"/>
      <c r="R475" s="193"/>
      <c r="S475" s="193"/>
      <c r="T475" s="193"/>
      <c r="U475" s="193"/>
      <c r="V475" s="193"/>
      <c r="W475" s="193"/>
      <c r="X475" s="193"/>
      <c r="Y475" s="193"/>
      <c r="Z475" s="193"/>
    </row>
    <row r="476" ht="12.0" customHeight="1">
      <c r="A476" s="193"/>
      <c r="B476" s="540"/>
      <c r="C476" s="193"/>
      <c r="D476" s="540"/>
      <c r="E476" s="540"/>
      <c r="F476" s="540"/>
      <c r="G476" s="540"/>
      <c r="H476" s="193"/>
      <c r="I476" s="193"/>
      <c r="J476" s="193"/>
      <c r="K476" s="193"/>
      <c r="L476" s="193"/>
      <c r="M476" s="193"/>
      <c r="N476" s="193"/>
      <c r="O476" s="193"/>
      <c r="P476" s="193"/>
      <c r="Q476" s="193"/>
      <c r="R476" s="193"/>
      <c r="S476" s="193"/>
      <c r="T476" s="193"/>
      <c r="U476" s="193"/>
      <c r="V476" s="193"/>
      <c r="W476" s="193"/>
      <c r="X476" s="193"/>
      <c r="Y476" s="193"/>
      <c r="Z476" s="193"/>
    </row>
    <row r="477" ht="12.0" customHeight="1">
      <c r="A477" s="193"/>
      <c r="B477" s="540"/>
      <c r="C477" s="193"/>
      <c r="D477" s="540"/>
      <c r="E477" s="540"/>
      <c r="F477" s="540"/>
      <c r="G477" s="540"/>
      <c r="H477" s="193"/>
      <c r="I477" s="193"/>
      <c r="J477" s="193"/>
      <c r="K477" s="193"/>
      <c r="L477" s="193"/>
      <c r="M477" s="193"/>
      <c r="N477" s="193"/>
      <c r="O477" s="193"/>
      <c r="P477" s="193"/>
      <c r="Q477" s="193"/>
      <c r="R477" s="193"/>
      <c r="S477" s="193"/>
      <c r="T477" s="193"/>
      <c r="U477" s="193"/>
      <c r="V477" s="193"/>
      <c r="W477" s="193"/>
      <c r="X477" s="193"/>
      <c r="Y477" s="193"/>
      <c r="Z477" s="193"/>
    </row>
    <row r="478" ht="12.0" customHeight="1">
      <c r="A478" s="193"/>
      <c r="B478" s="540"/>
      <c r="C478" s="193"/>
      <c r="D478" s="540"/>
      <c r="E478" s="540"/>
      <c r="F478" s="540"/>
      <c r="G478" s="540"/>
      <c r="H478" s="193"/>
      <c r="I478" s="193"/>
      <c r="J478" s="193"/>
      <c r="K478" s="193"/>
      <c r="L478" s="193"/>
      <c r="M478" s="193"/>
      <c r="N478" s="193"/>
      <c r="O478" s="193"/>
      <c r="P478" s="193"/>
      <c r="Q478" s="193"/>
      <c r="R478" s="193"/>
      <c r="S478" s="193"/>
      <c r="T478" s="193"/>
      <c r="U478" s="193"/>
      <c r="V478" s="193"/>
      <c r="W478" s="193"/>
      <c r="X478" s="193"/>
      <c r="Y478" s="193"/>
      <c r="Z478" s="193"/>
    </row>
    <row r="479" ht="12.0" customHeight="1">
      <c r="A479" s="193"/>
      <c r="B479" s="540"/>
      <c r="C479" s="193"/>
      <c r="D479" s="540"/>
      <c r="E479" s="540"/>
      <c r="F479" s="540"/>
      <c r="G479" s="540"/>
      <c r="H479" s="193"/>
      <c r="I479" s="193"/>
      <c r="J479" s="193"/>
      <c r="K479" s="193"/>
      <c r="L479" s="193"/>
      <c r="M479" s="193"/>
      <c r="N479" s="193"/>
      <c r="O479" s="193"/>
      <c r="P479" s="193"/>
      <c r="Q479" s="193"/>
      <c r="R479" s="193"/>
      <c r="S479" s="193"/>
      <c r="T479" s="193"/>
      <c r="U479" s="193"/>
      <c r="V479" s="193"/>
      <c r="W479" s="193"/>
      <c r="X479" s="193"/>
      <c r="Y479" s="193"/>
      <c r="Z479" s="193"/>
    </row>
    <row r="480" ht="12.0" customHeight="1">
      <c r="A480" s="193"/>
      <c r="B480" s="540"/>
      <c r="C480" s="193"/>
      <c r="D480" s="540"/>
      <c r="E480" s="540"/>
      <c r="F480" s="540"/>
      <c r="G480" s="540"/>
      <c r="H480" s="193"/>
      <c r="I480" s="193"/>
      <c r="J480" s="193"/>
      <c r="K480" s="193"/>
      <c r="L480" s="193"/>
      <c r="M480" s="193"/>
      <c r="N480" s="193"/>
      <c r="O480" s="193"/>
      <c r="P480" s="193"/>
      <c r="Q480" s="193"/>
      <c r="R480" s="193"/>
      <c r="S480" s="193"/>
      <c r="T480" s="193"/>
      <c r="U480" s="193"/>
      <c r="V480" s="193"/>
      <c r="W480" s="193"/>
      <c r="X480" s="193"/>
      <c r="Y480" s="193"/>
      <c r="Z480" s="193"/>
    </row>
    <row r="481" ht="12.0" customHeight="1">
      <c r="A481" s="193"/>
      <c r="B481" s="540"/>
      <c r="C481" s="193"/>
      <c r="D481" s="540"/>
      <c r="E481" s="540"/>
      <c r="F481" s="540"/>
      <c r="G481" s="540"/>
      <c r="H481" s="193"/>
      <c r="I481" s="193"/>
      <c r="J481" s="193"/>
      <c r="K481" s="193"/>
      <c r="L481" s="193"/>
      <c r="M481" s="193"/>
      <c r="N481" s="193"/>
      <c r="O481" s="193"/>
      <c r="P481" s="193"/>
      <c r="Q481" s="193"/>
      <c r="R481" s="193"/>
      <c r="S481" s="193"/>
      <c r="T481" s="193"/>
      <c r="U481" s="193"/>
      <c r="V481" s="193"/>
      <c r="W481" s="193"/>
      <c r="X481" s="193"/>
      <c r="Y481" s="193"/>
      <c r="Z481" s="193"/>
    </row>
    <row r="482" ht="12.0" customHeight="1">
      <c r="A482" s="193"/>
      <c r="B482" s="540"/>
      <c r="C482" s="193"/>
      <c r="D482" s="540"/>
      <c r="E482" s="540"/>
      <c r="F482" s="540"/>
      <c r="G482" s="540"/>
      <c r="H482" s="193"/>
      <c r="I482" s="193"/>
      <c r="J482" s="193"/>
      <c r="K482" s="193"/>
      <c r="L482" s="193"/>
      <c r="M482" s="193"/>
      <c r="N482" s="193"/>
      <c r="O482" s="193"/>
      <c r="P482" s="193"/>
      <c r="Q482" s="193"/>
      <c r="R482" s="193"/>
      <c r="S482" s="193"/>
      <c r="T482" s="193"/>
      <c r="U482" s="193"/>
      <c r="V482" s="193"/>
      <c r="W482" s="193"/>
      <c r="X482" s="193"/>
      <c r="Y482" s="193"/>
      <c r="Z482" s="193"/>
    </row>
    <row r="483" ht="12.0" customHeight="1">
      <c r="A483" s="193"/>
      <c r="B483" s="540"/>
      <c r="C483" s="193"/>
      <c r="D483" s="540"/>
      <c r="E483" s="540"/>
      <c r="F483" s="540"/>
      <c r="G483" s="540"/>
      <c r="H483" s="193"/>
      <c r="I483" s="193"/>
      <c r="J483" s="193"/>
      <c r="K483" s="193"/>
      <c r="L483" s="193"/>
      <c r="M483" s="193"/>
      <c r="N483" s="193"/>
      <c r="O483" s="193"/>
      <c r="P483" s="193"/>
      <c r="Q483" s="193"/>
      <c r="R483" s="193"/>
      <c r="S483" s="193"/>
      <c r="T483" s="193"/>
      <c r="U483" s="193"/>
      <c r="V483" s="193"/>
      <c r="W483" s="193"/>
      <c r="X483" s="193"/>
      <c r="Y483" s="193"/>
      <c r="Z483" s="193"/>
    </row>
    <row r="484" ht="12.0" customHeight="1">
      <c r="A484" s="193"/>
      <c r="B484" s="540"/>
      <c r="C484" s="193"/>
      <c r="D484" s="540"/>
      <c r="E484" s="540"/>
      <c r="F484" s="540"/>
      <c r="G484" s="540"/>
      <c r="H484" s="193"/>
      <c r="I484" s="193"/>
      <c r="J484" s="193"/>
      <c r="K484" s="193"/>
      <c r="L484" s="193"/>
      <c r="M484" s="193"/>
      <c r="N484" s="193"/>
      <c r="O484" s="193"/>
      <c r="P484" s="193"/>
      <c r="Q484" s="193"/>
      <c r="R484" s="193"/>
      <c r="S484" s="193"/>
      <c r="T484" s="193"/>
      <c r="U484" s="193"/>
      <c r="V484" s="193"/>
      <c r="W484" s="193"/>
      <c r="X484" s="193"/>
      <c r="Y484" s="193"/>
      <c r="Z484" s="193"/>
    </row>
    <row r="485" ht="12.0" customHeight="1">
      <c r="A485" s="193"/>
      <c r="B485" s="540"/>
      <c r="C485" s="193"/>
      <c r="D485" s="540"/>
      <c r="E485" s="540"/>
      <c r="F485" s="540"/>
      <c r="G485" s="540"/>
      <c r="H485" s="193"/>
      <c r="I485" s="193"/>
      <c r="J485" s="193"/>
      <c r="K485" s="193"/>
      <c r="L485" s="193"/>
      <c r="M485" s="193"/>
      <c r="N485" s="193"/>
      <c r="O485" s="193"/>
      <c r="P485" s="193"/>
      <c r="Q485" s="193"/>
      <c r="R485" s="193"/>
      <c r="S485" s="193"/>
      <c r="T485" s="193"/>
      <c r="U485" s="193"/>
      <c r="V485" s="193"/>
      <c r="W485" s="193"/>
      <c r="X485" s="193"/>
      <c r="Y485" s="193"/>
      <c r="Z485" s="193"/>
    </row>
    <row r="486" ht="12.0" customHeight="1">
      <c r="A486" s="193"/>
      <c r="B486" s="540"/>
      <c r="C486" s="193"/>
      <c r="D486" s="540"/>
      <c r="E486" s="540"/>
      <c r="F486" s="540"/>
      <c r="G486" s="540"/>
      <c r="H486" s="193"/>
      <c r="I486" s="193"/>
      <c r="J486" s="193"/>
      <c r="K486" s="193"/>
      <c r="L486" s="193"/>
      <c r="M486" s="193"/>
      <c r="N486" s="193"/>
      <c r="O486" s="193"/>
      <c r="P486" s="193"/>
      <c r="Q486" s="193"/>
      <c r="R486" s="193"/>
      <c r="S486" s="193"/>
      <c r="T486" s="193"/>
      <c r="U486" s="193"/>
      <c r="V486" s="193"/>
      <c r="W486" s="193"/>
      <c r="X486" s="193"/>
      <c r="Y486" s="193"/>
      <c r="Z486" s="193"/>
    </row>
    <row r="487" ht="12.0" customHeight="1">
      <c r="A487" s="193"/>
      <c r="B487" s="540"/>
      <c r="C487" s="193"/>
      <c r="D487" s="540"/>
      <c r="E487" s="540"/>
      <c r="F487" s="540"/>
      <c r="G487" s="540"/>
      <c r="H487" s="193"/>
      <c r="I487" s="193"/>
      <c r="J487" s="193"/>
      <c r="K487" s="193"/>
      <c r="L487" s="193"/>
      <c r="M487" s="193"/>
      <c r="N487" s="193"/>
      <c r="O487" s="193"/>
      <c r="P487" s="193"/>
      <c r="Q487" s="193"/>
      <c r="R487" s="193"/>
      <c r="S487" s="193"/>
      <c r="T487" s="193"/>
      <c r="U487" s="193"/>
      <c r="V487" s="193"/>
      <c r="W487" s="193"/>
      <c r="X487" s="193"/>
      <c r="Y487" s="193"/>
      <c r="Z487" s="193"/>
    </row>
    <row r="488" ht="12.0" customHeight="1">
      <c r="A488" s="193"/>
      <c r="B488" s="540"/>
      <c r="C488" s="193"/>
      <c r="D488" s="540"/>
      <c r="E488" s="540"/>
      <c r="F488" s="540"/>
      <c r="G488" s="540"/>
      <c r="H488" s="193"/>
      <c r="I488" s="193"/>
      <c r="J488" s="193"/>
      <c r="K488" s="193"/>
      <c r="L488" s="193"/>
      <c r="M488" s="193"/>
      <c r="N488" s="193"/>
      <c r="O488" s="193"/>
      <c r="P488" s="193"/>
      <c r="Q488" s="193"/>
      <c r="R488" s="193"/>
      <c r="S488" s="193"/>
      <c r="T488" s="193"/>
      <c r="U488" s="193"/>
      <c r="V488" s="193"/>
      <c r="W488" s="193"/>
      <c r="X488" s="193"/>
      <c r="Y488" s="193"/>
      <c r="Z488" s="193"/>
    </row>
    <row r="489" ht="12.0" customHeight="1">
      <c r="A489" s="193"/>
      <c r="B489" s="540"/>
      <c r="C489" s="193"/>
      <c r="D489" s="540"/>
      <c r="E489" s="540"/>
      <c r="F489" s="540"/>
      <c r="G489" s="540"/>
      <c r="H489" s="193"/>
      <c r="I489" s="193"/>
      <c r="J489" s="193"/>
      <c r="K489" s="193"/>
      <c r="L489" s="193"/>
      <c r="M489" s="193"/>
      <c r="N489" s="193"/>
      <c r="O489" s="193"/>
      <c r="P489" s="193"/>
      <c r="Q489" s="193"/>
      <c r="R489" s="193"/>
      <c r="S489" s="193"/>
      <c r="T489" s="193"/>
      <c r="U489" s="193"/>
      <c r="V489" s="193"/>
      <c r="W489" s="193"/>
      <c r="X489" s="193"/>
      <c r="Y489" s="193"/>
      <c r="Z489" s="193"/>
    </row>
    <row r="490" ht="12.0" customHeight="1">
      <c r="A490" s="193"/>
      <c r="B490" s="540"/>
      <c r="C490" s="193"/>
      <c r="D490" s="540"/>
      <c r="E490" s="540"/>
      <c r="F490" s="540"/>
      <c r="G490" s="540"/>
      <c r="H490" s="193"/>
      <c r="I490" s="193"/>
      <c r="J490" s="193"/>
      <c r="K490" s="193"/>
      <c r="L490" s="193"/>
      <c r="M490" s="193"/>
      <c r="N490" s="193"/>
      <c r="O490" s="193"/>
      <c r="P490" s="193"/>
      <c r="Q490" s="193"/>
      <c r="R490" s="193"/>
      <c r="S490" s="193"/>
      <c r="T490" s="193"/>
      <c r="U490" s="193"/>
      <c r="V490" s="193"/>
      <c r="W490" s="193"/>
      <c r="X490" s="193"/>
      <c r="Y490" s="193"/>
      <c r="Z490" s="193"/>
    </row>
    <row r="491" ht="12.0" customHeight="1">
      <c r="A491" s="193"/>
      <c r="B491" s="540"/>
      <c r="C491" s="193"/>
      <c r="D491" s="540"/>
      <c r="E491" s="540"/>
      <c r="F491" s="540"/>
      <c r="G491" s="540"/>
      <c r="H491" s="193"/>
      <c r="I491" s="193"/>
      <c r="J491" s="193"/>
      <c r="K491" s="193"/>
      <c r="L491" s="193"/>
      <c r="M491" s="193"/>
      <c r="N491" s="193"/>
      <c r="O491" s="193"/>
      <c r="P491" s="193"/>
      <c r="Q491" s="193"/>
      <c r="R491" s="193"/>
      <c r="S491" s="193"/>
      <c r="T491" s="193"/>
      <c r="U491" s="193"/>
      <c r="V491" s="193"/>
      <c r="W491" s="193"/>
      <c r="X491" s="193"/>
      <c r="Y491" s="193"/>
      <c r="Z491" s="193"/>
    </row>
    <row r="492" ht="12.0" customHeight="1">
      <c r="A492" s="193"/>
      <c r="B492" s="540"/>
      <c r="C492" s="193"/>
      <c r="D492" s="540"/>
      <c r="E492" s="540"/>
      <c r="F492" s="540"/>
      <c r="G492" s="540"/>
      <c r="H492" s="193"/>
      <c r="I492" s="193"/>
      <c r="J492" s="193"/>
      <c r="K492" s="193"/>
      <c r="L492" s="193"/>
      <c r="M492" s="193"/>
      <c r="N492" s="193"/>
      <c r="O492" s="193"/>
      <c r="P492" s="193"/>
      <c r="Q492" s="193"/>
      <c r="R492" s="193"/>
      <c r="S492" s="193"/>
      <c r="T492" s="193"/>
      <c r="U492" s="193"/>
      <c r="V492" s="193"/>
      <c r="W492" s="193"/>
      <c r="X492" s="193"/>
      <c r="Y492" s="193"/>
      <c r="Z492" s="193"/>
    </row>
    <row r="493" ht="12.0" customHeight="1">
      <c r="A493" s="193"/>
      <c r="B493" s="540"/>
      <c r="C493" s="193"/>
      <c r="D493" s="540"/>
      <c r="E493" s="540"/>
      <c r="F493" s="540"/>
      <c r="G493" s="540"/>
      <c r="H493" s="193"/>
      <c r="I493" s="193"/>
      <c r="J493" s="193"/>
      <c r="K493" s="193"/>
      <c r="L493" s="193"/>
      <c r="M493" s="193"/>
      <c r="N493" s="193"/>
      <c r="O493" s="193"/>
      <c r="P493" s="193"/>
      <c r="Q493" s="193"/>
      <c r="R493" s="193"/>
      <c r="S493" s="193"/>
      <c r="T493" s="193"/>
      <c r="U493" s="193"/>
      <c r="V493" s="193"/>
      <c r="W493" s="193"/>
      <c r="X493" s="193"/>
      <c r="Y493" s="193"/>
      <c r="Z493" s="193"/>
    </row>
    <row r="494" ht="12.0" customHeight="1">
      <c r="A494" s="193"/>
      <c r="B494" s="540"/>
      <c r="C494" s="193"/>
      <c r="D494" s="540"/>
      <c r="E494" s="540"/>
      <c r="F494" s="540"/>
      <c r="G494" s="540"/>
      <c r="H494" s="193"/>
      <c r="I494" s="193"/>
      <c r="J494" s="193"/>
      <c r="K494" s="193"/>
      <c r="L494" s="193"/>
      <c r="M494" s="193"/>
      <c r="N494" s="193"/>
      <c r="O494" s="193"/>
      <c r="P494" s="193"/>
      <c r="Q494" s="193"/>
      <c r="R494" s="193"/>
      <c r="S494" s="193"/>
      <c r="T494" s="193"/>
      <c r="U494" s="193"/>
      <c r="V494" s="193"/>
      <c r="W494" s="193"/>
      <c r="X494" s="193"/>
      <c r="Y494" s="193"/>
      <c r="Z494" s="193"/>
    </row>
    <row r="495" ht="12.0" customHeight="1">
      <c r="A495" s="193"/>
      <c r="B495" s="540"/>
      <c r="C495" s="193"/>
      <c r="D495" s="540"/>
      <c r="E495" s="540"/>
      <c r="F495" s="540"/>
      <c r="G495" s="540"/>
      <c r="H495" s="193"/>
      <c r="I495" s="193"/>
      <c r="J495" s="193"/>
      <c r="K495" s="193"/>
      <c r="L495" s="193"/>
      <c r="M495" s="193"/>
      <c r="N495" s="193"/>
      <c r="O495" s="193"/>
      <c r="P495" s="193"/>
      <c r="Q495" s="193"/>
      <c r="R495" s="193"/>
      <c r="S495" s="193"/>
      <c r="T495" s="193"/>
      <c r="U495" s="193"/>
      <c r="V495" s="193"/>
      <c r="W495" s="193"/>
      <c r="X495" s="193"/>
      <c r="Y495" s="193"/>
      <c r="Z495" s="193"/>
    </row>
    <row r="496" ht="12.0" customHeight="1">
      <c r="A496" s="193"/>
      <c r="B496" s="540"/>
      <c r="C496" s="193"/>
      <c r="D496" s="540"/>
      <c r="E496" s="540"/>
      <c r="F496" s="540"/>
      <c r="G496" s="540"/>
      <c r="H496" s="193"/>
      <c r="I496" s="193"/>
      <c r="J496" s="193"/>
      <c r="K496" s="193"/>
      <c r="L496" s="193"/>
      <c r="M496" s="193"/>
      <c r="N496" s="193"/>
      <c r="O496" s="193"/>
      <c r="P496" s="193"/>
      <c r="Q496" s="193"/>
      <c r="R496" s="193"/>
      <c r="S496" s="193"/>
      <c r="T496" s="193"/>
      <c r="U496" s="193"/>
      <c r="V496" s="193"/>
      <c r="W496" s="193"/>
      <c r="X496" s="193"/>
      <c r="Y496" s="193"/>
      <c r="Z496" s="193"/>
    </row>
    <row r="497" ht="12.0" customHeight="1">
      <c r="A497" s="193"/>
      <c r="B497" s="540"/>
      <c r="C497" s="193"/>
      <c r="D497" s="540"/>
      <c r="E497" s="540"/>
      <c r="F497" s="540"/>
      <c r="G497" s="540"/>
      <c r="H497" s="193"/>
      <c r="I497" s="193"/>
      <c r="J497" s="193"/>
      <c r="K497" s="193"/>
      <c r="L497" s="193"/>
      <c r="M497" s="193"/>
      <c r="N497" s="193"/>
      <c r="O497" s="193"/>
      <c r="P497" s="193"/>
      <c r="Q497" s="193"/>
      <c r="R497" s="193"/>
      <c r="S497" s="193"/>
      <c r="T497" s="193"/>
      <c r="U497" s="193"/>
      <c r="V497" s="193"/>
      <c r="W497" s="193"/>
      <c r="X497" s="193"/>
      <c r="Y497" s="193"/>
      <c r="Z497" s="193"/>
    </row>
    <row r="498" ht="12.0" customHeight="1">
      <c r="A498" s="193"/>
      <c r="B498" s="540"/>
      <c r="C498" s="193"/>
      <c r="D498" s="540"/>
      <c r="E498" s="540"/>
      <c r="F498" s="540"/>
      <c r="G498" s="540"/>
      <c r="H498" s="193"/>
      <c r="I498" s="193"/>
      <c r="J498" s="193"/>
      <c r="K498" s="193"/>
      <c r="L498" s="193"/>
      <c r="M498" s="193"/>
      <c r="N498" s="193"/>
      <c r="O498" s="193"/>
      <c r="P498" s="193"/>
      <c r="Q498" s="193"/>
      <c r="R498" s="193"/>
      <c r="S498" s="193"/>
      <c r="T498" s="193"/>
      <c r="U498" s="193"/>
      <c r="V498" s="193"/>
      <c r="W498" s="193"/>
      <c r="X498" s="193"/>
      <c r="Y498" s="193"/>
      <c r="Z498" s="193"/>
    </row>
    <row r="499" ht="12.0" customHeight="1">
      <c r="A499" s="193"/>
      <c r="B499" s="540"/>
      <c r="C499" s="193"/>
      <c r="D499" s="540"/>
      <c r="E499" s="540"/>
      <c r="F499" s="540"/>
      <c r="G499" s="540"/>
      <c r="H499" s="193"/>
      <c r="I499" s="193"/>
      <c r="J499" s="193"/>
      <c r="K499" s="193"/>
      <c r="L499" s="193"/>
      <c r="M499" s="193"/>
      <c r="N499" s="193"/>
      <c r="O499" s="193"/>
      <c r="P499" s="193"/>
      <c r="Q499" s="193"/>
      <c r="R499" s="193"/>
      <c r="S499" s="193"/>
      <c r="T499" s="193"/>
      <c r="U499" s="193"/>
      <c r="V499" s="193"/>
      <c r="W499" s="193"/>
      <c r="X499" s="193"/>
      <c r="Y499" s="193"/>
      <c r="Z499" s="193"/>
    </row>
    <row r="500" ht="12.0" customHeight="1">
      <c r="A500" s="193"/>
      <c r="B500" s="540"/>
      <c r="C500" s="193"/>
      <c r="D500" s="540"/>
      <c r="E500" s="540"/>
      <c r="F500" s="540"/>
      <c r="G500" s="540"/>
      <c r="H500" s="193"/>
      <c r="I500" s="193"/>
      <c r="J500" s="193"/>
      <c r="K500" s="193"/>
      <c r="L500" s="193"/>
      <c r="M500" s="193"/>
      <c r="N500" s="193"/>
      <c r="O500" s="193"/>
      <c r="P500" s="193"/>
      <c r="Q500" s="193"/>
      <c r="R500" s="193"/>
      <c r="S500" s="193"/>
      <c r="T500" s="193"/>
      <c r="U500" s="193"/>
      <c r="V500" s="193"/>
      <c r="W500" s="193"/>
      <c r="X500" s="193"/>
      <c r="Y500" s="193"/>
      <c r="Z500" s="193"/>
    </row>
    <row r="501" ht="12.0" customHeight="1">
      <c r="A501" s="193"/>
      <c r="B501" s="540"/>
      <c r="C501" s="193"/>
      <c r="D501" s="540"/>
      <c r="E501" s="540"/>
      <c r="F501" s="540"/>
      <c r="G501" s="540"/>
      <c r="H501" s="193"/>
      <c r="I501" s="193"/>
      <c r="J501" s="193"/>
      <c r="K501" s="193"/>
      <c r="L501" s="193"/>
      <c r="M501" s="193"/>
      <c r="N501" s="193"/>
      <c r="O501" s="193"/>
      <c r="P501" s="193"/>
      <c r="Q501" s="193"/>
      <c r="R501" s="193"/>
      <c r="S501" s="193"/>
      <c r="T501" s="193"/>
      <c r="U501" s="193"/>
      <c r="V501" s="193"/>
      <c r="W501" s="193"/>
      <c r="X501" s="193"/>
      <c r="Y501" s="193"/>
      <c r="Z501" s="193"/>
    </row>
    <row r="502" ht="12.0" customHeight="1">
      <c r="A502" s="193"/>
      <c r="B502" s="540"/>
      <c r="C502" s="193"/>
      <c r="D502" s="540"/>
      <c r="E502" s="540"/>
      <c r="F502" s="540"/>
      <c r="G502" s="540"/>
      <c r="H502" s="193"/>
      <c r="I502" s="193"/>
      <c r="J502" s="193"/>
      <c r="K502" s="193"/>
      <c r="L502" s="193"/>
      <c r="M502" s="193"/>
      <c r="N502" s="193"/>
      <c r="O502" s="193"/>
      <c r="P502" s="193"/>
      <c r="Q502" s="193"/>
      <c r="R502" s="193"/>
      <c r="S502" s="193"/>
      <c r="T502" s="193"/>
      <c r="U502" s="193"/>
      <c r="V502" s="193"/>
      <c r="W502" s="193"/>
      <c r="X502" s="193"/>
      <c r="Y502" s="193"/>
      <c r="Z502" s="193"/>
    </row>
    <row r="503" ht="12.0" customHeight="1">
      <c r="A503" s="193"/>
      <c r="B503" s="540"/>
      <c r="C503" s="193"/>
      <c r="D503" s="540"/>
      <c r="E503" s="540"/>
      <c r="F503" s="540"/>
      <c r="G503" s="540"/>
      <c r="H503" s="193"/>
      <c r="I503" s="193"/>
      <c r="J503" s="193"/>
      <c r="K503" s="193"/>
      <c r="L503" s="193"/>
      <c r="M503" s="193"/>
      <c r="N503" s="193"/>
      <c r="O503" s="193"/>
      <c r="P503" s="193"/>
      <c r="Q503" s="193"/>
      <c r="R503" s="193"/>
      <c r="S503" s="193"/>
      <c r="T503" s="193"/>
      <c r="U503" s="193"/>
      <c r="V503" s="193"/>
      <c r="W503" s="193"/>
      <c r="X503" s="193"/>
      <c r="Y503" s="193"/>
      <c r="Z503" s="193"/>
    </row>
    <row r="504" ht="12.0" customHeight="1">
      <c r="A504" s="193"/>
      <c r="B504" s="540"/>
      <c r="C504" s="193"/>
      <c r="D504" s="540"/>
      <c r="E504" s="540"/>
      <c r="F504" s="540"/>
      <c r="G504" s="540"/>
      <c r="H504" s="193"/>
      <c r="I504" s="193"/>
      <c r="J504" s="193"/>
      <c r="K504" s="193"/>
      <c r="L504" s="193"/>
      <c r="M504" s="193"/>
      <c r="N504" s="193"/>
      <c r="O504" s="193"/>
      <c r="P504" s="193"/>
      <c r="Q504" s="193"/>
      <c r="R504" s="193"/>
      <c r="S504" s="193"/>
      <c r="T504" s="193"/>
      <c r="U504" s="193"/>
      <c r="V504" s="193"/>
      <c r="W504" s="193"/>
      <c r="X504" s="193"/>
      <c r="Y504" s="193"/>
      <c r="Z504" s="193"/>
    </row>
    <row r="505" ht="12.0" customHeight="1">
      <c r="A505" s="193"/>
      <c r="B505" s="540"/>
      <c r="C505" s="193"/>
      <c r="D505" s="540"/>
      <c r="E505" s="540"/>
      <c r="F505" s="540"/>
      <c r="G505" s="540"/>
      <c r="H505" s="193"/>
      <c r="I505" s="193"/>
      <c r="J505" s="193"/>
      <c r="K505" s="193"/>
      <c r="L505" s="193"/>
      <c r="M505" s="193"/>
      <c r="N505" s="193"/>
      <c r="O505" s="193"/>
      <c r="P505" s="193"/>
      <c r="Q505" s="193"/>
      <c r="R505" s="193"/>
      <c r="S505" s="193"/>
      <c r="T505" s="193"/>
      <c r="U505" s="193"/>
      <c r="V505" s="193"/>
      <c r="W505" s="193"/>
      <c r="X505" s="193"/>
      <c r="Y505" s="193"/>
      <c r="Z505" s="193"/>
    </row>
    <row r="506" ht="12.0" customHeight="1">
      <c r="A506" s="193"/>
      <c r="B506" s="540"/>
      <c r="C506" s="193"/>
      <c r="D506" s="540"/>
      <c r="E506" s="540"/>
      <c r="F506" s="540"/>
      <c r="G506" s="540"/>
      <c r="H506" s="193"/>
      <c r="I506" s="193"/>
      <c r="J506" s="193"/>
      <c r="K506" s="193"/>
      <c r="L506" s="193"/>
      <c r="M506" s="193"/>
      <c r="N506" s="193"/>
      <c r="O506" s="193"/>
      <c r="P506" s="193"/>
      <c r="Q506" s="193"/>
      <c r="R506" s="193"/>
      <c r="S506" s="193"/>
      <c r="T506" s="193"/>
      <c r="U506" s="193"/>
      <c r="V506" s="193"/>
      <c r="W506" s="193"/>
      <c r="X506" s="193"/>
      <c r="Y506" s="193"/>
      <c r="Z506" s="193"/>
    </row>
    <row r="507" ht="12.0" customHeight="1">
      <c r="A507" s="193"/>
      <c r="B507" s="540"/>
      <c r="C507" s="193"/>
      <c r="D507" s="540"/>
      <c r="E507" s="540"/>
      <c r="F507" s="540"/>
      <c r="G507" s="540"/>
      <c r="H507" s="193"/>
      <c r="I507" s="193"/>
      <c r="J507" s="193"/>
      <c r="K507" s="193"/>
      <c r="L507" s="193"/>
      <c r="M507" s="193"/>
      <c r="N507" s="193"/>
      <c r="O507" s="193"/>
      <c r="P507" s="193"/>
      <c r="Q507" s="193"/>
      <c r="R507" s="193"/>
      <c r="S507" s="193"/>
      <c r="T507" s="193"/>
      <c r="U507" s="193"/>
      <c r="V507" s="193"/>
      <c r="W507" s="193"/>
      <c r="X507" s="193"/>
      <c r="Y507" s="193"/>
      <c r="Z507" s="193"/>
    </row>
    <row r="508" ht="12.0" customHeight="1">
      <c r="A508" s="193"/>
      <c r="B508" s="540"/>
      <c r="C508" s="193"/>
      <c r="D508" s="540"/>
      <c r="E508" s="540"/>
      <c r="F508" s="540"/>
      <c r="G508" s="540"/>
      <c r="H508" s="193"/>
      <c r="I508" s="193"/>
      <c r="J508" s="193"/>
      <c r="K508" s="193"/>
      <c r="L508" s="193"/>
      <c r="M508" s="193"/>
      <c r="N508" s="193"/>
      <c r="O508" s="193"/>
      <c r="P508" s="193"/>
      <c r="Q508" s="193"/>
      <c r="R508" s="193"/>
      <c r="S508" s="193"/>
      <c r="T508" s="193"/>
      <c r="U508" s="193"/>
      <c r="V508" s="193"/>
      <c r="W508" s="193"/>
      <c r="X508" s="193"/>
      <c r="Y508" s="193"/>
      <c r="Z508" s="193"/>
    </row>
    <row r="509" ht="12.0" customHeight="1">
      <c r="A509" s="193"/>
      <c r="B509" s="540"/>
      <c r="C509" s="193"/>
      <c r="D509" s="540"/>
      <c r="E509" s="540"/>
      <c r="F509" s="540"/>
      <c r="G509" s="540"/>
      <c r="H509" s="193"/>
      <c r="I509" s="193"/>
      <c r="J509" s="193"/>
      <c r="K509" s="193"/>
      <c r="L509" s="193"/>
      <c r="M509" s="193"/>
      <c r="N509" s="193"/>
      <c r="O509" s="193"/>
      <c r="P509" s="193"/>
      <c r="Q509" s="193"/>
      <c r="R509" s="193"/>
      <c r="S509" s="193"/>
      <c r="T509" s="193"/>
      <c r="U509" s="193"/>
      <c r="V509" s="193"/>
      <c r="W509" s="193"/>
      <c r="X509" s="193"/>
      <c r="Y509" s="193"/>
      <c r="Z509" s="193"/>
    </row>
    <row r="510" ht="12.0" customHeight="1">
      <c r="A510" s="193"/>
      <c r="B510" s="540"/>
      <c r="C510" s="193"/>
      <c r="D510" s="540"/>
      <c r="E510" s="540"/>
      <c r="F510" s="540"/>
      <c r="G510" s="540"/>
      <c r="H510" s="193"/>
      <c r="I510" s="193"/>
      <c r="J510" s="193"/>
      <c r="K510" s="193"/>
      <c r="L510" s="193"/>
      <c r="M510" s="193"/>
      <c r="N510" s="193"/>
      <c r="O510" s="193"/>
      <c r="P510" s="193"/>
      <c r="Q510" s="193"/>
      <c r="R510" s="193"/>
      <c r="S510" s="193"/>
      <c r="T510" s="193"/>
      <c r="U510" s="193"/>
      <c r="V510" s="193"/>
      <c r="W510" s="193"/>
      <c r="X510" s="193"/>
      <c r="Y510" s="193"/>
      <c r="Z510" s="193"/>
    </row>
    <row r="511" ht="12.0" customHeight="1">
      <c r="A511" s="193"/>
      <c r="B511" s="540"/>
      <c r="C511" s="193"/>
      <c r="D511" s="540"/>
      <c r="E511" s="540"/>
      <c r="F511" s="540"/>
      <c r="G511" s="540"/>
      <c r="H511" s="193"/>
      <c r="I511" s="193"/>
      <c r="J511" s="193"/>
      <c r="K511" s="193"/>
      <c r="L511" s="193"/>
      <c r="M511" s="193"/>
      <c r="N511" s="193"/>
      <c r="O511" s="193"/>
      <c r="P511" s="193"/>
      <c r="Q511" s="193"/>
      <c r="R511" s="193"/>
      <c r="S511" s="193"/>
      <c r="T511" s="193"/>
      <c r="U511" s="193"/>
      <c r="V511" s="193"/>
      <c r="W511" s="193"/>
      <c r="X511" s="193"/>
      <c r="Y511" s="193"/>
      <c r="Z511" s="193"/>
    </row>
    <row r="512" ht="12.0" customHeight="1">
      <c r="A512" s="193"/>
      <c r="B512" s="540"/>
      <c r="C512" s="193"/>
      <c r="D512" s="540"/>
      <c r="E512" s="540"/>
      <c r="F512" s="540"/>
      <c r="G512" s="540"/>
      <c r="H512" s="193"/>
      <c r="I512" s="193"/>
      <c r="J512" s="193"/>
      <c r="K512" s="193"/>
      <c r="L512" s="193"/>
      <c r="M512" s="193"/>
      <c r="N512" s="193"/>
      <c r="O512" s="193"/>
      <c r="P512" s="193"/>
      <c r="Q512" s="193"/>
      <c r="R512" s="193"/>
      <c r="S512" s="193"/>
      <c r="T512" s="193"/>
      <c r="U512" s="193"/>
      <c r="V512" s="193"/>
      <c r="W512" s="193"/>
      <c r="X512" s="193"/>
      <c r="Y512" s="193"/>
      <c r="Z512" s="193"/>
    </row>
    <row r="513" ht="12.0" customHeight="1">
      <c r="A513" s="193"/>
      <c r="B513" s="540"/>
      <c r="C513" s="193"/>
      <c r="D513" s="540"/>
      <c r="E513" s="540"/>
      <c r="F513" s="540"/>
      <c r="G513" s="540"/>
      <c r="H513" s="193"/>
      <c r="I513" s="193"/>
      <c r="J513" s="193"/>
      <c r="K513" s="193"/>
      <c r="L513" s="193"/>
      <c r="M513" s="193"/>
      <c r="N513" s="193"/>
      <c r="O513" s="193"/>
      <c r="P513" s="193"/>
      <c r="Q513" s="193"/>
      <c r="R513" s="193"/>
      <c r="S513" s="193"/>
      <c r="T513" s="193"/>
      <c r="U513" s="193"/>
      <c r="V513" s="193"/>
      <c r="W513" s="193"/>
      <c r="X513" s="193"/>
      <c r="Y513" s="193"/>
      <c r="Z513" s="193"/>
    </row>
    <row r="514" ht="12.0" customHeight="1">
      <c r="A514" s="193"/>
      <c r="B514" s="540"/>
      <c r="C514" s="193"/>
      <c r="D514" s="540"/>
      <c r="E514" s="540"/>
      <c r="F514" s="540"/>
      <c r="G514" s="540"/>
      <c r="H514" s="193"/>
      <c r="I514" s="193"/>
      <c r="J514" s="193"/>
      <c r="K514" s="193"/>
      <c r="L514" s="193"/>
      <c r="M514" s="193"/>
      <c r="N514" s="193"/>
      <c r="O514" s="193"/>
      <c r="P514" s="193"/>
      <c r="Q514" s="193"/>
      <c r="R514" s="193"/>
      <c r="S514" s="193"/>
      <c r="T514" s="193"/>
      <c r="U514" s="193"/>
      <c r="V514" s="193"/>
      <c r="W514" s="193"/>
      <c r="X514" s="193"/>
      <c r="Y514" s="193"/>
      <c r="Z514" s="193"/>
    </row>
    <row r="515" ht="12.0" customHeight="1">
      <c r="A515" s="193"/>
      <c r="B515" s="540"/>
      <c r="C515" s="193"/>
      <c r="D515" s="540"/>
      <c r="E515" s="540"/>
      <c r="F515" s="540"/>
      <c r="G515" s="540"/>
      <c r="H515" s="193"/>
      <c r="I515" s="193"/>
      <c r="J515" s="193"/>
      <c r="K515" s="193"/>
      <c r="L515" s="193"/>
      <c r="M515" s="193"/>
      <c r="N515" s="193"/>
      <c r="O515" s="193"/>
      <c r="P515" s="193"/>
      <c r="Q515" s="193"/>
      <c r="R515" s="193"/>
      <c r="S515" s="193"/>
      <c r="T515" s="193"/>
      <c r="U515" s="193"/>
      <c r="V515" s="193"/>
      <c r="W515" s="193"/>
      <c r="X515" s="193"/>
      <c r="Y515" s="193"/>
      <c r="Z515" s="193"/>
    </row>
    <row r="516" ht="12.0" customHeight="1">
      <c r="A516" s="193"/>
      <c r="B516" s="540"/>
      <c r="C516" s="193"/>
      <c r="D516" s="540"/>
      <c r="E516" s="540"/>
      <c r="F516" s="540"/>
      <c r="G516" s="540"/>
      <c r="H516" s="193"/>
      <c r="I516" s="193"/>
      <c r="J516" s="193"/>
      <c r="K516" s="193"/>
      <c r="L516" s="193"/>
      <c r="M516" s="193"/>
      <c r="N516" s="193"/>
      <c r="O516" s="193"/>
      <c r="P516" s="193"/>
      <c r="Q516" s="193"/>
      <c r="R516" s="193"/>
      <c r="S516" s="193"/>
      <c r="T516" s="193"/>
      <c r="U516" s="193"/>
      <c r="V516" s="193"/>
      <c r="W516" s="193"/>
      <c r="X516" s="193"/>
      <c r="Y516" s="193"/>
      <c r="Z516" s="193"/>
    </row>
    <row r="517" ht="12.0" customHeight="1">
      <c r="A517" s="193"/>
      <c r="B517" s="540"/>
      <c r="C517" s="193"/>
      <c r="D517" s="540"/>
      <c r="E517" s="540"/>
      <c r="F517" s="540"/>
      <c r="G517" s="540"/>
      <c r="H517" s="193"/>
      <c r="I517" s="193"/>
      <c r="J517" s="193"/>
      <c r="K517" s="193"/>
      <c r="L517" s="193"/>
      <c r="M517" s="193"/>
      <c r="N517" s="193"/>
      <c r="O517" s="193"/>
      <c r="P517" s="193"/>
      <c r="Q517" s="193"/>
      <c r="R517" s="193"/>
      <c r="S517" s="193"/>
      <c r="T517" s="193"/>
      <c r="U517" s="193"/>
      <c r="V517" s="193"/>
      <c r="W517" s="193"/>
      <c r="X517" s="193"/>
      <c r="Y517" s="193"/>
      <c r="Z517" s="193"/>
    </row>
    <row r="518" ht="12.0" customHeight="1">
      <c r="A518" s="193"/>
      <c r="B518" s="540"/>
      <c r="C518" s="193"/>
      <c r="D518" s="540"/>
      <c r="E518" s="540"/>
      <c r="F518" s="540"/>
      <c r="G518" s="540"/>
      <c r="H518" s="193"/>
      <c r="I518" s="193"/>
      <c r="J518" s="193"/>
      <c r="K518" s="193"/>
      <c r="L518" s="193"/>
      <c r="M518" s="193"/>
      <c r="N518" s="193"/>
      <c r="O518" s="193"/>
      <c r="P518" s="193"/>
      <c r="Q518" s="193"/>
      <c r="R518" s="193"/>
      <c r="S518" s="193"/>
      <c r="T518" s="193"/>
      <c r="U518" s="193"/>
      <c r="V518" s="193"/>
      <c r="W518" s="193"/>
      <c r="X518" s="193"/>
      <c r="Y518" s="193"/>
      <c r="Z518" s="193"/>
    </row>
    <row r="519" ht="12.0" customHeight="1">
      <c r="A519" s="193"/>
      <c r="B519" s="540"/>
      <c r="C519" s="193"/>
      <c r="D519" s="540"/>
      <c r="E519" s="540"/>
      <c r="F519" s="540"/>
      <c r="G519" s="540"/>
      <c r="H519" s="193"/>
      <c r="I519" s="193"/>
      <c r="J519" s="193"/>
      <c r="K519" s="193"/>
      <c r="L519" s="193"/>
      <c r="M519" s="193"/>
      <c r="N519" s="193"/>
      <c r="O519" s="193"/>
      <c r="P519" s="193"/>
      <c r="Q519" s="193"/>
      <c r="R519" s="193"/>
      <c r="S519" s="193"/>
      <c r="T519" s="193"/>
      <c r="U519" s="193"/>
      <c r="V519" s="193"/>
      <c r="W519" s="193"/>
      <c r="X519" s="193"/>
      <c r="Y519" s="193"/>
      <c r="Z519" s="193"/>
    </row>
    <row r="520" ht="12.0" customHeight="1">
      <c r="A520" s="193"/>
      <c r="B520" s="540"/>
      <c r="C520" s="193"/>
      <c r="D520" s="540"/>
      <c r="E520" s="540"/>
      <c r="F520" s="540"/>
      <c r="G520" s="540"/>
      <c r="H520" s="193"/>
      <c r="I520" s="193"/>
      <c r="J520" s="193"/>
      <c r="K520" s="193"/>
      <c r="L520" s="193"/>
      <c r="M520" s="193"/>
      <c r="N520" s="193"/>
      <c r="O520" s="193"/>
      <c r="P520" s="193"/>
      <c r="Q520" s="193"/>
      <c r="R520" s="193"/>
      <c r="S520" s="193"/>
      <c r="T520" s="193"/>
      <c r="U520" s="193"/>
      <c r="V520" s="193"/>
      <c r="W520" s="193"/>
      <c r="X520" s="193"/>
      <c r="Y520" s="193"/>
      <c r="Z520" s="193"/>
    </row>
    <row r="521" ht="12.0" customHeight="1">
      <c r="A521" s="193"/>
      <c r="B521" s="540"/>
      <c r="C521" s="193"/>
      <c r="D521" s="540"/>
      <c r="E521" s="540"/>
      <c r="F521" s="540"/>
      <c r="G521" s="540"/>
      <c r="H521" s="193"/>
      <c r="I521" s="193"/>
      <c r="J521" s="193"/>
      <c r="K521" s="193"/>
      <c r="L521" s="193"/>
      <c r="M521" s="193"/>
      <c r="N521" s="193"/>
      <c r="O521" s="193"/>
      <c r="P521" s="193"/>
      <c r="Q521" s="193"/>
      <c r="R521" s="193"/>
      <c r="S521" s="193"/>
      <c r="T521" s="193"/>
      <c r="U521" s="193"/>
      <c r="V521" s="193"/>
      <c r="W521" s="193"/>
      <c r="X521" s="193"/>
      <c r="Y521" s="193"/>
      <c r="Z521" s="193"/>
    </row>
    <row r="522" ht="12.0" customHeight="1">
      <c r="A522" s="193"/>
      <c r="B522" s="540"/>
      <c r="C522" s="193"/>
      <c r="D522" s="540"/>
      <c r="E522" s="540"/>
      <c r="F522" s="540"/>
      <c r="G522" s="540"/>
      <c r="H522" s="193"/>
      <c r="I522" s="193"/>
      <c r="J522" s="193"/>
      <c r="K522" s="193"/>
      <c r="L522" s="193"/>
      <c r="M522" s="193"/>
      <c r="N522" s="193"/>
      <c r="O522" s="193"/>
      <c r="P522" s="193"/>
      <c r="Q522" s="193"/>
      <c r="R522" s="193"/>
      <c r="S522" s="193"/>
      <c r="T522" s="193"/>
      <c r="U522" s="193"/>
      <c r="V522" s="193"/>
      <c r="W522" s="193"/>
      <c r="X522" s="193"/>
      <c r="Y522" s="193"/>
      <c r="Z522" s="193"/>
    </row>
    <row r="523" ht="12.0" customHeight="1">
      <c r="A523" s="193"/>
      <c r="B523" s="540"/>
      <c r="C523" s="193"/>
      <c r="D523" s="540"/>
      <c r="E523" s="540"/>
      <c r="F523" s="540"/>
      <c r="G523" s="540"/>
      <c r="H523" s="193"/>
      <c r="I523" s="193"/>
      <c r="J523" s="193"/>
      <c r="K523" s="193"/>
      <c r="L523" s="193"/>
      <c r="M523" s="193"/>
      <c r="N523" s="193"/>
      <c r="O523" s="193"/>
      <c r="P523" s="193"/>
      <c r="Q523" s="193"/>
      <c r="R523" s="193"/>
      <c r="S523" s="193"/>
      <c r="T523" s="193"/>
      <c r="U523" s="193"/>
      <c r="V523" s="193"/>
      <c r="W523" s="193"/>
      <c r="X523" s="193"/>
      <c r="Y523" s="193"/>
      <c r="Z523" s="193"/>
    </row>
    <row r="524" ht="12.0" customHeight="1">
      <c r="A524" s="193"/>
      <c r="B524" s="540"/>
      <c r="C524" s="193"/>
      <c r="D524" s="540"/>
      <c r="E524" s="540"/>
      <c r="F524" s="540"/>
      <c r="G524" s="540"/>
      <c r="H524" s="193"/>
      <c r="I524" s="193"/>
      <c r="J524" s="193"/>
      <c r="K524" s="193"/>
      <c r="L524" s="193"/>
      <c r="M524" s="193"/>
      <c r="N524" s="193"/>
      <c r="O524" s="193"/>
      <c r="P524" s="193"/>
      <c r="Q524" s="193"/>
      <c r="R524" s="193"/>
      <c r="S524" s="193"/>
      <c r="T524" s="193"/>
      <c r="U524" s="193"/>
      <c r="V524" s="193"/>
      <c r="W524" s="193"/>
      <c r="X524" s="193"/>
      <c r="Y524" s="193"/>
      <c r="Z524" s="193"/>
    </row>
    <row r="525" ht="12.0" customHeight="1">
      <c r="A525" s="193"/>
      <c r="B525" s="540"/>
      <c r="C525" s="193"/>
      <c r="D525" s="540"/>
      <c r="E525" s="540"/>
      <c r="F525" s="540"/>
      <c r="G525" s="540"/>
      <c r="H525" s="193"/>
      <c r="I525" s="193"/>
      <c r="J525" s="193"/>
      <c r="K525" s="193"/>
      <c r="L525" s="193"/>
      <c r="M525" s="193"/>
      <c r="N525" s="193"/>
      <c r="O525" s="193"/>
      <c r="P525" s="193"/>
      <c r="Q525" s="193"/>
      <c r="R525" s="193"/>
      <c r="S525" s="193"/>
      <c r="T525" s="193"/>
      <c r="U525" s="193"/>
      <c r="V525" s="193"/>
      <c r="W525" s="193"/>
      <c r="X525" s="193"/>
      <c r="Y525" s="193"/>
      <c r="Z525" s="193"/>
    </row>
    <row r="526" ht="12.0" customHeight="1">
      <c r="A526" s="193"/>
      <c r="B526" s="540"/>
      <c r="C526" s="193"/>
      <c r="D526" s="540"/>
      <c r="E526" s="540"/>
      <c r="F526" s="540"/>
      <c r="G526" s="540"/>
      <c r="H526" s="193"/>
      <c r="I526" s="193"/>
      <c r="J526" s="193"/>
      <c r="K526" s="193"/>
      <c r="L526" s="193"/>
      <c r="M526" s="193"/>
      <c r="N526" s="193"/>
      <c r="O526" s="193"/>
      <c r="P526" s="193"/>
      <c r="Q526" s="193"/>
      <c r="R526" s="193"/>
      <c r="S526" s="193"/>
      <c r="T526" s="193"/>
      <c r="U526" s="193"/>
      <c r="V526" s="193"/>
      <c r="W526" s="193"/>
      <c r="X526" s="193"/>
      <c r="Y526" s="193"/>
      <c r="Z526" s="193"/>
    </row>
    <row r="527" ht="12.0" customHeight="1">
      <c r="A527" s="193"/>
      <c r="B527" s="540"/>
      <c r="C527" s="193"/>
      <c r="D527" s="540"/>
      <c r="E527" s="540"/>
      <c r="F527" s="540"/>
      <c r="G527" s="540"/>
      <c r="H527" s="193"/>
      <c r="I527" s="193"/>
      <c r="J527" s="193"/>
      <c r="K527" s="193"/>
      <c r="L527" s="193"/>
      <c r="M527" s="193"/>
      <c r="N527" s="193"/>
      <c r="O527" s="193"/>
      <c r="P527" s="193"/>
      <c r="Q527" s="193"/>
      <c r="R527" s="193"/>
      <c r="S527" s="193"/>
      <c r="T527" s="193"/>
      <c r="U527" s="193"/>
      <c r="V527" s="193"/>
      <c r="W527" s="193"/>
      <c r="X527" s="193"/>
      <c r="Y527" s="193"/>
      <c r="Z527" s="193"/>
    </row>
    <row r="528" ht="12.0" customHeight="1">
      <c r="A528" s="193"/>
      <c r="B528" s="540"/>
      <c r="C528" s="193"/>
      <c r="D528" s="540"/>
      <c r="E528" s="540"/>
      <c r="F528" s="540"/>
      <c r="G528" s="540"/>
      <c r="H528" s="193"/>
      <c r="I528" s="193"/>
      <c r="J528" s="193"/>
      <c r="K528" s="193"/>
      <c r="L528" s="193"/>
      <c r="M528" s="193"/>
      <c r="N528" s="193"/>
      <c r="O528" s="193"/>
      <c r="P528" s="193"/>
      <c r="Q528" s="193"/>
      <c r="R528" s="193"/>
      <c r="S528" s="193"/>
      <c r="T528" s="193"/>
      <c r="U528" s="193"/>
      <c r="V528" s="193"/>
      <c r="W528" s="193"/>
      <c r="X528" s="193"/>
      <c r="Y528" s="193"/>
      <c r="Z528" s="193"/>
    </row>
    <row r="529" ht="12.0" customHeight="1">
      <c r="A529" s="193"/>
      <c r="B529" s="540"/>
      <c r="C529" s="193"/>
      <c r="D529" s="540"/>
      <c r="E529" s="540"/>
      <c r="F529" s="540"/>
      <c r="G529" s="540"/>
      <c r="H529" s="193"/>
      <c r="I529" s="193"/>
      <c r="J529" s="193"/>
      <c r="K529" s="193"/>
      <c r="L529" s="193"/>
      <c r="M529" s="193"/>
      <c r="N529" s="193"/>
      <c r="O529" s="193"/>
      <c r="P529" s="193"/>
      <c r="Q529" s="193"/>
      <c r="R529" s="193"/>
      <c r="S529" s="193"/>
      <c r="T529" s="193"/>
      <c r="U529" s="193"/>
      <c r="V529" s="193"/>
      <c r="W529" s="193"/>
      <c r="X529" s="193"/>
      <c r="Y529" s="193"/>
      <c r="Z529" s="193"/>
    </row>
    <row r="530" ht="12.0" customHeight="1">
      <c r="A530" s="193"/>
      <c r="B530" s="540"/>
      <c r="C530" s="193"/>
      <c r="D530" s="540"/>
      <c r="E530" s="540"/>
      <c r="F530" s="540"/>
      <c r="G530" s="540"/>
      <c r="H530" s="193"/>
      <c r="I530" s="193"/>
      <c r="J530" s="193"/>
      <c r="K530" s="193"/>
      <c r="L530" s="193"/>
      <c r="M530" s="193"/>
      <c r="N530" s="193"/>
      <c r="O530" s="193"/>
      <c r="P530" s="193"/>
      <c r="Q530" s="193"/>
      <c r="R530" s="193"/>
      <c r="S530" s="193"/>
      <c r="T530" s="193"/>
      <c r="U530" s="193"/>
      <c r="V530" s="193"/>
      <c r="W530" s="193"/>
      <c r="X530" s="193"/>
      <c r="Y530" s="193"/>
      <c r="Z530" s="193"/>
    </row>
    <row r="531" ht="12.0" customHeight="1">
      <c r="A531" s="193"/>
      <c r="B531" s="540"/>
      <c r="C531" s="193"/>
      <c r="D531" s="540"/>
      <c r="E531" s="540"/>
      <c r="F531" s="540"/>
      <c r="G531" s="540"/>
      <c r="H531" s="193"/>
      <c r="I531" s="193"/>
      <c r="J531" s="193"/>
      <c r="K531" s="193"/>
      <c r="L531" s="193"/>
      <c r="M531" s="193"/>
      <c r="N531" s="193"/>
      <c r="O531" s="193"/>
      <c r="P531" s="193"/>
      <c r="Q531" s="193"/>
      <c r="R531" s="193"/>
      <c r="S531" s="193"/>
      <c r="T531" s="193"/>
      <c r="U531" s="193"/>
      <c r="V531" s="193"/>
      <c r="W531" s="193"/>
      <c r="X531" s="193"/>
      <c r="Y531" s="193"/>
      <c r="Z531" s="193"/>
    </row>
    <row r="532" ht="12.0" customHeight="1">
      <c r="A532" s="193"/>
      <c r="B532" s="540"/>
      <c r="C532" s="193"/>
      <c r="D532" s="540"/>
      <c r="E532" s="540"/>
      <c r="F532" s="540"/>
      <c r="G532" s="540"/>
      <c r="H532" s="193"/>
      <c r="I532" s="193"/>
      <c r="J532" s="193"/>
      <c r="K532" s="193"/>
      <c r="L532" s="193"/>
      <c r="M532" s="193"/>
      <c r="N532" s="193"/>
      <c r="O532" s="193"/>
      <c r="P532" s="193"/>
      <c r="Q532" s="193"/>
      <c r="R532" s="193"/>
      <c r="S532" s="193"/>
      <c r="T532" s="193"/>
      <c r="U532" s="193"/>
      <c r="V532" s="193"/>
      <c r="W532" s="193"/>
      <c r="X532" s="193"/>
      <c r="Y532" s="193"/>
      <c r="Z532" s="193"/>
    </row>
    <row r="533" ht="12.0" customHeight="1">
      <c r="A533" s="193"/>
      <c r="B533" s="540"/>
      <c r="C533" s="193"/>
      <c r="D533" s="540"/>
      <c r="E533" s="540"/>
      <c r="F533" s="540"/>
      <c r="G533" s="540"/>
      <c r="H533" s="193"/>
      <c r="I533" s="193"/>
      <c r="J533" s="193"/>
      <c r="K533" s="193"/>
      <c r="L533" s="193"/>
      <c r="M533" s="193"/>
      <c r="N533" s="193"/>
      <c r="O533" s="193"/>
      <c r="P533" s="193"/>
      <c r="Q533" s="193"/>
      <c r="R533" s="193"/>
      <c r="S533" s="193"/>
      <c r="T533" s="193"/>
      <c r="U533" s="193"/>
      <c r="V533" s="193"/>
      <c r="W533" s="193"/>
      <c r="X533" s="193"/>
      <c r="Y533" s="193"/>
      <c r="Z533" s="193"/>
    </row>
    <row r="534" ht="12.0" customHeight="1">
      <c r="A534" s="193"/>
      <c r="B534" s="540"/>
      <c r="C534" s="193"/>
      <c r="D534" s="540"/>
      <c r="E534" s="540"/>
      <c r="F534" s="540"/>
      <c r="G534" s="540"/>
      <c r="H534" s="193"/>
      <c r="I534" s="193"/>
      <c r="J534" s="193"/>
      <c r="K534" s="193"/>
      <c r="L534" s="193"/>
      <c r="M534" s="193"/>
      <c r="N534" s="193"/>
      <c r="O534" s="193"/>
      <c r="P534" s="193"/>
      <c r="Q534" s="193"/>
      <c r="R534" s="193"/>
      <c r="S534" s="193"/>
      <c r="T534" s="193"/>
      <c r="U534" s="193"/>
      <c r="V534" s="193"/>
      <c r="W534" s="193"/>
      <c r="X534" s="193"/>
      <c r="Y534" s="193"/>
      <c r="Z534" s="193"/>
    </row>
    <row r="535" ht="12.0" customHeight="1">
      <c r="A535" s="193"/>
      <c r="B535" s="540"/>
      <c r="C535" s="193"/>
      <c r="D535" s="540"/>
      <c r="E535" s="540"/>
      <c r="F535" s="540"/>
      <c r="G535" s="540"/>
      <c r="H535" s="193"/>
      <c r="I535" s="193"/>
      <c r="J535" s="193"/>
      <c r="K535" s="193"/>
      <c r="L535" s="193"/>
      <c r="M535" s="193"/>
      <c r="N535" s="193"/>
      <c r="O535" s="193"/>
      <c r="P535" s="193"/>
      <c r="Q535" s="193"/>
      <c r="R535" s="193"/>
      <c r="S535" s="193"/>
      <c r="T535" s="193"/>
      <c r="U535" s="193"/>
      <c r="V535" s="193"/>
      <c r="W535" s="193"/>
      <c r="X535" s="193"/>
      <c r="Y535" s="193"/>
      <c r="Z535" s="193"/>
    </row>
    <row r="536" ht="12.0" customHeight="1">
      <c r="A536" s="193"/>
      <c r="B536" s="540"/>
      <c r="C536" s="193"/>
      <c r="D536" s="540"/>
      <c r="E536" s="540"/>
      <c r="F536" s="540"/>
      <c r="G536" s="540"/>
      <c r="H536" s="193"/>
      <c r="I536" s="193"/>
      <c r="J536" s="193"/>
      <c r="K536" s="193"/>
      <c r="L536" s="193"/>
      <c r="M536" s="193"/>
      <c r="N536" s="193"/>
      <c r="O536" s="193"/>
      <c r="P536" s="193"/>
      <c r="Q536" s="193"/>
      <c r="R536" s="193"/>
      <c r="S536" s="193"/>
      <c r="T536" s="193"/>
      <c r="U536" s="193"/>
      <c r="V536" s="193"/>
      <c r="W536" s="193"/>
      <c r="X536" s="193"/>
      <c r="Y536" s="193"/>
      <c r="Z536" s="193"/>
    </row>
    <row r="537" ht="12.0" customHeight="1">
      <c r="A537" s="193"/>
      <c r="B537" s="540"/>
      <c r="C537" s="193"/>
      <c r="D537" s="540"/>
      <c r="E537" s="540"/>
      <c r="F537" s="540"/>
      <c r="G537" s="540"/>
      <c r="H537" s="193"/>
      <c r="I537" s="193"/>
      <c r="J537" s="193"/>
      <c r="K537" s="193"/>
      <c r="L537" s="193"/>
      <c r="M537" s="193"/>
      <c r="N537" s="193"/>
      <c r="O537" s="193"/>
      <c r="P537" s="193"/>
      <c r="Q537" s="193"/>
      <c r="R537" s="193"/>
      <c r="S537" s="193"/>
      <c r="T537" s="193"/>
      <c r="U537" s="193"/>
      <c r="V537" s="193"/>
      <c r="W537" s="193"/>
      <c r="X537" s="193"/>
      <c r="Y537" s="193"/>
      <c r="Z537" s="193"/>
    </row>
    <row r="538" ht="12.0" customHeight="1">
      <c r="A538" s="193"/>
      <c r="B538" s="540"/>
      <c r="C538" s="193"/>
      <c r="D538" s="540"/>
      <c r="E538" s="540"/>
      <c r="F538" s="540"/>
      <c r="G538" s="540"/>
      <c r="H538" s="193"/>
      <c r="I538" s="193"/>
      <c r="J538" s="193"/>
      <c r="K538" s="193"/>
      <c r="L538" s="193"/>
      <c r="M538" s="193"/>
      <c r="N538" s="193"/>
      <c r="O538" s="193"/>
      <c r="P538" s="193"/>
      <c r="Q538" s="193"/>
      <c r="R538" s="193"/>
      <c r="S538" s="193"/>
      <c r="T538" s="193"/>
      <c r="U538" s="193"/>
      <c r="V538" s="193"/>
      <c r="W538" s="193"/>
      <c r="X538" s="193"/>
      <c r="Y538" s="193"/>
      <c r="Z538" s="193"/>
    </row>
    <row r="539" ht="12.0" customHeight="1">
      <c r="A539" s="193"/>
      <c r="B539" s="540"/>
      <c r="C539" s="193"/>
      <c r="D539" s="540"/>
      <c r="E539" s="540"/>
      <c r="F539" s="540"/>
      <c r="G539" s="540"/>
      <c r="H539" s="193"/>
      <c r="I539" s="193"/>
      <c r="J539" s="193"/>
      <c r="K539" s="193"/>
      <c r="L539" s="193"/>
      <c r="M539" s="193"/>
      <c r="N539" s="193"/>
      <c r="O539" s="193"/>
      <c r="P539" s="193"/>
      <c r="Q539" s="193"/>
      <c r="R539" s="193"/>
      <c r="S539" s="193"/>
      <c r="T539" s="193"/>
      <c r="U539" s="193"/>
      <c r="V539" s="193"/>
      <c r="W539" s="193"/>
      <c r="X539" s="193"/>
      <c r="Y539" s="193"/>
      <c r="Z539" s="193"/>
    </row>
    <row r="540" ht="12.0" customHeight="1">
      <c r="A540" s="193"/>
      <c r="B540" s="540"/>
      <c r="C540" s="193"/>
      <c r="D540" s="540"/>
      <c r="E540" s="540"/>
      <c r="F540" s="540"/>
      <c r="G540" s="540"/>
      <c r="H540" s="193"/>
      <c r="I540" s="193"/>
      <c r="J540" s="193"/>
      <c r="K540" s="193"/>
      <c r="L540" s="193"/>
      <c r="M540" s="193"/>
      <c r="N540" s="193"/>
      <c r="O540" s="193"/>
      <c r="P540" s="193"/>
      <c r="Q540" s="193"/>
      <c r="R540" s="193"/>
      <c r="S540" s="193"/>
      <c r="T540" s="193"/>
      <c r="U540" s="193"/>
      <c r="V540" s="193"/>
      <c r="W540" s="193"/>
      <c r="X540" s="193"/>
      <c r="Y540" s="193"/>
      <c r="Z540" s="193"/>
    </row>
    <row r="541" ht="12.0" customHeight="1">
      <c r="A541" s="193"/>
      <c r="B541" s="540"/>
      <c r="C541" s="193"/>
      <c r="D541" s="540"/>
      <c r="E541" s="540"/>
      <c r="F541" s="540"/>
      <c r="G541" s="540"/>
      <c r="H541" s="193"/>
      <c r="I541" s="193"/>
      <c r="J541" s="193"/>
      <c r="K541" s="193"/>
      <c r="L541" s="193"/>
      <c r="M541" s="193"/>
      <c r="N541" s="193"/>
      <c r="O541" s="193"/>
      <c r="P541" s="193"/>
      <c r="Q541" s="193"/>
      <c r="R541" s="193"/>
      <c r="S541" s="193"/>
      <c r="T541" s="193"/>
      <c r="U541" s="193"/>
      <c r="V541" s="193"/>
      <c r="W541" s="193"/>
      <c r="X541" s="193"/>
      <c r="Y541" s="193"/>
      <c r="Z541" s="193"/>
    </row>
    <row r="542" ht="12.0" customHeight="1">
      <c r="A542" s="193"/>
      <c r="B542" s="540"/>
      <c r="C542" s="193"/>
      <c r="D542" s="540"/>
      <c r="E542" s="540"/>
      <c r="F542" s="540"/>
      <c r="G542" s="540"/>
      <c r="H542" s="193"/>
      <c r="I542" s="193"/>
      <c r="J542" s="193"/>
      <c r="K542" s="193"/>
      <c r="L542" s="193"/>
      <c r="M542" s="193"/>
      <c r="N542" s="193"/>
      <c r="O542" s="193"/>
      <c r="P542" s="193"/>
      <c r="Q542" s="193"/>
      <c r="R542" s="193"/>
      <c r="S542" s="193"/>
      <c r="T542" s="193"/>
      <c r="U542" s="193"/>
      <c r="V542" s="193"/>
      <c r="W542" s="193"/>
      <c r="X542" s="193"/>
      <c r="Y542" s="193"/>
      <c r="Z542" s="193"/>
    </row>
    <row r="543" ht="12.0" customHeight="1">
      <c r="A543" s="193"/>
      <c r="B543" s="540"/>
      <c r="C543" s="193"/>
      <c r="D543" s="540"/>
      <c r="E543" s="540"/>
      <c r="F543" s="540"/>
      <c r="G543" s="540"/>
      <c r="H543" s="193"/>
      <c r="I543" s="193"/>
      <c r="J543" s="193"/>
      <c r="K543" s="193"/>
      <c r="L543" s="193"/>
      <c r="M543" s="193"/>
      <c r="N543" s="193"/>
      <c r="O543" s="193"/>
      <c r="P543" s="193"/>
      <c r="Q543" s="193"/>
      <c r="R543" s="193"/>
      <c r="S543" s="193"/>
      <c r="T543" s="193"/>
      <c r="U543" s="193"/>
      <c r="V543" s="193"/>
      <c r="W543" s="193"/>
      <c r="X543" s="193"/>
      <c r="Y543" s="193"/>
      <c r="Z543" s="193"/>
    </row>
    <row r="544" ht="12.0" customHeight="1">
      <c r="A544" s="193"/>
      <c r="B544" s="540"/>
      <c r="C544" s="193"/>
      <c r="D544" s="540"/>
      <c r="E544" s="540"/>
      <c r="F544" s="540"/>
      <c r="G544" s="540"/>
      <c r="H544" s="193"/>
      <c r="I544" s="193"/>
      <c r="J544" s="193"/>
      <c r="K544" s="193"/>
      <c r="L544" s="193"/>
      <c r="M544" s="193"/>
      <c r="N544" s="193"/>
      <c r="O544" s="193"/>
      <c r="P544" s="193"/>
      <c r="Q544" s="193"/>
      <c r="R544" s="193"/>
      <c r="S544" s="193"/>
      <c r="T544" s="193"/>
      <c r="U544" s="193"/>
      <c r="V544" s="193"/>
      <c r="W544" s="193"/>
      <c r="X544" s="193"/>
      <c r="Y544" s="193"/>
      <c r="Z544" s="193"/>
    </row>
    <row r="545" ht="12.0" customHeight="1">
      <c r="A545" s="193"/>
      <c r="B545" s="540"/>
      <c r="C545" s="193"/>
      <c r="D545" s="540"/>
      <c r="E545" s="540"/>
      <c r="F545" s="540"/>
      <c r="G545" s="540"/>
      <c r="H545" s="193"/>
      <c r="I545" s="193"/>
      <c r="J545" s="193"/>
      <c r="K545" s="193"/>
      <c r="L545" s="193"/>
      <c r="M545" s="193"/>
      <c r="N545" s="193"/>
      <c r="O545" s="193"/>
      <c r="P545" s="193"/>
      <c r="Q545" s="193"/>
      <c r="R545" s="193"/>
      <c r="S545" s="193"/>
      <c r="T545" s="193"/>
      <c r="U545" s="193"/>
      <c r="V545" s="193"/>
      <c r="W545" s="193"/>
      <c r="X545" s="193"/>
      <c r="Y545" s="193"/>
      <c r="Z545" s="193"/>
    </row>
    <row r="546" ht="12.0" customHeight="1">
      <c r="A546" s="193"/>
      <c r="B546" s="540"/>
      <c r="C546" s="193"/>
      <c r="D546" s="540"/>
      <c r="E546" s="540"/>
      <c r="F546" s="540"/>
      <c r="G546" s="540"/>
      <c r="H546" s="193"/>
      <c r="I546" s="193"/>
      <c r="J546" s="193"/>
      <c r="K546" s="193"/>
      <c r="L546" s="193"/>
      <c r="M546" s="193"/>
      <c r="N546" s="193"/>
      <c r="O546" s="193"/>
      <c r="P546" s="193"/>
      <c r="Q546" s="193"/>
      <c r="R546" s="193"/>
      <c r="S546" s="193"/>
      <c r="T546" s="193"/>
      <c r="U546" s="193"/>
      <c r="V546" s="193"/>
      <c r="W546" s="193"/>
      <c r="X546" s="193"/>
      <c r="Y546" s="193"/>
      <c r="Z546" s="193"/>
    </row>
    <row r="547" ht="12.0" customHeight="1">
      <c r="A547" s="193"/>
      <c r="B547" s="540"/>
      <c r="C547" s="193"/>
      <c r="D547" s="540"/>
      <c r="E547" s="540"/>
      <c r="F547" s="540"/>
      <c r="G547" s="540"/>
      <c r="H547" s="193"/>
      <c r="I547" s="193"/>
      <c r="J547" s="193"/>
      <c r="K547" s="193"/>
      <c r="L547" s="193"/>
      <c r="M547" s="193"/>
      <c r="N547" s="193"/>
      <c r="O547" s="193"/>
      <c r="P547" s="193"/>
      <c r="Q547" s="193"/>
      <c r="R547" s="193"/>
      <c r="S547" s="193"/>
      <c r="T547" s="193"/>
      <c r="U547" s="193"/>
      <c r="V547" s="193"/>
      <c r="W547" s="193"/>
      <c r="X547" s="193"/>
      <c r="Y547" s="193"/>
      <c r="Z547" s="193"/>
    </row>
    <row r="548" ht="12.0" customHeight="1">
      <c r="A548" s="193"/>
      <c r="B548" s="540"/>
      <c r="C548" s="193"/>
      <c r="D548" s="540"/>
      <c r="E548" s="540"/>
      <c r="F548" s="540"/>
      <c r="G548" s="540"/>
      <c r="H548" s="193"/>
      <c r="I548" s="193"/>
      <c r="J548" s="193"/>
      <c r="K548" s="193"/>
      <c r="L548" s="193"/>
      <c r="M548" s="193"/>
      <c r="N548" s="193"/>
      <c r="O548" s="193"/>
      <c r="P548" s="193"/>
      <c r="Q548" s="193"/>
      <c r="R548" s="193"/>
      <c r="S548" s="193"/>
      <c r="T548" s="193"/>
      <c r="U548" s="193"/>
      <c r="V548" s="193"/>
      <c r="W548" s="193"/>
      <c r="X548" s="193"/>
      <c r="Y548" s="193"/>
      <c r="Z548" s="193"/>
    </row>
    <row r="549" ht="12.0" customHeight="1">
      <c r="A549" s="193"/>
      <c r="B549" s="540"/>
      <c r="C549" s="193"/>
      <c r="D549" s="540"/>
      <c r="E549" s="540"/>
      <c r="F549" s="540"/>
      <c r="G549" s="540"/>
      <c r="H549" s="193"/>
      <c r="I549" s="193"/>
      <c r="J549" s="193"/>
      <c r="K549" s="193"/>
      <c r="L549" s="193"/>
      <c r="M549" s="193"/>
      <c r="N549" s="193"/>
      <c r="O549" s="193"/>
      <c r="P549" s="193"/>
      <c r="Q549" s="193"/>
      <c r="R549" s="193"/>
      <c r="S549" s="193"/>
      <c r="T549" s="193"/>
      <c r="U549" s="193"/>
      <c r="V549" s="193"/>
      <c r="W549" s="193"/>
      <c r="X549" s="193"/>
      <c r="Y549" s="193"/>
      <c r="Z549" s="193"/>
    </row>
    <row r="550" ht="12.0" customHeight="1">
      <c r="A550" s="193"/>
      <c r="B550" s="540"/>
      <c r="C550" s="193"/>
      <c r="D550" s="540"/>
      <c r="E550" s="540"/>
      <c r="F550" s="540"/>
      <c r="G550" s="540"/>
      <c r="H550" s="193"/>
      <c r="I550" s="193"/>
      <c r="J550" s="193"/>
      <c r="K550" s="193"/>
      <c r="L550" s="193"/>
      <c r="M550" s="193"/>
      <c r="N550" s="193"/>
      <c r="O550" s="193"/>
      <c r="P550" s="193"/>
      <c r="Q550" s="193"/>
      <c r="R550" s="193"/>
      <c r="S550" s="193"/>
      <c r="T550" s="193"/>
      <c r="U550" s="193"/>
      <c r="V550" s="193"/>
      <c r="W550" s="193"/>
      <c r="X550" s="193"/>
      <c r="Y550" s="193"/>
      <c r="Z550" s="193"/>
    </row>
    <row r="551" ht="12.0" customHeight="1">
      <c r="A551" s="193"/>
      <c r="B551" s="540"/>
      <c r="C551" s="193"/>
      <c r="D551" s="540"/>
      <c r="E551" s="540"/>
      <c r="F551" s="540"/>
      <c r="G551" s="540"/>
      <c r="H551" s="193"/>
      <c r="I551" s="193"/>
      <c r="J551" s="193"/>
      <c r="K551" s="193"/>
      <c r="L551" s="193"/>
      <c r="M551" s="193"/>
      <c r="N551" s="193"/>
      <c r="O551" s="193"/>
      <c r="P551" s="193"/>
      <c r="Q551" s="193"/>
      <c r="R551" s="193"/>
      <c r="S551" s="193"/>
      <c r="T551" s="193"/>
      <c r="U551" s="193"/>
      <c r="V551" s="193"/>
      <c r="W551" s="193"/>
      <c r="X551" s="193"/>
      <c r="Y551" s="193"/>
      <c r="Z551" s="193"/>
    </row>
    <row r="552" ht="12.0" customHeight="1">
      <c r="A552" s="193"/>
      <c r="B552" s="540"/>
      <c r="C552" s="193"/>
      <c r="D552" s="540"/>
      <c r="E552" s="540"/>
      <c r="F552" s="540"/>
      <c r="G552" s="540"/>
      <c r="H552" s="193"/>
      <c r="I552" s="193"/>
      <c r="J552" s="193"/>
      <c r="K552" s="193"/>
      <c r="L552" s="193"/>
      <c r="M552" s="193"/>
      <c r="N552" s="193"/>
      <c r="O552" s="193"/>
      <c r="P552" s="193"/>
      <c r="Q552" s="193"/>
      <c r="R552" s="193"/>
      <c r="S552" s="193"/>
      <c r="T552" s="193"/>
      <c r="U552" s="193"/>
      <c r="V552" s="193"/>
      <c r="W552" s="193"/>
      <c r="X552" s="193"/>
      <c r="Y552" s="193"/>
      <c r="Z552" s="193"/>
    </row>
    <row r="553" ht="12.0" customHeight="1">
      <c r="A553" s="193"/>
      <c r="B553" s="540"/>
      <c r="C553" s="193"/>
      <c r="D553" s="540"/>
      <c r="E553" s="540"/>
      <c r="F553" s="540"/>
      <c r="G553" s="540"/>
      <c r="H553" s="193"/>
      <c r="I553" s="193"/>
      <c r="J553" s="193"/>
      <c r="K553" s="193"/>
      <c r="L553" s="193"/>
      <c r="M553" s="193"/>
      <c r="N553" s="193"/>
      <c r="O553" s="193"/>
      <c r="P553" s="193"/>
      <c r="Q553" s="193"/>
      <c r="R553" s="193"/>
      <c r="S553" s="193"/>
      <c r="T553" s="193"/>
      <c r="U553" s="193"/>
      <c r="V553" s="193"/>
      <c r="W553" s="193"/>
      <c r="X553" s="193"/>
      <c r="Y553" s="193"/>
      <c r="Z553" s="193"/>
    </row>
    <row r="554" ht="12.0" customHeight="1">
      <c r="A554" s="193"/>
      <c r="B554" s="540"/>
      <c r="C554" s="193"/>
      <c r="D554" s="540"/>
      <c r="E554" s="540"/>
      <c r="F554" s="540"/>
      <c r="G554" s="540"/>
      <c r="H554" s="193"/>
      <c r="I554" s="193"/>
      <c r="J554" s="193"/>
      <c r="K554" s="193"/>
      <c r="L554" s="193"/>
      <c r="M554" s="193"/>
      <c r="N554" s="193"/>
      <c r="O554" s="193"/>
      <c r="P554" s="193"/>
      <c r="Q554" s="193"/>
      <c r="R554" s="193"/>
      <c r="S554" s="193"/>
      <c r="T554" s="193"/>
      <c r="U554" s="193"/>
      <c r="V554" s="193"/>
      <c r="W554" s="193"/>
      <c r="X554" s="193"/>
      <c r="Y554" s="193"/>
      <c r="Z554" s="193"/>
    </row>
    <row r="555" ht="12.0" customHeight="1">
      <c r="A555" s="193"/>
      <c r="B555" s="540"/>
      <c r="C555" s="193"/>
      <c r="D555" s="540"/>
      <c r="E555" s="540"/>
      <c r="F555" s="540"/>
      <c r="G555" s="540"/>
      <c r="H555" s="193"/>
      <c r="I555" s="193"/>
      <c r="J555" s="193"/>
      <c r="K555" s="193"/>
      <c r="L555" s="193"/>
      <c r="M555" s="193"/>
      <c r="N555" s="193"/>
      <c r="O555" s="193"/>
      <c r="P555" s="193"/>
      <c r="Q555" s="193"/>
      <c r="R555" s="193"/>
      <c r="S555" s="193"/>
      <c r="T555" s="193"/>
      <c r="U555" s="193"/>
      <c r="V555" s="193"/>
      <c r="W555" s="193"/>
      <c r="X555" s="193"/>
      <c r="Y555" s="193"/>
      <c r="Z555" s="193"/>
    </row>
    <row r="556" ht="12.0" customHeight="1">
      <c r="A556" s="193"/>
      <c r="B556" s="540"/>
      <c r="C556" s="193"/>
      <c r="D556" s="540"/>
      <c r="E556" s="540"/>
      <c r="F556" s="540"/>
      <c r="G556" s="540"/>
      <c r="H556" s="193"/>
      <c r="I556" s="193"/>
      <c r="J556" s="193"/>
      <c r="K556" s="193"/>
      <c r="L556" s="193"/>
      <c r="M556" s="193"/>
      <c r="N556" s="193"/>
      <c r="O556" s="193"/>
      <c r="P556" s="193"/>
      <c r="Q556" s="193"/>
      <c r="R556" s="193"/>
      <c r="S556" s="193"/>
      <c r="T556" s="193"/>
      <c r="U556" s="193"/>
      <c r="V556" s="193"/>
      <c r="W556" s="193"/>
      <c r="X556" s="193"/>
      <c r="Y556" s="193"/>
      <c r="Z556" s="193"/>
    </row>
    <row r="557" ht="12.0" customHeight="1">
      <c r="A557" s="193"/>
      <c r="B557" s="540"/>
      <c r="C557" s="193"/>
      <c r="D557" s="540"/>
      <c r="E557" s="540"/>
      <c r="F557" s="540"/>
      <c r="G557" s="540"/>
      <c r="H557" s="193"/>
      <c r="I557" s="193"/>
      <c r="J557" s="193"/>
      <c r="K557" s="193"/>
      <c r="L557" s="193"/>
      <c r="M557" s="193"/>
      <c r="N557" s="193"/>
      <c r="O557" s="193"/>
      <c r="P557" s="193"/>
      <c r="Q557" s="193"/>
      <c r="R557" s="193"/>
      <c r="S557" s="193"/>
      <c r="T557" s="193"/>
      <c r="U557" s="193"/>
      <c r="V557" s="193"/>
      <c r="W557" s="193"/>
      <c r="X557" s="193"/>
      <c r="Y557" s="193"/>
      <c r="Z557" s="193"/>
    </row>
    <row r="558" ht="12.0" customHeight="1">
      <c r="A558" s="193"/>
      <c r="B558" s="540"/>
      <c r="C558" s="193"/>
      <c r="D558" s="540"/>
      <c r="E558" s="540"/>
      <c r="F558" s="540"/>
      <c r="G558" s="540"/>
      <c r="H558" s="193"/>
      <c r="I558" s="193"/>
      <c r="J558" s="193"/>
      <c r="K558" s="193"/>
      <c r="L558" s="193"/>
      <c r="M558" s="193"/>
      <c r="N558" s="193"/>
      <c r="O558" s="193"/>
      <c r="P558" s="193"/>
      <c r="Q558" s="193"/>
      <c r="R558" s="193"/>
      <c r="S558" s="193"/>
      <c r="T558" s="193"/>
      <c r="U558" s="193"/>
      <c r="V558" s="193"/>
      <c r="W558" s="193"/>
      <c r="X558" s="193"/>
      <c r="Y558" s="193"/>
      <c r="Z558" s="193"/>
    </row>
    <row r="559" ht="12.0" customHeight="1">
      <c r="A559" s="193"/>
      <c r="B559" s="540"/>
      <c r="C559" s="193"/>
      <c r="D559" s="540"/>
      <c r="E559" s="540"/>
      <c r="F559" s="540"/>
      <c r="G559" s="540"/>
      <c r="H559" s="193"/>
      <c r="I559" s="193"/>
      <c r="J559" s="193"/>
      <c r="K559" s="193"/>
      <c r="L559" s="193"/>
      <c r="M559" s="193"/>
      <c r="N559" s="193"/>
      <c r="O559" s="193"/>
      <c r="P559" s="193"/>
      <c r="Q559" s="193"/>
      <c r="R559" s="193"/>
      <c r="S559" s="193"/>
      <c r="T559" s="193"/>
      <c r="U559" s="193"/>
      <c r="V559" s="193"/>
      <c r="W559" s="193"/>
      <c r="X559" s="193"/>
      <c r="Y559" s="193"/>
      <c r="Z559" s="193"/>
    </row>
    <row r="560" ht="12.0" customHeight="1">
      <c r="A560" s="193"/>
      <c r="B560" s="540"/>
      <c r="C560" s="193"/>
      <c r="D560" s="540"/>
      <c r="E560" s="540"/>
      <c r="F560" s="540"/>
      <c r="G560" s="540"/>
      <c r="H560" s="193"/>
      <c r="I560" s="193"/>
      <c r="J560" s="193"/>
      <c r="K560" s="193"/>
      <c r="L560" s="193"/>
      <c r="M560" s="193"/>
      <c r="N560" s="193"/>
      <c r="O560" s="193"/>
      <c r="P560" s="193"/>
      <c r="Q560" s="193"/>
      <c r="R560" s="193"/>
      <c r="S560" s="193"/>
      <c r="T560" s="193"/>
      <c r="U560" s="193"/>
      <c r="V560" s="193"/>
      <c r="W560" s="193"/>
      <c r="X560" s="193"/>
      <c r="Y560" s="193"/>
      <c r="Z560" s="193"/>
    </row>
    <row r="561" ht="12.0" customHeight="1">
      <c r="A561" s="193"/>
      <c r="B561" s="540"/>
      <c r="C561" s="193"/>
      <c r="D561" s="540"/>
      <c r="E561" s="540"/>
      <c r="F561" s="540"/>
      <c r="G561" s="540"/>
      <c r="H561" s="193"/>
      <c r="I561" s="193"/>
      <c r="J561" s="193"/>
      <c r="K561" s="193"/>
      <c r="L561" s="193"/>
      <c r="M561" s="193"/>
      <c r="N561" s="193"/>
      <c r="O561" s="193"/>
      <c r="P561" s="193"/>
      <c r="Q561" s="193"/>
      <c r="R561" s="193"/>
      <c r="S561" s="193"/>
      <c r="T561" s="193"/>
      <c r="U561" s="193"/>
      <c r="V561" s="193"/>
      <c r="W561" s="193"/>
      <c r="X561" s="193"/>
      <c r="Y561" s="193"/>
      <c r="Z561" s="193"/>
    </row>
    <row r="562" ht="12.0" customHeight="1">
      <c r="A562" s="193"/>
      <c r="B562" s="540"/>
      <c r="C562" s="193"/>
      <c r="D562" s="540"/>
      <c r="E562" s="540"/>
      <c r="F562" s="540"/>
      <c r="G562" s="540"/>
      <c r="H562" s="193"/>
      <c r="I562" s="193"/>
      <c r="J562" s="193"/>
      <c r="K562" s="193"/>
      <c r="L562" s="193"/>
      <c r="M562" s="193"/>
      <c r="N562" s="193"/>
      <c r="O562" s="193"/>
      <c r="P562" s="193"/>
      <c r="Q562" s="193"/>
      <c r="R562" s="193"/>
      <c r="S562" s="193"/>
      <c r="T562" s="193"/>
      <c r="U562" s="193"/>
      <c r="V562" s="193"/>
      <c r="W562" s="193"/>
      <c r="X562" s="193"/>
      <c r="Y562" s="193"/>
      <c r="Z562" s="193"/>
    </row>
    <row r="563" ht="12.0" customHeight="1">
      <c r="A563" s="193"/>
      <c r="B563" s="540"/>
      <c r="C563" s="193"/>
      <c r="D563" s="540"/>
      <c r="E563" s="540"/>
      <c r="F563" s="540"/>
      <c r="G563" s="540"/>
      <c r="H563" s="193"/>
      <c r="I563" s="193"/>
      <c r="J563" s="193"/>
      <c r="K563" s="193"/>
      <c r="L563" s="193"/>
      <c r="M563" s="193"/>
      <c r="N563" s="193"/>
      <c r="O563" s="193"/>
      <c r="P563" s="193"/>
      <c r="Q563" s="193"/>
      <c r="R563" s="193"/>
      <c r="S563" s="193"/>
      <c r="T563" s="193"/>
      <c r="U563" s="193"/>
      <c r="V563" s="193"/>
      <c r="W563" s="193"/>
      <c r="X563" s="193"/>
      <c r="Y563" s="193"/>
      <c r="Z563" s="193"/>
    </row>
    <row r="564" ht="12.0" customHeight="1">
      <c r="A564" s="193"/>
      <c r="B564" s="540"/>
      <c r="C564" s="193"/>
      <c r="D564" s="540"/>
      <c r="E564" s="540"/>
      <c r="F564" s="540"/>
      <c r="G564" s="540"/>
      <c r="H564" s="193"/>
      <c r="I564" s="193"/>
      <c r="J564" s="193"/>
      <c r="K564" s="193"/>
      <c r="L564" s="193"/>
      <c r="M564" s="193"/>
      <c r="N564" s="193"/>
      <c r="O564" s="193"/>
      <c r="P564" s="193"/>
      <c r="Q564" s="193"/>
      <c r="R564" s="193"/>
      <c r="S564" s="193"/>
      <c r="T564" s="193"/>
      <c r="U564" s="193"/>
      <c r="V564" s="193"/>
      <c r="W564" s="193"/>
      <c r="X564" s="193"/>
      <c r="Y564" s="193"/>
      <c r="Z564" s="193"/>
    </row>
    <row r="565" ht="12.0" customHeight="1">
      <c r="A565" s="193"/>
      <c r="B565" s="540"/>
      <c r="C565" s="193"/>
      <c r="D565" s="540"/>
      <c r="E565" s="540"/>
      <c r="F565" s="540"/>
      <c r="G565" s="540"/>
      <c r="H565" s="193"/>
      <c r="I565" s="193"/>
      <c r="J565" s="193"/>
      <c r="K565" s="193"/>
      <c r="L565" s="193"/>
      <c r="M565" s="193"/>
      <c r="N565" s="193"/>
      <c r="O565" s="193"/>
      <c r="P565" s="193"/>
      <c r="Q565" s="193"/>
      <c r="R565" s="193"/>
      <c r="S565" s="193"/>
      <c r="T565" s="193"/>
      <c r="U565" s="193"/>
      <c r="V565" s="193"/>
      <c r="W565" s="193"/>
      <c r="X565" s="193"/>
      <c r="Y565" s="193"/>
      <c r="Z565" s="193"/>
    </row>
    <row r="566" ht="12.0" customHeight="1">
      <c r="A566" s="193"/>
      <c r="B566" s="540"/>
      <c r="C566" s="193"/>
      <c r="D566" s="540"/>
      <c r="E566" s="540"/>
      <c r="F566" s="540"/>
      <c r="G566" s="540"/>
      <c r="H566" s="193"/>
      <c r="I566" s="193"/>
      <c r="J566" s="193"/>
      <c r="K566" s="193"/>
      <c r="L566" s="193"/>
      <c r="M566" s="193"/>
      <c r="N566" s="193"/>
      <c r="O566" s="193"/>
      <c r="P566" s="193"/>
      <c r="Q566" s="193"/>
      <c r="R566" s="193"/>
      <c r="S566" s="193"/>
      <c r="T566" s="193"/>
      <c r="U566" s="193"/>
      <c r="V566" s="193"/>
      <c r="W566" s="193"/>
      <c r="X566" s="193"/>
      <c r="Y566" s="193"/>
      <c r="Z566" s="193"/>
    </row>
    <row r="567" ht="12.0" customHeight="1">
      <c r="A567" s="193"/>
      <c r="B567" s="540"/>
      <c r="C567" s="193"/>
      <c r="D567" s="540"/>
      <c r="E567" s="540"/>
      <c r="F567" s="540"/>
      <c r="G567" s="540"/>
      <c r="H567" s="193"/>
      <c r="I567" s="193"/>
      <c r="J567" s="193"/>
      <c r="K567" s="193"/>
      <c r="L567" s="193"/>
      <c r="M567" s="193"/>
      <c r="N567" s="193"/>
      <c r="O567" s="193"/>
      <c r="P567" s="193"/>
      <c r="Q567" s="193"/>
      <c r="R567" s="193"/>
      <c r="S567" s="193"/>
      <c r="T567" s="193"/>
      <c r="U567" s="193"/>
      <c r="V567" s="193"/>
      <c r="W567" s="193"/>
      <c r="X567" s="193"/>
      <c r="Y567" s="193"/>
      <c r="Z567" s="193"/>
    </row>
    <row r="568" ht="12.0" customHeight="1">
      <c r="A568" s="193"/>
      <c r="B568" s="540"/>
      <c r="C568" s="193"/>
      <c r="D568" s="540"/>
      <c r="E568" s="540"/>
      <c r="F568" s="540"/>
      <c r="G568" s="540"/>
      <c r="H568" s="193"/>
      <c r="I568" s="193"/>
      <c r="J568" s="193"/>
      <c r="K568" s="193"/>
      <c r="L568" s="193"/>
      <c r="M568" s="193"/>
      <c r="N568" s="193"/>
      <c r="O568" s="193"/>
      <c r="P568" s="193"/>
      <c r="Q568" s="193"/>
      <c r="R568" s="193"/>
      <c r="S568" s="193"/>
      <c r="T568" s="193"/>
      <c r="U568" s="193"/>
      <c r="V568" s="193"/>
      <c r="W568" s="193"/>
      <c r="X568" s="193"/>
      <c r="Y568" s="193"/>
      <c r="Z568" s="193"/>
    </row>
    <row r="569" ht="12.0" customHeight="1">
      <c r="A569" s="193"/>
      <c r="B569" s="540"/>
      <c r="C569" s="193"/>
      <c r="D569" s="540"/>
      <c r="E569" s="540"/>
      <c r="F569" s="540"/>
      <c r="G569" s="540"/>
      <c r="H569" s="193"/>
      <c r="I569" s="193"/>
      <c r="J569" s="193"/>
      <c r="K569" s="193"/>
      <c r="L569" s="193"/>
      <c r="M569" s="193"/>
      <c r="N569" s="193"/>
      <c r="O569" s="193"/>
      <c r="P569" s="193"/>
      <c r="Q569" s="193"/>
      <c r="R569" s="193"/>
      <c r="S569" s="193"/>
      <c r="T569" s="193"/>
      <c r="U569" s="193"/>
      <c r="V569" s="193"/>
      <c r="W569" s="193"/>
      <c r="X569" s="193"/>
      <c r="Y569" s="193"/>
      <c r="Z569" s="193"/>
    </row>
    <row r="570" ht="12.0" customHeight="1">
      <c r="A570" s="193"/>
      <c r="B570" s="540"/>
      <c r="C570" s="193"/>
      <c r="D570" s="540"/>
      <c r="E570" s="540"/>
      <c r="F570" s="540"/>
      <c r="G570" s="540"/>
      <c r="H570" s="193"/>
      <c r="I570" s="193"/>
      <c r="J570" s="193"/>
      <c r="K570" s="193"/>
      <c r="L570" s="193"/>
      <c r="M570" s="193"/>
      <c r="N570" s="193"/>
      <c r="O570" s="193"/>
      <c r="P570" s="193"/>
      <c r="Q570" s="193"/>
      <c r="R570" s="193"/>
      <c r="S570" s="193"/>
      <c r="T570" s="193"/>
      <c r="U570" s="193"/>
      <c r="V570" s="193"/>
      <c r="W570" s="193"/>
      <c r="X570" s="193"/>
      <c r="Y570" s="193"/>
      <c r="Z570" s="193"/>
    </row>
    <row r="571" ht="12.0" customHeight="1">
      <c r="A571" s="193"/>
      <c r="B571" s="540"/>
      <c r="C571" s="193"/>
      <c r="D571" s="540"/>
      <c r="E571" s="540"/>
      <c r="F571" s="540"/>
      <c r="G571" s="540"/>
      <c r="H571" s="193"/>
      <c r="I571" s="193"/>
      <c r="J571" s="193"/>
      <c r="K571" s="193"/>
      <c r="L571" s="193"/>
      <c r="M571" s="193"/>
      <c r="N571" s="193"/>
      <c r="O571" s="193"/>
      <c r="P571" s="193"/>
      <c r="Q571" s="193"/>
      <c r="R571" s="193"/>
      <c r="S571" s="193"/>
      <c r="T571" s="193"/>
      <c r="U571" s="193"/>
      <c r="V571" s="193"/>
      <c r="W571" s="193"/>
      <c r="X571" s="193"/>
      <c r="Y571" s="193"/>
      <c r="Z571" s="193"/>
    </row>
    <row r="572" ht="12.0" customHeight="1">
      <c r="A572" s="193"/>
      <c r="B572" s="540"/>
      <c r="C572" s="193"/>
      <c r="D572" s="540"/>
      <c r="E572" s="540"/>
      <c r="F572" s="540"/>
      <c r="G572" s="540"/>
      <c r="H572" s="193"/>
      <c r="I572" s="193"/>
      <c r="J572" s="193"/>
      <c r="K572" s="193"/>
      <c r="L572" s="193"/>
      <c r="M572" s="193"/>
      <c r="N572" s="193"/>
      <c r="O572" s="193"/>
      <c r="P572" s="193"/>
      <c r="Q572" s="193"/>
      <c r="R572" s="193"/>
      <c r="S572" s="193"/>
      <c r="T572" s="193"/>
      <c r="U572" s="193"/>
      <c r="V572" s="193"/>
      <c r="W572" s="193"/>
      <c r="X572" s="193"/>
      <c r="Y572" s="193"/>
      <c r="Z572" s="193"/>
    </row>
    <row r="573" ht="12.0" customHeight="1">
      <c r="A573" s="193"/>
      <c r="B573" s="540"/>
      <c r="C573" s="193"/>
      <c r="D573" s="540"/>
      <c r="E573" s="540"/>
      <c r="F573" s="540"/>
      <c r="G573" s="540"/>
      <c r="H573" s="193"/>
      <c r="I573" s="193"/>
      <c r="J573" s="193"/>
      <c r="K573" s="193"/>
      <c r="L573" s="193"/>
      <c r="M573" s="193"/>
      <c r="N573" s="193"/>
      <c r="O573" s="193"/>
      <c r="P573" s="193"/>
      <c r="Q573" s="193"/>
      <c r="R573" s="193"/>
      <c r="S573" s="193"/>
      <c r="T573" s="193"/>
      <c r="U573" s="193"/>
      <c r="V573" s="193"/>
      <c r="W573" s="193"/>
      <c r="X573" s="193"/>
      <c r="Y573" s="193"/>
      <c r="Z573" s="193"/>
    </row>
    <row r="574" ht="12.0" customHeight="1">
      <c r="A574" s="193"/>
      <c r="B574" s="540"/>
      <c r="C574" s="193"/>
      <c r="D574" s="540"/>
      <c r="E574" s="540"/>
      <c r="F574" s="540"/>
      <c r="G574" s="540"/>
      <c r="H574" s="193"/>
      <c r="I574" s="193"/>
      <c r="J574" s="193"/>
      <c r="K574" s="193"/>
      <c r="L574" s="193"/>
      <c r="M574" s="193"/>
      <c r="N574" s="193"/>
      <c r="O574" s="193"/>
      <c r="P574" s="193"/>
      <c r="Q574" s="193"/>
      <c r="R574" s="193"/>
      <c r="S574" s="193"/>
      <c r="T574" s="193"/>
      <c r="U574" s="193"/>
      <c r="V574" s="193"/>
      <c r="W574" s="193"/>
      <c r="X574" s="193"/>
      <c r="Y574" s="193"/>
      <c r="Z574" s="193"/>
    </row>
    <row r="575" ht="12.0" customHeight="1">
      <c r="A575" s="193"/>
      <c r="B575" s="540"/>
      <c r="C575" s="193"/>
      <c r="D575" s="540"/>
      <c r="E575" s="540"/>
      <c r="F575" s="540"/>
      <c r="G575" s="540"/>
      <c r="H575" s="193"/>
      <c r="I575" s="193"/>
      <c r="J575" s="193"/>
      <c r="K575" s="193"/>
      <c r="L575" s="193"/>
      <c r="M575" s="193"/>
      <c r="N575" s="193"/>
      <c r="O575" s="193"/>
      <c r="P575" s="193"/>
      <c r="Q575" s="193"/>
      <c r="R575" s="193"/>
      <c r="S575" s="193"/>
      <c r="T575" s="193"/>
      <c r="U575" s="193"/>
      <c r="V575" s="193"/>
      <c r="W575" s="193"/>
      <c r="X575" s="193"/>
      <c r="Y575" s="193"/>
      <c r="Z575" s="193"/>
    </row>
    <row r="576" ht="12.0" customHeight="1">
      <c r="A576" s="193"/>
      <c r="B576" s="540"/>
      <c r="C576" s="193"/>
      <c r="D576" s="540"/>
      <c r="E576" s="540"/>
      <c r="F576" s="540"/>
      <c r="G576" s="540"/>
      <c r="H576" s="193"/>
      <c r="I576" s="193"/>
      <c r="J576" s="193"/>
      <c r="K576" s="193"/>
      <c r="L576" s="193"/>
      <c r="M576" s="193"/>
      <c r="N576" s="193"/>
      <c r="O576" s="193"/>
      <c r="P576" s="193"/>
      <c r="Q576" s="193"/>
      <c r="R576" s="193"/>
      <c r="S576" s="193"/>
      <c r="T576" s="193"/>
      <c r="U576" s="193"/>
      <c r="V576" s="193"/>
      <c r="W576" s="193"/>
      <c r="X576" s="193"/>
      <c r="Y576" s="193"/>
      <c r="Z576" s="193"/>
    </row>
    <row r="577" ht="12.0" customHeight="1">
      <c r="A577" s="193"/>
      <c r="B577" s="540"/>
      <c r="C577" s="193"/>
      <c r="D577" s="540"/>
      <c r="E577" s="540"/>
      <c r="F577" s="540"/>
      <c r="G577" s="540"/>
      <c r="H577" s="193"/>
      <c r="I577" s="193"/>
      <c r="J577" s="193"/>
      <c r="K577" s="193"/>
      <c r="L577" s="193"/>
      <c r="M577" s="193"/>
      <c r="N577" s="193"/>
      <c r="O577" s="193"/>
      <c r="P577" s="193"/>
      <c r="Q577" s="193"/>
      <c r="R577" s="193"/>
      <c r="S577" s="193"/>
      <c r="T577" s="193"/>
      <c r="U577" s="193"/>
      <c r="V577" s="193"/>
      <c r="W577" s="193"/>
      <c r="X577" s="193"/>
      <c r="Y577" s="193"/>
      <c r="Z577" s="193"/>
    </row>
    <row r="578" ht="12.0" customHeight="1">
      <c r="A578" s="193"/>
      <c r="B578" s="540"/>
      <c r="C578" s="193"/>
      <c r="D578" s="540"/>
      <c r="E578" s="540"/>
      <c r="F578" s="540"/>
      <c r="G578" s="540"/>
      <c r="H578" s="193"/>
      <c r="I578" s="193"/>
      <c r="J578" s="193"/>
      <c r="K578" s="193"/>
      <c r="L578" s="193"/>
      <c r="M578" s="193"/>
      <c r="N578" s="193"/>
      <c r="O578" s="193"/>
      <c r="P578" s="193"/>
      <c r="Q578" s="193"/>
      <c r="R578" s="193"/>
      <c r="S578" s="193"/>
      <c r="T578" s="193"/>
      <c r="U578" s="193"/>
      <c r="V578" s="193"/>
      <c r="W578" s="193"/>
      <c r="X578" s="193"/>
      <c r="Y578" s="193"/>
      <c r="Z578" s="193"/>
    </row>
    <row r="579" ht="12.0" customHeight="1">
      <c r="A579" s="193"/>
      <c r="B579" s="540"/>
      <c r="C579" s="193"/>
      <c r="D579" s="540"/>
      <c r="E579" s="540"/>
      <c r="F579" s="540"/>
      <c r="G579" s="540"/>
      <c r="H579" s="193"/>
      <c r="I579" s="193"/>
      <c r="J579" s="193"/>
      <c r="K579" s="193"/>
      <c r="L579" s="193"/>
      <c r="M579" s="193"/>
      <c r="N579" s="193"/>
      <c r="O579" s="193"/>
      <c r="P579" s="193"/>
      <c r="Q579" s="193"/>
      <c r="R579" s="193"/>
      <c r="S579" s="193"/>
      <c r="T579" s="193"/>
      <c r="U579" s="193"/>
      <c r="V579" s="193"/>
      <c r="W579" s="193"/>
      <c r="X579" s="193"/>
      <c r="Y579" s="193"/>
      <c r="Z579" s="193"/>
    </row>
    <row r="580" ht="12.0" customHeight="1">
      <c r="A580" s="193"/>
      <c r="B580" s="540"/>
      <c r="C580" s="193"/>
      <c r="D580" s="540"/>
      <c r="E580" s="540"/>
      <c r="F580" s="540"/>
      <c r="G580" s="540"/>
      <c r="H580" s="193"/>
      <c r="I580" s="193"/>
      <c r="J580" s="193"/>
      <c r="K580" s="193"/>
      <c r="L580" s="193"/>
      <c r="M580" s="193"/>
      <c r="N580" s="193"/>
      <c r="O580" s="193"/>
      <c r="P580" s="193"/>
      <c r="Q580" s="193"/>
      <c r="R580" s="193"/>
      <c r="S580" s="193"/>
      <c r="T580" s="193"/>
      <c r="U580" s="193"/>
      <c r="V580" s="193"/>
      <c r="W580" s="193"/>
      <c r="X580" s="193"/>
      <c r="Y580" s="193"/>
      <c r="Z580" s="193"/>
    </row>
    <row r="581" ht="12.0" customHeight="1">
      <c r="A581" s="193"/>
      <c r="B581" s="540"/>
      <c r="C581" s="193"/>
      <c r="D581" s="540"/>
      <c r="E581" s="540"/>
      <c r="F581" s="540"/>
      <c r="G581" s="540"/>
      <c r="H581" s="193"/>
      <c r="I581" s="193"/>
      <c r="J581" s="193"/>
      <c r="K581" s="193"/>
      <c r="L581" s="193"/>
      <c r="M581" s="193"/>
      <c r="N581" s="193"/>
      <c r="O581" s="193"/>
      <c r="P581" s="193"/>
      <c r="Q581" s="193"/>
      <c r="R581" s="193"/>
      <c r="S581" s="193"/>
      <c r="T581" s="193"/>
      <c r="U581" s="193"/>
      <c r="V581" s="193"/>
      <c r="W581" s="193"/>
      <c r="X581" s="193"/>
      <c r="Y581" s="193"/>
      <c r="Z581" s="193"/>
    </row>
    <row r="582" ht="12.0" customHeight="1">
      <c r="A582" s="193"/>
      <c r="B582" s="540"/>
      <c r="C582" s="193"/>
      <c r="D582" s="540"/>
      <c r="E582" s="540"/>
      <c r="F582" s="540"/>
      <c r="G582" s="540"/>
      <c r="H582" s="193"/>
      <c r="I582" s="193"/>
      <c r="J582" s="193"/>
      <c r="K582" s="193"/>
      <c r="L582" s="193"/>
      <c r="M582" s="193"/>
      <c r="N582" s="193"/>
      <c r="O582" s="193"/>
      <c r="P582" s="193"/>
      <c r="Q582" s="193"/>
      <c r="R582" s="193"/>
      <c r="S582" s="193"/>
      <c r="T582" s="193"/>
      <c r="U582" s="193"/>
      <c r="V582" s="193"/>
      <c r="W582" s="193"/>
      <c r="X582" s="193"/>
      <c r="Y582" s="193"/>
      <c r="Z582" s="193"/>
    </row>
    <row r="583" ht="12.0" customHeight="1">
      <c r="A583" s="193"/>
      <c r="B583" s="540"/>
      <c r="C583" s="193"/>
      <c r="D583" s="540"/>
      <c r="E583" s="540"/>
      <c r="F583" s="540"/>
      <c r="G583" s="540"/>
      <c r="H583" s="193"/>
      <c r="I583" s="193"/>
      <c r="J583" s="193"/>
      <c r="K583" s="193"/>
      <c r="L583" s="193"/>
      <c r="M583" s="193"/>
      <c r="N583" s="193"/>
      <c r="O583" s="193"/>
      <c r="P583" s="193"/>
      <c r="Q583" s="193"/>
      <c r="R583" s="193"/>
      <c r="S583" s="193"/>
      <c r="T583" s="193"/>
      <c r="U583" s="193"/>
      <c r="V583" s="193"/>
      <c r="W583" s="193"/>
      <c r="X583" s="193"/>
      <c r="Y583" s="193"/>
      <c r="Z583" s="193"/>
    </row>
    <row r="584" ht="12.0" customHeight="1">
      <c r="A584" s="193"/>
      <c r="B584" s="540"/>
      <c r="C584" s="193"/>
      <c r="D584" s="540"/>
      <c r="E584" s="540"/>
      <c r="F584" s="540"/>
      <c r="G584" s="540"/>
      <c r="H584" s="193"/>
      <c r="I584" s="193"/>
      <c r="J584" s="193"/>
      <c r="K584" s="193"/>
      <c r="L584" s="193"/>
      <c r="M584" s="193"/>
      <c r="N584" s="193"/>
      <c r="O584" s="193"/>
      <c r="P584" s="193"/>
      <c r="Q584" s="193"/>
      <c r="R584" s="193"/>
      <c r="S584" s="193"/>
      <c r="T584" s="193"/>
      <c r="U584" s="193"/>
      <c r="V584" s="193"/>
      <c r="W584" s="193"/>
      <c r="X584" s="193"/>
      <c r="Y584" s="193"/>
      <c r="Z584" s="193"/>
    </row>
    <row r="585" ht="12.0" customHeight="1">
      <c r="A585" s="193"/>
      <c r="B585" s="540"/>
      <c r="C585" s="193"/>
      <c r="D585" s="540"/>
      <c r="E585" s="540"/>
      <c r="F585" s="540"/>
      <c r="G585" s="540"/>
      <c r="H585" s="193"/>
      <c r="I585" s="193"/>
      <c r="J585" s="193"/>
      <c r="K585" s="193"/>
      <c r="L585" s="193"/>
      <c r="M585" s="193"/>
      <c r="N585" s="193"/>
      <c r="O585" s="193"/>
      <c r="P585" s="193"/>
      <c r="Q585" s="193"/>
      <c r="R585" s="193"/>
      <c r="S585" s="193"/>
      <c r="T585" s="193"/>
      <c r="U585" s="193"/>
      <c r="V585" s="193"/>
      <c r="W585" s="193"/>
      <c r="X585" s="193"/>
      <c r="Y585" s="193"/>
      <c r="Z585" s="193"/>
    </row>
    <row r="586" ht="12.0" customHeight="1">
      <c r="A586" s="193"/>
      <c r="B586" s="540"/>
      <c r="C586" s="193"/>
      <c r="D586" s="540"/>
      <c r="E586" s="540"/>
      <c r="F586" s="540"/>
      <c r="G586" s="540"/>
      <c r="H586" s="193"/>
      <c r="I586" s="193"/>
      <c r="J586" s="193"/>
      <c r="K586" s="193"/>
      <c r="L586" s="193"/>
      <c r="M586" s="193"/>
      <c r="N586" s="193"/>
      <c r="O586" s="193"/>
      <c r="P586" s="193"/>
      <c r="Q586" s="193"/>
      <c r="R586" s="193"/>
      <c r="S586" s="193"/>
      <c r="T586" s="193"/>
      <c r="U586" s="193"/>
      <c r="V586" s="193"/>
      <c r="W586" s="193"/>
      <c r="X586" s="193"/>
      <c r="Y586" s="193"/>
      <c r="Z586" s="193"/>
    </row>
    <row r="587" ht="12.0" customHeight="1">
      <c r="A587" s="193"/>
      <c r="B587" s="540"/>
      <c r="C587" s="193"/>
      <c r="D587" s="540"/>
      <c r="E587" s="540"/>
      <c r="F587" s="540"/>
      <c r="G587" s="540"/>
      <c r="H587" s="193"/>
      <c r="I587" s="193"/>
      <c r="J587" s="193"/>
      <c r="K587" s="193"/>
      <c r="L587" s="193"/>
      <c r="M587" s="193"/>
      <c r="N587" s="193"/>
      <c r="O587" s="193"/>
      <c r="P587" s="193"/>
      <c r="Q587" s="193"/>
      <c r="R587" s="193"/>
      <c r="S587" s="193"/>
      <c r="T587" s="193"/>
      <c r="U587" s="193"/>
      <c r="V587" s="193"/>
      <c r="W587" s="193"/>
      <c r="X587" s="193"/>
      <c r="Y587" s="193"/>
      <c r="Z587" s="193"/>
    </row>
    <row r="588" ht="12.0" customHeight="1">
      <c r="A588" s="193"/>
      <c r="B588" s="540"/>
      <c r="C588" s="193"/>
      <c r="D588" s="540"/>
      <c r="E588" s="540"/>
      <c r="F588" s="540"/>
      <c r="G588" s="540"/>
      <c r="H588" s="193"/>
      <c r="I588" s="193"/>
      <c r="J588" s="193"/>
      <c r="K588" s="193"/>
      <c r="L588" s="193"/>
      <c r="M588" s="193"/>
      <c r="N588" s="193"/>
      <c r="O588" s="193"/>
      <c r="P588" s="193"/>
      <c r="Q588" s="193"/>
      <c r="R588" s="193"/>
      <c r="S588" s="193"/>
      <c r="T588" s="193"/>
      <c r="U588" s="193"/>
      <c r="V588" s="193"/>
      <c r="W588" s="193"/>
      <c r="X588" s="193"/>
      <c r="Y588" s="193"/>
      <c r="Z588" s="193"/>
    </row>
    <row r="589" ht="12.0" customHeight="1">
      <c r="A589" s="193"/>
      <c r="B589" s="540"/>
      <c r="C589" s="193"/>
      <c r="D589" s="540"/>
      <c r="E589" s="540"/>
      <c r="F589" s="540"/>
      <c r="G589" s="540"/>
      <c r="H589" s="193"/>
      <c r="I589" s="193"/>
      <c r="J589" s="193"/>
      <c r="K589" s="193"/>
      <c r="L589" s="193"/>
      <c r="M589" s="193"/>
      <c r="N589" s="193"/>
      <c r="O589" s="193"/>
      <c r="P589" s="193"/>
      <c r="Q589" s="193"/>
      <c r="R589" s="193"/>
      <c r="S589" s="193"/>
      <c r="T589" s="193"/>
      <c r="U589" s="193"/>
      <c r="V589" s="193"/>
      <c r="W589" s="193"/>
      <c r="X589" s="193"/>
      <c r="Y589" s="193"/>
      <c r="Z589" s="193"/>
    </row>
    <row r="590" ht="12.0" customHeight="1">
      <c r="A590" s="193"/>
      <c r="B590" s="540"/>
      <c r="C590" s="193"/>
      <c r="D590" s="540"/>
      <c r="E590" s="540"/>
      <c r="F590" s="540"/>
      <c r="G590" s="540"/>
      <c r="H590" s="193"/>
      <c r="I590" s="193"/>
      <c r="J590" s="193"/>
      <c r="K590" s="193"/>
      <c r="L590" s="193"/>
      <c r="M590" s="193"/>
      <c r="N590" s="193"/>
      <c r="O590" s="193"/>
      <c r="P590" s="193"/>
      <c r="Q590" s="193"/>
      <c r="R590" s="193"/>
      <c r="S590" s="193"/>
      <c r="T590" s="193"/>
      <c r="U590" s="193"/>
      <c r="V590" s="193"/>
      <c r="W590" s="193"/>
      <c r="X590" s="193"/>
      <c r="Y590" s="193"/>
      <c r="Z590" s="193"/>
    </row>
    <row r="591" ht="12.0" customHeight="1">
      <c r="A591" s="193"/>
      <c r="B591" s="540"/>
      <c r="C591" s="193"/>
      <c r="D591" s="540"/>
      <c r="E591" s="540"/>
      <c r="F591" s="540"/>
      <c r="G591" s="540"/>
      <c r="H591" s="193"/>
      <c r="I591" s="193"/>
      <c r="J591" s="193"/>
      <c r="K591" s="193"/>
      <c r="L591" s="193"/>
      <c r="M591" s="193"/>
      <c r="N591" s="193"/>
      <c r="O591" s="193"/>
      <c r="P591" s="193"/>
      <c r="Q591" s="193"/>
      <c r="R591" s="193"/>
      <c r="S591" s="193"/>
      <c r="T591" s="193"/>
      <c r="U591" s="193"/>
      <c r="V591" s="193"/>
      <c r="W591" s="193"/>
      <c r="X591" s="193"/>
      <c r="Y591" s="193"/>
      <c r="Z591" s="193"/>
    </row>
    <row r="592" ht="12.0" customHeight="1">
      <c r="A592" s="193"/>
      <c r="B592" s="540"/>
      <c r="C592" s="193"/>
      <c r="D592" s="540"/>
      <c r="E592" s="540"/>
      <c r="F592" s="540"/>
      <c r="G592" s="540"/>
      <c r="H592" s="193"/>
      <c r="I592" s="193"/>
      <c r="J592" s="193"/>
      <c r="K592" s="193"/>
      <c r="L592" s="193"/>
      <c r="M592" s="193"/>
      <c r="N592" s="193"/>
      <c r="O592" s="193"/>
      <c r="P592" s="193"/>
      <c r="Q592" s="193"/>
      <c r="R592" s="193"/>
      <c r="S592" s="193"/>
      <c r="T592" s="193"/>
      <c r="U592" s="193"/>
      <c r="V592" s="193"/>
      <c r="W592" s="193"/>
      <c r="X592" s="193"/>
      <c r="Y592" s="193"/>
      <c r="Z592" s="193"/>
    </row>
    <row r="593" ht="12.0" customHeight="1">
      <c r="A593" s="193"/>
      <c r="B593" s="540"/>
      <c r="C593" s="193"/>
      <c r="D593" s="540"/>
      <c r="E593" s="540"/>
      <c r="F593" s="540"/>
      <c r="G593" s="540"/>
      <c r="H593" s="193"/>
      <c r="I593" s="193"/>
      <c r="J593" s="193"/>
      <c r="K593" s="193"/>
      <c r="L593" s="193"/>
      <c r="M593" s="193"/>
      <c r="N593" s="193"/>
      <c r="O593" s="193"/>
      <c r="P593" s="193"/>
      <c r="Q593" s="193"/>
      <c r="R593" s="193"/>
      <c r="S593" s="193"/>
      <c r="T593" s="193"/>
      <c r="U593" s="193"/>
      <c r="V593" s="193"/>
      <c r="W593" s="193"/>
      <c r="X593" s="193"/>
      <c r="Y593" s="193"/>
      <c r="Z593" s="193"/>
    </row>
    <row r="594" ht="12.0" customHeight="1">
      <c r="A594" s="193"/>
      <c r="B594" s="540"/>
      <c r="C594" s="193"/>
      <c r="D594" s="540"/>
      <c r="E594" s="540"/>
      <c r="F594" s="540"/>
      <c r="G594" s="540"/>
      <c r="H594" s="193"/>
      <c r="I594" s="193"/>
      <c r="J594" s="193"/>
      <c r="K594" s="193"/>
      <c r="L594" s="193"/>
      <c r="M594" s="193"/>
      <c r="N594" s="193"/>
      <c r="O594" s="193"/>
      <c r="P594" s="193"/>
      <c r="Q594" s="193"/>
      <c r="R594" s="193"/>
      <c r="S594" s="193"/>
      <c r="T594" s="193"/>
      <c r="U594" s="193"/>
      <c r="V594" s="193"/>
      <c r="W594" s="193"/>
      <c r="X594" s="193"/>
      <c r="Y594" s="193"/>
      <c r="Z594" s="193"/>
    </row>
    <row r="595" ht="12.0" customHeight="1">
      <c r="A595" s="193"/>
      <c r="B595" s="540"/>
      <c r="C595" s="193"/>
      <c r="D595" s="540"/>
      <c r="E595" s="540"/>
      <c r="F595" s="540"/>
      <c r="G595" s="540"/>
      <c r="H595" s="193"/>
      <c r="I595" s="193"/>
      <c r="J595" s="193"/>
      <c r="K595" s="193"/>
      <c r="L595" s="193"/>
      <c r="M595" s="193"/>
      <c r="N595" s="193"/>
      <c r="O595" s="193"/>
      <c r="P595" s="193"/>
      <c r="Q595" s="193"/>
      <c r="R595" s="193"/>
      <c r="S595" s="193"/>
      <c r="T595" s="193"/>
      <c r="U595" s="193"/>
      <c r="V595" s="193"/>
      <c r="W595" s="193"/>
      <c r="X595" s="193"/>
      <c r="Y595" s="193"/>
      <c r="Z595" s="193"/>
    </row>
    <row r="596" ht="12.0" customHeight="1">
      <c r="A596" s="193"/>
      <c r="B596" s="540"/>
      <c r="C596" s="193"/>
      <c r="D596" s="540"/>
      <c r="E596" s="540"/>
      <c r="F596" s="540"/>
      <c r="G596" s="540"/>
      <c r="H596" s="193"/>
      <c r="I596" s="193"/>
      <c r="J596" s="193"/>
      <c r="K596" s="193"/>
      <c r="L596" s="193"/>
      <c r="M596" s="193"/>
      <c r="N596" s="193"/>
      <c r="O596" s="193"/>
      <c r="P596" s="193"/>
      <c r="Q596" s="193"/>
      <c r="R596" s="193"/>
      <c r="S596" s="193"/>
      <c r="T596" s="193"/>
      <c r="U596" s="193"/>
      <c r="V596" s="193"/>
      <c r="W596" s="193"/>
      <c r="X596" s="193"/>
      <c r="Y596" s="193"/>
      <c r="Z596" s="193"/>
    </row>
    <row r="597" ht="12.0" customHeight="1">
      <c r="A597" s="193"/>
      <c r="B597" s="540"/>
      <c r="C597" s="193"/>
      <c r="D597" s="540"/>
      <c r="E597" s="540"/>
      <c r="F597" s="540"/>
      <c r="G597" s="540"/>
      <c r="H597" s="193"/>
      <c r="I597" s="193"/>
      <c r="J597" s="193"/>
      <c r="K597" s="193"/>
      <c r="L597" s="193"/>
      <c r="M597" s="193"/>
      <c r="N597" s="193"/>
      <c r="O597" s="193"/>
      <c r="P597" s="193"/>
      <c r="Q597" s="193"/>
      <c r="R597" s="193"/>
      <c r="S597" s="193"/>
      <c r="T597" s="193"/>
      <c r="U597" s="193"/>
      <c r="V597" s="193"/>
      <c r="W597" s="193"/>
      <c r="X597" s="193"/>
      <c r="Y597" s="193"/>
      <c r="Z597" s="193"/>
    </row>
    <row r="598" ht="12.0" customHeight="1">
      <c r="A598" s="193"/>
      <c r="B598" s="540"/>
      <c r="C598" s="193"/>
      <c r="D598" s="540"/>
      <c r="E598" s="540"/>
      <c r="F598" s="540"/>
      <c r="G598" s="540"/>
      <c r="H598" s="193"/>
      <c r="I598" s="193"/>
      <c r="J598" s="193"/>
      <c r="K598" s="193"/>
      <c r="L598" s="193"/>
      <c r="M598" s="193"/>
      <c r="N598" s="193"/>
      <c r="O598" s="193"/>
      <c r="P598" s="193"/>
      <c r="Q598" s="193"/>
      <c r="R598" s="193"/>
      <c r="S598" s="193"/>
      <c r="T598" s="193"/>
      <c r="U598" s="193"/>
      <c r="V598" s="193"/>
      <c r="W598" s="193"/>
      <c r="X598" s="193"/>
      <c r="Y598" s="193"/>
      <c r="Z598" s="193"/>
    </row>
    <row r="599" ht="12.0" customHeight="1">
      <c r="A599" s="193"/>
      <c r="B599" s="540"/>
      <c r="C599" s="193"/>
      <c r="D599" s="540"/>
      <c r="E599" s="540"/>
      <c r="F599" s="540"/>
      <c r="G599" s="540"/>
      <c r="H599" s="193"/>
      <c r="I599" s="193"/>
      <c r="J599" s="193"/>
      <c r="K599" s="193"/>
      <c r="L599" s="193"/>
      <c r="M599" s="193"/>
      <c r="N599" s="193"/>
      <c r="O599" s="193"/>
      <c r="P599" s="193"/>
      <c r="Q599" s="193"/>
      <c r="R599" s="193"/>
      <c r="S599" s="193"/>
      <c r="T599" s="193"/>
      <c r="U599" s="193"/>
      <c r="V599" s="193"/>
      <c r="W599" s="193"/>
      <c r="X599" s="193"/>
      <c r="Y599" s="193"/>
      <c r="Z599" s="193"/>
    </row>
    <row r="600" ht="12.0" customHeight="1">
      <c r="A600" s="193"/>
      <c r="B600" s="540"/>
      <c r="C600" s="193"/>
      <c r="D600" s="540"/>
      <c r="E600" s="540"/>
      <c r="F600" s="540"/>
      <c r="G600" s="540"/>
      <c r="H600" s="193"/>
      <c r="I600" s="193"/>
      <c r="J600" s="193"/>
      <c r="K600" s="193"/>
      <c r="L600" s="193"/>
      <c r="M600" s="193"/>
      <c r="N600" s="193"/>
      <c r="O600" s="193"/>
      <c r="P600" s="193"/>
      <c r="Q600" s="193"/>
      <c r="R600" s="193"/>
      <c r="S600" s="193"/>
      <c r="T600" s="193"/>
      <c r="U600" s="193"/>
      <c r="V600" s="193"/>
      <c r="W600" s="193"/>
      <c r="X600" s="193"/>
      <c r="Y600" s="193"/>
      <c r="Z600" s="193"/>
    </row>
    <row r="601" ht="12.0" customHeight="1">
      <c r="A601" s="193"/>
      <c r="B601" s="540"/>
      <c r="C601" s="193"/>
      <c r="D601" s="540"/>
      <c r="E601" s="540"/>
      <c r="F601" s="540"/>
      <c r="G601" s="540"/>
      <c r="H601" s="193"/>
      <c r="I601" s="193"/>
      <c r="J601" s="193"/>
      <c r="K601" s="193"/>
      <c r="L601" s="193"/>
      <c r="M601" s="193"/>
      <c r="N601" s="193"/>
      <c r="O601" s="193"/>
      <c r="P601" s="193"/>
      <c r="Q601" s="193"/>
      <c r="R601" s="193"/>
      <c r="S601" s="193"/>
      <c r="T601" s="193"/>
      <c r="U601" s="193"/>
      <c r="V601" s="193"/>
      <c r="W601" s="193"/>
      <c r="X601" s="193"/>
      <c r="Y601" s="193"/>
      <c r="Z601" s="193"/>
    </row>
    <row r="602" ht="12.0" customHeight="1">
      <c r="A602" s="193"/>
      <c r="B602" s="540"/>
      <c r="C602" s="193"/>
      <c r="D602" s="540"/>
      <c r="E602" s="540"/>
      <c r="F602" s="540"/>
      <c r="G602" s="540"/>
      <c r="H602" s="193"/>
      <c r="I602" s="193"/>
      <c r="J602" s="193"/>
      <c r="K602" s="193"/>
      <c r="L602" s="193"/>
      <c r="M602" s="193"/>
      <c r="N602" s="193"/>
      <c r="O602" s="193"/>
      <c r="P602" s="193"/>
      <c r="Q602" s="193"/>
      <c r="R602" s="193"/>
      <c r="S602" s="193"/>
      <c r="T602" s="193"/>
      <c r="U602" s="193"/>
      <c r="V602" s="193"/>
      <c r="W602" s="193"/>
      <c r="X602" s="193"/>
      <c r="Y602" s="193"/>
      <c r="Z602" s="193"/>
    </row>
    <row r="603" ht="12.0" customHeight="1">
      <c r="A603" s="193"/>
      <c r="B603" s="540"/>
      <c r="C603" s="193"/>
      <c r="D603" s="540"/>
      <c r="E603" s="540"/>
      <c r="F603" s="540"/>
      <c r="G603" s="540"/>
      <c r="H603" s="193"/>
      <c r="I603" s="193"/>
      <c r="J603" s="193"/>
      <c r="K603" s="193"/>
      <c r="L603" s="193"/>
      <c r="M603" s="193"/>
      <c r="N603" s="193"/>
      <c r="O603" s="193"/>
      <c r="P603" s="193"/>
      <c r="Q603" s="193"/>
      <c r="R603" s="193"/>
      <c r="S603" s="193"/>
      <c r="T603" s="193"/>
      <c r="U603" s="193"/>
      <c r="V603" s="193"/>
      <c r="W603" s="193"/>
      <c r="X603" s="193"/>
      <c r="Y603" s="193"/>
      <c r="Z603" s="193"/>
    </row>
    <row r="604" ht="12.0" customHeight="1">
      <c r="A604" s="193"/>
      <c r="B604" s="540"/>
      <c r="C604" s="193"/>
      <c r="D604" s="540"/>
      <c r="E604" s="540"/>
      <c r="F604" s="540"/>
      <c r="G604" s="540"/>
      <c r="H604" s="193"/>
      <c r="I604" s="193"/>
      <c r="J604" s="193"/>
      <c r="K604" s="193"/>
      <c r="L604" s="193"/>
      <c r="M604" s="193"/>
      <c r="N604" s="193"/>
      <c r="O604" s="193"/>
      <c r="P604" s="193"/>
      <c r="Q604" s="193"/>
      <c r="R604" s="193"/>
      <c r="S604" s="193"/>
      <c r="T604" s="193"/>
      <c r="U604" s="193"/>
      <c r="V604" s="193"/>
      <c r="W604" s="193"/>
      <c r="X604" s="193"/>
      <c r="Y604" s="193"/>
      <c r="Z604" s="193"/>
    </row>
    <row r="605" ht="12.0" customHeight="1">
      <c r="A605" s="193"/>
      <c r="B605" s="540"/>
      <c r="C605" s="193"/>
      <c r="D605" s="540"/>
      <c r="E605" s="540"/>
      <c r="F605" s="540"/>
      <c r="G605" s="540"/>
      <c r="H605" s="193"/>
      <c r="I605" s="193"/>
      <c r="J605" s="193"/>
      <c r="K605" s="193"/>
      <c r="L605" s="193"/>
      <c r="M605" s="193"/>
      <c r="N605" s="193"/>
      <c r="O605" s="193"/>
      <c r="P605" s="193"/>
      <c r="Q605" s="193"/>
      <c r="R605" s="193"/>
      <c r="S605" s="193"/>
      <c r="T605" s="193"/>
      <c r="U605" s="193"/>
      <c r="V605" s="193"/>
      <c r="W605" s="193"/>
      <c r="X605" s="193"/>
      <c r="Y605" s="193"/>
      <c r="Z605" s="193"/>
    </row>
    <row r="606" ht="12.0" customHeight="1">
      <c r="A606" s="193"/>
      <c r="B606" s="540"/>
      <c r="C606" s="193"/>
      <c r="D606" s="540"/>
      <c r="E606" s="540"/>
      <c r="F606" s="540"/>
      <c r="G606" s="540"/>
      <c r="H606" s="193"/>
      <c r="I606" s="193"/>
      <c r="J606" s="193"/>
      <c r="K606" s="193"/>
      <c r="L606" s="193"/>
      <c r="M606" s="193"/>
      <c r="N606" s="193"/>
      <c r="O606" s="193"/>
      <c r="P606" s="193"/>
      <c r="Q606" s="193"/>
      <c r="R606" s="193"/>
      <c r="S606" s="193"/>
      <c r="T606" s="193"/>
      <c r="U606" s="193"/>
      <c r="V606" s="193"/>
      <c r="W606" s="193"/>
      <c r="X606" s="193"/>
      <c r="Y606" s="193"/>
      <c r="Z606" s="193"/>
    </row>
    <row r="607" ht="12.0" customHeight="1">
      <c r="A607" s="193"/>
      <c r="B607" s="540"/>
      <c r="C607" s="193"/>
      <c r="D607" s="540"/>
      <c r="E607" s="540"/>
      <c r="F607" s="540"/>
      <c r="G607" s="540"/>
      <c r="H607" s="193"/>
      <c r="I607" s="193"/>
      <c r="J607" s="193"/>
      <c r="K607" s="193"/>
      <c r="L607" s="193"/>
      <c r="M607" s="193"/>
      <c r="N607" s="193"/>
      <c r="O607" s="193"/>
      <c r="P607" s="193"/>
      <c r="Q607" s="193"/>
      <c r="R607" s="193"/>
      <c r="S607" s="193"/>
      <c r="T607" s="193"/>
      <c r="U607" s="193"/>
      <c r="V607" s="193"/>
      <c r="W607" s="193"/>
      <c r="X607" s="193"/>
      <c r="Y607" s="193"/>
      <c r="Z607" s="193"/>
    </row>
    <row r="608" ht="12.0" customHeight="1">
      <c r="A608" s="193"/>
      <c r="B608" s="540"/>
      <c r="C608" s="193"/>
      <c r="D608" s="540"/>
      <c r="E608" s="540"/>
      <c r="F608" s="540"/>
      <c r="G608" s="540"/>
      <c r="H608" s="193"/>
      <c r="I608" s="193"/>
      <c r="J608" s="193"/>
      <c r="K608" s="193"/>
      <c r="L608" s="193"/>
      <c r="M608" s="193"/>
      <c r="N608" s="193"/>
      <c r="O608" s="193"/>
      <c r="P608" s="193"/>
      <c r="Q608" s="193"/>
      <c r="R608" s="193"/>
      <c r="S608" s="193"/>
      <c r="T608" s="193"/>
      <c r="U608" s="193"/>
      <c r="V608" s="193"/>
      <c r="W608" s="193"/>
      <c r="X608" s="193"/>
      <c r="Y608" s="193"/>
      <c r="Z608" s="193"/>
    </row>
    <row r="609" ht="12.0" customHeight="1">
      <c r="A609" s="193"/>
      <c r="B609" s="540"/>
      <c r="C609" s="193"/>
      <c r="D609" s="540"/>
      <c r="E609" s="540"/>
      <c r="F609" s="540"/>
      <c r="G609" s="540"/>
      <c r="H609" s="193"/>
      <c r="I609" s="193"/>
      <c r="J609" s="193"/>
      <c r="K609" s="193"/>
      <c r="L609" s="193"/>
      <c r="M609" s="193"/>
      <c r="N609" s="193"/>
      <c r="O609" s="193"/>
      <c r="P609" s="193"/>
      <c r="Q609" s="193"/>
      <c r="R609" s="193"/>
      <c r="S609" s="193"/>
      <c r="T609" s="193"/>
      <c r="U609" s="193"/>
      <c r="V609" s="193"/>
      <c r="W609" s="193"/>
      <c r="X609" s="193"/>
      <c r="Y609" s="193"/>
      <c r="Z609" s="193"/>
    </row>
    <row r="610" ht="12.0" customHeight="1">
      <c r="A610" s="193"/>
      <c r="B610" s="540"/>
      <c r="C610" s="193"/>
      <c r="D610" s="540"/>
      <c r="E610" s="540"/>
      <c r="F610" s="540"/>
      <c r="G610" s="540"/>
      <c r="H610" s="193"/>
      <c r="I610" s="193"/>
      <c r="J610" s="193"/>
      <c r="K610" s="193"/>
      <c r="L610" s="193"/>
      <c r="M610" s="193"/>
      <c r="N610" s="193"/>
      <c r="O610" s="193"/>
      <c r="P610" s="193"/>
      <c r="Q610" s="193"/>
      <c r="R610" s="193"/>
      <c r="S610" s="193"/>
      <c r="T610" s="193"/>
      <c r="U610" s="193"/>
      <c r="V610" s="193"/>
      <c r="W610" s="193"/>
      <c r="X610" s="193"/>
      <c r="Y610" s="193"/>
      <c r="Z610" s="193"/>
    </row>
    <row r="611" ht="12.0" customHeight="1">
      <c r="A611" s="193"/>
      <c r="B611" s="540"/>
      <c r="C611" s="193"/>
      <c r="D611" s="540"/>
      <c r="E611" s="540"/>
      <c r="F611" s="540"/>
      <c r="G611" s="540"/>
      <c r="H611" s="193"/>
      <c r="I611" s="193"/>
      <c r="J611" s="193"/>
      <c r="K611" s="193"/>
      <c r="L611" s="193"/>
      <c r="M611" s="193"/>
      <c r="N611" s="193"/>
      <c r="O611" s="193"/>
      <c r="P611" s="193"/>
      <c r="Q611" s="193"/>
      <c r="R611" s="193"/>
      <c r="S611" s="193"/>
      <c r="T611" s="193"/>
      <c r="U611" s="193"/>
      <c r="V611" s="193"/>
      <c r="W611" s="193"/>
      <c r="X611" s="193"/>
      <c r="Y611" s="193"/>
      <c r="Z611" s="193"/>
    </row>
    <row r="612" ht="12.0" customHeight="1">
      <c r="A612" s="193"/>
      <c r="B612" s="540"/>
      <c r="C612" s="193"/>
      <c r="D612" s="540"/>
      <c r="E612" s="540"/>
      <c r="F612" s="540"/>
      <c r="G612" s="540"/>
      <c r="H612" s="193"/>
      <c r="I612" s="193"/>
      <c r="J612" s="193"/>
      <c r="K612" s="193"/>
      <c r="L612" s="193"/>
      <c r="M612" s="193"/>
      <c r="N612" s="193"/>
      <c r="O612" s="193"/>
      <c r="P612" s="193"/>
      <c r="Q612" s="193"/>
      <c r="R612" s="193"/>
      <c r="S612" s="193"/>
      <c r="T612" s="193"/>
      <c r="U612" s="193"/>
      <c r="V612" s="193"/>
      <c r="W612" s="193"/>
      <c r="X612" s="193"/>
      <c r="Y612" s="193"/>
      <c r="Z612" s="193"/>
    </row>
    <row r="613" ht="12.0" customHeight="1">
      <c r="A613" s="193"/>
      <c r="B613" s="540"/>
      <c r="C613" s="193"/>
      <c r="D613" s="540"/>
      <c r="E613" s="540"/>
      <c r="F613" s="540"/>
      <c r="G613" s="540"/>
      <c r="H613" s="193"/>
      <c r="I613" s="193"/>
      <c r="J613" s="193"/>
      <c r="K613" s="193"/>
      <c r="L613" s="193"/>
      <c r="M613" s="193"/>
      <c r="N613" s="193"/>
      <c r="O613" s="193"/>
      <c r="P613" s="193"/>
      <c r="Q613" s="193"/>
      <c r="R613" s="193"/>
      <c r="S613" s="193"/>
      <c r="T613" s="193"/>
      <c r="U613" s="193"/>
      <c r="V613" s="193"/>
      <c r="W613" s="193"/>
      <c r="X613" s="193"/>
      <c r="Y613" s="193"/>
      <c r="Z613" s="193"/>
    </row>
    <row r="614" ht="12.0" customHeight="1">
      <c r="A614" s="193"/>
      <c r="B614" s="540"/>
      <c r="C614" s="193"/>
      <c r="D614" s="540"/>
      <c r="E614" s="540"/>
      <c r="F614" s="540"/>
      <c r="G614" s="540"/>
      <c r="H614" s="193"/>
      <c r="I614" s="193"/>
      <c r="J614" s="193"/>
      <c r="K614" s="193"/>
      <c r="L614" s="193"/>
      <c r="M614" s="193"/>
      <c r="N614" s="193"/>
      <c r="O614" s="193"/>
      <c r="P614" s="193"/>
      <c r="Q614" s="193"/>
      <c r="R614" s="193"/>
      <c r="S614" s="193"/>
      <c r="T614" s="193"/>
      <c r="U614" s="193"/>
      <c r="V614" s="193"/>
      <c r="W614" s="193"/>
      <c r="X614" s="193"/>
      <c r="Y614" s="193"/>
      <c r="Z614" s="193"/>
    </row>
    <row r="615" ht="12.0" customHeight="1">
      <c r="A615" s="193"/>
      <c r="B615" s="540"/>
      <c r="C615" s="193"/>
      <c r="D615" s="540"/>
      <c r="E615" s="540"/>
      <c r="F615" s="540"/>
      <c r="G615" s="540"/>
      <c r="H615" s="193"/>
      <c r="I615" s="193"/>
      <c r="J615" s="193"/>
      <c r="K615" s="193"/>
      <c r="L615" s="193"/>
      <c r="M615" s="193"/>
      <c r="N615" s="193"/>
      <c r="O615" s="193"/>
      <c r="P615" s="193"/>
      <c r="Q615" s="193"/>
      <c r="R615" s="193"/>
      <c r="S615" s="193"/>
      <c r="T615" s="193"/>
      <c r="U615" s="193"/>
      <c r="V615" s="193"/>
      <c r="W615" s="193"/>
      <c r="X615" s="193"/>
      <c r="Y615" s="193"/>
      <c r="Z615" s="193"/>
    </row>
    <row r="616" ht="12.0" customHeight="1">
      <c r="A616" s="193"/>
      <c r="B616" s="540"/>
      <c r="C616" s="193"/>
      <c r="D616" s="540"/>
      <c r="E616" s="540"/>
      <c r="F616" s="540"/>
      <c r="G616" s="540"/>
      <c r="H616" s="193"/>
      <c r="I616" s="193"/>
      <c r="J616" s="193"/>
      <c r="K616" s="193"/>
      <c r="L616" s="193"/>
      <c r="M616" s="193"/>
      <c r="N616" s="193"/>
      <c r="O616" s="193"/>
      <c r="P616" s="193"/>
      <c r="Q616" s="193"/>
      <c r="R616" s="193"/>
      <c r="S616" s="193"/>
      <c r="T616" s="193"/>
      <c r="U616" s="193"/>
      <c r="V616" s="193"/>
      <c r="W616" s="193"/>
      <c r="X616" s="193"/>
      <c r="Y616" s="193"/>
      <c r="Z616" s="193"/>
    </row>
    <row r="617" ht="12.0" customHeight="1">
      <c r="A617" s="193"/>
      <c r="B617" s="540"/>
      <c r="C617" s="193"/>
      <c r="D617" s="540"/>
      <c r="E617" s="540"/>
      <c r="F617" s="540"/>
      <c r="G617" s="540"/>
      <c r="H617" s="193"/>
      <c r="I617" s="193"/>
      <c r="J617" s="193"/>
      <c r="K617" s="193"/>
      <c r="L617" s="193"/>
      <c r="M617" s="193"/>
      <c r="N617" s="193"/>
      <c r="O617" s="193"/>
      <c r="P617" s="193"/>
      <c r="Q617" s="193"/>
      <c r="R617" s="193"/>
      <c r="S617" s="193"/>
      <c r="T617" s="193"/>
      <c r="U617" s="193"/>
      <c r="V617" s="193"/>
      <c r="W617" s="193"/>
      <c r="X617" s="193"/>
      <c r="Y617" s="193"/>
      <c r="Z617" s="193"/>
    </row>
    <row r="618" ht="12.0" customHeight="1">
      <c r="A618" s="193"/>
      <c r="B618" s="540"/>
      <c r="C618" s="193"/>
      <c r="D618" s="540"/>
      <c r="E618" s="540"/>
      <c r="F618" s="540"/>
      <c r="G618" s="540"/>
      <c r="H618" s="193"/>
      <c r="I618" s="193"/>
      <c r="J618" s="193"/>
      <c r="K618" s="193"/>
      <c r="L618" s="193"/>
      <c r="M618" s="193"/>
      <c r="N618" s="193"/>
      <c r="O618" s="193"/>
      <c r="P618" s="193"/>
      <c r="Q618" s="193"/>
      <c r="R618" s="193"/>
      <c r="S618" s="193"/>
      <c r="T618" s="193"/>
      <c r="U618" s="193"/>
      <c r="V618" s="193"/>
      <c r="W618" s="193"/>
      <c r="X618" s="193"/>
      <c r="Y618" s="193"/>
      <c r="Z618" s="193"/>
    </row>
    <row r="619" ht="12.0" customHeight="1">
      <c r="A619" s="193"/>
      <c r="B619" s="540"/>
      <c r="C619" s="193"/>
      <c r="D619" s="540"/>
      <c r="E619" s="540"/>
      <c r="F619" s="540"/>
      <c r="G619" s="540"/>
      <c r="H619" s="193"/>
      <c r="I619" s="193"/>
      <c r="J619" s="193"/>
      <c r="K619" s="193"/>
      <c r="L619" s="193"/>
      <c r="M619" s="193"/>
      <c r="N619" s="193"/>
      <c r="O619" s="193"/>
      <c r="P619" s="193"/>
      <c r="Q619" s="193"/>
      <c r="R619" s="193"/>
      <c r="S619" s="193"/>
      <c r="T619" s="193"/>
      <c r="U619" s="193"/>
      <c r="V619" s="193"/>
      <c r="W619" s="193"/>
      <c r="X619" s="193"/>
      <c r="Y619" s="193"/>
      <c r="Z619" s="193"/>
    </row>
    <row r="620" ht="12.0" customHeight="1">
      <c r="A620" s="193"/>
      <c r="B620" s="540"/>
      <c r="C620" s="193"/>
      <c r="D620" s="540"/>
      <c r="E620" s="540"/>
      <c r="F620" s="540"/>
      <c r="G620" s="540"/>
      <c r="H620" s="193"/>
      <c r="I620" s="193"/>
      <c r="J620" s="193"/>
      <c r="K620" s="193"/>
      <c r="L620" s="193"/>
      <c r="M620" s="193"/>
      <c r="N620" s="193"/>
      <c r="O620" s="193"/>
      <c r="P620" s="193"/>
      <c r="Q620" s="193"/>
      <c r="R620" s="193"/>
      <c r="S620" s="193"/>
      <c r="T620" s="193"/>
      <c r="U620" s="193"/>
      <c r="V620" s="193"/>
      <c r="W620" s="193"/>
      <c r="X620" s="193"/>
      <c r="Y620" s="193"/>
      <c r="Z620" s="193"/>
    </row>
    <row r="621" ht="12.0" customHeight="1">
      <c r="A621" s="193"/>
      <c r="B621" s="540"/>
      <c r="C621" s="193"/>
      <c r="D621" s="540"/>
      <c r="E621" s="540"/>
      <c r="F621" s="540"/>
      <c r="G621" s="540"/>
      <c r="H621" s="193"/>
      <c r="I621" s="193"/>
      <c r="J621" s="193"/>
      <c r="K621" s="193"/>
      <c r="L621" s="193"/>
      <c r="M621" s="193"/>
      <c r="N621" s="193"/>
      <c r="O621" s="193"/>
      <c r="P621" s="193"/>
      <c r="Q621" s="193"/>
      <c r="R621" s="193"/>
      <c r="S621" s="193"/>
      <c r="T621" s="193"/>
      <c r="U621" s="193"/>
      <c r="V621" s="193"/>
      <c r="W621" s="193"/>
      <c r="X621" s="193"/>
      <c r="Y621" s="193"/>
      <c r="Z621" s="193"/>
    </row>
    <row r="622" ht="12.0" customHeight="1">
      <c r="A622" s="193"/>
      <c r="B622" s="540"/>
      <c r="C622" s="193"/>
      <c r="D622" s="540"/>
      <c r="E622" s="540"/>
      <c r="F622" s="540"/>
      <c r="G622" s="540"/>
      <c r="H622" s="193"/>
      <c r="I622" s="193"/>
      <c r="J622" s="193"/>
      <c r="K622" s="193"/>
      <c r="L622" s="193"/>
      <c r="M622" s="193"/>
      <c r="N622" s="193"/>
      <c r="O622" s="193"/>
      <c r="P622" s="193"/>
      <c r="Q622" s="193"/>
      <c r="R622" s="193"/>
      <c r="S622" s="193"/>
      <c r="T622" s="193"/>
      <c r="U622" s="193"/>
      <c r="V622" s="193"/>
      <c r="W622" s="193"/>
      <c r="X622" s="193"/>
      <c r="Y622" s="193"/>
      <c r="Z622" s="193"/>
    </row>
    <row r="623" ht="12.0" customHeight="1">
      <c r="A623" s="193"/>
      <c r="B623" s="540"/>
      <c r="C623" s="193"/>
      <c r="D623" s="540"/>
      <c r="E623" s="540"/>
      <c r="F623" s="540"/>
      <c r="G623" s="540"/>
      <c r="H623" s="193"/>
      <c r="I623" s="193"/>
      <c r="J623" s="193"/>
      <c r="K623" s="193"/>
      <c r="L623" s="193"/>
      <c r="M623" s="193"/>
      <c r="N623" s="193"/>
      <c r="O623" s="193"/>
      <c r="P623" s="193"/>
      <c r="Q623" s="193"/>
      <c r="R623" s="193"/>
      <c r="S623" s="193"/>
      <c r="T623" s="193"/>
      <c r="U623" s="193"/>
      <c r="V623" s="193"/>
      <c r="W623" s="193"/>
      <c r="X623" s="193"/>
      <c r="Y623" s="193"/>
      <c r="Z623" s="193"/>
    </row>
    <row r="624" ht="12.0" customHeight="1">
      <c r="A624" s="193"/>
      <c r="B624" s="540"/>
      <c r="C624" s="193"/>
      <c r="D624" s="540"/>
      <c r="E624" s="540"/>
      <c r="F624" s="540"/>
      <c r="G624" s="540"/>
      <c r="H624" s="193"/>
      <c r="I624" s="193"/>
      <c r="J624" s="193"/>
      <c r="K624" s="193"/>
      <c r="L624" s="193"/>
      <c r="M624" s="193"/>
      <c r="N624" s="193"/>
      <c r="O624" s="193"/>
      <c r="P624" s="193"/>
      <c r="Q624" s="193"/>
      <c r="R624" s="193"/>
      <c r="S624" s="193"/>
      <c r="T624" s="193"/>
      <c r="U624" s="193"/>
      <c r="V624" s="193"/>
      <c r="W624" s="193"/>
      <c r="X624" s="193"/>
      <c r="Y624" s="193"/>
      <c r="Z624" s="193"/>
    </row>
    <row r="625" ht="12.0" customHeight="1">
      <c r="A625" s="193"/>
      <c r="B625" s="540"/>
      <c r="C625" s="193"/>
      <c r="D625" s="540"/>
      <c r="E625" s="540"/>
      <c r="F625" s="540"/>
      <c r="G625" s="540"/>
      <c r="H625" s="193"/>
      <c r="I625" s="193"/>
      <c r="J625" s="193"/>
      <c r="K625" s="193"/>
      <c r="L625" s="193"/>
      <c r="M625" s="193"/>
      <c r="N625" s="193"/>
      <c r="O625" s="193"/>
      <c r="P625" s="193"/>
      <c r="Q625" s="193"/>
      <c r="R625" s="193"/>
      <c r="S625" s="193"/>
      <c r="T625" s="193"/>
      <c r="U625" s="193"/>
      <c r="V625" s="193"/>
      <c r="W625" s="193"/>
      <c r="X625" s="193"/>
      <c r="Y625" s="193"/>
      <c r="Z625" s="193"/>
    </row>
    <row r="626" ht="12.0" customHeight="1">
      <c r="A626" s="193"/>
      <c r="B626" s="540"/>
      <c r="C626" s="193"/>
      <c r="D626" s="540"/>
      <c r="E626" s="540"/>
      <c r="F626" s="540"/>
      <c r="G626" s="540"/>
      <c r="H626" s="193"/>
      <c r="I626" s="193"/>
      <c r="J626" s="193"/>
      <c r="K626" s="193"/>
      <c r="L626" s="193"/>
      <c r="M626" s="193"/>
      <c r="N626" s="193"/>
      <c r="O626" s="193"/>
      <c r="P626" s="193"/>
      <c r="Q626" s="193"/>
      <c r="R626" s="193"/>
      <c r="S626" s="193"/>
      <c r="T626" s="193"/>
      <c r="U626" s="193"/>
      <c r="V626" s="193"/>
      <c r="W626" s="193"/>
      <c r="X626" s="193"/>
      <c r="Y626" s="193"/>
      <c r="Z626" s="193"/>
    </row>
    <row r="627" ht="12.0" customHeight="1">
      <c r="A627" s="193"/>
      <c r="B627" s="540"/>
      <c r="C627" s="193"/>
      <c r="D627" s="540"/>
      <c r="E627" s="540"/>
      <c r="F627" s="540"/>
      <c r="G627" s="540"/>
      <c r="H627" s="193"/>
      <c r="I627" s="193"/>
      <c r="J627" s="193"/>
      <c r="K627" s="193"/>
      <c r="L627" s="193"/>
      <c r="M627" s="193"/>
      <c r="N627" s="193"/>
      <c r="O627" s="193"/>
      <c r="P627" s="193"/>
      <c r="Q627" s="193"/>
      <c r="R627" s="193"/>
      <c r="S627" s="193"/>
      <c r="T627" s="193"/>
      <c r="U627" s="193"/>
      <c r="V627" s="193"/>
      <c r="W627" s="193"/>
      <c r="X627" s="193"/>
      <c r="Y627" s="193"/>
      <c r="Z627" s="193"/>
    </row>
    <row r="628" ht="12.0" customHeight="1">
      <c r="A628" s="193"/>
      <c r="B628" s="540"/>
      <c r="C628" s="193"/>
      <c r="D628" s="540"/>
      <c r="E628" s="540"/>
      <c r="F628" s="540"/>
      <c r="G628" s="540"/>
      <c r="H628" s="193"/>
      <c r="I628" s="193"/>
      <c r="J628" s="193"/>
      <c r="K628" s="193"/>
      <c r="L628" s="193"/>
      <c r="M628" s="193"/>
      <c r="N628" s="193"/>
      <c r="O628" s="193"/>
      <c r="P628" s="193"/>
      <c r="Q628" s="193"/>
      <c r="R628" s="193"/>
      <c r="S628" s="193"/>
      <c r="T628" s="193"/>
      <c r="U628" s="193"/>
      <c r="V628" s="193"/>
      <c r="W628" s="193"/>
      <c r="X628" s="193"/>
      <c r="Y628" s="193"/>
      <c r="Z628" s="193"/>
    </row>
    <row r="629" ht="12.0" customHeight="1">
      <c r="A629" s="193"/>
      <c r="B629" s="540"/>
      <c r="C629" s="193"/>
      <c r="D629" s="540"/>
      <c r="E629" s="540"/>
      <c r="F629" s="540"/>
      <c r="G629" s="540"/>
      <c r="H629" s="193"/>
      <c r="I629" s="193"/>
      <c r="J629" s="193"/>
      <c r="K629" s="193"/>
      <c r="L629" s="193"/>
      <c r="M629" s="193"/>
      <c r="N629" s="193"/>
      <c r="O629" s="193"/>
      <c r="P629" s="193"/>
      <c r="Q629" s="193"/>
      <c r="R629" s="193"/>
      <c r="S629" s="193"/>
      <c r="T629" s="193"/>
      <c r="U629" s="193"/>
      <c r="V629" s="193"/>
      <c r="W629" s="193"/>
      <c r="X629" s="193"/>
      <c r="Y629" s="193"/>
      <c r="Z629" s="193"/>
    </row>
    <row r="630" ht="12.0" customHeight="1">
      <c r="A630" s="193"/>
      <c r="B630" s="540"/>
      <c r="C630" s="193"/>
      <c r="D630" s="540"/>
      <c r="E630" s="540"/>
      <c r="F630" s="540"/>
      <c r="G630" s="540"/>
      <c r="H630" s="193"/>
      <c r="I630" s="193"/>
      <c r="J630" s="193"/>
      <c r="K630" s="193"/>
      <c r="L630" s="193"/>
      <c r="M630" s="193"/>
      <c r="N630" s="193"/>
      <c r="O630" s="193"/>
      <c r="P630" s="193"/>
      <c r="Q630" s="193"/>
      <c r="R630" s="193"/>
      <c r="S630" s="193"/>
      <c r="T630" s="193"/>
      <c r="U630" s="193"/>
      <c r="V630" s="193"/>
      <c r="W630" s="193"/>
      <c r="X630" s="193"/>
      <c r="Y630" s="193"/>
      <c r="Z630" s="193"/>
    </row>
    <row r="631" ht="12.0" customHeight="1">
      <c r="A631" s="193"/>
      <c r="B631" s="540"/>
      <c r="C631" s="193"/>
      <c r="D631" s="540"/>
      <c r="E631" s="540"/>
      <c r="F631" s="540"/>
      <c r="G631" s="540"/>
      <c r="H631" s="193"/>
      <c r="I631" s="193"/>
      <c r="J631" s="193"/>
      <c r="K631" s="193"/>
      <c r="L631" s="193"/>
      <c r="M631" s="193"/>
      <c r="N631" s="193"/>
      <c r="O631" s="193"/>
      <c r="P631" s="193"/>
      <c r="Q631" s="193"/>
      <c r="R631" s="193"/>
      <c r="S631" s="193"/>
      <c r="T631" s="193"/>
      <c r="U631" s="193"/>
      <c r="V631" s="193"/>
      <c r="W631" s="193"/>
      <c r="X631" s="193"/>
      <c r="Y631" s="193"/>
      <c r="Z631" s="193"/>
    </row>
    <row r="632" ht="12.0" customHeight="1">
      <c r="A632" s="193"/>
      <c r="B632" s="540"/>
      <c r="C632" s="193"/>
      <c r="D632" s="540"/>
      <c r="E632" s="540"/>
      <c r="F632" s="540"/>
      <c r="G632" s="540"/>
      <c r="H632" s="193"/>
      <c r="I632" s="193"/>
      <c r="J632" s="193"/>
      <c r="K632" s="193"/>
      <c r="L632" s="193"/>
      <c r="M632" s="193"/>
      <c r="N632" s="193"/>
      <c r="O632" s="193"/>
      <c r="P632" s="193"/>
      <c r="Q632" s="193"/>
      <c r="R632" s="193"/>
      <c r="S632" s="193"/>
      <c r="T632" s="193"/>
      <c r="U632" s="193"/>
      <c r="V632" s="193"/>
      <c r="W632" s="193"/>
      <c r="X632" s="193"/>
      <c r="Y632" s="193"/>
      <c r="Z632" s="193"/>
    </row>
    <row r="633" ht="12.0" customHeight="1">
      <c r="A633" s="193"/>
      <c r="B633" s="540"/>
      <c r="C633" s="193"/>
      <c r="D633" s="540"/>
      <c r="E633" s="540"/>
      <c r="F633" s="540"/>
      <c r="G633" s="540"/>
      <c r="H633" s="193"/>
      <c r="I633" s="193"/>
      <c r="J633" s="193"/>
      <c r="K633" s="193"/>
      <c r="L633" s="193"/>
      <c r="M633" s="193"/>
      <c r="N633" s="193"/>
      <c r="O633" s="193"/>
      <c r="P633" s="193"/>
      <c r="Q633" s="193"/>
      <c r="R633" s="193"/>
      <c r="S633" s="193"/>
      <c r="T633" s="193"/>
      <c r="U633" s="193"/>
      <c r="V633" s="193"/>
      <c r="W633" s="193"/>
      <c r="X633" s="193"/>
      <c r="Y633" s="193"/>
      <c r="Z633" s="193"/>
    </row>
    <row r="634" ht="12.0" customHeight="1">
      <c r="A634" s="193"/>
      <c r="B634" s="540"/>
      <c r="C634" s="193"/>
      <c r="D634" s="540"/>
      <c r="E634" s="540"/>
      <c r="F634" s="540"/>
      <c r="G634" s="540"/>
      <c r="H634" s="193"/>
      <c r="I634" s="193"/>
      <c r="J634" s="193"/>
      <c r="K634" s="193"/>
      <c r="L634" s="193"/>
      <c r="M634" s="193"/>
      <c r="N634" s="193"/>
      <c r="O634" s="193"/>
      <c r="P634" s="193"/>
      <c r="Q634" s="193"/>
      <c r="R634" s="193"/>
      <c r="S634" s="193"/>
      <c r="T634" s="193"/>
      <c r="U634" s="193"/>
      <c r="V634" s="193"/>
      <c r="W634" s="193"/>
      <c r="X634" s="193"/>
      <c r="Y634" s="193"/>
      <c r="Z634" s="193"/>
    </row>
    <row r="635" ht="12.0" customHeight="1">
      <c r="A635" s="193"/>
      <c r="B635" s="540"/>
      <c r="C635" s="193"/>
      <c r="D635" s="540"/>
      <c r="E635" s="540"/>
      <c r="F635" s="540"/>
      <c r="G635" s="540"/>
      <c r="H635" s="193"/>
      <c r="I635" s="193"/>
      <c r="J635" s="193"/>
      <c r="K635" s="193"/>
      <c r="L635" s="193"/>
      <c r="M635" s="193"/>
      <c r="N635" s="193"/>
      <c r="O635" s="193"/>
      <c r="P635" s="193"/>
      <c r="Q635" s="193"/>
      <c r="R635" s="193"/>
      <c r="S635" s="193"/>
      <c r="T635" s="193"/>
      <c r="U635" s="193"/>
      <c r="V635" s="193"/>
      <c r="W635" s="193"/>
      <c r="X635" s="193"/>
      <c r="Y635" s="193"/>
      <c r="Z635" s="193"/>
    </row>
    <row r="636" ht="12.0" customHeight="1">
      <c r="A636" s="193"/>
      <c r="B636" s="540"/>
      <c r="C636" s="193"/>
      <c r="D636" s="540"/>
      <c r="E636" s="540"/>
      <c r="F636" s="540"/>
      <c r="G636" s="540"/>
      <c r="H636" s="193"/>
      <c r="I636" s="193"/>
      <c r="J636" s="193"/>
      <c r="K636" s="193"/>
      <c r="L636" s="193"/>
      <c r="M636" s="193"/>
      <c r="N636" s="193"/>
      <c r="O636" s="193"/>
      <c r="P636" s="193"/>
      <c r="Q636" s="193"/>
      <c r="R636" s="193"/>
      <c r="S636" s="193"/>
      <c r="T636" s="193"/>
      <c r="U636" s="193"/>
      <c r="V636" s="193"/>
      <c r="W636" s="193"/>
      <c r="X636" s="193"/>
      <c r="Y636" s="193"/>
      <c r="Z636" s="193"/>
    </row>
    <row r="637" ht="12.0" customHeight="1">
      <c r="A637" s="193"/>
      <c r="B637" s="540"/>
      <c r="C637" s="193"/>
      <c r="D637" s="540"/>
      <c r="E637" s="540"/>
      <c r="F637" s="540"/>
      <c r="G637" s="540"/>
      <c r="H637" s="193"/>
      <c r="I637" s="193"/>
      <c r="J637" s="193"/>
      <c r="K637" s="193"/>
      <c r="L637" s="193"/>
      <c r="M637" s="193"/>
      <c r="N637" s="193"/>
      <c r="O637" s="193"/>
      <c r="P637" s="193"/>
      <c r="Q637" s="193"/>
      <c r="R637" s="193"/>
      <c r="S637" s="193"/>
      <c r="T637" s="193"/>
      <c r="U637" s="193"/>
      <c r="V637" s="193"/>
      <c r="W637" s="193"/>
      <c r="X637" s="193"/>
      <c r="Y637" s="193"/>
      <c r="Z637" s="193"/>
    </row>
    <row r="638" ht="12.0" customHeight="1">
      <c r="A638" s="193"/>
      <c r="B638" s="540"/>
      <c r="C638" s="193"/>
      <c r="D638" s="540"/>
      <c r="E638" s="540"/>
      <c r="F638" s="540"/>
      <c r="G638" s="540"/>
      <c r="H638" s="193"/>
      <c r="I638" s="193"/>
      <c r="J638" s="193"/>
      <c r="K638" s="193"/>
      <c r="L638" s="193"/>
      <c r="M638" s="193"/>
      <c r="N638" s="193"/>
      <c r="O638" s="193"/>
      <c r="P638" s="193"/>
      <c r="Q638" s="193"/>
      <c r="R638" s="193"/>
      <c r="S638" s="193"/>
      <c r="T638" s="193"/>
      <c r="U638" s="193"/>
      <c r="V638" s="193"/>
      <c r="W638" s="193"/>
      <c r="X638" s="193"/>
      <c r="Y638" s="193"/>
      <c r="Z638" s="193"/>
    </row>
    <row r="639" ht="12.0" customHeight="1">
      <c r="A639" s="193"/>
      <c r="B639" s="540"/>
      <c r="C639" s="193"/>
      <c r="D639" s="540"/>
      <c r="E639" s="540"/>
      <c r="F639" s="540"/>
      <c r="G639" s="540"/>
      <c r="H639" s="193"/>
      <c r="I639" s="193"/>
      <c r="J639" s="193"/>
      <c r="K639" s="193"/>
      <c r="L639" s="193"/>
      <c r="M639" s="193"/>
      <c r="N639" s="193"/>
      <c r="O639" s="193"/>
      <c r="P639" s="193"/>
      <c r="Q639" s="193"/>
      <c r="R639" s="193"/>
      <c r="S639" s="193"/>
      <c r="T639" s="193"/>
      <c r="U639" s="193"/>
      <c r="V639" s="193"/>
      <c r="W639" s="193"/>
      <c r="X639" s="193"/>
      <c r="Y639" s="193"/>
      <c r="Z639" s="193"/>
    </row>
    <row r="640" ht="12.0" customHeight="1">
      <c r="A640" s="193"/>
      <c r="B640" s="540"/>
      <c r="C640" s="193"/>
      <c r="D640" s="540"/>
      <c r="E640" s="540"/>
      <c r="F640" s="540"/>
      <c r="G640" s="540"/>
      <c r="H640" s="193"/>
      <c r="I640" s="193"/>
      <c r="J640" s="193"/>
      <c r="K640" s="193"/>
      <c r="L640" s="193"/>
      <c r="M640" s="193"/>
      <c r="N640" s="193"/>
      <c r="O640" s="193"/>
      <c r="P640" s="193"/>
      <c r="Q640" s="193"/>
      <c r="R640" s="193"/>
      <c r="S640" s="193"/>
      <c r="T640" s="193"/>
      <c r="U640" s="193"/>
      <c r="V640" s="193"/>
      <c r="W640" s="193"/>
      <c r="X640" s="193"/>
      <c r="Y640" s="193"/>
      <c r="Z640" s="193"/>
    </row>
    <row r="641" ht="12.0" customHeight="1">
      <c r="A641" s="193"/>
      <c r="B641" s="540"/>
      <c r="C641" s="193"/>
      <c r="D641" s="540"/>
      <c r="E641" s="540"/>
      <c r="F641" s="540"/>
      <c r="G641" s="540"/>
      <c r="H641" s="193"/>
      <c r="I641" s="193"/>
      <c r="J641" s="193"/>
      <c r="K641" s="193"/>
      <c r="L641" s="193"/>
      <c r="M641" s="193"/>
      <c r="N641" s="193"/>
      <c r="O641" s="193"/>
      <c r="P641" s="193"/>
      <c r="Q641" s="193"/>
      <c r="R641" s="193"/>
      <c r="S641" s="193"/>
      <c r="T641" s="193"/>
      <c r="U641" s="193"/>
      <c r="V641" s="193"/>
      <c r="W641" s="193"/>
      <c r="X641" s="193"/>
      <c r="Y641" s="193"/>
      <c r="Z641" s="193"/>
    </row>
    <row r="642" ht="12.0" customHeight="1">
      <c r="A642" s="193"/>
      <c r="B642" s="540"/>
      <c r="C642" s="193"/>
      <c r="D642" s="540"/>
      <c r="E642" s="540"/>
      <c r="F642" s="540"/>
      <c r="G642" s="540"/>
      <c r="H642" s="193"/>
      <c r="I642" s="193"/>
      <c r="J642" s="193"/>
      <c r="K642" s="193"/>
      <c r="L642" s="193"/>
      <c r="M642" s="193"/>
      <c r="N642" s="193"/>
      <c r="O642" s="193"/>
      <c r="P642" s="193"/>
      <c r="Q642" s="193"/>
      <c r="R642" s="193"/>
      <c r="S642" s="193"/>
      <c r="T642" s="193"/>
      <c r="U642" s="193"/>
      <c r="V642" s="193"/>
      <c r="W642" s="193"/>
      <c r="X642" s="193"/>
      <c r="Y642" s="193"/>
      <c r="Z642" s="193"/>
    </row>
    <row r="643" ht="12.0" customHeight="1">
      <c r="A643" s="193"/>
      <c r="B643" s="540"/>
      <c r="C643" s="193"/>
      <c r="D643" s="540"/>
      <c r="E643" s="540"/>
      <c r="F643" s="540"/>
      <c r="G643" s="540"/>
      <c r="H643" s="193"/>
      <c r="I643" s="193"/>
      <c r="J643" s="193"/>
      <c r="K643" s="193"/>
      <c r="L643" s="193"/>
      <c r="M643" s="193"/>
      <c r="N643" s="193"/>
      <c r="O643" s="193"/>
      <c r="P643" s="193"/>
      <c r="Q643" s="193"/>
      <c r="R643" s="193"/>
      <c r="S643" s="193"/>
      <c r="T643" s="193"/>
      <c r="U643" s="193"/>
      <c r="V643" s="193"/>
      <c r="W643" s="193"/>
      <c r="X643" s="193"/>
      <c r="Y643" s="193"/>
      <c r="Z643" s="193"/>
    </row>
    <row r="644" ht="12.0" customHeight="1">
      <c r="A644" s="193"/>
      <c r="B644" s="540"/>
      <c r="C644" s="193"/>
      <c r="D644" s="540"/>
      <c r="E644" s="540"/>
      <c r="F644" s="540"/>
      <c r="G644" s="540"/>
      <c r="H644" s="193"/>
      <c r="I644" s="193"/>
      <c r="J644" s="193"/>
      <c r="K644" s="193"/>
      <c r="L644" s="193"/>
      <c r="M644" s="193"/>
      <c r="N644" s="193"/>
      <c r="O644" s="193"/>
      <c r="P644" s="193"/>
      <c r="Q644" s="193"/>
      <c r="R644" s="193"/>
      <c r="S644" s="193"/>
      <c r="T644" s="193"/>
      <c r="U644" s="193"/>
      <c r="V644" s="193"/>
      <c r="W644" s="193"/>
      <c r="X644" s="193"/>
      <c r="Y644" s="193"/>
      <c r="Z644" s="193"/>
    </row>
    <row r="645" ht="12.0" customHeight="1">
      <c r="A645" s="193"/>
      <c r="B645" s="540"/>
      <c r="C645" s="193"/>
      <c r="D645" s="540"/>
      <c r="E645" s="540"/>
      <c r="F645" s="540"/>
      <c r="G645" s="540"/>
      <c r="H645" s="193"/>
      <c r="I645" s="193"/>
      <c r="J645" s="193"/>
      <c r="K645" s="193"/>
      <c r="L645" s="193"/>
      <c r="M645" s="193"/>
      <c r="N645" s="193"/>
      <c r="O645" s="193"/>
      <c r="P645" s="193"/>
      <c r="Q645" s="193"/>
      <c r="R645" s="193"/>
      <c r="S645" s="193"/>
      <c r="T645" s="193"/>
      <c r="U645" s="193"/>
      <c r="V645" s="193"/>
      <c r="W645" s="193"/>
      <c r="X645" s="193"/>
      <c r="Y645" s="193"/>
      <c r="Z645" s="193"/>
    </row>
    <row r="646" ht="12.0" customHeight="1">
      <c r="A646" s="193"/>
      <c r="B646" s="540"/>
      <c r="C646" s="193"/>
      <c r="D646" s="540"/>
      <c r="E646" s="540"/>
      <c r="F646" s="540"/>
      <c r="G646" s="540"/>
      <c r="H646" s="193"/>
      <c r="I646" s="193"/>
      <c r="J646" s="193"/>
      <c r="K646" s="193"/>
      <c r="L646" s="193"/>
      <c r="M646" s="193"/>
      <c r="N646" s="193"/>
      <c r="O646" s="193"/>
      <c r="P646" s="193"/>
      <c r="Q646" s="193"/>
      <c r="R646" s="193"/>
      <c r="S646" s="193"/>
      <c r="T646" s="193"/>
      <c r="U646" s="193"/>
      <c r="V646" s="193"/>
      <c r="W646" s="193"/>
      <c r="X646" s="193"/>
      <c r="Y646" s="193"/>
      <c r="Z646" s="193"/>
    </row>
    <row r="647" ht="12.0" customHeight="1">
      <c r="A647" s="193"/>
      <c r="B647" s="540"/>
      <c r="C647" s="193"/>
      <c r="D647" s="540"/>
      <c r="E647" s="540"/>
      <c r="F647" s="540"/>
      <c r="G647" s="540"/>
      <c r="H647" s="193"/>
      <c r="I647" s="193"/>
      <c r="J647" s="193"/>
      <c r="K647" s="193"/>
      <c r="L647" s="193"/>
      <c r="M647" s="193"/>
      <c r="N647" s="193"/>
      <c r="O647" s="193"/>
      <c r="P647" s="193"/>
      <c r="Q647" s="193"/>
      <c r="R647" s="193"/>
      <c r="S647" s="193"/>
      <c r="T647" s="193"/>
      <c r="U647" s="193"/>
      <c r="V647" s="193"/>
      <c r="W647" s="193"/>
      <c r="X647" s="193"/>
      <c r="Y647" s="193"/>
      <c r="Z647" s="193"/>
    </row>
    <row r="648" ht="12.0" customHeight="1">
      <c r="A648" s="193"/>
      <c r="B648" s="540"/>
      <c r="C648" s="193"/>
      <c r="D648" s="540"/>
      <c r="E648" s="540"/>
      <c r="F648" s="540"/>
      <c r="G648" s="540"/>
      <c r="H648" s="193"/>
      <c r="I648" s="193"/>
      <c r="J648" s="193"/>
      <c r="K648" s="193"/>
      <c r="L648" s="193"/>
      <c r="M648" s="193"/>
      <c r="N648" s="193"/>
      <c r="O648" s="193"/>
      <c r="P648" s="193"/>
      <c r="Q648" s="193"/>
      <c r="R648" s="193"/>
      <c r="S648" s="193"/>
      <c r="T648" s="193"/>
      <c r="U648" s="193"/>
      <c r="V648" s="193"/>
      <c r="W648" s="193"/>
      <c r="X648" s="193"/>
      <c r="Y648" s="193"/>
      <c r="Z648" s="193"/>
    </row>
    <row r="649" ht="12.0" customHeight="1">
      <c r="A649" s="193"/>
      <c r="B649" s="540"/>
      <c r="C649" s="193"/>
      <c r="D649" s="540"/>
      <c r="E649" s="540"/>
      <c r="F649" s="540"/>
      <c r="G649" s="540"/>
      <c r="H649" s="193"/>
      <c r="I649" s="193"/>
      <c r="J649" s="193"/>
      <c r="K649" s="193"/>
      <c r="L649" s="193"/>
      <c r="M649" s="193"/>
      <c r="N649" s="193"/>
      <c r="O649" s="193"/>
      <c r="P649" s="193"/>
      <c r="Q649" s="193"/>
      <c r="R649" s="193"/>
      <c r="S649" s="193"/>
      <c r="T649" s="193"/>
      <c r="U649" s="193"/>
      <c r="V649" s="193"/>
      <c r="W649" s="193"/>
      <c r="X649" s="193"/>
      <c r="Y649" s="193"/>
      <c r="Z649" s="193"/>
    </row>
    <row r="650" ht="12.0" customHeight="1">
      <c r="A650" s="193"/>
      <c r="B650" s="540"/>
      <c r="C650" s="193"/>
      <c r="D650" s="540"/>
      <c r="E650" s="540"/>
      <c r="F650" s="540"/>
      <c r="G650" s="540"/>
      <c r="H650" s="193"/>
      <c r="I650" s="193"/>
      <c r="J650" s="193"/>
      <c r="K650" s="193"/>
      <c r="L650" s="193"/>
      <c r="M650" s="193"/>
      <c r="N650" s="193"/>
      <c r="O650" s="193"/>
      <c r="P650" s="193"/>
      <c r="Q650" s="193"/>
      <c r="R650" s="193"/>
      <c r="S650" s="193"/>
      <c r="T650" s="193"/>
      <c r="U650" s="193"/>
      <c r="V650" s="193"/>
      <c r="W650" s="193"/>
      <c r="X650" s="193"/>
      <c r="Y650" s="193"/>
      <c r="Z650" s="193"/>
    </row>
    <row r="651" ht="12.0" customHeight="1">
      <c r="A651" s="193"/>
      <c r="B651" s="540"/>
      <c r="C651" s="193"/>
      <c r="D651" s="540"/>
      <c r="E651" s="540"/>
      <c r="F651" s="540"/>
      <c r="G651" s="540"/>
      <c r="H651" s="193"/>
      <c r="I651" s="193"/>
      <c r="J651" s="193"/>
      <c r="K651" s="193"/>
      <c r="L651" s="193"/>
      <c r="M651" s="193"/>
      <c r="N651" s="193"/>
      <c r="O651" s="193"/>
      <c r="P651" s="193"/>
      <c r="Q651" s="193"/>
      <c r="R651" s="193"/>
      <c r="S651" s="193"/>
      <c r="T651" s="193"/>
      <c r="U651" s="193"/>
      <c r="V651" s="193"/>
      <c r="W651" s="193"/>
      <c r="X651" s="193"/>
      <c r="Y651" s="193"/>
      <c r="Z651" s="193"/>
    </row>
    <row r="652" ht="12.0" customHeight="1">
      <c r="A652" s="193"/>
      <c r="B652" s="540"/>
      <c r="C652" s="193"/>
      <c r="D652" s="540"/>
      <c r="E652" s="540"/>
      <c r="F652" s="540"/>
      <c r="G652" s="540"/>
      <c r="H652" s="193"/>
      <c r="I652" s="193"/>
      <c r="J652" s="193"/>
      <c r="K652" s="193"/>
      <c r="L652" s="193"/>
      <c r="M652" s="193"/>
      <c r="N652" s="193"/>
      <c r="O652" s="193"/>
      <c r="P652" s="193"/>
      <c r="Q652" s="193"/>
      <c r="R652" s="193"/>
      <c r="S652" s="193"/>
      <c r="T652" s="193"/>
      <c r="U652" s="193"/>
      <c r="V652" s="193"/>
      <c r="W652" s="193"/>
      <c r="X652" s="193"/>
      <c r="Y652" s="193"/>
      <c r="Z652" s="193"/>
    </row>
    <row r="653" ht="12.0" customHeight="1">
      <c r="A653" s="193"/>
      <c r="B653" s="540"/>
      <c r="C653" s="193"/>
      <c r="D653" s="540"/>
      <c r="E653" s="540"/>
      <c r="F653" s="540"/>
      <c r="G653" s="540"/>
      <c r="H653" s="193"/>
      <c r="I653" s="193"/>
      <c r="J653" s="193"/>
      <c r="K653" s="193"/>
      <c r="L653" s="193"/>
      <c r="M653" s="193"/>
      <c r="N653" s="193"/>
      <c r="O653" s="193"/>
      <c r="P653" s="193"/>
      <c r="Q653" s="193"/>
      <c r="R653" s="193"/>
      <c r="S653" s="193"/>
      <c r="T653" s="193"/>
      <c r="U653" s="193"/>
      <c r="V653" s="193"/>
      <c r="W653" s="193"/>
      <c r="X653" s="193"/>
      <c r="Y653" s="193"/>
      <c r="Z653" s="193"/>
    </row>
    <row r="654" ht="12.0" customHeight="1">
      <c r="A654" s="193"/>
      <c r="B654" s="540"/>
      <c r="C654" s="193"/>
      <c r="D654" s="540"/>
      <c r="E654" s="540"/>
      <c r="F654" s="540"/>
      <c r="G654" s="540"/>
      <c r="H654" s="193"/>
      <c r="I654" s="193"/>
      <c r="J654" s="193"/>
      <c r="K654" s="193"/>
      <c r="L654" s="193"/>
      <c r="M654" s="193"/>
      <c r="N654" s="193"/>
      <c r="O654" s="193"/>
      <c r="P654" s="193"/>
      <c r="Q654" s="193"/>
      <c r="R654" s="193"/>
      <c r="S654" s="193"/>
      <c r="T654" s="193"/>
      <c r="U654" s="193"/>
      <c r="V654" s="193"/>
      <c r="W654" s="193"/>
      <c r="X654" s="193"/>
      <c r="Y654" s="193"/>
      <c r="Z654" s="193"/>
    </row>
    <row r="655" ht="12.0" customHeight="1">
      <c r="A655" s="193"/>
      <c r="B655" s="540"/>
      <c r="C655" s="193"/>
      <c r="D655" s="540"/>
      <c r="E655" s="540"/>
      <c r="F655" s="540"/>
      <c r="G655" s="540"/>
      <c r="H655" s="193"/>
      <c r="I655" s="193"/>
      <c r="J655" s="193"/>
      <c r="K655" s="193"/>
      <c r="L655" s="193"/>
      <c r="M655" s="193"/>
      <c r="N655" s="193"/>
      <c r="O655" s="193"/>
      <c r="P655" s="193"/>
      <c r="Q655" s="193"/>
      <c r="R655" s="193"/>
      <c r="S655" s="193"/>
      <c r="T655" s="193"/>
      <c r="U655" s="193"/>
      <c r="V655" s="193"/>
      <c r="W655" s="193"/>
      <c r="X655" s="193"/>
      <c r="Y655" s="193"/>
      <c r="Z655" s="193"/>
    </row>
    <row r="656" ht="12.0" customHeight="1">
      <c r="A656" s="193"/>
      <c r="B656" s="540"/>
      <c r="C656" s="193"/>
      <c r="D656" s="540"/>
      <c r="E656" s="540"/>
      <c r="F656" s="540"/>
      <c r="G656" s="540"/>
      <c r="H656" s="193"/>
      <c r="I656" s="193"/>
      <c r="J656" s="193"/>
      <c r="K656" s="193"/>
      <c r="L656" s="193"/>
      <c r="M656" s="193"/>
      <c r="N656" s="193"/>
      <c r="O656" s="193"/>
      <c r="P656" s="193"/>
      <c r="Q656" s="193"/>
      <c r="R656" s="193"/>
      <c r="S656" s="193"/>
      <c r="T656" s="193"/>
      <c r="U656" s="193"/>
      <c r="V656" s="193"/>
      <c r="W656" s="193"/>
      <c r="X656" s="193"/>
      <c r="Y656" s="193"/>
      <c r="Z656" s="193"/>
    </row>
    <row r="657" ht="12.0" customHeight="1">
      <c r="A657" s="193"/>
      <c r="B657" s="540"/>
      <c r="C657" s="193"/>
      <c r="D657" s="540"/>
      <c r="E657" s="540"/>
      <c r="F657" s="540"/>
      <c r="G657" s="540"/>
      <c r="H657" s="193"/>
      <c r="I657" s="193"/>
      <c r="J657" s="193"/>
      <c r="K657" s="193"/>
      <c r="L657" s="193"/>
      <c r="M657" s="193"/>
      <c r="N657" s="193"/>
      <c r="O657" s="193"/>
      <c r="P657" s="193"/>
      <c r="Q657" s="193"/>
      <c r="R657" s="193"/>
      <c r="S657" s="193"/>
      <c r="T657" s="193"/>
      <c r="U657" s="193"/>
      <c r="V657" s="193"/>
      <c r="W657" s="193"/>
      <c r="X657" s="193"/>
      <c r="Y657" s="193"/>
      <c r="Z657" s="193"/>
    </row>
    <row r="658" ht="12.0" customHeight="1">
      <c r="A658" s="193"/>
      <c r="B658" s="540"/>
      <c r="C658" s="193"/>
      <c r="D658" s="540"/>
      <c r="E658" s="540"/>
      <c r="F658" s="540"/>
      <c r="G658" s="540"/>
      <c r="H658" s="193"/>
      <c r="I658" s="193"/>
      <c r="J658" s="193"/>
      <c r="K658" s="193"/>
      <c r="L658" s="193"/>
      <c r="M658" s="193"/>
      <c r="N658" s="193"/>
      <c r="O658" s="193"/>
      <c r="P658" s="193"/>
      <c r="Q658" s="193"/>
      <c r="R658" s="193"/>
      <c r="S658" s="193"/>
      <c r="T658" s="193"/>
      <c r="U658" s="193"/>
      <c r="V658" s="193"/>
      <c r="W658" s="193"/>
      <c r="X658" s="193"/>
      <c r="Y658" s="193"/>
      <c r="Z658" s="193"/>
    </row>
    <row r="659" ht="12.0" customHeight="1">
      <c r="A659" s="193"/>
      <c r="B659" s="540"/>
      <c r="C659" s="193"/>
      <c r="D659" s="540"/>
      <c r="E659" s="540"/>
      <c r="F659" s="540"/>
      <c r="G659" s="540"/>
      <c r="H659" s="193"/>
      <c r="I659" s="193"/>
      <c r="J659" s="193"/>
      <c r="K659" s="193"/>
      <c r="L659" s="193"/>
      <c r="M659" s="193"/>
      <c r="N659" s="193"/>
      <c r="O659" s="193"/>
      <c r="P659" s="193"/>
      <c r="Q659" s="193"/>
      <c r="R659" s="193"/>
      <c r="S659" s="193"/>
      <c r="T659" s="193"/>
      <c r="U659" s="193"/>
      <c r="V659" s="193"/>
      <c r="W659" s="193"/>
      <c r="X659" s="193"/>
      <c r="Y659" s="193"/>
      <c r="Z659" s="193"/>
    </row>
    <row r="660" ht="12.0" customHeight="1">
      <c r="A660" s="193"/>
      <c r="B660" s="540"/>
      <c r="C660" s="193"/>
      <c r="D660" s="540"/>
      <c r="E660" s="540"/>
      <c r="F660" s="540"/>
      <c r="G660" s="540"/>
      <c r="H660" s="193"/>
      <c r="I660" s="193"/>
      <c r="J660" s="193"/>
      <c r="K660" s="193"/>
      <c r="L660" s="193"/>
      <c r="M660" s="193"/>
      <c r="N660" s="193"/>
      <c r="O660" s="193"/>
      <c r="P660" s="193"/>
      <c r="Q660" s="193"/>
      <c r="R660" s="193"/>
      <c r="S660" s="193"/>
      <c r="T660" s="193"/>
      <c r="U660" s="193"/>
      <c r="V660" s="193"/>
      <c r="W660" s="193"/>
      <c r="X660" s="193"/>
      <c r="Y660" s="193"/>
      <c r="Z660" s="193"/>
    </row>
    <row r="661" ht="12.0" customHeight="1">
      <c r="A661" s="193"/>
      <c r="B661" s="540"/>
      <c r="C661" s="193"/>
      <c r="D661" s="540"/>
      <c r="E661" s="540"/>
      <c r="F661" s="540"/>
      <c r="G661" s="540"/>
      <c r="H661" s="193"/>
      <c r="I661" s="193"/>
      <c r="J661" s="193"/>
      <c r="K661" s="193"/>
      <c r="L661" s="193"/>
      <c r="M661" s="193"/>
      <c r="N661" s="193"/>
      <c r="O661" s="193"/>
      <c r="P661" s="193"/>
      <c r="Q661" s="193"/>
      <c r="R661" s="193"/>
      <c r="S661" s="193"/>
      <c r="T661" s="193"/>
      <c r="U661" s="193"/>
      <c r="V661" s="193"/>
      <c r="W661" s="193"/>
      <c r="X661" s="193"/>
      <c r="Y661" s="193"/>
      <c r="Z661" s="193"/>
    </row>
    <row r="662" ht="12.0" customHeight="1">
      <c r="A662" s="193"/>
      <c r="B662" s="540"/>
      <c r="C662" s="193"/>
      <c r="D662" s="540"/>
      <c r="E662" s="540"/>
      <c r="F662" s="540"/>
      <c r="G662" s="540"/>
      <c r="H662" s="193"/>
      <c r="I662" s="193"/>
      <c r="J662" s="193"/>
      <c r="K662" s="193"/>
      <c r="L662" s="193"/>
      <c r="M662" s="193"/>
      <c r="N662" s="193"/>
      <c r="O662" s="193"/>
      <c r="P662" s="193"/>
      <c r="Q662" s="193"/>
      <c r="R662" s="193"/>
      <c r="S662" s="193"/>
      <c r="T662" s="193"/>
      <c r="U662" s="193"/>
      <c r="V662" s="193"/>
      <c r="W662" s="193"/>
      <c r="X662" s="193"/>
      <c r="Y662" s="193"/>
      <c r="Z662" s="193"/>
    </row>
    <row r="663" ht="12.0" customHeight="1">
      <c r="A663" s="193"/>
      <c r="B663" s="540"/>
      <c r="C663" s="193"/>
      <c r="D663" s="540"/>
      <c r="E663" s="540"/>
      <c r="F663" s="540"/>
      <c r="G663" s="540"/>
      <c r="H663" s="193"/>
      <c r="I663" s="193"/>
      <c r="J663" s="193"/>
      <c r="K663" s="193"/>
      <c r="L663" s="193"/>
      <c r="M663" s="193"/>
      <c r="N663" s="193"/>
      <c r="O663" s="193"/>
      <c r="P663" s="193"/>
      <c r="Q663" s="193"/>
      <c r="R663" s="193"/>
      <c r="S663" s="193"/>
      <c r="T663" s="193"/>
      <c r="U663" s="193"/>
      <c r="V663" s="193"/>
      <c r="W663" s="193"/>
      <c r="X663" s="193"/>
      <c r="Y663" s="193"/>
      <c r="Z663" s="193"/>
    </row>
    <row r="664" ht="12.0" customHeight="1">
      <c r="A664" s="193"/>
      <c r="B664" s="540"/>
      <c r="C664" s="193"/>
      <c r="D664" s="540"/>
      <c r="E664" s="540"/>
      <c r="F664" s="540"/>
      <c r="G664" s="540"/>
      <c r="H664" s="193"/>
      <c r="I664" s="193"/>
      <c r="J664" s="193"/>
      <c r="K664" s="193"/>
      <c r="L664" s="193"/>
      <c r="M664" s="193"/>
      <c r="N664" s="193"/>
      <c r="O664" s="193"/>
      <c r="P664" s="193"/>
      <c r="Q664" s="193"/>
      <c r="R664" s="193"/>
      <c r="S664" s="193"/>
      <c r="T664" s="193"/>
      <c r="U664" s="193"/>
      <c r="V664" s="193"/>
      <c r="W664" s="193"/>
      <c r="X664" s="193"/>
      <c r="Y664" s="193"/>
      <c r="Z664" s="193"/>
    </row>
    <row r="665" ht="12.0" customHeight="1">
      <c r="A665" s="193"/>
      <c r="B665" s="540"/>
      <c r="C665" s="193"/>
      <c r="D665" s="540"/>
      <c r="E665" s="540"/>
      <c r="F665" s="540"/>
      <c r="G665" s="540"/>
      <c r="H665" s="193"/>
      <c r="I665" s="193"/>
      <c r="J665" s="193"/>
      <c r="K665" s="193"/>
      <c r="L665" s="193"/>
      <c r="M665" s="193"/>
      <c r="N665" s="193"/>
      <c r="O665" s="193"/>
      <c r="P665" s="193"/>
      <c r="Q665" s="193"/>
      <c r="R665" s="193"/>
      <c r="S665" s="193"/>
      <c r="T665" s="193"/>
      <c r="U665" s="193"/>
      <c r="V665" s="193"/>
      <c r="W665" s="193"/>
      <c r="X665" s="193"/>
      <c r="Y665" s="193"/>
      <c r="Z665" s="193"/>
    </row>
    <row r="666" ht="12.0" customHeight="1">
      <c r="A666" s="193"/>
      <c r="B666" s="540"/>
      <c r="C666" s="193"/>
      <c r="D666" s="540"/>
      <c r="E666" s="540"/>
      <c r="F666" s="540"/>
      <c r="G666" s="540"/>
      <c r="H666" s="193"/>
      <c r="I666" s="193"/>
      <c r="J666" s="193"/>
      <c r="K666" s="193"/>
      <c r="L666" s="193"/>
      <c r="M666" s="193"/>
      <c r="N666" s="193"/>
      <c r="O666" s="193"/>
      <c r="P666" s="193"/>
      <c r="Q666" s="193"/>
      <c r="R666" s="193"/>
      <c r="S666" s="193"/>
      <c r="T666" s="193"/>
      <c r="U666" s="193"/>
      <c r="V666" s="193"/>
      <c r="W666" s="193"/>
      <c r="X666" s="193"/>
      <c r="Y666" s="193"/>
      <c r="Z666" s="193"/>
    </row>
    <row r="667" ht="12.0" customHeight="1">
      <c r="A667" s="193"/>
      <c r="B667" s="540"/>
      <c r="C667" s="193"/>
      <c r="D667" s="540"/>
      <c r="E667" s="540"/>
      <c r="F667" s="540"/>
      <c r="G667" s="540"/>
      <c r="H667" s="193"/>
      <c r="I667" s="193"/>
      <c r="J667" s="193"/>
      <c r="K667" s="193"/>
      <c r="L667" s="193"/>
      <c r="M667" s="193"/>
      <c r="N667" s="193"/>
      <c r="O667" s="193"/>
      <c r="P667" s="193"/>
      <c r="Q667" s="193"/>
      <c r="R667" s="193"/>
      <c r="S667" s="193"/>
      <c r="T667" s="193"/>
      <c r="U667" s="193"/>
      <c r="V667" s="193"/>
      <c r="W667" s="193"/>
      <c r="X667" s="193"/>
      <c r="Y667" s="193"/>
      <c r="Z667" s="193"/>
    </row>
    <row r="668" ht="12.0" customHeight="1">
      <c r="A668" s="193"/>
      <c r="B668" s="540"/>
      <c r="C668" s="193"/>
      <c r="D668" s="540"/>
      <c r="E668" s="540"/>
      <c r="F668" s="540"/>
      <c r="G668" s="540"/>
      <c r="H668" s="193"/>
      <c r="I668" s="193"/>
      <c r="J668" s="193"/>
      <c r="K668" s="193"/>
      <c r="L668" s="193"/>
      <c r="M668" s="193"/>
      <c r="N668" s="193"/>
      <c r="O668" s="193"/>
      <c r="P668" s="193"/>
      <c r="Q668" s="193"/>
      <c r="R668" s="193"/>
      <c r="S668" s="193"/>
      <c r="T668" s="193"/>
      <c r="U668" s="193"/>
      <c r="V668" s="193"/>
      <c r="W668" s="193"/>
      <c r="X668" s="193"/>
      <c r="Y668" s="193"/>
      <c r="Z668" s="193"/>
    </row>
    <row r="669" ht="12.0" customHeight="1">
      <c r="A669" s="193"/>
      <c r="B669" s="540"/>
      <c r="C669" s="193"/>
      <c r="D669" s="540"/>
      <c r="E669" s="540"/>
      <c r="F669" s="540"/>
      <c r="G669" s="540"/>
      <c r="H669" s="193"/>
      <c r="I669" s="193"/>
      <c r="J669" s="193"/>
      <c r="K669" s="193"/>
      <c r="L669" s="193"/>
      <c r="M669" s="193"/>
      <c r="N669" s="193"/>
      <c r="O669" s="193"/>
      <c r="P669" s="193"/>
      <c r="Q669" s="193"/>
      <c r="R669" s="193"/>
      <c r="S669" s="193"/>
      <c r="T669" s="193"/>
      <c r="U669" s="193"/>
      <c r="V669" s="193"/>
      <c r="W669" s="193"/>
      <c r="X669" s="193"/>
      <c r="Y669" s="193"/>
      <c r="Z669" s="193"/>
    </row>
    <row r="670" ht="12.0" customHeight="1">
      <c r="A670" s="193"/>
      <c r="B670" s="540"/>
      <c r="C670" s="193"/>
      <c r="D670" s="540"/>
      <c r="E670" s="540"/>
      <c r="F670" s="540"/>
      <c r="G670" s="540"/>
      <c r="H670" s="193"/>
      <c r="I670" s="193"/>
      <c r="J670" s="193"/>
      <c r="K670" s="193"/>
      <c r="L670" s="193"/>
      <c r="M670" s="193"/>
      <c r="N670" s="193"/>
      <c r="O670" s="193"/>
      <c r="P670" s="193"/>
      <c r="Q670" s="193"/>
      <c r="R670" s="193"/>
      <c r="S670" s="193"/>
      <c r="T670" s="193"/>
      <c r="U670" s="193"/>
      <c r="V670" s="193"/>
      <c r="W670" s="193"/>
      <c r="X670" s="193"/>
      <c r="Y670" s="193"/>
      <c r="Z670" s="193"/>
    </row>
    <row r="671" ht="12.0" customHeight="1">
      <c r="A671" s="193"/>
      <c r="B671" s="540"/>
      <c r="C671" s="193"/>
      <c r="D671" s="540"/>
      <c r="E671" s="540"/>
      <c r="F671" s="540"/>
      <c r="G671" s="540"/>
      <c r="H671" s="193"/>
      <c r="I671" s="193"/>
      <c r="J671" s="193"/>
      <c r="K671" s="193"/>
      <c r="L671" s="193"/>
      <c r="M671" s="193"/>
      <c r="N671" s="193"/>
      <c r="O671" s="193"/>
      <c r="P671" s="193"/>
      <c r="Q671" s="193"/>
      <c r="R671" s="193"/>
      <c r="S671" s="193"/>
      <c r="T671" s="193"/>
      <c r="U671" s="193"/>
      <c r="V671" s="193"/>
      <c r="W671" s="193"/>
      <c r="X671" s="193"/>
      <c r="Y671" s="193"/>
      <c r="Z671" s="193"/>
    </row>
    <row r="672" ht="12.0" customHeight="1">
      <c r="A672" s="193"/>
      <c r="B672" s="540"/>
      <c r="C672" s="193"/>
      <c r="D672" s="540"/>
      <c r="E672" s="540"/>
      <c r="F672" s="540"/>
      <c r="G672" s="540"/>
      <c r="H672" s="193"/>
      <c r="I672" s="193"/>
      <c r="J672" s="193"/>
      <c r="K672" s="193"/>
      <c r="L672" s="193"/>
      <c r="M672" s="193"/>
      <c r="N672" s="193"/>
      <c r="O672" s="193"/>
      <c r="P672" s="193"/>
      <c r="Q672" s="193"/>
      <c r="R672" s="193"/>
      <c r="S672" s="193"/>
      <c r="T672" s="193"/>
      <c r="U672" s="193"/>
      <c r="V672" s="193"/>
      <c r="W672" s="193"/>
      <c r="X672" s="193"/>
      <c r="Y672" s="193"/>
      <c r="Z672" s="193"/>
    </row>
    <row r="673" ht="12.0" customHeight="1">
      <c r="A673" s="193"/>
      <c r="B673" s="540"/>
      <c r="C673" s="193"/>
      <c r="D673" s="540"/>
      <c r="E673" s="540"/>
      <c r="F673" s="540"/>
      <c r="G673" s="540"/>
      <c r="H673" s="193"/>
      <c r="I673" s="193"/>
      <c r="J673" s="193"/>
      <c r="K673" s="193"/>
      <c r="L673" s="193"/>
      <c r="M673" s="193"/>
      <c r="N673" s="193"/>
      <c r="O673" s="193"/>
      <c r="P673" s="193"/>
      <c r="Q673" s="193"/>
      <c r="R673" s="193"/>
      <c r="S673" s="193"/>
      <c r="T673" s="193"/>
      <c r="U673" s="193"/>
      <c r="V673" s="193"/>
      <c r="W673" s="193"/>
      <c r="X673" s="193"/>
      <c r="Y673" s="193"/>
      <c r="Z673" s="193"/>
    </row>
    <row r="674" ht="12.0" customHeight="1">
      <c r="A674" s="193"/>
      <c r="B674" s="540"/>
      <c r="C674" s="193"/>
      <c r="D674" s="540"/>
      <c r="E674" s="540"/>
      <c r="F674" s="540"/>
      <c r="G674" s="540"/>
      <c r="H674" s="193"/>
      <c r="I674" s="193"/>
      <c r="J674" s="193"/>
      <c r="K674" s="193"/>
      <c r="L674" s="193"/>
      <c r="M674" s="193"/>
      <c r="N674" s="193"/>
      <c r="O674" s="193"/>
      <c r="P674" s="193"/>
      <c r="Q674" s="193"/>
      <c r="R674" s="193"/>
      <c r="S674" s="193"/>
      <c r="T674" s="193"/>
      <c r="U674" s="193"/>
      <c r="V674" s="193"/>
      <c r="W674" s="193"/>
      <c r="X674" s="193"/>
      <c r="Y674" s="193"/>
      <c r="Z674" s="193"/>
    </row>
    <row r="675" ht="12.0" customHeight="1">
      <c r="A675" s="193"/>
      <c r="B675" s="540"/>
      <c r="C675" s="193"/>
      <c r="D675" s="540"/>
      <c r="E675" s="540"/>
      <c r="F675" s="540"/>
      <c r="G675" s="540"/>
      <c r="H675" s="193"/>
      <c r="I675" s="193"/>
      <c r="J675" s="193"/>
      <c r="K675" s="193"/>
      <c r="L675" s="193"/>
      <c r="M675" s="193"/>
      <c r="N675" s="193"/>
      <c r="O675" s="193"/>
      <c r="P675" s="193"/>
      <c r="Q675" s="193"/>
      <c r="R675" s="193"/>
      <c r="S675" s="193"/>
      <c r="T675" s="193"/>
      <c r="U675" s="193"/>
      <c r="V675" s="193"/>
      <c r="W675" s="193"/>
      <c r="X675" s="193"/>
      <c r="Y675" s="193"/>
      <c r="Z675" s="193"/>
    </row>
    <row r="676" ht="12.0" customHeight="1">
      <c r="A676" s="193"/>
      <c r="B676" s="540"/>
      <c r="C676" s="193"/>
      <c r="D676" s="540"/>
      <c r="E676" s="540"/>
      <c r="F676" s="540"/>
      <c r="G676" s="540"/>
      <c r="H676" s="193"/>
      <c r="I676" s="193"/>
      <c r="J676" s="193"/>
      <c r="K676" s="193"/>
      <c r="L676" s="193"/>
      <c r="M676" s="193"/>
      <c r="N676" s="193"/>
      <c r="O676" s="193"/>
      <c r="P676" s="193"/>
      <c r="Q676" s="193"/>
      <c r="R676" s="193"/>
      <c r="S676" s="193"/>
      <c r="T676" s="193"/>
      <c r="U676" s="193"/>
      <c r="V676" s="193"/>
      <c r="W676" s="193"/>
      <c r="X676" s="193"/>
      <c r="Y676" s="193"/>
      <c r="Z676" s="193"/>
    </row>
    <row r="677" ht="12.0" customHeight="1">
      <c r="A677" s="193"/>
      <c r="B677" s="540"/>
      <c r="C677" s="193"/>
      <c r="D677" s="540"/>
      <c r="E677" s="540"/>
      <c r="F677" s="540"/>
      <c r="G677" s="540"/>
      <c r="H677" s="193"/>
      <c r="I677" s="193"/>
      <c r="J677" s="193"/>
      <c r="K677" s="193"/>
      <c r="L677" s="193"/>
      <c r="M677" s="193"/>
      <c r="N677" s="193"/>
      <c r="O677" s="193"/>
      <c r="P677" s="193"/>
      <c r="Q677" s="193"/>
      <c r="R677" s="193"/>
      <c r="S677" s="193"/>
      <c r="T677" s="193"/>
      <c r="U677" s="193"/>
      <c r="V677" s="193"/>
      <c r="W677" s="193"/>
      <c r="X677" s="193"/>
      <c r="Y677" s="193"/>
      <c r="Z677" s="193"/>
    </row>
    <row r="678" ht="12.0" customHeight="1">
      <c r="A678" s="193"/>
      <c r="B678" s="540"/>
      <c r="C678" s="193"/>
      <c r="D678" s="540"/>
      <c r="E678" s="540"/>
      <c r="F678" s="540"/>
      <c r="G678" s="540"/>
      <c r="H678" s="193"/>
      <c r="I678" s="193"/>
      <c r="J678" s="193"/>
      <c r="K678" s="193"/>
      <c r="L678" s="193"/>
      <c r="M678" s="193"/>
      <c r="N678" s="193"/>
      <c r="O678" s="193"/>
      <c r="P678" s="193"/>
      <c r="Q678" s="193"/>
      <c r="R678" s="193"/>
      <c r="S678" s="193"/>
      <c r="T678" s="193"/>
      <c r="U678" s="193"/>
      <c r="V678" s="193"/>
      <c r="W678" s="193"/>
      <c r="X678" s="193"/>
      <c r="Y678" s="193"/>
      <c r="Z678" s="193"/>
    </row>
    <row r="679" ht="12.0" customHeight="1">
      <c r="A679" s="193"/>
      <c r="B679" s="540"/>
      <c r="C679" s="193"/>
      <c r="D679" s="540"/>
      <c r="E679" s="540"/>
      <c r="F679" s="540"/>
      <c r="G679" s="540"/>
      <c r="H679" s="193"/>
      <c r="I679" s="193"/>
      <c r="J679" s="193"/>
      <c r="K679" s="193"/>
      <c r="L679" s="193"/>
      <c r="M679" s="193"/>
      <c r="N679" s="193"/>
      <c r="O679" s="193"/>
      <c r="P679" s="193"/>
      <c r="Q679" s="193"/>
      <c r="R679" s="193"/>
      <c r="S679" s="193"/>
      <c r="T679" s="193"/>
      <c r="U679" s="193"/>
      <c r="V679" s="193"/>
      <c r="W679" s="193"/>
      <c r="X679" s="193"/>
      <c r="Y679" s="193"/>
      <c r="Z679" s="193"/>
    </row>
    <row r="680" ht="12.0" customHeight="1">
      <c r="A680" s="193"/>
      <c r="B680" s="540"/>
      <c r="C680" s="193"/>
      <c r="D680" s="540"/>
      <c r="E680" s="540"/>
      <c r="F680" s="540"/>
      <c r="G680" s="540"/>
      <c r="H680" s="193"/>
      <c r="I680" s="193"/>
      <c r="J680" s="193"/>
      <c r="K680" s="193"/>
      <c r="L680" s="193"/>
      <c r="M680" s="193"/>
      <c r="N680" s="193"/>
      <c r="O680" s="193"/>
      <c r="P680" s="193"/>
      <c r="Q680" s="193"/>
      <c r="R680" s="193"/>
      <c r="S680" s="193"/>
      <c r="T680" s="193"/>
      <c r="U680" s="193"/>
      <c r="V680" s="193"/>
      <c r="W680" s="193"/>
      <c r="X680" s="193"/>
      <c r="Y680" s="193"/>
      <c r="Z680" s="193"/>
    </row>
    <row r="681" ht="12.0" customHeight="1">
      <c r="A681" s="193"/>
      <c r="B681" s="540"/>
      <c r="C681" s="193"/>
      <c r="D681" s="540"/>
      <c r="E681" s="540"/>
      <c r="F681" s="540"/>
      <c r="G681" s="540"/>
      <c r="H681" s="193"/>
      <c r="I681" s="193"/>
      <c r="J681" s="193"/>
      <c r="K681" s="193"/>
      <c r="L681" s="193"/>
      <c r="M681" s="193"/>
      <c r="N681" s="193"/>
      <c r="O681" s="193"/>
      <c r="P681" s="193"/>
      <c r="Q681" s="193"/>
      <c r="R681" s="193"/>
      <c r="S681" s="193"/>
      <c r="T681" s="193"/>
      <c r="U681" s="193"/>
      <c r="V681" s="193"/>
      <c r="W681" s="193"/>
      <c r="X681" s="193"/>
      <c r="Y681" s="193"/>
      <c r="Z681" s="193"/>
    </row>
    <row r="682" ht="12.0" customHeight="1">
      <c r="A682" s="193"/>
      <c r="B682" s="540"/>
      <c r="C682" s="193"/>
      <c r="D682" s="540"/>
      <c r="E682" s="540"/>
      <c r="F682" s="540"/>
      <c r="G682" s="540"/>
      <c r="H682" s="193"/>
      <c r="I682" s="193"/>
      <c r="J682" s="193"/>
      <c r="K682" s="193"/>
      <c r="L682" s="193"/>
      <c r="M682" s="193"/>
      <c r="N682" s="193"/>
      <c r="O682" s="193"/>
      <c r="P682" s="193"/>
      <c r="Q682" s="193"/>
      <c r="R682" s="193"/>
      <c r="S682" s="193"/>
      <c r="T682" s="193"/>
      <c r="U682" s="193"/>
      <c r="V682" s="193"/>
      <c r="W682" s="193"/>
      <c r="X682" s="193"/>
      <c r="Y682" s="193"/>
      <c r="Z682" s="193"/>
    </row>
    <row r="683" ht="12.0" customHeight="1">
      <c r="A683" s="193"/>
      <c r="B683" s="540"/>
      <c r="C683" s="193"/>
      <c r="D683" s="540"/>
      <c r="E683" s="540"/>
      <c r="F683" s="540"/>
      <c r="G683" s="540"/>
      <c r="H683" s="193"/>
      <c r="I683" s="193"/>
      <c r="J683" s="193"/>
      <c r="K683" s="193"/>
      <c r="L683" s="193"/>
      <c r="M683" s="193"/>
      <c r="N683" s="193"/>
      <c r="O683" s="193"/>
      <c r="P683" s="193"/>
      <c r="Q683" s="193"/>
      <c r="R683" s="193"/>
      <c r="S683" s="193"/>
      <c r="T683" s="193"/>
      <c r="U683" s="193"/>
      <c r="V683" s="193"/>
      <c r="W683" s="193"/>
      <c r="X683" s="193"/>
      <c r="Y683" s="193"/>
      <c r="Z683" s="193"/>
    </row>
    <row r="684" ht="12.0" customHeight="1">
      <c r="A684" s="193"/>
      <c r="B684" s="540"/>
      <c r="C684" s="193"/>
      <c r="D684" s="540"/>
      <c r="E684" s="540"/>
      <c r="F684" s="540"/>
      <c r="G684" s="540"/>
      <c r="H684" s="193"/>
      <c r="I684" s="193"/>
      <c r="J684" s="193"/>
      <c r="K684" s="193"/>
      <c r="L684" s="193"/>
      <c r="M684" s="193"/>
      <c r="N684" s="193"/>
      <c r="O684" s="193"/>
      <c r="P684" s="193"/>
      <c r="Q684" s="193"/>
      <c r="R684" s="193"/>
      <c r="S684" s="193"/>
      <c r="T684" s="193"/>
      <c r="U684" s="193"/>
      <c r="V684" s="193"/>
      <c r="W684" s="193"/>
      <c r="X684" s="193"/>
      <c r="Y684" s="193"/>
      <c r="Z684" s="193"/>
    </row>
    <row r="685" ht="12.0" customHeight="1">
      <c r="A685" s="193"/>
      <c r="B685" s="540"/>
      <c r="C685" s="193"/>
      <c r="D685" s="540"/>
      <c r="E685" s="540"/>
      <c r="F685" s="540"/>
      <c r="G685" s="540"/>
      <c r="H685" s="193"/>
      <c r="I685" s="193"/>
      <c r="J685" s="193"/>
      <c r="K685" s="193"/>
      <c r="L685" s="193"/>
      <c r="M685" s="193"/>
      <c r="N685" s="193"/>
      <c r="O685" s="193"/>
      <c r="P685" s="193"/>
      <c r="Q685" s="193"/>
      <c r="R685" s="193"/>
      <c r="S685" s="193"/>
      <c r="T685" s="193"/>
      <c r="U685" s="193"/>
      <c r="V685" s="193"/>
      <c r="W685" s="193"/>
      <c r="X685" s="193"/>
      <c r="Y685" s="193"/>
      <c r="Z685" s="193"/>
    </row>
    <row r="686" ht="12.0" customHeight="1">
      <c r="A686" s="193"/>
      <c r="B686" s="540"/>
      <c r="C686" s="193"/>
      <c r="D686" s="540"/>
      <c r="E686" s="540"/>
      <c r="F686" s="540"/>
      <c r="G686" s="540"/>
      <c r="H686" s="193"/>
      <c r="I686" s="193"/>
      <c r="J686" s="193"/>
      <c r="K686" s="193"/>
      <c r="L686" s="193"/>
      <c r="M686" s="193"/>
      <c r="N686" s="193"/>
      <c r="O686" s="193"/>
      <c r="P686" s="193"/>
      <c r="Q686" s="193"/>
      <c r="R686" s="193"/>
      <c r="S686" s="193"/>
      <c r="T686" s="193"/>
      <c r="U686" s="193"/>
      <c r="V686" s="193"/>
      <c r="W686" s="193"/>
      <c r="X686" s="193"/>
      <c r="Y686" s="193"/>
      <c r="Z686" s="193"/>
    </row>
    <row r="687" ht="12.0" customHeight="1">
      <c r="A687" s="193"/>
      <c r="B687" s="540"/>
      <c r="C687" s="193"/>
      <c r="D687" s="540"/>
      <c r="E687" s="540"/>
      <c r="F687" s="540"/>
      <c r="G687" s="540"/>
      <c r="H687" s="193"/>
      <c r="I687" s="193"/>
      <c r="J687" s="193"/>
      <c r="K687" s="193"/>
      <c r="L687" s="193"/>
      <c r="M687" s="193"/>
      <c r="N687" s="193"/>
      <c r="O687" s="193"/>
      <c r="P687" s="193"/>
      <c r="Q687" s="193"/>
      <c r="R687" s="193"/>
      <c r="S687" s="193"/>
      <c r="T687" s="193"/>
      <c r="U687" s="193"/>
      <c r="V687" s="193"/>
      <c r="W687" s="193"/>
      <c r="X687" s="193"/>
      <c r="Y687" s="193"/>
      <c r="Z687" s="193"/>
    </row>
    <row r="688" ht="12.0" customHeight="1">
      <c r="A688" s="193"/>
      <c r="B688" s="540"/>
      <c r="C688" s="193"/>
      <c r="D688" s="540"/>
      <c r="E688" s="540"/>
      <c r="F688" s="540"/>
      <c r="G688" s="540"/>
      <c r="H688" s="193"/>
      <c r="I688" s="193"/>
      <c r="J688" s="193"/>
      <c r="K688" s="193"/>
      <c r="L688" s="193"/>
      <c r="M688" s="193"/>
      <c r="N688" s="193"/>
      <c r="O688" s="193"/>
      <c r="P688" s="193"/>
      <c r="Q688" s="193"/>
      <c r="R688" s="193"/>
      <c r="S688" s="193"/>
      <c r="T688" s="193"/>
      <c r="U688" s="193"/>
      <c r="V688" s="193"/>
      <c r="W688" s="193"/>
      <c r="X688" s="193"/>
      <c r="Y688" s="193"/>
      <c r="Z688" s="193"/>
    </row>
    <row r="689" ht="12.0" customHeight="1">
      <c r="A689" s="193"/>
      <c r="B689" s="540"/>
      <c r="C689" s="193"/>
      <c r="D689" s="540"/>
      <c r="E689" s="540"/>
      <c r="F689" s="540"/>
      <c r="G689" s="540"/>
      <c r="H689" s="193"/>
      <c r="I689" s="193"/>
      <c r="J689" s="193"/>
      <c r="K689" s="193"/>
      <c r="L689" s="193"/>
      <c r="M689" s="193"/>
      <c r="N689" s="193"/>
      <c r="O689" s="193"/>
      <c r="P689" s="193"/>
      <c r="Q689" s="193"/>
      <c r="R689" s="193"/>
      <c r="S689" s="193"/>
      <c r="T689" s="193"/>
      <c r="U689" s="193"/>
      <c r="V689" s="193"/>
      <c r="W689" s="193"/>
      <c r="X689" s="193"/>
      <c r="Y689" s="193"/>
      <c r="Z689" s="193"/>
    </row>
    <row r="690" ht="12.0" customHeight="1">
      <c r="A690" s="193"/>
      <c r="B690" s="540"/>
      <c r="C690" s="193"/>
      <c r="D690" s="540"/>
      <c r="E690" s="540"/>
      <c r="F690" s="540"/>
      <c r="G690" s="540"/>
      <c r="H690" s="193"/>
      <c r="I690" s="193"/>
      <c r="J690" s="193"/>
      <c r="K690" s="193"/>
      <c r="L690" s="193"/>
      <c r="M690" s="193"/>
      <c r="N690" s="193"/>
      <c r="O690" s="193"/>
      <c r="P690" s="193"/>
      <c r="Q690" s="193"/>
      <c r="R690" s="193"/>
      <c r="S690" s="193"/>
      <c r="T690" s="193"/>
      <c r="U690" s="193"/>
      <c r="V690" s="193"/>
      <c r="W690" s="193"/>
      <c r="X690" s="193"/>
      <c r="Y690" s="193"/>
      <c r="Z690" s="193"/>
    </row>
    <row r="691" ht="12.0" customHeight="1">
      <c r="A691" s="193"/>
      <c r="B691" s="540"/>
      <c r="C691" s="193"/>
      <c r="D691" s="540"/>
      <c r="E691" s="540"/>
      <c r="F691" s="540"/>
      <c r="G691" s="540"/>
      <c r="H691" s="193"/>
      <c r="I691" s="193"/>
      <c r="J691" s="193"/>
      <c r="K691" s="193"/>
      <c r="L691" s="193"/>
      <c r="M691" s="193"/>
      <c r="N691" s="193"/>
      <c r="O691" s="193"/>
      <c r="P691" s="193"/>
      <c r="Q691" s="193"/>
      <c r="R691" s="193"/>
      <c r="S691" s="193"/>
      <c r="T691" s="193"/>
      <c r="U691" s="193"/>
      <c r="V691" s="193"/>
      <c r="W691" s="193"/>
      <c r="X691" s="193"/>
      <c r="Y691" s="193"/>
      <c r="Z691" s="193"/>
    </row>
    <row r="692" ht="12.0" customHeight="1">
      <c r="A692" s="193"/>
      <c r="B692" s="540"/>
      <c r="C692" s="193"/>
      <c r="D692" s="540"/>
      <c r="E692" s="540"/>
      <c r="F692" s="540"/>
      <c r="G692" s="540"/>
      <c r="H692" s="193"/>
      <c r="I692" s="193"/>
      <c r="J692" s="193"/>
      <c r="K692" s="193"/>
      <c r="L692" s="193"/>
      <c r="M692" s="193"/>
      <c r="N692" s="193"/>
      <c r="O692" s="193"/>
      <c r="P692" s="193"/>
      <c r="Q692" s="193"/>
      <c r="R692" s="193"/>
      <c r="S692" s="193"/>
      <c r="T692" s="193"/>
      <c r="U692" s="193"/>
      <c r="V692" s="193"/>
      <c r="W692" s="193"/>
      <c r="X692" s="193"/>
      <c r="Y692" s="193"/>
      <c r="Z692" s="193"/>
    </row>
    <row r="693" ht="12.0" customHeight="1">
      <c r="A693" s="193"/>
      <c r="B693" s="540"/>
      <c r="C693" s="193"/>
      <c r="D693" s="540"/>
      <c r="E693" s="540"/>
      <c r="F693" s="540"/>
      <c r="G693" s="540"/>
      <c r="H693" s="193"/>
      <c r="I693" s="193"/>
      <c r="J693" s="193"/>
      <c r="K693" s="193"/>
      <c r="L693" s="193"/>
      <c r="M693" s="193"/>
      <c r="N693" s="193"/>
      <c r="O693" s="193"/>
      <c r="P693" s="193"/>
      <c r="Q693" s="193"/>
      <c r="R693" s="193"/>
      <c r="S693" s="193"/>
      <c r="T693" s="193"/>
      <c r="U693" s="193"/>
      <c r="V693" s="193"/>
      <c r="W693" s="193"/>
      <c r="X693" s="193"/>
      <c r="Y693" s="193"/>
      <c r="Z693" s="193"/>
    </row>
    <row r="694" ht="12.0" customHeight="1">
      <c r="A694" s="193"/>
      <c r="B694" s="540"/>
      <c r="C694" s="193"/>
      <c r="D694" s="540"/>
      <c r="E694" s="540"/>
      <c r="F694" s="540"/>
      <c r="G694" s="540"/>
      <c r="H694" s="193"/>
      <c r="I694" s="193"/>
      <c r="J694" s="193"/>
      <c r="K694" s="193"/>
      <c r="L694" s="193"/>
      <c r="M694" s="193"/>
      <c r="N694" s="193"/>
      <c r="O694" s="193"/>
      <c r="P694" s="193"/>
      <c r="Q694" s="193"/>
      <c r="R694" s="193"/>
      <c r="S694" s="193"/>
      <c r="T694" s="193"/>
      <c r="U694" s="193"/>
      <c r="V694" s="193"/>
      <c r="W694" s="193"/>
      <c r="X694" s="193"/>
      <c r="Y694" s="193"/>
      <c r="Z694" s="193"/>
    </row>
    <row r="695" ht="12.0" customHeight="1">
      <c r="A695" s="193"/>
      <c r="B695" s="540"/>
      <c r="C695" s="193"/>
      <c r="D695" s="540"/>
      <c r="E695" s="540"/>
      <c r="F695" s="540"/>
      <c r="G695" s="540"/>
      <c r="H695" s="193"/>
      <c r="I695" s="193"/>
      <c r="J695" s="193"/>
      <c r="K695" s="193"/>
      <c r="L695" s="193"/>
      <c r="M695" s="193"/>
      <c r="N695" s="193"/>
      <c r="O695" s="193"/>
      <c r="P695" s="193"/>
      <c r="Q695" s="193"/>
      <c r="R695" s="193"/>
      <c r="S695" s="193"/>
      <c r="T695" s="193"/>
      <c r="U695" s="193"/>
      <c r="V695" s="193"/>
      <c r="W695" s="193"/>
      <c r="X695" s="193"/>
      <c r="Y695" s="193"/>
      <c r="Z695" s="193"/>
    </row>
    <row r="696" ht="12.0" customHeight="1">
      <c r="A696" s="193"/>
      <c r="B696" s="540"/>
      <c r="C696" s="193"/>
      <c r="D696" s="540"/>
      <c r="E696" s="540"/>
      <c r="F696" s="540"/>
      <c r="G696" s="540"/>
      <c r="H696" s="193"/>
      <c r="I696" s="193"/>
      <c r="J696" s="193"/>
      <c r="K696" s="193"/>
      <c r="L696" s="193"/>
      <c r="M696" s="193"/>
      <c r="N696" s="193"/>
      <c r="O696" s="193"/>
      <c r="P696" s="193"/>
      <c r="Q696" s="193"/>
      <c r="R696" s="193"/>
      <c r="S696" s="193"/>
      <c r="T696" s="193"/>
      <c r="U696" s="193"/>
      <c r="V696" s="193"/>
      <c r="W696" s="193"/>
      <c r="X696" s="193"/>
      <c r="Y696" s="193"/>
      <c r="Z696" s="193"/>
    </row>
    <row r="697" ht="12.0" customHeight="1">
      <c r="A697" s="193"/>
      <c r="B697" s="540"/>
      <c r="C697" s="193"/>
      <c r="D697" s="540"/>
      <c r="E697" s="540"/>
      <c r="F697" s="540"/>
      <c r="G697" s="540"/>
      <c r="H697" s="193"/>
      <c r="I697" s="193"/>
      <c r="J697" s="193"/>
      <c r="K697" s="193"/>
      <c r="L697" s="193"/>
      <c r="M697" s="193"/>
      <c r="N697" s="193"/>
      <c r="O697" s="193"/>
      <c r="P697" s="193"/>
      <c r="Q697" s="193"/>
      <c r="R697" s="193"/>
      <c r="S697" s="193"/>
      <c r="T697" s="193"/>
      <c r="U697" s="193"/>
      <c r="V697" s="193"/>
      <c r="W697" s="193"/>
      <c r="X697" s="193"/>
      <c r="Y697" s="193"/>
      <c r="Z697" s="193"/>
    </row>
    <row r="698" ht="12.0" customHeight="1">
      <c r="A698" s="193"/>
      <c r="B698" s="540"/>
      <c r="C698" s="193"/>
      <c r="D698" s="540"/>
      <c r="E698" s="540"/>
      <c r="F698" s="540"/>
      <c r="G698" s="540"/>
      <c r="H698" s="193"/>
      <c r="I698" s="193"/>
      <c r="J698" s="193"/>
      <c r="K698" s="193"/>
      <c r="L698" s="193"/>
      <c r="M698" s="193"/>
      <c r="N698" s="193"/>
      <c r="O698" s="193"/>
      <c r="P698" s="193"/>
      <c r="Q698" s="193"/>
      <c r="R698" s="193"/>
      <c r="S698" s="193"/>
      <c r="T698" s="193"/>
      <c r="U698" s="193"/>
      <c r="V698" s="193"/>
      <c r="W698" s="193"/>
      <c r="X698" s="193"/>
      <c r="Y698" s="193"/>
      <c r="Z698" s="193"/>
    </row>
    <row r="699" ht="12.0" customHeight="1">
      <c r="A699" s="193"/>
      <c r="B699" s="540"/>
      <c r="C699" s="193"/>
      <c r="D699" s="540"/>
      <c r="E699" s="540"/>
      <c r="F699" s="540"/>
      <c r="G699" s="540"/>
      <c r="H699" s="193"/>
      <c r="I699" s="193"/>
      <c r="J699" s="193"/>
      <c r="K699" s="193"/>
      <c r="L699" s="193"/>
      <c r="M699" s="193"/>
      <c r="N699" s="193"/>
      <c r="O699" s="193"/>
      <c r="P699" s="193"/>
      <c r="Q699" s="193"/>
      <c r="R699" s="193"/>
      <c r="S699" s="193"/>
      <c r="T699" s="193"/>
      <c r="U699" s="193"/>
      <c r="V699" s="193"/>
      <c r="W699" s="193"/>
      <c r="X699" s="193"/>
      <c r="Y699" s="193"/>
      <c r="Z699" s="193"/>
    </row>
    <row r="700" ht="12.0" customHeight="1">
      <c r="A700" s="193"/>
      <c r="B700" s="540"/>
      <c r="C700" s="193"/>
      <c r="D700" s="540"/>
      <c r="E700" s="540"/>
      <c r="F700" s="540"/>
      <c r="G700" s="540"/>
      <c r="H700" s="193"/>
      <c r="I700" s="193"/>
      <c r="J700" s="193"/>
      <c r="K700" s="193"/>
      <c r="L700" s="193"/>
      <c r="M700" s="193"/>
      <c r="N700" s="193"/>
      <c r="O700" s="193"/>
      <c r="P700" s="193"/>
      <c r="Q700" s="193"/>
      <c r="R700" s="193"/>
      <c r="S700" s="193"/>
      <c r="T700" s="193"/>
      <c r="U700" s="193"/>
      <c r="V700" s="193"/>
      <c r="W700" s="193"/>
      <c r="X700" s="193"/>
      <c r="Y700" s="193"/>
      <c r="Z700" s="193"/>
    </row>
    <row r="701" ht="12.0" customHeight="1">
      <c r="A701" s="193"/>
      <c r="B701" s="540"/>
      <c r="C701" s="193"/>
      <c r="D701" s="540"/>
      <c r="E701" s="540"/>
      <c r="F701" s="540"/>
      <c r="G701" s="540"/>
      <c r="H701" s="193"/>
      <c r="I701" s="193"/>
      <c r="J701" s="193"/>
      <c r="K701" s="193"/>
      <c r="L701" s="193"/>
      <c r="M701" s="193"/>
      <c r="N701" s="193"/>
      <c r="O701" s="193"/>
      <c r="P701" s="193"/>
      <c r="Q701" s="193"/>
      <c r="R701" s="193"/>
      <c r="S701" s="193"/>
      <c r="T701" s="193"/>
      <c r="U701" s="193"/>
      <c r="V701" s="193"/>
      <c r="W701" s="193"/>
      <c r="X701" s="193"/>
      <c r="Y701" s="193"/>
      <c r="Z701" s="193"/>
    </row>
    <row r="702" ht="12.0" customHeight="1">
      <c r="A702" s="193"/>
      <c r="B702" s="540"/>
      <c r="C702" s="193"/>
      <c r="D702" s="540"/>
      <c r="E702" s="540"/>
      <c r="F702" s="540"/>
      <c r="G702" s="540"/>
      <c r="H702" s="193"/>
      <c r="I702" s="193"/>
      <c r="J702" s="193"/>
      <c r="K702" s="193"/>
      <c r="L702" s="193"/>
      <c r="M702" s="193"/>
      <c r="N702" s="193"/>
      <c r="O702" s="193"/>
      <c r="P702" s="193"/>
      <c r="Q702" s="193"/>
      <c r="R702" s="193"/>
      <c r="S702" s="193"/>
      <c r="T702" s="193"/>
      <c r="U702" s="193"/>
      <c r="V702" s="193"/>
      <c r="W702" s="193"/>
      <c r="X702" s="193"/>
      <c r="Y702" s="193"/>
      <c r="Z702" s="193"/>
    </row>
    <row r="703" ht="12.0" customHeight="1">
      <c r="A703" s="193"/>
      <c r="B703" s="540"/>
      <c r="C703" s="193"/>
      <c r="D703" s="540"/>
      <c r="E703" s="540"/>
      <c r="F703" s="540"/>
      <c r="G703" s="540"/>
      <c r="H703" s="193"/>
      <c r="I703" s="193"/>
      <c r="J703" s="193"/>
      <c r="K703" s="193"/>
      <c r="L703" s="193"/>
      <c r="M703" s="193"/>
      <c r="N703" s="193"/>
      <c r="O703" s="193"/>
      <c r="P703" s="193"/>
      <c r="Q703" s="193"/>
      <c r="R703" s="193"/>
      <c r="S703" s="193"/>
      <c r="T703" s="193"/>
      <c r="U703" s="193"/>
      <c r="V703" s="193"/>
      <c r="W703" s="193"/>
      <c r="X703" s="193"/>
      <c r="Y703" s="193"/>
      <c r="Z703" s="193"/>
    </row>
    <row r="704" ht="12.0" customHeight="1">
      <c r="A704" s="193"/>
      <c r="B704" s="540"/>
      <c r="C704" s="193"/>
      <c r="D704" s="540"/>
      <c r="E704" s="540"/>
      <c r="F704" s="540"/>
      <c r="G704" s="540"/>
      <c r="H704" s="193"/>
      <c r="I704" s="193"/>
      <c r="J704" s="193"/>
      <c r="K704" s="193"/>
      <c r="L704" s="193"/>
      <c r="M704" s="193"/>
      <c r="N704" s="193"/>
      <c r="O704" s="193"/>
      <c r="P704" s="193"/>
      <c r="Q704" s="193"/>
      <c r="R704" s="193"/>
      <c r="S704" s="193"/>
      <c r="T704" s="193"/>
      <c r="U704" s="193"/>
      <c r="V704" s="193"/>
      <c r="W704" s="193"/>
      <c r="X704" s="193"/>
      <c r="Y704" s="193"/>
      <c r="Z704" s="193"/>
    </row>
    <row r="705" ht="12.0" customHeight="1">
      <c r="A705" s="193"/>
      <c r="B705" s="540"/>
      <c r="C705" s="193"/>
      <c r="D705" s="540"/>
      <c r="E705" s="540"/>
      <c r="F705" s="540"/>
      <c r="G705" s="540"/>
      <c r="H705" s="193"/>
      <c r="I705" s="193"/>
      <c r="J705" s="193"/>
      <c r="K705" s="193"/>
      <c r="L705" s="193"/>
      <c r="M705" s="193"/>
      <c r="N705" s="193"/>
      <c r="O705" s="193"/>
      <c r="P705" s="193"/>
      <c r="Q705" s="193"/>
      <c r="R705" s="193"/>
      <c r="S705" s="193"/>
      <c r="T705" s="193"/>
      <c r="U705" s="193"/>
      <c r="V705" s="193"/>
      <c r="W705" s="193"/>
      <c r="X705" s="193"/>
      <c r="Y705" s="193"/>
      <c r="Z705" s="193"/>
    </row>
    <row r="706" ht="12.0" customHeight="1">
      <c r="A706" s="193"/>
      <c r="B706" s="540"/>
      <c r="C706" s="193"/>
      <c r="D706" s="540"/>
      <c r="E706" s="540"/>
      <c r="F706" s="540"/>
      <c r="G706" s="540"/>
      <c r="H706" s="193"/>
      <c r="I706" s="193"/>
      <c r="J706" s="193"/>
      <c r="K706" s="193"/>
      <c r="L706" s="193"/>
      <c r="M706" s="193"/>
      <c r="N706" s="193"/>
      <c r="O706" s="193"/>
      <c r="P706" s="193"/>
      <c r="Q706" s="193"/>
      <c r="R706" s="193"/>
      <c r="S706" s="193"/>
      <c r="T706" s="193"/>
      <c r="U706" s="193"/>
      <c r="V706" s="193"/>
      <c r="W706" s="193"/>
      <c r="X706" s="193"/>
      <c r="Y706" s="193"/>
      <c r="Z706" s="193"/>
    </row>
    <row r="707" ht="12.0" customHeight="1">
      <c r="A707" s="193"/>
      <c r="B707" s="540"/>
      <c r="C707" s="193"/>
      <c r="D707" s="540"/>
      <c r="E707" s="540"/>
      <c r="F707" s="540"/>
      <c r="G707" s="540"/>
      <c r="H707" s="193"/>
      <c r="I707" s="193"/>
      <c r="J707" s="193"/>
      <c r="K707" s="193"/>
      <c r="L707" s="193"/>
      <c r="M707" s="193"/>
      <c r="N707" s="193"/>
      <c r="O707" s="193"/>
      <c r="P707" s="193"/>
      <c r="Q707" s="193"/>
      <c r="R707" s="193"/>
      <c r="S707" s="193"/>
      <c r="T707" s="193"/>
      <c r="U707" s="193"/>
      <c r="V707" s="193"/>
      <c r="W707" s="193"/>
      <c r="X707" s="193"/>
      <c r="Y707" s="193"/>
      <c r="Z707" s="193"/>
    </row>
    <row r="708" ht="12.0" customHeight="1">
      <c r="A708" s="193"/>
      <c r="B708" s="540"/>
      <c r="C708" s="193"/>
      <c r="D708" s="540"/>
      <c r="E708" s="540"/>
      <c r="F708" s="540"/>
      <c r="G708" s="540"/>
      <c r="H708" s="193"/>
      <c r="I708" s="193"/>
      <c r="J708" s="193"/>
      <c r="K708" s="193"/>
      <c r="L708" s="193"/>
      <c r="M708" s="193"/>
      <c r="N708" s="193"/>
      <c r="O708" s="193"/>
      <c r="P708" s="193"/>
      <c r="Q708" s="193"/>
      <c r="R708" s="193"/>
      <c r="S708" s="193"/>
      <c r="T708" s="193"/>
      <c r="U708" s="193"/>
      <c r="V708" s="193"/>
      <c r="W708" s="193"/>
      <c r="X708" s="193"/>
      <c r="Y708" s="193"/>
      <c r="Z708" s="193"/>
    </row>
    <row r="709" ht="12.0" customHeight="1">
      <c r="A709" s="193"/>
      <c r="B709" s="540"/>
      <c r="C709" s="193"/>
      <c r="D709" s="540"/>
      <c r="E709" s="540"/>
      <c r="F709" s="540"/>
      <c r="G709" s="540"/>
      <c r="H709" s="193"/>
      <c r="I709" s="193"/>
      <c r="J709" s="193"/>
      <c r="K709" s="193"/>
      <c r="L709" s="193"/>
      <c r="M709" s="193"/>
      <c r="N709" s="193"/>
      <c r="O709" s="193"/>
      <c r="P709" s="193"/>
      <c r="Q709" s="193"/>
      <c r="R709" s="193"/>
      <c r="S709" s="193"/>
      <c r="T709" s="193"/>
      <c r="U709" s="193"/>
      <c r="V709" s="193"/>
      <c r="W709" s="193"/>
      <c r="X709" s="193"/>
      <c r="Y709" s="193"/>
      <c r="Z709" s="193"/>
    </row>
    <row r="710" ht="12.0" customHeight="1">
      <c r="A710" s="193"/>
      <c r="B710" s="540"/>
      <c r="C710" s="193"/>
      <c r="D710" s="540"/>
      <c r="E710" s="540"/>
      <c r="F710" s="540"/>
      <c r="G710" s="540"/>
      <c r="H710" s="193"/>
      <c r="I710" s="193"/>
      <c r="J710" s="193"/>
      <c r="K710" s="193"/>
      <c r="L710" s="193"/>
      <c r="M710" s="193"/>
      <c r="N710" s="193"/>
      <c r="O710" s="193"/>
      <c r="P710" s="193"/>
      <c r="Q710" s="193"/>
      <c r="R710" s="193"/>
      <c r="S710" s="193"/>
      <c r="T710" s="193"/>
      <c r="U710" s="193"/>
      <c r="V710" s="193"/>
      <c r="W710" s="193"/>
      <c r="X710" s="193"/>
      <c r="Y710" s="193"/>
      <c r="Z710" s="193"/>
    </row>
    <row r="711" ht="12.0" customHeight="1">
      <c r="A711" s="193"/>
      <c r="B711" s="540"/>
      <c r="C711" s="193"/>
      <c r="D711" s="540"/>
      <c r="E711" s="540"/>
      <c r="F711" s="540"/>
      <c r="G711" s="540"/>
      <c r="H711" s="193"/>
      <c r="I711" s="193"/>
      <c r="J711" s="193"/>
      <c r="K711" s="193"/>
      <c r="L711" s="193"/>
      <c r="M711" s="193"/>
      <c r="N711" s="193"/>
      <c r="O711" s="193"/>
      <c r="P711" s="193"/>
      <c r="Q711" s="193"/>
      <c r="R711" s="193"/>
      <c r="S711" s="193"/>
      <c r="T711" s="193"/>
      <c r="U711" s="193"/>
      <c r="V711" s="193"/>
      <c r="W711" s="193"/>
      <c r="X711" s="193"/>
      <c r="Y711" s="193"/>
      <c r="Z711" s="193"/>
    </row>
    <row r="712" ht="12.0" customHeight="1">
      <c r="A712" s="193"/>
      <c r="B712" s="540"/>
      <c r="C712" s="193"/>
      <c r="D712" s="540"/>
      <c r="E712" s="540"/>
      <c r="F712" s="540"/>
      <c r="G712" s="540"/>
      <c r="H712" s="193"/>
      <c r="I712" s="193"/>
      <c r="J712" s="193"/>
      <c r="K712" s="193"/>
      <c r="L712" s="193"/>
      <c r="M712" s="193"/>
      <c r="N712" s="193"/>
      <c r="O712" s="193"/>
      <c r="P712" s="193"/>
      <c r="Q712" s="193"/>
      <c r="R712" s="193"/>
      <c r="S712" s="193"/>
      <c r="T712" s="193"/>
      <c r="U712" s="193"/>
      <c r="V712" s="193"/>
      <c r="W712" s="193"/>
      <c r="X712" s="193"/>
      <c r="Y712" s="193"/>
      <c r="Z712" s="193"/>
    </row>
    <row r="713" ht="12.0" customHeight="1">
      <c r="A713" s="193"/>
      <c r="B713" s="540"/>
      <c r="C713" s="193"/>
      <c r="D713" s="540"/>
      <c r="E713" s="540"/>
      <c r="F713" s="540"/>
      <c r="G713" s="540"/>
      <c r="H713" s="193"/>
      <c r="I713" s="193"/>
      <c r="J713" s="193"/>
      <c r="K713" s="193"/>
      <c r="L713" s="193"/>
      <c r="M713" s="193"/>
      <c r="N713" s="193"/>
      <c r="O713" s="193"/>
      <c r="P713" s="193"/>
      <c r="Q713" s="193"/>
      <c r="R713" s="193"/>
      <c r="S713" s="193"/>
      <c r="T713" s="193"/>
      <c r="U713" s="193"/>
      <c r="V713" s="193"/>
      <c r="W713" s="193"/>
      <c r="X713" s="193"/>
      <c r="Y713" s="193"/>
      <c r="Z713" s="193"/>
    </row>
    <row r="714" ht="12.0" customHeight="1">
      <c r="A714" s="193"/>
      <c r="B714" s="540"/>
      <c r="C714" s="193"/>
      <c r="D714" s="540"/>
      <c r="E714" s="540"/>
      <c r="F714" s="540"/>
      <c r="G714" s="540"/>
      <c r="H714" s="193"/>
      <c r="I714" s="193"/>
      <c r="J714" s="193"/>
      <c r="K714" s="193"/>
      <c r="L714" s="193"/>
      <c r="M714" s="193"/>
      <c r="N714" s="193"/>
      <c r="O714" s="193"/>
      <c r="P714" s="193"/>
      <c r="Q714" s="193"/>
      <c r="R714" s="193"/>
      <c r="S714" s="193"/>
      <c r="T714" s="193"/>
      <c r="U714" s="193"/>
      <c r="V714" s="193"/>
      <c r="W714" s="193"/>
      <c r="X714" s="193"/>
      <c r="Y714" s="193"/>
      <c r="Z714" s="193"/>
    </row>
    <row r="715" ht="12.0" customHeight="1">
      <c r="A715" s="193"/>
      <c r="B715" s="540"/>
      <c r="C715" s="193"/>
      <c r="D715" s="540"/>
      <c r="E715" s="540"/>
      <c r="F715" s="540"/>
      <c r="G715" s="540"/>
      <c r="H715" s="193"/>
      <c r="I715" s="193"/>
      <c r="J715" s="193"/>
      <c r="K715" s="193"/>
      <c r="L715" s="193"/>
      <c r="M715" s="193"/>
      <c r="N715" s="193"/>
      <c r="O715" s="193"/>
      <c r="P715" s="193"/>
      <c r="Q715" s="193"/>
      <c r="R715" s="193"/>
      <c r="S715" s="193"/>
      <c r="T715" s="193"/>
      <c r="U715" s="193"/>
      <c r="V715" s="193"/>
      <c r="W715" s="193"/>
      <c r="X715" s="193"/>
      <c r="Y715" s="193"/>
      <c r="Z715" s="193"/>
    </row>
    <row r="716" ht="12.0" customHeight="1">
      <c r="A716" s="193"/>
      <c r="B716" s="540"/>
      <c r="C716" s="193"/>
      <c r="D716" s="540"/>
      <c r="E716" s="540"/>
      <c r="F716" s="540"/>
      <c r="G716" s="540"/>
      <c r="H716" s="193"/>
      <c r="I716" s="193"/>
      <c r="J716" s="193"/>
      <c r="K716" s="193"/>
      <c r="L716" s="193"/>
      <c r="M716" s="193"/>
      <c r="N716" s="193"/>
      <c r="O716" s="193"/>
      <c r="P716" s="193"/>
      <c r="Q716" s="193"/>
      <c r="R716" s="193"/>
      <c r="S716" s="193"/>
      <c r="T716" s="193"/>
      <c r="U716" s="193"/>
      <c r="V716" s="193"/>
      <c r="W716" s="193"/>
      <c r="X716" s="193"/>
      <c r="Y716" s="193"/>
      <c r="Z716" s="193"/>
    </row>
    <row r="717" ht="12.0" customHeight="1">
      <c r="A717" s="193"/>
      <c r="B717" s="540"/>
      <c r="C717" s="193"/>
      <c r="D717" s="540"/>
      <c r="E717" s="540"/>
      <c r="F717" s="540"/>
      <c r="G717" s="540"/>
      <c r="H717" s="193"/>
      <c r="I717" s="193"/>
      <c r="J717" s="193"/>
      <c r="K717" s="193"/>
      <c r="L717" s="193"/>
      <c r="M717" s="193"/>
      <c r="N717" s="193"/>
      <c r="O717" s="193"/>
      <c r="P717" s="193"/>
      <c r="Q717" s="193"/>
      <c r="R717" s="193"/>
      <c r="S717" s="193"/>
      <c r="T717" s="193"/>
      <c r="U717" s="193"/>
      <c r="V717" s="193"/>
      <c r="W717" s="193"/>
      <c r="X717" s="193"/>
      <c r="Y717" s="193"/>
      <c r="Z717" s="193"/>
    </row>
    <row r="718" ht="12.0" customHeight="1">
      <c r="A718" s="193"/>
      <c r="B718" s="540"/>
      <c r="C718" s="193"/>
      <c r="D718" s="540"/>
      <c r="E718" s="540"/>
      <c r="F718" s="540"/>
      <c r="G718" s="540"/>
      <c r="H718" s="193"/>
      <c r="I718" s="193"/>
      <c r="J718" s="193"/>
      <c r="K718" s="193"/>
      <c r="L718" s="193"/>
      <c r="M718" s="193"/>
      <c r="N718" s="193"/>
      <c r="O718" s="193"/>
      <c r="P718" s="193"/>
      <c r="Q718" s="193"/>
      <c r="R718" s="193"/>
      <c r="S718" s="193"/>
      <c r="T718" s="193"/>
      <c r="U718" s="193"/>
      <c r="V718" s="193"/>
      <c r="W718" s="193"/>
      <c r="X718" s="193"/>
      <c r="Y718" s="193"/>
      <c r="Z718" s="193"/>
    </row>
    <row r="719" ht="12.0" customHeight="1">
      <c r="A719" s="193"/>
      <c r="B719" s="540"/>
      <c r="C719" s="193"/>
      <c r="D719" s="540"/>
      <c r="E719" s="540"/>
      <c r="F719" s="540"/>
      <c r="G719" s="540"/>
      <c r="H719" s="193"/>
      <c r="I719" s="193"/>
      <c r="J719" s="193"/>
      <c r="K719" s="193"/>
      <c r="L719" s="193"/>
      <c r="M719" s="193"/>
      <c r="N719" s="193"/>
      <c r="O719" s="193"/>
      <c r="P719" s="193"/>
      <c r="Q719" s="193"/>
      <c r="R719" s="193"/>
      <c r="S719" s="193"/>
      <c r="T719" s="193"/>
      <c r="U719" s="193"/>
      <c r="V719" s="193"/>
      <c r="W719" s="193"/>
      <c r="X719" s="193"/>
      <c r="Y719" s="193"/>
      <c r="Z719" s="193"/>
    </row>
    <row r="720" ht="12.0" customHeight="1">
      <c r="A720" s="193"/>
      <c r="B720" s="540"/>
      <c r="C720" s="193"/>
      <c r="D720" s="540"/>
      <c r="E720" s="540"/>
      <c r="F720" s="540"/>
      <c r="G720" s="540"/>
      <c r="H720" s="193"/>
      <c r="I720" s="193"/>
      <c r="J720" s="193"/>
      <c r="K720" s="193"/>
      <c r="L720" s="193"/>
      <c r="M720" s="193"/>
      <c r="N720" s="193"/>
      <c r="O720" s="193"/>
      <c r="P720" s="193"/>
      <c r="Q720" s="193"/>
      <c r="R720" s="193"/>
      <c r="S720" s="193"/>
      <c r="T720" s="193"/>
      <c r="U720" s="193"/>
      <c r="V720" s="193"/>
      <c r="W720" s="193"/>
      <c r="X720" s="193"/>
      <c r="Y720" s="193"/>
      <c r="Z720" s="193"/>
    </row>
    <row r="721" ht="12.0" customHeight="1">
      <c r="A721" s="193"/>
      <c r="B721" s="540"/>
      <c r="C721" s="193"/>
      <c r="D721" s="540"/>
      <c r="E721" s="540"/>
      <c r="F721" s="540"/>
      <c r="G721" s="540"/>
      <c r="H721" s="193"/>
      <c r="I721" s="193"/>
      <c r="J721" s="193"/>
      <c r="K721" s="193"/>
      <c r="L721" s="193"/>
      <c r="M721" s="193"/>
      <c r="N721" s="193"/>
      <c r="O721" s="193"/>
      <c r="P721" s="193"/>
      <c r="Q721" s="193"/>
      <c r="R721" s="193"/>
      <c r="S721" s="193"/>
      <c r="T721" s="193"/>
      <c r="U721" s="193"/>
      <c r="V721" s="193"/>
      <c r="W721" s="193"/>
      <c r="X721" s="193"/>
      <c r="Y721" s="193"/>
      <c r="Z721" s="193"/>
    </row>
    <row r="722" ht="12.0" customHeight="1">
      <c r="A722" s="193"/>
      <c r="B722" s="540"/>
      <c r="C722" s="193"/>
      <c r="D722" s="540"/>
      <c r="E722" s="540"/>
      <c r="F722" s="540"/>
      <c r="G722" s="540"/>
      <c r="H722" s="193"/>
      <c r="I722" s="193"/>
      <c r="J722" s="193"/>
      <c r="K722" s="193"/>
      <c r="L722" s="193"/>
      <c r="M722" s="193"/>
      <c r="N722" s="193"/>
      <c r="O722" s="193"/>
      <c r="P722" s="193"/>
      <c r="Q722" s="193"/>
      <c r="R722" s="193"/>
      <c r="S722" s="193"/>
      <c r="T722" s="193"/>
      <c r="U722" s="193"/>
      <c r="V722" s="193"/>
      <c r="W722" s="193"/>
      <c r="X722" s="193"/>
      <c r="Y722" s="193"/>
      <c r="Z722" s="193"/>
    </row>
    <row r="723" ht="12.0" customHeight="1">
      <c r="A723" s="193"/>
      <c r="B723" s="540"/>
      <c r="C723" s="193"/>
      <c r="D723" s="540"/>
      <c r="E723" s="540"/>
      <c r="F723" s="540"/>
      <c r="G723" s="540"/>
      <c r="H723" s="193"/>
      <c r="I723" s="193"/>
      <c r="J723" s="193"/>
      <c r="K723" s="193"/>
      <c r="L723" s="193"/>
      <c r="M723" s="193"/>
      <c r="N723" s="193"/>
      <c r="O723" s="193"/>
      <c r="P723" s="193"/>
      <c r="Q723" s="193"/>
      <c r="R723" s="193"/>
      <c r="S723" s="193"/>
      <c r="T723" s="193"/>
      <c r="U723" s="193"/>
      <c r="V723" s="193"/>
      <c r="W723" s="193"/>
      <c r="X723" s="193"/>
      <c r="Y723" s="193"/>
      <c r="Z723" s="193"/>
    </row>
    <row r="724" ht="12.0" customHeight="1">
      <c r="A724" s="193"/>
      <c r="B724" s="540"/>
      <c r="C724" s="193"/>
      <c r="D724" s="540"/>
      <c r="E724" s="540"/>
      <c r="F724" s="540"/>
      <c r="G724" s="540"/>
      <c r="H724" s="193"/>
      <c r="I724" s="193"/>
      <c r="J724" s="193"/>
      <c r="K724" s="193"/>
      <c r="L724" s="193"/>
      <c r="M724" s="193"/>
      <c r="N724" s="193"/>
      <c r="O724" s="193"/>
      <c r="P724" s="193"/>
      <c r="Q724" s="193"/>
      <c r="R724" s="193"/>
      <c r="S724" s="193"/>
      <c r="T724" s="193"/>
      <c r="U724" s="193"/>
      <c r="V724" s="193"/>
      <c r="W724" s="193"/>
      <c r="X724" s="193"/>
      <c r="Y724" s="193"/>
      <c r="Z724" s="193"/>
    </row>
    <row r="725" ht="12.0" customHeight="1">
      <c r="A725" s="193"/>
      <c r="B725" s="540"/>
      <c r="C725" s="193"/>
      <c r="D725" s="540"/>
      <c r="E725" s="540"/>
      <c r="F725" s="540"/>
      <c r="G725" s="540"/>
      <c r="H725" s="193"/>
      <c r="I725" s="193"/>
      <c r="J725" s="193"/>
      <c r="K725" s="193"/>
      <c r="L725" s="193"/>
      <c r="M725" s="193"/>
      <c r="N725" s="193"/>
      <c r="O725" s="193"/>
      <c r="P725" s="193"/>
      <c r="Q725" s="193"/>
      <c r="R725" s="193"/>
      <c r="S725" s="193"/>
      <c r="T725" s="193"/>
      <c r="U725" s="193"/>
      <c r="V725" s="193"/>
      <c r="W725" s="193"/>
      <c r="X725" s="193"/>
      <c r="Y725" s="193"/>
      <c r="Z725" s="193"/>
    </row>
    <row r="726" ht="12.0" customHeight="1">
      <c r="A726" s="193"/>
      <c r="B726" s="540"/>
      <c r="C726" s="193"/>
      <c r="D726" s="540"/>
      <c r="E726" s="540"/>
      <c r="F726" s="540"/>
      <c r="G726" s="540"/>
      <c r="H726" s="193"/>
      <c r="I726" s="193"/>
      <c r="J726" s="193"/>
      <c r="K726" s="193"/>
      <c r="L726" s="193"/>
      <c r="M726" s="193"/>
      <c r="N726" s="193"/>
      <c r="O726" s="193"/>
      <c r="P726" s="193"/>
      <c r="Q726" s="193"/>
      <c r="R726" s="193"/>
      <c r="S726" s="193"/>
      <c r="T726" s="193"/>
      <c r="U726" s="193"/>
      <c r="V726" s="193"/>
      <c r="W726" s="193"/>
      <c r="X726" s="193"/>
      <c r="Y726" s="193"/>
      <c r="Z726" s="193"/>
    </row>
    <row r="727" ht="12.0" customHeight="1">
      <c r="A727" s="193"/>
      <c r="B727" s="540"/>
      <c r="C727" s="193"/>
      <c r="D727" s="540"/>
      <c r="E727" s="540"/>
      <c r="F727" s="540"/>
      <c r="G727" s="540"/>
      <c r="H727" s="193"/>
      <c r="I727" s="193"/>
      <c r="J727" s="193"/>
      <c r="K727" s="193"/>
      <c r="L727" s="193"/>
      <c r="M727" s="193"/>
      <c r="N727" s="193"/>
      <c r="O727" s="193"/>
      <c r="P727" s="193"/>
      <c r="Q727" s="193"/>
      <c r="R727" s="193"/>
      <c r="S727" s="193"/>
      <c r="T727" s="193"/>
      <c r="U727" s="193"/>
      <c r="V727" s="193"/>
      <c r="W727" s="193"/>
      <c r="X727" s="193"/>
      <c r="Y727" s="193"/>
      <c r="Z727" s="193"/>
    </row>
    <row r="728" ht="12.0" customHeight="1">
      <c r="A728" s="193"/>
      <c r="B728" s="540"/>
      <c r="C728" s="193"/>
      <c r="D728" s="540"/>
      <c r="E728" s="540"/>
      <c r="F728" s="540"/>
      <c r="G728" s="540"/>
      <c r="H728" s="193"/>
      <c r="I728" s="193"/>
      <c r="J728" s="193"/>
      <c r="K728" s="193"/>
      <c r="L728" s="193"/>
      <c r="M728" s="193"/>
      <c r="N728" s="193"/>
      <c r="O728" s="193"/>
      <c r="P728" s="193"/>
      <c r="Q728" s="193"/>
      <c r="R728" s="193"/>
      <c r="S728" s="193"/>
      <c r="T728" s="193"/>
      <c r="U728" s="193"/>
      <c r="V728" s="193"/>
      <c r="W728" s="193"/>
      <c r="X728" s="193"/>
      <c r="Y728" s="193"/>
      <c r="Z728" s="193"/>
    </row>
    <row r="729" ht="12.0" customHeight="1">
      <c r="A729" s="193"/>
      <c r="B729" s="540"/>
      <c r="C729" s="193"/>
      <c r="D729" s="540"/>
      <c r="E729" s="540"/>
      <c r="F729" s="540"/>
      <c r="G729" s="540"/>
      <c r="H729" s="193"/>
      <c r="I729" s="193"/>
      <c r="J729" s="193"/>
      <c r="K729" s="193"/>
      <c r="L729" s="193"/>
      <c r="M729" s="193"/>
      <c r="N729" s="193"/>
      <c r="O729" s="193"/>
      <c r="P729" s="193"/>
      <c r="Q729" s="193"/>
      <c r="R729" s="193"/>
      <c r="S729" s="193"/>
      <c r="T729" s="193"/>
      <c r="U729" s="193"/>
      <c r="V729" s="193"/>
      <c r="W729" s="193"/>
      <c r="X729" s="193"/>
      <c r="Y729" s="193"/>
      <c r="Z729" s="193"/>
    </row>
    <row r="730" ht="12.0" customHeight="1">
      <c r="A730" s="193"/>
      <c r="B730" s="540"/>
      <c r="C730" s="193"/>
      <c r="D730" s="540"/>
      <c r="E730" s="540"/>
      <c r="F730" s="540"/>
      <c r="G730" s="540"/>
      <c r="H730" s="193"/>
      <c r="I730" s="193"/>
      <c r="J730" s="193"/>
      <c r="K730" s="193"/>
      <c r="L730" s="193"/>
      <c r="M730" s="193"/>
      <c r="N730" s="193"/>
      <c r="O730" s="193"/>
      <c r="P730" s="193"/>
      <c r="Q730" s="193"/>
      <c r="R730" s="193"/>
      <c r="S730" s="193"/>
      <c r="T730" s="193"/>
      <c r="U730" s="193"/>
      <c r="V730" s="193"/>
      <c r="W730" s="193"/>
      <c r="X730" s="193"/>
      <c r="Y730" s="193"/>
      <c r="Z730" s="193"/>
    </row>
    <row r="731" ht="12.0" customHeight="1">
      <c r="A731" s="193"/>
      <c r="B731" s="540"/>
      <c r="C731" s="193"/>
      <c r="D731" s="540"/>
      <c r="E731" s="540"/>
      <c r="F731" s="540"/>
      <c r="G731" s="540"/>
      <c r="H731" s="193"/>
      <c r="I731" s="193"/>
      <c r="J731" s="193"/>
      <c r="K731" s="193"/>
      <c r="L731" s="193"/>
      <c r="M731" s="193"/>
      <c r="N731" s="193"/>
      <c r="O731" s="193"/>
      <c r="P731" s="193"/>
      <c r="Q731" s="193"/>
      <c r="R731" s="193"/>
      <c r="S731" s="193"/>
      <c r="T731" s="193"/>
      <c r="U731" s="193"/>
      <c r="V731" s="193"/>
      <c r="W731" s="193"/>
      <c r="X731" s="193"/>
      <c r="Y731" s="193"/>
      <c r="Z731" s="193"/>
    </row>
    <row r="732" ht="12.0" customHeight="1">
      <c r="A732" s="193"/>
      <c r="B732" s="540"/>
      <c r="C732" s="193"/>
      <c r="D732" s="540"/>
      <c r="E732" s="540"/>
      <c r="F732" s="540"/>
      <c r="G732" s="540"/>
      <c r="H732" s="193"/>
      <c r="I732" s="193"/>
      <c r="J732" s="193"/>
      <c r="K732" s="193"/>
      <c r="L732" s="193"/>
      <c r="M732" s="193"/>
      <c r="N732" s="193"/>
      <c r="O732" s="193"/>
      <c r="P732" s="193"/>
      <c r="Q732" s="193"/>
      <c r="R732" s="193"/>
      <c r="S732" s="193"/>
      <c r="T732" s="193"/>
      <c r="U732" s="193"/>
      <c r="V732" s="193"/>
      <c r="W732" s="193"/>
      <c r="X732" s="193"/>
      <c r="Y732" s="193"/>
      <c r="Z732" s="193"/>
    </row>
    <row r="733" ht="12.0" customHeight="1">
      <c r="A733" s="193"/>
      <c r="B733" s="540"/>
      <c r="C733" s="193"/>
      <c r="D733" s="540"/>
      <c r="E733" s="540"/>
      <c r="F733" s="540"/>
      <c r="G733" s="540"/>
      <c r="H733" s="193"/>
      <c r="I733" s="193"/>
      <c r="J733" s="193"/>
      <c r="K733" s="193"/>
      <c r="L733" s="193"/>
      <c r="M733" s="193"/>
      <c r="N733" s="193"/>
      <c r="O733" s="193"/>
      <c r="P733" s="193"/>
      <c r="Q733" s="193"/>
      <c r="R733" s="193"/>
      <c r="S733" s="193"/>
      <c r="T733" s="193"/>
      <c r="U733" s="193"/>
      <c r="V733" s="193"/>
      <c r="W733" s="193"/>
      <c r="X733" s="193"/>
      <c r="Y733" s="193"/>
      <c r="Z733" s="193"/>
    </row>
    <row r="734" ht="12.0" customHeight="1">
      <c r="A734" s="193"/>
      <c r="B734" s="540"/>
      <c r="C734" s="193"/>
      <c r="D734" s="540"/>
      <c r="E734" s="540"/>
      <c r="F734" s="540"/>
      <c r="G734" s="540"/>
      <c r="H734" s="193"/>
      <c r="I734" s="193"/>
      <c r="J734" s="193"/>
      <c r="K734" s="193"/>
      <c r="L734" s="193"/>
      <c r="M734" s="193"/>
      <c r="N734" s="193"/>
      <c r="O734" s="193"/>
      <c r="P734" s="193"/>
      <c r="Q734" s="193"/>
      <c r="R734" s="193"/>
      <c r="S734" s="193"/>
      <c r="T734" s="193"/>
      <c r="U734" s="193"/>
      <c r="V734" s="193"/>
      <c r="W734" s="193"/>
      <c r="X734" s="193"/>
      <c r="Y734" s="193"/>
      <c r="Z734" s="193"/>
    </row>
    <row r="735" ht="12.0" customHeight="1">
      <c r="A735" s="193"/>
      <c r="B735" s="540"/>
      <c r="C735" s="193"/>
      <c r="D735" s="540"/>
      <c r="E735" s="540"/>
      <c r="F735" s="540"/>
      <c r="G735" s="540"/>
      <c r="H735" s="193"/>
      <c r="I735" s="193"/>
      <c r="J735" s="193"/>
      <c r="K735" s="193"/>
      <c r="L735" s="193"/>
      <c r="M735" s="193"/>
      <c r="N735" s="193"/>
      <c r="O735" s="193"/>
      <c r="P735" s="193"/>
      <c r="Q735" s="193"/>
      <c r="R735" s="193"/>
      <c r="S735" s="193"/>
      <c r="T735" s="193"/>
      <c r="U735" s="193"/>
      <c r="V735" s="193"/>
      <c r="W735" s="193"/>
      <c r="X735" s="193"/>
      <c r="Y735" s="193"/>
      <c r="Z735" s="193"/>
    </row>
    <row r="736" ht="12.0" customHeight="1">
      <c r="A736" s="193"/>
      <c r="B736" s="540"/>
      <c r="C736" s="193"/>
      <c r="D736" s="540"/>
      <c r="E736" s="540"/>
      <c r="F736" s="540"/>
      <c r="G736" s="540"/>
      <c r="H736" s="193"/>
      <c r="I736" s="193"/>
      <c r="J736" s="193"/>
      <c r="K736" s="193"/>
      <c r="L736" s="193"/>
      <c r="M736" s="193"/>
      <c r="N736" s="193"/>
      <c r="O736" s="193"/>
      <c r="P736" s="193"/>
      <c r="Q736" s="193"/>
      <c r="R736" s="193"/>
      <c r="S736" s="193"/>
      <c r="T736" s="193"/>
      <c r="U736" s="193"/>
      <c r="V736" s="193"/>
      <c r="W736" s="193"/>
      <c r="X736" s="193"/>
      <c r="Y736" s="193"/>
      <c r="Z736" s="193"/>
    </row>
    <row r="737" ht="12.0" customHeight="1">
      <c r="A737" s="193"/>
      <c r="B737" s="540"/>
      <c r="C737" s="193"/>
      <c r="D737" s="540"/>
      <c r="E737" s="540"/>
      <c r="F737" s="540"/>
      <c r="G737" s="540"/>
      <c r="H737" s="193"/>
      <c r="I737" s="193"/>
      <c r="J737" s="193"/>
      <c r="K737" s="193"/>
      <c r="L737" s="193"/>
      <c r="M737" s="193"/>
      <c r="N737" s="193"/>
      <c r="O737" s="193"/>
      <c r="P737" s="193"/>
      <c r="Q737" s="193"/>
      <c r="R737" s="193"/>
      <c r="S737" s="193"/>
      <c r="T737" s="193"/>
      <c r="U737" s="193"/>
      <c r="V737" s="193"/>
      <c r="W737" s="193"/>
      <c r="X737" s="193"/>
      <c r="Y737" s="193"/>
      <c r="Z737" s="193"/>
    </row>
    <row r="738" ht="12.0" customHeight="1">
      <c r="A738" s="193"/>
      <c r="B738" s="540"/>
      <c r="C738" s="193"/>
      <c r="D738" s="540"/>
      <c r="E738" s="540"/>
      <c r="F738" s="540"/>
      <c r="G738" s="540"/>
      <c r="H738" s="193"/>
      <c r="I738" s="193"/>
      <c r="J738" s="193"/>
      <c r="K738" s="193"/>
      <c r="L738" s="193"/>
      <c r="M738" s="193"/>
      <c r="N738" s="193"/>
      <c r="O738" s="193"/>
      <c r="P738" s="193"/>
      <c r="Q738" s="193"/>
      <c r="R738" s="193"/>
      <c r="S738" s="193"/>
      <c r="T738" s="193"/>
      <c r="U738" s="193"/>
      <c r="V738" s="193"/>
      <c r="W738" s="193"/>
      <c r="X738" s="193"/>
      <c r="Y738" s="193"/>
      <c r="Z738" s="193"/>
    </row>
    <row r="739" ht="12.0" customHeight="1">
      <c r="A739" s="193"/>
      <c r="B739" s="540"/>
      <c r="C739" s="193"/>
      <c r="D739" s="540"/>
      <c r="E739" s="540"/>
      <c r="F739" s="540"/>
      <c r="G739" s="540"/>
      <c r="H739" s="193"/>
      <c r="I739" s="193"/>
      <c r="J739" s="193"/>
      <c r="K739" s="193"/>
      <c r="L739" s="193"/>
      <c r="M739" s="193"/>
      <c r="N739" s="193"/>
      <c r="O739" s="193"/>
      <c r="P739" s="193"/>
      <c r="Q739" s="193"/>
      <c r="R739" s="193"/>
      <c r="S739" s="193"/>
      <c r="T739" s="193"/>
      <c r="U739" s="193"/>
      <c r="V739" s="193"/>
      <c r="W739" s="193"/>
      <c r="X739" s="193"/>
      <c r="Y739" s="193"/>
      <c r="Z739" s="193"/>
    </row>
    <row r="740" ht="12.0" customHeight="1">
      <c r="A740" s="193"/>
      <c r="B740" s="540"/>
      <c r="C740" s="193"/>
      <c r="D740" s="540"/>
      <c r="E740" s="540"/>
      <c r="F740" s="540"/>
      <c r="G740" s="540"/>
      <c r="H740" s="193"/>
      <c r="I740" s="193"/>
      <c r="J740" s="193"/>
      <c r="K740" s="193"/>
      <c r="L740" s="193"/>
      <c r="M740" s="193"/>
      <c r="N740" s="193"/>
      <c r="O740" s="193"/>
      <c r="P740" s="193"/>
      <c r="Q740" s="193"/>
      <c r="R740" s="193"/>
      <c r="S740" s="193"/>
      <c r="T740" s="193"/>
      <c r="U740" s="193"/>
      <c r="V740" s="193"/>
      <c r="W740" s="193"/>
      <c r="X740" s="193"/>
      <c r="Y740" s="193"/>
      <c r="Z740" s="193"/>
    </row>
    <row r="741" ht="12.0" customHeight="1">
      <c r="A741" s="193"/>
      <c r="B741" s="540"/>
      <c r="C741" s="193"/>
      <c r="D741" s="540"/>
      <c r="E741" s="540"/>
      <c r="F741" s="540"/>
      <c r="G741" s="540"/>
      <c r="H741" s="193"/>
      <c r="I741" s="193"/>
      <c r="J741" s="193"/>
      <c r="K741" s="193"/>
      <c r="L741" s="193"/>
      <c r="M741" s="193"/>
      <c r="N741" s="193"/>
      <c r="O741" s="193"/>
      <c r="P741" s="193"/>
      <c r="Q741" s="193"/>
      <c r="R741" s="193"/>
      <c r="S741" s="193"/>
      <c r="T741" s="193"/>
      <c r="U741" s="193"/>
      <c r="V741" s="193"/>
      <c r="W741" s="193"/>
      <c r="X741" s="193"/>
      <c r="Y741" s="193"/>
      <c r="Z741" s="193"/>
    </row>
    <row r="742" ht="12.0" customHeight="1">
      <c r="A742" s="193"/>
      <c r="B742" s="540"/>
      <c r="C742" s="193"/>
      <c r="D742" s="540"/>
      <c r="E742" s="540"/>
      <c r="F742" s="540"/>
      <c r="G742" s="540"/>
      <c r="H742" s="193"/>
      <c r="I742" s="193"/>
      <c r="J742" s="193"/>
      <c r="K742" s="193"/>
      <c r="L742" s="193"/>
      <c r="M742" s="193"/>
      <c r="N742" s="193"/>
      <c r="O742" s="193"/>
      <c r="P742" s="193"/>
      <c r="Q742" s="193"/>
      <c r="R742" s="193"/>
      <c r="S742" s="193"/>
      <c r="T742" s="193"/>
      <c r="U742" s="193"/>
      <c r="V742" s="193"/>
      <c r="W742" s="193"/>
      <c r="X742" s="193"/>
      <c r="Y742" s="193"/>
      <c r="Z742" s="193"/>
    </row>
    <row r="743" ht="12.0" customHeight="1">
      <c r="A743" s="193"/>
      <c r="B743" s="540"/>
      <c r="C743" s="193"/>
      <c r="D743" s="540"/>
      <c r="E743" s="540"/>
      <c r="F743" s="540"/>
      <c r="G743" s="540"/>
      <c r="H743" s="193"/>
      <c r="I743" s="193"/>
      <c r="J743" s="193"/>
      <c r="K743" s="193"/>
      <c r="L743" s="193"/>
      <c r="M743" s="193"/>
      <c r="N743" s="193"/>
      <c r="O743" s="193"/>
      <c r="P743" s="193"/>
      <c r="Q743" s="193"/>
      <c r="R743" s="193"/>
      <c r="S743" s="193"/>
      <c r="T743" s="193"/>
      <c r="U743" s="193"/>
      <c r="V743" s="193"/>
      <c r="W743" s="193"/>
      <c r="X743" s="193"/>
      <c r="Y743" s="193"/>
      <c r="Z743" s="193"/>
    </row>
    <row r="744" ht="12.0" customHeight="1">
      <c r="A744" s="193"/>
      <c r="B744" s="540"/>
      <c r="C744" s="193"/>
      <c r="D744" s="540"/>
      <c r="E744" s="540"/>
      <c r="F744" s="540"/>
      <c r="G744" s="540"/>
      <c r="H744" s="193"/>
      <c r="I744" s="193"/>
      <c r="J744" s="193"/>
      <c r="K744" s="193"/>
      <c r="L744" s="193"/>
      <c r="M744" s="193"/>
      <c r="N744" s="193"/>
      <c r="O744" s="193"/>
      <c r="P744" s="193"/>
      <c r="Q744" s="193"/>
      <c r="R744" s="193"/>
      <c r="S744" s="193"/>
      <c r="T744" s="193"/>
      <c r="U744" s="193"/>
      <c r="V744" s="193"/>
      <c r="W744" s="193"/>
      <c r="X744" s="193"/>
      <c r="Y744" s="193"/>
      <c r="Z744" s="193"/>
    </row>
    <row r="745" ht="12.0" customHeight="1">
      <c r="A745" s="193"/>
      <c r="B745" s="540"/>
      <c r="C745" s="193"/>
      <c r="D745" s="540"/>
      <c r="E745" s="540"/>
      <c r="F745" s="540"/>
      <c r="G745" s="540"/>
      <c r="H745" s="193"/>
      <c r="I745" s="193"/>
      <c r="J745" s="193"/>
      <c r="K745" s="193"/>
      <c r="L745" s="193"/>
      <c r="M745" s="193"/>
      <c r="N745" s="193"/>
      <c r="O745" s="193"/>
      <c r="P745" s="193"/>
      <c r="Q745" s="193"/>
      <c r="R745" s="193"/>
      <c r="S745" s="193"/>
      <c r="T745" s="193"/>
      <c r="U745" s="193"/>
      <c r="V745" s="193"/>
      <c r="W745" s="193"/>
      <c r="X745" s="193"/>
      <c r="Y745" s="193"/>
      <c r="Z745" s="193"/>
    </row>
    <row r="746" ht="12.0" customHeight="1">
      <c r="A746" s="193"/>
      <c r="B746" s="540"/>
      <c r="C746" s="193"/>
      <c r="D746" s="540"/>
      <c r="E746" s="540"/>
      <c r="F746" s="540"/>
      <c r="G746" s="540"/>
      <c r="H746" s="193"/>
      <c r="I746" s="193"/>
      <c r="J746" s="193"/>
      <c r="K746" s="193"/>
      <c r="L746" s="193"/>
      <c r="M746" s="193"/>
      <c r="N746" s="193"/>
      <c r="O746" s="193"/>
      <c r="P746" s="193"/>
      <c r="Q746" s="193"/>
      <c r="R746" s="193"/>
      <c r="S746" s="193"/>
      <c r="T746" s="193"/>
      <c r="U746" s="193"/>
      <c r="V746" s="193"/>
      <c r="W746" s="193"/>
      <c r="X746" s="193"/>
      <c r="Y746" s="193"/>
      <c r="Z746" s="193"/>
    </row>
    <row r="747" ht="12.0" customHeight="1">
      <c r="A747" s="193"/>
      <c r="B747" s="540"/>
      <c r="C747" s="193"/>
      <c r="D747" s="540"/>
      <c r="E747" s="540"/>
      <c r="F747" s="540"/>
      <c r="G747" s="540"/>
      <c r="H747" s="193"/>
      <c r="I747" s="193"/>
      <c r="J747" s="193"/>
      <c r="K747" s="193"/>
      <c r="L747" s="193"/>
      <c r="M747" s="193"/>
      <c r="N747" s="193"/>
      <c r="O747" s="193"/>
      <c r="P747" s="193"/>
      <c r="Q747" s="193"/>
      <c r="R747" s="193"/>
      <c r="S747" s="193"/>
      <c r="T747" s="193"/>
      <c r="U747" s="193"/>
      <c r="V747" s="193"/>
      <c r="W747" s="193"/>
      <c r="X747" s="193"/>
      <c r="Y747" s="193"/>
      <c r="Z747" s="193"/>
    </row>
    <row r="748" ht="12.0" customHeight="1">
      <c r="A748" s="193"/>
      <c r="B748" s="540"/>
      <c r="C748" s="193"/>
      <c r="D748" s="540"/>
      <c r="E748" s="540"/>
      <c r="F748" s="540"/>
      <c r="G748" s="540"/>
      <c r="H748" s="193"/>
      <c r="I748" s="193"/>
      <c r="J748" s="193"/>
      <c r="K748" s="193"/>
      <c r="L748" s="193"/>
      <c r="M748" s="193"/>
      <c r="N748" s="193"/>
      <c r="O748" s="193"/>
      <c r="P748" s="193"/>
      <c r="Q748" s="193"/>
      <c r="R748" s="193"/>
      <c r="S748" s="193"/>
      <c r="T748" s="193"/>
      <c r="U748" s="193"/>
      <c r="V748" s="193"/>
      <c r="W748" s="193"/>
      <c r="X748" s="193"/>
      <c r="Y748" s="193"/>
      <c r="Z748" s="193"/>
    </row>
    <row r="749" ht="12.0" customHeight="1">
      <c r="A749" s="193"/>
      <c r="B749" s="540"/>
      <c r="C749" s="193"/>
      <c r="D749" s="540"/>
      <c r="E749" s="540"/>
      <c r="F749" s="540"/>
      <c r="G749" s="540"/>
      <c r="H749" s="193"/>
      <c r="I749" s="193"/>
      <c r="J749" s="193"/>
      <c r="K749" s="193"/>
      <c r="L749" s="193"/>
      <c r="M749" s="193"/>
      <c r="N749" s="193"/>
      <c r="O749" s="193"/>
      <c r="P749" s="193"/>
      <c r="Q749" s="193"/>
      <c r="R749" s="193"/>
      <c r="S749" s="193"/>
      <c r="T749" s="193"/>
      <c r="U749" s="193"/>
      <c r="V749" s="193"/>
      <c r="W749" s="193"/>
      <c r="X749" s="193"/>
      <c r="Y749" s="193"/>
      <c r="Z749" s="193"/>
    </row>
    <row r="750" ht="12.0" customHeight="1">
      <c r="A750" s="193"/>
      <c r="B750" s="540"/>
      <c r="C750" s="193"/>
      <c r="D750" s="540"/>
      <c r="E750" s="540"/>
      <c r="F750" s="540"/>
      <c r="G750" s="540"/>
      <c r="H750" s="193"/>
      <c r="I750" s="193"/>
      <c r="J750" s="193"/>
      <c r="K750" s="193"/>
      <c r="L750" s="193"/>
      <c r="M750" s="193"/>
      <c r="N750" s="193"/>
      <c r="O750" s="193"/>
      <c r="P750" s="193"/>
      <c r="Q750" s="193"/>
      <c r="R750" s="193"/>
      <c r="S750" s="193"/>
      <c r="T750" s="193"/>
      <c r="U750" s="193"/>
      <c r="V750" s="193"/>
      <c r="W750" s="193"/>
      <c r="X750" s="193"/>
      <c r="Y750" s="193"/>
      <c r="Z750" s="193"/>
    </row>
    <row r="751" ht="12.0" customHeight="1">
      <c r="A751" s="193"/>
      <c r="B751" s="540"/>
      <c r="C751" s="193"/>
      <c r="D751" s="540"/>
      <c r="E751" s="540"/>
      <c r="F751" s="540"/>
      <c r="G751" s="540"/>
      <c r="H751" s="193"/>
      <c r="I751" s="193"/>
      <c r="J751" s="193"/>
      <c r="K751" s="193"/>
      <c r="L751" s="193"/>
      <c r="M751" s="193"/>
      <c r="N751" s="193"/>
      <c r="O751" s="193"/>
      <c r="P751" s="193"/>
      <c r="Q751" s="193"/>
      <c r="R751" s="193"/>
      <c r="S751" s="193"/>
      <c r="T751" s="193"/>
      <c r="U751" s="193"/>
      <c r="V751" s="193"/>
      <c r="W751" s="193"/>
      <c r="X751" s="193"/>
      <c r="Y751" s="193"/>
      <c r="Z751" s="193"/>
    </row>
    <row r="752" ht="12.0" customHeight="1">
      <c r="A752" s="193"/>
      <c r="B752" s="540"/>
      <c r="C752" s="193"/>
      <c r="D752" s="540"/>
      <c r="E752" s="540"/>
      <c r="F752" s="540"/>
      <c r="G752" s="540"/>
      <c r="H752" s="193"/>
      <c r="I752" s="193"/>
      <c r="J752" s="193"/>
      <c r="K752" s="193"/>
      <c r="L752" s="193"/>
      <c r="M752" s="193"/>
      <c r="N752" s="193"/>
      <c r="O752" s="193"/>
      <c r="P752" s="193"/>
      <c r="Q752" s="193"/>
      <c r="R752" s="193"/>
      <c r="S752" s="193"/>
      <c r="T752" s="193"/>
      <c r="U752" s="193"/>
      <c r="V752" s="193"/>
      <c r="W752" s="193"/>
      <c r="X752" s="193"/>
      <c r="Y752" s="193"/>
      <c r="Z752" s="193"/>
    </row>
    <row r="753" ht="12.0" customHeight="1">
      <c r="A753" s="193"/>
      <c r="B753" s="540"/>
      <c r="C753" s="193"/>
      <c r="D753" s="540"/>
      <c r="E753" s="540"/>
      <c r="F753" s="540"/>
      <c r="G753" s="540"/>
      <c r="H753" s="193"/>
      <c r="I753" s="193"/>
      <c r="J753" s="193"/>
      <c r="K753" s="193"/>
      <c r="L753" s="193"/>
      <c r="M753" s="193"/>
      <c r="N753" s="193"/>
      <c r="O753" s="193"/>
      <c r="P753" s="193"/>
      <c r="Q753" s="193"/>
      <c r="R753" s="193"/>
      <c r="S753" s="193"/>
      <c r="T753" s="193"/>
      <c r="U753" s="193"/>
      <c r="V753" s="193"/>
      <c r="W753" s="193"/>
      <c r="X753" s="193"/>
      <c r="Y753" s="193"/>
      <c r="Z753" s="193"/>
    </row>
    <row r="754" ht="12.0" customHeight="1">
      <c r="A754" s="193"/>
      <c r="B754" s="540"/>
      <c r="C754" s="193"/>
      <c r="D754" s="540"/>
      <c r="E754" s="540"/>
      <c r="F754" s="540"/>
      <c r="G754" s="540"/>
      <c r="H754" s="193"/>
      <c r="I754" s="193"/>
      <c r="J754" s="193"/>
      <c r="K754" s="193"/>
      <c r="L754" s="193"/>
      <c r="M754" s="193"/>
      <c r="N754" s="193"/>
      <c r="O754" s="193"/>
      <c r="P754" s="193"/>
      <c r="Q754" s="193"/>
      <c r="R754" s="193"/>
      <c r="S754" s="193"/>
      <c r="T754" s="193"/>
      <c r="U754" s="193"/>
      <c r="V754" s="193"/>
      <c r="W754" s="193"/>
      <c r="X754" s="193"/>
      <c r="Y754" s="193"/>
      <c r="Z754" s="193"/>
    </row>
    <row r="755" ht="12.0" customHeight="1">
      <c r="A755" s="193"/>
      <c r="B755" s="540"/>
      <c r="C755" s="193"/>
      <c r="D755" s="540"/>
      <c r="E755" s="540"/>
      <c r="F755" s="540"/>
      <c r="G755" s="540"/>
      <c r="H755" s="193"/>
      <c r="I755" s="193"/>
      <c r="J755" s="193"/>
      <c r="K755" s="193"/>
      <c r="L755" s="193"/>
      <c r="M755" s="193"/>
      <c r="N755" s="193"/>
      <c r="O755" s="193"/>
      <c r="P755" s="193"/>
      <c r="Q755" s="193"/>
      <c r="R755" s="193"/>
      <c r="S755" s="193"/>
      <c r="T755" s="193"/>
      <c r="U755" s="193"/>
      <c r="V755" s="193"/>
      <c r="W755" s="193"/>
      <c r="X755" s="193"/>
      <c r="Y755" s="193"/>
      <c r="Z755" s="193"/>
    </row>
    <row r="756" ht="12.0" customHeight="1">
      <c r="A756" s="193"/>
      <c r="B756" s="540"/>
      <c r="C756" s="193"/>
      <c r="D756" s="540"/>
      <c r="E756" s="540"/>
      <c r="F756" s="540"/>
      <c r="G756" s="540"/>
      <c r="H756" s="193"/>
      <c r="I756" s="193"/>
      <c r="J756" s="193"/>
      <c r="K756" s="193"/>
      <c r="L756" s="193"/>
      <c r="M756" s="193"/>
      <c r="N756" s="193"/>
      <c r="O756" s="193"/>
      <c r="P756" s="193"/>
      <c r="Q756" s="193"/>
      <c r="R756" s="193"/>
      <c r="S756" s="193"/>
      <c r="T756" s="193"/>
      <c r="U756" s="193"/>
      <c r="V756" s="193"/>
      <c r="W756" s="193"/>
      <c r="X756" s="193"/>
      <c r="Y756" s="193"/>
      <c r="Z756" s="193"/>
    </row>
    <row r="757" ht="12.0" customHeight="1">
      <c r="A757" s="193"/>
      <c r="B757" s="540"/>
      <c r="C757" s="193"/>
      <c r="D757" s="540"/>
      <c r="E757" s="540"/>
      <c r="F757" s="540"/>
      <c r="G757" s="540"/>
      <c r="H757" s="193"/>
      <c r="I757" s="193"/>
      <c r="J757" s="193"/>
      <c r="K757" s="193"/>
      <c r="L757" s="193"/>
      <c r="M757" s="193"/>
      <c r="N757" s="193"/>
      <c r="O757" s="193"/>
      <c r="P757" s="193"/>
      <c r="Q757" s="193"/>
      <c r="R757" s="193"/>
      <c r="S757" s="193"/>
      <c r="T757" s="193"/>
      <c r="U757" s="193"/>
      <c r="V757" s="193"/>
      <c r="W757" s="193"/>
      <c r="X757" s="193"/>
      <c r="Y757" s="193"/>
      <c r="Z757" s="193"/>
    </row>
    <row r="758" ht="12.0" customHeight="1">
      <c r="A758" s="193"/>
      <c r="B758" s="540"/>
      <c r="C758" s="193"/>
      <c r="D758" s="540"/>
      <c r="E758" s="540"/>
      <c r="F758" s="540"/>
      <c r="G758" s="540"/>
      <c r="H758" s="193"/>
      <c r="I758" s="193"/>
      <c r="J758" s="193"/>
      <c r="K758" s="193"/>
      <c r="L758" s="193"/>
      <c r="M758" s="193"/>
      <c r="N758" s="193"/>
      <c r="O758" s="193"/>
      <c r="P758" s="193"/>
      <c r="Q758" s="193"/>
      <c r="R758" s="193"/>
      <c r="S758" s="193"/>
      <c r="T758" s="193"/>
      <c r="U758" s="193"/>
      <c r="V758" s="193"/>
      <c r="W758" s="193"/>
      <c r="X758" s="193"/>
      <c r="Y758" s="193"/>
      <c r="Z758" s="193"/>
    </row>
    <row r="759" ht="12.0" customHeight="1">
      <c r="A759" s="193"/>
      <c r="B759" s="540"/>
      <c r="C759" s="193"/>
      <c r="D759" s="540"/>
      <c r="E759" s="540"/>
      <c r="F759" s="540"/>
      <c r="G759" s="540"/>
      <c r="H759" s="193"/>
      <c r="I759" s="193"/>
      <c r="J759" s="193"/>
      <c r="K759" s="193"/>
      <c r="L759" s="193"/>
      <c r="M759" s="193"/>
      <c r="N759" s="193"/>
      <c r="O759" s="193"/>
      <c r="P759" s="193"/>
      <c r="Q759" s="193"/>
      <c r="R759" s="193"/>
      <c r="S759" s="193"/>
      <c r="T759" s="193"/>
      <c r="U759" s="193"/>
      <c r="V759" s="193"/>
      <c r="W759" s="193"/>
      <c r="X759" s="193"/>
      <c r="Y759" s="193"/>
      <c r="Z759" s="193"/>
    </row>
    <row r="760" ht="12.0" customHeight="1">
      <c r="A760" s="193"/>
      <c r="B760" s="540"/>
      <c r="C760" s="193"/>
      <c r="D760" s="540"/>
      <c r="E760" s="540"/>
      <c r="F760" s="540"/>
      <c r="G760" s="540"/>
      <c r="H760" s="193"/>
      <c r="I760" s="193"/>
      <c r="J760" s="193"/>
      <c r="K760" s="193"/>
      <c r="L760" s="193"/>
      <c r="M760" s="193"/>
      <c r="N760" s="193"/>
      <c r="O760" s="193"/>
      <c r="P760" s="193"/>
      <c r="Q760" s="193"/>
      <c r="R760" s="193"/>
      <c r="S760" s="193"/>
      <c r="T760" s="193"/>
      <c r="U760" s="193"/>
      <c r="V760" s="193"/>
      <c r="W760" s="193"/>
      <c r="X760" s="193"/>
      <c r="Y760" s="193"/>
      <c r="Z760" s="193"/>
    </row>
    <row r="761" ht="12.0" customHeight="1">
      <c r="A761" s="193"/>
      <c r="B761" s="540"/>
      <c r="C761" s="193"/>
      <c r="D761" s="540"/>
      <c r="E761" s="540"/>
      <c r="F761" s="540"/>
      <c r="G761" s="540"/>
      <c r="H761" s="193"/>
      <c r="I761" s="193"/>
      <c r="J761" s="193"/>
      <c r="K761" s="193"/>
      <c r="L761" s="193"/>
      <c r="M761" s="193"/>
      <c r="N761" s="193"/>
      <c r="O761" s="193"/>
      <c r="P761" s="193"/>
      <c r="Q761" s="193"/>
      <c r="R761" s="193"/>
      <c r="S761" s="193"/>
      <c r="T761" s="193"/>
      <c r="U761" s="193"/>
      <c r="V761" s="193"/>
      <c r="W761" s="193"/>
      <c r="X761" s="193"/>
      <c r="Y761" s="193"/>
      <c r="Z761" s="193"/>
    </row>
    <row r="762" ht="12.0" customHeight="1">
      <c r="A762" s="193"/>
      <c r="B762" s="540"/>
      <c r="C762" s="193"/>
      <c r="D762" s="540"/>
      <c r="E762" s="540"/>
      <c r="F762" s="540"/>
      <c r="G762" s="540"/>
      <c r="H762" s="193"/>
      <c r="I762" s="193"/>
      <c r="J762" s="193"/>
      <c r="K762" s="193"/>
      <c r="L762" s="193"/>
      <c r="M762" s="193"/>
      <c r="N762" s="193"/>
      <c r="O762" s="193"/>
      <c r="P762" s="193"/>
      <c r="Q762" s="193"/>
      <c r="R762" s="193"/>
      <c r="S762" s="193"/>
      <c r="T762" s="193"/>
      <c r="U762" s="193"/>
      <c r="V762" s="193"/>
      <c r="W762" s="193"/>
      <c r="X762" s="193"/>
      <c r="Y762" s="193"/>
      <c r="Z762" s="193"/>
    </row>
    <row r="763" ht="12.0" customHeight="1">
      <c r="A763" s="193"/>
      <c r="B763" s="540"/>
      <c r="C763" s="193"/>
      <c r="D763" s="540"/>
      <c r="E763" s="540"/>
      <c r="F763" s="540"/>
      <c r="G763" s="540"/>
      <c r="H763" s="193"/>
      <c r="I763" s="193"/>
      <c r="J763" s="193"/>
      <c r="K763" s="193"/>
      <c r="L763" s="193"/>
      <c r="M763" s="193"/>
      <c r="N763" s="193"/>
      <c r="O763" s="193"/>
      <c r="P763" s="193"/>
      <c r="Q763" s="193"/>
      <c r="R763" s="193"/>
      <c r="S763" s="193"/>
      <c r="T763" s="193"/>
      <c r="U763" s="193"/>
      <c r="V763" s="193"/>
      <c r="W763" s="193"/>
      <c r="X763" s="193"/>
      <c r="Y763" s="193"/>
      <c r="Z763" s="193"/>
    </row>
    <row r="764" ht="12.0" customHeight="1">
      <c r="A764" s="193"/>
      <c r="B764" s="540"/>
      <c r="C764" s="193"/>
      <c r="D764" s="540"/>
      <c r="E764" s="540"/>
      <c r="F764" s="540"/>
      <c r="G764" s="540"/>
      <c r="H764" s="193"/>
      <c r="I764" s="193"/>
      <c r="J764" s="193"/>
      <c r="K764" s="193"/>
      <c r="L764" s="193"/>
      <c r="M764" s="193"/>
      <c r="N764" s="193"/>
      <c r="O764" s="193"/>
      <c r="P764" s="193"/>
      <c r="Q764" s="193"/>
      <c r="R764" s="193"/>
      <c r="S764" s="193"/>
      <c r="T764" s="193"/>
      <c r="U764" s="193"/>
      <c r="V764" s="193"/>
      <c r="W764" s="193"/>
      <c r="X764" s="193"/>
      <c r="Y764" s="193"/>
      <c r="Z764" s="193"/>
    </row>
    <row r="765" ht="12.0" customHeight="1">
      <c r="A765" s="193"/>
      <c r="B765" s="540"/>
      <c r="C765" s="193"/>
      <c r="D765" s="540"/>
      <c r="E765" s="540"/>
      <c r="F765" s="540"/>
      <c r="G765" s="540"/>
      <c r="H765" s="193"/>
      <c r="I765" s="193"/>
      <c r="J765" s="193"/>
      <c r="K765" s="193"/>
      <c r="L765" s="193"/>
      <c r="M765" s="193"/>
      <c r="N765" s="193"/>
      <c r="O765" s="193"/>
      <c r="P765" s="193"/>
      <c r="Q765" s="193"/>
      <c r="R765" s="193"/>
      <c r="S765" s="193"/>
      <c r="T765" s="193"/>
      <c r="U765" s="193"/>
      <c r="V765" s="193"/>
      <c r="W765" s="193"/>
      <c r="X765" s="193"/>
      <c r="Y765" s="193"/>
      <c r="Z765" s="193"/>
    </row>
    <row r="766" ht="12.0" customHeight="1">
      <c r="A766" s="193"/>
      <c r="B766" s="540"/>
      <c r="C766" s="193"/>
      <c r="D766" s="540"/>
      <c r="E766" s="540"/>
      <c r="F766" s="540"/>
      <c r="G766" s="540"/>
      <c r="H766" s="193"/>
      <c r="I766" s="193"/>
      <c r="J766" s="193"/>
      <c r="K766" s="193"/>
      <c r="L766" s="193"/>
      <c r="M766" s="193"/>
      <c r="N766" s="193"/>
      <c r="O766" s="193"/>
      <c r="P766" s="193"/>
      <c r="Q766" s="193"/>
      <c r="R766" s="193"/>
      <c r="S766" s="193"/>
      <c r="T766" s="193"/>
      <c r="U766" s="193"/>
      <c r="V766" s="193"/>
      <c r="W766" s="193"/>
      <c r="X766" s="193"/>
      <c r="Y766" s="193"/>
      <c r="Z766" s="193"/>
    </row>
    <row r="767" ht="12.0" customHeight="1">
      <c r="A767" s="193"/>
      <c r="B767" s="540"/>
      <c r="C767" s="193"/>
      <c r="D767" s="540"/>
      <c r="E767" s="540"/>
      <c r="F767" s="540"/>
      <c r="G767" s="540"/>
      <c r="H767" s="193"/>
      <c r="I767" s="193"/>
      <c r="J767" s="193"/>
      <c r="K767" s="193"/>
      <c r="L767" s="193"/>
      <c r="M767" s="193"/>
      <c r="N767" s="193"/>
      <c r="O767" s="193"/>
      <c r="P767" s="193"/>
      <c r="Q767" s="193"/>
      <c r="R767" s="193"/>
      <c r="S767" s="193"/>
      <c r="T767" s="193"/>
      <c r="U767" s="193"/>
      <c r="V767" s="193"/>
      <c r="W767" s="193"/>
      <c r="X767" s="193"/>
      <c r="Y767" s="193"/>
      <c r="Z767" s="193"/>
    </row>
    <row r="768" ht="12.0" customHeight="1">
      <c r="A768" s="193"/>
      <c r="B768" s="540"/>
      <c r="C768" s="193"/>
      <c r="D768" s="540"/>
      <c r="E768" s="540"/>
      <c r="F768" s="540"/>
      <c r="G768" s="540"/>
      <c r="H768" s="193"/>
      <c r="I768" s="193"/>
      <c r="J768" s="193"/>
      <c r="K768" s="193"/>
      <c r="L768" s="193"/>
      <c r="M768" s="193"/>
      <c r="N768" s="193"/>
      <c r="O768" s="193"/>
      <c r="P768" s="193"/>
      <c r="Q768" s="193"/>
      <c r="R768" s="193"/>
      <c r="S768" s="193"/>
      <c r="T768" s="193"/>
      <c r="U768" s="193"/>
      <c r="V768" s="193"/>
      <c r="W768" s="193"/>
      <c r="X768" s="193"/>
      <c r="Y768" s="193"/>
      <c r="Z768" s="193"/>
    </row>
    <row r="769" ht="12.0" customHeight="1">
      <c r="A769" s="193"/>
      <c r="B769" s="540"/>
      <c r="C769" s="193"/>
      <c r="D769" s="540"/>
      <c r="E769" s="540"/>
      <c r="F769" s="540"/>
      <c r="G769" s="540"/>
      <c r="H769" s="193"/>
      <c r="I769" s="193"/>
      <c r="J769" s="193"/>
      <c r="K769" s="193"/>
      <c r="L769" s="193"/>
      <c r="M769" s="193"/>
      <c r="N769" s="193"/>
      <c r="O769" s="193"/>
      <c r="P769" s="193"/>
      <c r="Q769" s="193"/>
      <c r="R769" s="193"/>
      <c r="S769" s="193"/>
      <c r="T769" s="193"/>
      <c r="U769" s="193"/>
      <c r="V769" s="193"/>
      <c r="W769" s="193"/>
      <c r="X769" s="193"/>
      <c r="Y769" s="193"/>
      <c r="Z769" s="193"/>
    </row>
    <row r="770" ht="12.0" customHeight="1">
      <c r="A770" s="193"/>
      <c r="B770" s="540"/>
      <c r="C770" s="193"/>
      <c r="D770" s="540"/>
      <c r="E770" s="540"/>
      <c r="F770" s="540"/>
      <c r="G770" s="540"/>
      <c r="H770" s="193"/>
      <c r="I770" s="193"/>
      <c r="J770" s="193"/>
      <c r="K770" s="193"/>
      <c r="L770" s="193"/>
      <c r="M770" s="193"/>
      <c r="N770" s="193"/>
      <c r="O770" s="193"/>
      <c r="P770" s="193"/>
      <c r="Q770" s="193"/>
      <c r="R770" s="193"/>
      <c r="S770" s="193"/>
      <c r="T770" s="193"/>
      <c r="U770" s="193"/>
      <c r="V770" s="193"/>
      <c r="W770" s="193"/>
      <c r="X770" s="193"/>
      <c r="Y770" s="193"/>
      <c r="Z770" s="193"/>
    </row>
    <row r="771" ht="12.0" customHeight="1">
      <c r="A771" s="193"/>
      <c r="B771" s="540"/>
      <c r="C771" s="193"/>
      <c r="D771" s="540"/>
      <c r="E771" s="540"/>
      <c r="F771" s="540"/>
      <c r="G771" s="540"/>
      <c r="H771" s="193"/>
      <c r="I771" s="193"/>
      <c r="J771" s="193"/>
      <c r="K771" s="193"/>
      <c r="L771" s="193"/>
      <c r="M771" s="193"/>
      <c r="N771" s="193"/>
      <c r="O771" s="193"/>
      <c r="P771" s="193"/>
      <c r="Q771" s="193"/>
      <c r="R771" s="193"/>
      <c r="S771" s="193"/>
      <c r="T771" s="193"/>
      <c r="U771" s="193"/>
      <c r="V771" s="193"/>
      <c r="W771" s="193"/>
      <c r="X771" s="193"/>
      <c r="Y771" s="193"/>
      <c r="Z771" s="193"/>
    </row>
    <row r="772" ht="12.0" customHeight="1">
      <c r="A772" s="193"/>
      <c r="B772" s="540"/>
      <c r="C772" s="193"/>
      <c r="D772" s="540"/>
      <c r="E772" s="540"/>
      <c r="F772" s="540"/>
      <c r="G772" s="540"/>
      <c r="H772" s="193"/>
      <c r="I772" s="193"/>
      <c r="J772" s="193"/>
      <c r="K772" s="193"/>
      <c r="L772" s="193"/>
      <c r="M772" s="193"/>
      <c r="N772" s="193"/>
      <c r="O772" s="193"/>
      <c r="P772" s="193"/>
      <c r="Q772" s="193"/>
      <c r="R772" s="193"/>
      <c r="S772" s="193"/>
      <c r="T772" s="193"/>
      <c r="U772" s="193"/>
      <c r="V772" s="193"/>
      <c r="W772" s="193"/>
      <c r="X772" s="193"/>
      <c r="Y772" s="193"/>
      <c r="Z772" s="193"/>
    </row>
    <row r="773" ht="12.0" customHeight="1">
      <c r="A773" s="193"/>
      <c r="B773" s="540"/>
      <c r="C773" s="193"/>
      <c r="D773" s="540"/>
      <c r="E773" s="540"/>
      <c r="F773" s="540"/>
      <c r="G773" s="540"/>
      <c r="H773" s="193"/>
      <c r="I773" s="193"/>
      <c r="J773" s="193"/>
      <c r="K773" s="193"/>
      <c r="L773" s="193"/>
      <c r="M773" s="193"/>
      <c r="N773" s="193"/>
      <c r="O773" s="193"/>
      <c r="P773" s="193"/>
      <c r="Q773" s="193"/>
      <c r="R773" s="193"/>
      <c r="S773" s="193"/>
      <c r="T773" s="193"/>
      <c r="U773" s="193"/>
      <c r="V773" s="193"/>
      <c r="W773" s="193"/>
      <c r="X773" s="193"/>
      <c r="Y773" s="193"/>
      <c r="Z773" s="193"/>
    </row>
    <row r="774" ht="12.0" customHeight="1">
      <c r="A774" s="193"/>
      <c r="B774" s="540"/>
      <c r="C774" s="193"/>
      <c r="D774" s="540"/>
      <c r="E774" s="540"/>
      <c r="F774" s="540"/>
      <c r="G774" s="540"/>
      <c r="H774" s="193"/>
      <c r="I774" s="193"/>
      <c r="J774" s="193"/>
      <c r="K774" s="193"/>
      <c r="L774" s="193"/>
      <c r="M774" s="193"/>
      <c r="N774" s="193"/>
      <c r="O774" s="193"/>
      <c r="P774" s="193"/>
      <c r="Q774" s="193"/>
      <c r="R774" s="193"/>
      <c r="S774" s="193"/>
      <c r="T774" s="193"/>
      <c r="U774" s="193"/>
      <c r="V774" s="193"/>
      <c r="W774" s="193"/>
      <c r="X774" s="193"/>
      <c r="Y774" s="193"/>
      <c r="Z774" s="193"/>
    </row>
    <row r="775" ht="12.0" customHeight="1">
      <c r="A775" s="193"/>
      <c r="B775" s="540"/>
      <c r="C775" s="193"/>
      <c r="D775" s="540"/>
      <c r="E775" s="540"/>
      <c r="F775" s="540"/>
      <c r="G775" s="540"/>
      <c r="H775" s="193"/>
      <c r="I775" s="193"/>
      <c r="J775" s="193"/>
      <c r="K775" s="193"/>
      <c r="L775" s="193"/>
      <c r="M775" s="193"/>
      <c r="N775" s="193"/>
      <c r="O775" s="193"/>
      <c r="P775" s="193"/>
      <c r="Q775" s="193"/>
      <c r="R775" s="193"/>
      <c r="S775" s="193"/>
      <c r="T775" s="193"/>
      <c r="U775" s="193"/>
      <c r="V775" s="193"/>
      <c r="W775" s="193"/>
      <c r="X775" s="193"/>
      <c r="Y775" s="193"/>
      <c r="Z775" s="193"/>
    </row>
    <row r="776" ht="12.0" customHeight="1">
      <c r="A776" s="193"/>
      <c r="B776" s="540"/>
      <c r="C776" s="193"/>
      <c r="D776" s="540"/>
      <c r="E776" s="540"/>
      <c r="F776" s="540"/>
      <c r="G776" s="540"/>
      <c r="H776" s="193"/>
      <c r="I776" s="193"/>
      <c r="J776" s="193"/>
      <c r="K776" s="193"/>
      <c r="L776" s="193"/>
      <c r="M776" s="193"/>
      <c r="N776" s="193"/>
      <c r="O776" s="193"/>
      <c r="P776" s="193"/>
      <c r="Q776" s="193"/>
      <c r="R776" s="193"/>
      <c r="S776" s="193"/>
      <c r="T776" s="193"/>
      <c r="U776" s="193"/>
      <c r="V776" s="193"/>
      <c r="W776" s="193"/>
      <c r="X776" s="193"/>
      <c r="Y776" s="193"/>
      <c r="Z776" s="193"/>
    </row>
    <row r="777" ht="12.0" customHeight="1">
      <c r="A777" s="193"/>
      <c r="B777" s="540"/>
      <c r="C777" s="193"/>
      <c r="D777" s="540"/>
      <c r="E777" s="540"/>
      <c r="F777" s="540"/>
      <c r="G777" s="540"/>
      <c r="H777" s="193"/>
      <c r="I777" s="193"/>
      <c r="J777" s="193"/>
      <c r="K777" s="193"/>
      <c r="L777" s="193"/>
      <c r="M777" s="193"/>
      <c r="N777" s="193"/>
      <c r="O777" s="193"/>
      <c r="P777" s="193"/>
      <c r="Q777" s="193"/>
      <c r="R777" s="193"/>
      <c r="S777" s="193"/>
      <c r="T777" s="193"/>
      <c r="U777" s="193"/>
      <c r="V777" s="193"/>
      <c r="W777" s="193"/>
      <c r="X777" s="193"/>
      <c r="Y777" s="193"/>
      <c r="Z777" s="193"/>
    </row>
    <row r="778" ht="12.0" customHeight="1">
      <c r="A778" s="193"/>
      <c r="B778" s="540"/>
      <c r="C778" s="193"/>
      <c r="D778" s="540"/>
      <c r="E778" s="540"/>
      <c r="F778" s="540"/>
      <c r="G778" s="540"/>
      <c r="H778" s="193"/>
      <c r="I778" s="193"/>
      <c r="J778" s="193"/>
      <c r="K778" s="193"/>
      <c r="L778" s="193"/>
      <c r="M778" s="193"/>
      <c r="N778" s="193"/>
      <c r="O778" s="193"/>
      <c r="P778" s="193"/>
      <c r="Q778" s="193"/>
      <c r="R778" s="193"/>
      <c r="S778" s="193"/>
      <c r="T778" s="193"/>
      <c r="U778" s="193"/>
      <c r="V778" s="193"/>
      <c r="W778" s="193"/>
      <c r="X778" s="193"/>
      <c r="Y778" s="193"/>
      <c r="Z778" s="193"/>
    </row>
    <row r="779" ht="12.0" customHeight="1">
      <c r="A779" s="193"/>
      <c r="B779" s="540"/>
      <c r="C779" s="193"/>
      <c r="D779" s="540"/>
      <c r="E779" s="540"/>
      <c r="F779" s="540"/>
      <c r="G779" s="540"/>
      <c r="H779" s="193"/>
      <c r="I779" s="193"/>
      <c r="J779" s="193"/>
      <c r="K779" s="193"/>
      <c r="L779" s="193"/>
      <c r="M779" s="193"/>
      <c r="N779" s="193"/>
      <c r="O779" s="193"/>
      <c r="P779" s="193"/>
      <c r="Q779" s="193"/>
      <c r="R779" s="193"/>
      <c r="S779" s="193"/>
      <c r="T779" s="193"/>
      <c r="U779" s="193"/>
      <c r="V779" s="193"/>
      <c r="W779" s="193"/>
      <c r="X779" s="193"/>
      <c r="Y779" s="193"/>
      <c r="Z779" s="193"/>
    </row>
    <row r="780" ht="12.0" customHeight="1">
      <c r="A780" s="193"/>
      <c r="B780" s="540"/>
      <c r="C780" s="193"/>
      <c r="D780" s="540"/>
      <c r="E780" s="540"/>
      <c r="F780" s="540"/>
      <c r="G780" s="540"/>
      <c r="H780" s="193"/>
      <c r="I780" s="193"/>
      <c r="J780" s="193"/>
      <c r="K780" s="193"/>
      <c r="L780" s="193"/>
      <c r="M780" s="193"/>
      <c r="N780" s="193"/>
      <c r="O780" s="193"/>
      <c r="P780" s="193"/>
      <c r="Q780" s="193"/>
      <c r="R780" s="193"/>
      <c r="S780" s="193"/>
      <c r="T780" s="193"/>
      <c r="U780" s="193"/>
      <c r="V780" s="193"/>
      <c r="W780" s="193"/>
      <c r="X780" s="193"/>
      <c r="Y780" s="193"/>
      <c r="Z780" s="193"/>
    </row>
    <row r="781" ht="12.0" customHeight="1">
      <c r="A781" s="193"/>
      <c r="B781" s="540"/>
      <c r="C781" s="193"/>
      <c r="D781" s="540"/>
      <c r="E781" s="540"/>
      <c r="F781" s="540"/>
      <c r="G781" s="540"/>
      <c r="H781" s="193"/>
      <c r="I781" s="193"/>
      <c r="J781" s="193"/>
      <c r="K781" s="193"/>
      <c r="L781" s="193"/>
      <c r="M781" s="193"/>
      <c r="N781" s="193"/>
      <c r="O781" s="193"/>
      <c r="P781" s="193"/>
      <c r="Q781" s="193"/>
      <c r="R781" s="193"/>
      <c r="S781" s="193"/>
      <c r="T781" s="193"/>
      <c r="U781" s="193"/>
      <c r="V781" s="193"/>
      <c r="W781" s="193"/>
      <c r="X781" s="193"/>
      <c r="Y781" s="193"/>
      <c r="Z781" s="193"/>
    </row>
    <row r="782" ht="12.0" customHeight="1">
      <c r="A782" s="193"/>
      <c r="B782" s="540"/>
      <c r="C782" s="193"/>
      <c r="D782" s="540"/>
      <c r="E782" s="540"/>
      <c r="F782" s="540"/>
      <c r="G782" s="540"/>
      <c r="H782" s="193"/>
      <c r="I782" s="193"/>
      <c r="J782" s="193"/>
      <c r="K782" s="193"/>
      <c r="L782" s="193"/>
      <c r="M782" s="193"/>
      <c r="N782" s="193"/>
      <c r="O782" s="193"/>
      <c r="P782" s="193"/>
      <c r="Q782" s="193"/>
      <c r="R782" s="193"/>
      <c r="S782" s="193"/>
      <c r="T782" s="193"/>
      <c r="U782" s="193"/>
      <c r="V782" s="193"/>
      <c r="W782" s="193"/>
      <c r="X782" s="193"/>
      <c r="Y782" s="193"/>
      <c r="Z782" s="193"/>
    </row>
    <row r="783" ht="12.0" customHeight="1">
      <c r="A783" s="193"/>
      <c r="B783" s="540"/>
      <c r="C783" s="193"/>
      <c r="D783" s="540"/>
      <c r="E783" s="540"/>
      <c r="F783" s="540"/>
      <c r="G783" s="540"/>
      <c r="H783" s="193"/>
      <c r="I783" s="193"/>
      <c r="J783" s="193"/>
      <c r="K783" s="193"/>
      <c r="L783" s="193"/>
      <c r="M783" s="193"/>
      <c r="N783" s="193"/>
      <c r="O783" s="193"/>
      <c r="P783" s="193"/>
      <c r="Q783" s="193"/>
      <c r="R783" s="193"/>
      <c r="S783" s="193"/>
      <c r="T783" s="193"/>
      <c r="U783" s="193"/>
      <c r="V783" s="193"/>
      <c r="W783" s="193"/>
      <c r="X783" s="193"/>
      <c r="Y783" s="193"/>
      <c r="Z783" s="193"/>
    </row>
    <row r="784" ht="12.0" customHeight="1">
      <c r="A784" s="193"/>
      <c r="B784" s="540"/>
      <c r="C784" s="193"/>
      <c r="D784" s="540"/>
      <c r="E784" s="540"/>
      <c r="F784" s="540"/>
      <c r="G784" s="540"/>
      <c r="H784" s="193"/>
      <c r="I784" s="193"/>
      <c r="J784" s="193"/>
      <c r="K784" s="193"/>
      <c r="L784" s="193"/>
      <c r="M784" s="193"/>
      <c r="N784" s="193"/>
      <c r="O784" s="193"/>
      <c r="P784" s="193"/>
      <c r="Q784" s="193"/>
      <c r="R784" s="193"/>
      <c r="S784" s="193"/>
      <c r="T784" s="193"/>
      <c r="U784" s="193"/>
      <c r="V784" s="193"/>
      <c r="W784" s="193"/>
      <c r="X784" s="193"/>
      <c r="Y784" s="193"/>
      <c r="Z784" s="193"/>
    </row>
    <row r="785" ht="12.0" customHeight="1">
      <c r="A785" s="193"/>
      <c r="B785" s="540"/>
      <c r="C785" s="193"/>
      <c r="D785" s="540"/>
      <c r="E785" s="540"/>
      <c r="F785" s="540"/>
      <c r="G785" s="540"/>
      <c r="H785" s="193"/>
      <c r="I785" s="193"/>
      <c r="J785" s="193"/>
      <c r="K785" s="193"/>
      <c r="L785" s="193"/>
      <c r="M785" s="193"/>
      <c r="N785" s="193"/>
      <c r="O785" s="193"/>
      <c r="P785" s="193"/>
      <c r="Q785" s="193"/>
      <c r="R785" s="193"/>
      <c r="S785" s="193"/>
      <c r="T785" s="193"/>
      <c r="U785" s="193"/>
      <c r="V785" s="193"/>
      <c r="W785" s="193"/>
      <c r="X785" s="193"/>
      <c r="Y785" s="193"/>
      <c r="Z785" s="193"/>
    </row>
    <row r="786" ht="12.0" customHeight="1">
      <c r="A786" s="193"/>
      <c r="B786" s="540"/>
      <c r="C786" s="193"/>
      <c r="D786" s="540"/>
      <c r="E786" s="540"/>
      <c r="F786" s="540"/>
      <c r="G786" s="540"/>
      <c r="H786" s="193"/>
      <c r="I786" s="193"/>
      <c r="J786" s="193"/>
      <c r="K786" s="193"/>
      <c r="L786" s="193"/>
      <c r="M786" s="193"/>
      <c r="N786" s="193"/>
      <c r="O786" s="193"/>
      <c r="P786" s="193"/>
      <c r="Q786" s="193"/>
      <c r="R786" s="193"/>
      <c r="S786" s="193"/>
      <c r="T786" s="193"/>
      <c r="U786" s="193"/>
      <c r="V786" s="193"/>
      <c r="W786" s="193"/>
      <c r="X786" s="193"/>
      <c r="Y786" s="193"/>
      <c r="Z786" s="193"/>
    </row>
    <row r="787" ht="12.0" customHeight="1">
      <c r="A787" s="193"/>
      <c r="B787" s="540"/>
      <c r="C787" s="193"/>
      <c r="D787" s="540"/>
      <c r="E787" s="540"/>
      <c r="F787" s="540"/>
      <c r="G787" s="540"/>
      <c r="H787" s="193"/>
      <c r="I787" s="193"/>
      <c r="J787" s="193"/>
      <c r="K787" s="193"/>
      <c r="L787" s="193"/>
      <c r="M787" s="193"/>
      <c r="N787" s="193"/>
      <c r="O787" s="193"/>
      <c r="P787" s="193"/>
      <c r="Q787" s="193"/>
      <c r="R787" s="193"/>
      <c r="S787" s="193"/>
      <c r="T787" s="193"/>
      <c r="U787" s="193"/>
      <c r="V787" s="193"/>
      <c r="W787" s="193"/>
      <c r="X787" s="193"/>
      <c r="Y787" s="193"/>
      <c r="Z787" s="193"/>
    </row>
    <row r="788" ht="12.0" customHeight="1">
      <c r="A788" s="193"/>
      <c r="B788" s="540"/>
      <c r="C788" s="193"/>
      <c r="D788" s="540"/>
      <c r="E788" s="540"/>
      <c r="F788" s="540"/>
      <c r="G788" s="540"/>
      <c r="H788" s="193"/>
      <c r="I788" s="193"/>
      <c r="J788" s="193"/>
      <c r="K788" s="193"/>
      <c r="L788" s="193"/>
      <c r="M788" s="193"/>
      <c r="N788" s="193"/>
      <c r="O788" s="193"/>
      <c r="P788" s="193"/>
      <c r="Q788" s="193"/>
      <c r="R788" s="193"/>
      <c r="S788" s="193"/>
      <c r="T788" s="193"/>
      <c r="U788" s="193"/>
      <c r="V788" s="193"/>
      <c r="W788" s="193"/>
      <c r="X788" s="193"/>
      <c r="Y788" s="193"/>
      <c r="Z788" s="193"/>
    </row>
    <row r="789" ht="12.0" customHeight="1">
      <c r="A789" s="193"/>
      <c r="B789" s="540"/>
      <c r="C789" s="193"/>
      <c r="D789" s="540"/>
      <c r="E789" s="540"/>
      <c r="F789" s="540"/>
      <c r="G789" s="540"/>
      <c r="H789" s="193"/>
      <c r="I789" s="193"/>
      <c r="J789" s="193"/>
      <c r="K789" s="193"/>
      <c r="L789" s="193"/>
      <c r="M789" s="193"/>
      <c r="N789" s="193"/>
      <c r="O789" s="193"/>
      <c r="P789" s="193"/>
      <c r="Q789" s="193"/>
      <c r="R789" s="193"/>
      <c r="S789" s="193"/>
      <c r="T789" s="193"/>
      <c r="U789" s="193"/>
      <c r="V789" s="193"/>
      <c r="W789" s="193"/>
      <c r="X789" s="193"/>
      <c r="Y789" s="193"/>
      <c r="Z789" s="193"/>
    </row>
    <row r="790" ht="12.0" customHeight="1">
      <c r="A790" s="193"/>
      <c r="B790" s="540"/>
      <c r="C790" s="193"/>
      <c r="D790" s="540"/>
      <c r="E790" s="540"/>
      <c r="F790" s="540"/>
      <c r="G790" s="540"/>
      <c r="H790" s="193"/>
      <c r="I790" s="193"/>
      <c r="J790" s="193"/>
      <c r="K790" s="193"/>
      <c r="L790" s="193"/>
      <c r="M790" s="193"/>
      <c r="N790" s="193"/>
      <c r="O790" s="193"/>
      <c r="P790" s="193"/>
      <c r="Q790" s="193"/>
      <c r="R790" s="193"/>
      <c r="S790" s="193"/>
      <c r="T790" s="193"/>
      <c r="U790" s="193"/>
      <c r="V790" s="193"/>
      <c r="W790" s="193"/>
      <c r="X790" s="193"/>
      <c r="Y790" s="193"/>
      <c r="Z790" s="193"/>
    </row>
    <row r="791" ht="12.0" customHeight="1">
      <c r="A791" s="193"/>
      <c r="B791" s="540"/>
      <c r="C791" s="193"/>
      <c r="D791" s="540"/>
      <c r="E791" s="540"/>
      <c r="F791" s="540"/>
      <c r="G791" s="540"/>
      <c r="H791" s="193"/>
      <c r="I791" s="193"/>
      <c r="J791" s="193"/>
      <c r="K791" s="193"/>
      <c r="L791" s="193"/>
      <c r="M791" s="193"/>
      <c r="N791" s="193"/>
      <c r="O791" s="193"/>
      <c r="P791" s="193"/>
      <c r="Q791" s="193"/>
      <c r="R791" s="193"/>
      <c r="S791" s="193"/>
      <c r="T791" s="193"/>
      <c r="U791" s="193"/>
      <c r="V791" s="193"/>
      <c r="W791" s="193"/>
      <c r="X791" s="193"/>
      <c r="Y791" s="193"/>
      <c r="Z791" s="193"/>
    </row>
    <row r="792" ht="12.0" customHeight="1">
      <c r="A792" s="193"/>
      <c r="B792" s="540"/>
      <c r="C792" s="193"/>
      <c r="D792" s="540"/>
      <c r="E792" s="540"/>
      <c r="F792" s="540"/>
      <c r="G792" s="540"/>
      <c r="H792" s="193"/>
      <c r="I792" s="193"/>
      <c r="J792" s="193"/>
      <c r="K792" s="193"/>
      <c r="L792" s="193"/>
      <c r="M792" s="193"/>
      <c r="N792" s="193"/>
      <c r="O792" s="193"/>
      <c r="P792" s="193"/>
      <c r="Q792" s="193"/>
      <c r="R792" s="193"/>
      <c r="S792" s="193"/>
      <c r="T792" s="193"/>
      <c r="U792" s="193"/>
      <c r="V792" s="193"/>
      <c r="W792" s="193"/>
      <c r="X792" s="193"/>
      <c r="Y792" s="193"/>
      <c r="Z792" s="193"/>
    </row>
    <row r="793" ht="12.0" customHeight="1">
      <c r="A793" s="193"/>
      <c r="B793" s="540"/>
      <c r="C793" s="193"/>
      <c r="D793" s="540"/>
      <c r="E793" s="540"/>
      <c r="F793" s="540"/>
      <c r="G793" s="540"/>
      <c r="H793" s="193"/>
      <c r="I793" s="193"/>
      <c r="J793" s="193"/>
      <c r="K793" s="193"/>
      <c r="L793" s="193"/>
      <c r="M793" s="193"/>
      <c r="N793" s="193"/>
      <c r="O793" s="193"/>
      <c r="P793" s="193"/>
      <c r="Q793" s="193"/>
      <c r="R793" s="193"/>
      <c r="S793" s="193"/>
      <c r="T793" s="193"/>
      <c r="U793" s="193"/>
      <c r="V793" s="193"/>
      <c r="W793" s="193"/>
      <c r="X793" s="193"/>
      <c r="Y793" s="193"/>
      <c r="Z793" s="193"/>
    </row>
    <row r="794" ht="12.0" customHeight="1">
      <c r="A794" s="193"/>
      <c r="B794" s="540"/>
      <c r="C794" s="193"/>
      <c r="D794" s="540"/>
      <c r="E794" s="540"/>
      <c r="F794" s="540"/>
      <c r="G794" s="540"/>
      <c r="H794" s="193"/>
      <c r="I794" s="193"/>
      <c r="J794" s="193"/>
      <c r="K794" s="193"/>
      <c r="L794" s="193"/>
      <c r="M794" s="193"/>
      <c r="N794" s="193"/>
      <c r="O794" s="193"/>
      <c r="P794" s="193"/>
      <c r="Q794" s="193"/>
      <c r="R794" s="193"/>
      <c r="S794" s="193"/>
      <c r="T794" s="193"/>
      <c r="U794" s="193"/>
      <c r="V794" s="193"/>
      <c r="W794" s="193"/>
      <c r="X794" s="193"/>
      <c r="Y794" s="193"/>
      <c r="Z794" s="193"/>
    </row>
    <row r="795" ht="12.0" customHeight="1">
      <c r="A795" s="193"/>
      <c r="B795" s="540"/>
      <c r="C795" s="193"/>
      <c r="D795" s="540"/>
      <c r="E795" s="540"/>
      <c r="F795" s="540"/>
      <c r="G795" s="540"/>
      <c r="H795" s="193"/>
      <c r="I795" s="193"/>
      <c r="J795" s="193"/>
      <c r="K795" s="193"/>
      <c r="L795" s="193"/>
      <c r="M795" s="193"/>
      <c r="N795" s="193"/>
      <c r="O795" s="193"/>
      <c r="P795" s="193"/>
      <c r="Q795" s="193"/>
      <c r="R795" s="193"/>
      <c r="S795" s="193"/>
      <c r="T795" s="193"/>
      <c r="U795" s="193"/>
      <c r="V795" s="193"/>
      <c r="W795" s="193"/>
      <c r="X795" s="193"/>
      <c r="Y795" s="193"/>
      <c r="Z795" s="193"/>
    </row>
    <row r="796" ht="12.0" customHeight="1">
      <c r="A796" s="193"/>
      <c r="B796" s="540"/>
      <c r="C796" s="193"/>
      <c r="D796" s="540"/>
      <c r="E796" s="540"/>
      <c r="F796" s="540"/>
      <c r="G796" s="540"/>
      <c r="H796" s="193"/>
      <c r="I796" s="193"/>
      <c r="J796" s="193"/>
      <c r="K796" s="193"/>
      <c r="L796" s="193"/>
      <c r="M796" s="193"/>
      <c r="N796" s="193"/>
      <c r="O796" s="193"/>
      <c r="P796" s="193"/>
      <c r="Q796" s="193"/>
      <c r="R796" s="193"/>
      <c r="S796" s="193"/>
      <c r="T796" s="193"/>
      <c r="U796" s="193"/>
      <c r="V796" s="193"/>
      <c r="W796" s="193"/>
      <c r="X796" s="193"/>
      <c r="Y796" s="193"/>
      <c r="Z796" s="193"/>
    </row>
    <row r="797" ht="12.0" customHeight="1">
      <c r="A797" s="193"/>
      <c r="B797" s="540"/>
      <c r="C797" s="193"/>
      <c r="D797" s="540"/>
      <c r="E797" s="540"/>
      <c r="F797" s="540"/>
      <c r="G797" s="540"/>
      <c r="H797" s="193"/>
      <c r="I797" s="193"/>
      <c r="J797" s="193"/>
      <c r="K797" s="193"/>
      <c r="L797" s="193"/>
      <c r="M797" s="193"/>
      <c r="N797" s="193"/>
      <c r="O797" s="193"/>
      <c r="P797" s="193"/>
      <c r="Q797" s="193"/>
      <c r="R797" s="193"/>
      <c r="S797" s="193"/>
      <c r="T797" s="193"/>
      <c r="U797" s="193"/>
      <c r="V797" s="193"/>
      <c r="W797" s="193"/>
      <c r="X797" s="193"/>
      <c r="Y797" s="193"/>
      <c r="Z797" s="193"/>
    </row>
    <row r="798" ht="12.0" customHeight="1">
      <c r="A798" s="193"/>
      <c r="B798" s="540"/>
      <c r="C798" s="193"/>
      <c r="D798" s="540"/>
      <c r="E798" s="540"/>
      <c r="F798" s="540"/>
      <c r="G798" s="540"/>
      <c r="H798" s="193"/>
      <c r="I798" s="193"/>
      <c r="J798" s="193"/>
      <c r="K798" s="193"/>
      <c r="L798" s="193"/>
      <c r="M798" s="193"/>
      <c r="N798" s="193"/>
      <c r="O798" s="193"/>
      <c r="P798" s="193"/>
      <c r="Q798" s="193"/>
      <c r="R798" s="193"/>
      <c r="S798" s="193"/>
      <c r="T798" s="193"/>
      <c r="U798" s="193"/>
      <c r="V798" s="193"/>
      <c r="W798" s="193"/>
      <c r="X798" s="193"/>
      <c r="Y798" s="193"/>
      <c r="Z798" s="193"/>
    </row>
    <row r="799" ht="12.0" customHeight="1">
      <c r="A799" s="193"/>
      <c r="B799" s="540"/>
      <c r="C799" s="193"/>
      <c r="D799" s="540"/>
      <c r="E799" s="540"/>
      <c r="F799" s="540"/>
      <c r="G799" s="540"/>
      <c r="H799" s="193"/>
      <c r="I799" s="193"/>
      <c r="J799" s="193"/>
      <c r="K799" s="193"/>
      <c r="L799" s="193"/>
      <c r="M799" s="193"/>
      <c r="N799" s="193"/>
      <c r="O799" s="193"/>
      <c r="P799" s="193"/>
      <c r="Q799" s="193"/>
      <c r="R799" s="193"/>
      <c r="S799" s="193"/>
      <c r="T799" s="193"/>
      <c r="U799" s="193"/>
      <c r="V799" s="193"/>
      <c r="W799" s="193"/>
      <c r="X799" s="193"/>
      <c r="Y799" s="193"/>
      <c r="Z799" s="193"/>
    </row>
    <row r="800" ht="12.0" customHeight="1">
      <c r="A800" s="193"/>
      <c r="B800" s="540"/>
      <c r="C800" s="193"/>
      <c r="D800" s="540"/>
      <c r="E800" s="540"/>
      <c r="F800" s="540"/>
      <c r="G800" s="540"/>
      <c r="H800" s="193"/>
      <c r="I800" s="193"/>
      <c r="J800" s="193"/>
      <c r="K800" s="193"/>
      <c r="L800" s="193"/>
      <c r="M800" s="193"/>
      <c r="N800" s="193"/>
      <c r="O800" s="193"/>
      <c r="P800" s="193"/>
      <c r="Q800" s="193"/>
      <c r="R800" s="193"/>
      <c r="S800" s="193"/>
      <c r="T800" s="193"/>
      <c r="U800" s="193"/>
      <c r="V800" s="193"/>
      <c r="W800" s="193"/>
      <c r="X800" s="193"/>
      <c r="Y800" s="193"/>
      <c r="Z800" s="193"/>
    </row>
    <row r="801" ht="12.0" customHeight="1">
      <c r="A801" s="193"/>
      <c r="B801" s="540"/>
      <c r="C801" s="193"/>
      <c r="D801" s="540"/>
      <c r="E801" s="540"/>
      <c r="F801" s="540"/>
      <c r="G801" s="540"/>
      <c r="H801" s="193"/>
      <c r="I801" s="193"/>
      <c r="J801" s="193"/>
      <c r="K801" s="193"/>
      <c r="L801" s="193"/>
      <c r="M801" s="193"/>
      <c r="N801" s="193"/>
      <c r="O801" s="193"/>
      <c r="P801" s="193"/>
      <c r="Q801" s="193"/>
      <c r="R801" s="193"/>
      <c r="S801" s="193"/>
      <c r="T801" s="193"/>
      <c r="U801" s="193"/>
      <c r="V801" s="193"/>
      <c r="W801" s="193"/>
      <c r="X801" s="193"/>
      <c r="Y801" s="193"/>
      <c r="Z801" s="193"/>
    </row>
    <row r="802" ht="12.0" customHeight="1">
      <c r="A802" s="193"/>
      <c r="B802" s="540"/>
      <c r="C802" s="193"/>
      <c r="D802" s="540"/>
      <c r="E802" s="540"/>
      <c r="F802" s="540"/>
      <c r="G802" s="540"/>
      <c r="H802" s="193"/>
      <c r="I802" s="193"/>
      <c r="J802" s="193"/>
      <c r="K802" s="193"/>
      <c r="L802" s="193"/>
      <c r="M802" s="193"/>
      <c r="N802" s="193"/>
      <c r="O802" s="193"/>
      <c r="P802" s="193"/>
      <c r="Q802" s="193"/>
      <c r="R802" s="193"/>
      <c r="S802" s="193"/>
      <c r="T802" s="193"/>
      <c r="U802" s="193"/>
      <c r="V802" s="193"/>
      <c r="W802" s="193"/>
      <c r="X802" s="193"/>
      <c r="Y802" s="193"/>
      <c r="Z802" s="193"/>
    </row>
    <row r="803" ht="12.0" customHeight="1">
      <c r="A803" s="193"/>
      <c r="B803" s="540"/>
      <c r="C803" s="193"/>
      <c r="D803" s="540"/>
      <c r="E803" s="540"/>
      <c r="F803" s="540"/>
      <c r="G803" s="540"/>
      <c r="H803" s="193"/>
      <c r="I803" s="193"/>
      <c r="J803" s="193"/>
      <c r="K803" s="193"/>
      <c r="L803" s="193"/>
      <c r="M803" s="193"/>
      <c r="N803" s="193"/>
      <c r="O803" s="193"/>
      <c r="P803" s="193"/>
      <c r="Q803" s="193"/>
      <c r="R803" s="193"/>
      <c r="S803" s="193"/>
      <c r="T803" s="193"/>
      <c r="U803" s="193"/>
      <c r="V803" s="193"/>
      <c r="W803" s="193"/>
      <c r="X803" s="193"/>
      <c r="Y803" s="193"/>
      <c r="Z803" s="193"/>
    </row>
    <row r="804" ht="12.0" customHeight="1">
      <c r="A804" s="193"/>
      <c r="B804" s="540"/>
      <c r="C804" s="193"/>
      <c r="D804" s="540"/>
      <c r="E804" s="540"/>
      <c r="F804" s="540"/>
      <c r="G804" s="540"/>
      <c r="H804" s="193"/>
      <c r="I804" s="193"/>
      <c r="J804" s="193"/>
      <c r="K804" s="193"/>
      <c r="L804" s="193"/>
      <c r="M804" s="193"/>
      <c r="N804" s="193"/>
      <c r="O804" s="193"/>
      <c r="P804" s="193"/>
      <c r="Q804" s="193"/>
      <c r="R804" s="193"/>
      <c r="S804" s="193"/>
      <c r="T804" s="193"/>
      <c r="U804" s="193"/>
      <c r="V804" s="193"/>
      <c r="W804" s="193"/>
      <c r="X804" s="193"/>
      <c r="Y804" s="193"/>
      <c r="Z804" s="193"/>
    </row>
    <row r="805" ht="12.0" customHeight="1">
      <c r="A805" s="193"/>
      <c r="B805" s="540"/>
      <c r="C805" s="193"/>
      <c r="D805" s="540"/>
      <c r="E805" s="540"/>
      <c r="F805" s="540"/>
      <c r="G805" s="540"/>
      <c r="H805" s="193"/>
      <c r="I805" s="193"/>
      <c r="J805" s="193"/>
      <c r="K805" s="193"/>
      <c r="L805" s="193"/>
      <c r="M805" s="193"/>
      <c r="N805" s="193"/>
      <c r="O805" s="193"/>
      <c r="P805" s="193"/>
      <c r="Q805" s="193"/>
      <c r="R805" s="193"/>
      <c r="S805" s="193"/>
      <c r="T805" s="193"/>
      <c r="U805" s="193"/>
      <c r="V805" s="193"/>
      <c r="W805" s="193"/>
      <c r="X805" s="193"/>
      <c r="Y805" s="193"/>
      <c r="Z805" s="193"/>
    </row>
    <row r="806" ht="12.0" customHeight="1">
      <c r="A806" s="193"/>
      <c r="B806" s="540"/>
      <c r="C806" s="193"/>
      <c r="D806" s="540"/>
      <c r="E806" s="540"/>
      <c r="F806" s="540"/>
      <c r="G806" s="540"/>
      <c r="H806" s="193"/>
      <c r="I806" s="193"/>
      <c r="J806" s="193"/>
      <c r="K806" s="193"/>
      <c r="L806" s="193"/>
      <c r="M806" s="193"/>
      <c r="N806" s="193"/>
      <c r="O806" s="193"/>
      <c r="P806" s="193"/>
      <c r="Q806" s="193"/>
      <c r="R806" s="193"/>
      <c r="S806" s="193"/>
      <c r="T806" s="193"/>
      <c r="U806" s="193"/>
      <c r="V806" s="193"/>
      <c r="W806" s="193"/>
      <c r="X806" s="193"/>
      <c r="Y806" s="193"/>
      <c r="Z806" s="193"/>
    </row>
    <row r="807" ht="12.0" customHeight="1">
      <c r="A807" s="193"/>
      <c r="B807" s="540"/>
      <c r="C807" s="193"/>
      <c r="D807" s="540"/>
      <c r="E807" s="540"/>
      <c r="F807" s="540"/>
      <c r="G807" s="540"/>
      <c r="H807" s="193"/>
      <c r="I807" s="193"/>
      <c r="J807" s="193"/>
      <c r="K807" s="193"/>
      <c r="L807" s="193"/>
      <c r="M807" s="193"/>
      <c r="N807" s="193"/>
      <c r="O807" s="193"/>
      <c r="P807" s="193"/>
      <c r="Q807" s="193"/>
      <c r="R807" s="193"/>
      <c r="S807" s="193"/>
      <c r="T807" s="193"/>
      <c r="U807" s="193"/>
      <c r="V807" s="193"/>
      <c r="W807" s="193"/>
      <c r="X807" s="193"/>
      <c r="Y807" s="193"/>
      <c r="Z807" s="193"/>
    </row>
    <row r="808" ht="12.0" customHeight="1">
      <c r="A808" s="193"/>
      <c r="B808" s="540"/>
      <c r="C808" s="193"/>
      <c r="D808" s="540"/>
      <c r="E808" s="540"/>
      <c r="F808" s="540"/>
      <c r="G808" s="540"/>
      <c r="H808" s="193"/>
      <c r="I808" s="193"/>
      <c r="J808" s="193"/>
      <c r="K808" s="193"/>
      <c r="L808" s="193"/>
      <c r="M808" s="193"/>
      <c r="N808" s="193"/>
      <c r="O808" s="193"/>
      <c r="P808" s="193"/>
      <c r="Q808" s="193"/>
      <c r="R808" s="193"/>
      <c r="S808" s="193"/>
      <c r="T808" s="193"/>
      <c r="U808" s="193"/>
      <c r="V808" s="193"/>
      <c r="W808" s="193"/>
      <c r="X808" s="193"/>
      <c r="Y808" s="193"/>
      <c r="Z808" s="193"/>
    </row>
    <row r="809" ht="12.0" customHeight="1">
      <c r="A809" s="193"/>
      <c r="B809" s="540"/>
      <c r="C809" s="193"/>
      <c r="D809" s="540"/>
      <c r="E809" s="540"/>
      <c r="F809" s="540"/>
      <c r="G809" s="540"/>
      <c r="H809" s="193"/>
      <c r="I809" s="193"/>
      <c r="J809" s="193"/>
      <c r="K809" s="193"/>
      <c r="L809" s="193"/>
      <c r="M809" s="193"/>
      <c r="N809" s="193"/>
      <c r="O809" s="193"/>
      <c r="P809" s="193"/>
      <c r="Q809" s="193"/>
      <c r="R809" s="193"/>
      <c r="S809" s="193"/>
      <c r="T809" s="193"/>
      <c r="U809" s="193"/>
      <c r="V809" s="193"/>
      <c r="W809" s="193"/>
      <c r="X809" s="193"/>
      <c r="Y809" s="193"/>
      <c r="Z809" s="193"/>
    </row>
    <row r="810" ht="12.0" customHeight="1">
      <c r="A810" s="193"/>
      <c r="B810" s="540"/>
      <c r="C810" s="193"/>
      <c r="D810" s="540"/>
      <c r="E810" s="540"/>
      <c r="F810" s="540"/>
      <c r="G810" s="540"/>
      <c r="H810" s="193"/>
      <c r="I810" s="193"/>
      <c r="J810" s="193"/>
      <c r="K810" s="193"/>
      <c r="L810" s="193"/>
      <c r="M810" s="193"/>
      <c r="N810" s="193"/>
      <c r="O810" s="193"/>
      <c r="P810" s="193"/>
      <c r="Q810" s="193"/>
      <c r="R810" s="193"/>
      <c r="S810" s="193"/>
      <c r="T810" s="193"/>
      <c r="U810" s="193"/>
      <c r="V810" s="193"/>
      <c r="W810" s="193"/>
      <c r="X810" s="193"/>
      <c r="Y810" s="193"/>
      <c r="Z810" s="193"/>
    </row>
    <row r="811" ht="12.0" customHeight="1">
      <c r="A811" s="193"/>
      <c r="B811" s="540"/>
      <c r="C811" s="193"/>
      <c r="D811" s="540"/>
      <c r="E811" s="540"/>
      <c r="F811" s="540"/>
      <c r="G811" s="540"/>
      <c r="H811" s="193"/>
      <c r="I811" s="193"/>
      <c r="J811" s="193"/>
      <c r="K811" s="193"/>
      <c r="L811" s="193"/>
      <c r="M811" s="193"/>
      <c r="N811" s="193"/>
      <c r="O811" s="193"/>
      <c r="P811" s="193"/>
      <c r="Q811" s="193"/>
      <c r="R811" s="193"/>
      <c r="S811" s="193"/>
      <c r="T811" s="193"/>
      <c r="U811" s="193"/>
      <c r="V811" s="193"/>
      <c r="W811" s="193"/>
      <c r="X811" s="193"/>
      <c r="Y811" s="193"/>
      <c r="Z811" s="193"/>
    </row>
    <row r="812" ht="12.0" customHeight="1">
      <c r="A812" s="193"/>
      <c r="B812" s="540"/>
      <c r="C812" s="193"/>
      <c r="D812" s="540"/>
      <c r="E812" s="540"/>
      <c r="F812" s="540"/>
      <c r="G812" s="540"/>
      <c r="H812" s="193"/>
      <c r="I812" s="193"/>
      <c r="J812" s="193"/>
      <c r="K812" s="193"/>
      <c r="L812" s="193"/>
      <c r="M812" s="193"/>
      <c r="N812" s="193"/>
      <c r="O812" s="193"/>
      <c r="P812" s="193"/>
      <c r="Q812" s="193"/>
      <c r="R812" s="193"/>
      <c r="S812" s="193"/>
      <c r="T812" s="193"/>
      <c r="U812" s="193"/>
      <c r="V812" s="193"/>
      <c r="W812" s="193"/>
      <c r="X812" s="193"/>
      <c r="Y812" s="193"/>
      <c r="Z812" s="193"/>
    </row>
    <row r="813" ht="12.0" customHeight="1">
      <c r="A813" s="193"/>
      <c r="B813" s="540"/>
      <c r="C813" s="193"/>
      <c r="D813" s="540"/>
      <c r="E813" s="540"/>
      <c r="F813" s="540"/>
      <c r="G813" s="540"/>
      <c r="H813" s="193"/>
      <c r="I813" s="193"/>
      <c r="J813" s="193"/>
      <c r="K813" s="193"/>
      <c r="L813" s="193"/>
      <c r="M813" s="193"/>
      <c r="N813" s="193"/>
      <c r="O813" s="193"/>
      <c r="P813" s="193"/>
      <c r="Q813" s="193"/>
      <c r="R813" s="193"/>
      <c r="S813" s="193"/>
      <c r="T813" s="193"/>
      <c r="U813" s="193"/>
      <c r="V813" s="193"/>
      <c r="W813" s="193"/>
      <c r="X813" s="193"/>
      <c r="Y813" s="193"/>
      <c r="Z813" s="193"/>
    </row>
    <row r="814" ht="12.0" customHeight="1">
      <c r="A814" s="193"/>
      <c r="B814" s="540"/>
      <c r="C814" s="193"/>
      <c r="D814" s="540"/>
      <c r="E814" s="540"/>
      <c r="F814" s="540"/>
      <c r="G814" s="540"/>
      <c r="H814" s="193"/>
      <c r="I814" s="193"/>
      <c r="J814" s="193"/>
      <c r="K814" s="193"/>
      <c r="L814" s="193"/>
      <c r="M814" s="193"/>
      <c r="N814" s="193"/>
      <c r="O814" s="193"/>
      <c r="P814" s="193"/>
      <c r="Q814" s="193"/>
      <c r="R814" s="193"/>
      <c r="S814" s="193"/>
      <c r="T814" s="193"/>
      <c r="U814" s="193"/>
      <c r="V814" s="193"/>
      <c r="W814" s="193"/>
      <c r="X814" s="193"/>
      <c r="Y814" s="193"/>
      <c r="Z814" s="193"/>
    </row>
    <row r="815" ht="12.0" customHeight="1">
      <c r="A815" s="193"/>
      <c r="B815" s="540"/>
      <c r="C815" s="193"/>
      <c r="D815" s="540"/>
      <c r="E815" s="540"/>
      <c r="F815" s="540"/>
      <c r="G815" s="540"/>
      <c r="H815" s="193"/>
      <c r="I815" s="193"/>
      <c r="J815" s="193"/>
      <c r="K815" s="193"/>
      <c r="L815" s="193"/>
      <c r="M815" s="193"/>
      <c r="N815" s="193"/>
      <c r="O815" s="193"/>
      <c r="P815" s="193"/>
      <c r="Q815" s="193"/>
      <c r="R815" s="193"/>
      <c r="S815" s="193"/>
      <c r="T815" s="193"/>
      <c r="U815" s="193"/>
      <c r="V815" s="193"/>
      <c r="W815" s="193"/>
      <c r="X815" s="193"/>
      <c r="Y815" s="193"/>
      <c r="Z815" s="193"/>
    </row>
    <row r="816" ht="12.0" customHeight="1">
      <c r="A816" s="193"/>
      <c r="B816" s="540"/>
      <c r="C816" s="193"/>
      <c r="D816" s="540"/>
      <c r="E816" s="540"/>
      <c r="F816" s="540"/>
      <c r="G816" s="540"/>
      <c r="H816" s="193"/>
      <c r="I816" s="193"/>
      <c r="J816" s="193"/>
      <c r="K816" s="193"/>
      <c r="L816" s="193"/>
      <c r="M816" s="193"/>
      <c r="N816" s="193"/>
      <c r="O816" s="193"/>
      <c r="P816" s="193"/>
      <c r="Q816" s="193"/>
      <c r="R816" s="193"/>
      <c r="S816" s="193"/>
      <c r="T816" s="193"/>
      <c r="U816" s="193"/>
      <c r="V816" s="193"/>
      <c r="W816" s="193"/>
      <c r="X816" s="193"/>
      <c r="Y816" s="193"/>
      <c r="Z816" s="193"/>
    </row>
    <row r="817" ht="12.0" customHeight="1">
      <c r="A817" s="193"/>
      <c r="B817" s="540"/>
      <c r="C817" s="193"/>
      <c r="D817" s="540"/>
      <c r="E817" s="540"/>
      <c r="F817" s="540"/>
      <c r="G817" s="540"/>
      <c r="H817" s="193"/>
      <c r="I817" s="193"/>
      <c r="J817" s="193"/>
      <c r="K817" s="193"/>
      <c r="L817" s="193"/>
      <c r="M817" s="193"/>
      <c r="N817" s="193"/>
      <c r="O817" s="193"/>
      <c r="P817" s="193"/>
      <c r="Q817" s="193"/>
      <c r="R817" s="193"/>
      <c r="S817" s="193"/>
      <c r="T817" s="193"/>
      <c r="U817" s="193"/>
      <c r="V817" s="193"/>
      <c r="W817" s="193"/>
      <c r="X817" s="193"/>
      <c r="Y817" s="193"/>
      <c r="Z817" s="193"/>
    </row>
    <row r="818" ht="12.0" customHeight="1">
      <c r="A818" s="193"/>
      <c r="B818" s="540"/>
      <c r="C818" s="193"/>
      <c r="D818" s="540"/>
      <c r="E818" s="540"/>
      <c r="F818" s="540"/>
      <c r="G818" s="540"/>
      <c r="H818" s="193"/>
      <c r="I818" s="193"/>
      <c r="J818" s="193"/>
      <c r="K818" s="193"/>
      <c r="L818" s="193"/>
      <c r="M818" s="193"/>
      <c r="N818" s="193"/>
      <c r="O818" s="193"/>
      <c r="P818" s="193"/>
      <c r="Q818" s="193"/>
      <c r="R818" s="193"/>
      <c r="S818" s="193"/>
      <c r="T818" s="193"/>
      <c r="U818" s="193"/>
      <c r="V818" s="193"/>
      <c r="W818" s="193"/>
      <c r="X818" s="193"/>
      <c r="Y818" s="193"/>
      <c r="Z818" s="193"/>
    </row>
    <row r="819" ht="12.0" customHeight="1">
      <c r="A819" s="193"/>
      <c r="B819" s="540"/>
      <c r="C819" s="193"/>
      <c r="D819" s="540"/>
      <c r="E819" s="540"/>
      <c r="F819" s="540"/>
      <c r="G819" s="540"/>
      <c r="H819" s="193"/>
      <c r="I819" s="193"/>
      <c r="J819" s="193"/>
      <c r="K819" s="193"/>
      <c r="L819" s="193"/>
      <c r="M819" s="193"/>
      <c r="N819" s="193"/>
      <c r="O819" s="193"/>
      <c r="P819" s="193"/>
      <c r="Q819" s="193"/>
      <c r="R819" s="193"/>
      <c r="S819" s="193"/>
      <c r="T819" s="193"/>
      <c r="U819" s="193"/>
      <c r="V819" s="193"/>
      <c r="W819" s="193"/>
      <c r="X819" s="193"/>
      <c r="Y819" s="193"/>
      <c r="Z819" s="193"/>
    </row>
    <row r="820" ht="12.0" customHeight="1">
      <c r="A820" s="193"/>
      <c r="B820" s="540"/>
      <c r="C820" s="193"/>
      <c r="D820" s="540"/>
      <c r="E820" s="540"/>
      <c r="F820" s="540"/>
      <c r="G820" s="540"/>
      <c r="H820" s="193"/>
      <c r="I820" s="193"/>
      <c r="J820" s="193"/>
      <c r="K820" s="193"/>
      <c r="L820" s="193"/>
      <c r="M820" s="193"/>
      <c r="N820" s="193"/>
      <c r="O820" s="193"/>
      <c r="P820" s="193"/>
      <c r="Q820" s="193"/>
      <c r="R820" s="193"/>
      <c r="S820" s="193"/>
      <c r="T820" s="193"/>
      <c r="U820" s="193"/>
      <c r="V820" s="193"/>
      <c r="W820" s="193"/>
      <c r="X820" s="193"/>
      <c r="Y820" s="193"/>
      <c r="Z820" s="193"/>
    </row>
    <row r="821" ht="12.0" customHeight="1">
      <c r="A821" s="193"/>
      <c r="B821" s="540"/>
      <c r="C821" s="193"/>
      <c r="D821" s="540"/>
      <c r="E821" s="540"/>
      <c r="F821" s="540"/>
      <c r="G821" s="540"/>
      <c r="H821" s="193"/>
      <c r="I821" s="193"/>
      <c r="J821" s="193"/>
      <c r="K821" s="193"/>
      <c r="L821" s="193"/>
      <c r="M821" s="193"/>
      <c r="N821" s="193"/>
      <c r="O821" s="193"/>
      <c r="P821" s="193"/>
      <c r="Q821" s="193"/>
      <c r="R821" s="193"/>
      <c r="S821" s="193"/>
      <c r="T821" s="193"/>
      <c r="U821" s="193"/>
      <c r="V821" s="193"/>
      <c r="W821" s="193"/>
      <c r="X821" s="193"/>
      <c r="Y821" s="193"/>
      <c r="Z821" s="193"/>
    </row>
    <row r="822" ht="12.0" customHeight="1">
      <c r="A822" s="193"/>
      <c r="B822" s="540"/>
      <c r="C822" s="193"/>
      <c r="D822" s="540"/>
      <c r="E822" s="540"/>
      <c r="F822" s="540"/>
      <c r="G822" s="540"/>
      <c r="H822" s="193"/>
      <c r="I822" s="193"/>
      <c r="J822" s="193"/>
      <c r="K822" s="193"/>
      <c r="L822" s="193"/>
      <c r="M822" s="193"/>
      <c r="N822" s="193"/>
      <c r="O822" s="193"/>
      <c r="P822" s="193"/>
      <c r="Q822" s="193"/>
      <c r="R822" s="193"/>
      <c r="S822" s="193"/>
      <c r="T822" s="193"/>
      <c r="U822" s="193"/>
      <c r="V822" s="193"/>
      <c r="W822" s="193"/>
      <c r="X822" s="193"/>
      <c r="Y822" s="193"/>
      <c r="Z822" s="193"/>
    </row>
    <row r="823" ht="12.0" customHeight="1">
      <c r="A823" s="193"/>
      <c r="B823" s="540"/>
      <c r="C823" s="193"/>
      <c r="D823" s="540"/>
      <c r="E823" s="540"/>
      <c r="F823" s="540"/>
      <c r="G823" s="540"/>
      <c r="H823" s="193"/>
      <c r="I823" s="193"/>
      <c r="J823" s="193"/>
      <c r="K823" s="193"/>
      <c r="L823" s="193"/>
      <c r="M823" s="193"/>
      <c r="N823" s="193"/>
      <c r="O823" s="193"/>
      <c r="P823" s="193"/>
      <c r="Q823" s="193"/>
      <c r="R823" s="193"/>
      <c r="S823" s="193"/>
      <c r="T823" s="193"/>
      <c r="U823" s="193"/>
      <c r="V823" s="193"/>
      <c r="W823" s="193"/>
      <c r="X823" s="193"/>
      <c r="Y823" s="193"/>
      <c r="Z823" s="193"/>
    </row>
    <row r="824" ht="12.0" customHeight="1">
      <c r="A824" s="193"/>
      <c r="B824" s="540"/>
      <c r="C824" s="193"/>
      <c r="D824" s="540"/>
      <c r="E824" s="540"/>
      <c r="F824" s="540"/>
      <c r="G824" s="540"/>
      <c r="H824" s="193"/>
      <c r="I824" s="193"/>
      <c r="J824" s="193"/>
      <c r="K824" s="193"/>
      <c r="L824" s="193"/>
      <c r="M824" s="193"/>
      <c r="N824" s="193"/>
      <c r="O824" s="193"/>
      <c r="P824" s="193"/>
      <c r="Q824" s="193"/>
      <c r="R824" s="193"/>
      <c r="S824" s="193"/>
      <c r="T824" s="193"/>
      <c r="U824" s="193"/>
      <c r="V824" s="193"/>
      <c r="W824" s="193"/>
      <c r="X824" s="193"/>
      <c r="Y824" s="193"/>
      <c r="Z824" s="193"/>
    </row>
    <row r="825" ht="12.0" customHeight="1">
      <c r="A825" s="193"/>
      <c r="B825" s="540"/>
      <c r="C825" s="193"/>
      <c r="D825" s="540"/>
      <c r="E825" s="540"/>
      <c r="F825" s="540"/>
      <c r="G825" s="540"/>
      <c r="H825" s="193"/>
      <c r="I825" s="193"/>
      <c r="J825" s="193"/>
      <c r="K825" s="193"/>
      <c r="L825" s="193"/>
      <c r="M825" s="193"/>
      <c r="N825" s="193"/>
      <c r="O825" s="193"/>
      <c r="P825" s="193"/>
      <c r="Q825" s="193"/>
      <c r="R825" s="193"/>
      <c r="S825" s="193"/>
      <c r="T825" s="193"/>
      <c r="U825" s="193"/>
      <c r="V825" s="193"/>
      <c r="W825" s="193"/>
      <c r="X825" s="193"/>
      <c r="Y825" s="193"/>
      <c r="Z825" s="193"/>
    </row>
    <row r="826" ht="12.0" customHeight="1">
      <c r="A826" s="193"/>
      <c r="B826" s="540"/>
      <c r="C826" s="193"/>
      <c r="D826" s="540"/>
      <c r="E826" s="540"/>
      <c r="F826" s="540"/>
      <c r="G826" s="540"/>
      <c r="H826" s="193"/>
      <c r="I826" s="193"/>
      <c r="J826" s="193"/>
      <c r="K826" s="193"/>
      <c r="L826" s="193"/>
      <c r="M826" s="193"/>
      <c r="N826" s="193"/>
      <c r="O826" s="193"/>
      <c r="P826" s="193"/>
      <c r="Q826" s="193"/>
      <c r="R826" s="193"/>
      <c r="S826" s="193"/>
      <c r="T826" s="193"/>
      <c r="U826" s="193"/>
      <c r="V826" s="193"/>
      <c r="W826" s="193"/>
      <c r="X826" s="193"/>
      <c r="Y826" s="193"/>
      <c r="Z826" s="193"/>
    </row>
    <row r="827" ht="12.0" customHeight="1">
      <c r="A827" s="193"/>
      <c r="B827" s="540"/>
      <c r="C827" s="193"/>
      <c r="D827" s="540"/>
      <c r="E827" s="540"/>
      <c r="F827" s="540"/>
      <c r="G827" s="540"/>
      <c r="H827" s="193"/>
      <c r="I827" s="193"/>
      <c r="J827" s="193"/>
      <c r="K827" s="193"/>
      <c r="L827" s="193"/>
      <c r="M827" s="193"/>
      <c r="N827" s="193"/>
      <c r="O827" s="193"/>
      <c r="P827" s="193"/>
      <c r="Q827" s="193"/>
      <c r="R827" s="193"/>
      <c r="S827" s="193"/>
      <c r="T827" s="193"/>
      <c r="U827" s="193"/>
      <c r="V827" s="193"/>
      <c r="W827" s="193"/>
      <c r="X827" s="193"/>
      <c r="Y827" s="193"/>
      <c r="Z827" s="193"/>
    </row>
    <row r="828" ht="12.0" customHeight="1">
      <c r="A828" s="193"/>
      <c r="B828" s="540"/>
      <c r="C828" s="193"/>
      <c r="D828" s="540"/>
      <c r="E828" s="540"/>
      <c r="F828" s="540"/>
      <c r="G828" s="540"/>
      <c r="H828" s="193"/>
      <c r="I828" s="193"/>
      <c r="J828" s="193"/>
      <c r="K828" s="193"/>
      <c r="L828" s="193"/>
      <c r="M828" s="193"/>
      <c r="N828" s="193"/>
      <c r="O828" s="193"/>
      <c r="P828" s="193"/>
      <c r="Q828" s="193"/>
      <c r="R828" s="193"/>
      <c r="S828" s="193"/>
      <c r="T828" s="193"/>
      <c r="U828" s="193"/>
      <c r="V828" s="193"/>
      <c r="W828" s="193"/>
      <c r="X828" s="193"/>
      <c r="Y828" s="193"/>
      <c r="Z828" s="193"/>
    </row>
    <row r="829" ht="12.0" customHeight="1">
      <c r="A829" s="193"/>
      <c r="B829" s="540"/>
      <c r="C829" s="193"/>
      <c r="D829" s="540"/>
      <c r="E829" s="540"/>
      <c r="F829" s="540"/>
      <c r="G829" s="540"/>
      <c r="H829" s="193"/>
      <c r="I829" s="193"/>
      <c r="J829" s="193"/>
      <c r="K829" s="193"/>
      <c r="L829" s="193"/>
      <c r="M829" s="193"/>
      <c r="N829" s="193"/>
      <c r="O829" s="193"/>
      <c r="P829" s="193"/>
      <c r="Q829" s="193"/>
      <c r="R829" s="193"/>
      <c r="S829" s="193"/>
      <c r="T829" s="193"/>
      <c r="U829" s="193"/>
      <c r="V829" s="193"/>
      <c r="W829" s="193"/>
      <c r="X829" s="193"/>
      <c r="Y829" s="193"/>
      <c r="Z829" s="193"/>
    </row>
    <row r="830" ht="12.0" customHeight="1">
      <c r="A830" s="193"/>
      <c r="B830" s="540"/>
      <c r="C830" s="193"/>
      <c r="D830" s="540"/>
      <c r="E830" s="540"/>
      <c r="F830" s="540"/>
      <c r="G830" s="540"/>
      <c r="H830" s="193"/>
      <c r="I830" s="193"/>
      <c r="J830" s="193"/>
      <c r="K830" s="193"/>
      <c r="L830" s="193"/>
      <c r="M830" s="193"/>
      <c r="N830" s="193"/>
      <c r="O830" s="193"/>
      <c r="P830" s="193"/>
      <c r="Q830" s="193"/>
      <c r="R830" s="193"/>
      <c r="S830" s="193"/>
      <c r="T830" s="193"/>
      <c r="U830" s="193"/>
      <c r="V830" s="193"/>
      <c r="W830" s="193"/>
      <c r="X830" s="193"/>
      <c r="Y830" s="193"/>
      <c r="Z830" s="193"/>
    </row>
    <row r="831" ht="12.0" customHeight="1">
      <c r="A831" s="193"/>
      <c r="B831" s="540"/>
      <c r="C831" s="193"/>
      <c r="D831" s="540"/>
      <c r="E831" s="540"/>
      <c r="F831" s="540"/>
      <c r="G831" s="540"/>
      <c r="H831" s="193"/>
      <c r="I831" s="193"/>
      <c r="J831" s="193"/>
      <c r="K831" s="193"/>
      <c r="L831" s="193"/>
      <c r="M831" s="193"/>
      <c r="N831" s="193"/>
      <c r="O831" s="193"/>
      <c r="P831" s="193"/>
      <c r="Q831" s="193"/>
      <c r="R831" s="193"/>
      <c r="S831" s="193"/>
      <c r="T831" s="193"/>
      <c r="U831" s="193"/>
      <c r="V831" s="193"/>
      <c r="W831" s="193"/>
      <c r="X831" s="193"/>
      <c r="Y831" s="193"/>
      <c r="Z831" s="193"/>
    </row>
    <row r="832" ht="12.0" customHeight="1">
      <c r="A832" s="193"/>
      <c r="B832" s="540"/>
      <c r="C832" s="193"/>
      <c r="D832" s="540"/>
      <c r="E832" s="540"/>
      <c r="F832" s="540"/>
      <c r="G832" s="540"/>
      <c r="H832" s="193"/>
      <c r="I832" s="193"/>
      <c r="J832" s="193"/>
      <c r="K832" s="193"/>
      <c r="L832" s="193"/>
      <c r="M832" s="193"/>
      <c r="N832" s="193"/>
      <c r="O832" s="193"/>
      <c r="P832" s="193"/>
      <c r="Q832" s="193"/>
      <c r="R832" s="193"/>
      <c r="S832" s="193"/>
      <c r="T832" s="193"/>
      <c r="U832" s="193"/>
      <c r="V832" s="193"/>
      <c r="W832" s="193"/>
      <c r="X832" s="193"/>
      <c r="Y832" s="193"/>
      <c r="Z832" s="193"/>
    </row>
    <row r="833" ht="12.0" customHeight="1">
      <c r="A833" s="193"/>
      <c r="B833" s="540"/>
      <c r="C833" s="193"/>
      <c r="D833" s="540"/>
      <c r="E833" s="540"/>
      <c r="F833" s="540"/>
      <c r="G833" s="540"/>
      <c r="H833" s="193"/>
      <c r="I833" s="193"/>
      <c r="J833" s="193"/>
      <c r="K833" s="193"/>
      <c r="L833" s="193"/>
      <c r="M833" s="193"/>
      <c r="N833" s="193"/>
      <c r="O833" s="193"/>
      <c r="P833" s="193"/>
      <c r="Q833" s="193"/>
      <c r="R833" s="193"/>
      <c r="S833" s="193"/>
      <c r="T833" s="193"/>
      <c r="U833" s="193"/>
      <c r="V833" s="193"/>
      <c r="W833" s="193"/>
      <c r="X833" s="193"/>
      <c r="Y833" s="193"/>
      <c r="Z833" s="193"/>
    </row>
    <row r="834" ht="12.0" customHeight="1">
      <c r="A834" s="193"/>
      <c r="B834" s="540"/>
      <c r="C834" s="193"/>
      <c r="D834" s="540"/>
      <c r="E834" s="540"/>
      <c r="F834" s="540"/>
      <c r="G834" s="540"/>
      <c r="H834" s="193"/>
      <c r="I834" s="193"/>
      <c r="J834" s="193"/>
      <c r="K834" s="193"/>
      <c r="L834" s="193"/>
      <c r="M834" s="193"/>
      <c r="N834" s="193"/>
      <c r="O834" s="193"/>
      <c r="P834" s="193"/>
      <c r="Q834" s="193"/>
      <c r="R834" s="193"/>
      <c r="S834" s="193"/>
      <c r="T834" s="193"/>
      <c r="U834" s="193"/>
      <c r="V834" s="193"/>
      <c r="W834" s="193"/>
      <c r="X834" s="193"/>
      <c r="Y834" s="193"/>
      <c r="Z834" s="193"/>
    </row>
    <row r="835" ht="12.0" customHeight="1">
      <c r="A835" s="193"/>
      <c r="B835" s="540"/>
      <c r="C835" s="193"/>
      <c r="D835" s="540"/>
      <c r="E835" s="540"/>
      <c r="F835" s="540"/>
      <c r="G835" s="540"/>
      <c r="H835" s="193"/>
      <c r="I835" s="193"/>
      <c r="J835" s="193"/>
      <c r="K835" s="193"/>
      <c r="L835" s="193"/>
      <c r="M835" s="193"/>
      <c r="N835" s="193"/>
      <c r="O835" s="193"/>
      <c r="P835" s="193"/>
      <c r="Q835" s="193"/>
      <c r="R835" s="193"/>
      <c r="S835" s="193"/>
      <c r="T835" s="193"/>
      <c r="U835" s="193"/>
      <c r="V835" s="193"/>
      <c r="W835" s="193"/>
      <c r="X835" s="193"/>
      <c r="Y835" s="193"/>
      <c r="Z835" s="193"/>
    </row>
    <row r="836" ht="12.0" customHeight="1">
      <c r="A836" s="193"/>
      <c r="B836" s="540"/>
      <c r="C836" s="193"/>
      <c r="D836" s="540"/>
      <c r="E836" s="540"/>
      <c r="F836" s="540"/>
      <c r="G836" s="540"/>
      <c r="H836" s="193"/>
      <c r="I836" s="193"/>
      <c r="J836" s="193"/>
      <c r="K836" s="193"/>
      <c r="L836" s="193"/>
      <c r="M836" s="193"/>
      <c r="N836" s="193"/>
      <c r="O836" s="193"/>
      <c r="P836" s="193"/>
      <c r="Q836" s="193"/>
      <c r="R836" s="193"/>
      <c r="S836" s="193"/>
      <c r="T836" s="193"/>
      <c r="U836" s="193"/>
      <c r="V836" s="193"/>
      <c r="W836" s="193"/>
      <c r="X836" s="193"/>
      <c r="Y836" s="193"/>
      <c r="Z836" s="193"/>
    </row>
    <row r="837" ht="12.0" customHeight="1">
      <c r="A837" s="193"/>
      <c r="B837" s="540"/>
      <c r="C837" s="193"/>
      <c r="D837" s="540"/>
      <c r="E837" s="540"/>
      <c r="F837" s="540"/>
      <c r="G837" s="540"/>
      <c r="H837" s="193"/>
      <c r="I837" s="193"/>
      <c r="J837" s="193"/>
      <c r="K837" s="193"/>
      <c r="L837" s="193"/>
      <c r="M837" s="193"/>
      <c r="N837" s="193"/>
      <c r="O837" s="193"/>
      <c r="P837" s="193"/>
      <c r="Q837" s="193"/>
      <c r="R837" s="193"/>
      <c r="S837" s="193"/>
      <c r="T837" s="193"/>
      <c r="U837" s="193"/>
      <c r="V837" s="193"/>
      <c r="W837" s="193"/>
      <c r="X837" s="193"/>
      <c r="Y837" s="193"/>
      <c r="Z837" s="193"/>
    </row>
    <row r="838" ht="12.0" customHeight="1">
      <c r="A838" s="193"/>
      <c r="B838" s="540"/>
      <c r="C838" s="193"/>
      <c r="D838" s="540"/>
      <c r="E838" s="540"/>
      <c r="F838" s="540"/>
      <c r="G838" s="540"/>
      <c r="H838" s="193"/>
      <c r="I838" s="193"/>
      <c r="J838" s="193"/>
      <c r="K838" s="193"/>
      <c r="L838" s="193"/>
      <c r="M838" s="193"/>
      <c r="N838" s="193"/>
      <c r="O838" s="193"/>
      <c r="P838" s="193"/>
      <c r="Q838" s="193"/>
      <c r="R838" s="193"/>
      <c r="S838" s="193"/>
      <c r="T838" s="193"/>
      <c r="U838" s="193"/>
      <c r="V838" s="193"/>
      <c r="W838" s="193"/>
      <c r="X838" s="193"/>
      <c r="Y838" s="193"/>
      <c r="Z838" s="193"/>
    </row>
    <row r="839" ht="12.0" customHeight="1">
      <c r="A839" s="193"/>
      <c r="B839" s="540"/>
      <c r="C839" s="193"/>
      <c r="D839" s="540"/>
      <c r="E839" s="540"/>
      <c r="F839" s="540"/>
      <c r="G839" s="540"/>
      <c r="H839" s="193"/>
      <c r="I839" s="193"/>
      <c r="J839" s="193"/>
      <c r="K839" s="193"/>
      <c r="L839" s="193"/>
      <c r="M839" s="193"/>
      <c r="N839" s="193"/>
      <c r="O839" s="193"/>
      <c r="P839" s="193"/>
      <c r="Q839" s="193"/>
      <c r="R839" s="193"/>
      <c r="S839" s="193"/>
      <c r="T839" s="193"/>
      <c r="U839" s="193"/>
      <c r="V839" s="193"/>
      <c r="W839" s="193"/>
      <c r="X839" s="193"/>
      <c r="Y839" s="193"/>
      <c r="Z839" s="193"/>
    </row>
    <row r="840" ht="12.0" customHeight="1">
      <c r="A840" s="193"/>
      <c r="B840" s="540"/>
      <c r="C840" s="193"/>
      <c r="D840" s="540"/>
      <c r="E840" s="540"/>
      <c r="F840" s="540"/>
      <c r="G840" s="540"/>
      <c r="H840" s="193"/>
      <c r="I840" s="193"/>
      <c r="J840" s="193"/>
      <c r="K840" s="193"/>
      <c r="L840" s="193"/>
      <c r="M840" s="193"/>
      <c r="N840" s="193"/>
      <c r="O840" s="193"/>
      <c r="P840" s="193"/>
      <c r="Q840" s="193"/>
      <c r="R840" s="193"/>
      <c r="S840" s="193"/>
      <c r="T840" s="193"/>
      <c r="U840" s="193"/>
      <c r="V840" s="193"/>
      <c r="W840" s="193"/>
      <c r="X840" s="193"/>
      <c r="Y840" s="193"/>
      <c r="Z840" s="193"/>
    </row>
    <row r="841" ht="12.0" customHeight="1">
      <c r="A841" s="193"/>
      <c r="B841" s="540"/>
      <c r="C841" s="193"/>
      <c r="D841" s="540"/>
      <c r="E841" s="540"/>
      <c r="F841" s="540"/>
      <c r="G841" s="540"/>
      <c r="H841" s="193"/>
      <c r="I841" s="193"/>
      <c r="J841" s="193"/>
      <c r="K841" s="193"/>
      <c r="L841" s="193"/>
      <c r="M841" s="193"/>
      <c r="N841" s="193"/>
      <c r="O841" s="193"/>
      <c r="P841" s="193"/>
      <c r="Q841" s="193"/>
      <c r="R841" s="193"/>
      <c r="S841" s="193"/>
      <c r="T841" s="193"/>
      <c r="U841" s="193"/>
      <c r="V841" s="193"/>
      <c r="W841" s="193"/>
      <c r="X841" s="193"/>
      <c r="Y841" s="193"/>
      <c r="Z841" s="193"/>
    </row>
    <row r="842" ht="12.0" customHeight="1">
      <c r="A842" s="193"/>
      <c r="B842" s="540"/>
      <c r="C842" s="193"/>
      <c r="D842" s="540"/>
      <c r="E842" s="540"/>
      <c r="F842" s="540"/>
      <c r="G842" s="540"/>
      <c r="H842" s="193"/>
      <c r="I842" s="193"/>
      <c r="J842" s="193"/>
      <c r="K842" s="193"/>
      <c r="L842" s="193"/>
      <c r="M842" s="193"/>
      <c r="N842" s="193"/>
      <c r="O842" s="193"/>
      <c r="P842" s="193"/>
      <c r="Q842" s="193"/>
      <c r="R842" s="193"/>
      <c r="S842" s="193"/>
      <c r="T842" s="193"/>
      <c r="U842" s="193"/>
      <c r="V842" s="193"/>
      <c r="W842" s="193"/>
      <c r="X842" s="193"/>
      <c r="Y842" s="193"/>
      <c r="Z842" s="193"/>
    </row>
    <row r="843" ht="12.0" customHeight="1">
      <c r="A843" s="193"/>
      <c r="B843" s="540"/>
      <c r="C843" s="193"/>
      <c r="D843" s="540"/>
      <c r="E843" s="540"/>
      <c r="F843" s="540"/>
      <c r="G843" s="540"/>
      <c r="H843" s="193"/>
      <c r="I843" s="193"/>
      <c r="J843" s="193"/>
      <c r="K843" s="193"/>
      <c r="L843" s="193"/>
      <c r="M843" s="193"/>
      <c r="N843" s="193"/>
      <c r="O843" s="193"/>
      <c r="P843" s="193"/>
      <c r="Q843" s="193"/>
      <c r="R843" s="193"/>
      <c r="S843" s="193"/>
      <c r="T843" s="193"/>
      <c r="U843" s="193"/>
      <c r="V843" s="193"/>
      <c r="W843" s="193"/>
      <c r="X843" s="193"/>
      <c r="Y843" s="193"/>
      <c r="Z843" s="193"/>
    </row>
    <row r="844" ht="12.0" customHeight="1">
      <c r="A844" s="193"/>
      <c r="B844" s="540"/>
      <c r="C844" s="193"/>
      <c r="D844" s="540"/>
      <c r="E844" s="540"/>
      <c r="F844" s="540"/>
      <c r="G844" s="540"/>
      <c r="H844" s="193"/>
      <c r="I844" s="193"/>
      <c r="J844" s="193"/>
      <c r="K844" s="193"/>
      <c r="L844" s="193"/>
      <c r="M844" s="193"/>
      <c r="N844" s="193"/>
      <c r="O844" s="193"/>
      <c r="P844" s="193"/>
      <c r="Q844" s="193"/>
      <c r="R844" s="193"/>
      <c r="S844" s="193"/>
      <c r="T844" s="193"/>
      <c r="U844" s="193"/>
      <c r="V844" s="193"/>
      <c r="W844" s="193"/>
      <c r="X844" s="193"/>
      <c r="Y844" s="193"/>
      <c r="Z844" s="193"/>
    </row>
    <row r="845" ht="12.0" customHeight="1">
      <c r="A845" s="193"/>
      <c r="B845" s="540"/>
      <c r="C845" s="193"/>
      <c r="D845" s="540"/>
      <c r="E845" s="540"/>
      <c r="F845" s="540"/>
      <c r="G845" s="540"/>
      <c r="H845" s="193"/>
      <c r="I845" s="193"/>
      <c r="J845" s="193"/>
      <c r="K845" s="193"/>
      <c r="L845" s="193"/>
      <c r="M845" s="193"/>
      <c r="N845" s="193"/>
      <c r="O845" s="193"/>
      <c r="P845" s="193"/>
      <c r="Q845" s="193"/>
      <c r="R845" s="193"/>
      <c r="S845" s="193"/>
      <c r="T845" s="193"/>
      <c r="U845" s="193"/>
      <c r="V845" s="193"/>
      <c r="W845" s="193"/>
      <c r="X845" s="193"/>
      <c r="Y845" s="193"/>
      <c r="Z845" s="193"/>
    </row>
    <row r="846" ht="12.0" customHeight="1">
      <c r="A846" s="193"/>
      <c r="B846" s="540"/>
      <c r="C846" s="193"/>
      <c r="D846" s="540"/>
      <c r="E846" s="540"/>
      <c r="F846" s="540"/>
      <c r="G846" s="540"/>
      <c r="H846" s="193"/>
      <c r="I846" s="193"/>
      <c r="J846" s="193"/>
      <c r="K846" s="193"/>
      <c r="L846" s="193"/>
      <c r="M846" s="193"/>
      <c r="N846" s="193"/>
      <c r="O846" s="193"/>
      <c r="P846" s="193"/>
      <c r="Q846" s="193"/>
      <c r="R846" s="193"/>
      <c r="S846" s="193"/>
      <c r="T846" s="193"/>
      <c r="U846" s="193"/>
      <c r="V846" s="193"/>
      <c r="W846" s="193"/>
      <c r="X846" s="193"/>
      <c r="Y846" s="193"/>
      <c r="Z846" s="193"/>
    </row>
    <row r="847" ht="12.0" customHeight="1">
      <c r="A847" s="193"/>
      <c r="B847" s="540"/>
      <c r="C847" s="193"/>
      <c r="D847" s="540"/>
      <c r="E847" s="540"/>
      <c r="F847" s="540"/>
      <c r="G847" s="540"/>
      <c r="H847" s="193"/>
      <c r="I847" s="193"/>
      <c r="J847" s="193"/>
      <c r="K847" s="193"/>
      <c r="L847" s="193"/>
      <c r="M847" s="193"/>
      <c r="N847" s="193"/>
      <c r="O847" s="193"/>
      <c r="P847" s="193"/>
      <c r="Q847" s="193"/>
      <c r="R847" s="193"/>
      <c r="S847" s="193"/>
      <c r="T847" s="193"/>
      <c r="U847" s="193"/>
      <c r="V847" s="193"/>
      <c r="W847" s="193"/>
      <c r="X847" s="193"/>
      <c r="Y847" s="193"/>
      <c r="Z847" s="193"/>
    </row>
    <row r="848" ht="12.0" customHeight="1">
      <c r="A848" s="193"/>
      <c r="B848" s="540"/>
      <c r="C848" s="193"/>
      <c r="D848" s="540"/>
      <c r="E848" s="540"/>
      <c r="F848" s="540"/>
      <c r="G848" s="540"/>
      <c r="H848" s="193"/>
      <c r="I848" s="193"/>
      <c r="J848" s="193"/>
      <c r="K848" s="193"/>
      <c r="L848" s="193"/>
      <c r="M848" s="193"/>
      <c r="N848" s="193"/>
      <c r="O848" s="193"/>
      <c r="P848" s="193"/>
      <c r="Q848" s="193"/>
      <c r="R848" s="193"/>
      <c r="S848" s="193"/>
      <c r="T848" s="193"/>
      <c r="U848" s="193"/>
      <c r="V848" s="193"/>
      <c r="W848" s="193"/>
      <c r="X848" s="193"/>
      <c r="Y848" s="193"/>
      <c r="Z848" s="193"/>
    </row>
    <row r="849" ht="12.0" customHeight="1">
      <c r="A849" s="193"/>
      <c r="B849" s="540"/>
      <c r="C849" s="193"/>
      <c r="D849" s="540"/>
      <c r="E849" s="540"/>
      <c r="F849" s="540"/>
      <c r="G849" s="540"/>
      <c r="H849" s="193"/>
      <c r="I849" s="193"/>
      <c r="J849" s="193"/>
      <c r="K849" s="193"/>
      <c r="L849" s="193"/>
      <c r="M849" s="193"/>
      <c r="N849" s="193"/>
      <c r="O849" s="193"/>
      <c r="P849" s="193"/>
      <c r="Q849" s="193"/>
      <c r="R849" s="193"/>
      <c r="S849" s="193"/>
      <c r="T849" s="193"/>
      <c r="U849" s="193"/>
      <c r="V849" s="193"/>
      <c r="W849" s="193"/>
      <c r="X849" s="193"/>
      <c r="Y849" s="193"/>
      <c r="Z849" s="193"/>
    </row>
    <row r="850" ht="12.0" customHeight="1">
      <c r="A850" s="193"/>
      <c r="B850" s="540"/>
      <c r="C850" s="193"/>
      <c r="D850" s="540"/>
      <c r="E850" s="540"/>
      <c r="F850" s="540"/>
      <c r="G850" s="540"/>
      <c r="H850" s="193"/>
      <c r="I850" s="193"/>
      <c r="J850" s="193"/>
      <c r="K850" s="193"/>
      <c r="L850" s="193"/>
      <c r="M850" s="193"/>
      <c r="N850" s="193"/>
      <c r="O850" s="193"/>
      <c r="P850" s="193"/>
      <c r="Q850" s="193"/>
      <c r="R850" s="193"/>
      <c r="S850" s="193"/>
      <c r="T850" s="193"/>
      <c r="U850" s="193"/>
      <c r="V850" s="193"/>
      <c r="W850" s="193"/>
      <c r="X850" s="193"/>
      <c r="Y850" s="193"/>
      <c r="Z850" s="193"/>
    </row>
    <row r="851" ht="12.0" customHeight="1">
      <c r="A851" s="193"/>
      <c r="B851" s="540"/>
      <c r="C851" s="193"/>
      <c r="D851" s="540"/>
      <c r="E851" s="540"/>
      <c r="F851" s="540"/>
      <c r="G851" s="540"/>
      <c r="H851" s="193"/>
      <c r="I851" s="193"/>
      <c r="J851" s="193"/>
      <c r="K851" s="193"/>
      <c r="L851" s="193"/>
      <c r="M851" s="193"/>
      <c r="N851" s="193"/>
      <c r="O851" s="193"/>
      <c r="P851" s="193"/>
      <c r="Q851" s="193"/>
      <c r="R851" s="193"/>
      <c r="S851" s="193"/>
      <c r="T851" s="193"/>
      <c r="U851" s="193"/>
      <c r="V851" s="193"/>
      <c r="W851" s="193"/>
      <c r="X851" s="193"/>
      <c r="Y851" s="193"/>
      <c r="Z851" s="193"/>
    </row>
    <row r="852" ht="12.0" customHeight="1">
      <c r="A852" s="193"/>
      <c r="B852" s="540"/>
      <c r="C852" s="193"/>
      <c r="D852" s="540"/>
      <c r="E852" s="540"/>
      <c r="F852" s="540"/>
      <c r="G852" s="540"/>
      <c r="H852" s="193"/>
      <c r="I852" s="193"/>
      <c r="J852" s="193"/>
      <c r="K852" s="193"/>
      <c r="L852" s="193"/>
      <c r="M852" s="193"/>
      <c r="N852" s="193"/>
      <c r="O852" s="193"/>
      <c r="P852" s="193"/>
      <c r="Q852" s="193"/>
      <c r="R852" s="193"/>
      <c r="S852" s="193"/>
      <c r="T852" s="193"/>
      <c r="U852" s="193"/>
      <c r="V852" s="193"/>
      <c r="W852" s="193"/>
      <c r="X852" s="193"/>
      <c r="Y852" s="193"/>
      <c r="Z852" s="193"/>
    </row>
    <row r="853" ht="12.0" customHeight="1">
      <c r="A853" s="193"/>
      <c r="B853" s="540"/>
      <c r="C853" s="193"/>
      <c r="D853" s="540"/>
      <c r="E853" s="540"/>
      <c r="F853" s="540"/>
      <c r="G853" s="540"/>
      <c r="H853" s="193"/>
      <c r="I853" s="193"/>
      <c r="J853" s="193"/>
      <c r="K853" s="193"/>
      <c r="L853" s="193"/>
      <c r="M853" s="193"/>
      <c r="N853" s="193"/>
      <c r="O853" s="193"/>
      <c r="P853" s="193"/>
      <c r="Q853" s="193"/>
      <c r="R853" s="193"/>
      <c r="S853" s="193"/>
      <c r="T853" s="193"/>
      <c r="U853" s="193"/>
      <c r="V853" s="193"/>
      <c r="W853" s="193"/>
      <c r="X853" s="193"/>
      <c r="Y853" s="193"/>
      <c r="Z853" s="193"/>
    </row>
    <row r="854" ht="12.0" customHeight="1">
      <c r="A854" s="193"/>
      <c r="B854" s="540"/>
      <c r="C854" s="193"/>
      <c r="D854" s="540"/>
      <c r="E854" s="540"/>
      <c r="F854" s="540"/>
      <c r="G854" s="540"/>
      <c r="H854" s="193"/>
      <c r="I854" s="193"/>
      <c r="J854" s="193"/>
      <c r="K854" s="193"/>
      <c r="L854" s="193"/>
      <c r="M854" s="193"/>
      <c r="N854" s="193"/>
      <c r="O854" s="193"/>
      <c r="P854" s="193"/>
      <c r="Q854" s="193"/>
      <c r="R854" s="193"/>
      <c r="S854" s="193"/>
      <c r="T854" s="193"/>
      <c r="U854" s="193"/>
      <c r="V854" s="193"/>
      <c r="W854" s="193"/>
      <c r="X854" s="193"/>
      <c r="Y854" s="193"/>
      <c r="Z854" s="193"/>
    </row>
    <row r="855" ht="12.0" customHeight="1">
      <c r="A855" s="193"/>
      <c r="B855" s="540"/>
      <c r="C855" s="193"/>
      <c r="D855" s="540"/>
      <c r="E855" s="540"/>
      <c r="F855" s="540"/>
      <c r="G855" s="540"/>
      <c r="H855" s="193"/>
      <c r="I855" s="193"/>
      <c r="J855" s="193"/>
      <c r="K855" s="193"/>
      <c r="L855" s="193"/>
      <c r="M855" s="193"/>
      <c r="N855" s="193"/>
      <c r="O855" s="193"/>
      <c r="P855" s="193"/>
      <c r="Q855" s="193"/>
      <c r="R855" s="193"/>
      <c r="S855" s="193"/>
      <c r="T855" s="193"/>
      <c r="U855" s="193"/>
      <c r="V855" s="193"/>
      <c r="W855" s="193"/>
      <c r="X855" s="193"/>
      <c r="Y855" s="193"/>
      <c r="Z855" s="193"/>
    </row>
    <row r="856" ht="12.0" customHeight="1">
      <c r="A856" s="193"/>
      <c r="B856" s="540"/>
      <c r="C856" s="193"/>
      <c r="D856" s="540"/>
      <c r="E856" s="540"/>
      <c r="F856" s="540"/>
      <c r="G856" s="540"/>
      <c r="H856" s="193"/>
      <c r="I856" s="193"/>
      <c r="J856" s="193"/>
      <c r="K856" s="193"/>
      <c r="L856" s="193"/>
      <c r="M856" s="193"/>
      <c r="N856" s="193"/>
      <c r="O856" s="193"/>
      <c r="P856" s="193"/>
      <c r="Q856" s="193"/>
      <c r="R856" s="193"/>
      <c r="S856" s="193"/>
      <c r="T856" s="193"/>
      <c r="U856" s="193"/>
      <c r="V856" s="193"/>
      <c r="W856" s="193"/>
      <c r="X856" s="193"/>
      <c r="Y856" s="193"/>
      <c r="Z856" s="193"/>
    </row>
    <row r="857" ht="12.0" customHeight="1">
      <c r="A857" s="193"/>
      <c r="B857" s="540"/>
      <c r="C857" s="193"/>
      <c r="D857" s="540"/>
      <c r="E857" s="540"/>
      <c r="F857" s="540"/>
      <c r="G857" s="540"/>
      <c r="H857" s="193"/>
      <c r="I857" s="193"/>
      <c r="J857" s="193"/>
      <c r="K857" s="193"/>
      <c r="L857" s="193"/>
      <c r="M857" s="193"/>
      <c r="N857" s="193"/>
      <c r="O857" s="193"/>
      <c r="P857" s="193"/>
      <c r="Q857" s="193"/>
      <c r="R857" s="193"/>
      <c r="S857" s="193"/>
      <c r="T857" s="193"/>
      <c r="U857" s="193"/>
      <c r="V857" s="193"/>
      <c r="W857" s="193"/>
      <c r="X857" s="193"/>
      <c r="Y857" s="193"/>
      <c r="Z857" s="193"/>
    </row>
    <row r="858" ht="12.0" customHeight="1">
      <c r="A858" s="193"/>
      <c r="B858" s="540"/>
      <c r="C858" s="193"/>
      <c r="D858" s="540"/>
      <c r="E858" s="540"/>
      <c r="F858" s="540"/>
      <c r="G858" s="540"/>
      <c r="H858" s="193"/>
      <c r="I858" s="193"/>
      <c r="J858" s="193"/>
      <c r="K858" s="193"/>
      <c r="L858" s="193"/>
      <c r="M858" s="193"/>
      <c r="N858" s="193"/>
      <c r="O858" s="193"/>
      <c r="P858" s="193"/>
      <c r="Q858" s="193"/>
      <c r="R858" s="193"/>
      <c r="S858" s="193"/>
      <c r="T858" s="193"/>
      <c r="U858" s="193"/>
      <c r="V858" s="193"/>
      <c r="W858" s="193"/>
      <c r="X858" s="193"/>
      <c r="Y858" s="193"/>
      <c r="Z858" s="193"/>
    </row>
    <row r="859" ht="12.0" customHeight="1">
      <c r="A859" s="193"/>
      <c r="B859" s="540"/>
      <c r="C859" s="193"/>
      <c r="D859" s="540"/>
      <c r="E859" s="540"/>
      <c r="F859" s="540"/>
      <c r="G859" s="540"/>
      <c r="H859" s="193"/>
      <c r="I859" s="193"/>
      <c r="J859" s="193"/>
      <c r="K859" s="193"/>
      <c r="L859" s="193"/>
      <c r="M859" s="193"/>
      <c r="N859" s="193"/>
      <c r="O859" s="193"/>
      <c r="P859" s="193"/>
      <c r="Q859" s="193"/>
      <c r="R859" s="193"/>
      <c r="S859" s="193"/>
      <c r="T859" s="193"/>
      <c r="U859" s="193"/>
      <c r="V859" s="193"/>
      <c r="W859" s="193"/>
      <c r="X859" s="193"/>
      <c r="Y859" s="193"/>
      <c r="Z859" s="193"/>
    </row>
    <row r="860" ht="12.0" customHeight="1">
      <c r="A860" s="193"/>
      <c r="B860" s="540"/>
      <c r="C860" s="193"/>
      <c r="D860" s="540"/>
      <c r="E860" s="540"/>
      <c r="F860" s="540"/>
      <c r="G860" s="540"/>
      <c r="H860" s="193"/>
      <c r="I860" s="193"/>
      <c r="J860" s="193"/>
      <c r="K860" s="193"/>
      <c r="L860" s="193"/>
      <c r="M860" s="193"/>
      <c r="N860" s="193"/>
      <c r="O860" s="193"/>
      <c r="P860" s="193"/>
      <c r="Q860" s="193"/>
      <c r="R860" s="193"/>
      <c r="S860" s="193"/>
      <c r="T860" s="193"/>
      <c r="U860" s="193"/>
      <c r="V860" s="193"/>
      <c r="W860" s="193"/>
      <c r="X860" s="193"/>
      <c r="Y860" s="193"/>
      <c r="Z860" s="193"/>
    </row>
    <row r="861" ht="12.0" customHeight="1">
      <c r="A861" s="193"/>
      <c r="B861" s="540"/>
      <c r="C861" s="193"/>
      <c r="D861" s="540"/>
      <c r="E861" s="540"/>
      <c r="F861" s="540"/>
      <c r="G861" s="540"/>
      <c r="H861" s="193"/>
      <c r="I861" s="193"/>
      <c r="J861" s="193"/>
      <c r="K861" s="193"/>
      <c r="L861" s="193"/>
      <c r="M861" s="193"/>
      <c r="N861" s="193"/>
      <c r="O861" s="193"/>
      <c r="P861" s="193"/>
      <c r="Q861" s="193"/>
      <c r="R861" s="193"/>
      <c r="S861" s="193"/>
      <c r="T861" s="193"/>
      <c r="U861" s="193"/>
      <c r="V861" s="193"/>
      <c r="W861" s="193"/>
      <c r="X861" s="193"/>
      <c r="Y861" s="193"/>
      <c r="Z861" s="193"/>
    </row>
    <row r="862" ht="12.0" customHeight="1">
      <c r="A862" s="193"/>
      <c r="B862" s="540"/>
      <c r="C862" s="193"/>
      <c r="D862" s="540"/>
      <c r="E862" s="540"/>
      <c r="F862" s="540"/>
      <c r="G862" s="540"/>
      <c r="H862" s="193"/>
      <c r="I862" s="193"/>
      <c r="J862" s="193"/>
      <c r="K862" s="193"/>
      <c r="L862" s="193"/>
      <c r="M862" s="193"/>
      <c r="N862" s="193"/>
      <c r="O862" s="193"/>
      <c r="P862" s="193"/>
      <c r="Q862" s="193"/>
      <c r="R862" s="193"/>
      <c r="S862" s="193"/>
      <c r="T862" s="193"/>
      <c r="U862" s="193"/>
      <c r="V862" s="193"/>
      <c r="W862" s="193"/>
      <c r="X862" s="193"/>
      <c r="Y862" s="193"/>
      <c r="Z862" s="193"/>
    </row>
    <row r="863" ht="12.0" customHeight="1">
      <c r="A863" s="193"/>
      <c r="B863" s="540"/>
      <c r="C863" s="193"/>
      <c r="D863" s="540"/>
      <c r="E863" s="540"/>
      <c r="F863" s="540"/>
      <c r="G863" s="540"/>
      <c r="H863" s="193"/>
      <c r="I863" s="193"/>
      <c r="J863" s="193"/>
      <c r="K863" s="193"/>
      <c r="L863" s="193"/>
      <c r="M863" s="193"/>
      <c r="N863" s="193"/>
      <c r="O863" s="193"/>
      <c r="P863" s="193"/>
      <c r="Q863" s="193"/>
      <c r="R863" s="193"/>
      <c r="S863" s="193"/>
      <c r="T863" s="193"/>
      <c r="U863" s="193"/>
      <c r="V863" s="193"/>
      <c r="W863" s="193"/>
      <c r="X863" s="193"/>
      <c r="Y863" s="193"/>
      <c r="Z863" s="193"/>
    </row>
    <row r="864" ht="12.0" customHeight="1">
      <c r="A864" s="193"/>
      <c r="B864" s="540"/>
      <c r="C864" s="193"/>
      <c r="D864" s="540"/>
      <c r="E864" s="540"/>
      <c r="F864" s="540"/>
      <c r="G864" s="540"/>
      <c r="H864" s="193"/>
      <c r="I864" s="193"/>
      <c r="J864" s="193"/>
      <c r="K864" s="193"/>
      <c r="L864" s="193"/>
      <c r="M864" s="193"/>
      <c r="N864" s="193"/>
      <c r="O864" s="193"/>
      <c r="P864" s="193"/>
      <c r="Q864" s="193"/>
      <c r="R864" s="193"/>
      <c r="S864" s="193"/>
      <c r="T864" s="193"/>
      <c r="U864" s="193"/>
      <c r="V864" s="193"/>
      <c r="W864" s="193"/>
      <c r="X864" s="193"/>
      <c r="Y864" s="193"/>
      <c r="Z864" s="193"/>
    </row>
    <row r="865" ht="12.0" customHeight="1">
      <c r="A865" s="193"/>
      <c r="B865" s="540"/>
      <c r="C865" s="193"/>
      <c r="D865" s="540"/>
      <c r="E865" s="540"/>
      <c r="F865" s="540"/>
      <c r="G865" s="540"/>
      <c r="H865" s="193"/>
      <c r="I865" s="193"/>
      <c r="J865" s="193"/>
      <c r="K865" s="193"/>
      <c r="L865" s="193"/>
      <c r="M865" s="193"/>
      <c r="N865" s="193"/>
      <c r="O865" s="193"/>
      <c r="P865" s="193"/>
      <c r="Q865" s="193"/>
      <c r="R865" s="193"/>
      <c r="S865" s="193"/>
      <c r="T865" s="193"/>
      <c r="U865" s="193"/>
      <c r="V865" s="193"/>
      <c r="W865" s="193"/>
      <c r="X865" s="193"/>
      <c r="Y865" s="193"/>
      <c r="Z865" s="193"/>
    </row>
    <row r="866" ht="12.0" customHeight="1">
      <c r="A866" s="193"/>
      <c r="B866" s="540"/>
      <c r="C866" s="193"/>
      <c r="D866" s="540"/>
      <c r="E866" s="540"/>
      <c r="F866" s="540"/>
      <c r="G866" s="540"/>
      <c r="H866" s="193"/>
      <c r="I866" s="193"/>
      <c r="J866" s="193"/>
      <c r="K866" s="193"/>
      <c r="L866" s="193"/>
      <c r="M866" s="193"/>
      <c r="N866" s="193"/>
      <c r="O866" s="193"/>
      <c r="P866" s="193"/>
      <c r="Q866" s="193"/>
      <c r="R866" s="193"/>
      <c r="S866" s="193"/>
      <c r="T866" s="193"/>
      <c r="U866" s="193"/>
      <c r="V866" s="193"/>
      <c r="W866" s="193"/>
      <c r="X866" s="193"/>
      <c r="Y866" s="193"/>
      <c r="Z866" s="193"/>
    </row>
    <row r="867" ht="12.0" customHeight="1">
      <c r="A867" s="193"/>
      <c r="B867" s="540"/>
      <c r="C867" s="193"/>
      <c r="D867" s="540"/>
      <c r="E867" s="540"/>
      <c r="F867" s="540"/>
      <c r="G867" s="540"/>
      <c r="H867" s="193"/>
      <c r="I867" s="193"/>
      <c r="J867" s="193"/>
      <c r="K867" s="193"/>
      <c r="L867" s="193"/>
      <c r="M867" s="193"/>
      <c r="N867" s="193"/>
      <c r="O867" s="193"/>
      <c r="P867" s="193"/>
      <c r="Q867" s="193"/>
      <c r="R867" s="193"/>
      <c r="S867" s="193"/>
      <c r="T867" s="193"/>
      <c r="U867" s="193"/>
      <c r="V867" s="193"/>
      <c r="W867" s="193"/>
      <c r="X867" s="193"/>
      <c r="Y867" s="193"/>
      <c r="Z867" s="193"/>
    </row>
    <row r="868" ht="12.0" customHeight="1">
      <c r="A868" s="193"/>
      <c r="B868" s="540"/>
      <c r="C868" s="193"/>
      <c r="D868" s="540"/>
      <c r="E868" s="540"/>
      <c r="F868" s="540"/>
      <c r="G868" s="540"/>
      <c r="H868" s="193"/>
      <c r="I868" s="193"/>
      <c r="J868" s="193"/>
      <c r="K868" s="193"/>
      <c r="L868" s="193"/>
      <c r="M868" s="193"/>
      <c r="N868" s="193"/>
      <c r="O868" s="193"/>
      <c r="P868" s="193"/>
      <c r="Q868" s="193"/>
      <c r="R868" s="193"/>
      <c r="S868" s="193"/>
      <c r="T868" s="193"/>
      <c r="U868" s="193"/>
      <c r="V868" s="193"/>
      <c r="W868" s="193"/>
      <c r="X868" s="193"/>
      <c r="Y868" s="193"/>
      <c r="Z868" s="193"/>
    </row>
    <row r="869" ht="12.0" customHeight="1">
      <c r="A869" s="193"/>
      <c r="B869" s="540"/>
      <c r="C869" s="193"/>
      <c r="D869" s="540"/>
      <c r="E869" s="540"/>
      <c r="F869" s="540"/>
      <c r="G869" s="540"/>
      <c r="H869" s="193"/>
      <c r="I869" s="193"/>
      <c r="J869" s="193"/>
      <c r="K869" s="193"/>
      <c r="L869" s="193"/>
      <c r="M869" s="193"/>
      <c r="N869" s="193"/>
      <c r="O869" s="193"/>
      <c r="P869" s="193"/>
      <c r="Q869" s="193"/>
      <c r="R869" s="193"/>
      <c r="S869" s="193"/>
      <c r="T869" s="193"/>
      <c r="U869" s="193"/>
      <c r="V869" s="193"/>
      <c r="W869" s="193"/>
      <c r="X869" s="193"/>
      <c r="Y869" s="193"/>
      <c r="Z869" s="193"/>
    </row>
    <row r="870" ht="12.0" customHeight="1">
      <c r="A870" s="193"/>
      <c r="B870" s="540"/>
      <c r="C870" s="193"/>
      <c r="D870" s="540"/>
      <c r="E870" s="540"/>
      <c r="F870" s="540"/>
      <c r="G870" s="540"/>
      <c r="H870" s="193"/>
      <c r="I870" s="193"/>
      <c r="J870" s="193"/>
      <c r="K870" s="193"/>
      <c r="L870" s="193"/>
      <c r="M870" s="193"/>
      <c r="N870" s="193"/>
      <c r="O870" s="193"/>
      <c r="P870" s="193"/>
      <c r="Q870" s="193"/>
      <c r="R870" s="193"/>
      <c r="S870" s="193"/>
      <c r="T870" s="193"/>
      <c r="U870" s="193"/>
      <c r="V870" s="193"/>
      <c r="W870" s="193"/>
      <c r="X870" s="193"/>
      <c r="Y870" s="193"/>
      <c r="Z870" s="193"/>
    </row>
    <row r="871" ht="12.0" customHeight="1">
      <c r="A871" s="193"/>
      <c r="B871" s="540"/>
      <c r="C871" s="193"/>
      <c r="D871" s="540"/>
      <c r="E871" s="540"/>
      <c r="F871" s="540"/>
      <c r="G871" s="540"/>
      <c r="H871" s="193"/>
      <c r="I871" s="193"/>
      <c r="J871" s="193"/>
      <c r="K871" s="193"/>
      <c r="L871" s="193"/>
      <c r="M871" s="193"/>
      <c r="N871" s="193"/>
      <c r="O871" s="193"/>
      <c r="P871" s="193"/>
      <c r="Q871" s="193"/>
      <c r="R871" s="193"/>
      <c r="S871" s="193"/>
      <c r="T871" s="193"/>
      <c r="U871" s="193"/>
      <c r="V871" s="193"/>
      <c r="W871" s="193"/>
      <c r="X871" s="193"/>
      <c r="Y871" s="193"/>
      <c r="Z871" s="193"/>
    </row>
    <row r="872" ht="12.0" customHeight="1">
      <c r="A872" s="193"/>
      <c r="B872" s="540"/>
      <c r="C872" s="193"/>
      <c r="D872" s="540"/>
      <c r="E872" s="540"/>
      <c r="F872" s="540"/>
      <c r="G872" s="540"/>
      <c r="H872" s="193"/>
      <c r="I872" s="193"/>
      <c r="J872" s="193"/>
      <c r="K872" s="193"/>
      <c r="L872" s="193"/>
      <c r="M872" s="193"/>
      <c r="N872" s="193"/>
      <c r="O872" s="193"/>
      <c r="P872" s="193"/>
      <c r="Q872" s="193"/>
      <c r="R872" s="193"/>
      <c r="S872" s="193"/>
      <c r="T872" s="193"/>
      <c r="U872" s="193"/>
      <c r="V872" s="193"/>
      <c r="W872" s="193"/>
      <c r="X872" s="193"/>
      <c r="Y872" s="193"/>
      <c r="Z872" s="193"/>
    </row>
    <row r="873" ht="12.0" customHeight="1">
      <c r="A873" s="193"/>
      <c r="B873" s="540"/>
      <c r="C873" s="193"/>
      <c r="D873" s="540"/>
      <c r="E873" s="540"/>
      <c r="F873" s="540"/>
      <c r="G873" s="540"/>
      <c r="H873" s="193"/>
      <c r="I873" s="193"/>
      <c r="J873" s="193"/>
      <c r="K873" s="193"/>
      <c r="L873" s="193"/>
      <c r="M873" s="193"/>
      <c r="N873" s="193"/>
      <c r="O873" s="193"/>
      <c r="P873" s="193"/>
      <c r="Q873" s="193"/>
      <c r="R873" s="193"/>
      <c r="S873" s="193"/>
      <c r="T873" s="193"/>
      <c r="U873" s="193"/>
      <c r="V873" s="193"/>
      <c r="W873" s="193"/>
      <c r="X873" s="193"/>
      <c r="Y873" s="193"/>
      <c r="Z873" s="193"/>
    </row>
    <row r="874" ht="12.0" customHeight="1">
      <c r="A874" s="193"/>
      <c r="B874" s="540"/>
      <c r="C874" s="193"/>
      <c r="D874" s="540"/>
      <c r="E874" s="540"/>
      <c r="F874" s="540"/>
      <c r="G874" s="540"/>
      <c r="H874" s="193"/>
      <c r="I874" s="193"/>
      <c r="J874" s="193"/>
      <c r="K874" s="193"/>
      <c r="L874" s="193"/>
      <c r="M874" s="193"/>
      <c r="N874" s="193"/>
      <c r="O874" s="193"/>
      <c r="P874" s="193"/>
      <c r="Q874" s="193"/>
      <c r="R874" s="193"/>
      <c r="S874" s="193"/>
      <c r="T874" s="193"/>
      <c r="U874" s="193"/>
      <c r="V874" s="193"/>
      <c r="W874" s="193"/>
      <c r="X874" s="193"/>
      <c r="Y874" s="193"/>
      <c r="Z874" s="193"/>
    </row>
    <row r="875" ht="12.0" customHeight="1">
      <c r="A875" s="193"/>
      <c r="B875" s="540"/>
      <c r="C875" s="193"/>
      <c r="D875" s="540"/>
      <c r="E875" s="540"/>
      <c r="F875" s="540"/>
      <c r="G875" s="540"/>
      <c r="H875" s="193"/>
      <c r="I875" s="193"/>
      <c r="J875" s="193"/>
      <c r="K875" s="193"/>
      <c r="L875" s="193"/>
      <c r="M875" s="193"/>
      <c r="N875" s="193"/>
      <c r="O875" s="193"/>
      <c r="P875" s="193"/>
      <c r="Q875" s="193"/>
      <c r="R875" s="193"/>
      <c r="S875" s="193"/>
      <c r="T875" s="193"/>
      <c r="U875" s="193"/>
      <c r="V875" s="193"/>
      <c r="W875" s="193"/>
      <c r="X875" s="193"/>
      <c r="Y875" s="193"/>
      <c r="Z875" s="193"/>
    </row>
    <row r="876" ht="12.0" customHeight="1">
      <c r="A876" s="193"/>
      <c r="B876" s="540"/>
      <c r="C876" s="193"/>
      <c r="D876" s="540"/>
      <c r="E876" s="540"/>
      <c r="F876" s="540"/>
      <c r="G876" s="540"/>
      <c r="H876" s="193"/>
      <c r="I876" s="193"/>
      <c r="J876" s="193"/>
      <c r="K876" s="193"/>
      <c r="L876" s="193"/>
      <c r="M876" s="193"/>
      <c r="N876" s="193"/>
      <c r="O876" s="193"/>
      <c r="P876" s="193"/>
      <c r="Q876" s="193"/>
      <c r="R876" s="193"/>
      <c r="S876" s="193"/>
      <c r="T876" s="193"/>
      <c r="U876" s="193"/>
      <c r="V876" s="193"/>
      <c r="W876" s="193"/>
      <c r="X876" s="193"/>
      <c r="Y876" s="193"/>
      <c r="Z876" s="193"/>
    </row>
    <row r="877" ht="12.0" customHeight="1">
      <c r="A877" s="193"/>
      <c r="B877" s="540"/>
      <c r="C877" s="193"/>
      <c r="D877" s="540"/>
      <c r="E877" s="540"/>
      <c r="F877" s="540"/>
      <c r="G877" s="540"/>
      <c r="H877" s="193"/>
      <c r="I877" s="193"/>
      <c r="J877" s="193"/>
      <c r="K877" s="193"/>
      <c r="L877" s="193"/>
      <c r="M877" s="193"/>
      <c r="N877" s="193"/>
      <c r="O877" s="193"/>
      <c r="P877" s="193"/>
      <c r="Q877" s="193"/>
      <c r="R877" s="193"/>
      <c r="S877" s="193"/>
      <c r="T877" s="193"/>
      <c r="U877" s="193"/>
      <c r="V877" s="193"/>
      <c r="W877" s="193"/>
      <c r="X877" s="193"/>
      <c r="Y877" s="193"/>
      <c r="Z877" s="193"/>
    </row>
    <row r="878" ht="12.0" customHeight="1">
      <c r="A878" s="193"/>
      <c r="B878" s="540"/>
      <c r="C878" s="193"/>
      <c r="D878" s="540"/>
      <c r="E878" s="540"/>
      <c r="F878" s="540"/>
      <c r="G878" s="540"/>
      <c r="H878" s="193"/>
      <c r="I878" s="193"/>
      <c r="J878" s="193"/>
      <c r="K878" s="193"/>
      <c r="L878" s="193"/>
      <c r="M878" s="193"/>
      <c r="N878" s="193"/>
      <c r="O878" s="193"/>
      <c r="P878" s="193"/>
      <c r="Q878" s="193"/>
      <c r="R878" s="193"/>
      <c r="S878" s="193"/>
      <c r="T878" s="193"/>
      <c r="U878" s="193"/>
      <c r="V878" s="193"/>
      <c r="W878" s="193"/>
      <c r="X878" s="193"/>
      <c r="Y878" s="193"/>
      <c r="Z878" s="193"/>
    </row>
    <row r="879" ht="12.0" customHeight="1">
      <c r="A879" s="193"/>
      <c r="B879" s="540"/>
      <c r="C879" s="193"/>
      <c r="D879" s="540"/>
      <c r="E879" s="540"/>
      <c r="F879" s="540"/>
      <c r="G879" s="540"/>
      <c r="H879" s="193"/>
      <c r="I879" s="193"/>
      <c r="J879" s="193"/>
      <c r="K879" s="193"/>
      <c r="L879" s="193"/>
      <c r="M879" s="193"/>
      <c r="N879" s="193"/>
      <c r="O879" s="193"/>
      <c r="P879" s="193"/>
      <c r="Q879" s="193"/>
      <c r="R879" s="193"/>
      <c r="S879" s="193"/>
      <c r="T879" s="193"/>
      <c r="U879" s="193"/>
      <c r="V879" s="193"/>
      <c r="W879" s="193"/>
      <c r="X879" s="193"/>
      <c r="Y879" s="193"/>
      <c r="Z879" s="193"/>
    </row>
    <row r="880" ht="12.0" customHeight="1">
      <c r="A880" s="193"/>
      <c r="B880" s="540"/>
      <c r="C880" s="193"/>
      <c r="D880" s="540"/>
      <c r="E880" s="540"/>
      <c r="F880" s="540"/>
      <c r="G880" s="540"/>
      <c r="H880" s="193"/>
      <c r="I880" s="193"/>
      <c r="J880" s="193"/>
      <c r="K880" s="193"/>
      <c r="L880" s="193"/>
      <c r="M880" s="193"/>
      <c r="N880" s="193"/>
      <c r="O880" s="193"/>
      <c r="P880" s="193"/>
      <c r="Q880" s="193"/>
      <c r="R880" s="193"/>
      <c r="S880" s="193"/>
      <c r="T880" s="193"/>
      <c r="U880" s="193"/>
      <c r="V880" s="193"/>
      <c r="W880" s="193"/>
      <c r="X880" s="193"/>
      <c r="Y880" s="193"/>
      <c r="Z880" s="193"/>
    </row>
    <row r="881" ht="12.0" customHeight="1">
      <c r="A881" s="193"/>
      <c r="B881" s="540"/>
      <c r="C881" s="193"/>
      <c r="D881" s="540"/>
      <c r="E881" s="540"/>
      <c r="F881" s="540"/>
      <c r="G881" s="540"/>
      <c r="H881" s="193"/>
      <c r="I881" s="193"/>
      <c r="J881" s="193"/>
      <c r="K881" s="193"/>
      <c r="L881" s="193"/>
      <c r="M881" s="193"/>
      <c r="N881" s="193"/>
      <c r="O881" s="193"/>
      <c r="P881" s="193"/>
      <c r="Q881" s="193"/>
      <c r="R881" s="193"/>
      <c r="S881" s="193"/>
      <c r="T881" s="193"/>
      <c r="U881" s="193"/>
      <c r="V881" s="193"/>
      <c r="W881" s="193"/>
      <c r="X881" s="193"/>
      <c r="Y881" s="193"/>
      <c r="Z881" s="193"/>
    </row>
    <row r="882" ht="12.0" customHeight="1">
      <c r="A882" s="193"/>
      <c r="B882" s="540"/>
      <c r="C882" s="193"/>
      <c r="D882" s="540"/>
      <c r="E882" s="540"/>
      <c r="F882" s="540"/>
      <c r="G882" s="540"/>
      <c r="H882" s="193"/>
      <c r="I882" s="193"/>
      <c r="J882" s="193"/>
      <c r="K882" s="193"/>
      <c r="L882" s="193"/>
      <c r="M882" s="193"/>
      <c r="N882" s="193"/>
      <c r="O882" s="193"/>
      <c r="P882" s="193"/>
      <c r="Q882" s="193"/>
      <c r="R882" s="193"/>
      <c r="S882" s="193"/>
      <c r="T882" s="193"/>
      <c r="U882" s="193"/>
      <c r="V882" s="193"/>
      <c r="W882" s="193"/>
      <c r="X882" s="193"/>
      <c r="Y882" s="193"/>
      <c r="Z882" s="193"/>
    </row>
    <row r="883" ht="12.0" customHeight="1">
      <c r="A883" s="193"/>
      <c r="B883" s="540"/>
      <c r="C883" s="193"/>
      <c r="D883" s="540"/>
      <c r="E883" s="540"/>
      <c r="F883" s="540"/>
      <c r="G883" s="540"/>
      <c r="H883" s="193"/>
      <c r="I883" s="193"/>
      <c r="J883" s="193"/>
      <c r="K883" s="193"/>
      <c r="L883" s="193"/>
      <c r="M883" s="193"/>
      <c r="N883" s="193"/>
      <c r="O883" s="193"/>
      <c r="P883" s="193"/>
      <c r="Q883" s="193"/>
      <c r="R883" s="193"/>
      <c r="S883" s="193"/>
      <c r="T883" s="193"/>
      <c r="U883" s="193"/>
      <c r="V883" s="193"/>
      <c r="W883" s="193"/>
      <c r="X883" s="193"/>
      <c r="Y883" s="193"/>
      <c r="Z883" s="193"/>
    </row>
    <row r="884" ht="12.0" customHeight="1">
      <c r="A884" s="193"/>
      <c r="B884" s="540"/>
      <c r="C884" s="193"/>
      <c r="D884" s="540"/>
      <c r="E884" s="540"/>
      <c r="F884" s="540"/>
      <c r="G884" s="540"/>
      <c r="H884" s="193"/>
      <c r="I884" s="193"/>
      <c r="J884" s="193"/>
      <c r="K884" s="193"/>
      <c r="L884" s="193"/>
      <c r="M884" s="193"/>
      <c r="N884" s="193"/>
      <c r="O884" s="193"/>
      <c r="P884" s="193"/>
      <c r="Q884" s="193"/>
      <c r="R884" s="193"/>
      <c r="S884" s="193"/>
      <c r="T884" s="193"/>
      <c r="U884" s="193"/>
      <c r="V884" s="193"/>
      <c r="W884" s="193"/>
      <c r="X884" s="193"/>
      <c r="Y884" s="193"/>
      <c r="Z884" s="193"/>
    </row>
    <row r="885" ht="12.0" customHeight="1">
      <c r="A885" s="193"/>
      <c r="B885" s="540"/>
      <c r="C885" s="193"/>
      <c r="D885" s="540"/>
      <c r="E885" s="540"/>
      <c r="F885" s="540"/>
      <c r="G885" s="540"/>
      <c r="H885" s="193"/>
      <c r="I885" s="193"/>
      <c r="J885" s="193"/>
      <c r="K885" s="193"/>
      <c r="L885" s="193"/>
      <c r="M885" s="193"/>
      <c r="N885" s="193"/>
      <c r="O885" s="193"/>
      <c r="P885" s="193"/>
      <c r="Q885" s="193"/>
      <c r="R885" s="193"/>
      <c r="S885" s="193"/>
      <c r="T885" s="193"/>
      <c r="U885" s="193"/>
      <c r="V885" s="193"/>
      <c r="W885" s="193"/>
      <c r="X885" s="193"/>
      <c r="Y885" s="193"/>
      <c r="Z885" s="193"/>
    </row>
    <row r="886" ht="12.0" customHeight="1">
      <c r="A886" s="193"/>
      <c r="B886" s="540"/>
      <c r="C886" s="193"/>
      <c r="D886" s="540"/>
      <c r="E886" s="540"/>
      <c r="F886" s="540"/>
      <c r="G886" s="540"/>
      <c r="H886" s="193"/>
      <c r="I886" s="193"/>
      <c r="J886" s="193"/>
      <c r="K886" s="193"/>
      <c r="L886" s="193"/>
      <c r="M886" s="193"/>
      <c r="N886" s="193"/>
      <c r="O886" s="193"/>
      <c r="P886" s="193"/>
      <c r="Q886" s="193"/>
      <c r="R886" s="193"/>
      <c r="S886" s="193"/>
      <c r="T886" s="193"/>
      <c r="U886" s="193"/>
      <c r="V886" s="193"/>
      <c r="W886" s="193"/>
      <c r="X886" s="193"/>
      <c r="Y886" s="193"/>
      <c r="Z886" s="193"/>
    </row>
    <row r="887" ht="12.0" customHeight="1">
      <c r="A887" s="193"/>
      <c r="B887" s="540"/>
      <c r="C887" s="193"/>
      <c r="D887" s="540"/>
      <c r="E887" s="540"/>
      <c r="F887" s="540"/>
      <c r="G887" s="540"/>
      <c r="H887" s="193"/>
      <c r="I887" s="193"/>
      <c r="J887" s="193"/>
      <c r="K887" s="193"/>
      <c r="L887" s="193"/>
      <c r="M887" s="193"/>
      <c r="N887" s="193"/>
      <c r="O887" s="193"/>
      <c r="P887" s="193"/>
      <c r="Q887" s="193"/>
      <c r="R887" s="193"/>
      <c r="S887" s="193"/>
      <c r="T887" s="193"/>
      <c r="U887" s="193"/>
      <c r="V887" s="193"/>
      <c r="W887" s="193"/>
      <c r="X887" s="193"/>
      <c r="Y887" s="193"/>
      <c r="Z887" s="193"/>
    </row>
    <row r="888" ht="12.0" customHeight="1">
      <c r="A888" s="193"/>
      <c r="B888" s="540"/>
      <c r="C888" s="193"/>
      <c r="D888" s="540"/>
      <c r="E888" s="540"/>
      <c r="F888" s="540"/>
      <c r="G888" s="540"/>
      <c r="H888" s="193"/>
      <c r="I888" s="193"/>
      <c r="J888" s="193"/>
      <c r="K888" s="193"/>
      <c r="L888" s="193"/>
      <c r="M888" s="193"/>
      <c r="N888" s="193"/>
      <c r="O888" s="193"/>
      <c r="P888" s="193"/>
      <c r="Q888" s="193"/>
      <c r="R888" s="193"/>
      <c r="S888" s="193"/>
      <c r="T888" s="193"/>
      <c r="U888" s="193"/>
      <c r="V888" s="193"/>
      <c r="W888" s="193"/>
      <c r="X888" s="193"/>
      <c r="Y888" s="193"/>
      <c r="Z888" s="193"/>
    </row>
    <row r="889" ht="12.0" customHeight="1">
      <c r="A889" s="193"/>
      <c r="B889" s="540"/>
      <c r="C889" s="193"/>
      <c r="D889" s="540"/>
      <c r="E889" s="540"/>
      <c r="F889" s="540"/>
      <c r="G889" s="540"/>
      <c r="H889" s="193"/>
      <c r="I889" s="193"/>
      <c r="J889" s="193"/>
      <c r="K889" s="193"/>
      <c r="L889" s="193"/>
      <c r="M889" s="193"/>
      <c r="N889" s="193"/>
      <c r="O889" s="193"/>
      <c r="P889" s="193"/>
      <c r="Q889" s="193"/>
      <c r="R889" s="193"/>
      <c r="S889" s="193"/>
      <c r="T889" s="193"/>
      <c r="U889" s="193"/>
      <c r="V889" s="193"/>
      <c r="W889" s="193"/>
      <c r="X889" s="193"/>
      <c r="Y889" s="193"/>
      <c r="Z889" s="193"/>
    </row>
    <row r="890" ht="12.0" customHeight="1">
      <c r="A890" s="193"/>
      <c r="B890" s="540"/>
      <c r="C890" s="193"/>
      <c r="D890" s="540"/>
      <c r="E890" s="540"/>
      <c r="F890" s="540"/>
      <c r="G890" s="540"/>
      <c r="H890" s="193"/>
      <c r="I890" s="193"/>
      <c r="J890" s="193"/>
      <c r="K890" s="193"/>
      <c r="L890" s="193"/>
      <c r="M890" s="193"/>
      <c r="N890" s="193"/>
      <c r="O890" s="193"/>
      <c r="P890" s="193"/>
      <c r="Q890" s="193"/>
      <c r="R890" s="193"/>
      <c r="S890" s="193"/>
      <c r="T890" s="193"/>
      <c r="U890" s="193"/>
      <c r="V890" s="193"/>
      <c r="W890" s="193"/>
      <c r="X890" s="193"/>
      <c r="Y890" s="193"/>
      <c r="Z890" s="193"/>
    </row>
    <row r="891" ht="12.0" customHeight="1">
      <c r="A891" s="193"/>
      <c r="B891" s="540"/>
      <c r="C891" s="193"/>
      <c r="D891" s="540"/>
      <c r="E891" s="540"/>
      <c r="F891" s="540"/>
      <c r="G891" s="540"/>
      <c r="H891" s="193"/>
      <c r="I891" s="193"/>
      <c r="J891" s="193"/>
      <c r="K891" s="193"/>
      <c r="L891" s="193"/>
      <c r="M891" s="193"/>
      <c r="N891" s="193"/>
      <c r="O891" s="193"/>
      <c r="P891" s="193"/>
      <c r="Q891" s="193"/>
      <c r="R891" s="193"/>
      <c r="S891" s="193"/>
      <c r="T891" s="193"/>
      <c r="U891" s="193"/>
      <c r="V891" s="193"/>
      <c r="W891" s="193"/>
      <c r="X891" s="193"/>
      <c r="Y891" s="193"/>
      <c r="Z891" s="193"/>
    </row>
    <row r="892" ht="12.0" customHeight="1">
      <c r="A892" s="193"/>
      <c r="B892" s="540"/>
      <c r="C892" s="193"/>
      <c r="D892" s="540"/>
      <c r="E892" s="540"/>
      <c r="F892" s="540"/>
      <c r="G892" s="540"/>
      <c r="H892" s="193"/>
      <c r="I892" s="193"/>
      <c r="J892" s="193"/>
      <c r="K892" s="193"/>
      <c r="L892" s="193"/>
      <c r="M892" s="193"/>
      <c r="N892" s="193"/>
      <c r="O892" s="193"/>
      <c r="P892" s="193"/>
      <c r="Q892" s="193"/>
      <c r="R892" s="193"/>
      <c r="S892" s="193"/>
      <c r="T892" s="193"/>
      <c r="U892" s="193"/>
      <c r="V892" s="193"/>
      <c r="W892" s="193"/>
      <c r="X892" s="193"/>
      <c r="Y892" s="193"/>
      <c r="Z892" s="193"/>
    </row>
    <row r="893" ht="12.0" customHeight="1">
      <c r="A893" s="193"/>
      <c r="B893" s="540"/>
      <c r="C893" s="193"/>
      <c r="D893" s="540"/>
      <c r="E893" s="540"/>
      <c r="F893" s="540"/>
      <c r="G893" s="540"/>
      <c r="H893" s="193"/>
      <c r="I893" s="193"/>
      <c r="J893" s="193"/>
      <c r="K893" s="193"/>
      <c r="L893" s="193"/>
      <c r="M893" s="193"/>
      <c r="N893" s="193"/>
      <c r="O893" s="193"/>
      <c r="P893" s="193"/>
      <c r="Q893" s="193"/>
      <c r="R893" s="193"/>
      <c r="S893" s="193"/>
      <c r="T893" s="193"/>
      <c r="U893" s="193"/>
      <c r="V893" s="193"/>
      <c r="W893" s="193"/>
      <c r="X893" s="193"/>
      <c r="Y893" s="193"/>
      <c r="Z893" s="193"/>
    </row>
    <row r="894" ht="12.0" customHeight="1">
      <c r="A894" s="193"/>
      <c r="B894" s="540"/>
      <c r="C894" s="193"/>
      <c r="D894" s="540"/>
      <c r="E894" s="540"/>
      <c r="F894" s="540"/>
      <c r="G894" s="540"/>
      <c r="H894" s="193"/>
      <c r="I894" s="193"/>
      <c r="J894" s="193"/>
      <c r="K894" s="193"/>
      <c r="L894" s="193"/>
      <c r="M894" s="193"/>
      <c r="N894" s="193"/>
      <c r="O894" s="193"/>
      <c r="P894" s="193"/>
      <c r="Q894" s="193"/>
      <c r="R894" s="193"/>
      <c r="S894" s="193"/>
      <c r="T894" s="193"/>
      <c r="U894" s="193"/>
      <c r="V894" s="193"/>
      <c r="W894" s="193"/>
      <c r="X894" s="193"/>
      <c r="Y894" s="193"/>
      <c r="Z894" s="193"/>
    </row>
    <row r="895" ht="12.0" customHeight="1">
      <c r="A895" s="193"/>
      <c r="B895" s="540"/>
      <c r="C895" s="193"/>
      <c r="D895" s="540"/>
      <c r="E895" s="540"/>
      <c r="F895" s="540"/>
      <c r="G895" s="540"/>
      <c r="H895" s="193"/>
      <c r="I895" s="193"/>
      <c r="J895" s="193"/>
      <c r="K895" s="193"/>
      <c r="L895" s="193"/>
      <c r="M895" s="193"/>
      <c r="N895" s="193"/>
      <c r="O895" s="193"/>
      <c r="P895" s="193"/>
      <c r="Q895" s="193"/>
      <c r="R895" s="193"/>
      <c r="S895" s="193"/>
      <c r="T895" s="193"/>
      <c r="U895" s="193"/>
      <c r="V895" s="193"/>
      <c r="W895" s="193"/>
      <c r="X895" s="193"/>
      <c r="Y895" s="193"/>
      <c r="Z895" s="193"/>
    </row>
    <row r="896" ht="12.0" customHeight="1">
      <c r="A896" s="193"/>
      <c r="B896" s="540"/>
      <c r="C896" s="193"/>
      <c r="D896" s="540"/>
      <c r="E896" s="540"/>
      <c r="F896" s="540"/>
      <c r="G896" s="540"/>
      <c r="H896" s="193"/>
      <c r="I896" s="193"/>
      <c r="J896" s="193"/>
      <c r="K896" s="193"/>
      <c r="L896" s="193"/>
      <c r="M896" s="193"/>
      <c r="N896" s="193"/>
      <c r="O896" s="193"/>
      <c r="P896" s="193"/>
      <c r="Q896" s="193"/>
      <c r="R896" s="193"/>
      <c r="S896" s="193"/>
      <c r="T896" s="193"/>
      <c r="U896" s="193"/>
      <c r="V896" s="193"/>
      <c r="W896" s="193"/>
      <c r="X896" s="193"/>
      <c r="Y896" s="193"/>
      <c r="Z896" s="193"/>
    </row>
    <row r="897" ht="12.0" customHeight="1">
      <c r="A897" s="193"/>
      <c r="B897" s="540"/>
      <c r="C897" s="193"/>
      <c r="D897" s="540"/>
      <c r="E897" s="540"/>
      <c r="F897" s="540"/>
      <c r="G897" s="540"/>
      <c r="H897" s="193"/>
      <c r="I897" s="193"/>
      <c r="J897" s="193"/>
      <c r="K897" s="193"/>
      <c r="L897" s="193"/>
      <c r="M897" s="193"/>
      <c r="N897" s="193"/>
      <c r="O897" s="193"/>
      <c r="P897" s="193"/>
      <c r="Q897" s="193"/>
      <c r="R897" s="193"/>
      <c r="S897" s="193"/>
      <c r="T897" s="193"/>
      <c r="U897" s="193"/>
      <c r="V897" s="193"/>
      <c r="W897" s="193"/>
      <c r="X897" s="193"/>
      <c r="Y897" s="193"/>
      <c r="Z897" s="193"/>
    </row>
    <row r="898" ht="12.0" customHeight="1">
      <c r="A898" s="193"/>
      <c r="B898" s="540"/>
      <c r="C898" s="193"/>
      <c r="D898" s="540"/>
      <c r="E898" s="540"/>
      <c r="F898" s="540"/>
      <c r="G898" s="540"/>
      <c r="H898" s="193"/>
      <c r="I898" s="193"/>
      <c r="J898" s="193"/>
      <c r="K898" s="193"/>
      <c r="L898" s="193"/>
      <c r="M898" s="193"/>
      <c r="N898" s="193"/>
      <c r="O898" s="193"/>
      <c r="P898" s="193"/>
      <c r="Q898" s="193"/>
      <c r="R898" s="193"/>
      <c r="S898" s="193"/>
      <c r="T898" s="193"/>
      <c r="U898" s="193"/>
      <c r="V898" s="193"/>
      <c r="W898" s="193"/>
      <c r="X898" s="193"/>
      <c r="Y898" s="193"/>
      <c r="Z898" s="193"/>
    </row>
    <row r="899" ht="12.0" customHeight="1">
      <c r="A899" s="193"/>
      <c r="B899" s="540"/>
      <c r="C899" s="193"/>
      <c r="D899" s="540"/>
      <c r="E899" s="540"/>
      <c r="F899" s="540"/>
      <c r="G899" s="540"/>
      <c r="H899" s="193"/>
      <c r="I899" s="193"/>
      <c r="J899" s="193"/>
      <c r="K899" s="193"/>
      <c r="L899" s="193"/>
      <c r="M899" s="193"/>
      <c r="N899" s="193"/>
      <c r="O899" s="193"/>
      <c r="P899" s="193"/>
      <c r="Q899" s="193"/>
      <c r="R899" s="193"/>
      <c r="S899" s="193"/>
      <c r="T899" s="193"/>
      <c r="U899" s="193"/>
      <c r="V899" s="193"/>
      <c r="W899" s="193"/>
      <c r="X899" s="193"/>
      <c r="Y899" s="193"/>
      <c r="Z899" s="193"/>
    </row>
    <row r="900" ht="12.0" customHeight="1">
      <c r="A900" s="193"/>
      <c r="B900" s="540"/>
      <c r="C900" s="193"/>
      <c r="D900" s="540"/>
      <c r="E900" s="540"/>
      <c r="F900" s="540"/>
      <c r="G900" s="540"/>
      <c r="H900" s="193"/>
      <c r="I900" s="193"/>
      <c r="J900" s="193"/>
      <c r="K900" s="193"/>
      <c r="L900" s="193"/>
      <c r="M900" s="193"/>
      <c r="N900" s="193"/>
      <c r="O900" s="193"/>
      <c r="P900" s="193"/>
      <c r="Q900" s="193"/>
      <c r="R900" s="193"/>
      <c r="S900" s="193"/>
      <c r="T900" s="193"/>
      <c r="U900" s="193"/>
      <c r="V900" s="193"/>
      <c r="W900" s="193"/>
      <c r="X900" s="193"/>
      <c r="Y900" s="193"/>
      <c r="Z900" s="193"/>
    </row>
    <row r="901" ht="12.0" customHeight="1">
      <c r="A901" s="193"/>
      <c r="B901" s="540"/>
      <c r="C901" s="193"/>
      <c r="D901" s="540"/>
      <c r="E901" s="540"/>
      <c r="F901" s="540"/>
      <c r="G901" s="540"/>
      <c r="H901" s="193"/>
      <c r="I901" s="193"/>
      <c r="J901" s="193"/>
      <c r="K901" s="193"/>
      <c r="L901" s="193"/>
      <c r="M901" s="193"/>
      <c r="N901" s="193"/>
      <c r="O901" s="193"/>
      <c r="P901" s="193"/>
      <c r="Q901" s="193"/>
      <c r="R901" s="193"/>
      <c r="S901" s="193"/>
      <c r="T901" s="193"/>
      <c r="U901" s="193"/>
      <c r="V901" s="193"/>
      <c r="W901" s="193"/>
      <c r="X901" s="193"/>
      <c r="Y901" s="193"/>
      <c r="Z901" s="193"/>
    </row>
    <row r="902" ht="12.0" customHeight="1">
      <c r="A902" s="193"/>
      <c r="B902" s="540"/>
      <c r="C902" s="193"/>
      <c r="D902" s="540"/>
      <c r="E902" s="540"/>
      <c r="F902" s="540"/>
      <c r="G902" s="540"/>
      <c r="H902" s="193"/>
      <c r="I902" s="193"/>
      <c r="J902" s="193"/>
      <c r="K902" s="193"/>
      <c r="L902" s="193"/>
      <c r="M902" s="193"/>
      <c r="N902" s="193"/>
      <c r="O902" s="193"/>
      <c r="P902" s="193"/>
      <c r="Q902" s="193"/>
      <c r="R902" s="193"/>
      <c r="S902" s="193"/>
      <c r="T902" s="193"/>
      <c r="U902" s="193"/>
      <c r="V902" s="193"/>
      <c r="W902" s="193"/>
      <c r="X902" s="193"/>
      <c r="Y902" s="193"/>
      <c r="Z902" s="193"/>
    </row>
    <row r="903" ht="12.0" customHeight="1">
      <c r="A903" s="193"/>
      <c r="B903" s="540"/>
      <c r="C903" s="193"/>
      <c r="D903" s="540"/>
      <c r="E903" s="540"/>
      <c r="F903" s="540"/>
      <c r="G903" s="540"/>
      <c r="H903" s="193"/>
      <c r="I903" s="193"/>
      <c r="J903" s="193"/>
      <c r="K903" s="193"/>
      <c r="L903" s="193"/>
      <c r="M903" s="193"/>
      <c r="N903" s="193"/>
      <c r="O903" s="193"/>
      <c r="P903" s="193"/>
      <c r="Q903" s="193"/>
      <c r="R903" s="193"/>
      <c r="S903" s="193"/>
      <c r="T903" s="193"/>
      <c r="U903" s="193"/>
      <c r="V903" s="193"/>
      <c r="W903" s="193"/>
      <c r="X903" s="193"/>
      <c r="Y903" s="193"/>
      <c r="Z903" s="193"/>
    </row>
    <row r="904" ht="12.0" customHeight="1">
      <c r="A904" s="193"/>
      <c r="B904" s="540"/>
      <c r="C904" s="193"/>
      <c r="D904" s="540"/>
      <c r="E904" s="540"/>
      <c r="F904" s="540"/>
      <c r="G904" s="540"/>
      <c r="H904" s="193"/>
      <c r="I904" s="193"/>
      <c r="J904" s="193"/>
      <c r="K904" s="193"/>
      <c r="L904" s="193"/>
      <c r="M904" s="193"/>
      <c r="N904" s="193"/>
      <c r="O904" s="193"/>
      <c r="P904" s="193"/>
      <c r="Q904" s="193"/>
      <c r="R904" s="193"/>
      <c r="S904" s="193"/>
      <c r="T904" s="193"/>
      <c r="U904" s="193"/>
      <c r="V904" s="193"/>
      <c r="W904" s="193"/>
      <c r="X904" s="193"/>
      <c r="Y904" s="193"/>
      <c r="Z904" s="193"/>
    </row>
    <row r="905" ht="12.0" customHeight="1">
      <c r="A905" s="193"/>
      <c r="B905" s="540"/>
      <c r="C905" s="193"/>
      <c r="D905" s="540"/>
      <c r="E905" s="540"/>
      <c r="F905" s="540"/>
      <c r="G905" s="540"/>
      <c r="H905" s="193"/>
      <c r="I905" s="193"/>
      <c r="J905" s="193"/>
      <c r="K905" s="193"/>
      <c r="L905" s="193"/>
      <c r="M905" s="193"/>
      <c r="N905" s="193"/>
      <c r="O905" s="193"/>
      <c r="P905" s="193"/>
      <c r="Q905" s="193"/>
      <c r="R905" s="193"/>
      <c r="S905" s="193"/>
      <c r="T905" s="193"/>
      <c r="U905" s="193"/>
      <c r="V905" s="193"/>
      <c r="W905" s="193"/>
      <c r="X905" s="193"/>
      <c r="Y905" s="193"/>
      <c r="Z905" s="193"/>
    </row>
    <row r="906" ht="12.0" customHeight="1">
      <c r="A906" s="193"/>
      <c r="B906" s="540"/>
      <c r="C906" s="193"/>
      <c r="D906" s="540"/>
      <c r="E906" s="540"/>
      <c r="F906" s="540"/>
      <c r="G906" s="540"/>
      <c r="H906" s="193"/>
      <c r="I906" s="193"/>
      <c r="J906" s="193"/>
      <c r="K906" s="193"/>
      <c r="L906" s="193"/>
      <c r="M906" s="193"/>
      <c r="N906" s="193"/>
      <c r="O906" s="193"/>
      <c r="P906" s="193"/>
      <c r="Q906" s="193"/>
      <c r="R906" s="193"/>
      <c r="S906" s="193"/>
      <c r="T906" s="193"/>
      <c r="U906" s="193"/>
      <c r="V906" s="193"/>
      <c r="W906" s="193"/>
      <c r="X906" s="193"/>
      <c r="Y906" s="193"/>
      <c r="Z906" s="193"/>
    </row>
    <row r="907" ht="12.0" customHeight="1">
      <c r="A907" s="193"/>
      <c r="B907" s="540"/>
      <c r="C907" s="193"/>
      <c r="D907" s="540"/>
      <c r="E907" s="540"/>
      <c r="F907" s="540"/>
      <c r="G907" s="540"/>
      <c r="H907" s="193"/>
      <c r="I907" s="193"/>
      <c r="J907" s="193"/>
      <c r="K907" s="193"/>
      <c r="L907" s="193"/>
      <c r="M907" s="193"/>
      <c r="N907" s="193"/>
      <c r="O907" s="193"/>
      <c r="P907" s="193"/>
      <c r="Q907" s="193"/>
      <c r="R907" s="193"/>
      <c r="S907" s="193"/>
      <c r="T907" s="193"/>
      <c r="U907" s="193"/>
      <c r="V907" s="193"/>
      <c r="W907" s="193"/>
      <c r="X907" s="193"/>
      <c r="Y907" s="193"/>
      <c r="Z907" s="193"/>
    </row>
    <row r="908" ht="12.0" customHeight="1">
      <c r="A908" s="193"/>
      <c r="B908" s="540"/>
      <c r="C908" s="193"/>
      <c r="D908" s="540"/>
      <c r="E908" s="540"/>
      <c r="F908" s="540"/>
      <c r="G908" s="540"/>
      <c r="H908" s="193"/>
      <c r="I908" s="193"/>
      <c r="J908" s="193"/>
      <c r="K908" s="193"/>
      <c r="L908" s="193"/>
      <c r="M908" s="193"/>
      <c r="N908" s="193"/>
      <c r="O908" s="193"/>
      <c r="P908" s="193"/>
      <c r="Q908" s="193"/>
      <c r="R908" s="193"/>
      <c r="S908" s="193"/>
      <c r="T908" s="193"/>
      <c r="U908" s="193"/>
      <c r="V908" s="193"/>
      <c r="W908" s="193"/>
      <c r="X908" s="193"/>
      <c r="Y908" s="193"/>
      <c r="Z908" s="193"/>
    </row>
    <row r="909" ht="12.0" customHeight="1">
      <c r="A909" s="193"/>
      <c r="B909" s="540"/>
      <c r="C909" s="193"/>
      <c r="D909" s="540"/>
      <c r="E909" s="540"/>
      <c r="F909" s="540"/>
      <c r="G909" s="540"/>
      <c r="H909" s="193"/>
      <c r="I909" s="193"/>
      <c r="J909" s="193"/>
      <c r="K909" s="193"/>
      <c r="L909" s="193"/>
      <c r="M909" s="193"/>
      <c r="N909" s="193"/>
      <c r="O909" s="193"/>
      <c r="P909" s="193"/>
      <c r="Q909" s="193"/>
      <c r="R909" s="193"/>
      <c r="S909" s="193"/>
      <c r="T909" s="193"/>
      <c r="U909" s="193"/>
      <c r="V909" s="193"/>
      <c r="W909" s="193"/>
      <c r="X909" s="193"/>
      <c r="Y909" s="193"/>
      <c r="Z909" s="193"/>
    </row>
    <row r="910" ht="12.0" customHeight="1">
      <c r="A910" s="193"/>
      <c r="B910" s="540"/>
      <c r="C910" s="193"/>
      <c r="D910" s="540"/>
      <c r="E910" s="540"/>
      <c r="F910" s="540"/>
      <c r="G910" s="540"/>
      <c r="H910" s="193"/>
      <c r="I910" s="193"/>
      <c r="J910" s="193"/>
      <c r="K910" s="193"/>
      <c r="L910" s="193"/>
      <c r="M910" s="193"/>
      <c r="N910" s="193"/>
      <c r="O910" s="193"/>
      <c r="P910" s="193"/>
      <c r="Q910" s="193"/>
      <c r="R910" s="193"/>
      <c r="S910" s="193"/>
      <c r="T910" s="193"/>
      <c r="U910" s="193"/>
      <c r="V910" s="193"/>
      <c r="W910" s="193"/>
      <c r="X910" s="193"/>
      <c r="Y910" s="193"/>
      <c r="Z910" s="193"/>
    </row>
    <row r="911" ht="12.0" customHeight="1">
      <c r="A911" s="193"/>
      <c r="B911" s="540"/>
      <c r="C911" s="193"/>
      <c r="D911" s="540"/>
      <c r="E911" s="540"/>
      <c r="F911" s="540"/>
      <c r="G911" s="540"/>
      <c r="H911" s="193"/>
      <c r="I911" s="193"/>
      <c r="J911" s="193"/>
      <c r="K911" s="193"/>
      <c r="L911" s="193"/>
      <c r="M911" s="193"/>
      <c r="N911" s="193"/>
      <c r="O911" s="193"/>
      <c r="P911" s="193"/>
      <c r="Q911" s="193"/>
      <c r="R911" s="193"/>
      <c r="S911" s="193"/>
      <c r="T911" s="193"/>
      <c r="U911" s="193"/>
      <c r="V911" s="193"/>
      <c r="W911" s="193"/>
      <c r="X911" s="193"/>
      <c r="Y911" s="193"/>
      <c r="Z911" s="193"/>
    </row>
    <row r="912" ht="12.0" customHeight="1">
      <c r="A912" s="193"/>
      <c r="B912" s="540"/>
      <c r="C912" s="193"/>
      <c r="D912" s="540"/>
      <c r="E912" s="540"/>
      <c r="F912" s="540"/>
      <c r="G912" s="540"/>
      <c r="H912" s="193"/>
      <c r="I912" s="193"/>
      <c r="J912" s="193"/>
      <c r="K912" s="193"/>
      <c r="L912" s="193"/>
      <c r="M912" s="193"/>
      <c r="N912" s="193"/>
      <c r="O912" s="193"/>
      <c r="P912" s="193"/>
      <c r="Q912" s="193"/>
      <c r="R912" s="193"/>
      <c r="S912" s="193"/>
      <c r="T912" s="193"/>
      <c r="U912" s="193"/>
      <c r="V912" s="193"/>
      <c r="W912" s="193"/>
      <c r="X912" s="193"/>
      <c r="Y912" s="193"/>
      <c r="Z912" s="193"/>
    </row>
    <row r="913" ht="12.0" customHeight="1">
      <c r="A913" s="193"/>
      <c r="B913" s="540"/>
      <c r="C913" s="193"/>
      <c r="D913" s="540"/>
      <c r="E913" s="540"/>
      <c r="F913" s="540"/>
      <c r="G913" s="540"/>
      <c r="H913" s="193"/>
      <c r="I913" s="193"/>
      <c r="J913" s="193"/>
      <c r="K913" s="193"/>
      <c r="L913" s="193"/>
      <c r="M913" s="193"/>
      <c r="N913" s="193"/>
      <c r="O913" s="193"/>
      <c r="P913" s="193"/>
      <c r="Q913" s="193"/>
      <c r="R913" s="193"/>
      <c r="S913" s="193"/>
      <c r="T913" s="193"/>
      <c r="U913" s="193"/>
      <c r="V913" s="193"/>
      <c r="W913" s="193"/>
      <c r="X913" s="193"/>
      <c r="Y913" s="193"/>
      <c r="Z913" s="193"/>
    </row>
    <row r="914" ht="12.0" customHeight="1">
      <c r="A914" s="193"/>
      <c r="B914" s="540"/>
      <c r="C914" s="193"/>
      <c r="D914" s="540"/>
      <c r="E914" s="540"/>
      <c r="F914" s="540"/>
      <c r="G914" s="540"/>
      <c r="H914" s="193"/>
      <c r="I914" s="193"/>
      <c r="J914" s="193"/>
      <c r="K914" s="193"/>
      <c r="L914" s="193"/>
      <c r="M914" s="193"/>
      <c r="N914" s="193"/>
      <c r="O914" s="193"/>
      <c r="P914" s="193"/>
      <c r="Q914" s="193"/>
      <c r="R914" s="193"/>
      <c r="S914" s="193"/>
      <c r="T914" s="193"/>
      <c r="U914" s="193"/>
      <c r="V914" s="193"/>
      <c r="W914" s="193"/>
      <c r="X914" s="193"/>
      <c r="Y914" s="193"/>
      <c r="Z914" s="193"/>
    </row>
    <row r="915" ht="12.0" customHeight="1">
      <c r="A915" s="193"/>
      <c r="B915" s="540"/>
      <c r="C915" s="193"/>
      <c r="D915" s="540"/>
      <c r="E915" s="540"/>
      <c r="F915" s="540"/>
      <c r="G915" s="540"/>
      <c r="H915" s="193"/>
      <c r="I915" s="193"/>
      <c r="J915" s="193"/>
      <c r="K915" s="193"/>
      <c r="L915" s="193"/>
      <c r="M915" s="193"/>
      <c r="N915" s="193"/>
      <c r="O915" s="193"/>
      <c r="P915" s="193"/>
      <c r="Q915" s="193"/>
      <c r="R915" s="193"/>
      <c r="S915" s="193"/>
      <c r="T915" s="193"/>
      <c r="U915" s="193"/>
      <c r="V915" s="193"/>
      <c r="W915" s="193"/>
      <c r="X915" s="193"/>
      <c r="Y915" s="193"/>
      <c r="Z915" s="193"/>
    </row>
    <row r="916" ht="12.0" customHeight="1">
      <c r="A916" s="193"/>
      <c r="B916" s="540"/>
      <c r="C916" s="193"/>
      <c r="D916" s="540"/>
      <c r="E916" s="540"/>
      <c r="F916" s="540"/>
      <c r="G916" s="540"/>
      <c r="H916" s="193"/>
      <c r="I916" s="193"/>
      <c r="J916" s="193"/>
      <c r="K916" s="193"/>
      <c r="L916" s="193"/>
      <c r="M916" s="193"/>
      <c r="N916" s="193"/>
      <c r="O916" s="193"/>
      <c r="P916" s="193"/>
      <c r="Q916" s="193"/>
      <c r="R916" s="193"/>
      <c r="S916" s="193"/>
      <c r="T916" s="193"/>
      <c r="U916" s="193"/>
      <c r="V916" s="193"/>
      <c r="W916" s="193"/>
      <c r="X916" s="193"/>
      <c r="Y916" s="193"/>
      <c r="Z916" s="193"/>
    </row>
    <row r="917" ht="12.0" customHeight="1">
      <c r="A917" s="193"/>
      <c r="B917" s="540"/>
      <c r="C917" s="193"/>
      <c r="D917" s="540"/>
      <c r="E917" s="540"/>
      <c r="F917" s="540"/>
      <c r="G917" s="540"/>
      <c r="H917" s="193"/>
      <c r="I917" s="193"/>
      <c r="J917" s="193"/>
      <c r="K917" s="193"/>
      <c r="L917" s="193"/>
      <c r="M917" s="193"/>
      <c r="N917" s="193"/>
      <c r="O917" s="193"/>
      <c r="P917" s="193"/>
      <c r="Q917" s="193"/>
      <c r="R917" s="193"/>
      <c r="S917" s="193"/>
      <c r="T917" s="193"/>
      <c r="U917" s="193"/>
      <c r="V917" s="193"/>
      <c r="W917" s="193"/>
      <c r="X917" s="193"/>
      <c r="Y917" s="193"/>
      <c r="Z917" s="193"/>
    </row>
    <row r="918" ht="12.0" customHeight="1">
      <c r="A918" s="193"/>
      <c r="B918" s="540"/>
      <c r="C918" s="193"/>
      <c r="D918" s="540"/>
      <c r="E918" s="540"/>
      <c r="F918" s="540"/>
      <c r="G918" s="540"/>
      <c r="H918" s="193"/>
      <c r="I918" s="193"/>
      <c r="J918" s="193"/>
      <c r="K918" s="193"/>
      <c r="L918" s="193"/>
      <c r="M918" s="193"/>
      <c r="N918" s="193"/>
      <c r="O918" s="193"/>
      <c r="P918" s="193"/>
      <c r="Q918" s="193"/>
      <c r="R918" s="193"/>
      <c r="S918" s="193"/>
      <c r="T918" s="193"/>
      <c r="U918" s="193"/>
      <c r="V918" s="193"/>
      <c r="W918" s="193"/>
      <c r="X918" s="193"/>
      <c r="Y918" s="193"/>
      <c r="Z918" s="193"/>
    </row>
    <row r="919" ht="12.0" customHeight="1">
      <c r="A919" s="193"/>
      <c r="B919" s="540"/>
      <c r="C919" s="193"/>
      <c r="D919" s="540"/>
      <c r="E919" s="540"/>
      <c r="F919" s="540"/>
      <c r="G919" s="540"/>
      <c r="H919" s="193"/>
      <c r="I919" s="193"/>
      <c r="J919" s="193"/>
      <c r="K919" s="193"/>
      <c r="L919" s="193"/>
      <c r="M919" s="193"/>
      <c r="N919" s="193"/>
      <c r="O919" s="193"/>
      <c r="P919" s="193"/>
      <c r="Q919" s="193"/>
      <c r="R919" s="193"/>
      <c r="S919" s="193"/>
      <c r="T919" s="193"/>
      <c r="U919" s="193"/>
      <c r="V919" s="193"/>
      <c r="W919" s="193"/>
      <c r="X919" s="193"/>
      <c r="Y919" s="193"/>
      <c r="Z919" s="193"/>
    </row>
    <row r="920" ht="12.0" customHeight="1">
      <c r="A920" s="193"/>
      <c r="B920" s="540"/>
      <c r="C920" s="193"/>
      <c r="D920" s="540"/>
      <c r="E920" s="540"/>
      <c r="F920" s="540"/>
      <c r="G920" s="540"/>
      <c r="H920" s="193"/>
      <c r="I920" s="193"/>
      <c r="J920" s="193"/>
      <c r="K920" s="193"/>
      <c r="L920" s="193"/>
      <c r="M920" s="193"/>
      <c r="N920" s="193"/>
      <c r="O920" s="193"/>
      <c r="P920" s="193"/>
      <c r="Q920" s="193"/>
      <c r="R920" s="193"/>
      <c r="S920" s="193"/>
      <c r="T920" s="193"/>
      <c r="U920" s="193"/>
      <c r="V920" s="193"/>
      <c r="W920" s="193"/>
      <c r="X920" s="193"/>
      <c r="Y920" s="193"/>
      <c r="Z920" s="193"/>
    </row>
    <row r="921" ht="12.0" customHeight="1">
      <c r="A921" s="193"/>
      <c r="B921" s="540"/>
      <c r="C921" s="193"/>
      <c r="D921" s="540"/>
      <c r="E921" s="540"/>
      <c r="F921" s="540"/>
      <c r="G921" s="540"/>
      <c r="H921" s="193"/>
      <c r="I921" s="193"/>
      <c r="J921" s="193"/>
      <c r="K921" s="193"/>
      <c r="L921" s="193"/>
      <c r="M921" s="193"/>
      <c r="N921" s="193"/>
      <c r="O921" s="193"/>
      <c r="P921" s="193"/>
      <c r="Q921" s="193"/>
      <c r="R921" s="193"/>
      <c r="S921" s="193"/>
      <c r="T921" s="193"/>
      <c r="U921" s="193"/>
      <c r="V921" s="193"/>
      <c r="W921" s="193"/>
      <c r="X921" s="193"/>
      <c r="Y921" s="193"/>
      <c r="Z921" s="193"/>
    </row>
    <row r="922" ht="12.0" customHeight="1">
      <c r="A922" s="193"/>
      <c r="B922" s="540"/>
      <c r="C922" s="193"/>
      <c r="D922" s="540"/>
      <c r="E922" s="540"/>
      <c r="F922" s="540"/>
      <c r="G922" s="540"/>
      <c r="H922" s="193"/>
      <c r="I922" s="193"/>
      <c r="J922" s="193"/>
      <c r="K922" s="193"/>
      <c r="L922" s="193"/>
      <c r="M922" s="193"/>
      <c r="N922" s="193"/>
      <c r="O922" s="193"/>
      <c r="P922" s="193"/>
      <c r="Q922" s="193"/>
      <c r="R922" s="193"/>
      <c r="S922" s="193"/>
      <c r="T922" s="193"/>
      <c r="U922" s="193"/>
      <c r="V922" s="193"/>
      <c r="W922" s="193"/>
      <c r="X922" s="193"/>
      <c r="Y922" s="193"/>
      <c r="Z922" s="193"/>
    </row>
    <row r="923" ht="12.0" customHeight="1">
      <c r="A923" s="193"/>
      <c r="B923" s="540"/>
      <c r="C923" s="193"/>
      <c r="D923" s="540"/>
      <c r="E923" s="540"/>
      <c r="F923" s="540"/>
      <c r="G923" s="540"/>
      <c r="H923" s="193"/>
      <c r="I923" s="193"/>
      <c r="J923" s="193"/>
      <c r="K923" s="193"/>
      <c r="L923" s="193"/>
      <c r="M923" s="193"/>
      <c r="N923" s="193"/>
      <c r="O923" s="193"/>
      <c r="P923" s="193"/>
      <c r="Q923" s="193"/>
      <c r="R923" s="193"/>
      <c r="S923" s="193"/>
      <c r="T923" s="193"/>
      <c r="U923" s="193"/>
      <c r="V923" s="193"/>
      <c r="W923" s="193"/>
      <c r="X923" s="193"/>
      <c r="Y923" s="193"/>
      <c r="Z923" s="193"/>
    </row>
    <row r="924" ht="12.0" customHeight="1">
      <c r="A924" s="193"/>
      <c r="B924" s="540"/>
      <c r="C924" s="193"/>
      <c r="D924" s="540"/>
      <c r="E924" s="540"/>
      <c r="F924" s="540"/>
      <c r="G924" s="540"/>
      <c r="H924" s="193"/>
      <c r="I924" s="193"/>
      <c r="J924" s="193"/>
      <c r="K924" s="193"/>
      <c r="L924" s="193"/>
      <c r="M924" s="193"/>
      <c r="N924" s="193"/>
      <c r="O924" s="193"/>
      <c r="P924" s="193"/>
      <c r="Q924" s="193"/>
      <c r="R924" s="193"/>
      <c r="S924" s="193"/>
      <c r="T924" s="193"/>
      <c r="U924" s="193"/>
      <c r="V924" s="193"/>
      <c r="W924" s="193"/>
      <c r="X924" s="193"/>
      <c r="Y924" s="193"/>
      <c r="Z924" s="193"/>
    </row>
    <row r="925" ht="12.0" customHeight="1">
      <c r="A925" s="193"/>
      <c r="B925" s="540"/>
      <c r="C925" s="193"/>
      <c r="D925" s="540"/>
      <c r="E925" s="540"/>
      <c r="F925" s="540"/>
      <c r="G925" s="540"/>
      <c r="H925" s="193"/>
      <c r="I925" s="193"/>
      <c r="J925" s="193"/>
      <c r="K925" s="193"/>
      <c r="L925" s="193"/>
      <c r="M925" s="193"/>
      <c r="N925" s="193"/>
      <c r="O925" s="193"/>
      <c r="P925" s="193"/>
      <c r="Q925" s="193"/>
      <c r="R925" s="193"/>
      <c r="S925" s="193"/>
      <c r="T925" s="193"/>
      <c r="U925" s="193"/>
      <c r="V925" s="193"/>
      <c r="W925" s="193"/>
      <c r="X925" s="193"/>
      <c r="Y925" s="193"/>
      <c r="Z925" s="193"/>
    </row>
    <row r="926" ht="12.0" customHeight="1">
      <c r="A926" s="193"/>
      <c r="B926" s="540"/>
      <c r="C926" s="193"/>
      <c r="D926" s="540"/>
      <c r="E926" s="540"/>
      <c r="F926" s="540"/>
      <c r="G926" s="540"/>
      <c r="H926" s="193"/>
      <c r="I926" s="193"/>
      <c r="J926" s="193"/>
      <c r="K926" s="193"/>
      <c r="L926" s="193"/>
      <c r="M926" s="193"/>
      <c r="N926" s="193"/>
      <c r="O926" s="193"/>
      <c r="P926" s="193"/>
      <c r="Q926" s="193"/>
      <c r="R926" s="193"/>
      <c r="S926" s="193"/>
      <c r="T926" s="193"/>
      <c r="U926" s="193"/>
      <c r="V926" s="193"/>
      <c r="W926" s="193"/>
      <c r="X926" s="193"/>
      <c r="Y926" s="193"/>
      <c r="Z926" s="193"/>
    </row>
    <row r="927" ht="12.0" customHeight="1">
      <c r="A927" s="193"/>
      <c r="B927" s="540"/>
      <c r="C927" s="193"/>
      <c r="D927" s="540"/>
      <c r="E927" s="540"/>
      <c r="F927" s="540"/>
      <c r="G927" s="540"/>
      <c r="H927" s="193"/>
      <c r="I927" s="193"/>
      <c r="J927" s="193"/>
      <c r="K927" s="193"/>
      <c r="L927" s="193"/>
      <c r="M927" s="193"/>
      <c r="N927" s="193"/>
      <c r="O927" s="193"/>
      <c r="P927" s="193"/>
      <c r="Q927" s="193"/>
      <c r="R927" s="193"/>
      <c r="S927" s="193"/>
      <c r="T927" s="193"/>
      <c r="U927" s="193"/>
      <c r="V927" s="193"/>
      <c r="W927" s="193"/>
      <c r="X927" s="193"/>
      <c r="Y927" s="193"/>
      <c r="Z927" s="193"/>
    </row>
    <row r="928" ht="12.0" customHeight="1">
      <c r="A928" s="193"/>
      <c r="B928" s="540"/>
      <c r="C928" s="193"/>
      <c r="D928" s="540"/>
      <c r="E928" s="540"/>
      <c r="F928" s="540"/>
      <c r="G928" s="540"/>
      <c r="H928" s="193"/>
      <c r="I928" s="193"/>
      <c r="J928" s="193"/>
      <c r="K928" s="193"/>
      <c r="L928" s="193"/>
      <c r="M928" s="193"/>
      <c r="N928" s="193"/>
      <c r="O928" s="193"/>
      <c r="P928" s="193"/>
      <c r="Q928" s="193"/>
      <c r="R928" s="193"/>
      <c r="S928" s="193"/>
      <c r="T928" s="193"/>
      <c r="U928" s="193"/>
      <c r="V928" s="193"/>
      <c r="W928" s="193"/>
      <c r="X928" s="193"/>
      <c r="Y928" s="193"/>
      <c r="Z928" s="193"/>
    </row>
    <row r="929" ht="12.0" customHeight="1">
      <c r="A929" s="193"/>
      <c r="B929" s="540"/>
      <c r="C929" s="193"/>
      <c r="D929" s="540"/>
      <c r="E929" s="540"/>
      <c r="F929" s="540"/>
      <c r="G929" s="540"/>
      <c r="H929" s="193"/>
      <c r="I929" s="193"/>
      <c r="J929" s="193"/>
      <c r="K929" s="193"/>
      <c r="L929" s="193"/>
      <c r="M929" s="193"/>
      <c r="N929" s="193"/>
      <c r="O929" s="193"/>
      <c r="P929" s="193"/>
      <c r="Q929" s="193"/>
      <c r="R929" s="193"/>
      <c r="S929" s="193"/>
      <c r="T929" s="193"/>
      <c r="U929" s="193"/>
      <c r="V929" s="193"/>
      <c r="W929" s="193"/>
      <c r="X929" s="193"/>
      <c r="Y929" s="193"/>
      <c r="Z929" s="193"/>
    </row>
    <row r="930" ht="12.0" customHeight="1">
      <c r="A930" s="193"/>
      <c r="B930" s="540"/>
      <c r="C930" s="193"/>
      <c r="D930" s="540"/>
      <c r="E930" s="540"/>
      <c r="F930" s="540"/>
      <c r="G930" s="540"/>
      <c r="H930" s="193"/>
      <c r="I930" s="193"/>
      <c r="J930" s="193"/>
      <c r="K930" s="193"/>
      <c r="L930" s="193"/>
      <c r="M930" s="193"/>
      <c r="N930" s="193"/>
      <c r="O930" s="193"/>
      <c r="P930" s="193"/>
      <c r="Q930" s="193"/>
      <c r="R930" s="193"/>
      <c r="S930" s="193"/>
      <c r="T930" s="193"/>
      <c r="U930" s="193"/>
      <c r="V930" s="193"/>
      <c r="W930" s="193"/>
      <c r="X930" s="193"/>
      <c r="Y930" s="193"/>
      <c r="Z930" s="193"/>
    </row>
    <row r="931" ht="12.0" customHeight="1">
      <c r="A931" s="193"/>
      <c r="B931" s="540"/>
      <c r="C931" s="193"/>
      <c r="D931" s="540"/>
      <c r="E931" s="540"/>
      <c r="F931" s="540"/>
      <c r="G931" s="540"/>
      <c r="H931" s="193"/>
      <c r="I931" s="193"/>
      <c r="J931" s="193"/>
      <c r="K931" s="193"/>
      <c r="L931" s="193"/>
      <c r="M931" s="193"/>
      <c r="N931" s="193"/>
      <c r="O931" s="193"/>
      <c r="P931" s="193"/>
      <c r="Q931" s="193"/>
      <c r="R931" s="193"/>
      <c r="S931" s="193"/>
      <c r="T931" s="193"/>
      <c r="U931" s="193"/>
      <c r="V931" s="193"/>
      <c r="W931" s="193"/>
      <c r="X931" s="193"/>
      <c r="Y931" s="193"/>
      <c r="Z931" s="193"/>
    </row>
    <row r="932" ht="12.0" customHeight="1">
      <c r="A932" s="193"/>
      <c r="B932" s="540"/>
      <c r="C932" s="193"/>
      <c r="D932" s="540"/>
      <c r="E932" s="540"/>
      <c r="F932" s="540"/>
      <c r="G932" s="540"/>
      <c r="H932" s="193"/>
      <c r="I932" s="193"/>
      <c r="J932" s="193"/>
      <c r="K932" s="193"/>
      <c r="L932" s="193"/>
      <c r="M932" s="193"/>
      <c r="N932" s="193"/>
      <c r="O932" s="193"/>
      <c r="P932" s="193"/>
      <c r="Q932" s="193"/>
      <c r="R932" s="193"/>
      <c r="S932" s="193"/>
      <c r="T932" s="193"/>
      <c r="U932" s="193"/>
      <c r="V932" s="193"/>
      <c r="W932" s="193"/>
      <c r="X932" s="193"/>
      <c r="Y932" s="193"/>
      <c r="Z932" s="193"/>
    </row>
    <row r="933" ht="12.0" customHeight="1">
      <c r="A933" s="193"/>
      <c r="B933" s="540"/>
      <c r="C933" s="193"/>
      <c r="D933" s="540"/>
      <c r="E933" s="540"/>
      <c r="F933" s="540"/>
      <c r="G933" s="540"/>
      <c r="H933" s="193"/>
      <c r="I933" s="193"/>
      <c r="J933" s="193"/>
      <c r="K933" s="193"/>
      <c r="L933" s="193"/>
      <c r="M933" s="193"/>
      <c r="N933" s="193"/>
      <c r="O933" s="193"/>
      <c r="P933" s="193"/>
      <c r="Q933" s="193"/>
      <c r="R933" s="193"/>
      <c r="S933" s="193"/>
      <c r="T933" s="193"/>
      <c r="U933" s="193"/>
      <c r="V933" s="193"/>
      <c r="W933" s="193"/>
      <c r="X933" s="193"/>
      <c r="Y933" s="193"/>
      <c r="Z933" s="193"/>
    </row>
    <row r="934" ht="12.0" customHeight="1">
      <c r="A934" s="193"/>
      <c r="B934" s="540"/>
      <c r="C934" s="193"/>
      <c r="D934" s="540"/>
      <c r="E934" s="540"/>
      <c r="F934" s="540"/>
      <c r="G934" s="540"/>
      <c r="H934" s="193"/>
      <c r="I934" s="193"/>
      <c r="J934" s="193"/>
      <c r="K934" s="193"/>
      <c r="L934" s="193"/>
      <c r="M934" s="193"/>
      <c r="N934" s="193"/>
      <c r="O934" s="193"/>
      <c r="P934" s="193"/>
      <c r="Q934" s="193"/>
      <c r="R934" s="193"/>
      <c r="S934" s="193"/>
      <c r="T934" s="193"/>
      <c r="U934" s="193"/>
      <c r="V934" s="193"/>
      <c r="W934" s="193"/>
      <c r="X934" s="193"/>
      <c r="Y934" s="193"/>
      <c r="Z934" s="193"/>
    </row>
    <row r="935" ht="12.0" customHeight="1">
      <c r="A935" s="193"/>
      <c r="B935" s="540"/>
      <c r="C935" s="193"/>
      <c r="D935" s="540"/>
      <c r="E935" s="540"/>
      <c r="F935" s="540"/>
      <c r="G935" s="540"/>
      <c r="H935" s="193"/>
      <c r="I935" s="193"/>
      <c r="J935" s="193"/>
      <c r="K935" s="193"/>
      <c r="L935" s="193"/>
      <c r="M935" s="193"/>
      <c r="N935" s="193"/>
      <c r="O935" s="193"/>
      <c r="P935" s="193"/>
      <c r="Q935" s="193"/>
      <c r="R935" s="193"/>
      <c r="S935" s="193"/>
      <c r="T935" s="193"/>
      <c r="U935" s="193"/>
      <c r="V935" s="193"/>
      <c r="W935" s="193"/>
      <c r="X935" s="193"/>
      <c r="Y935" s="193"/>
      <c r="Z935" s="193"/>
    </row>
    <row r="936" ht="12.0" customHeight="1">
      <c r="A936" s="193"/>
      <c r="B936" s="540"/>
      <c r="C936" s="193"/>
      <c r="D936" s="540"/>
      <c r="E936" s="540"/>
      <c r="F936" s="540"/>
      <c r="G936" s="540"/>
      <c r="H936" s="193"/>
      <c r="I936" s="193"/>
      <c r="J936" s="193"/>
      <c r="K936" s="193"/>
      <c r="L936" s="193"/>
      <c r="M936" s="193"/>
      <c r="N936" s="193"/>
      <c r="O936" s="193"/>
      <c r="P936" s="193"/>
      <c r="Q936" s="193"/>
      <c r="R936" s="193"/>
      <c r="S936" s="193"/>
      <c r="T936" s="193"/>
      <c r="U936" s="193"/>
      <c r="V936" s="193"/>
      <c r="W936" s="193"/>
      <c r="X936" s="193"/>
      <c r="Y936" s="193"/>
      <c r="Z936" s="193"/>
    </row>
    <row r="937" ht="12.0" customHeight="1">
      <c r="A937" s="193"/>
      <c r="B937" s="540"/>
      <c r="C937" s="193"/>
      <c r="D937" s="540"/>
      <c r="E937" s="540"/>
      <c r="F937" s="540"/>
      <c r="G937" s="540"/>
      <c r="H937" s="193"/>
      <c r="I937" s="193"/>
      <c r="J937" s="193"/>
      <c r="K937" s="193"/>
      <c r="L937" s="193"/>
      <c r="M937" s="193"/>
      <c r="N937" s="193"/>
      <c r="O937" s="193"/>
      <c r="P937" s="193"/>
      <c r="Q937" s="193"/>
      <c r="R937" s="193"/>
      <c r="S937" s="193"/>
      <c r="T937" s="193"/>
      <c r="U937" s="193"/>
      <c r="V937" s="193"/>
      <c r="W937" s="193"/>
      <c r="X937" s="193"/>
      <c r="Y937" s="193"/>
      <c r="Z937" s="193"/>
    </row>
    <row r="938" ht="12.0" customHeight="1">
      <c r="A938" s="193"/>
      <c r="B938" s="540"/>
      <c r="C938" s="193"/>
      <c r="D938" s="540"/>
      <c r="E938" s="540"/>
      <c r="F938" s="540"/>
      <c r="G938" s="540"/>
      <c r="H938" s="193"/>
      <c r="I938" s="193"/>
      <c r="J938" s="193"/>
      <c r="K938" s="193"/>
      <c r="L938" s="193"/>
      <c r="M938" s="193"/>
      <c r="N938" s="193"/>
      <c r="O938" s="193"/>
      <c r="P938" s="193"/>
      <c r="Q938" s="193"/>
      <c r="R938" s="193"/>
      <c r="S938" s="193"/>
      <c r="T938" s="193"/>
      <c r="U938" s="193"/>
      <c r="V938" s="193"/>
      <c r="W938" s="193"/>
      <c r="X938" s="193"/>
      <c r="Y938" s="193"/>
      <c r="Z938" s="193"/>
    </row>
    <row r="939" ht="12.0" customHeight="1">
      <c r="A939" s="193"/>
      <c r="B939" s="540"/>
      <c r="C939" s="193"/>
      <c r="D939" s="540"/>
      <c r="E939" s="540"/>
      <c r="F939" s="540"/>
      <c r="G939" s="540"/>
      <c r="H939" s="193"/>
      <c r="I939" s="193"/>
      <c r="J939" s="193"/>
      <c r="K939" s="193"/>
      <c r="L939" s="193"/>
      <c r="M939" s="193"/>
      <c r="N939" s="193"/>
      <c r="O939" s="193"/>
      <c r="P939" s="193"/>
      <c r="Q939" s="193"/>
      <c r="R939" s="193"/>
      <c r="S939" s="193"/>
      <c r="T939" s="193"/>
      <c r="U939" s="193"/>
      <c r="V939" s="193"/>
      <c r="W939" s="193"/>
      <c r="X939" s="193"/>
      <c r="Y939" s="193"/>
      <c r="Z939" s="193"/>
    </row>
    <row r="940" ht="12.0" customHeight="1">
      <c r="A940" s="193"/>
      <c r="B940" s="540"/>
      <c r="C940" s="193"/>
      <c r="D940" s="540"/>
      <c r="E940" s="540"/>
      <c r="F940" s="540"/>
      <c r="G940" s="540"/>
      <c r="H940" s="193"/>
      <c r="I940" s="193"/>
      <c r="J940" s="193"/>
      <c r="K940" s="193"/>
      <c r="L940" s="193"/>
      <c r="M940" s="193"/>
      <c r="N940" s="193"/>
      <c r="O940" s="193"/>
      <c r="P940" s="193"/>
      <c r="Q940" s="193"/>
      <c r="R940" s="193"/>
      <c r="S940" s="193"/>
      <c r="T940" s="193"/>
      <c r="U940" s="193"/>
      <c r="V940" s="193"/>
      <c r="W940" s="193"/>
      <c r="X940" s="193"/>
      <c r="Y940" s="193"/>
      <c r="Z940" s="193"/>
    </row>
    <row r="941" ht="12.0" customHeight="1">
      <c r="A941" s="193"/>
      <c r="B941" s="540"/>
      <c r="C941" s="193"/>
      <c r="D941" s="540"/>
      <c r="E941" s="540"/>
      <c r="F941" s="540"/>
      <c r="G941" s="540"/>
      <c r="H941" s="193"/>
      <c r="I941" s="193"/>
      <c r="J941" s="193"/>
      <c r="K941" s="193"/>
      <c r="L941" s="193"/>
      <c r="M941" s="193"/>
      <c r="N941" s="193"/>
      <c r="O941" s="193"/>
      <c r="P941" s="193"/>
      <c r="Q941" s="193"/>
      <c r="R941" s="193"/>
      <c r="S941" s="193"/>
      <c r="T941" s="193"/>
      <c r="U941" s="193"/>
      <c r="V941" s="193"/>
      <c r="W941" s="193"/>
      <c r="X941" s="193"/>
      <c r="Y941" s="193"/>
      <c r="Z941" s="193"/>
    </row>
    <row r="942" ht="12.0" customHeight="1">
      <c r="A942" s="193"/>
      <c r="B942" s="540"/>
      <c r="C942" s="193"/>
      <c r="D942" s="540"/>
      <c r="E942" s="540"/>
      <c r="F942" s="540"/>
      <c r="G942" s="540"/>
      <c r="H942" s="193"/>
      <c r="I942" s="193"/>
      <c r="J942" s="193"/>
      <c r="K942" s="193"/>
      <c r="L942" s="193"/>
      <c r="M942" s="193"/>
      <c r="N942" s="193"/>
      <c r="O942" s="193"/>
      <c r="P942" s="193"/>
      <c r="Q942" s="193"/>
      <c r="R942" s="193"/>
      <c r="S942" s="193"/>
      <c r="T942" s="193"/>
      <c r="U942" s="193"/>
      <c r="V942" s="193"/>
      <c r="W942" s="193"/>
      <c r="X942" s="193"/>
      <c r="Y942" s="193"/>
      <c r="Z942" s="193"/>
    </row>
    <row r="943" ht="12.0" customHeight="1">
      <c r="A943" s="193"/>
      <c r="B943" s="540"/>
      <c r="C943" s="193"/>
      <c r="D943" s="540"/>
      <c r="E943" s="540"/>
      <c r="F943" s="540"/>
      <c r="G943" s="540"/>
      <c r="H943" s="193"/>
      <c r="I943" s="193"/>
      <c r="J943" s="193"/>
      <c r="K943" s="193"/>
      <c r="L943" s="193"/>
      <c r="M943" s="193"/>
      <c r="N943" s="193"/>
      <c r="O943" s="193"/>
      <c r="P943" s="193"/>
      <c r="Q943" s="193"/>
      <c r="R943" s="193"/>
      <c r="S943" s="193"/>
      <c r="T943" s="193"/>
      <c r="U943" s="193"/>
      <c r="V943" s="193"/>
      <c r="W943" s="193"/>
      <c r="X943" s="193"/>
      <c r="Y943" s="193"/>
      <c r="Z943" s="193"/>
    </row>
    <row r="944" ht="12.0" customHeight="1">
      <c r="A944" s="193"/>
      <c r="B944" s="540"/>
      <c r="C944" s="193"/>
      <c r="D944" s="540"/>
      <c r="E944" s="540"/>
      <c r="F944" s="540"/>
      <c r="G944" s="540"/>
      <c r="H944" s="193"/>
      <c r="I944" s="193"/>
      <c r="J944" s="193"/>
      <c r="K944" s="193"/>
      <c r="L944" s="193"/>
      <c r="M944" s="193"/>
      <c r="N944" s="193"/>
      <c r="O944" s="193"/>
      <c r="P944" s="193"/>
      <c r="Q944" s="193"/>
      <c r="R944" s="193"/>
      <c r="S944" s="193"/>
      <c r="T944" s="193"/>
      <c r="U944" s="193"/>
      <c r="V944" s="193"/>
      <c r="W944" s="193"/>
      <c r="X944" s="193"/>
      <c r="Y944" s="193"/>
      <c r="Z944" s="193"/>
    </row>
    <row r="945" ht="12.0" customHeight="1">
      <c r="A945" s="193"/>
      <c r="B945" s="540"/>
      <c r="C945" s="193"/>
      <c r="D945" s="540"/>
      <c r="E945" s="540"/>
      <c r="F945" s="540"/>
      <c r="G945" s="540"/>
      <c r="H945" s="193"/>
      <c r="I945" s="193"/>
      <c r="J945" s="193"/>
      <c r="K945" s="193"/>
      <c r="L945" s="193"/>
      <c r="M945" s="193"/>
      <c r="N945" s="193"/>
      <c r="O945" s="193"/>
      <c r="P945" s="193"/>
      <c r="Q945" s="193"/>
      <c r="R945" s="193"/>
      <c r="S945" s="193"/>
      <c r="T945" s="193"/>
      <c r="U945" s="193"/>
      <c r="V945" s="193"/>
      <c r="W945" s="193"/>
      <c r="X945" s="193"/>
      <c r="Y945" s="193"/>
      <c r="Z945" s="193"/>
    </row>
    <row r="946" ht="12.0" customHeight="1">
      <c r="A946" s="193"/>
      <c r="B946" s="540"/>
      <c r="C946" s="193"/>
      <c r="D946" s="540"/>
      <c r="E946" s="540"/>
      <c r="F946" s="540"/>
      <c r="G946" s="540"/>
      <c r="H946" s="193"/>
      <c r="I946" s="193"/>
      <c r="J946" s="193"/>
      <c r="K946" s="193"/>
      <c r="L946" s="193"/>
      <c r="M946" s="193"/>
      <c r="N946" s="193"/>
      <c r="O946" s="193"/>
      <c r="P946" s="193"/>
      <c r="Q946" s="193"/>
      <c r="R946" s="193"/>
      <c r="S946" s="193"/>
      <c r="T946" s="193"/>
      <c r="U946" s="193"/>
      <c r="V946" s="193"/>
      <c r="W946" s="193"/>
      <c r="X946" s="193"/>
      <c r="Y946" s="193"/>
      <c r="Z946" s="193"/>
    </row>
    <row r="947" ht="12.0" customHeight="1">
      <c r="A947" s="193"/>
      <c r="B947" s="540"/>
      <c r="C947" s="193"/>
      <c r="D947" s="540"/>
      <c r="E947" s="540"/>
      <c r="F947" s="540"/>
      <c r="G947" s="540"/>
      <c r="H947" s="193"/>
      <c r="I947" s="193"/>
      <c r="J947" s="193"/>
      <c r="K947" s="193"/>
      <c r="L947" s="193"/>
      <c r="M947" s="193"/>
      <c r="N947" s="193"/>
      <c r="O947" s="193"/>
      <c r="P947" s="193"/>
      <c r="Q947" s="193"/>
      <c r="R947" s="193"/>
      <c r="S947" s="193"/>
      <c r="T947" s="193"/>
      <c r="U947" s="193"/>
      <c r="V947" s="193"/>
      <c r="W947" s="193"/>
      <c r="X947" s="193"/>
      <c r="Y947" s="193"/>
      <c r="Z947" s="193"/>
    </row>
    <row r="948" ht="12.0" customHeight="1">
      <c r="A948" s="193"/>
      <c r="B948" s="540"/>
      <c r="C948" s="193"/>
      <c r="D948" s="540"/>
      <c r="E948" s="540"/>
      <c r="F948" s="540"/>
      <c r="G948" s="540"/>
      <c r="H948" s="193"/>
      <c r="I948" s="193"/>
      <c r="J948" s="193"/>
      <c r="K948" s="193"/>
      <c r="L948" s="193"/>
      <c r="M948" s="193"/>
      <c r="N948" s="193"/>
      <c r="O948" s="193"/>
      <c r="P948" s="193"/>
      <c r="Q948" s="193"/>
      <c r="R948" s="193"/>
      <c r="S948" s="193"/>
      <c r="T948" s="193"/>
      <c r="U948" s="193"/>
      <c r="V948" s="193"/>
      <c r="W948" s="193"/>
      <c r="X948" s="193"/>
      <c r="Y948" s="193"/>
      <c r="Z948" s="193"/>
    </row>
    <row r="949" ht="12.0" customHeight="1">
      <c r="A949" s="193"/>
      <c r="B949" s="540"/>
      <c r="C949" s="193"/>
      <c r="D949" s="540"/>
      <c r="E949" s="540"/>
      <c r="F949" s="540"/>
      <c r="G949" s="540"/>
      <c r="H949" s="193"/>
      <c r="I949" s="193"/>
      <c r="J949" s="193"/>
      <c r="K949" s="193"/>
      <c r="L949" s="193"/>
      <c r="M949" s="193"/>
      <c r="N949" s="193"/>
      <c r="O949" s="193"/>
      <c r="P949" s="193"/>
      <c r="Q949" s="193"/>
      <c r="R949" s="193"/>
      <c r="S949" s="193"/>
      <c r="T949" s="193"/>
      <c r="U949" s="193"/>
      <c r="V949" s="193"/>
      <c r="W949" s="193"/>
      <c r="X949" s="193"/>
      <c r="Y949" s="193"/>
      <c r="Z949" s="193"/>
    </row>
    <row r="950" ht="12.0" customHeight="1">
      <c r="A950" s="193"/>
      <c r="B950" s="540"/>
      <c r="C950" s="193"/>
      <c r="D950" s="540"/>
      <c r="E950" s="540"/>
      <c r="F950" s="540"/>
      <c r="G950" s="540"/>
      <c r="H950" s="193"/>
      <c r="I950" s="193"/>
      <c r="J950" s="193"/>
      <c r="K950" s="193"/>
      <c r="L950" s="193"/>
      <c r="M950" s="193"/>
      <c r="N950" s="193"/>
      <c r="O950" s="193"/>
      <c r="P950" s="193"/>
      <c r="Q950" s="193"/>
      <c r="R950" s="193"/>
      <c r="S950" s="193"/>
      <c r="T950" s="193"/>
      <c r="U950" s="193"/>
      <c r="V950" s="193"/>
      <c r="W950" s="193"/>
      <c r="X950" s="193"/>
      <c r="Y950" s="193"/>
      <c r="Z950" s="193"/>
    </row>
    <row r="951" ht="12.0" customHeight="1">
      <c r="A951" s="193"/>
      <c r="B951" s="540"/>
      <c r="C951" s="193"/>
      <c r="D951" s="540"/>
      <c r="E951" s="540"/>
      <c r="F951" s="540"/>
      <c r="G951" s="540"/>
      <c r="H951" s="193"/>
      <c r="I951" s="193"/>
      <c r="J951" s="193"/>
      <c r="K951" s="193"/>
      <c r="L951" s="193"/>
      <c r="M951" s="193"/>
      <c r="N951" s="193"/>
      <c r="O951" s="193"/>
      <c r="P951" s="193"/>
      <c r="Q951" s="193"/>
      <c r="R951" s="193"/>
      <c r="S951" s="193"/>
      <c r="T951" s="193"/>
      <c r="U951" s="193"/>
      <c r="V951" s="193"/>
      <c r="W951" s="193"/>
      <c r="X951" s="193"/>
      <c r="Y951" s="193"/>
      <c r="Z951" s="193"/>
    </row>
    <row r="952" ht="12.0" customHeight="1">
      <c r="A952" s="193"/>
      <c r="B952" s="540"/>
      <c r="C952" s="193"/>
      <c r="D952" s="540"/>
      <c r="E952" s="540"/>
      <c r="F952" s="540"/>
      <c r="G952" s="540"/>
      <c r="H952" s="193"/>
      <c r="I952" s="193"/>
      <c r="J952" s="193"/>
      <c r="K952" s="193"/>
      <c r="L952" s="193"/>
      <c r="M952" s="193"/>
      <c r="N952" s="193"/>
      <c r="O952" s="193"/>
      <c r="P952" s="193"/>
      <c r="Q952" s="193"/>
      <c r="R952" s="193"/>
      <c r="S952" s="193"/>
      <c r="T952" s="193"/>
      <c r="U952" s="193"/>
      <c r="V952" s="193"/>
      <c r="W952" s="193"/>
      <c r="X952" s="193"/>
      <c r="Y952" s="193"/>
      <c r="Z952" s="193"/>
    </row>
    <row r="953" ht="12.0" customHeight="1">
      <c r="A953" s="193"/>
      <c r="B953" s="540"/>
      <c r="C953" s="193"/>
      <c r="D953" s="540"/>
      <c r="E953" s="540"/>
      <c r="F953" s="540"/>
      <c r="G953" s="540"/>
      <c r="H953" s="193"/>
      <c r="I953" s="193"/>
      <c r="J953" s="193"/>
      <c r="K953" s="193"/>
      <c r="L953" s="193"/>
      <c r="M953" s="193"/>
      <c r="N953" s="193"/>
      <c r="O953" s="193"/>
      <c r="P953" s="193"/>
      <c r="Q953" s="193"/>
      <c r="R953" s="193"/>
      <c r="S953" s="193"/>
      <c r="T953" s="193"/>
      <c r="U953" s="193"/>
      <c r="V953" s="193"/>
      <c r="W953" s="193"/>
      <c r="X953" s="193"/>
      <c r="Y953" s="193"/>
      <c r="Z953" s="193"/>
    </row>
    <row r="954" ht="12.0" customHeight="1">
      <c r="A954" s="193"/>
      <c r="B954" s="540"/>
      <c r="C954" s="193"/>
      <c r="D954" s="540"/>
      <c r="E954" s="540"/>
      <c r="F954" s="540"/>
      <c r="G954" s="540"/>
      <c r="H954" s="193"/>
      <c r="I954" s="193"/>
      <c r="J954" s="193"/>
      <c r="K954" s="193"/>
      <c r="L954" s="193"/>
      <c r="M954" s="193"/>
      <c r="N954" s="193"/>
      <c r="O954" s="193"/>
      <c r="P954" s="193"/>
      <c r="Q954" s="193"/>
      <c r="R954" s="193"/>
      <c r="S954" s="193"/>
      <c r="T954" s="193"/>
      <c r="U954" s="193"/>
      <c r="V954" s="193"/>
      <c r="W954" s="193"/>
      <c r="X954" s="193"/>
      <c r="Y954" s="193"/>
      <c r="Z954" s="193"/>
    </row>
    <row r="955" ht="12.0" customHeight="1">
      <c r="A955" s="193"/>
      <c r="B955" s="540"/>
      <c r="C955" s="193"/>
      <c r="D955" s="540"/>
      <c r="E955" s="540"/>
      <c r="F955" s="540"/>
      <c r="G955" s="540"/>
      <c r="H955" s="193"/>
      <c r="I955" s="193"/>
      <c r="J955" s="193"/>
      <c r="K955" s="193"/>
      <c r="L955" s="193"/>
      <c r="M955" s="193"/>
      <c r="N955" s="193"/>
      <c r="O955" s="193"/>
      <c r="P955" s="193"/>
      <c r="Q955" s="193"/>
      <c r="R955" s="193"/>
      <c r="S955" s="193"/>
      <c r="T955" s="193"/>
      <c r="U955" s="193"/>
      <c r="V955" s="193"/>
      <c r="W955" s="193"/>
      <c r="X955" s="193"/>
      <c r="Y955" s="193"/>
      <c r="Z955" s="193"/>
    </row>
    <row r="956" ht="12.0" customHeight="1">
      <c r="A956" s="193"/>
      <c r="B956" s="540"/>
      <c r="C956" s="193"/>
      <c r="D956" s="540"/>
      <c r="E956" s="540"/>
      <c r="F956" s="540"/>
      <c r="G956" s="540"/>
      <c r="H956" s="193"/>
      <c r="I956" s="193"/>
      <c r="J956" s="193"/>
      <c r="K956" s="193"/>
      <c r="L956" s="193"/>
      <c r="M956" s="193"/>
      <c r="N956" s="193"/>
      <c r="O956" s="193"/>
      <c r="P956" s="193"/>
      <c r="Q956" s="193"/>
      <c r="R956" s="193"/>
      <c r="S956" s="193"/>
      <c r="T956" s="193"/>
      <c r="U956" s="193"/>
      <c r="V956" s="193"/>
      <c r="W956" s="193"/>
      <c r="X956" s="193"/>
      <c r="Y956" s="193"/>
      <c r="Z956" s="193"/>
    </row>
    <row r="957" ht="12.0" customHeight="1">
      <c r="A957" s="193"/>
      <c r="B957" s="540"/>
      <c r="C957" s="193"/>
      <c r="D957" s="540"/>
      <c r="E957" s="540"/>
      <c r="F957" s="540"/>
      <c r="G957" s="540"/>
      <c r="H957" s="193"/>
      <c r="I957" s="193"/>
      <c r="J957" s="193"/>
      <c r="K957" s="193"/>
      <c r="L957" s="193"/>
      <c r="M957" s="193"/>
      <c r="N957" s="193"/>
      <c r="O957" s="193"/>
      <c r="P957" s="193"/>
      <c r="Q957" s="193"/>
      <c r="R957" s="193"/>
      <c r="S957" s="193"/>
      <c r="T957" s="193"/>
      <c r="U957" s="193"/>
      <c r="V957" s="193"/>
      <c r="W957" s="193"/>
      <c r="X957" s="193"/>
      <c r="Y957" s="193"/>
      <c r="Z957" s="193"/>
    </row>
    <row r="958" ht="12.0" customHeight="1">
      <c r="A958" s="193"/>
      <c r="B958" s="540"/>
      <c r="C958" s="193"/>
      <c r="D958" s="540"/>
      <c r="E958" s="540"/>
      <c r="F958" s="540"/>
      <c r="G958" s="540"/>
      <c r="H958" s="193"/>
      <c r="I958" s="193"/>
      <c r="J958" s="193"/>
      <c r="K958" s="193"/>
      <c r="L958" s="193"/>
      <c r="M958" s="193"/>
      <c r="N958" s="193"/>
      <c r="O958" s="193"/>
      <c r="P958" s="193"/>
      <c r="Q958" s="193"/>
      <c r="R958" s="193"/>
      <c r="S958" s="193"/>
      <c r="T958" s="193"/>
      <c r="U958" s="193"/>
      <c r="V958" s="193"/>
      <c r="W958" s="193"/>
      <c r="X958" s="193"/>
      <c r="Y958" s="193"/>
      <c r="Z958" s="193"/>
    </row>
    <row r="959" ht="12.0" customHeight="1">
      <c r="A959" s="193"/>
      <c r="B959" s="540"/>
      <c r="C959" s="193"/>
      <c r="D959" s="540"/>
      <c r="E959" s="540"/>
      <c r="F959" s="540"/>
      <c r="G959" s="540"/>
      <c r="H959" s="193"/>
      <c r="I959" s="193"/>
      <c r="J959" s="193"/>
      <c r="K959" s="193"/>
      <c r="L959" s="193"/>
      <c r="M959" s="193"/>
      <c r="N959" s="193"/>
      <c r="O959" s="193"/>
      <c r="P959" s="193"/>
      <c r="Q959" s="193"/>
      <c r="R959" s="193"/>
      <c r="S959" s="193"/>
      <c r="T959" s="193"/>
      <c r="U959" s="193"/>
      <c r="V959" s="193"/>
      <c r="W959" s="193"/>
      <c r="X959" s="193"/>
      <c r="Y959" s="193"/>
      <c r="Z959" s="193"/>
    </row>
    <row r="960" ht="12.0" customHeight="1">
      <c r="A960" s="193"/>
      <c r="B960" s="540"/>
      <c r="C960" s="193"/>
      <c r="D960" s="540"/>
      <c r="E960" s="540"/>
      <c r="F960" s="540"/>
      <c r="G960" s="540"/>
      <c r="H960" s="193"/>
      <c r="I960" s="193"/>
      <c r="J960" s="193"/>
      <c r="K960" s="193"/>
      <c r="L960" s="193"/>
      <c r="M960" s="193"/>
      <c r="N960" s="193"/>
      <c r="O960" s="193"/>
      <c r="P960" s="193"/>
      <c r="Q960" s="193"/>
      <c r="R960" s="193"/>
      <c r="S960" s="193"/>
      <c r="T960" s="193"/>
      <c r="U960" s="193"/>
      <c r="V960" s="193"/>
      <c r="W960" s="193"/>
      <c r="X960" s="193"/>
      <c r="Y960" s="193"/>
      <c r="Z960" s="193"/>
    </row>
    <row r="961" ht="12.0" customHeight="1">
      <c r="A961" s="193"/>
      <c r="B961" s="540"/>
      <c r="C961" s="193"/>
      <c r="D961" s="540"/>
      <c r="E961" s="540"/>
      <c r="F961" s="540"/>
      <c r="G961" s="540"/>
      <c r="H961" s="193"/>
      <c r="I961" s="193"/>
      <c r="J961" s="193"/>
      <c r="K961" s="193"/>
      <c r="L961" s="193"/>
      <c r="M961" s="193"/>
      <c r="N961" s="193"/>
      <c r="O961" s="193"/>
      <c r="P961" s="193"/>
      <c r="Q961" s="193"/>
      <c r="R961" s="193"/>
      <c r="S961" s="193"/>
      <c r="T961" s="193"/>
      <c r="U961" s="193"/>
      <c r="V961" s="193"/>
      <c r="W961" s="193"/>
      <c r="X961" s="193"/>
      <c r="Y961" s="193"/>
      <c r="Z961" s="193"/>
    </row>
    <row r="962" ht="12.0" customHeight="1">
      <c r="A962" s="193"/>
      <c r="B962" s="540"/>
      <c r="C962" s="193"/>
      <c r="D962" s="540"/>
      <c r="E962" s="540"/>
      <c r="F962" s="540"/>
      <c r="G962" s="540"/>
      <c r="H962" s="193"/>
      <c r="I962" s="193"/>
      <c r="J962" s="193"/>
      <c r="K962" s="193"/>
      <c r="L962" s="193"/>
      <c r="M962" s="193"/>
      <c r="N962" s="193"/>
      <c r="O962" s="193"/>
      <c r="P962" s="193"/>
      <c r="Q962" s="193"/>
      <c r="R962" s="193"/>
      <c r="S962" s="193"/>
      <c r="T962" s="193"/>
      <c r="U962" s="193"/>
      <c r="V962" s="193"/>
      <c r="W962" s="193"/>
      <c r="X962" s="193"/>
      <c r="Y962" s="193"/>
      <c r="Z962" s="193"/>
    </row>
    <row r="963" ht="12.0" customHeight="1">
      <c r="A963" s="193"/>
      <c r="B963" s="540"/>
      <c r="C963" s="193"/>
      <c r="D963" s="540"/>
      <c r="E963" s="540"/>
      <c r="F963" s="540"/>
      <c r="G963" s="540"/>
      <c r="H963" s="193"/>
      <c r="I963" s="193"/>
      <c r="J963" s="193"/>
      <c r="K963" s="193"/>
      <c r="L963" s="193"/>
      <c r="M963" s="193"/>
      <c r="N963" s="193"/>
      <c r="O963" s="193"/>
      <c r="P963" s="193"/>
      <c r="Q963" s="193"/>
      <c r="R963" s="193"/>
      <c r="S963" s="193"/>
      <c r="T963" s="193"/>
      <c r="U963" s="193"/>
      <c r="V963" s="193"/>
      <c r="W963" s="193"/>
      <c r="X963" s="193"/>
      <c r="Y963" s="193"/>
      <c r="Z963" s="193"/>
    </row>
    <row r="964" ht="12.0" customHeight="1">
      <c r="A964" s="193"/>
      <c r="B964" s="540"/>
      <c r="C964" s="193"/>
      <c r="D964" s="540"/>
      <c r="E964" s="540"/>
      <c r="F964" s="540"/>
      <c r="G964" s="540"/>
      <c r="H964" s="193"/>
      <c r="I964" s="193"/>
      <c r="J964" s="193"/>
      <c r="K964" s="193"/>
      <c r="L964" s="193"/>
      <c r="M964" s="193"/>
      <c r="N964" s="193"/>
      <c r="O964" s="193"/>
      <c r="P964" s="193"/>
      <c r="Q964" s="193"/>
      <c r="R964" s="193"/>
      <c r="S964" s="193"/>
      <c r="T964" s="193"/>
      <c r="U964" s="193"/>
      <c r="V964" s="193"/>
      <c r="W964" s="193"/>
      <c r="X964" s="193"/>
      <c r="Y964" s="193"/>
      <c r="Z964" s="193"/>
    </row>
    <row r="965" ht="12.0" customHeight="1">
      <c r="A965" s="193"/>
      <c r="B965" s="540"/>
      <c r="C965" s="193"/>
      <c r="D965" s="540"/>
      <c r="E965" s="540"/>
      <c r="F965" s="540"/>
      <c r="G965" s="540"/>
      <c r="H965" s="193"/>
      <c r="I965" s="193"/>
      <c r="J965" s="193"/>
      <c r="K965" s="193"/>
      <c r="L965" s="193"/>
      <c r="M965" s="193"/>
      <c r="N965" s="193"/>
      <c r="O965" s="193"/>
      <c r="P965" s="193"/>
      <c r="Q965" s="193"/>
      <c r="R965" s="193"/>
      <c r="S965" s="193"/>
      <c r="T965" s="193"/>
      <c r="U965" s="193"/>
      <c r="V965" s="193"/>
      <c r="W965" s="193"/>
      <c r="X965" s="193"/>
      <c r="Y965" s="193"/>
      <c r="Z965" s="193"/>
    </row>
    <row r="966" ht="12.0" customHeight="1">
      <c r="A966" s="193"/>
      <c r="B966" s="540"/>
      <c r="C966" s="193"/>
      <c r="D966" s="540"/>
      <c r="E966" s="540"/>
      <c r="F966" s="540"/>
      <c r="G966" s="540"/>
      <c r="H966" s="193"/>
      <c r="I966" s="193"/>
      <c r="J966" s="193"/>
      <c r="K966" s="193"/>
      <c r="L966" s="193"/>
      <c r="M966" s="193"/>
      <c r="N966" s="193"/>
      <c r="O966" s="193"/>
      <c r="P966" s="193"/>
      <c r="Q966" s="193"/>
      <c r="R966" s="193"/>
      <c r="S966" s="193"/>
      <c r="T966" s="193"/>
      <c r="U966" s="193"/>
      <c r="V966" s="193"/>
      <c r="W966" s="193"/>
      <c r="X966" s="193"/>
      <c r="Y966" s="193"/>
      <c r="Z966" s="193"/>
    </row>
    <row r="967" ht="12.0" customHeight="1">
      <c r="A967" s="193"/>
      <c r="B967" s="540"/>
      <c r="C967" s="193"/>
      <c r="D967" s="540"/>
      <c r="E967" s="540"/>
      <c r="F967" s="540"/>
      <c r="G967" s="540"/>
      <c r="H967" s="193"/>
      <c r="I967" s="193"/>
      <c r="J967" s="193"/>
      <c r="K967" s="193"/>
      <c r="L967" s="193"/>
      <c r="M967" s="193"/>
      <c r="N967" s="193"/>
      <c r="O967" s="193"/>
      <c r="P967" s="193"/>
      <c r="Q967" s="193"/>
      <c r="R967" s="193"/>
      <c r="S967" s="193"/>
      <c r="T967" s="193"/>
      <c r="U967" s="193"/>
      <c r="V967" s="193"/>
      <c r="W967" s="193"/>
      <c r="X967" s="193"/>
      <c r="Y967" s="193"/>
      <c r="Z967" s="193"/>
    </row>
    <row r="968" ht="12.0" customHeight="1">
      <c r="A968" s="193"/>
      <c r="B968" s="540"/>
      <c r="C968" s="193"/>
      <c r="D968" s="540"/>
      <c r="E968" s="540"/>
      <c r="F968" s="540"/>
      <c r="G968" s="540"/>
      <c r="H968" s="193"/>
      <c r="I968" s="193"/>
      <c r="J968" s="193"/>
      <c r="K968" s="193"/>
      <c r="L968" s="193"/>
      <c r="M968" s="193"/>
      <c r="N968" s="193"/>
      <c r="O968" s="193"/>
      <c r="P968" s="193"/>
      <c r="Q968" s="193"/>
      <c r="R968" s="193"/>
      <c r="S968" s="193"/>
      <c r="T968" s="193"/>
      <c r="U968" s="193"/>
      <c r="V968" s="193"/>
      <c r="W968" s="193"/>
      <c r="X968" s="193"/>
      <c r="Y968" s="193"/>
      <c r="Z968" s="193"/>
    </row>
    <row r="969" ht="12.0" customHeight="1">
      <c r="A969" s="193"/>
      <c r="B969" s="540"/>
      <c r="C969" s="193"/>
      <c r="D969" s="540"/>
      <c r="E969" s="540"/>
      <c r="F969" s="540"/>
      <c r="G969" s="540"/>
      <c r="H969" s="193"/>
      <c r="I969" s="193"/>
      <c r="J969" s="193"/>
      <c r="K969" s="193"/>
      <c r="L969" s="193"/>
      <c r="M969" s="193"/>
      <c r="N969" s="193"/>
      <c r="O969" s="193"/>
      <c r="P969" s="193"/>
      <c r="Q969" s="193"/>
      <c r="R969" s="193"/>
      <c r="S969" s="193"/>
      <c r="T969" s="193"/>
      <c r="U969" s="193"/>
      <c r="V969" s="193"/>
      <c r="W969" s="193"/>
      <c r="X969" s="193"/>
      <c r="Y969" s="193"/>
      <c r="Z969" s="193"/>
    </row>
    <row r="970" ht="12.0" customHeight="1">
      <c r="A970" s="193"/>
      <c r="B970" s="540"/>
      <c r="C970" s="193"/>
      <c r="D970" s="540"/>
      <c r="E970" s="540"/>
      <c r="F970" s="540"/>
      <c r="G970" s="540"/>
      <c r="H970" s="193"/>
      <c r="I970" s="193"/>
      <c r="J970" s="193"/>
      <c r="K970" s="193"/>
      <c r="L970" s="193"/>
      <c r="M970" s="193"/>
      <c r="N970" s="193"/>
      <c r="O970" s="193"/>
      <c r="P970" s="193"/>
      <c r="Q970" s="193"/>
      <c r="R970" s="193"/>
      <c r="S970" s="193"/>
      <c r="T970" s="193"/>
      <c r="U970" s="193"/>
      <c r="V970" s="193"/>
      <c r="W970" s="193"/>
      <c r="X970" s="193"/>
      <c r="Y970" s="193"/>
      <c r="Z970" s="193"/>
    </row>
    <row r="971" ht="12.0" customHeight="1">
      <c r="A971" s="193"/>
      <c r="B971" s="540"/>
      <c r="C971" s="193"/>
      <c r="D971" s="540"/>
      <c r="E971" s="540"/>
      <c r="F971" s="540"/>
      <c r="G971" s="540"/>
      <c r="H971" s="193"/>
      <c r="I971" s="193"/>
      <c r="J971" s="193"/>
      <c r="K971" s="193"/>
      <c r="L971" s="193"/>
      <c r="M971" s="193"/>
      <c r="N971" s="193"/>
      <c r="O971" s="193"/>
      <c r="P971" s="193"/>
      <c r="Q971" s="193"/>
      <c r="R971" s="193"/>
      <c r="S971" s="193"/>
      <c r="T971" s="193"/>
      <c r="U971" s="193"/>
      <c r="V971" s="193"/>
      <c r="W971" s="193"/>
      <c r="X971" s="193"/>
      <c r="Y971" s="193"/>
      <c r="Z971" s="193"/>
    </row>
    <row r="972" ht="12.0" customHeight="1">
      <c r="A972" s="193"/>
      <c r="B972" s="540"/>
      <c r="C972" s="193"/>
      <c r="D972" s="540"/>
      <c r="E972" s="540"/>
      <c r="F972" s="540"/>
      <c r="G972" s="540"/>
      <c r="H972" s="193"/>
      <c r="I972" s="193"/>
      <c r="J972" s="193"/>
      <c r="K972" s="193"/>
      <c r="L972" s="193"/>
      <c r="M972" s="193"/>
      <c r="N972" s="193"/>
      <c r="O972" s="193"/>
      <c r="P972" s="193"/>
      <c r="Q972" s="193"/>
      <c r="R972" s="193"/>
      <c r="S972" s="193"/>
      <c r="T972" s="193"/>
      <c r="U972" s="193"/>
      <c r="V972" s="193"/>
      <c r="W972" s="193"/>
      <c r="X972" s="193"/>
      <c r="Y972" s="193"/>
      <c r="Z972" s="193"/>
    </row>
    <row r="973" ht="12.0" customHeight="1">
      <c r="A973" s="193"/>
      <c r="B973" s="540"/>
      <c r="C973" s="193"/>
      <c r="D973" s="540"/>
      <c r="E973" s="540"/>
      <c r="F973" s="540"/>
      <c r="G973" s="540"/>
      <c r="H973" s="193"/>
      <c r="I973" s="193"/>
      <c r="J973" s="193"/>
      <c r="K973" s="193"/>
      <c r="L973" s="193"/>
      <c r="M973" s="193"/>
      <c r="N973" s="193"/>
      <c r="O973" s="193"/>
      <c r="P973" s="193"/>
      <c r="Q973" s="193"/>
      <c r="R973" s="193"/>
      <c r="S973" s="193"/>
      <c r="T973" s="193"/>
      <c r="U973" s="193"/>
      <c r="V973" s="193"/>
      <c r="W973" s="193"/>
      <c r="X973" s="193"/>
      <c r="Y973" s="193"/>
      <c r="Z973" s="193"/>
    </row>
    <row r="974" ht="12.0" customHeight="1">
      <c r="A974" s="193"/>
      <c r="B974" s="540"/>
      <c r="C974" s="193"/>
      <c r="D974" s="540"/>
      <c r="E974" s="540"/>
      <c r="F974" s="540"/>
      <c r="G974" s="540"/>
      <c r="H974" s="193"/>
      <c r="I974" s="193"/>
      <c r="J974" s="193"/>
      <c r="K974" s="193"/>
      <c r="L974" s="193"/>
      <c r="M974" s="193"/>
      <c r="N974" s="193"/>
      <c r="O974" s="193"/>
      <c r="P974" s="193"/>
      <c r="Q974" s="193"/>
      <c r="R974" s="193"/>
      <c r="S974" s="193"/>
      <c r="T974" s="193"/>
      <c r="U974" s="193"/>
      <c r="V974" s="193"/>
      <c r="W974" s="193"/>
      <c r="X974" s="193"/>
      <c r="Y974" s="193"/>
      <c r="Z974" s="193"/>
    </row>
    <row r="975" ht="12.0" customHeight="1">
      <c r="A975" s="193"/>
      <c r="B975" s="540"/>
      <c r="C975" s="193"/>
      <c r="D975" s="540"/>
      <c r="E975" s="540"/>
      <c r="F975" s="540"/>
      <c r="G975" s="540"/>
      <c r="H975" s="193"/>
      <c r="I975" s="193"/>
      <c r="J975" s="193"/>
      <c r="K975" s="193"/>
      <c r="L975" s="193"/>
      <c r="M975" s="193"/>
      <c r="N975" s="193"/>
      <c r="O975" s="193"/>
      <c r="P975" s="193"/>
      <c r="Q975" s="193"/>
      <c r="R975" s="193"/>
      <c r="S975" s="193"/>
      <c r="T975" s="193"/>
      <c r="U975" s="193"/>
      <c r="V975" s="193"/>
      <c r="W975" s="193"/>
      <c r="X975" s="193"/>
      <c r="Y975" s="193"/>
      <c r="Z975" s="193"/>
    </row>
    <row r="976" ht="12.0" customHeight="1">
      <c r="A976" s="193"/>
      <c r="B976" s="540"/>
      <c r="C976" s="193"/>
      <c r="D976" s="540"/>
      <c r="E976" s="540"/>
      <c r="F976" s="540"/>
      <c r="G976" s="540"/>
      <c r="H976" s="193"/>
      <c r="I976" s="193"/>
      <c r="J976" s="193"/>
      <c r="K976" s="193"/>
      <c r="L976" s="193"/>
      <c r="M976" s="193"/>
      <c r="N976" s="193"/>
      <c r="O976" s="193"/>
      <c r="P976" s="193"/>
      <c r="Q976" s="193"/>
      <c r="R976" s="193"/>
      <c r="S976" s="193"/>
      <c r="T976" s="193"/>
      <c r="U976" s="193"/>
      <c r="V976" s="193"/>
      <c r="W976" s="193"/>
      <c r="X976" s="193"/>
      <c r="Y976" s="193"/>
      <c r="Z976" s="193"/>
    </row>
    <row r="977" ht="12.0" customHeight="1">
      <c r="A977" s="193"/>
      <c r="B977" s="540"/>
      <c r="C977" s="193"/>
      <c r="D977" s="540"/>
      <c r="E977" s="540"/>
      <c r="F977" s="540"/>
      <c r="G977" s="540"/>
      <c r="H977" s="193"/>
      <c r="I977" s="193"/>
      <c r="J977" s="193"/>
      <c r="K977" s="193"/>
      <c r="L977" s="193"/>
      <c r="M977" s="193"/>
      <c r="N977" s="193"/>
      <c r="O977" s="193"/>
      <c r="P977" s="193"/>
      <c r="Q977" s="193"/>
      <c r="R977" s="193"/>
      <c r="S977" s="193"/>
      <c r="T977" s="193"/>
      <c r="U977" s="193"/>
      <c r="V977" s="193"/>
      <c r="W977" s="193"/>
      <c r="X977" s="193"/>
      <c r="Y977" s="193"/>
      <c r="Z977" s="193"/>
    </row>
    <row r="978" ht="12.0" customHeight="1">
      <c r="A978" s="193"/>
      <c r="B978" s="540"/>
      <c r="C978" s="193"/>
      <c r="D978" s="540"/>
      <c r="E978" s="540"/>
      <c r="F978" s="540"/>
      <c r="G978" s="540"/>
      <c r="H978" s="193"/>
      <c r="I978" s="193"/>
      <c r="J978" s="193"/>
      <c r="K978" s="193"/>
      <c r="L978" s="193"/>
      <c r="M978" s="193"/>
      <c r="N978" s="193"/>
      <c r="O978" s="193"/>
      <c r="P978" s="193"/>
      <c r="Q978" s="193"/>
      <c r="R978" s="193"/>
      <c r="S978" s="193"/>
      <c r="T978" s="193"/>
      <c r="U978" s="193"/>
      <c r="V978" s="193"/>
      <c r="W978" s="193"/>
      <c r="X978" s="193"/>
      <c r="Y978" s="193"/>
      <c r="Z978" s="193"/>
    </row>
    <row r="979" ht="12.0" customHeight="1">
      <c r="A979" s="193"/>
      <c r="B979" s="540"/>
      <c r="C979" s="193"/>
      <c r="D979" s="540"/>
      <c r="E979" s="540"/>
      <c r="F979" s="540"/>
      <c r="G979" s="540"/>
      <c r="H979" s="193"/>
      <c r="I979" s="193"/>
      <c r="J979" s="193"/>
      <c r="K979" s="193"/>
      <c r="L979" s="193"/>
      <c r="M979" s="193"/>
      <c r="N979" s="193"/>
      <c r="O979" s="193"/>
      <c r="P979" s="193"/>
      <c r="Q979" s="193"/>
      <c r="R979" s="193"/>
      <c r="S979" s="193"/>
      <c r="T979" s="193"/>
      <c r="U979" s="193"/>
      <c r="V979" s="193"/>
      <c r="W979" s="193"/>
      <c r="X979" s="193"/>
      <c r="Y979" s="193"/>
      <c r="Z979" s="193"/>
    </row>
    <row r="980" ht="12.0" customHeight="1">
      <c r="A980" s="193"/>
      <c r="B980" s="540"/>
      <c r="C980" s="193"/>
      <c r="D980" s="540"/>
      <c r="E980" s="540"/>
      <c r="F980" s="540"/>
      <c r="G980" s="540"/>
      <c r="H980" s="193"/>
      <c r="I980" s="193"/>
      <c r="J980" s="193"/>
      <c r="K980" s="193"/>
      <c r="L980" s="193"/>
      <c r="M980" s="193"/>
      <c r="N980" s="193"/>
      <c r="O980" s="193"/>
      <c r="P980" s="193"/>
      <c r="Q980" s="193"/>
      <c r="R980" s="193"/>
      <c r="S980" s="193"/>
      <c r="T980" s="193"/>
      <c r="U980" s="193"/>
      <c r="V980" s="193"/>
      <c r="W980" s="193"/>
      <c r="X980" s="193"/>
      <c r="Y980" s="193"/>
      <c r="Z980" s="193"/>
    </row>
    <row r="981" ht="12.0" customHeight="1">
      <c r="A981" s="193"/>
      <c r="B981" s="540"/>
      <c r="C981" s="193"/>
      <c r="D981" s="540"/>
      <c r="E981" s="540"/>
      <c r="F981" s="540"/>
      <c r="G981" s="540"/>
      <c r="H981" s="193"/>
      <c r="I981" s="193"/>
      <c r="J981" s="193"/>
      <c r="K981" s="193"/>
      <c r="L981" s="193"/>
      <c r="M981" s="193"/>
      <c r="N981" s="193"/>
      <c r="O981" s="193"/>
      <c r="P981" s="193"/>
      <c r="Q981" s="193"/>
      <c r="R981" s="193"/>
      <c r="S981" s="193"/>
      <c r="T981" s="193"/>
      <c r="U981" s="193"/>
      <c r="V981" s="193"/>
      <c r="W981" s="193"/>
      <c r="X981" s="193"/>
      <c r="Y981" s="193"/>
      <c r="Z981" s="193"/>
    </row>
    <row r="982" ht="12.0" customHeight="1">
      <c r="A982" s="193"/>
      <c r="B982" s="540"/>
      <c r="C982" s="193"/>
      <c r="D982" s="540"/>
      <c r="E982" s="540"/>
      <c r="F982" s="540"/>
      <c r="G982" s="540"/>
      <c r="H982" s="193"/>
      <c r="I982" s="193"/>
      <c r="J982" s="193"/>
      <c r="K982" s="193"/>
      <c r="L982" s="193"/>
      <c r="M982" s="193"/>
      <c r="N982" s="193"/>
      <c r="O982" s="193"/>
      <c r="P982" s="193"/>
      <c r="Q982" s="193"/>
      <c r="R982" s="193"/>
      <c r="S982" s="193"/>
      <c r="T982" s="193"/>
      <c r="U982" s="193"/>
      <c r="V982" s="193"/>
      <c r="W982" s="193"/>
      <c r="X982" s="193"/>
      <c r="Y982" s="193"/>
      <c r="Z982" s="193"/>
    </row>
    <row r="983" ht="12.0" customHeight="1">
      <c r="A983" s="193"/>
      <c r="B983" s="540"/>
      <c r="C983" s="193"/>
      <c r="D983" s="540"/>
      <c r="E983" s="540"/>
      <c r="F983" s="540"/>
      <c r="G983" s="540"/>
      <c r="H983" s="193"/>
      <c r="I983" s="193"/>
      <c r="J983" s="193"/>
      <c r="K983" s="193"/>
      <c r="L983" s="193"/>
      <c r="M983" s="193"/>
      <c r="N983" s="193"/>
      <c r="O983" s="193"/>
      <c r="P983" s="193"/>
      <c r="Q983" s="193"/>
      <c r="R983" s="193"/>
      <c r="S983" s="193"/>
      <c r="T983" s="193"/>
      <c r="U983" s="193"/>
      <c r="V983" s="193"/>
      <c r="W983" s="193"/>
      <c r="X983" s="193"/>
      <c r="Y983" s="193"/>
      <c r="Z983" s="193"/>
    </row>
    <row r="984" ht="12.0" customHeight="1">
      <c r="A984" s="193"/>
      <c r="B984" s="540"/>
      <c r="C984" s="193"/>
      <c r="D984" s="540"/>
      <c r="E984" s="540"/>
      <c r="F984" s="540"/>
      <c r="G984" s="540"/>
      <c r="H984" s="193"/>
      <c r="I984" s="193"/>
      <c r="J984" s="193"/>
      <c r="K984" s="193"/>
      <c r="L984" s="193"/>
      <c r="M984" s="193"/>
      <c r="N984" s="193"/>
      <c r="O984" s="193"/>
      <c r="P984" s="193"/>
      <c r="Q984" s="193"/>
      <c r="R984" s="193"/>
      <c r="S984" s="193"/>
      <c r="T984" s="193"/>
      <c r="U984" s="193"/>
      <c r="V984" s="193"/>
      <c r="W984" s="193"/>
      <c r="X984" s="193"/>
      <c r="Y984" s="193"/>
      <c r="Z984" s="193"/>
    </row>
    <row r="985" ht="12.0" customHeight="1">
      <c r="A985" s="193"/>
      <c r="B985" s="540"/>
      <c r="C985" s="193"/>
      <c r="D985" s="540"/>
      <c r="E985" s="540"/>
      <c r="F985" s="540"/>
      <c r="G985" s="540"/>
      <c r="H985" s="193"/>
      <c r="I985" s="193"/>
      <c r="J985" s="193"/>
      <c r="K985" s="193"/>
      <c r="L985" s="193"/>
      <c r="M985" s="193"/>
      <c r="N985" s="193"/>
      <c r="O985" s="193"/>
      <c r="P985" s="193"/>
      <c r="Q985" s="193"/>
      <c r="R985" s="193"/>
      <c r="S985" s="193"/>
      <c r="T985" s="193"/>
      <c r="U985" s="193"/>
      <c r="V985" s="193"/>
      <c r="W985" s="193"/>
      <c r="X985" s="193"/>
      <c r="Y985" s="193"/>
      <c r="Z985" s="193"/>
    </row>
    <row r="986" ht="12.0" customHeight="1">
      <c r="A986" s="193"/>
      <c r="B986" s="540"/>
      <c r="C986" s="193"/>
      <c r="D986" s="540"/>
      <c r="E986" s="540"/>
      <c r="F986" s="540"/>
      <c r="G986" s="540"/>
      <c r="H986" s="193"/>
      <c r="I986" s="193"/>
      <c r="J986" s="193"/>
      <c r="K986" s="193"/>
      <c r="L986" s="193"/>
      <c r="M986" s="193"/>
      <c r="N986" s="193"/>
      <c r="O986" s="193"/>
      <c r="P986" s="193"/>
      <c r="Q986" s="193"/>
      <c r="R986" s="193"/>
      <c r="S986" s="193"/>
      <c r="T986" s="193"/>
      <c r="U986" s="193"/>
      <c r="V986" s="193"/>
      <c r="W986" s="193"/>
      <c r="X986" s="193"/>
      <c r="Y986" s="193"/>
      <c r="Z986" s="193"/>
    </row>
    <row r="987" ht="12.0" customHeight="1">
      <c r="A987" s="193"/>
      <c r="B987" s="540"/>
      <c r="C987" s="193"/>
      <c r="D987" s="540"/>
      <c r="E987" s="540"/>
      <c r="F987" s="540"/>
      <c r="G987" s="540"/>
      <c r="H987" s="193"/>
      <c r="I987" s="193"/>
      <c r="J987" s="193"/>
      <c r="K987" s="193"/>
      <c r="L987" s="193"/>
      <c r="M987" s="193"/>
      <c r="N987" s="193"/>
      <c r="O987" s="193"/>
      <c r="P987" s="193"/>
      <c r="Q987" s="193"/>
      <c r="R987" s="193"/>
      <c r="S987" s="193"/>
      <c r="T987" s="193"/>
      <c r="U987" s="193"/>
      <c r="V987" s="193"/>
      <c r="W987" s="193"/>
      <c r="X987" s="193"/>
      <c r="Y987" s="193"/>
      <c r="Z987" s="193"/>
    </row>
    <row r="988" ht="12.0" customHeight="1">
      <c r="A988" s="193"/>
      <c r="B988" s="540"/>
      <c r="C988" s="193"/>
      <c r="D988" s="540"/>
      <c r="E988" s="540"/>
      <c r="F988" s="540"/>
      <c r="G988" s="540"/>
      <c r="H988" s="193"/>
      <c r="I988" s="193"/>
      <c r="J988" s="193"/>
      <c r="K988" s="193"/>
      <c r="L988" s="193"/>
      <c r="M988" s="193"/>
      <c r="N988" s="193"/>
      <c r="O988" s="193"/>
      <c r="P988" s="193"/>
      <c r="Q988" s="193"/>
      <c r="R988" s="193"/>
      <c r="S988" s="193"/>
      <c r="T988" s="193"/>
      <c r="U988" s="193"/>
      <c r="V988" s="193"/>
      <c r="W988" s="193"/>
      <c r="X988" s="193"/>
      <c r="Y988" s="193"/>
      <c r="Z988" s="193"/>
    </row>
    <row r="989" ht="12.0" customHeight="1">
      <c r="A989" s="193"/>
      <c r="B989" s="540"/>
      <c r="C989" s="193"/>
      <c r="D989" s="540"/>
      <c r="E989" s="540"/>
      <c r="F989" s="540"/>
      <c r="G989" s="540"/>
      <c r="H989" s="193"/>
      <c r="I989" s="193"/>
      <c r="J989" s="193"/>
      <c r="K989" s="193"/>
      <c r="L989" s="193"/>
      <c r="M989" s="193"/>
      <c r="N989" s="193"/>
      <c r="O989" s="193"/>
      <c r="P989" s="193"/>
      <c r="Q989" s="193"/>
      <c r="R989" s="193"/>
      <c r="S989" s="193"/>
      <c r="T989" s="193"/>
      <c r="U989" s="193"/>
      <c r="V989" s="193"/>
      <c r="W989" s="193"/>
      <c r="X989" s="193"/>
      <c r="Y989" s="193"/>
      <c r="Z989" s="193"/>
    </row>
    <row r="990" ht="12.0" customHeight="1">
      <c r="A990" s="193"/>
      <c r="B990" s="540"/>
      <c r="C990" s="193"/>
      <c r="D990" s="540"/>
      <c r="E990" s="540"/>
      <c r="F990" s="540"/>
      <c r="G990" s="540"/>
      <c r="H990" s="193"/>
      <c r="I990" s="193"/>
      <c r="J990" s="193"/>
      <c r="K990" s="193"/>
      <c r="L990" s="193"/>
      <c r="M990" s="193"/>
      <c r="N990" s="193"/>
      <c r="O990" s="193"/>
      <c r="P990" s="193"/>
      <c r="Q990" s="193"/>
      <c r="R990" s="193"/>
      <c r="S990" s="193"/>
      <c r="T990" s="193"/>
      <c r="U990" s="193"/>
      <c r="V990" s="193"/>
      <c r="W990" s="193"/>
      <c r="X990" s="193"/>
      <c r="Y990" s="193"/>
      <c r="Z990" s="193"/>
    </row>
    <row r="991" ht="12.0" customHeight="1">
      <c r="A991" s="193"/>
      <c r="B991" s="540"/>
      <c r="C991" s="193"/>
      <c r="D991" s="540"/>
      <c r="E991" s="540"/>
      <c r="F991" s="540"/>
      <c r="G991" s="540"/>
      <c r="H991" s="193"/>
      <c r="I991" s="193"/>
      <c r="J991" s="193"/>
      <c r="K991" s="193"/>
      <c r="L991" s="193"/>
      <c r="M991" s="193"/>
      <c r="N991" s="193"/>
      <c r="O991" s="193"/>
      <c r="P991" s="193"/>
      <c r="Q991" s="193"/>
      <c r="R991" s="193"/>
      <c r="S991" s="193"/>
      <c r="T991" s="193"/>
      <c r="U991" s="193"/>
      <c r="V991" s="193"/>
      <c r="W991" s="193"/>
      <c r="X991" s="193"/>
      <c r="Y991" s="193"/>
      <c r="Z991" s="193"/>
    </row>
    <row r="992" ht="12.0" customHeight="1">
      <c r="A992" s="193"/>
      <c r="B992" s="540"/>
      <c r="C992" s="193"/>
      <c r="D992" s="540"/>
      <c r="E992" s="540"/>
      <c r="F992" s="540"/>
      <c r="G992" s="540"/>
      <c r="H992" s="193"/>
      <c r="I992" s="193"/>
      <c r="J992" s="193"/>
      <c r="K992" s="193"/>
      <c r="L992" s="193"/>
      <c r="M992" s="193"/>
      <c r="N992" s="193"/>
      <c r="O992" s="193"/>
      <c r="P992" s="193"/>
      <c r="Q992" s="193"/>
      <c r="R992" s="193"/>
      <c r="S992" s="193"/>
      <c r="T992" s="193"/>
      <c r="U992" s="193"/>
      <c r="V992" s="193"/>
      <c r="W992" s="193"/>
      <c r="X992" s="193"/>
      <c r="Y992" s="193"/>
      <c r="Z992" s="193"/>
    </row>
    <row r="993" ht="12.0" customHeight="1">
      <c r="A993" s="193"/>
      <c r="B993" s="540"/>
      <c r="C993" s="193"/>
      <c r="D993" s="540"/>
      <c r="E993" s="540"/>
      <c r="F993" s="540"/>
      <c r="G993" s="540"/>
      <c r="H993" s="193"/>
      <c r="I993" s="193"/>
      <c r="J993" s="193"/>
      <c r="K993" s="193"/>
      <c r="L993" s="193"/>
      <c r="M993" s="193"/>
      <c r="N993" s="193"/>
      <c r="O993" s="193"/>
      <c r="P993" s="193"/>
      <c r="Q993" s="193"/>
      <c r="R993" s="193"/>
      <c r="S993" s="193"/>
      <c r="T993" s="193"/>
      <c r="U993" s="193"/>
      <c r="V993" s="193"/>
      <c r="W993" s="193"/>
      <c r="X993" s="193"/>
      <c r="Y993" s="193"/>
      <c r="Z993" s="193"/>
    </row>
    <row r="994" ht="12.0" customHeight="1">
      <c r="A994" s="193"/>
      <c r="B994" s="540"/>
      <c r="C994" s="193"/>
      <c r="D994" s="540"/>
      <c r="E994" s="540"/>
      <c r="F994" s="540"/>
      <c r="G994" s="540"/>
      <c r="H994" s="193"/>
      <c r="I994" s="193"/>
      <c r="J994" s="193"/>
      <c r="K994" s="193"/>
      <c r="L994" s="193"/>
      <c r="M994" s="193"/>
      <c r="N994" s="193"/>
      <c r="O994" s="193"/>
      <c r="P994" s="193"/>
      <c r="Q994" s="193"/>
      <c r="R994" s="193"/>
      <c r="S994" s="193"/>
      <c r="T994" s="193"/>
      <c r="U994" s="193"/>
      <c r="V994" s="193"/>
      <c r="W994" s="193"/>
      <c r="X994" s="193"/>
      <c r="Y994" s="193"/>
      <c r="Z994" s="193"/>
    </row>
    <row r="995" ht="12.0" customHeight="1">
      <c r="A995" s="193"/>
      <c r="B995" s="540"/>
      <c r="C995" s="193"/>
      <c r="D995" s="540"/>
      <c r="E995" s="540"/>
      <c r="F995" s="540"/>
      <c r="G995" s="540"/>
      <c r="H995" s="193"/>
      <c r="I995" s="193"/>
      <c r="J995" s="193"/>
      <c r="K995" s="193"/>
      <c r="L995" s="193"/>
      <c r="M995" s="193"/>
      <c r="N995" s="193"/>
      <c r="O995" s="193"/>
      <c r="P995" s="193"/>
      <c r="Q995" s="193"/>
      <c r="R995" s="193"/>
      <c r="S995" s="193"/>
      <c r="T995" s="193"/>
      <c r="U995" s="193"/>
      <c r="V995" s="193"/>
      <c r="W995" s="193"/>
      <c r="X995" s="193"/>
      <c r="Y995" s="193"/>
      <c r="Z995" s="193"/>
    </row>
    <row r="996" ht="12.0" customHeight="1">
      <c r="A996" s="193"/>
      <c r="B996" s="540"/>
      <c r="C996" s="193"/>
      <c r="D996" s="540"/>
      <c r="E996" s="540"/>
      <c r="F996" s="540"/>
      <c r="G996" s="540"/>
      <c r="H996" s="193"/>
      <c r="I996" s="193"/>
      <c r="J996" s="193"/>
      <c r="K996" s="193"/>
      <c r="L996" s="193"/>
      <c r="M996" s="193"/>
      <c r="N996" s="193"/>
      <c r="O996" s="193"/>
      <c r="P996" s="193"/>
      <c r="Q996" s="193"/>
      <c r="R996" s="193"/>
      <c r="S996" s="193"/>
      <c r="T996" s="193"/>
      <c r="U996" s="193"/>
      <c r="V996" s="193"/>
      <c r="W996" s="193"/>
      <c r="X996" s="193"/>
      <c r="Y996" s="193"/>
      <c r="Z996" s="193"/>
    </row>
    <row r="997" ht="12.0" customHeight="1">
      <c r="A997" s="193"/>
      <c r="B997" s="540"/>
      <c r="C997" s="193"/>
      <c r="D997" s="540"/>
      <c r="E997" s="540"/>
      <c r="F997" s="540"/>
      <c r="G997" s="540"/>
      <c r="H997" s="193"/>
      <c r="I997" s="193"/>
      <c r="J997" s="193"/>
      <c r="K997" s="193"/>
      <c r="L997" s="193"/>
      <c r="M997" s="193"/>
      <c r="N997" s="193"/>
      <c r="O997" s="193"/>
      <c r="P997" s="193"/>
      <c r="Q997" s="193"/>
      <c r="R997" s="193"/>
      <c r="S997" s="193"/>
      <c r="T997" s="193"/>
      <c r="U997" s="193"/>
      <c r="V997" s="193"/>
      <c r="W997" s="193"/>
      <c r="X997" s="193"/>
      <c r="Y997" s="193"/>
      <c r="Z997" s="193"/>
    </row>
    <row r="998" ht="12.0" customHeight="1">
      <c r="A998" s="193"/>
      <c r="B998" s="540"/>
      <c r="C998" s="193"/>
      <c r="D998" s="540"/>
      <c r="E998" s="540"/>
      <c r="F998" s="540"/>
      <c r="G998" s="540"/>
      <c r="H998" s="193"/>
      <c r="I998" s="193"/>
      <c r="J998" s="193"/>
      <c r="K998" s="193"/>
      <c r="L998" s="193"/>
      <c r="M998" s="193"/>
      <c r="N998" s="193"/>
      <c r="O998" s="193"/>
      <c r="P998" s="193"/>
      <c r="Q998" s="193"/>
      <c r="R998" s="193"/>
      <c r="S998" s="193"/>
      <c r="T998" s="193"/>
      <c r="U998" s="193"/>
      <c r="V998" s="193"/>
      <c r="W998" s="193"/>
      <c r="X998" s="193"/>
      <c r="Y998" s="193"/>
      <c r="Z998" s="193"/>
    </row>
    <row r="999" ht="12.0" customHeight="1">
      <c r="A999" s="193"/>
      <c r="B999" s="540"/>
      <c r="C999" s="193"/>
      <c r="D999" s="540"/>
      <c r="E999" s="540"/>
      <c r="F999" s="540"/>
      <c r="G999" s="540"/>
      <c r="H999" s="193"/>
      <c r="I999" s="193"/>
      <c r="J999" s="193"/>
      <c r="K999" s="193"/>
      <c r="L999" s="193"/>
      <c r="M999" s="193"/>
      <c r="N999" s="193"/>
      <c r="O999" s="193"/>
      <c r="P999" s="193"/>
      <c r="Q999" s="193"/>
      <c r="R999" s="193"/>
      <c r="S999" s="193"/>
      <c r="T999" s="193"/>
      <c r="U999" s="193"/>
      <c r="V999" s="193"/>
      <c r="W999" s="193"/>
      <c r="X999" s="193"/>
      <c r="Y999" s="193"/>
      <c r="Z999" s="193"/>
    </row>
    <row r="1000" ht="12.0" customHeight="1">
      <c r="A1000" s="193"/>
      <c r="B1000" s="540"/>
      <c r="C1000" s="193"/>
      <c r="D1000" s="540"/>
      <c r="E1000" s="540"/>
      <c r="F1000" s="540"/>
      <c r="G1000" s="540"/>
      <c r="H1000" s="193"/>
      <c r="I1000" s="193"/>
      <c r="J1000" s="193"/>
      <c r="K1000" s="193"/>
      <c r="L1000" s="193"/>
      <c r="M1000" s="193"/>
      <c r="N1000" s="193"/>
      <c r="O1000" s="193"/>
      <c r="P1000" s="193"/>
      <c r="Q1000" s="193"/>
      <c r="R1000" s="193"/>
      <c r="S1000" s="193"/>
      <c r="T1000" s="193"/>
      <c r="U1000" s="193"/>
      <c r="V1000" s="193"/>
      <c r="W1000" s="193"/>
      <c r="X1000" s="193"/>
      <c r="Y1000" s="193"/>
      <c r="Z1000" s="193"/>
    </row>
  </sheetData>
  <mergeCells count="1">
    <mergeCell ref="C86:E86"/>
  </mergeCells>
  <printOptions horizontalCentered="1"/>
  <pageMargins bottom="0.75" footer="0.0" header="0.0" left="0.7" right="0.7" top="0.75"/>
  <pageSetup paperSize="9" scale="34"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7.14"/>
    <col customWidth="1" min="2" max="2" width="70.43"/>
    <col customWidth="1" min="3" max="3" width="7.57"/>
    <col customWidth="1" min="4" max="4" width="9.57"/>
    <col customWidth="1" min="5" max="5" width="19.43"/>
    <col customWidth="1" min="6" max="6" width="28.0"/>
    <col customWidth="1" min="7" max="26" width="11.57"/>
  </cols>
  <sheetData>
    <row r="1" ht="14.25" customHeight="1">
      <c r="A1" s="593" t="s">
        <v>1791</v>
      </c>
      <c r="G1" s="594"/>
      <c r="H1" s="594"/>
      <c r="I1" s="594"/>
      <c r="J1" s="594"/>
      <c r="K1" s="594"/>
      <c r="L1" s="594"/>
      <c r="M1" s="594"/>
      <c r="N1" s="594"/>
      <c r="O1" s="594"/>
      <c r="P1" s="594"/>
      <c r="Q1" s="594"/>
      <c r="R1" s="594"/>
      <c r="S1" s="594"/>
      <c r="T1" s="594"/>
      <c r="U1" s="594"/>
      <c r="V1" s="594"/>
      <c r="W1" s="594"/>
      <c r="X1" s="594"/>
      <c r="Y1" s="594"/>
      <c r="Z1" s="594"/>
    </row>
    <row r="2" ht="14.25" customHeight="1">
      <c r="A2" s="593" t="s">
        <v>1471</v>
      </c>
      <c r="G2" s="594"/>
      <c r="H2" s="594"/>
      <c r="I2" s="594"/>
      <c r="J2" s="594"/>
      <c r="K2" s="594"/>
      <c r="L2" s="594"/>
      <c r="M2" s="594"/>
      <c r="N2" s="594"/>
      <c r="O2" s="594"/>
      <c r="P2" s="594"/>
      <c r="Q2" s="594"/>
      <c r="R2" s="594"/>
      <c r="S2" s="594"/>
      <c r="T2" s="594"/>
      <c r="U2" s="594"/>
      <c r="V2" s="594"/>
      <c r="W2" s="594"/>
      <c r="X2" s="594"/>
      <c r="Y2" s="594"/>
      <c r="Z2" s="594"/>
    </row>
    <row r="3" ht="14.25" customHeight="1">
      <c r="A3" s="593" t="s">
        <v>2011</v>
      </c>
      <c r="G3" s="594"/>
      <c r="H3" s="594"/>
      <c r="I3" s="594"/>
      <c r="J3" s="594"/>
      <c r="K3" s="594"/>
      <c r="L3" s="594"/>
      <c r="M3" s="594"/>
      <c r="N3" s="594"/>
      <c r="O3" s="594"/>
      <c r="P3" s="594"/>
      <c r="Q3" s="594"/>
      <c r="R3" s="594"/>
      <c r="S3" s="594"/>
      <c r="T3" s="594"/>
      <c r="U3" s="594"/>
      <c r="V3" s="594"/>
      <c r="W3" s="594"/>
      <c r="X3" s="594"/>
      <c r="Y3" s="594"/>
      <c r="Z3" s="594"/>
    </row>
    <row r="4" ht="14.25" customHeight="1">
      <c r="A4" s="595"/>
      <c r="B4" s="596"/>
      <c r="C4" s="499"/>
      <c r="D4" s="597"/>
      <c r="E4" s="598"/>
      <c r="F4" s="599"/>
      <c r="G4" s="594"/>
      <c r="H4" s="594"/>
      <c r="I4" s="594"/>
      <c r="J4" s="594"/>
      <c r="K4" s="594"/>
      <c r="L4" s="594"/>
      <c r="M4" s="594"/>
      <c r="N4" s="594"/>
      <c r="O4" s="594"/>
      <c r="P4" s="594"/>
      <c r="Q4" s="594"/>
      <c r="R4" s="594"/>
      <c r="S4" s="594"/>
      <c r="T4" s="594"/>
      <c r="U4" s="594"/>
      <c r="V4" s="594"/>
      <c r="W4" s="594"/>
      <c r="X4" s="594"/>
      <c r="Y4" s="594"/>
      <c r="Z4" s="594"/>
    </row>
    <row r="5" ht="14.25" customHeight="1">
      <c r="A5" s="600" t="s">
        <v>1734</v>
      </c>
      <c r="B5" s="601"/>
      <c r="C5" s="601"/>
      <c r="D5" s="601"/>
      <c r="E5" s="601"/>
      <c r="F5" s="602"/>
      <c r="G5" s="594"/>
      <c r="H5" s="594"/>
      <c r="I5" s="594"/>
      <c r="J5" s="594"/>
      <c r="K5" s="594"/>
      <c r="L5" s="594"/>
      <c r="M5" s="594"/>
      <c r="N5" s="594"/>
      <c r="O5" s="594"/>
      <c r="P5" s="594"/>
      <c r="Q5" s="594"/>
      <c r="R5" s="594"/>
      <c r="S5" s="594"/>
      <c r="T5" s="594"/>
      <c r="U5" s="594"/>
      <c r="V5" s="594"/>
      <c r="W5" s="594"/>
      <c r="X5" s="594"/>
      <c r="Y5" s="594"/>
      <c r="Z5" s="594"/>
    </row>
    <row r="6" ht="14.25" customHeight="1">
      <c r="A6" s="603" t="s">
        <v>1</v>
      </c>
      <c r="B6" s="604" t="s">
        <v>2</v>
      </c>
      <c r="C6" s="605" t="s">
        <v>1735</v>
      </c>
      <c r="D6" s="606" t="s">
        <v>1736</v>
      </c>
      <c r="E6" s="607" t="s">
        <v>1737</v>
      </c>
      <c r="F6" s="607" t="s">
        <v>1738</v>
      </c>
      <c r="G6" s="594"/>
      <c r="H6" s="594"/>
      <c r="I6" s="594"/>
      <c r="J6" s="594"/>
      <c r="K6" s="594"/>
      <c r="L6" s="594"/>
      <c r="M6" s="594"/>
      <c r="N6" s="594"/>
      <c r="O6" s="594"/>
      <c r="P6" s="594"/>
      <c r="Q6" s="594"/>
      <c r="R6" s="594"/>
      <c r="S6" s="594"/>
      <c r="T6" s="594"/>
      <c r="U6" s="594"/>
      <c r="V6" s="594"/>
      <c r="W6" s="594"/>
      <c r="X6" s="594"/>
      <c r="Y6" s="594"/>
      <c r="Z6" s="594"/>
    </row>
    <row r="7" ht="14.25" customHeight="1">
      <c r="A7" s="608" t="s">
        <v>2012</v>
      </c>
      <c r="B7" s="609" t="s">
        <v>1471</v>
      </c>
      <c r="C7" s="610"/>
      <c r="D7" s="611"/>
      <c r="E7" s="612"/>
      <c r="F7" s="613" t="str">
        <f>SUM(F8:F38)</f>
        <v>#REF!</v>
      </c>
      <c r="G7" s="594"/>
      <c r="H7" s="594"/>
      <c r="I7" s="594"/>
      <c r="J7" s="594"/>
      <c r="K7" s="594"/>
      <c r="L7" s="594"/>
      <c r="M7" s="594"/>
      <c r="N7" s="594"/>
      <c r="O7" s="594"/>
      <c r="P7" s="594"/>
      <c r="Q7" s="594"/>
      <c r="R7" s="594"/>
      <c r="S7" s="594"/>
      <c r="T7" s="594"/>
      <c r="U7" s="594"/>
      <c r="V7" s="594"/>
      <c r="W7" s="594"/>
      <c r="X7" s="594"/>
      <c r="Y7" s="594"/>
      <c r="Z7" s="594"/>
    </row>
    <row r="8" ht="14.25" customHeight="1">
      <c r="A8" s="614" t="s">
        <v>1472</v>
      </c>
      <c r="B8" s="615" t="s">
        <v>1473</v>
      </c>
      <c r="C8" s="616" t="s">
        <v>1474</v>
      </c>
      <c r="D8" s="617">
        <v>606.0</v>
      </c>
      <c r="E8" s="618" t="str">
        <f t="shared" ref="E8:E35" si="1">#REF!</f>
        <v>#REF!</v>
      </c>
      <c r="F8" s="619" t="str">
        <f t="shared" ref="F8:F35" si="2">ROUND(D8*E8, 0)</f>
        <v>#REF!</v>
      </c>
      <c r="G8" s="594"/>
      <c r="H8" s="594"/>
      <c r="I8" s="594"/>
      <c r="J8" s="594"/>
      <c r="K8" s="594"/>
      <c r="L8" s="594"/>
      <c r="M8" s="594"/>
      <c r="N8" s="594"/>
      <c r="O8" s="594"/>
      <c r="P8" s="594"/>
      <c r="Q8" s="594"/>
      <c r="R8" s="594"/>
      <c r="S8" s="594"/>
      <c r="T8" s="594"/>
      <c r="U8" s="594"/>
      <c r="V8" s="594"/>
      <c r="W8" s="594"/>
      <c r="X8" s="594"/>
      <c r="Y8" s="594"/>
      <c r="Z8" s="594"/>
    </row>
    <row r="9" ht="14.25" customHeight="1">
      <c r="A9" s="614" t="s">
        <v>1475</v>
      </c>
      <c r="B9" s="615" t="s">
        <v>1476</v>
      </c>
      <c r="C9" s="616" t="s">
        <v>2013</v>
      </c>
      <c r="D9" s="617">
        <v>606.0</v>
      </c>
      <c r="E9" s="618" t="str">
        <f t="shared" si="1"/>
        <v>#REF!</v>
      </c>
      <c r="F9" s="619" t="str">
        <f t="shared" si="2"/>
        <v>#REF!</v>
      </c>
      <c r="G9" s="594"/>
      <c r="H9" s="594"/>
      <c r="I9" s="594"/>
      <c r="J9" s="594"/>
      <c r="K9" s="594"/>
      <c r="L9" s="594"/>
      <c r="M9" s="594"/>
      <c r="N9" s="594"/>
      <c r="O9" s="594"/>
      <c r="P9" s="594"/>
      <c r="Q9" s="594"/>
      <c r="R9" s="594"/>
      <c r="S9" s="594"/>
      <c r="T9" s="594"/>
      <c r="U9" s="594"/>
      <c r="V9" s="594"/>
      <c r="W9" s="594"/>
      <c r="X9" s="594"/>
      <c r="Y9" s="594"/>
      <c r="Z9" s="594"/>
    </row>
    <row r="10" ht="14.25" customHeight="1">
      <c r="A10" s="614" t="s">
        <v>1477</v>
      </c>
      <c r="B10" s="615" t="s">
        <v>2014</v>
      </c>
      <c r="C10" s="616" t="s">
        <v>1479</v>
      </c>
      <c r="D10" s="617">
        <v>181.0</v>
      </c>
      <c r="E10" s="618" t="str">
        <f t="shared" si="1"/>
        <v>#REF!</v>
      </c>
      <c r="F10" s="619" t="str">
        <f t="shared" si="2"/>
        <v>#REF!</v>
      </c>
      <c r="G10" s="594"/>
      <c r="H10" s="594"/>
      <c r="I10" s="594"/>
      <c r="J10" s="594"/>
      <c r="K10" s="594"/>
      <c r="L10" s="594"/>
      <c r="M10" s="594"/>
      <c r="N10" s="594"/>
      <c r="O10" s="594"/>
      <c r="P10" s="594"/>
      <c r="Q10" s="594"/>
      <c r="R10" s="594"/>
      <c r="S10" s="594"/>
      <c r="T10" s="594"/>
      <c r="U10" s="594"/>
      <c r="V10" s="594"/>
      <c r="W10" s="594"/>
      <c r="X10" s="594"/>
      <c r="Y10" s="594"/>
      <c r="Z10" s="594"/>
    </row>
    <row r="11" ht="14.25" customHeight="1">
      <c r="A11" s="614" t="s">
        <v>1480</v>
      </c>
      <c r="B11" s="615" t="s">
        <v>1478</v>
      </c>
      <c r="C11" s="616" t="s">
        <v>2015</v>
      </c>
      <c r="D11" s="617">
        <v>424.93</v>
      </c>
      <c r="E11" s="618" t="str">
        <f t="shared" si="1"/>
        <v>#REF!</v>
      </c>
      <c r="F11" s="619" t="str">
        <f t="shared" si="2"/>
        <v>#REF!</v>
      </c>
      <c r="G11" s="594"/>
      <c r="H11" s="594"/>
      <c r="I11" s="594"/>
      <c r="J11" s="594"/>
      <c r="K11" s="594"/>
      <c r="L11" s="594"/>
      <c r="M11" s="594"/>
      <c r="N11" s="594"/>
      <c r="O11" s="594"/>
      <c r="P11" s="594"/>
      <c r="Q11" s="594"/>
      <c r="R11" s="594"/>
      <c r="S11" s="594"/>
      <c r="T11" s="594"/>
      <c r="U11" s="594"/>
      <c r="V11" s="594"/>
      <c r="W11" s="594"/>
      <c r="X11" s="594"/>
      <c r="Y11" s="594"/>
      <c r="Z11" s="594"/>
    </row>
    <row r="12" ht="14.25" customHeight="1">
      <c r="A12" s="614" t="s">
        <v>1482</v>
      </c>
      <c r="B12" s="615" t="s">
        <v>2016</v>
      </c>
      <c r="C12" s="616" t="s">
        <v>1479</v>
      </c>
      <c r="D12" s="617">
        <v>12.87</v>
      </c>
      <c r="E12" s="618" t="str">
        <f t="shared" si="1"/>
        <v>#REF!</v>
      </c>
      <c r="F12" s="619" t="str">
        <f t="shared" si="2"/>
        <v>#REF!</v>
      </c>
      <c r="G12" s="594"/>
      <c r="H12" s="594"/>
      <c r="I12" s="594"/>
      <c r="J12" s="594"/>
      <c r="K12" s="594"/>
      <c r="L12" s="594"/>
      <c r="M12" s="594"/>
      <c r="N12" s="594"/>
      <c r="O12" s="594"/>
      <c r="P12" s="594"/>
      <c r="Q12" s="594"/>
      <c r="R12" s="594"/>
      <c r="S12" s="594"/>
      <c r="T12" s="594"/>
      <c r="U12" s="594"/>
      <c r="V12" s="594"/>
      <c r="W12" s="594"/>
      <c r="X12" s="594"/>
      <c r="Y12" s="594"/>
      <c r="Z12" s="594"/>
    </row>
    <row r="13" ht="14.25" customHeight="1">
      <c r="A13" s="614" t="s">
        <v>1484</v>
      </c>
      <c r="B13" s="615" t="s">
        <v>1481</v>
      </c>
      <c r="C13" s="616" t="s">
        <v>2017</v>
      </c>
      <c r="D13" s="617">
        <v>77.18</v>
      </c>
      <c r="E13" s="618" t="str">
        <f t="shared" si="1"/>
        <v>#REF!</v>
      </c>
      <c r="F13" s="619" t="str">
        <f t="shared" si="2"/>
        <v>#REF!</v>
      </c>
      <c r="G13" s="594"/>
      <c r="H13" s="594"/>
      <c r="I13" s="594"/>
      <c r="J13" s="594"/>
      <c r="K13" s="594"/>
      <c r="L13" s="594"/>
      <c r="M13" s="594"/>
      <c r="N13" s="594"/>
      <c r="O13" s="594"/>
      <c r="P13" s="594"/>
      <c r="Q13" s="594"/>
      <c r="R13" s="594"/>
      <c r="S13" s="594"/>
      <c r="T13" s="594"/>
      <c r="U13" s="594"/>
      <c r="V13" s="594"/>
      <c r="W13" s="594"/>
      <c r="X13" s="594"/>
      <c r="Y13" s="594"/>
      <c r="Z13" s="594"/>
    </row>
    <row r="14" ht="14.25" customHeight="1">
      <c r="A14" s="614" t="s">
        <v>1486</v>
      </c>
      <c r="B14" s="615" t="s">
        <v>2018</v>
      </c>
      <c r="C14" s="616" t="s">
        <v>2019</v>
      </c>
      <c r="D14" s="617">
        <v>23.29</v>
      </c>
      <c r="E14" s="618" t="str">
        <f t="shared" si="1"/>
        <v>#REF!</v>
      </c>
      <c r="F14" s="619" t="str">
        <f t="shared" si="2"/>
        <v>#REF!</v>
      </c>
      <c r="G14" s="594"/>
      <c r="H14" s="594"/>
      <c r="I14" s="594"/>
      <c r="J14" s="594"/>
      <c r="K14" s="594"/>
      <c r="L14" s="594"/>
      <c r="M14" s="594"/>
      <c r="N14" s="594"/>
      <c r="O14" s="594"/>
      <c r="P14" s="594"/>
      <c r="Q14" s="594"/>
      <c r="R14" s="594"/>
      <c r="S14" s="594"/>
      <c r="T14" s="594"/>
      <c r="U14" s="594"/>
      <c r="V14" s="594"/>
      <c r="W14" s="594"/>
      <c r="X14" s="594"/>
      <c r="Y14" s="594"/>
      <c r="Z14" s="594"/>
    </row>
    <row r="15" ht="14.25" customHeight="1">
      <c r="A15" s="614" t="s">
        <v>1488</v>
      </c>
      <c r="B15" s="615" t="s">
        <v>2020</v>
      </c>
      <c r="C15" s="616" t="s">
        <v>635</v>
      </c>
      <c r="D15" s="617">
        <v>11.7</v>
      </c>
      <c r="E15" s="618" t="str">
        <f t="shared" si="1"/>
        <v>#REF!</v>
      </c>
      <c r="F15" s="619" t="str">
        <f t="shared" si="2"/>
        <v>#REF!</v>
      </c>
      <c r="G15" s="594"/>
      <c r="H15" s="594"/>
      <c r="I15" s="594"/>
      <c r="J15" s="594"/>
      <c r="K15" s="594"/>
      <c r="L15" s="594"/>
      <c r="M15" s="594"/>
      <c r="N15" s="594"/>
      <c r="O15" s="594"/>
      <c r="P15" s="594"/>
      <c r="Q15" s="594"/>
      <c r="R15" s="594"/>
      <c r="S15" s="594"/>
      <c r="T15" s="594"/>
      <c r="U15" s="594"/>
      <c r="V15" s="594"/>
      <c r="W15" s="594"/>
      <c r="X15" s="594"/>
      <c r="Y15" s="594"/>
      <c r="Z15" s="594"/>
    </row>
    <row r="16" ht="14.25" customHeight="1">
      <c r="A16" s="614" t="s">
        <v>1490</v>
      </c>
      <c r="B16" s="615" t="s">
        <v>2021</v>
      </c>
      <c r="C16" s="616" t="s">
        <v>635</v>
      </c>
      <c r="D16" s="617">
        <v>55.5</v>
      </c>
      <c r="E16" s="618" t="str">
        <f t="shared" si="1"/>
        <v>#REF!</v>
      </c>
      <c r="F16" s="619" t="str">
        <f t="shared" si="2"/>
        <v>#REF!</v>
      </c>
      <c r="G16" s="594"/>
      <c r="H16" s="594"/>
      <c r="I16" s="594"/>
      <c r="J16" s="594"/>
      <c r="K16" s="594"/>
      <c r="L16" s="594"/>
      <c r="M16" s="594"/>
      <c r="N16" s="594"/>
      <c r="O16" s="594"/>
      <c r="P16" s="594"/>
      <c r="Q16" s="594"/>
      <c r="R16" s="594"/>
      <c r="S16" s="594"/>
      <c r="T16" s="594"/>
      <c r="U16" s="594"/>
      <c r="V16" s="594"/>
      <c r="W16" s="594"/>
      <c r="X16" s="594"/>
      <c r="Y16" s="594"/>
      <c r="Z16" s="594"/>
    </row>
    <row r="17" ht="14.25" customHeight="1">
      <c r="A17" s="614" t="s">
        <v>1492</v>
      </c>
      <c r="B17" s="615" t="s">
        <v>2022</v>
      </c>
      <c r="C17" s="616" t="s">
        <v>1892</v>
      </c>
      <c r="D17" s="617">
        <v>10.0</v>
      </c>
      <c r="E17" s="618" t="str">
        <f t="shared" si="1"/>
        <v>#REF!</v>
      </c>
      <c r="F17" s="619" t="str">
        <f t="shared" si="2"/>
        <v>#REF!</v>
      </c>
      <c r="G17" s="594"/>
      <c r="H17" s="594"/>
      <c r="I17" s="594"/>
      <c r="J17" s="594"/>
      <c r="K17" s="594"/>
      <c r="L17" s="594"/>
      <c r="M17" s="594"/>
      <c r="N17" s="594"/>
      <c r="O17" s="594"/>
      <c r="P17" s="594"/>
      <c r="Q17" s="594"/>
      <c r="R17" s="594"/>
      <c r="S17" s="594"/>
      <c r="T17" s="594"/>
      <c r="U17" s="594"/>
      <c r="V17" s="594"/>
      <c r="W17" s="594"/>
      <c r="X17" s="594"/>
      <c r="Y17" s="594"/>
      <c r="Z17" s="594"/>
    </row>
    <row r="18" ht="14.25" customHeight="1">
      <c r="A18" s="614" t="s">
        <v>1494</v>
      </c>
      <c r="B18" s="615" t="s">
        <v>2023</v>
      </c>
      <c r="C18" s="616" t="s">
        <v>1892</v>
      </c>
      <c r="D18" s="617">
        <v>10.0</v>
      </c>
      <c r="E18" s="618" t="str">
        <f t="shared" si="1"/>
        <v>#REF!</v>
      </c>
      <c r="F18" s="619" t="str">
        <f t="shared" si="2"/>
        <v>#REF!</v>
      </c>
      <c r="G18" s="594"/>
      <c r="H18" s="594"/>
      <c r="I18" s="594"/>
      <c r="J18" s="594"/>
      <c r="K18" s="594"/>
      <c r="L18" s="594"/>
      <c r="M18" s="594"/>
      <c r="N18" s="594"/>
      <c r="O18" s="594"/>
      <c r="P18" s="594"/>
      <c r="Q18" s="594"/>
      <c r="R18" s="594"/>
      <c r="S18" s="594"/>
      <c r="T18" s="594"/>
      <c r="U18" s="594"/>
      <c r="V18" s="594"/>
      <c r="W18" s="594"/>
      <c r="X18" s="594"/>
      <c r="Y18" s="594"/>
      <c r="Z18" s="594"/>
    </row>
    <row r="19" ht="14.25" customHeight="1">
      <c r="A19" s="614" t="s">
        <v>1496</v>
      </c>
      <c r="B19" s="615" t="s">
        <v>2024</v>
      </c>
      <c r="C19" s="616" t="s">
        <v>1892</v>
      </c>
      <c r="D19" s="617">
        <v>4.0</v>
      </c>
      <c r="E19" s="618" t="str">
        <f t="shared" si="1"/>
        <v>#REF!</v>
      </c>
      <c r="F19" s="619" t="str">
        <f t="shared" si="2"/>
        <v>#REF!</v>
      </c>
      <c r="G19" s="594"/>
      <c r="H19" s="594"/>
      <c r="I19" s="594"/>
      <c r="J19" s="594"/>
      <c r="K19" s="594"/>
      <c r="L19" s="594"/>
      <c r="M19" s="594"/>
      <c r="N19" s="594"/>
      <c r="O19" s="594"/>
      <c r="P19" s="594"/>
      <c r="Q19" s="594"/>
      <c r="R19" s="594"/>
      <c r="S19" s="594"/>
      <c r="T19" s="594"/>
      <c r="U19" s="594"/>
      <c r="V19" s="594"/>
      <c r="W19" s="594"/>
      <c r="X19" s="594"/>
      <c r="Y19" s="594"/>
      <c r="Z19" s="594"/>
    </row>
    <row r="20" ht="14.25" customHeight="1">
      <c r="A20" s="614" t="s">
        <v>1498</v>
      </c>
      <c r="B20" s="615" t="s">
        <v>2025</v>
      </c>
      <c r="C20" s="616" t="s">
        <v>1502</v>
      </c>
      <c r="D20" s="617">
        <v>1.0</v>
      </c>
      <c r="E20" s="618" t="str">
        <f t="shared" si="1"/>
        <v>#REF!</v>
      </c>
      <c r="F20" s="619" t="str">
        <f t="shared" si="2"/>
        <v>#REF!</v>
      </c>
      <c r="G20" s="594"/>
      <c r="H20" s="594"/>
      <c r="I20" s="594"/>
      <c r="J20" s="594"/>
      <c r="K20" s="594"/>
      <c r="L20" s="594"/>
      <c r="M20" s="594"/>
      <c r="N20" s="594"/>
      <c r="O20" s="594"/>
      <c r="P20" s="594"/>
      <c r="Q20" s="594"/>
      <c r="R20" s="594"/>
      <c r="S20" s="594"/>
      <c r="T20" s="594"/>
      <c r="U20" s="594"/>
      <c r="V20" s="594"/>
      <c r="W20" s="594"/>
      <c r="X20" s="594"/>
      <c r="Y20" s="594"/>
      <c r="Z20" s="594"/>
    </row>
    <row r="21" ht="14.25" customHeight="1">
      <c r="A21" s="614" t="s">
        <v>1500</v>
      </c>
      <c r="B21" s="615" t="s">
        <v>2026</v>
      </c>
      <c r="C21" s="616" t="s">
        <v>1892</v>
      </c>
      <c r="D21" s="617">
        <v>1.0</v>
      </c>
      <c r="E21" s="618" t="str">
        <f t="shared" si="1"/>
        <v>#REF!</v>
      </c>
      <c r="F21" s="619" t="str">
        <f t="shared" si="2"/>
        <v>#REF!</v>
      </c>
      <c r="G21" s="594"/>
      <c r="H21" s="594"/>
      <c r="I21" s="594"/>
      <c r="J21" s="594"/>
      <c r="K21" s="594"/>
      <c r="L21" s="594"/>
      <c r="M21" s="594"/>
      <c r="N21" s="594"/>
      <c r="O21" s="594"/>
      <c r="P21" s="594"/>
      <c r="Q21" s="594"/>
      <c r="R21" s="594"/>
      <c r="S21" s="594"/>
      <c r="T21" s="594"/>
      <c r="U21" s="594"/>
      <c r="V21" s="594"/>
      <c r="W21" s="594"/>
      <c r="X21" s="594"/>
      <c r="Y21" s="594"/>
      <c r="Z21" s="594"/>
    </row>
    <row r="22" ht="14.25" customHeight="1">
      <c r="A22" s="614" t="s">
        <v>2027</v>
      </c>
      <c r="B22" s="615" t="s">
        <v>2028</v>
      </c>
      <c r="C22" s="616" t="s">
        <v>1892</v>
      </c>
      <c r="D22" s="617">
        <v>1.0</v>
      </c>
      <c r="E22" s="618" t="str">
        <f t="shared" si="1"/>
        <v>#REF!</v>
      </c>
      <c r="F22" s="619" t="str">
        <f t="shared" si="2"/>
        <v>#REF!</v>
      </c>
      <c r="G22" s="594"/>
      <c r="H22" s="594"/>
      <c r="I22" s="594"/>
      <c r="J22" s="594"/>
      <c r="K22" s="594"/>
      <c r="L22" s="594"/>
      <c r="M22" s="594"/>
      <c r="N22" s="594"/>
      <c r="O22" s="594"/>
      <c r="P22" s="594"/>
      <c r="Q22" s="594"/>
      <c r="R22" s="594"/>
      <c r="S22" s="594"/>
      <c r="T22" s="594"/>
      <c r="U22" s="594"/>
      <c r="V22" s="594"/>
      <c r="W22" s="594"/>
      <c r="X22" s="594"/>
      <c r="Y22" s="594"/>
      <c r="Z22" s="594"/>
    </row>
    <row r="23" ht="14.25" customHeight="1">
      <c r="A23" s="614" t="s">
        <v>2029</v>
      </c>
      <c r="B23" s="615" t="s">
        <v>2030</v>
      </c>
      <c r="C23" s="616" t="s">
        <v>1502</v>
      </c>
      <c r="D23" s="617">
        <v>1.0</v>
      </c>
      <c r="E23" s="618" t="str">
        <f t="shared" si="1"/>
        <v>#REF!</v>
      </c>
      <c r="F23" s="619" t="str">
        <f t="shared" si="2"/>
        <v>#REF!</v>
      </c>
      <c r="G23" s="594"/>
      <c r="H23" s="594"/>
      <c r="I23" s="594"/>
      <c r="J23" s="594"/>
      <c r="K23" s="594"/>
      <c r="L23" s="594"/>
      <c r="M23" s="594"/>
      <c r="N23" s="594"/>
      <c r="O23" s="594"/>
      <c r="P23" s="594"/>
      <c r="Q23" s="594"/>
      <c r="R23" s="594"/>
      <c r="S23" s="594"/>
      <c r="T23" s="594"/>
      <c r="U23" s="594"/>
      <c r="V23" s="594"/>
      <c r="W23" s="594"/>
      <c r="X23" s="594"/>
      <c r="Y23" s="594"/>
      <c r="Z23" s="594"/>
    </row>
    <row r="24" ht="14.25" customHeight="1">
      <c r="A24" s="614" t="s">
        <v>2031</v>
      </c>
      <c r="B24" s="615" t="s">
        <v>2032</v>
      </c>
      <c r="C24" s="616" t="s">
        <v>1502</v>
      </c>
      <c r="D24" s="617">
        <v>1.0</v>
      </c>
      <c r="E24" s="618" t="str">
        <f t="shared" si="1"/>
        <v>#REF!</v>
      </c>
      <c r="F24" s="619" t="str">
        <f t="shared" si="2"/>
        <v>#REF!</v>
      </c>
      <c r="G24" s="594"/>
      <c r="H24" s="594"/>
      <c r="I24" s="594"/>
      <c r="J24" s="594"/>
      <c r="K24" s="594"/>
      <c r="L24" s="594"/>
      <c r="M24" s="594"/>
      <c r="N24" s="594"/>
      <c r="O24" s="594"/>
      <c r="P24" s="594"/>
      <c r="Q24" s="594"/>
      <c r="R24" s="594"/>
      <c r="S24" s="594"/>
      <c r="T24" s="594"/>
      <c r="U24" s="594"/>
      <c r="V24" s="594"/>
      <c r="W24" s="594"/>
      <c r="X24" s="594"/>
      <c r="Y24" s="594"/>
      <c r="Z24" s="594"/>
    </row>
    <row r="25" ht="14.25" customHeight="1">
      <c r="A25" s="614" t="s">
        <v>2033</v>
      </c>
      <c r="B25" s="615" t="s">
        <v>2034</v>
      </c>
      <c r="C25" s="616" t="s">
        <v>1502</v>
      </c>
      <c r="D25" s="617">
        <v>1.0</v>
      </c>
      <c r="E25" s="618" t="str">
        <f t="shared" si="1"/>
        <v>#REF!</v>
      </c>
      <c r="F25" s="619" t="str">
        <f t="shared" si="2"/>
        <v>#REF!</v>
      </c>
      <c r="G25" s="594"/>
      <c r="H25" s="594"/>
      <c r="I25" s="594"/>
      <c r="J25" s="594"/>
      <c r="K25" s="594"/>
      <c r="L25" s="594"/>
      <c r="M25" s="594"/>
      <c r="N25" s="594"/>
      <c r="O25" s="594"/>
      <c r="P25" s="594"/>
      <c r="Q25" s="594"/>
      <c r="R25" s="594"/>
      <c r="S25" s="594"/>
      <c r="T25" s="594"/>
      <c r="U25" s="594"/>
      <c r="V25" s="594"/>
      <c r="W25" s="594"/>
      <c r="X25" s="594"/>
      <c r="Y25" s="594"/>
      <c r="Z25" s="594"/>
    </row>
    <row r="26" ht="14.25" customHeight="1">
      <c r="A26" s="614" t="s">
        <v>2035</v>
      </c>
      <c r="B26" s="615" t="s">
        <v>2036</v>
      </c>
      <c r="C26" s="616" t="s">
        <v>1892</v>
      </c>
      <c r="D26" s="617">
        <v>4.0</v>
      </c>
      <c r="E26" s="618" t="str">
        <f t="shared" si="1"/>
        <v>#REF!</v>
      </c>
      <c r="F26" s="619" t="str">
        <f t="shared" si="2"/>
        <v>#REF!</v>
      </c>
      <c r="G26" s="594"/>
      <c r="H26" s="594"/>
      <c r="I26" s="594"/>
      <c r="J26" s="594"/>
      <c r="K26" s="594"/>
      <c r="L26" s="594"/>
      <c r="M26" s="594"/>
      <c r="N26" s="594"/>
      <c r="O26" s="594"/>
      <c r="P26" s="594"/>
      <c r="Q26" s="594"/>
      <c r="R26" s="594"/>
      <c r="S26" s="594"/>
      <c r="T26" s="594"/>
      <c r="U26" s="594"/>
      <c r="V26" s="594"/>
      <c r="W26" s="594"/>
      <c r="X26" s="594"/>
      <c r="Y26" s="594"/>
      <c r="Z26" s="594"/>
    </row>
    <row r="27" ht="14.25" customHeight="1">
      <c r="A27" s="614" t="s">
        <v>2037</v>
      </c>
      <c r="B27" s="615" t="s">
        <v>1485</v>
      </c>
      <c r="C27" s="616" t="s">
        <v>2038</v>
      </c>
      <c r="D27" s="617">
        <v>17.0</v>
      </c>
      <c r="E27" s="618" t="str">
        <f t="shared" si="1"/>
        <v>#REF!</v>
      </c>
      <c r="F27" s="619" t="str">
        <f t="shared" si="2"/>
        <v>#REF!</v>
      </c>
      <c r="G27" s="594"/>
      <c r="H27" s="594"/>
      <c r="I27" s="594"/>
      <c r="J27" s="594"/>
      <c r="K27" s="594"/>
      <c r="L27" s="594"/>
      <c r="M27" s="594"/>
      <c r="N27" s="594"/>
      <c r="O27" s="594"/>
      <c r="P27" s="594"/>
      <c r="Q27" s="594"/>
      <c r="R27" s="594"/>
      <c r="S27" s="594"/>
      <c r="T27" s="594"/>
      <c r="U27" s="594"/>
      <c r="V27" s="594"/>
      <c r="W27" s="594"/>
      <c r="X27" s="594"/>
      <c r="Y27" s="594"/>
      <c r="Z27" s="594"/>
    </row>
    <row r="28" ht="183.0" customHeight="1">
      <c r="A28" s="614" t="s">
        <v>2039</v>
      </c>
      <c r="B28" s="615" t="s">
        <v>2040</v>
      </c>
      <c r="C28" s="616" t="s">
        <v>2041</v>
      </c>
      <c r="D28" s="617">
        <v>14.4</v>
      </c>
      <c r="E28" s="618" t="str">
        <f t="shared" si="1"/>
        <v>#REF!</v>
      </c>
      <c r="F28" s="619" t="str">
        <f t="shared" si="2"/>
        <v>#REF!</v>
      </c>
      <c r="G28" s="594"/>
      <c r="H28" s="594"/>
      <c r="I28" s="594"/>
      <c r="J28" s="594"/>
      <c r="K28" s="594"/>
      <c r="L28" s="594"/>
      <c r="M28" s="594"/>
      <c r="N28" s="594"/>
      <c r="O28" s="594"/>
      <c r="P28" s="594"/>
      <c r="Q28" s="594"/>
      <c r="R28" s="594"/>
      <c r="S28" s="594"/>
      <c r="T28" s="594"/>
      <c r="U28" s="594"/>
      <c r="V28" s="594"/>
      <c r="W28" s="594"/>
      <c r="X28" s="594"/>
      <c r="Y28" s="594"/>
      <c r="Z28" s="594"/>
    </row>
    <row r="29" ht="14.25" customHeight="1">
      <c r="A29" s="614" t="s">
        <v>2042</v>
      </c>
      <c r="B29" s="615" t="s">
        <v>1487</v>
      </c>
      <c r="C29" s="616" t="s">
        <v>635</v>
      </c>
      <c r="D29" s="617">
        <v>90.0</v>
      </c>
      <c r="E29" s="618" t="str">
        <f t="shared" si="1"/>
        <v>#REF!</v>
      </c>
      <c r="F29" s="619" t="str">
        <f t="shared" si="2"/>
        <v>#REF!</v>
      </c>
      <c r="G29" s="594"/>
      <c r="H29" s="594"/>
      <c r="I29" s="594"/>
      <c r="J29" s="594"/>
      <c r="K29" s="594"/>
      <c r="L29" s="594"/>
      <c r="M29" s="594"/>
      <c r="N29" s="594"/>
      <c r="O29" s="594"/>
      <c r="P29" s="594"/>
      <c r="Q29" s="594"/>
      <c r="R29" s="594"/>
      <c r="S29" s="594"/>
      <c r="T29" s="594"/>
      <c r="U29" s="594"/>
      <c r="V29" s="594"/>
      <c r="W29" s="594"/>
      <c r="X29" s="594"/>
      <c r="Y29" s="594"/>
      <c r="Z29" s="594"/>
    </row>
    <row r="30" ht="14.25" customHeight="1">
      <c r="A30" s="614" t="s">
        <v>2043</v>
      </c>
      <c r="B30" s="615" t="s">
        <v>1489</v>
      </c>
      <c r="C30" s="616" t="s">
        <v>1892</v>
      </c>
      <c r="D30" s="617">
        <v>20.0</v>
      </c>
      <c r="E30" s="618" t="str">
        <f t="shared" si="1"/>
        <v>#REF!</v>
      </c>
      <c r="F30" s="619" t="str">
        <f t="shared" si="2"/>
        <v>#REF!</v>
      </c>
      <c r="G30" s="594"/>
      <c r="H30" s="594"/>
      <c r="I30" s="594"/>
      <c r="J30" s="594"/>
      <c r="K30" s="594"/>
      <c r="L30" s="594"/>
      <c r="M30" s="594"/>
      <c r="N30" s="594"/>
      <c r="O30" s="594"/>
      <c r="P30" s="594"/>
      <c r="Q30" s="594"/>
      <c r="R30" s="594"/>
      <c r="S30" s="594"/>
      <c r="T30" s="594"/>
      <c r="U30" s="594"/>
      <c r="V30" s="594"/>
      <c r="W30" s="594"/>
      <c r="X30" s="594"/>
      <c r="Y30" s="594"/>
      <c r="Z30" s="594"/>
    </row>
    <row r="31" ht="14.25" customHeight="1">
      <c r="A31" s="614" t="s">
        <v>2044</v>
      </c>
      <c r="B31" s="615" t="s">
        <v>1491</v>
      </c>
      <c r="C31" s="616" t="s">
        <v>2045</v>
      </c>
      <c r="D31" s="617">
        <v>200.0</v>
      </c>
      <c r="E31" s="618" t="str">
        <f t="shared" si="1"/>
        <v>#REF!</v>
      </c>
      <c r="F31" s="619" t="str">
        <f t="shared" si="2"/>
        <v>#REF!</v>
      </c>
      <c r="G31" s="594"/>
      <c r="H31" s="594"/>
      <c r="I31" s="594"/>
      <c r="J31" s="594"/>
      <c r="K31" s="594"/>
      <c r="L31" s="594"/>
      <c r="M31" s="594"/>
      <c r="N31" s="594"/>
      <c r="O31" s="594"/>
      <c r="P31" s="594"/>
      <c r="Q31" s="594"/>
      <c r="R31" s="594"/>
      <c r="S31" s="594"/>
      <c r="T31" s="594"/>
      <c r="U31" s="594"/>
      <c r="V31" s="594"/>
      <c r="W31" s="594"/>
      <c r="X31" s="594"/>
      <c r="Y31" s="594"/>
      <c r="Z31" s="594"/>
    </row>
    <row r="32" ht="14.25" customHeight="1">
      <c r="A32" s="614" t="s">
        <v>2046</v>
      </c>
      <c r="B32" s="615" t="s">
        <v>1493</v>
      </c>
      <c r="C32" s="616" t="s">
        <v>1892</v>
      </c>
      <c r="D32" s="617">
        <v>50.0</v>
      </c>
      <c r="E32" s="618" t="str">
        <f t="shared" si="1"/>
        <v>#REF!</v>
      </c>
      <c r="F32" s="619" t="str">
        <f t="shared" si="2"/>
        <v>#REF!</v>
      </c>
      <c r="G32" s="594"/>
      <c r="H32" s="594"/>
      <c r="I32" s="594"/>
      <c r="J32" s="594"/>
      <c r="K32" s="594"/>
      <c r="L32" s="594"/>
      <c r="M32" s="594"/>
      <c r="N32" s="594"/>
      <c r="O32" s="594"/>
      <c r="P32" s="594"/>
      <c r="Q32" s="594"/>
      <c r="R32" s="594"/>
      <c r="S32" s="594"/>
      <c r="T32" s="594"/>
      <c r="U32" s="594"/>
      <c r="V32" s="594"/>
      <c r="W32" s="594"/>
      <c r="X32" s="594"/>
      <c r="Y32" s="594"/>
      <c r="Z32" s="594"/>
    </row>
    <row r="33" ht="14.25" customHeight="1">
      <c r="A33" s="614" t="s">
        <v>2047</v>
      </c>
      <c r="B33" s="615" t="s">
        <v>1495</v>
      </c>
      <c r="C33" s="616" t="s">
        <v>2048</v>
      </c>
      <c r="D33" s="617">
        <v>606.0</v>
      </c>
      <c r="E33" s="618" t="str">
        <f t="shared" si="1"/>
        <v>#REF!</v>
      </c>
      <c r="F33" s="619" t="str">
        <f t="shared" si="2"/>
        <v>#REF!</v>
      </c>
      <c r="G33" s="594"/>
      <c r="H33" s="594"/>
      <c r="I33" s="594"/>
      <c r="J33" s="594"/>
      <c r="K33" s="594"/>
      <c r="L33" s="594"/>
      <c r="M33" s="594"/>
      <c r="N33" s="594"/>
      <c r="O33" s="594"/>
      <c r="P33" s="594"/>
      <c r="Q33" s="594"/>
      <c r="R33" s="594"/>
      <c r="S33" s="594"/>
      <c r="T33" s="594"/>
      <c r="U33" s="594"/>
      <c r="V33" s="594"/>
      <c r="W33" s="594"/>
      <c r="X33" s="594"/>
      <c r="Y33" s="594"/>
      <c r="Z33" s="594"/>
    </row>
    <row r="34" ht="14.25" customHeight="1">
      <c r="A34" s="614" t="s">
        <v>2049</v>
      </c>
      <c r="B34" s="615" t="s">
        <v>1497</v>
      </c>
      <c r="C34" s="616" t="s">
        <v>2050</v>
      </c>
      <c r="D34" s="617">
        <v>400.0</v>
      </c>
      <c r="E34" s="618" t="str">
        <f t="shared" si="1"/>
        <v>#REF!</v>
      </c>
      <c r="F34" s="619" t="str">
        <f t="shared" si="2"/>
        <v>#REF!</v>
      </c>
      <c r="G34" s="594"/>
      <c r="H34" s="594"/>
      <c r="I34" s="594"/>
      <c r="J34" s="594"/>
      <c r="K34" s="594"/>
      <c r="L34" s="594"/>
      <c r="M34" s="594"/>
      <c r="N34" s="594"/>
      <c r="O34" s="594"/>
      <c r="P34" s="594"/>
      <c r="Q34" s="594"/>
      <c r="R34" s="594"/>
      <c r="S34" s="594"/>
      <c r="T34" s="594"/>
      <c r="U34" s="594"/>
      <c r="V34" s="594"/>
      <c r="W34" s="594"/>
      <c r="X34" s="594"/>
      <c r="Y34" s="594"/>
      <c r="Z34" s="594"/>
    </row>
    <row r="35" ht="14.25" customHeight="1">
      <c r="A35" s="614" t="s">
        <v>2051</v>
      </c>
      <c r="B35" s="615" t="s">
        <v>1501</v>
      </c>
      <c r="C35" s="616" t="s">
        <v>1502</v>
      </c>
      <c r="D35" s="617">
        <v>1.0</v>
      </c>
      <c r="E35" s="618" t="str">
        <f t="shared" si="1"/>
        <v>#REF!</v>
      </c>
      <c r="F35" s="619" t="str">
        <f t="shared" si="2"/>
        <v>#REF!</v>
      </c>
      <c r="G35" s="594"/>
      <c r="H35" s="594"/>
      <c r="I35" s="594"/>
      <c r="J35" s="594"/>
      <c r="K35" s="594"/>
      <c r="L35" s="594"/>
      <c r="M35" s="594"/>
      <c r="N35" s="594"/>
      <c r="O35" s="594"/>
      <c r="P35" s="594"/>
      <c r="Q35" s="594"/>
      <c r="R35" s="594"/>
      <c r="S35" s="594"/>
      <c r="T35" s="594"/>
      <c r="U35" s="594"/>
      <c r="V35" s="594"/>
      <c r="W35" s="594"/>
      <c r="X35" s="594"/>
      <c r="Y35" s="594"/>
      <c r="Z35" s="594"/>
    </row>
    <row r="36" ht="14.25" customHeight="1">
      <c r="A36" s="595" t="s">
        <v>1739</v>
      </c>
      <c r="B36" s="596" t="s">
        <v>1739</v>
      </c>
      <c r="C36" s="499"/>
      <c r="D36" s="597"/>
      <c r="E36" s="598"/>
      <c r="F36" s="599"/>
      <c r="G36" s="594"/>
      <c r="H36" s="594"/>
      <c r="I36" s="594"/>
      <c r="J36" s="594"/>
      <c r="K36" s="594"/>
      <c r="L36" s="594"/>
      <c r="M36" s="594"/>
      <c r="N36" s="594"/>
      <c r="O36" s="594"/>
      <c r="P36" s="594"/>
      <c r="Q36" s="594"/>
      <c r="R36" s="594"/>
      <c r="S36" s="594"/>
      <c r="T36" s="594"/>
      <c r="U36" s="594"/>
      <c r="V36" s="594"/>
      <c r="W36" s="594"/>
      <c r="X36" s="594"/>
      <c r="Y36" s="594"/>
      <c r="Z36" s="594"/>
    </row>
    <row r="37" ht="14.25" customHeight="1">
      <c r="A37" s="595" t="s">
        <v>1739</v>
      </c>
      <c r="B37" s="596" t="s">
        <v>1739</v>
      </c>
      <c r="C37" s="499"/>
      <c r="D37" s="597"/>
      <c r="E37" s="598"/>
      <c r="F37" s="599"/>
      <c r="G37" s="594"/>
      <c r="H37" s="594"/>
      <c r="I37" s="594"/>
      <c r="J37" s="594"/>
      <c r="K37" s="594"/>
      <c r="L37" s="594"/>
      <c r="M37" s="594"/>
      <c r="N37" s="594"/>
      <c r="O37" s="594"/>
      <c r="P37" s="594"/>
      <c r="Q37" s="594"/>
      <c r="R37" s="594"/>
      <c r="S37" s="594"/>
      <c r="T37" s="594"/>
      <c r="U37" s="594"/>
      <c r="V37" s="594"/>
      <c r="W37" s="594"/>
      <c r="X37" s="594"/>
      <c r="Y37" s="594"/>
      <c r="Z37" s="594"/>
    </row>
    <row r="38" ht="14.25" customHeight="1">
      <c r="A38" s="595" t="s">
        <v>1739</v>
      </c>
      <c r="B38" s="596" t="s">
        <v>1739</v>
      </c>
      <c r="C38" s="499"/>
      <c r="D38" s="597"/>
      <c r="E38" s="598"/>
      <c r="F38" s="599"/>
      <c r="G38" s="594"/>
      <c r="H38" s="594"/>
      <c r="I38" s="594"/>
      <c r="J38" s="594"/>
      <c r="K38" s="594"/>
      <c r="L38" s="594"/>
      <c r="M38" s="594"/>
      <c r="N38" s="594"/>
      <c r="O38" s="594"/>
      <c r="P38" s="594"/>
      <c r="Q38" s="594"/>
      <c r="R38" s="594"/>
      <c r="S38" s="594"/>
      <c r="T38" s="594"/>
      <c r="U38" s="594"/>
      <c r="V38" s="594"/>
      <c r="W38" s="594"/>
      <c r="X38" s="594"/>
      <c r="Y38" s="594"/>
      <c r="Z38" s="594"/>
    </row>
    <row r="39" ht="14.25" customHeight="1">
      <c r="A39" s="595" t="s">
        <v>1739</v>
      </c>
      <c r="B39" s="596" t="s">
        <v>1739</v>
      </c>
      <c r="C39" s="499"/>
      <c r="D39" s="597"/>
      <c r="E39" s="598"/>
      <c r="F39" s="599"/>
      <c r="G39" s="594"/>
      <c r="H39" s="594"/>
      <c r="I39" s="594"/>
      <c r="J39" s="594"/>
      <c r="K39" s="594"/>
      <c r="L39" s="594"/>
      <c r="M39" s="594"/>
      <c r="N39" s="594"/>
      <c r="O39" s="594"/>
      <c r="P39" s="594"/>
      <c r="Q39" s="594"/>
      <c r="R39" s="594"/>
      <c r="S39" s="594"/>
      <c r="T39" s="594"/>
      <c r="U39" s="594"/>
      <c r="V39" s="594"/>
      <c r="W39" s="594"/>
      <c r="X39" s="594"/>
      <c r="Y39" s="594"/>
      <c r="Z39" s="594"/>
    </row>
    <row r="40" ht="14.25" customHeight="1">
      <c r="A40" s="620" t="s">
        <v>1739</v>
      </c>
      <c r="B40" s="621" t="s">
        <v>1789</v>
      </c>
      <c r="C40" s="622"/>
      <c r="D40" s="623"/>
      <c r="E40" s="624"/>
      <c r="F40" s="625" t="str">
        <f>SUM(F7:F39)/2</f>
        <v>#REF!</v>
      </c>
      <c r="G40" s="626"/>
      <c r="H40" s="626"/>
      <c r="I40" s="626"/>
      <c r="J40" s="626"/>
      <c r="K40" s="626"/>
      <c r="L40" s="626"/>
      <c r="M40" s="626"/>
      <c r="N40" s="626"/>
      <c r="O40" s="626"/>
      <c r="P40" s="626"/>
      <c r="Q40" s="626"/>
      <c r="R40" s="626"/>
      <c r="S40" s="626"/>
      <c r="T40" s="626"/>
      <c r="U40" s="626"/>
      <c r="V40" s="626"/>
      <c r="W40" s="626"/>
      <c r="X40" s="626"/>
      <c r="Y40" s="626"/>
      <c r="Z40" s="626"/>
    </row>
    <row r="41" ht="14.25" customHeight="1">
      <c r="A41" s="627" t="s">
        <v>1739</v>
      </c>
      <c r="B41" s="628" t="s">
        <v>1739</v>
      </c>
      <c r="C41" s="629"/>
      <c r="D41" s="630"/>
      <c r="E41" s="631"/>
      <c r="F41" s="632"/>
      <c r="G41" s="626"/>
      <c r="H41" s="626"/>
      <c r="I41" s="626"/>
      <c r="J41" s="626"/>
      <c r="K41" s="626"/>
      <c r="L41" s="626"/>
      <c r="M41" s="626"/>
      <c r="N41" s="626"/>
      <c r="O41" s="626"/>
      <c r="P41" s="626"/>
      <c r="Q41" s="626"/>
      <c r="R41" s="626"/>
      <c r="S41" s="626"/>
      <c r="T41" s="626"/>
      <c r="U41" s="626"/>
      <c r="V41" s="626"/>
      <c r="W41" s="626"/>
      <c r="X41" s="626"/>
      <c r="Y41" s="626"/>
      <c r="Z41" s="626"/>
    </row>
    <row r="42" ht="14.25" customHeight="1">
      <c r="A42" s="633" t="s">
        <v>1739</v>
      </c>
      <c r="B42" s="634" t="s">
        <v>1790</v>
      </c>
      <c r="C42" s="635"/>
      <c r="D42" s="636"/>
      <c r="E42" s="637"/>
      <c r="F42" s="638" t="str">
        <f>F40</f>
        <v>#REF!</v>
      </c>
      <c r="G42" s="626"/>
      <c r="H42" s="626"/>
      <c r="I42" s="626"/>
      <c r="J42" s="626"/>
      <c r="K42" s="626"/>
      <c r="L42" s="626"/>
      <c r="M42" s="626"/>
      <c r="N42" s="626"/>
      <c r="O42" s="626"/>
      <c r="P42" s="626"/>
      <c r="Q42" s="626"/>
      <c r="R42" s="626"/>
      <c r="S42" s="626"/>
      <c r="T42" s="626"/>
      <c r="U42" s="626"/>
      <c r="V42" s="626"/>
      <c r="W42" s="626"/>
      <c r="X42" s="626"/>
      <c r="Y42" s="626"/>
      <c r="Z42" s="626"/>
    </row>
    <row r="43" ht="14.25" customHeight="1">
      <c r="A43" s="595"/>
      <c r="B43" s="596"/>
      <c r="C43" s="499"/>
      <c r="D43" s="597"/>
      <c r="E43" s="598"/>
      <c r="F43" s="599"/>
      <c r="G43" s="594"/>
      <c r="H43" s="594"/>
      <c r="I43" s="594"/>
      <c r="J43" s="594"/>
      <c r="K43" s="594"/>
      <c r="L43" s="594"/>
      <c r="M43" s="594"/>
      <c r="N43" s="594"/>
      <c r="O43" s="594"/>
      <c r="P43" s="594"/>
      <c r="Q43" s="594"/>
      <c r="R43" s="594"/>
      <c r="S43" s="594"/>
      <c r="T43" s="594"/>
      <c r="U43" s="594"/>
      <c r="V43" s="594"/>
      <c r="W43" s="594"/>
      <c r="X43" s="594"/>
      <c r="Y43" s="594"/>
      <c r="Z43" s="594"/>
    </row>
    <row r="44" ht="14.25" customHeight="1">
      <c r="A44" s="595"/>
      <c r="B44" s="596"/>
      <c r="C44" s="499"/>
      <c r="D44" s="597"/>
      <c r="E44" s="598"/>
      <c r="F44" s="599"/>
      <c r="G44" s="594"/>
      <c r="H44" s="594"/>
      <c r="I44" s="594"/>
      <c r="J44" s="594"/>
      <c r="K44" s="594"/>
      <c r="L44" s="594"/>
      <c r="M44" s="594"/>
      <c r="N44" s="594"/>
      <c r="O44" s="594"/>
      <c r="P44" s="594"/>
      <c r="Q44" s="594"/>
      <c r="R44" s="594"/>
      <c r="S44" s="594"/>
      <c r="T44" s="594"/>
      <c r="U44" s="594"/>
      <c r="V44" s="594"/>
      <c r="W44" s="594"/>
      <c r="X44" s="594"/>
      <c r="Y44" s="594"/>
      <c r="Z44" s="594"/>
    </row>
    <row r="45" ht="14.25" customHeight="1">
      <c r="A45" s="595"/>
      <c r="B45" s="596"/>
      <c r="C45" s="499"/>
      <c r="D45" s="597"/>
      <c r="E45" s="598"/>
      <c r="F45" s="599"/>
      <c r="G45" s="594"/>
      <c r="H45" s="594"/>
      <c r="I45" s="594"/>
      <c r="J45" s="594"/>
      <c r="K45" s="594"/>
      <c r="L45" s="594"/>
      <c r="M45" s="594"/>
      <c r="N45" s="594"/>
      <c r="O45" s="594"/>
      <c r="P45" s="594"/>
      <c r="Q45" s="594"/>
      <c r="R45" s="594"/>
      <c r="S45" s="594"/>
      <c r="T45" s="594"/>
      <c r="U45" s="594"/>
      <c r="V45" s="594"/>
      <c r="W45" s="594"/>
      <c r="X45" s="594"/>
      <c r="Y45" s="594"/>
      <c r="Z45" s="594"/>
    </row>
    <row r="46" ht="14.25" customHeight="1">
      <c r="A46" s="595"/>
      <c r="B46" s="596"/>
      <c r="C46" s="499"/>
      <c r="D46" s="597"/>
      <c r="E46" s="598"/>
      <c r="F46" s="599"/>
      <c r="G46" s="594"/>
      <c r="H46" s="594"/>
      <c r="I46" s="594"/>
      <c r="J46" s="594"/>
      <c r="K46" s="594"/>
      <c r="L46" s="594"/>
      <c r="M46" s="594"/>
      <c r="N46" s="594"/>
      <c r="O46" s="594"/>
      <c r="P46" s="594"/>
      <c r="Q46" s="594"/>
      <c r="R46" s="594"/>
      <c r="S46" s="594"/>
      <c r="T46" s="594"/>
      <c r="U46" s="594"/>
      <c r="V46" s="594"/>
      <c r="W46" s="594"/>
      <c r="X46" s="594"/>
      <c r="Y46" s="594"/>
      <c r="Z46" s="594"/>
    </row>
    <row r="47" ht="14.25" customHeight="1">
      <c r="A47" s="595"/>
      <c r="B47" s="596"/>
      <c r="C47" s="499"/>
      <c r="D47" s="597"/>
      <c r="E47" s="598"/>
      <c r="F47" s="599"/>
      <c r="G47" s="594"/>
      <c r="H47" s="594"/>
      <c r="I47" s="594"/>
      <c r="J47" s="594"/>
      <c r="K47" s="594"/>
      <c r="L47" s="594"/>
      <c r="M47" s="594"/>
      <c r="N47" s="594"/>
      <c r="O47" s="594"/>
      <c r="P47" s="594"/>
      <c r="Q47" s="594"/>
      <c r="R47" s="594"/>
      <c r="S47" s="594"/>
      <c r="T47" s="594"/>
      <c r="U47" s="594"/>
      <c r="V47" s="594"/>
      <c r="W47" s="594"/>
      <c r="X47" s="594"/>
      <c r="Y47" s="594"/>
      <c r="Z47" s="594"/>
    </row>
    <row r="48" ht="14.25" customHeight="1">
      <c r="A48" s="595"/>
      <c r="B48" s="596"/>
      <c r="C48" s="499"/>
      <c r="D48" s="597"/>
      <c r="E48" s="598"/>
      <c r="F48" s="599"/>
      <c r="G48" s="594"/>
      <c r="H48" s="594"/>
      <c r="I48" s="594"/>
      <c r="J48" s="594"/>
      <c r="K48" s="594"/>
      <c r="L48" s="594"/>
      <c r="M48" s="594"/>
      <c r="N48" s="594"/>
      <c r="O48" s="594"/>
      <c r="P48" s="594"/>
      <c r="Q48" s="594"/>
      <c r="R48" s="594"/>
      <c r="S48" s="594"/>
      <c r="T48" s="594"/>
      <c r="U48" s="594"/>
      <c r="V48" s="594"/>
      <c r="W48" s="594"/>
      <c r="X48" s="594"/>
      <c r="Y48" s="594"/>
      <c r="Z48" s="594"/>
    </row>
    <row r="49" ht="14.25" customHeight="1">
      <c r="A49" s="595"/>
      <c r="B49" s="596"/>
      <c r="C49" s="499"/>
      <c r="D49" s="597"/>
      <c r="E49" s="598"/>
      <c r="F49" s="599"/>
      <c r="G49" s="594"/>
      <c r="H49" s="594"/>
      <c r="I49" s="594"/>
      <c r="J49" s="594"/>
      <c r="K49" s="594"/>
      <c r="L49" s="594"/>
      <c r="M49" s="594"/>
      <c r="N49" s="594"/>
      <c r="O49" s="594"/>
      <c r="P49" s="594"/>
      <c r="Q49" s="594"/>
      <c r="R49" s="594"/>
      <c r="S49" s="594"/>
      <c r="T49" s="594"/>
      <c r="U49" s="594"/>
      <c r="V49" s="594"/>
      <c r="W49" s="594"/>
      <c r="X49" s="594"/>
      <c r="Y49" s="594"/>
      <c r="Z49" s="594"/>
    </row>
    <row r="50" ht="14.25" customHeight="1">
      <c r="A50" s="595"/>
      <c r="B50" s="596"/>
      <c r="C50" s="499"/>
      <c r="D50" s="597"/>
      <c r="E50" s="598"/>
      <c r="F50" s="599"/>
      <c r="G50" s="594"/>
      <c r="H50" s="594"/>
      <c r="I50" s="594"/>
      <c r="J50" s="594"/>
      <c r="K50" s="594"/>
      <c r="L50" s="594"/>
      <c r="M50" s="594"/>
      <c r="N50" s="594"/>
      <c r="O50" s="594"/>
      <c r="P50" s="594"/>
      <c r="Q50" s="594"/>
      <c r="R50" s="594"/>
      <c r="S50" s="594"/>
      <c r="T50" s="594"/>
      <c r="U50" s="594"/>
      <c r="V50" s="594"/>
      <c r="W50" s="594"/>
      <c r="X50" s="594"/>
      <c r="Y50" s="594"/>
      <c r="Z50" s="594"/>
    </row>
    <row r="51" ht="14.25" customHeight="1">
      <c r="A51" s="595"/>
      <c r="B51" s="596"/>
      <c r="C51" s="499"/>
      <c r="D51" s="597"/>
      <c r="E51" s="598"/>
      <c r="F51" s="599"/>
      <c r="G51" s="594"/>
      <c r="H51" s="594"/>
      <c r="I51" s="594"/>
      <c r="J51" s="594"/>
      <c r="K51" s="594"/>
      <c r="L51" s="594"/>
      <c r="M51" s="594"/>
      <c r="N51" s="594"/>
      <c r="O51" s="594"/>
      <c r="P51" s="594"/>
      <c r="Q51" s="594"/>
      <c r="R51" s="594"/>
      <c r="S51" s="594"/>
      <c r="T51" s="594"/>
      <c r="U51" s="594"/>
      <c r="V51" s="594"/>
      <c r="W51" s="594"/>
      <c r="X51" s="594"/>
      <c r="Y51" s="594"/>
      <c r="Z51" s="594"/>
    </row>
    <row r="52" ht="14.25" customHeight="1">
      <c r="A52" s="595"/>
      <c r="B52" s="596"/>
      <c r="C52" s="499"/>
      <c r="D52" s="597"/>
      <c r="E52" s="598"/>
      <c r="F52" s="599"/>
      <c r="G52" s="594"/>
      <c r="H52" s="594"/>
      <c r="I52" s="594"/>
      <c r="J52" s="594"/>
      <c r="K52" s="594"/>
      <c r="L52" s="594"/>
      <c r="M52" s="594"/>
      <c r="N52" s="594"/>
      <c r="O52" s="594"/>
      <c r="P52" s="594"/>
      <c r="Q52" s="594"/>
      <c r="R52" s="594"/>
      <c r="S52" s="594"/>
      <c r="T52" s="594"/>
      <c r="U52" s="594"/>
      <c r="V52" s="594"/>
      <c r="W52" s="594"/>
      <c r="X52" s="594"/>
      <c r="Y52" s="594"/>
      <c r="Z52" s="594"/>
    </row>
    <row r="53" ht="14.25" customHeight="1">
      <c r="A53" s="595"/>
      <c r="B53" s="596"/>
      <c r="C53" s="499"/>
      <c r="D53" s="597"/>
      <c r="E53" s="598"/>
      <c r="F53" s="599"/>
      <c r="G53" s="594"/>
      <c r="H53" s="594"/>
      <c r="I53" s="594"/>
      <c r="J53" s="594"/>
      <c r="K53" s="594"/>
      <c r="L53" s="594"/>
      <c r="M53" s="594"/>
      <c r="N53" s="594"/>
      <c r="O53" s="594"/>
      <c r="P53" s="594"/>
      <c r="Q53" s="594"/>
      <c r="R53" s="594"/>
      <c r="S53" s="594"/>
      <c r="T53" s="594"/>
      <c r="U53" s="594"/>
      <c r="V53" s="594"/>
      <c r="W53" s="594"/>
      <c r="X53" s="594"/>
      <c r="Y53" s="594"/>
      <c r="Z53" s="594"/>
    </row>
    <row r="54" ht="14.25" customHeight="1">
      <c r="A54" s="595"/>
      <c r="B54" s="596"/>
      <c r="C54" s="499"/>
      <c r="D54" s="597"/>
      <c r="E54" s="598"/>
      <c r="F54" s="599"/>
      <c r="G54" s="594"/>
      <c r="H54" s="594"/>
      <c r="I54" s="594"/>
      <c r="J54" s="594"/>
      <c r="K54" s="594"/>
      <c r="L54" s="594"/>
      <c r="M54" s="594"/>
      <c r="N54" s="594"/>
      <c r="O54" s="594"/>
      <c r="P54" s="594"/>
      <c r="Q54" s="594"/>
      <c r="R54" s="594"/>
      <c r="S54" s="594"/>
      <c r="T54" s="594"/>
      <c r="U54" s="594"/>
      <c r="V54" s="594"/>
      <c r="W54" s="594"/>
      <c r="X54" s="594"/>
      <c r="Y54" s="594"/>
      <c r="Z54" s="594"/>
    </row>
    <row r="55" ht="14.25" customHeight="1">
      <c r="A55" s="595"/>
      <c r="B55" s="596"/>
      <c r="C55" s="499"/>
      <c r="D55" s="597"/>
      <c r="E55" s="598"/>
      <c r="F55" s="599"/>
      <c r="G55" s="594"/>
      <c r="H55" s="594"/>
      <c r="I55" s="594"/>
      <c r="J55" s="594"/>
      <c r="K55" s="594"/>
      <c r="L55" s="594"/>
      <c r="M55" s="594"/>
      <c r="N55" s="594"/>
      <c r="O55" s="594"/>
      <c r="P55" s="594"/>
      <c r="Q55" s="594"/>
      <c r="R55" s="594"/>
      <c r="S55" s="594"/>
      <c r="T55" s="594"/>
      <c r="U55" s="594"/>
      <c r="V55" s="594"/>
      <c r="W55" s="594"/>
      <c r="X55" s="594"/>
      <c r="Y55" s="594"/>
      <c r="Z55" s="594"/>
    </row>
    <row r="56" ht="14.25" customHeight="1">
      <c r="A56" s="595"/>
      <c r="B56" s="596"/>
      <c r="C56" s="499"/>
      <c r="D56" s="597"/>
      <c r="E56" s="598"/>
      <c r="F56" s="599"/>
      <c r="G56" s="594"/>
      <c r="H56" s="594"/>
      <c r="I56" s="594"/>
      <c r="J56" s="594"/>
      <c r="K56" s="594"/>
      <c r="L56" s="594"/>
      <c r="M56" s="594"/>
      <c r="N56" s="594"/>
      <c r="O56" s="594"/>
      <c r="P56" s="594"/>
      <c r="Q56" s="594"/>
      <c r="R56" s="594"/>
      <c r="S56" s="594"/>
      <c r="T56" s="594"/>
      <c r="U56" s="594"/>
      <c r="V56" s="594"/>
      <c r="W56" s="594"/>
      <c r="X56" s="594"/>
      <c r="Y56" s="594"/>
      <c r="Z56" s="594"/>
    </row>
    <row r="57" ht="14.25" customHeight="1">
      <c r="A57" s="595"/>
      <c r="B57" s="596"/>
      <c r="C57" s="499"/>
      <c r="D57" s="597"/>
      <c r="E57" s="598"/>
      <c r="F57" s="599"/>
      <c r="G57" s="594"/>
      <c r="H57" s="594"/>
      <c r="I57" s="594"/>
      <c r="J57" s="594"/>
      <c r="K57" s="594"/>
      <c r="L57" s="594"/>
      <c r="M57" s="594"/>
      <c r="N57" s="594"/>
      <c r="O57" s="594"/>
      <c r="P57" s="594"/>
      <c r="Q57" s="594"/>
      <c r="R57" s="594"/>
      <c r="S57" s="594"/>
      <c r="T57" s="594"/>
      <c r="U57" s="594"/>
      <c r="V57" s="594"/>
      <c r="W57" s="594"/>
      <c r="X57" s="594"/>
      <c r="Y57" s="594"/>
      <c r="Z57" s="594"/>
    </row>
    <row r="58" ht="14.25" customHeight="1">
      <c r="A58" s="595"/>
      <c r="B58" s="596"/>
      <c r="C58" s="499"/>
      <c r="D58" s="597"/>
      <c r="E58" s="598"/>
      <c r="F58" s="599"/>
      <c r="G58" s="594"/>
      <c r="H58" s="594"/>
      <c r="I58" s="594"/>
      <c r="J58" s="594"/>
      <c r="K58" s="594"/>
      <c r="L58" s="594"/>
      <c r="M58" s="594"/>
      <c r="N58" s="594"/>
      <c r="O58" s="594"/>
      <c r="P58" s="594"/>
      <c r="Q58" s="594"/>
      <c r="R58" s="594"/>
      <c r="S58" s="594"/>
      <c r="T58" s="594"/>
      <c r="U58" s="594"/>
      <c r="V58" s="594"/>
      <c r="W58" s="594"/>
      <c r="X58" s="594"/>
      <c r="Y58" s="594"/>
      <c r="Z58" s="594"/>
    </row>
    <row r="59" ht="14.25" customHeight="1">
      <c r="A59" s="595"/>
      <c r="B59" s="596"/>
      <c r="C59" s="499"/>
      <c r="D59" s="597"/>
      <c r="E59" s="598"/>
      <c r="F59" s="599"/>
      <c r="G59" s="594"/>
      <c r="H59" s="594"/>
      <c r="I59" s="594"/>
      <c r="J59" s="594"/>
      <c r="K59" s="594"/>
      <c r="L59" s="594"/>
      <c r="M59" s="594"/>
      <c r="N59" s="594"/>
      <c r="O59" s="594"/>
      <c r="P59" s="594"/>
      <c r="Q59" s="594"/>
      <c r="R59" s="594"/>
      <c r="S59" s="594"/>
      <c r="T59" s="594"/>
      <c r="U59" s="594"/>
      <c r="V59" s="594"/>
      <c r="W59" s="594"/>
      <c r="X59" s="594"/>
      <c r="Y59" s="594"/>
      <c r="Z59" s="594"/>
    </row>
    <row r="60" ht="14.25" customHeight="1">
      <c r="A60" s="595"/>
      <c r="B60" s="596"/>
      <c r="C60" s="499"/>
      <c r="D60" s="597"/>
      <c r="E60" s="598"/>
      <c r="F60" s="599"/>
      <c r="G60" s="594"/>
      <c r="H60" s="594"/>
      <c r="I60" s="594"/>
      <c r="J60" s="594"/>
      <c r="K60" s="594"/>
      <c r="L60" s="594"/>
      <c r="M60" s="594"/>
      <c r="N60" s="594"/>
      <c r="O60" s="594"/>
      <c r="P60" s="594"/>
      <c r="Q60" s="594"/>
      <c r="R60" s="594"/>
      <c r="S60" s="594"/>
      <c r="T60" s="594"/>
      <c r="U60" s="594"/>
      <c r="V60" s="594"/>
      <c r="W60" s="594"/>
      <c r="X60" s="594"/>
      <c r="Y60" s="594"/>
      <c r="Z60" s="594"/>
    </row>
    <row r="61" ht="14.25" customHeight="1">
      <c r="A61" s="595"/>
      <c r="B61" s="596"/>
      <c r="C61" s="499"/>
      <c r="D61" s="597"/>
      <c r="E61" s="598"/>
      <c r="F61" s="599"/>
      <c r="G61" s="594"/>
      <c r="H61" s="594"/>
      <c r="I61" s="594"/>
      <c r="J61" s="594"/>
      <c r="K61" s="594"/>
      <c r="L61" s="594"/>
      <c r="M61" s="594"/>
      <c r="N61" s="594"/>
      <c r="O61" s="594"/>
      <c r="P61" s="594"/>
      <c r="Q61" s="594"/>
      <c r="R61" s="594"/>
      <c r="S61" s="594"/>
      <c r="T61" s="594"/>
      <c r="U61" s="594"/>
      <c r="V61" s="594"/>
      <c r="W61" s="594"/>
      <c r="X61" s="594"/>
      <c r="Y61" s="594"/>
      <c r="Z61" s="594"/>
    </row>
    <row r="62" ht="14.25" customHeight="1">
      <c r="A62" s="595"/>
      <c r="B62" s="596"/>
      <c r="C62" s="499"/>
      <c r="D62" s="597"/>
      <c r="E62" s="598"/>
      <c r="F62" s="599"/>
      <c r="G62" s="594"/>
      <c r="H62" s="594"/>
      <c r="I62" s="594"/>
      <c r="J62" s="594"/>
      <c r="K62" s="594"/>
      <c r="L62" s="594"/>
      <c r="M62" s="594"/>
      <c r="N62" s="594"/>
      <c r="O62" s="594"/>
      <c r="P62" s="594"/>
      <c r="Q62" s="594"/>
      <c r="R62" s="594"/>
      <c r="S62" s="594"/>
      <c r="T62" s="594"/>
      <c r="U62" s="594"/>
      <c r="V62" s="594"/>
      <c r="W62" s="594"/>
      <c r="X62" s="594"/>
      <c r="Y62" s="594"/>
      <c r="Z62" s="594"/>
    </row>
    <row r="63" ht="14.25" customHeight="1">
      <c r="A63" s="595"/>
      <c r="B63" s="596"/>
      <c r="C63" s="499"/>
      <c r="D63" s="597"/>
      <c r="E63" s="598"/>
      <c r="F63" s="599"/>
      <c r="G63" s="594"/>
      <c r="H63" s="594"/>
      <c r="I63" s="594"/>
      <c r="J63" s="594"/>
      <c r="K63" s="594"/>
      <c r="L63" s="594"/>
      <c r="M63" s="594"/>
      <c r="N63" s="594"/>
      <c r="O63" s="594"/>
      <c r="P63" s="594"/>
      <c r="Q63" s="594"/>
      <c r="R63" s="594"/>
      <c r="S63" s="594"/>
      <c r="T63" s="594"/>
      <c r="U63" s="594"/>
      <c r="V63" s="594"/>
      <c r="W63" s="594"/>
      <c r="X63" s="594"/>
      <c r="Y63" s="594"/>
      <c r="Z63" s="594"/>
    </row>
    <row r="64" ht="14.25" customHeight="1">
      <c r="A64" s="595"/>
      <c r="B64" s="596"/>
      <c r="C64" s="499"/>
      <c r="D64" s="597"/>
      <c r="E64" s="598"/>
      <c r="F64" s="599"/>
      <c r="G64" s="594"/>
      <c r="H64" s="594"/>
      <c r="I64" s="594"/>
      <c r="J64" s="594"/>
      <c r="K64" s="594"/>
      <c r="L64" s="594"/>
      <c r="M64" s="594"/>
      <c r="N64" s="594"/>
      <c r="O64" s="594"/>
      <c r="P64" s="594"/>
      <c r="Q64" s="594"/>
      <c r="R64" s="594"/>
      <c r="S64" s="594"/>
      <c r="T64" s="594"/>
      <c r="U64" s="594"/>
      <c r="V64" s="594"/>
      <c r="W64" s="594"/>
      <c r="X64" s="594"/>
      <c r="Y64" s="594"/>
      <c r="Z64" s="594"/>
    </row>
    <row r="65" ht="14.25" customHeight="1">
      <c r="A65" s="595"/>
      <c r="B65" s="596"/>
      <c r="C65" s="499"/>
      <c r="D65" s="597"/>
      <c r="E65" s="598"/>
      <c r="F65" s="599"/>
      <c r="G65" s="594"/>
      <c r="H65" s="594"/>
      <c r="I65" s="594"/>
      <c r="J65" s="594"/>
      <c r="K65" s="594"/>
      <c r="L65" s="594"/>
      <c r="M65" s="594"/>
      <c r="N65" s="594"/>
      <c r="O65" s="594"/>
      <c r="P65" s="594"/>
      <c r="Q65" s="594"/>
      <c r="R65" s="594"/>
      <c r="S65" s="594"/>
      <c r="T65" s="594"/>
      <c r="U65" s="594"/>
      <c r="V65" s="594"/>
      <c r="W65" s="594"/>
      <c r="X65" s="594"/>
      <c r="Y65" s="594"/>
      <c r="Z65" s="594"/>
    </row>
    <row r="66" ht="14.25" customHeight="1">
      <c r="A66" s="595"/>
      <c r="B66" s="596"/>
      <c r="C66" s="499"/>
      <c r="D66" s="597"/>
      <c r="E66" s="598"/>
      <c r="F66" s="599"/>
      <c r="G66" s="594"/>
      <c r="H66" s="594"/>
      <c r="I66" s="594"/>
      <c r="J66" s="594"/>
      <c r="K66" s="594"/>
      <c r="L66" s="594"/>
      <c r="M66" s="594"/>
      <c r="N66" s="594"/>
      <c r="O66" s="594"/>
      <c r="P66" s="594"/>
      <c r="Q66" s="594"/>
      <c r="R66" s="594"/>
      <c r="S66" s="594"/>
      <c r="T66" s="594"/>
      <c r="U66" s="594"/>
      <c r="V66" s="594"/>
      <c r="W66" s="594"/>
      <c r="X66" s="594"/>
      <c r="Y66" s="594"/>
      <c r="Z66" s="594"/>
    </row>
    <row r="67" ht="14.25" customHeight="1">
      <c r="A67" s="595"/>
      <c r="B67" s="596"/>
      <c r="C67" s="499"/>
      <c r="D67" s="597"/>
      <c r="E67" s="598"/>
      <c r="F67" s="599"/>
      <c r="G67" s="594"/>
      <c r="H67" s="594"/>
      <c r="I67" s="594"/>
      <c r="J67" s="594"/>
      <c r="K67" s="594"/>
      <c r="L67" s="594"/>
      <c r="M67" s="594"/>
      <c r="N67" s="594"/>
      <c r="O67" s="594"/>
      <c r="P67" s="594"/>
      <c r="Q67" s="594"/>
      <c r="R67" s="594"/>
      <c r="S67" s="594"/>
      <c r="T67" s="594"/>
      <c r="U67" s="594"/>
      <c r="V67" s="594"/>
      <c r="W67" s="594"/>
      <c r="X67" s="594"/>
      <c r="Y67" s="594"/>
      <c r="Z67" s="594"/>
    </row>
    <row r="68" ht="14.25" customHeight="1">
      <c r="A68" s="595"/>
      <c r="B68" s="596"/>
      <c r="C68" s="499"/>
      <c r="D68" s="597"/>
      <c r="E68" s="598"/>
      <c r="F68" s="599"/>
      <c r="G68" s="594"/>
      <c r="H68" s="594"/>
      <c r="I68" s="594"/>
      <c r="J68" s="594"/>
      <c r="K68" s="594"/>
      <c r="L68" s="594"/>
      <c r="M68" s="594"/>
      <c r="N68" s="594"/>
      <c r="O68" s="594"/>
      <c r="P68" s="594"/>
      <c r="Q68" s="594"/>
      <c r="R68" s="594"/>
      <c r="S68" s="594"/>
      <c r="T68" s="594"/>
      <c r="U68" s="594"/>
      <c r="V68" s="594"/>
      <c r="W68" s="594"/>
      <c r="X68" s="594"/>
      <c r="Y68" s="594"/>
      <c r="Z68" s="594"/>
    </row>
    <row r="69" ht="14.25" customHeight="1">
      <c r="A69" s="595"/>
      <c r="B69" s="596"/>
      <c r="C69" s="499"/>
      <c r="D69" s="597"/>
      <c r="E69" s="598"/>
      <c r="F69" s="599"/>
      <c r="G69" s="594"/>
      <c r="H69" s="594"/>
      <c r="I69" s="594"/>
      <c r="J69" s="594"/>
      <c r="K69" s="594"/>
      <c r="L69" s="594"/>
      <c r="M69" s="594"/>
      <c r="N69" s="594"/>
      <c r="O69" s="594"/>
      <c r="P69" s="594"/>
      <c r="Q69" s="594"/>
      <c r="R69" s="594"/>
      <c r="S69" s="594"/>
      <c r="T69" s="594"/>
      <c r="U69" s="594"/>
      <c r="V69" s="594"/>
      <c r="W69" s="594"/>
      <c r="X69" s="594"/>
      <c r="Y69" s="594"/>
      <c r="Z69" s="594"/>
    </row>
    <row r="70" ht="14.25" customHeight="1">
      <c r="A70" s="595"/>
      <c r="B70" s="596"/>
      <c r="C70" s="499"/>
      <c r="D70" s="597"/>
      <c r="E70" s="598"/>
      <c r="F70" s="599"/>
      <c r="G70" s="594"/>
      <c r="H70" s="594"/>
      <c r="I70" s="594"/>
      <c r="J70" s="594"/>
      <c r="K70" s="594"/>
      <c r="L70" s="594"/>
      <c r="M70" s="594"/>
      <c r="N70" s="594"/>
      <c r="O70" s="594"/>
      <c r="P70" s="594"/>
      <c r="Q70" s="594"/>
      <c r="R70" s="594"/>
      <c r="S70" s="594"/>
      <c r="T70" s="594"/>
      <c r="U70" s="594"/>
      <c r="V70" s="594"/>
      <c r="W70" s="594"/>
      <c r="X70" s="594"/>
      <c r="Y70" s="594"/>
      <c r="Z70" s="594"/>
    </row>
    <row r="71" ht="14.25" customHeight="1">
      <c r="A71" s="595"/>
      <c r="B71" s="596"/>
      <c r="C71" s="499"/>
      <c r="D71" s="597"/>
      <c r="E71" s="598"/>
      <c r="F71" s="599"/>
      <c r="G71" s="594"/>
      <c r="H71" s="594"/>
      <c r="I71" s="594"/>
      <c r="J71" s="594"/>
      <c r="K71" s="594"/>
      <c r="L71" s="594"/>
      <c r="M71" s="594"/>
      <c r="N71" s="594"/>
      <c r="O71" s="594"/>
      <c r="P71" s="594"/>
      <c r="Q71" s="594"/>
      <c r="R71" s="594"/>
      <c r="S71" s="594"/>
      <c r="T71" s="594"/>
      <c r="U71" s="594"/>
      <c r="V71" s="594"/>
      <c r="W71" s="594"/>
      <c r="X71" s="594"/>
      <c r="Y71" s="594"/>
      <c r="Z71" s="594"/>
    </row>
    <row r="72" ht="14.25" customHeight="1">
      <c r="A72" s="595"/>
      <c r="B72" s="596"/>
      <c r="C72" s="499"/>
      <c r="D72" s="597"/>
      <c r="E72" s="598"/>
      <c r="F72" s="599"/>
      <c r="G72" s="594"/>
      <c r="H72" s="594"/>
      <c r="I72" s="594"/>
      <c r="J72" s="594"/>
      <c r="K72" s="594"/>
      <c r="L72" s="594"/>
      <c r="M72" s="594"/>
      <c r="N72" s="594"/>
      <c r="O72" s="594"/>
      <c r="P72" s="594"/>
      <c r="Q72" s="594"/>
      <c r="R72" s="594"/>
      <c r="S72" s="594"/>
      <c r="T72" s="594"/>
      <c r="U72" s="594"/>
      <c r="V72" s="594"/>
      <c r="W72" s="594"/>
      <c r="X72" s="594"/>
      <c r="Y72" s="594"/>
      <c r="Z72" s="594"/>
    </row>
    <row r="73" ht="14.25" customHeight="1">
      <c r="A73" s="595"/>
      <c r="B73" s="596"/>
      <c r="C73" s="499"/>
      <c r="D73" s="597"/>
      <c r="E73" s="598"/>
      <c r="F73" s="599"/>
      <c r="G73" s="594"/>
      <c r="H73" s="594"/>
      <c r="I73" s="594"/>
      <c r="J73" s="594"/>
      <c r="K73" s="594"/>
      <c r="L73" s="594"/>
      <c r="M73" s="594"/>
      <c r="N73" s="594"/>
      <c r="O73" s="594"/>
      <c r="P73" s="594"/>
      <c r="Q73" s="594"/>
      <c r="R73" s="594"/>
      <c r="S73" s="594"/>
      <c r="T73" s="594"/>
      <c r="U73" s="594"/>
      <c r="V73" s="594"/>
      <c r="W73" s="594"/>
      <c r="X73" s="594"/>
      <c r="Y73" s="594"/>
      <c r="Z73" s="594"/>
    </row>
    <row r="74" ht="14.25" customHeight="1">
      <c r="A74" s="595"/>
      <c r="B74" s="596"/>
      <c r="C74" s="499"/>
      <c r="D74" s="597"/>
      <c r="E74" s="598"/>
      <c r="F74" s="599"/>
      <c r="G74" s="594"/>
      <c r="H74" s="594"/>
      <c r="I74" s="594"/>
      <c r="J74" s="594"/>
      <c r="K74" s="594"/>
      <c r="L74" s="594"/>
      <c r="M74" s="594"/>
      <c r="N74" s="594"/>
      <c r="O74" s="594"/>
      <c r="P74" s="594"/>
      <c r="Q74" s="594"/>
      <c r="R74" s="594"/>
      <c r="S74" s="594"/>
      <c r="T74" s="594"/>
      <c r="U74" s="594"/>
      <c r="V74" s="594"/>
      <c r="W74" s="594"/>
      <c r="X74" s="594"/>
      <c r="Y74" s="594"/>
      <c r="Z74" s="594"/>
    </row>
    <row r="75" ht="14.25" customHeight="1">
      <c r="A75" s="595"/>
      <c r="B75" s="596"/>
      <c r="C75" s="499"/>
      <c r="D75" s="597"/>
      <c r="E75" s="598"/>
      <c r="F75" s="599"/>
      <c r="G75" s="594"/>
      <c r="H75" s="594"/>
      <c r="I75" s="594"/>
      <c r="J75" s="594"/>
      <c r="K75" s="594"/>
      <c r="L75" s="594"/>
      <c r="M75" s="594"/>
      <c r="N75" s="594"/>
      <c r="O75" s="594"/>
      <c r="P75" s="594"/>
      <c r="Q75" s="594"/>
      <c r="R75" s="594"/>
      <c r="S75" s="594"/>
      <c r="T75" s="594"/>
      <c r="U75" s="594"/>
      <c r="V75" s="594"/>
      <c r="W75" s="594"/>
      <c r="X75" s="594"/>
      <c r="Y75" s="594"/>
      <c r="Z75" s="594"/>
    </row>
    <row r="76" ht="14.25" customHeight="1">
      <c r="A76" s="595"/>
      <c r="B76" s="596"/>
      <c r="C76" s="499"/>
      <c r="D76" s="597"/>
      <c r="E76" s="598"/>
      <c r="F76" s="599"/>
      <c r="G76" s="594"/>
      <c r="H76" s="594"/>
      <c r="I76" s="594"/>
      <c r="J76" s="594"/>
      <c r="K76" s="594"/>
      <c r="L76" s="594"/>
      <c r="M76" s="594"/>
      <c r="N76" s="594"/>
      <c r="O76" s="594"/>
      <c r="P76" s="594"/>
      <c r="Q76" s="594"/>
      <c r="R76" s="594"/>
      <c r="S76" s="594"/>
      <c r="T76" s="594"/>
      <c r="U76" s="594"/>
      <c r="V76" s="594"/>
      <c r="W76" s="594"/>
      <c r="X76" s="594"/>
      <c r="Y76" s="594"/>
      <c r="Z76" s="594"/>
    </row>
    <row r="77" ht="14.25" customHeight="1">
      <c r="A77" s="595"/>
      <c r="B77" s="596"/>
      <c r="C77" s="499"/>
      <c r="D77" s="597"/>
      <c r="E77" s="598"/>
      <c r="F77" s="599"/>
      <c r="G77" s="594"/>
      <c r="H77" s="594"/>
      <c r="I77" s="594"/>
      <c r="J77" s="594"/>
      <c r="K77" s="594"/>
      <c r="L77" s="594"/>
      <c r="M77" s="594"/>
      <c r="N77" s="594"/>
      <c r="O77" s="594"/>
      <c r="P77" s="594"/>
      <c r="Q77" s="594"/>
      <c r="R77" s="594"/>
      <c r="S77" s="594"/>
      <c r="T77" s="594"/>
      <c r="U77" s="594"/>
      <c r="V77" s="594"/>
      <c r="W77" s="594"/>
      <c r="X77" s="594"/>
      <c r="Y77" s="594"/>
      <c r="Z77" s="594"/>
    </row>
    <row r="78" ht="14.25" customHeight="1">
      <c r="A78" s="595"/>
      <c r="B78" s="596"/>
      <c r="C78" s="499"/>
      <c r="D78" s="597"/>
      <c r="E78" s="598"/>
      <c r="F78" s="599"/>
      <c r="G78" s="594"/>
      <c r="H78" s="594"/>
      <c r="I78" s="594"/>
      <c r="J78" s="594"/>
      <c r="K78" s="594"/>
      <c r="L78" s="594"/>
      <c r="M78" s="594"/>
      <c r="N78" s="594"/>
      <c r="O78" s="594"/>
      <c r="P78" s="594"/>
      <c r="Q78" s="594"/>
      <c r="R78" s="594"/>
      <c r="S78" s="594"/>
      <c r="T78" s="594"/>
      <c r="U78" s="594"/>
      <c r="V78" s="594"/>
      <c r="W78" s="594"/>
      <c r="X78" s="594"/>
      <c r="Y78" s="594"/>
      <c r="Z78" s="594"/>
    </row>
    <row r="79" ht="14.25" customHeight="1">
      <c r="A79" s="595"/>
      <c r="B79" s="596"/>
      <c r="C79" s="499"/>
      <c r="D79" s="597"/>
      <c r="E79" s="598"/>
      <c r="F79" s="599"/>
      <c r="G79" s="594"/>
      <c r="H79" s="594"/>
      <c r="I79" s="594"/>
      <c r="J79" s="594"/>
      <c r="K79" s="594"/>
      <c r="L79" s="594"/>
      <c r="M79" s="594"/>
      <c r="N79" s="594"/>
      <c r="O79" s="594"/>
      <c r="P79" s="594"/>
      <c r="Q79" s="594"/>
      <c r="R79" s="594"/>
      <c r="S79" s="594"/>
      <c r="T79" s="594"/>
      <c r="U79" s="594"/>
      <c r="V79" s="594"/>
      <c r="W79" s="594"/>
      <c r="X79" s="594"/>
      <c r="Y79" s="594"/>
      <c r="Z79" s="594"/>
    </row>
    <row r="80" ht="14.25" customHeight="1">
      <c r="A80" s="595"/>
      <c r="B80" s="596"/>
      <c r="C80" s="499"/>
      <c r="D80" s="597"/>
      <c r="E80" s="598"/>
      <c r="F80" s="599"/>
      <c r="G80" s="594"/>
      <c r="H80" s="594"/>
      <c r="I80" s="594"/>
      <c r="J80" s="594"/>
      <c r="K80" s="594"/>
      <c r="L80" s="594"/>
      <c r="M80" s="594"/>
      <c r="N80" s="594"/>
      <c r="O80" s="594"/>
      <c r="P80" s="594"/>
      <c r="Q80" s="594"/>
      <c r="R80" s="594"/>
      <c r="S80" s="594"/>
      <c r="T80" s="594"/>
      <c r="U80" s="594"/>
      <c r="V80" s="594"/>
      <c r="W80" s="594"/>
      <c r="X80" s="594"/>
      <c r="Y80" s="594"/>
      <c r="Z80" s="594"/>
    </row>
    <row r="81" ht="14.25" customHeight="1">
      <c r="A81" s="595"/>
      <c r="B81" s="596"/>
      <c r="C81" s="499"/>
      <c r="D81" s="597"/>
      <c r="E81" s="598"/>
      <c r="F81" s="599"/>
      <c r="G81" s="594"/>
      <c r="H81" s="594"/>
      <c r="I81" s="594"/>
      <c r="J81" s="594"/>
      <c r="K81" s="594"/>
      <c r="L81" s="594"/>
      <c r="M81" s="594"/>
      <c r="N81" s="594"/>
      <c r="O81" s="594"/>
      <c r="P81" s="594"/>
      <c r="Q81" s="594"/>
      <c r="R81" s="594"/>
      <c r="S81" s="594"/>
      <c r="T81" s="594"/>
      <c r="U81" s="594"/>
      <c r="V81" s="594"/>
      <c r="W81" s="594"/>
      <c r="X81" s="594"/>
      <c r="Y81" s="594"/>
      <c r="Z81" s="594"/>
    </row>
    <row r="82" ht="14.25" customHeight="1">
      <c r="A82" s="595"/>
      <c r="B82" s="596"/>
      <c r="C82" s="499"/>
      <c r="D82" s="597"/>
      <c r="E82" s="598"/>
      <c r="F82" s="599"/>
      <c r="G82" s="594"/>
      <c r="H82" s="594"/>
      <c r="I82" s="594"/>
      <c r="J82" s="594"/>
      <c r="K82" s="594"/>
      <c r="L82" s="594"/>
      <c r="M82" s="594"/>
      <c r="N82" s="594"/>
      <c r="O82" s="594"/>
      <c r="P82" s="594"/>
      <c r="Q82" s="594"/>
      <c r="R82" s="594"/>
      <c r="S82" s="594"/>
      <c r="T82" s="594"/>
      <c r="U82" s="594"/>
      <c r="V82" s="594"/>
      <c r="W82" s="594"/>
      <c r="X82" s="594"/>
      <c r="Y82" s="594"/>
      <c r="Z82" s="594"/>
    </row>
    <row r="83" ht="14.25" customHeight="1">
      <c r="A83" s="595"/>
      <c r="B83" s="596"/>
      <c r="C83" s="499"/>
      <c r="D83" s="597"/>
      <c r="E83" s="598"/>
      <c r="F83" s="599"/>
      <c r="G83" s="594"/>
      <c r="H83" s="594"/>
      <c r="I83" s="594"/>
      <c r="J83" s="594"/>
      <c r="K83" s="594"/>
      <c r="L83" s="594"/>
      <c r="M83" s="594"/>
      <c r="N83" s="594"/>
      <c r="O83" s="594"/>
      <c r="P83" s="594"/>
      <c r="Q83" s="594"/>
      <c r="R83" s="594"/>
      <c r="S83" s="594"/>
      <c r="T83" s="594"/>
      <c r="U83" s="594"/>
      <c r="V83" s="594"/>
      <c r="W83" s="594"/>
      <c r="X83" s="594"/>
      <c r="Y83" s="594"/>
      <c r="Z83" s="594"/>
    </row>
    <row r="84" ht="14.25" customHeight="1">
      <c r="A84" s="595"/>
      <c r="B84" s="596"/>
      <c r="C84" s="499"/>
      <c r="D84" s="597"/>
      <c r="E84" s="598"/>
      <c r="F84" s="599"/>
      <c r="G84" s="594"/>
      <c r="H84" s="594"/>
      <c r="I84" s="594"/>
      <c r="J84" s="594"/>
      <c r="K84" s="594"/>
      <c r="L84" s="594"/>
      <c r="M84" s="594"/>
      <c r="N84" s="594"/>
      <c r="O84" s="594"/>
      <c r="P84" s="594"/>
      <c r="Q84" s="594"/>
      <c r="R84" s="594"/>
      <c r="S84" s="594"/>
      <c r="T84" s="594"/>
      <c r="U84" s="594"/>
      <c r="V84" s="594"/>
      <c r="W84" s="594"/>
      <c r="X84" s="594"/>
      <c r="Y84" s="594"/>
      <c r="Z84" s="594"/>
    </row>
    <row r="85" ht="14.25" customHeight="1">
      <c r="A85" s="595"/>
      <c r="B85" s="596"/>
      <c r="C85" s="499"/>
      <c r="D85" s="597"/>
      <c r="E85" s="598"/>
      <c r="F85" s="599"/>
      <c r="G85" s="594"/>
      <c r="H85" s="594"/>
      <c r="I85" s="594"/>
      <c r="J85" s="594"/>
      <c r="K85" s="594"/>
      <c r="L85" s="594"/>
      <c r="M85" s="594"/>
      <c r="N85" s="594"/>
      <c r="O85" s="594"/>
      <c r="P85" s="594"/>
      <c r="Q85" s="594"/>
      <c r="R85" s="594"/>
      <c r="S85" s="594"/>
      <c r="T85" s="594"/>
      <c r="U85" s="594"/>
      <c r="V85" s="594"/>
      <c r="W85" s="594"/>
      <c r="X85" s="594"/>
      <c r="Y85" s="594"/>
      <c r="Z85" s="594"/>
    </row>
    <row r="86" ht="14.25" customHeight="1">
      <c r="A86" s="595"/>
      <c r="B86" s="596"/>
      <c r="C86" s="499"/>
      <c r="D86" s="597"/>
      <c r="E86" s="598"/>
      <c r="F86" s="599"/>
      <c r="G86" s="594"/>
      <c r="H86" s="594"/>
      <c r="I86" s="594"/>
      <c r="J86" s="594"/>
      <c r="K86" s="594"/>
      <c r="L86" s="594"/>
      <c r="M86" s="594"/>
      <c r="N86" s="594"/>
      <c r="O86" s="594"/>
      <c r="P86" s="594"/>
      <c r="Q86" s="594"/>
      <c r="R86" s="594"/>
      <c r="S86" s="594"/>
      <c r="T86" s="594"/>
      <c r="U86" s="594"/>
      <c r="V86" s="594"/>
      <c r="W86" s="594"/>
      <c r="X86" s="594"/>
      <c r="Y86" s="594"/>
      <c r="Z86" s="594"/>
    </row>
    <row r="87" ht="14.25" customHeight="1">
      <c r="A87" s="595"/>
      <c r="B87" s="596"/>
      <c r="C87" s="499"/>
      <c r="D87" s="597"/>
      <c r="E87" s="598"/>
      <c r="F87" s="599"/>
      <c r="G87" s="594"/>
      <c r="H87" s="594"/>
      <c r="I87" s="594"/>
      <c r="J87" s="594"/>
      <c r="K87" s="594"/>
      <c r="L87" s="594"/>
      <c r="M87" s="594"/>
      <c r="N87" s="594"/>
      <c r="O87" s="594"/>
      <c r="P87" s="594"/>
      <c r="Q87" s="594"/>
      <c r="R87" s="594"/>
      <c r="S87" s="594"/>
      <c r="T87" s="594"/>
      <c r="U87" s="594"/>
      <c r="V87" s="594"/>
      <c r="W87" s="594"/>
      <c r="X87" s="594"/>
      <c r="Y87" s="594"/>
      <c r="Z87" s="594"/>
    </row>
    <row r="88" ht="14.25" customHeight="1">
      <c r="A88" s="595"/>
      <c r="B88" s="596"/>
      <c r="C88" s="499"/>
      <c r="D88" s="597"/>
      <c r="E88" s="598"/>
      <c r="F88" s="599"/>
      <c r="G88" s="594"/>
      <c r="H88" s="594"/>
      <c r="I88" s="594"/>
      <c r="J88" s="594"/>
      <c r="K88" s="594"/>
      <c r="L88" s="594"/>
      <c r="M88" s="594"/>
      <c r="N88" s="594"/>
      <c r="O88" s="594"/>
      <c r="P88" s="594"/>
      <c r="Q88" s="594"/>
      <c r="R88" s="594"/>
      <c r="S88" s="594"/>
      <c r="T88" s="594"/>
      <c r="U88" s="594"/>
      <c r="V88" s="594"/>
      <c r="W88" s="594"/>
      <c r="X88" s="594"/>
      <c r="Y88" s="594"/>
      <c r="Z88" s="594"/>
    </row>
    <row r="89" ht="14.25" customHeight="1">
      <c r="A89" s="595"/>
      <c r="B89" s="596"/>
      <c r="C89" s="499"/>
      <c r="D89" s="597"/>
      <c r="E89" s="598"/>
      <c r="F89" s="599"/>
      <c r="G89" s="594"/>
      <c r="H89" s="594"/>
      <c r="I89" s="594"/>
      <c r="J89" s="594"/>
      <c r="K89" s="594"/>
      <c r="L89" s="594"/>
      <c r="M89" s="594"/>
      <c r="N89" s="594"/>
      <c r="O89" s="594"/>
      <c r="P89" s="594"/>
      <c r="Q89" s="594"/>
      <c r="R89" s="594"/>
      <c r="S89" s="594"/>
      <c r="T89" s="594"/>
      <c r="U89" s="594"/>
      <c r="V89" s="594"/>
      <c r="W89" s="594"/>
      <c r="X89" s="594"/>
      <c r="Y89" s="594"/>
      <c r="Z89" s="594"/>
    </row>
    <row r="90" ht="14.25" customHeight="1">
      <c r="A90" s="595"/>
      <c r="B90" s="596"/>
      <c r="C90" s="499"/>
      <c r="D90" s="597"/>
      <c r="E90" s="598"/>
      <c r="F90" s="599"/>
      <c r="G90" s="594"/>
      <c r="H90" s="594"/>
      <c r="I90" s="594"/>
      <c r="J90" s="594"/>
      <c r="K90" s="594"/>
      <c r="L90" s="594"/>
      <c r="M90" s="594"/>
      <c r="N90" s="594"/>
      <c r="O90" s="594"/>
      <c r="P90" s="594"/>
      <c r="Q90" s="594"/>
      <c r="R90" s="594"/>
      <c r="S90" s="594"/>
      <c r="T90" s="594"/>
      <c r="U90" s="594"/>
      <c r="V90" s="594"/>
      <c r="W90" s="594"/>
      <c r="X90" s="594"/>
      <c r="Y90" s="594"/>
      <c r="Z90" s="594"/>
    </row>
    <row r="91" ht="14.25" customHeight="1">
      <c r="A91" s="595"/>
      <c r="B91" s="596"/>
      <c r="C91" s="499"/>
      <c r="D91" s="597"/>
      <c r="E91" s="598"/>
      <c r="F91" s="599"/>
      <c r="G91" s="594"/>
      <c r="H91" s="594"/>
      <c r="I91" s="594"/>
      <c r="J91" s="594"/>
      <c r="K91" s="594"/>
      <c r="L91" s="594"/>
      <c r="M91" s="594"/>
      <c r="N91" s="594"/>
      <c r="O91" s="594"/>
      <c r="P91" s="594"/>
      <c r="Q91" s="594"/>
      <c r="R91" s="594"/>
      <c r="S91" s="594"/>
      <c r="T91" s="594"/>
      <c r="U91" s="594"/>
      <c r="V91" s="594"/>
      <c r="W91" s="594"/>
      <c r="X91" s="594"/>
      <c r="Y91" s="594"/>
      <c r="Z91" s="594"/>
    </row>
    <row r="92" ht="14.25" customHeight="1">
      <c r="A92" s="595"/>
      <c r="B92" s="596"/>
      <c r="C92" s="499"/>
      <c r="D92" s="597"/>
      <c r="E92" s="598"/>
      <c r="F92" s="599"/>
      <c r="G92" s="594"/>
      <c r="H92" s="594"/>
      <c r="I92" s="594"/>
      <c r="J92" s="594"/>
      <c r="K92" s="594"/>
      <c r="L92" s="594"/>
      <c r="M92" s="594"/>
      <c r="N92" s="594"/>
      <c r="O92" s="594"/>
      <c r="P92" s="594"/>
      <c r="Q92" s="594"/>
      <c r="R92" s="594"/>
      <c r="S92" s="594"/>
      <c r="T92" s="594"/>
      <c r="U92" s="594"/>
      <c r="V92" s="594"/>
      <c r="W92" s="594"/>
      <c r="X92" s="594"/>
      <c r="Y92" s="594"/>
      <c r="Z92" s="594"/>
    </row>
    <row r="93" ht="14.25" customHeight="1">
      <c r="A93" s="595"/>
      <c r="B93" s="596"/>
      <c r="C93" s="499"/>
      <c r="D93" s="597"/>
      <c r="E93" s="598"/>
      <c r="F93" s="599"/>
      <c r="G93" s="594"/>
      <c r="H93" s="594"/>
      <c r="I93" s="594"/>
      <c r="J93" s="594"/>
      <c r="K93" s="594"/>
      <c r="L93" s="594"/>
      <c r="M93" s="594"/>
      <c r="N93" s="594"/>
      <c r="O93" s="594"/>
      <c r="P93" s="594"/>
      <c r="Q93" s="594"/>
      <c r="R93" s="594"/>
      <c r="S93" s="594"/>
      <c r="T93" s="594"/>
      <c r="U93" s="594"/>
      <c r="V93" s="594"/>
      <c r="W93" s="594"/>
      <c r="X93" s="594"/>
      <c r="Y93" s="594"/>
      <c r="Z93" s="594"/>
    </row>
    <row r="94" ht="14.25" customHeight="1">
      <c r="A94" s="595"/>
      <c r="B94" s="596"/>
      <c r="C94" s="499"/>
      <c r="D94" s="597"/>
      <c r="E94" s="598"/>
      <c r="F94" s="599"/>
      <c r="G94" s="594"/>
      <c r="H94" s="594"/>
      <c r="I94" s="594"/>
      <c r="J94" s="594"/>
      <c r="K94" s="594"/>
      <c r="L94" s="594"/>
      <c r="M94" s="594"/>
      <c r="N94" s="594"/>
      <c r="O94" s="594"/>
      <c r="P94" s="594"/>
      <c r="Q94" s="594"/>
      <c r="R94" s="594"/>
      <c r="S94" s="594"/>
      <c r="T94" s="594"/>
      <c r="U94" s="594"/>
      <c r="V94" s="594"/>
      <c r="W94" s="594"/>
      <c r="X94" s="594"/>
      <c r="Y94" s="594"/>
      <c r="Z94" s="594"/>
    </row>
    <row r="95" ht="14.25" customHeight="1">
      <c r="A95" s="595"/>
      <c r="B95" s="596"/>
      <c r="C95" s="499"/>
      <c r="D95" s="597"/>
      <c r="E95" s="598"/>
      <c r="F95" s="599"/>
      <c r="G95" s="594"/>
      <c r="H95" s="594"/>
      <c r="I95" s="594"/>
      <c r="J95" s="594"/>
      <c r="K95" s="594"/>
      <c r="L95" s="594"/>
      <c r="M95" s="594"/>
      <c r="N95" s="594"/>
      <c r="O95" s="594"/>
      <c r="P95" s="594"/>
      <c r="Q95" s="594"/>
      <c r="R95" s="594"/>
      <c r="S95" s="594"/>
      <c r="T95" s="594"/>
      <c r="U95" s="594"/>
      <c r="V95" s="594"/>
      <c r="W95" s="594"/>
      <c r="X95" s="594"/>
      <c r="Y95" s="594"/>
      <c r="Z95" s="594"/>
    </row>
    <row r="96" ht="14.25" customHeight="1">
      <c r="A96" s="595"/>
      <c r="B96" s="596"/>
      <c r="C96" s="499"/>
      <c r="D96" s="597"/>
      <c r="E96" s="598"/>
      <c r="F96" s="599"/>
      <c r="G96" s="594"/>
      <c r="H96" s="594"/>
      <c r="I96" s="594"/>
      <c r="J96" s="594"/>
      <c r="K96" s="594"/>
      <c r="L96" s="594"/>
      <c r="M96" s="594"/>
      <c r="N96" s="594"/>
      <c r="O96" s="594"/>
      <c r="P96" s="594"/>
      <c r="Q96" s="594"/>
      <c r="R96" s="594"/>
      <c r="S96" s="594"/>
      <c r="T96" s="594"/>
      <c r="U96" s="594"/>
      <c r="V96" s="594"/>
      <c r="W96" s="594"/>
      <c r="X96" s="594"/>
      <c r="Y96" s="594"/>
      <c r="Z96" s="594"/>
    </row>
    <row r="97" ht="14.25" customHeight="1">
      <c r="A97" s="595"/>
      <c r="B97" s="596"/>
      <c r="C97" s="499"/>
      <c r="D97" s="597"/>
      <c r="E97" s="598"/>
      <c r="F97" s="599"/>
      <c r="G97" s="594"/>
      <c r="H97" s="594"/>
      <c r="I97" s="594"/>
      <c r="J97" s="594"/>
      <c r="K97" s="594"/>
      <c r="L97" s="594"/>
      <c r="M97" s="594"/>
      <c r="N97" s="594"/>
      <c r="O97" s="594"/>
      <c r="P97" s="594"/>
      <c r="Q97" s="594"/>
      <c r="R97" s="594"/>
      <c r="S97" s="594"/>
      <c r="T97" s="594"/>
      <c r="U97" s="594"/>
      <c r="V97" s="594"/>
      <c r="W97" s="594"/>
      <c r="X97" s="594"/>
      <c r="Y97" s="594"/>
      <c r="Z97" s="594"/>
    </row>
    <row r="98" ht="14.25" customHeight="1">
      <c r="A98" s="595"/>
      <c r="B98" s="596"/>
      <c r="C98" s="499"/>
      <c r="D98" s="597"/>
      <c r="E98" s="598"/>
      <c r="F98" s="599"/>
      <c r="G98" s="594"/>
      <c r="H98" s="594"/>
      <c r="I98" s="594"/>
      <c r="J98" s="594"/>
      <c r="K98" s="594"/>
      <c r="L98" s="594"/>
      <c r="M98" s="594"/>
      <c r="N98" s="594"/>
      <c r="O98" s="594"/>
      <c r="P98" s="594"/>
      <c r="Q98" s="594"/>
      <c r="R98" s="594"/>
      <c r="S98" s="594"/>
      <c r="T98" s="594"/>
      <c r="U98" s="594"/>
      <c r="V98" s="594"/>
      <c r="W98" s="594"/>
      <c r="X98" s="594"/>
      <c r="Y98" s="594"/>
      <c r="Z98" s="594"/>
    </row>
    <row r="99" ht="14.25" customHeight="1">
      <c r="A99" s="595"/>
      <c r="B99" s="596"/>
      <c r="C99" s="499"/>
      <c r="D99" s="597"/>
      <c r="E99" s="598"/>
      <c r="F99" s="599"/>
      <c r="G99" s="594"/>
      <c r="H99" s="594"/>
      <c r="I99" s="594"/>
      <c r="J99" s="594"/>
      <c r="K99" s="594"/>
      <c r="L99" s="594"/>
      <c r="M99" s="594"/>
      <c r="N99" s="594"/>
      <c r="O99" s="594"/>
      <c r="P99" s="594"/>
      <c r="Q99" s="594"/>
      <c r="R99" s="594"/>
      <c r="S99" s="594"/>
      <c r="T99" s="594"/>
      <c r="U99" s="594"/>
      <c r="V99" s="594"/>
      <c r="W99" s="594"/>
      <c r="X99" s="594"/>
      <c r="Y99" s="594"/>
      <c r="Z99" s="594"/>
    </row>
    <row r="100" ht="14.25" customHeight="1">
      <c r="A100" s="595"/>
      <c r="B100" s="596"/>
      <c r="C100" s="499"/>
      <c r="D100" s="597"/>
      <c r="E100" s="598"/>
      <c r="F100" s="599"/>
      <c r="G100" s="594"/>
      <c r="H100" s="594"/>
      <c r="I100" s="594"/>
      <c r="J100" s="594"/>
      <c r="K100" s="594"/>
      <c r="L100" s="594"/>
      <c r="M100" s="594"/>
      <c r="N100" s="594"/>
      <c r="O100" s="594"/>
      <c r="P100" s="594"/>
      <c r="Q100" s="594"/>
      <c r="R100" s="594"/>
      <c r="S100" s="594"/>
      <c r="T100" s="594"/>
      <c r="U100" s="594"/>
      <c r="V100" s="594"/>
      <c r="W100" s="594"/>
      <c r="X100" s="594"/>
      <c r="Y100" s="594"/>
      <c r="Z100" s="594"/>
    </row>
    <row r="101" ht="14.25" customHeight="1">
      <c r="A101" s="595"/>
      <c r="B101" s="596"/>
      <c r="C101" s="499"/>
      <c r="D101" s="597"/>
      <c r="E101" s="598"/>
      <c r="F101" s="599"/>
      <c r="G101" s="594"/>
      <c r="H101" s="594"/>
      <c r="I101" s="594"/>
      <c r="J101" s="594"/>
      <c r="K101" s="594"/>
      <c r="L101" s="594"/>
      <c r="M101" s="594"/>
      <c r="N101" s="594"/>
      <c r="O101" s="594"/>
      <c r="P101" s="594"/>
      <c r="Q101" s="594"/>
      <c r="R101" s="594"/>
      <c r="S101" s="594"/>
      <c r="T101" s="594"/>
      <c r="U101" s="594"/>
      <c r="V101" s="594"/>
      <c r="W101" s="594"/>
      <c r="X101" s="594"/>
      <c r="Y101" s="594"/>
      <c r="Z101" s="594"/>
    </row>
    <row r="102" ht="14.25" customHeight="1">
      <c r="A102" s="595"/>
      <c r="B102" s="596"/>
      <c r="C102" s="499"/>
      <c r="D102" s="597"/>
      <c r="E102" s="598"/>
      <c r="F102" s="599"/>
      <c r="G102" s="594"/>
      <c r="H102" s="594"/>
      <c r="I102" s="594"/>
      <c r="J102" s="594"/>
      <c r="K102" s="594"/>
      <c r="L102" s="594"/>
      <c r="M102" s="594"/>
      <c r="N102" s="594"/>
      <c r="O102" s="594"/>
      <c r="P102" s="594"/>
      <c r="Q102" s="594"/>
      <c r="R102" s="594"/>
      <c r="S102" s="594"/>
      <c r="T102" s="594"/>
      <c r="U102" s="594"/>
      <c r="V102" s="594"/>
      <c r="W102" s="594"/>
      <c r="X102" s="594"/>
      <c r="Y102" s="594"/>
      <c r="Z102" s="594"/>
    </row>
    <row r="103" ht="14.25" customHeight="1">
      <c r="A103" s="595"/>
      <c r="B103" s="596"/>
      <c r="C103" s="499"/>
      <c r="D103" s="597"/>
      <c r="E103" s="598"/>
      <c r="F103" s="599"/>
      <c r="G103" s="594"/>
      <c r="H103" s="594"/>
      <c r="I103" s="594"/>
      <c r="J103" s="594"/>
      <c r="K103" s="594"/>
      <c r="L103" s="594"/>
      <c r="M103" s="594"/>
      <c r="N103" s="594"/>
      <c r="O103" s="594"/>
      <c r="P103" s="594"/>
      <c r="Q103" s="594"/>
      <c r="R103" s="594"/>
      <c r="S103" s="594"/>
      <c r="T103" s="594"/>
      <c r="U103" s="594"/>
      <c r="V103" s="594"/>
      <c r="W103" s="594"/>
      <c r="X103" s="594"/>
      <c r="Y103" s="594"/>
      <c r="Z103" s="594"/>
    </row>
    <row r="104" ht="14.25" customHeight="1">
      <c r="A104" s="595"/>
      <c r="B104" s="596"/>
      <c r="C104" s="499"/>
      <c r="D104" s="597"/>
      <c r="E104" s="598"/>
      <c r="F104" s="599"/>
      <c r="G104" s="594"/>
      <c r="H104" s="594"/>
      <c r="I104" s="594"/>
      <c r="J104" s="594"/>
      <c r="K104" s="594"/>
      <c r="L104" s="594"/>
      <c r="M104" s="594"/>
      <c r="N104" s="594"/>
      <c r="O104" s="594"/>
      <c r="P104" s="594"/>
      <c r="Q104" s="594"/>
      <c r="R104" s="594"/>
      <c r="S104" s="594"/>
      <c r="T104" s="594"/>
      <c r="U104" s="594"/>
      <c r="V104" s="594"/>
      <c r="W104" s="594"/>
      <c r="X104" s="594"/>
      <c r="Y104" s="594"/>
      <c r="Z104" s="594"/>
    </row>
    <row r="105" ht="14.25" customHeight="1">
      <c r="A105" s="595"/>
      <c r="B105" s="596"/>
      <c r="C105" s="499"/>
      <c r="D105" s="597"/>
      <c r="E105" s="598"/>
      <c r="F105" s="599"/>
      <c r="G105" s="594"/>
      <c r="H105" s="594"/>
      <c r="I105" s="594"/>
      <c r="J105" s="594"/>
      <c r="K105" s="594"/>
      <c r="L105" s="594"/>
      <c r="M105" s="594"/>
      <c r="N105" s="594"/>
      <c r="O105" s="594"/>
      <c r="P105" s="594"/>
      <c r="Q105" s="594"/>
      <c r="R105" s="594"/>
      <c r="S105" s="594"/>
      <c r="T105" s="594"/>
      <c r="U105" s="594"/>
      <c r="V105" s="594"/>
      <c r="W105" s="594"/>
      <c r="X105" s="594"/>
      <c r="Y105" s="594"/>
      <c r="Z105" s="594"/>
    </row>
    <row r="106" ht="14.25" customHeight="1">
      <c r="A106" s="595"/>
      <c r="B106" s="596"/>
      <c r="C106" s="499"/>
      <c r="D106" s="597"/>
      <c r="E106" s="598"/>
      <c r="F106" s="599"/>
      <c r="G106" s="594"/>
      <c r="H106" s="594"/>
      <c r="I106" s="594"/>
      <c r="J106" s="594"/>
      <c r="K106" s="594"/>
      <c r="L106" s="594"/>
      <c r="M106" s="594"/>
      <c r="N106" s="594"/>
      <c r="O106" s="594"/>
      <c r="P106" s="594"/>
      <c r="Q106" s="594"/>
      <c r="R106" s="594"/>
      <c r="S106" s="594"/>
      <c r="T106" s="594"/>
      <c r="U106" s="594"/>
      <c r="V106" s="594"/>
      <c r="W106" s="594"/>
      <c r="X106" s="594"/>
      <c r="Y106" s="594"/>
      <c r="Z106" s="594"/>
    </row>
    <row r="107" ht="14.25" customHeight="1">
      <c r="A107" s="595"/>
      <c r="B107" s="596"/>
      <c r="C107" s="499"/>
      <c r="D107" s="597"/>
      <c r="E107" s="598"/>
      <c r="F107" s="599"/>
      <c r="G107" s="594"/>
      <c r="H107" s="594"/>
      <c r="I107" s="594"/>
      <c r="J107" s="594"/>
      <c r="K107" s="594"/>
      <c r="L107" s="594"/>
      <c r="M107" s="594"/>
      <c r="N107" s="594"/>
      <c r="O107" s="594"/>
      <c r="P107" s="594"/>
      <c r="Q107" s="594"/>
      <c r="R107" s="594"/>
      <c r="S107" s="594"/>
      <c r="T107" s="594"/>
      <c r="U107" s="594"/>
      <c r="V107" s="594"/>
      <c r="W107" s="594"/>
      <c r="X107" s="594"/>
      <c r="Y107" s="594"/>
      <c r="Z107" s="594"/>
    </row>
    <row r="108" ht="14.25" customHeight="1">
      <c r="A108" s="595"/>
      <c r="B108" s="596"/>
      <c r="C108" s="499"/>
      <c r="D108" s="597"/>
      <c r="E108" s="598"/>
      <c r="F108" s="599"/>
      <c r="G108" s="594"/>
      <c r="H108" s="594"/>
      <c r="I108" s="594"/>
      <c r="J108" s="594"/>
      <c r="K108" s="594"/>
      <c r="L108" s="594"/>
      <c r="M108" s="594"/>
      <c r="N108" s="594"/>
      <c r="O108" s="594"/>
      <c r="P108" s="594"/>
      <c r="Q108" s="594"/>
      <c r="R108" s="594"/>
      <c r="S108" s="594"/>
      <c r="T108" s="594"/>
      <c r="U108" s="594"/>
      <c r="V108" s="594"/>
      <c r="W108" s="594"/>
      <c r="X108" s="594"/>
      <c r="Y108" s="594"/>
      <c r="Z108" s="594"/>
    </row>
    <row r="109" ht="14.25" customHeight="1">
      <c r="A109" s="595"/>
      <c r="B109" s="596"/>
      <c r="C109" s="499"/>
      <c r="D109" s="597"/>
      <c r="E109" s="598"/>
      <c r="F109" s="599"/>
      <c r="G109" s="594"/>
      <c r="H109" s="594"/>
      <c r="I109" s="594"/>
      <c r="J109" s="594"/>
      <c r="K109" s="594"/>
      <c r="L109" s="594"/>
      <c r="M109" s="594"/>
      <c r="N109" s="594"/>
      <c r="O109" s="594"/>
      <c r="P109" s="594"/>
      <c r="Q109" s="594"/>
      <c r="R109" s="594"/>
      <c r="S109" s="594"/>
      <c r="T109" s="594"/>
      <c r="U109" s="594"/>
      <c r="V109" s="594"/>
      <c r="W109" s="594"/>
      <c r="X109" s="594"/>
      <c r="Y109" s="594"/>
      <c r="Z109" s="594"/>
    </row>
    <row r="110" ht="14.25" customHeight="1">
      <c r="A110" s="595"/>
      <c r="B110" s="596"/>
      <c r="C110" s="499"/>
      <c r="D110" s="597"/>
      <c r="E110" s="598"/>
      <c r="F110" s="599"/>
      <c r="G110" s="594"/>
      <c r="H110" s="594"/>
      <c r="I110" s="594"/>
      <c r="J110" s="594"/>
      <c r="K110" s="594"/>
      <c r="L110" s="594"/>
      <c r="M110" s="594"/>
      <c r="N110" s="594"/>
      <c r="O110" s="594"/>
      <c r="P110" s="594"/>
      <c r="Q110" s="594"/>
      <c r="R110" s="594"/>
      <c r="S110" s="594"/>
      <c r="T110" s="594"/>
      <c r="U110" s="594"/>
      <c r="V110" s="594"/>
      <c r="W110" s="594"/>
      <c r="X110" s="594"/>
      <c r="Y110" s="594"/>
      <c r="Z110" s="594"/>
    </row>
    <row r="111" ht="14.25" customHeight="1">
      <c r="A111" s="595"/>
      <c r="B111" s="596"/>
      <c r="C111" s="499"/>
      <c r="D111" s="597"/>
      <c r="E111" s="598"/>
      <c r="F111" s="599"/>
      <c r="G111" s="594"/>
      <c r="H111" s="594"/>
      <c r="I111" s="594"/>
      <c r="J111" s="594"/>
      <c r="K111" s="594"/>
      <c r="L111" s="594"/>
      <c r="M111" s="594"/>
      <c r="N111" s="594"/>
      <c r="O111" s="594"/>
      <c r="P111" s="594"/>
      <c r="Q111" s="594"/>
      <c r="R111" s="594"/>
      <c r="S111" s="594"/>
      <c r="T111" s="594"/>
      <c r="U111" s="594"/>
      <c r="V111" s="594"/>
      <c r="W111" s="594"/>
      <c r="X111" s="594"/>
      <c r="Y111" s="594"/>
      <c r="Z111" s="594"/>
    </row>
    <row r="112" ht="14.25" customHeight="1">
      <c r="A112" s="595"/>
      <c r="B112" s="596"/>
      <c r="C112" s="499"/>
      <c r="D112" s="597"/>
      <c r="E112" s="598"/>
      <c r="F112" s="599"/>
      <c r="G112" s="594"/>
      <c r="H112" s="594"/>
      <c r="I112" s="594"/>
      <c r="J112" s="594"/>
      <c r="K112" s="594"/>
      <c r="L112" s="594"/>
      <c r="M112" s="594"/>
      <c r="N112" s="594"/>
      <c r="O112" s="594"/>
      <c r="P112" s="594"/>
      <c r="Q112" s="594"/>
      <c r="R112" s="594"/>
      <c r="S112" s="594"/>
      <c r="T112" s="594"/>
      <c r="U112" s="594"/>
      <c r="V112" s="594"/>
      <c r="W112" s="594"/>
      <c r="X112" s="594"/>
      <c r="Y112" s="594"/>
      <c r="Z112" s="594"/>
    </row>
    <row r="113" ht="14.25" customHeight="1">
      <c r="A113" s="595"/>
      <c r="B113" s="596"/>
      <c r="C113" s="499"/>
      <c r="D113" s="597"/>
      <c r="E113" s="598"/>
      <c r="F113" s="599"/>
      <c r="G113" s="594"/>
      <c r="H113" s="594"/>
      <c r="I113" s="594"/>
      <c r="J113" s="594"/>
      <c r="K113" s="594"/>
      <c r="L113" s="594"/>
      <c r="M113" s="594"/>
      <c r="N113" s="594"/>
      <c r="O113" s="594"/>
      <c r="P113" s="594"/>
      <c r="Q113" s="594"/>
      <c r="R113" s="594"/>
      <c r="S113" s="594"/>
      <c r="T113" s="594"/>
      <c r="U113" s="594"/>
      <c r="V113" s="594"/>
      <c r="W113" s="594"/>
      <c r="X113" s="594"/>
      <c r="Y113" s="594"/>
      <c r="Z113" s="594"/>
    </row>
    <row r="114" ht="14.25" customHeight="1">
      <c r="A114" s="595"/>
      <c r="B114" s="596"/>
      <c r="C114" s="499"/>
      <c r="D114" s="597"/>
      <c r="E114" s="598"/>
      <c r="F114" s="599"/>
      <c r="G114" s="594"/>
      <c r="H114" s="594"/>
      <c r="I114" s="594"/>
      <c r="J114" s="594"/>
      <c r="K114" s="594"/>
      <c r="L114" s="594"/>
      <c r="M114" s="594"/>
      <c r="N114" s="594"/>
      <c r="O114" s="594"/>
      <c r="P114" s="594"/>
      <c r="Q114" s="594"/>
      <c r="R114" s="594"/>
      <c r="S114" s="594"/>
      <c r="T114" s="594"/>
      <c r="U114" s="594"/>
      <c r="V114" s="594"/>
      <c r="W114" s="594"/>
      <c r="X114" s="594"/>
      <c r="Y114" s="594"/>
      <c r="Z114" s="594"/>
    </row>
    <row r="115" ht="14.25" customHeight="1">
      <c r="A115" s="595"/>
      <c r="B115" s="596"/>
      <c r="C115" s="499"/>
      <c r="D115" s="597"/>
      <c r="E115" s="598"/>
      <c r="F115" s="599"/>
      <c r="G115" s="594"/>
      <c r="H115" s="594"/>
      <c r="I115" s="594"/>
      <c r="J115" s="594"/>
      <c r="K115" s="594"/>
      <c r="L115" s="594"/>
      <c r="M115" s="594"/>
      <c r="N115" s="594"/>
      <c r="O115" s="594"/>
      <c r="P115" s="594"/>
      <c r="Q115" s="594"/>
      <c r="R115" s="594"/>
      <c r="S115" s="594"/>
      <c r="T115" s="594"/>
      <c r="U115" s="594"/>
      <c r="V115" s="594"/>
      <c r="W115" s="594"/>
      <c r="X115" s="594"/>
      <c r="Y115" s="594"/>
      <c r="Z115" s="594"/>
    </row>
    <row r="116" ht="14.25" customHeight="1">
      <c r="A116" s="595"/>
      <c r="B116" s="596"/>
      <c r="C116" s="499"/>
      <c r="D116" s="597"/>
      <c r="E116" s="598"/>
      <c r="F116" s="599"/>
      <c r="G116" s="594"/>
      <c r="H116" s="594"/>
      <c r="I116" s="594"/>
      <c r="J116" s="594"/>
      <c r="K116" s="594"/>
      <c r="L116" s="594"/>
      <c r="M116" s="594"/>
      <c r="N116" s="594"/>
      <c r="O116" s="594"/>
      <c r="P116" s="594"/>
      <c r="Q116" s="594"/>
      <c r="R116" s="594"/>
      <c r="S116" s="594"/>
      <c r="T116" s="594"/>
      <c r="U116" s="594"/>
      <c r="V116" s="594"/>
      <c r="W116" s="594"/>
      <c r="X116" s="594"/>
      <c r="Y116" s="594"/>
      <c r="Z116" s="594"/>
    </row>
    <row r="117" ht="14.25" customHeight="1">
      <c r="A117" s="595"/>
      <c r="B117" s="596"/>
      <c r="C117" s="499"/>
      <c r="D117" s="597"/>
      <c r="E117" s="598"/>
      <c r="F117" s="599"/>
      <c r="G117" s="594"/>
      <c r="H117" s="594"/>
      <c r="I117" s="594"/>
      <c r="J117" s="594"/>
      <c r="K117" s="594"/>
      <c r="L117" s="594"/>
      <c r="M117" s="594"/>
      <c r="N117" s="594"/>
      <c r="O117" s="594"/>
      <c r="P117" s="594"/>
      <c r="Q117" s="594"/>
      <c r="R117" s="594"/>
      <c r="S117" s="594"/>
      <c r="T117" s="594"/>
      <c r="U117" s="594"/>
      <c r="V117" s="594"/>
      <c r="W117" s="594"/>
      <c r="X117" s="594"/>
      <c r="Y117" s="594"/>
      <c r="Z117" s="594"/>
    </row>
    <row r="118" ht="14.25" customHeight="1">
      <c r="A118" s="595"/>
      <c r="B118" s="596"/>
      <c r="C118" s="499"/>
      <c r="D118" s="597"/>
      <c r="E118" s="598"/>
      <c r="F118" s="599"/>
      <c r="G118" s="594"/>
      <c r="H118" s="594"/>
      <c r="I118" s="594"/>
      <c r="J118" s="594"/>
      <c r="K118" s="594"/>
      <c r="L118" s="594"/>
      <c r="M118" s="594"/>
      <c r="N118" s="594"/>
      <c r="O118" s="594"/>
      <c r="P118" s="594"/>
      <c r="Q118" s="594"/>
      <c r="R118" s="594"/>
      <c r="S118" s="594"/>
      <c r="T118" s="594"/>
      <c r="U118" s="594"/>
      <c r="V118" s="594"/>
      <c r="W118" s="594"/>
      <c r="X118" s="594"/>
      <c r="Y118" s="594"/>
      <c r="Z118" s="594"/>
    </row>
    <row r="119" ht="14.25" customHeight="1">
      <c r="A119" s="595"/>
      <c r="B119" s="596"/>
      <c r="C119" s="499"/>
      <c r="D119" s="597"/>
      <c r="E119" s="598"/>
      <c r="F119" s="599"/>
      <c r="G119" s="594"/>
      <c r="H119" s="594"/>
      <c r="I119" s="594"/>
      <c r="J119" s="594"/>
      <c r="K119" s="594"/>
      <c r="L119" s="594"/>
      <c r="M119" s="594"/>
      <c r="N119" s="594"/>
      <c r="O119" s="594"/>
      <c r="P119" s="594"/>
      <c r="Q119" s="594"/>
      <c r="R119" s="594"/>
      <c r="S119" s="594"/>
      <c r="T119" s="594"/>
      <c r="U119" s="594"/>
      <c r="V119" s="594"/>
      <c r="W119" s="594"/>
      <c r="X119" s="594"/>
      <c r="Y119" s="594"/>
      <c r="Z119" s="594"/>
    </row>
    <row r="120" ht="14.25" customHeight="1">
      <c r="A120" s="595"/>
      <c r="B120" s="596"/>
      <c r="C120" s="499"/>
      <c r="D120" s="597"/>
      <c r="E120" s="598"/>
      <c r="F120" s="599"/>
      <c r="G120" s="594"/>
      <c r="H120" s="594"/>
      <c r="I120" s="594"/>
      <c r="J120" s="594"/>
      <c r="K120" s="594"/>
      <c r="L120" s="594"/>
      <c r="M120" s="594"/>
      <c r="N120" s="594"/>
      <c r="O120" s="594"/>
      <c r="P120" s="594"/>
      <c r="Q120" s="594"/>
      <c r="R120" s="594"/>
      <c r="S120" s="594"/>
      <c r="T120" s="594"/>
      <c r="U120" s="594"/>
      <c r="V120" s="594"/>
      <c r="W120" s="594"/>
      <c r="X120" s="594"/>
      <c r="Y120" s="594"/>
      <c r="Z120" s="594"/>
    </row>
    <row r="121" ht="14.25" customHeight="1">
      <c r="A121" s="595"/>
      <c r="B121" s="596"/>
      <c r="C121" s="499"/>
      <c r="D121" s="597"/>
      <c r="E121" s="598"/>
      <c r="F121" s="599"/>
      <c r="G121" s="594"/>
      <c r="H121" s="594"/>
      <c r="I121" s="594"/>
      <c r="J121" s="594"/>
      <c r="K121" s="594"/>
      <c r="L121" s="594"/>
      <c r="M121" s="594"/>
      <c r="N121" s="594"/>
      <c r="O121" s="594"/>
      <c r="P121" s="594"/>
      <c r="Q121" s="594"/>
      <c r="R121" s="594"/>
      <c r="S121" s="594"/>
      <c r="T121" s="594"/>
      <c r="U121" s="594"/>
      <c r="V121" s="594"/>
      <c r="W121" s="594"/>
      <c r="X121" s="594"/>
      <c r="Y121" s="594"/>
      <c r="Z121" s="594"/>
    </row>
    <row r="122" ht="14.25" customHeight="1">
      <c r="A122" s="595"/>
      <c r="B122" s="596"/>
      <c r="C122" s="499"/>
      <c r="D122" s="597"/>
      <c r="E122" s="598"/>
      <c r="F122" s="599"/>
      <c r="G122" s="594"/>
      <c r="H122" s="594"/>
      <c r="I122" s="594"/>
      <c r="J122" s="594"/>
      <c r="K122" s="594"/>
      <c r="L122" s="594"/>
      <c r="M122" s="594"/>
      <c r="N122" s="594"/>
      <c r="O122" s="594"/>
      <c r="P122" s="594"/>
      <c r="Q122" s="594"/>
      <c r="R122" s="594"/>
      <c r="S122" s="594"/>
      <c r="T122" s="594"/>
      <c r="U122" s="594"/>
      <c r="V122" s="594"/>
      <c r="W122" s="594"/>
      <c r="X122" s="594"/>
      <c r="Y122" s="594"/>
      <c r="Z122" s="594"/>
    </row>
    <row r="123" ht="14.25" customHeight="1">
      <c r="A123" s="595"/>
      <c r="B123" s="596"/>
      <c r="C123" s="499"/>
      <c r="D123" s="597"/>
      <c r="E123" s="598"/>
      <c r="F123" s="599"/>
      <c r="G123" s="594"/>
      <c r="H123" s="594"/>
      <c r="I123" s="594"/>
      <c r="J123" s="594"/>
      <c r="K123" s="594"/>
      <c r="L123" s="594"/>
      <c r="M123" s="594"/>
      <c r="N123" s="594"/>
      <c r="O123" s="594"/>
      <c r="P123" s="594"/>
      <c r="Q123" s="594"/>
      <c r="R123" s="594"/>
      <c r="S123" s="594"/>
      <c r="T123" s="594"/>
      <c r="U123" s="594"/>
      <c r="V123" s="594"/>
      <c r="W123" s="594"/>
      <c r="X123" s="594"/>
      <c r="Y123" s="594"/>
      <c r="Z123" s="594"/>
    </row>
    <row r="124" ht="14.25" customHeight="1">
      <c r="A124" s="595"/>
      <c r="B124" s="596"/>
      <c r="C124" s="499"/>
      <c r="D124" s="597"/>
      <c r="E124" s="598"/>
      <c r="F124" s="599"/>
      <c r="G124" s="594"/>
      <c r="H124" s="594"/>
      <c r="I124" s="594"/>
      <c r="J124" s="594"/>
      <c r="K124" s="594"/>
      <c r="L124" s="594"/>
      <c r="M124" s="594"/>
      <c r="N124" s="594"/>
      <c r="O124" s="594"/>
      <c r="P124" s="594"/>
      <c r="Q124" s="594"/>
      <c r="R124" s="594"/>
      <c r="S124" s="594"/>
      <c r="T124" s="594"/>
      <c r="U124" s="594"/>
      <c r="V124" s="594"/>
      <c r="W124" s="594"/>
      <c r="X124" s="594"/>
      <c r="Y124" s="594"/>
      <c r="Z124" s="594"/>
    </row>
    <row r="125" ht="14.25" customHeight="1">
      <c r="A125" s="595"/>
      <c r="B125" s="596"/>
      <c r="C125" s="499"/>
      <c r="D125" s="597"/>
      <c r="E125" s="598"/>
      <c r="F125" s="599"/>
      <c r="G125" s="594"/>
      <c r="H125" s="594"/>
      <c r="I125" s="594"/>
      <c r="J125" s="594"/>
      <c r="K125" s="594"/>
      <c r="L125" s="594"/>
      <c r="M125" s="594"/>
      <c r="N125" s="594"/>
      <c r="O125" s="594"/>
      <c r="P125" s="594"/>
      <c r="Q125" s="594"/>
      <c r="R125" s="594"/>
      <c r="S125" s="594"/>
      <c r="T125" s="594"/>
      <c r="U125" s="594"/>
      <c r="V125" s="594"/>
      <c r="W125" s="594"/>
      <c r="X125" s="594"/>
      <c r="Y125" s="594"/>
      <c r="Z125" s="594"/>
    </row>
    <row r="126" ht="14.25" customHeight="1">
      <c r="A126" s="595"/>
      <c r="B126" s="596"/>
      <c r="C126" s="499"/>
      <c r="D126" s="597"/>
      <c r="E126" s="598"/>
      <c r="F126" s="599"/>
      <c r="G126" s="594"/>
      <c r="H126" s="594"/>
      <c r="I126" s="594"/>
      <c r="J126" s="594"/>
      <c r="K126" s="594"/>
      <c r="L126" s="594"/>
      <c r="M126" s="594"/>
      <c r="N126" s="594"/>
      <c r="O126" s="594"/>
      <c r="P126" s="594"/>
      <c r="Q126" s="594"/>
      <c r="R126" s="594"/>
      <c r="S126" s="594"/>
      <c r="T126" s="594"/>
      <c r="U126" s="594"/>
      <c r="V126" s="594"/>
      <c r="W126" s="594"/>
      <c r="X126" s="594"/>
      <c r="Y126" s="594"/>
      <c r="Z126" s="594"/>
    </row>
    <row r="127" ht="14.25" customHeight="1">
      <c r="A127" s="595"/>
      <c r="B127" s="596"/>
      <c r="C127" s="499"/>
      <c r="D127" s="597"/>
      <c r="E127" s="598"/>
      <c r="F127" s="599"/>
      <c r="G127" s="594"/>
      <c r="H127" s="594"/>
      <c r="I127" s="594"/>
      <c r="J127" s="594"/>
      <c r="K127" s="594"/>
      <c r="L127" s="594"/>
      <c r="M127" s="594"/>
      <c r="N127" s="594"/>
      <c r="O127" s="594"/>
      <c r="P127" s="594"/>
      <c r="Q127" s="594"/>
      <c r="R127" s="594"/>
      <c r="S127" s="594"/>
      <c r="T127" s="594"/>
      <c r="U127" s="594"/>
      <c r="V127" s="594"/>
      <c r="W127" s="594"/>
      <c r="X127" s="594"/>
      <c r="Y127" s="594"/>
      <c r="Z127" s="594"/>
    </row>
    <row r="128" ht="14.25" customHeight="1">
      <c r="A128" s="595"/>
      <c r="B128" s="596"/>
      <c r="C128" s="499"/>
      <c r="D128" s="597"/>
      <c r="E128" s="598"/>
      <c r="F128" s="599"/>
      <c r="G128" s="594"/>
      <c r="H128" s="594"/>
      <c r="I128" s="594"/>
      <c r="J128" s="594"/>
      <c r="K128" s="594"/>
      <c r="L128" s="594"/>
      <c r="M128" s="594"/>
      <c r="N128" s="594"/>
      <c r="O128" s="594"/>
      <c r="P128" s="594"/>
      <c r="Q128" s="594"/>
      <c r="R128" s="594"/>
      <c r="S128" s="594"/>
      <c r="T128" s="594"/>
      <c r="U128" s="594"/>
      <c r="V128" s="594"/>
      <c r="W128" s="594"/>
      <c r="X128" s="594"/>
      <c r="Y128" s="594"/>
      <c r="Z128" s="594"/>
    </row>
    <row r="129" ht="14.25" customHeight="1">
      <c r="A129" s="595"/>
      <c r="B129" s="596"/>
      <c r="C129" s="499"/>
      <c r="D129" s="597"/>
      <c r="E129" s="598"/>
      <c r="F129" s="599"/>
      <c r="G129" s="594"/>
      <c r="H129" s="594"/>
      <c r="I129" s="594"/>
      <c r="J129" s="594"/>
      <c r="K129" s="594"/>
      <c r="L129" s="594"/>
      <c r="M129" s="594"/>
      <c r="N129" s="594"/>
      <c r="O129" s="594"/>
      <c r="P129" s="594"/>
      <c r="Q129" s="594"/>
      <c r="R129" s="594"/>
      <c r="S129" s="594"/>
      <c r="T129" s="594"/>
      <c r="U129" s="594"/>
      <c r="V129" s="594"/>
      <c r="W129" s="594"/>
      <c r="X129" s="594"/>
      <c r="Y129" s="594"/>
      <c r="Z129" s="594"/>
    </row>
    <row r="130" ht="14.25" customHeight="1">
      <c r="A130" s="595"/>
      <c r="B130" s="596"/>
      <c r="C130" s="499"/>
      <c r="D130" s="597"/>
      <c r="E130" s="598"/>
      <c r="F130" s="599"/>
      <c r="G130" s="594"/>
      <c r="H130" s="594"/>
      <c r="I130" s="594"/>
      <c r="J130" s="594"/>
      <c r="K130" s="594"/>
      <c r="L130" s="594"/>
      <c r="M130" s="594"/>
      <c r="N130" s="594"/>
      <c r="O130" s="594"/>
      <c r="P130" s="594"/>
      <c r="Q130" s="594"/>
      <c r="R130" s="594"/>
      <c r="S130" s="594"/>
      <c r="T130" s="594"/>
      <c r="U130" s="594"/>
      <c r="V130" s="594"/>
      <c r="W130" s="594"/>
      <c r="X130" s="594"/>
      <c r="Y130" s="594"/>
      <c r="Z130" s="594"/>
    </row>
    <row r="131" ht="14.25" customHeight="1">
      <c r="A131" s="595"/>
      <c r="B131" s="596"/>
      <c r="C131" s="499"/>
      <c r="D131" s="597"/>
      <c r="E131" s="598"/>
      <c r="F131" s="599"/>
      <c r="G131" s="594"/>
      <c r="H131" s="594"/>
      <c r="I131" s="594"/>
      <c r="J131" s="594"/>
      <c r="K131" s="594"/>
      <c r="L131" s="594"/>
      <c r="M131" s="594"/>
      <c r="N131" s="594"/>
      <c r="O131" s="594"/>
      <c r="P131" s="594"/>
      <c r="Q131" s="594"/>
      <c r="R131" s="594"/>
      <c r="S131" s="594"/>
      <c r="T131" s="594"/>
      <c r="U131" s="594"/>
      <c r="V131" s="594"/>
      <c r="W131" s="594"/>
      <c r="X131" s="594"/>
      <c r="Y131" s="594"/>
      <c r="Z131" s="594"/>
    </row>
    <row r="132" ht="14.25" customHeight="1">
      <c r="A132" s="595"/>
      <c r="B132" s="596"/>
      <c r="C132" s="499"/>
      <c r="D132" s="597"/>
      <c r="E132" s="598"/>
      <c r="F132" s="599"/>
      <c r="G132" s="594"/>
      <c r="H132" s="594"/>
      <c r="I132" s="594"/>
      <c r="J132" s="594"/>
      <c r="K132" s="594"/>
      <c r="L132" s="594"/>
      <c r="M132" s="594"/>
      <c r="N132" s="594"/>
      <c r="O132" s="594"/>
      <c r="P132" s="594"/>
      <c r="Q132" s="594"/>
      <c r="R132" s="594"/>
      <c r="S132" s="594"/>
      <c r="T132" s="594"/>
      <c r="U132" s="594"/>
      <c r="V132" s="594"/>
      <c r="W132" s="594"/>
      <c r="X132" s="594"/>
      <c r="Y132" s="594"/>
      <c r="Z132" s="594"/>
    </row>
    <row r="133" ht="14.25" customHeight="1">
      <c r="A133" s="595"/>
      <c r="B133" s="596"/>
      <c r="C133" s="499"/>
      <c r="D133" s="597"/>
      <c r="E133" s="598"/>
      <c r="F133" s="599"/>
      <c r="G133" s="594"/>
      <c r="H133" s="594"/>
      <c r="I133" s="594"/>
      <c r="J133" s="594"/>
      <c r="K133" s="594"/>
      <c r="L133" s="594"/>
      <c r="M133" s="594"/>
      <c r="N133" s="594"/>
      <c r="O133" s="594"/>
      <c r="P133" s="594"/>
      <c r="Q133" s="594"/>
      <c r="R133" s="594"/>
      <c r="S133" s="594"/>
      <c r="T133" s="594"/>
      <c r="U133" s="594"/>
      <c r="V133" s="594"/>
      <c r="W133" s="594"/>
      <c r="X133" s="594"/>
      <c r="Y133" s="594"/>
      <c r="Z133" s="594"/>
    </row>
    <row r="134" ht="14.25" customHeight="1">
      <c r="A134" s="595"/>
      <c r="B134" s="596"/>
      <c r="C134" s="499"/>
      <c r="D134" s="597"/>
      <c r="E134" s="598"/>
      <c r="F134" s="599"/>
      <c r="G134" s="594"/>
      <c r="H134" s="594"/>
      <c r="I134" s="594"/>
      <c r="J134" s="594"/>
      <c r="K134" s="594"/>
      <c r="L134" s="594"/>
      <c r="M134" s="594"/>
      <c r="N134" s="594"/>
      <c r="O134" s="594"/>
      <c r="P134" s="594"/>
      <c r="Q134" s="594"/>
      <c r="R134" s="594"/>
      <c r="S134" s="594"/>
      <c r="T134" s="594"/>
      <c r="U134" s="594"/>
      <c r="V134" s="594"/>
      <c r="W134" s="594"/>
      <c r="X134" s="594"/>
      <c r="Y134" s="594"/>
      <c r="Z134" s="594"/>
    </row>
    <row r="135" ht="14.25" customHeight="1">
      <c r="A135" s="595"/>
      <c r="B135" s="596"/>
      <c r="C135" s="499"/>
      <c r="D135" s="597"/>
      <c r="E135" s="598"/>
      <c r="F135" s="599"/>
      <c r="G135" s="594"/>
      <c r="H135" s="594"/>
      <c r="I135" s="594"/>
      <c r="J135" s="594"/>
      <c r="K135" s="594"/>
      <c r="L135" s="594"/>
      <c r="M135" s="594"/>
      <c r="N135" s="594"/>
      <c r="O135" s="594"/>
      <c r="P135" s="594"/>
      <c r="Q135" s="594"/>
      <c r="R135" s="594"/>
      <c r="S135" s="594"/>
      <c r="T135" s="594"/>
      <c r="U135" s="594"/>
      <c r="V135" s="594"/>
      <c r="W135" s="594"/>
      <c r="X135" s="594"/>
      <c r="Y135" s="594"/>
      <c r="Z135" s="594"/>
    </row>
    <row r="136" ht="14.25" customHeight="1">
      <c r="A136" s="595"/>
      <c r="B136" s="596"/>
      <c r="C136" s="499"/>
      <c r="D136" s="597"/>
      <c r="E136" s="598"/>
      <c r="F136" s="599"/>
      <c r="G136" s="594"/>
      <c r="H136" s="594"/>
      <c r="I136" s="594"/>
      <c r="J136" s="594"/>
      <c r="K136" s="594"/>
      <c r="L136" s="594"/>
      <c r="M136" s="594"/>
      <c r="N136" s="594"/>
      <c r="O136" s="594"/>
      <c r="P136" s="594"/>
      <c r="Q136" s="594"/>
      <c r="R136" s="594"/>
      <c r="S136" s="594"/>
      <c r="T136" s="594"/>
      <c r="U136" s="594"/>
      <c r="V136" s="594"/>
      <c r="W136" s="594"/>
      <c r="X136" s="594"/>
      <c r="Y136" s="594"/>
      <c r="Z136" s="594"/>
    </row>
    <row r="137" ht="14.25" customHeight="1">
      <c r="A137" s="595"/>
      <c r="B137" s="596"/>
      <c r="C137" s="499"/>
      <c r="D137" s="597"/>
      <c r="E137" s="598"/>
      <c r="F137" s="599"/>
      <c r="G137" s="594"/>
      <c r="H137" s="594"/>
      <c r="I137" s="594"/>
      <c r="J137" s="594"/>
      <c r="K137" s="594"/>
      <c r="L137" s="594"/>
      <c r="M137" s="594"/>
      <c r="N137" s="594"/>
      <c r="O137" s="594"/>
      <c r="P137" s="594"/>
      <c r="Q137" s="594"/>
      <c r="R137" s="594"/>
      <c r="S137" s="594"/>
      <c r="T137" s="594"/>
      <c r="U137" s="594"/>
      <c r="V137" s="594"/>
      <c r="W137" s="594"/>
      <c r="X137" s="594"/>
      <c r="Y137" s="594"/>
      <c r="Z137" s="594"/>
    </row>
    <row r="138" ht="14.25" customHeight="1">
      <c r="A138" s="595"/>
      <c r="B138" s="596"/>
      <c r="C138" s="499"/>
      <c r="D138" s="597"/>
      <c r="E138" s="598"/>
      <c r="F138" s="599"/>
      <c r="G138" s="594"/>
      <c r="H138" s="594"/>
      <c r="I138" s="594"/>
      <c r="J138" s="594"/>
      <c r="K138" s="594"/>
      <c r="L138" s="594"/>
      <c r="M138" s="594"/>
      <c r="N138" s="594"/>
      <c r="O138" s="594"/>
      <c r="P138" s="594"/>
      <c r="Q138" s="594"/>
      <c r="R138" s="594"/>
      <c r="S138" s="594"/>
      <c r="T138" s="594"/>
      <c r="U138" s="594"/>
      <c r="V138" s="594"/>
      <c r="W138" s="594"/>
      <c r="X138" s="594"/>
      <c r="Y138" s="594"/>
      <c r="Z138" s="594"/>
    </row>
    <row r="139" ht="14.25" customHeight="1">
      <c r="A139" s="595"/>
      <c r="B139" s="596"/>
      <c r="C139" s="499"/>
      <c r="D139" s="597"/>
      <c r="E139" s="598"/>
      <c r="F139" s="599"/>
      <c r="G139" s="594"/>
      <c r="H139" s="594"/>
      <c r="I139" s="594"/>
      <c r="J139" s="594"/>
      <c r="K139" s="594"/>
      <c r="L139" s="594"/>
      <c r="M139" s="594"/>
      <c r="N139" s="594"/>
      <c r="O139" s="594"/>
      <c r="P139" s="594"/>
      <c r="Q139" s="594"/>
      <c r="R139" s="594"/>
      <c r="S139" s="594"/>
      <c r="T139" s="594"/>
      <c r="U139" s="594"/>
      <c r="V139" s="594"/>
      <c r="W139" s="594"/>
      <c r="X139" s="594"/>
      <c r="Y139" s="594"/>
      <c r="Z139" s="594"/>
    </row>
    <row r="140" ht="14.25" customHeight="1">
      <c r="A140" s="595"/>
      <c r="B140" s="596"/>
      <c r="C140" s="499"/>
      <c r="D140" s="597"/>
      <c r="E140" s="598"/>
      <c r="F140" s="599"/>
      <c r="G140" s="594"/>
      <c r="H140" s="594"/>
      <c r="I140" s="594"/>
      <c r="J140" s="594"/>
      <c r="K140" s="594"/>
      <c r="L140" s="594"/>
      <c r="M140" s="594"/>
      <c r="N140" s="594"/>
      <c r="O140" s="594"/>
      <c r="P140" s="594"/>
      <c r="Q140" s="594"/>
      <c r="R140" s="594"/>
      <c r="S140" s="594"/>
      <c r="T140" s="594"/>
      <c r="U140" s="594"/>
      <c r="V140" s="594"/>
      <c r="W140" s="594"/>
      <c r="X140" s="594"/>
      <c r="Y140" s="594"/>
      <c r="Z140" s="594"/>
    </row>
    <row r="141" ht="14.25" customHeight="1">
      <c r="A141" s="595"/>
      <c r="B141" s="596"/>
      <c r="C141" s="499"/>
      <c r="D141" s="597"/>
      <c r="E141" s="598"/>
      <c r="F141" s="599"/>
      <c r="G141" s="594"/>
      <c r="H141" s="594"/>
      <c r="I141" s="594"/>
      <c r="J141" s="594"/>
      <c r="K141" s="594"/>
      <c r="L141" s="594"/>
      <c r="M141" s="594"/>
      <c r="N141" s="594"/>
      <c r="O141" s="594"/>
      <c r="P141" s="594"/>
      <c r="Q141" s="594"/>
      <c r="R141" s="594"/>
      <c r="S141" s="594"/>
      <c r="T141" s="594"/>
      <c r="U141" s="594"/>
      <c r="V141" s="594"/>
      <c r="W141" s="594"/>
      <c r="X141" s="594"/>
      <c r="Y141" s="594"/>
      <c r="Z141" s="594"/>
    </row>
    <row r="142" ht="14.25" customHeight="1">
      <c r="A142" s="595"/>
      <c r="B142" s="596"/>
      <c r="C142" s="499"/>
      <c r="D142" s="597"/>
      <c r="E142" s="598"/>
      <c r="F142" s="599"/>
      <c r="G142" s="594"/>
      <c r="H142" s="594"/>
      <c r="I142" s="594"/>
      <c r="J142" s="594"/>
      <c r="K142" s="594"/>
      <c r="L142" s="594"/>
      <c r="M142" s="594"/>
      <c r="N142" s="594"/>
      <c r="O142" s="594"/>
      <c r="P142" s="594"/>
      <c r="Q142" s="594"/>
      <c r="R142" s="594"/>
      <c r="S142" s="594"/>
      <c r="T142" s="594"/>
      <c r="U142" s="594"/>
      <c r="V142" s="594"/>
      <c r="W142" s="594"/>
      <c r="X142" s="594"/>
      <c r="Y142" s="594"/>
      <c r="Z142" s="594"/>
    </row>
    <row r="143" ht="14.25" customHeight="1">
      <c r="A143" s="595"/>
      <c r="B143" s="596"/>
      <c r="C143" s="499"/>
      <c r="D143" s="597"/>
      <c r="E143" s="598"/>
      <c r="F143" s="599"/>
      <c r="G143" s="594"/>
      <c r="H143" s="594"/>
      <c r="I143" s="594"/>
      <c r="J143" s="594"/>
      <c r="K143" s="594"/>
      <c r="L143" s="594"/>
      <c r="M143" s="594"/>
      <c r="N143" s="594"/>
      <c r="O143" s="594"/>
      <c r="P143" s="594"/>
      <c r="Q143" s="594"/>
      <c r="R143" s="594"/>
      <c r="S143" s="594"/>
      <c r="T143" s="594"/>
      <c r="U143" s="594"/>
      <c r="V143" s="594"/>
      <c r="W143" s="594"/>
      <c r="X143" s="594"/>
      <c r="Y143" s="594"/>
      <c r="Z143" s="594"/>
    </row>
    <row r="144" ht="14.25" customHeight="1">
      <c r="A144" s="595"/>
      <c r="B144" s="596"/>
      <c r="C144" s="499"/>
      <c r="D144" s="597"/>
      <c r="E144" s="598"/>
      <c r="F144" s="599"/>
      <c r="G144" s="594"/>
      <c r="H144" s="594"/>
      <c r="I144" s="594"/>
      <c r="J144" s="594"/>
      <c r="K144" s="594"/>
      <c r="L144" s="594"/>
      <c r="M144" s="594"/>
      <c r="N144" s="594"/>
      <c r="O144" s="594"/>
      <c r="P144" s="594"/>
      <c r="Q144" s="594"/>
      <c r="R144" s="594"/>
      <c r="S144" s="594"/>
      <c r="T144" s="594"/>
      <c r="U144" s="594"/>
      <c r="V144" s="594"/>
      <c r="W144" s="594"/>
      <c r="X144" s="594"/>
      <c r="Y144" s="594"/>
      <c r="Z144" s="594"/>
    </row>
    <row r="145" ht="14.25" customHeight="1">
      <c r="A145" s="595"/>
      <c r="B145" s="596"/>
      <c r="C145" s="499"/>
      <c r="D145" s="597"/>
      <c r="E145" s="598"/>
      <c r="F145" s="599"/>
      <c r="G145" s="594"/>
      <c r="H145" s="594"/>
      <c r="I145" s="594"/>
      <c r="J145" s="594"/>
      <c r="K145" s="594"/>
      <c r="L145" s="594"/>
      <c r="M145" s="594"/>
      <c r="N145" s="594"/>
      <c r="O145" s="594"/>
      <c r="P145" s="594"/>
      <c r="Q145" s="594"/>
      <c r="R145" s="594"/>
      <c r="S145" s="594"/>
      <c r="T145" s="594"/>
      <c r="U145" s="594"/>
      <c r="V145" s="594"/>
      <c r="W145" s="594"/>
      <c r="X145" s="594"/>
      <c r="Y145" s="594"/>
      <c r="Z145" s="594"/>
    </row>
    <row r="146" ht="14.25" customHeight="1">
      <c r="A146" s="595"/>
      <c r="B146" s="596"/>
      <c r="C146" s="499"/>
      <c r="D146" s="597"/>
      <c r="E146" s="598"/>
      <c r="F146" s="599"/>
      <c r="G146" s="594"/>
      <c r="H146" s="594"/>
      <c r="I146" s="594"/>
      <c r="J146" s="594"/>
      <c r="K146" s="594"/>
      <c r="L146" s="594"/>
      <c r="M146" s="594"/>
      <c r="N146" s="594"/>
      <c r="O146" s="594"/>
      <c r="P146" s="594"/>
      <c r="Q146" s="594"/>
      <c r="R146" s="594"/>
      <c r="S146" s="594"/>
      <c r="T146" s="594"/>
      <c r="U146" s="594"/>
      <c r="V146" s="594"/>
      <c r="W146" s="594"/>
      <c r="X146" s="594"/>
      <c r="Y146" s="594"/>
      <c r="Z146" s="594"/>
    </row>
    <row r="147" ht="14.25" customHeight="1">
      <c r="A147" s="595"/>
      <c r="B147" s="596"/>
      <c r="C147" s="499"/>
      <c r="D147" s="597"/>
      <c r="E147" s="598"/>
      <c r="F147" s="599"/>
      <c r="G147" s="594"/>
      <c r="H147" s="594"/>
      <c r="I147" s="594"/>
      <c r="J147" s="594"/>
      <c r="K147" s="594"/>
      <c r="L147" s="594"/>
      <c r="M147" s="594"/>
      <c r="N147" s="594"/>
      <c r="O147" s="594"/>
      <c r="P147" s="594"/>
      <c r="Q147" s="594"/>
      <c r="R147" s="594"/>
      <c r="S147" s="594"/>
      <c r="T147" s="594"/>
      <c r="U147" s="594"/>
      <c r="V147" s="594"/>
      <c r="W147" s="594"/>
      <c r="X147" s="594"/>
      <c r="Y147" s="594"/>
      <c r="Z147" s="594"/>
    </row>
    <row r="148" ht="14.25" customHeight="1">
      <c r="A148" s="595"/>
      <c r="B148" s="596"/>
      <c r="C148" s="499"/>
      <c r="D148" s="597"/>
      <c r="E148" s="598"/>
      <c r="F148" s="599"/>
      <c r="G148" s="594"/>
      <c r="H148" s="594"/>
      <c r="I148" s="594"/>
      <c r="J148" s="594"/>
      <c r="K148" s="594"/>
      <c r="L148" s="594"/>
      <c r="M148" s="594"/>
      <c r="N148" s="594"/>
      <c r="O148" s="594"/>
      <c r="P148" s="594"/>
      <c r="Q148" s="594"/>
      <c r="R148" s="594"/>
      <c r="S148" s="594"/>
      <c r="T148" s="594"/>
      <c r="U148" s="594"/>
      <c r="V148" s="594"/>
      <c r="W148" s="594"/>
      <c r="X148" s="594"/>
      <c r="Y148" s="594"/>
      <c r="Z148" s="594"/>
    </row>
    <row r="149" ht="14.25" customHeight="1">
      <c r="A149" s="595"/>
      <c r="B149" s="596"/>
      <c r="C149" s="499"/>
      <c r="D149" s="597"/>
      <c r="E149" s="598"/>
      <c r="F149" s="599"/>
      <c r="G149" s="594"/>
      <c r="H149" s="594"/>
      <c r="I149" s="594"/>
      <c r="J149" s="594"/>
      <c r="K149" s="594"/>
      <c r="L149" s="594"/>
      <c r="M149" s="594"/>
      <c r="N149" s="594"/>
      <c r="O149" s="594"/>
      <c r="P149" s="594"/>
      <c r="Q149" s="594"/>
      <c r="R149" s="594"/>
      <c r="S149" s="594"/>
      <c r="T149" s="594"/>
      <c r="U149" s="594"/>
      <c r="V149" s="594"/>
      <c r="W149" s="594"/>
      <c r="X149" s="594"/>
      <c r="Y149" s="594"/>
      <c r="Z149" s="594"/>
    </row>
    <row r="150" ht="14.25" customHeight="1">
      <c r="A150" s="595"/>
      <c r="B150" s="596"/>
      <c r="C150" s="499"/>
      <c r="D150" s="597"/>
      <c r="E150" s="598"/>
      <c r="F150" s="599"/>
      <c r="G150" s="594"/>
      <c r="H150" s="594"/>
      <c r="I150" s="594"/>
      <c r="J150" s="594"/>
      <c r="K150" s="594"/>
      <c r="L150" s="594"/>
      <c r="M150" s="594"/>
      <c r="N150" s="594"/>
      <c r="O150" s="594"/>
      <c r="P150" s="594"/>
      <c r="Q150" s="594"/>
      <c r="R150" s="594"/>
      <c r="S150" s="594"/>
      <c r="T150" s="594"/>
      <c r="U150" s="594"/>
      <c r="V150" s="594"/>
      <c r="W150" s="594"/>
      <c r="X150" s="594"/>
      <c r="Y150" s="594"/>
      <c r="Z150" s="594"/>
    </row>
    <row r="151" ht="14.25" customHeight="1">
      <c r="A151" s="595"/>
      <c r="B151" s="596"/>
      <c r="C151" s="499"/>
      <c r="D151" s="597"/>
      <c r="E151" s="598"/>
      <c r="F151" s="599"/>
      <c r="G151" s="594"/>
      <c r="H151" s="594"/>
      <c r="I151" s="594"/>
      <c r="J151" s="594"/>
      <c r="K151" s="594"/>
      <c r="L151" s="594"/>
      <c r="M151" s="594"/>
      <c r="N151" s="594"/>
      <c r="O151" s="594"/>
      <c r="P151" s="594"/>
      <c r="Q151" s="594"/>
      <c r="R151" s="594"/>
      <c r="S151" s="594"/>
      <c r="T151" s="594"/>
      <c r="U151" s="594"/>
      <c r="V151" s="594"/>
      <c r="W151" s="594"/>
      <c r="X151" s="594"/>
      <c r="Y151" s="594"/>
      <c r="Z151" s="594"/>
    </row>
    <row r="152" ht="14.25" customHeight="1">
      <c r="A152" s="595"/>
      <c r="B152" s="596"/>
      <c r="C152" s="499"/>
      <c r="D152" s="597"/>
      <c r="E152" s="598"/>
      <c r="F152" s="599"/>
      <c r="G152" s="594"/>
      <c r="H152" s="594"/>
      <c r="I152" s="594"/>
      <c r="J152" s="594"/>
      <c r="K152" s="594"/>
      <c r="L152" s="594"/>
      <c r="M152" s="594"/>
      <c r="N152" s="594"/>
      <c r="O152" s="594"/>
      <c r="P152" s="594"/>
      <c r="Q152" s="594"/>
      <c r="R152" s="594"/>
      <c r="S152" s="594"/>
      <c r="T152" s="594"/>
      <c r="U152" s="594"/>
      <c r="V152" s="594"/>
      <c r="W152" s="594"/>
      <c r="X152" s="594"/>
      <c r="Y152" s="594"/>
      <c r="Z152" s="594"/>
    </row>
    <row r="153" ht="14.25" customHeight="1">
      <c r="A153" s="595"/>
      <c r="B153" s="596"/>
      <c r="C153" s="499"/>
      <c r="D153" s="597"/>
      <c r="E153" s="598"/>
      <c r="F153" s="599"/>
      <c r="G153" s="594"/>
      <c r="H153" s="594"/>
      <c r="I153" s="594"/>
      <c r="J153" s="594"/>
      <c r="K153" s="594"/>
      <c r="L153" s="594"/>
      <c r="M153" s="594"/>
      <c r="N153" s="594"/>
      <c r="O153" s="594"/>
      <c r="P153" s="594"/>
      <c r="Q153" s="594"/>
      <c r="R153" s="594"/>
      <c r="S153" s="594"/>
      <c r="T153" s="594"/>
      <c r="U153" s="594"/>
      <c r="V153" s="594"/>
      <c r="W153" s="594"/>
      <c r="X153" s="594"/>
      <c r="Y153" s="594"/>
      <c r="Z153" s="594"/>
    </row>
    <row r="154" ht="14.25" customHeight="1">
      <c r="A154" s="595"/>
      <c r="B154" s="596"/>
      <c r="C154" s="499"/>
      <c r="D154" s="597"/>
      <c r="E154" s="598"/>
      <c r="F154" s="599"/>
      <c r="G154" s="594"/>
      <c r="H154" s="594"/>
      <c r="I154" s="594"/>
      <c r="J154" s="594"/>
      <c r="K154" s="594"/>
      <c r="L154" s="594"/>
      <c r="M154" s="594"/>
      <c r="N154" s="594"/>
      <c r="O154" s="594"/>
      <c r="P154" s="594"/>
      <c r="Q154" s="594"/>
      <c r="R154" s="594"/>
      <c r="S154" s="594"/>
      <c r="T154" s="594"/>
      <c r="U154" s="594"/>
      <c r="V154" s="594"/>
      <c r="W154" s="594"/>
      <c r="X154" s="594"/>
      <c r="Y154" s="594"/>
      <c r="Z154" s="594"/>
    </row>
    <row r="155" ht="14.25" customHeight="1">
      <c r="A155" s="595"/>
      <c r="B155" s="596"/>
      <c r="C155" s="499"/>
      <c r="D155" s="597"/>
      <c r="E155" s="598"/>
      <c r="F155" s="599"/>
      <c r="G155" s="594"/>
      <c r="H155" s="594"/>
      <c r="I155" s="594"/>
      <c r="J155" s="594"/>
      <c r="K155" s="594"/>
      <c r="L155" s="594"/>
      <c r="M155" s="594"/>
      <c r="N155" s="594"/>
      <c r="O155" s="594"/>
      <c r="P155" s="594"/>
      <c r="Q155" s="594"/>
      <c r="R155" s="594"/>
      <c r="S155" s="594"/>
      <c r="T155" s="594"/>
      <c r="U155" s="594"/>
      <c r="V155" s="594"/>
      <c r="W155" s="594"/>
      <c r="X155" s="594"/>
      <c r="Y155" s="594"/>
      <c r="Z155" s="594"/>
    </row>
    <row r="156" ht="14.25" customHeight="1">
      <c r="A156" s="595"/>
      <c r="B156" s="596"/>
      <c r="C156" s="499"/>
      <c r="D156" s="597"/>
      <c r="E156" s="598"/>
      <c r="F156" s="599"/>
      <c r="G156" s="594"/>
      <c r="H156" s="594"/>
      <c r="I156" s="594"/>
      <c r="J156" s="594"/>
      <c r="K156" s="594"/>
      <c r="L156" s="594"/>
      <c r="M156" s="594"/>
      <c r="N156" s="594"/>
      <c r="O156" s="594"/>
      <c r="P156" s="594"/>
      <c r="Q156" s="594"/>
      <c r="R156" s="594"/>
      <c r="S156" s="594"/>
      <c r="T156" s="594"/>
      <c r="U156" s="594"/>
      <c r="V156" s="594"/>
      <c r="W156" s="594"/>
      <c r="X156" s="594"/>
      <c r="Y156" s="594"/>
      <c r="Z156" s="594"/>
    </row>
    <row r="157" ht="14.25" customHeight="1">
      <c r="A157" s="595"/>
      <c r="B157" s="596"/>
      <c r="C157" s="499"/>
      <c r="D157" s="597"/>
      <c r="E157" s="598"/>
      <c r="F157" s="599"/>
      <c r="G157" s="594"/>
      <c r="H157" s="594"/>
      <c r="I157" s="594"/>
      <c r="J157" s="594"/>
      <c r="K157" s="594"/>
      <c r="L157" s="594"/>
      <c r="M157" s="594"/>
      <c r="N157" s="594"/>
      <c r="O157" s="594"/>
      <c r="P157" s="594"/>
      <c r="Q157" s="594"/>
      <c r="R157" s="594"/>
      <c r="S157" s="594"/>
      <c r="T157" s="594"/>
      <c r="U157" s="594"/>
      <c r="V157" s="594"/>
      <c r="W157" s="594"/>
      <c r="X157" s="594"/>
      <c r="Y157" s="594"/>
      <c r="Z157" s="594"/>
    </row>
    <row r="158" ht="14.25" customHeight="1">
      <c r="A158" s="595"/>
      <c r="B158" s="596"/>
      <c r="C158" s="499"/>
      <c r="D158" s="597"/>
      <c r="E158" s="598"/>
      <c r="F158" s="599"/>
      <c r="G158" s="594"/>
      <c r="H158" s="594"/>
      <c r="I158" s="594"/>
      <c r="J158" s="594"/>
      <c r="K158" s="594"/>
      <c r="L158" s="594"/>
      <c r="M158" s="594"/>
      <c r="N158" s="594"/>
      <c r="O158" s="594"/>
      <c r="P158" s="594"/>
      <c r="Q158" s="594"/>
      <c r="R158" s="594"/>
      <c r="S158" s="594"/>
      <c r="T158" s="594"/>
      <c r="U158" s="594"/>
      <c r="V158" s="594"/>
      <c r="W158" s="594"/>
      <c r="X158" s="594"/>
      <c r="Y158" s="594"/>
      <c r="Z158" s="594"/>
    </row>
    <row r="159" ht="14.25" customHeight="1">
      <c r="A159" s="595"/>
      <c r="B159" s="596"/>
      <c r="C159" s="499"/>
      <c r="D159" s="597"/>
      <c r="E159" s="598"/>
      <c r="F159" s="599"/>
      <c r="G159" s="594"/>
      <c r="H159" s="594"/>
      <c r="I159" s="594"/>
      <c r="J159" s="594"/>
      <c r="K159" s="594"/>
      <c r="L159" s="594"/>
      <c r="M159" s="594"/>
      <c r="N159" s="594"/>
      <c r="O159" s="594"/>
      <c r="P159" s="594"/>
      <c r="Q159" s="594"/>
      <c r="R159" s="594"/>
      <c r="S159" s="594"/>
      <c r="T159" s="594"/>
      <c r="U159" s="594"/>
      <c r="V159" s="594"/>
      <c r="W159" s="594"/>
      <c r="X159" s="594"/>
      <c r="Y159" s="594"/>
      <c r="Z159" s="594"/>
    </row>
    <row r="160" ht="14.25" customHeight="1">
      <c r="A160" s="595"/>
      <c r="B160" s="596"/>
      <c r="C160" s="499"/>
      <c r="D160" s="597"/>
      <c r="E160" s="598"/>
      <c r="F160" s="599"/>
      <c r="G160" s="594"/>
      <c r="H160" s="594"/>
      <c r="I160" s="594"/>
      <c r="J160" s="594"/>
      <c r="K160" s="594"/>
      <c r="L160" s="594"/>
      <c r="M160" s="594"/>
      <c r="N160" s="594"/>
      <c r="O160" s="594"/>
      <c r="P160" s="594"/>
      <c r="Q160" s="594"/>
      <c r="R160" s="594"/>
      <c r="S160" s="594"/>
      <c r="T160" s="594"/>
      <c r="U160" s="594"/>
      <c r="V160" s="594"/>
      <c r="W160" s="594"/>
      <c r="X160" s="594"/>
      <c r="Y160" s="594"/>
      <c r="Z160" s="594"/>
    </row>
    <row r="161" ht="14.25" customHeight="1">
      <c r="A161" s="595"/>
      <c r="B161" s="596"/>
      <c r="C161" s="499"/>
      <c r="D161" s="597"/>
      <c r="E161" s="598"/>
      <c r="F161" s="599"/>
      <c r="G161" s="594"/>
      <c r="H161" s="594"/>
      <c r="I161" s="594"/>
      <c r="J161" s="594"/>
      <c r="K161" s="594"/>
      <c r="L161" s="594"/>
      <c r="M161" s="594"/>
      <c r="N161" s="594"/>
      <c r="O161" s="594"/>
      <c r="P161" s="594"/>
      <c r="Q161" s="594"/>
      <c r="R161" s="594"/>
      <c r="S161" s="594"/>
      <c r="T161" s="594"/>
      <c r="U161" s="594"/>
      <c r="V161" s="594"/>
      <c r="W161" s="594"/>
      <c r="X161" s="594"/>
      <c r="Y161" s="594"/>
      <c r="Z161" s="594"/>
    </row>
    <row r="162" ht="14.25" customHeight="1">
      <c r="A162" s="595"/>
      <c r="B162" s="596"/>
      <c r="C162" s="499"/>
      <c r="D162" s="597"/>
      <c r="E162" s="598"/>
      <c r="F162" s="599"/>
      <c r="G162" s="594"/>
      <c r="H162" s="594"/>
      <c r="I162" s="594"/>
      <c r="J162" s="594"/>
      <c r="K162" s="594"/>
      <c r="L162" s="594"/>
      <c r="M162" s="594"/>
      <c r="N162" s="594"/>
      <c r="O162" s="594"/>
      <c r="P162" s="594"/>
      <c r="Q162" s="594"/>
      <c r="R162" s="594"/>
      <c r="S162" s="594"/>
      <c r="T162" s="594"/>
      <c r="U162" s="594"/>
      <c r="V162" s="594"/>
      <c r="W162" s="594"/>
      <c r="X162" s="594"/>
      <c r="Y162" s="594"/>
      <c r="Z162" s="594"/>
    </row>
    <row r="163" ht="14.25" customHeight="1">
      <c r="A163" s="595"/>
      <c r="B163" s="596"/>
      <c r="C163" s="499"/>
      <c r="D163" s="597"/>
      <c r="E163" s="598"/>
      <c r="F163" s="599"/>
      <c r="G163" s="594"/>
      <c r="H163" s="594"/>
      <c r="I163" s="594"/>
      <c r="J163" s="594"/>
      <c r="K163" s="594"/>
      <c r="L163" s="594"/>
      <c r="M163" s="594"/>
      <c r="N163" s="594"/>
      <c r="O163" s="594"/>
      <c r="P163" s="594"/>
      <c r="Q163" s="594"/>
      <c r="R163" s="594"/>
      <c r="S163" s="594"/>
      <c r="T163" s="594"/>
      <c r="U163" s="594"/>
      <c r="V163" s="594"/>
      <c r="W163" s="594"/>
      <c r="X163" s="594"/>
      <c r="Y163" s="594"/>
      <c r="Z163" s="594"/>
    </row>
    <row r="164" ht="14.25" customHeight="1">
      <c r="A164" s="595"/>
      <c r="B164" s="596"/>
      <c r="C164" s="499"/>
      <c r="D164" s="597"/>
      <c r="E164" s="598"/>
      <c r="F164" s="599"/>
      <c r="G164" s="594"/>
      <c r="H164" s="594"/>
      <c r="I164" s="594"/>
      <c r="J164" s="594"/>
      <c r="K164" s="594"/>
      <c r="L164" s="594"/>
      <c r="M164" s="594"/>
      <c r="N164" s="594"/>
      <c r="O164" s="594"/>
      <c r="P164" s="594"/>
      <c r="Q164" s="594"/>
      <c r="R164" s="594"/>
      <c r="S164" s="594"/>
      <c r="T164" s="594"/>
      <c r="U164" s="594"/>
      <c r="V164" s="594"/>
      <c r="W164" s="594"/>
      <c r="X164" s="594"/>
      <c r="Y164" s="594"/>
      <c r="Z164" s="594"/>
    </row>
    <row r="165" ht="14.25" customHeight="1">
      <c r="A165" s="595"/>
      <c r="B165" s="596"/>
      <c r="C165" s="499"/>
      <c r="D165" s="597"/>
      <c r="E165" s="598"/>
      <c r="F165" s="599"/>
      <c r="G165" s="594"/>
      <c r="H165" s="594"/>
      <c r="I165" s="594"/>
      <c r="J165" s="594"/>
      <c r="K165" s="594"/>
      <c r="L165" s="594"/>
      <c r="M165" s="594"/>
      <c r="N165" s="594"/>
      <c r="O165" s="594"/>
      <c r="P165" s="594"/>
      <c r="Q165" s="594"/>
      <c r="R165" s="594"/>
      <c r="S165" s="594"/>
      <c r="T165" s="594"/>
      <c r="U165" s="594"/>
      <c r="V165" s="594"/>
      <c r="W165" s="594"/>
      <c r="X165" s="594"/>
      <c r="Y165" s="594"/>
      <c r="Z165" s="594"/>
    </row>
    <row r="166" ht="14.25" customHeight="1">
      <c r="A166" s="595"/>
      <c r="B166" s="596"/>
      <c r="C166" s="499"/>
      <c r="D166" s="597"/>
      <c r="E166" s="598"/>
      <c r="F166" s="599"/>
      <c r="G166" s="594"/>
      <c r="H166" s="594"/>
      <c r="I166" s="594"/>
      <c r="J166" s="594"/>
      <c r="K166" s="594"/>
      <c r="L166" s="594"/>
      <c r="M166" s="594"/>
      <c r="N166" s="594"/>
      <c r="O166" s="594"/>
      <c r="P166" s="594"/>
      <c r="Q166" s="594"/>
      <c r="R166" s="594"/>
      <c r="S166" s="594"/>
      <c r="T166" s="594"/>
      <c r="U166" s="594"/>
      <c r="V166" s="594"/>
      <c r="W166" s="594"/>
      <c r="X166" s="594"/>
      <c r="Y166" s="594"/>
      <c r="Z166" s="594"/>
    </row>
    <row r="167" ht="14.25" customHeight="1">
      <c r="A167" s="595"/>
      <c r="B167" s="596"/>
      <c r="C167" s="499"/>
      <c r="D167" s="597"/>
      <c r="E167" s="598"/>
      <c r="F167" s="599"/>
      <c r="G167" s="594"/>
      <c r="H167" s="594"/>
      <c r="I167" s="594"/>
      <c r="J167" s="594"/>
      <c r="K167" s="594"/>
      <c r="L167" s="594"/>
      <c r="M167" s="594"/>
      <c r="N167" s="594"/>
      <c r="O167" s="594"/>
      <c r="P167" s="594"/>
      <c r="Q167" s="594"/>
      <c r="R167" s="594"/>
      <c r="S167" s="594"/>
      <c r="T167" s="594"/>
      <c r="U167" s="594"/>
      <c r="V167" s="594"/>
      <c r="W167" s="594"/>
      <c r="X167" s="594"/>
      <c r="Y167" s="594"/>
      <c r="Z167" s="594"/>
    </row>
    <row r="168" ht="14.25" customHeight="1">
      <c r="A168" s="595"/>
      <c r="B168" s="596"/>
      <c r="C168" s="499"/>
      <c r="D168" s="597"/>
      <c r="E168" s="598"/>
      <c r="F168" s="599"/>
      <c r="G168" s="594"/>
      <c r="H168" s="594"/>
      <c r="I168" s="594"/>
      <c r="J168" s="594"/>
      <c r="K168" s="594"/>
      <c r="L168" s="594"/>
      <c r="M168" s="594"/>
      <c r="N168" s="594"/>
      <c r="O168" s="594"/>
      <c r="P168" s="594"/>
      <c r="Q168" s="594"/>
      <c r="R168" s="594"/>
      <c r="S168" s="594"/>
      <c r="T168" s="594"/>
      <c r="U168" s="594"/>
      <c r="V168" s="594"/>
      <c r="W168" s="594"/>
      <c r="X168" s="594"/>
      <c r="Y168" s="594"/>
      <c r="Z168" s="594"/>
    </row>
    <row r="169" ht="14.25" customHeight="1">
      <c r="A169" s="595"/>
      <c r="B169" s="596"/>
      <c r="C169" s="499"/>
      <c r="D169" s="597"/>
      <c r="E169" s="598"/>
      <c r="F169" s="599"/>
      <c r="G169" s="594"/>
      <c r="H169" s="594"/>
      <c r="I169" s="594"/>
      <c r="J169" s="594"/>
      <c r="K169" s="594"/>
      <c r="L169" s="594"/>
      <c r="M169" s="594"/>
      <c r="N169" s="594"/>
      <c r="O169" s="594"/>
      <c r="P169" s="594"/>
      <c r="Q169" s="594"/>
      <c r="R169" s="594"/>
      <c r="S169" s="594"/>
      <c r="T169" s="594"/>
      <c r="U169" s="594"/>
      <c r="V169" s="594"/>
      <c r="W169" s="594"/>
      <c r="X169" s="594"/>
      <c r="Y169" s="594"/>
      <c r="Z169" s="594"/>
    </row>
    <row r="170" ht="14.25" customHeight="1">
      <c r="A170" s="595"/>
      <c r="B170" s="596"/>
      <c r="C170" s="499"/>
      <c r="D170" s="597"/>
      <c r="E170" s="598"/>
      <c r="F170" s="599"/>
      <c r="G170" s="594"/>
      <c r="H170" s="594"/>
      <c r="I170" s="594"/>
      <c r="J170" s="594"/>
      <c r="K170" s="594"/>
      <c r="L170" s="594"/>
      <c r="M170" s="594"/>
      <c r="N170" s="594"/>
      <c r="O170" s="594"/>
      <c r="P170" s="594"/>
      <c r="Q170" s="594"/>
      <c r="R170" s="594"/>
      <c r="S170" s="594"/>
      <c r="T170" s="594"/>
      <c r="U170" s="594"/>
      <c r="V170" s="594"/>
      <c r="W170" s="594"/>
      <c r="X170" s="594"/>
      <c r="Y170" s="594"/>
      <c r="Z170" s="594"/>
    </row>
    <row r="171" ht="14.25" customHeight="1">
      <c r="A171" s="595"/>
      <c r="B171" s="596"/>
      <c r="C171" s="499"/>
      <c r="D171" s="597"/>
      <c r="E171" s="598"/>
      <c r="F171" s="599"/>
      <c r="G171" s="594"/>
      <c r="H171" s="594"/>
      <c r="I171" s="594"/>
      <c r="J171" s="594"/>
      <c r="K171" s="594"/>
      <c r="L171" s="594"/>
      <c r="M171" s="594"/>
      <c r="N171" s="594"/>
      <c r="O171" s="594"/>
      <c r="P171" s="594"/>
      <c r="Q171" s="594"/>
      <c r="R171" s="594"/>
      <c r="S171" s="594"/>
      <c r="T171" s="594"/>
      <c r="U171" s="594"/>
      <c r="V171" s="594"/>
      <c r="W171" s="594"/>
      <c r="X171" s="594"/>
      <c r="Y171" s="594"/>
      <c r="Z171" s="594"/>
    </row>
    <row r="172" ht="14.25" customHeight="1">
      <c r="A172" s="595"/>
      <c r="B172" s="596"/>
      <c r="C172" s="499"/>
      <c r="D172" s="597"/>
      <c r="E172" s="598"/>
      <c r="F172" s="599"/>
      <c r="G172" s="594"/>
      <c r="H172" s="594"/>
      <c r="I172" s="594"/>
      <c r="J172" s="594"/>
      <c r="K172" s="594"/>
      <c r="L172" s="594"/>
      <c r="M172" s="594"/>
      <c r="N172" s="594"/>
      <c r="O172" s="594"/>
      <c r="P172" s="594"/>
      <c r="Q172" s="594"/>
      <c r="R172" s="594"/>
      <c r="S172" s="594"/>
      <c r="T172" s="594"/>
      <c r="U172" s="594"/>
      <c r="V172" s="594"/>
      <c r="W172" s="594"/>
      <c r="X172" s="594"/>
      <c r="Y172" s="594"/>
      <c r="Z172" s="594"/>
    </row>
    <row r="173" ht="14.25" customHeight="1">
      <c r="A173" s="595"/>
      <c r="B173" s="596"/>
      <c r="C173" s="499"/>
      <c r="D173" s="597"/>
      <c r="E173" s="598"/>
      <c r="F173" s="599"/>
      <c r="G173" s="594"/>
      <c r="H173" s="594"/>
      <c r="I173" s="594"/>
      <c r="J173" s="594"/>
      <c r="K173" s="594"/>
      <c r="L173" s="594"/>
      <c r="M173" s="594"/>
      <c r="N173" s="594"/>
      <c r="O173" s="594"/>
      <c r="P173" s="594"/>
      <c r="Q173" s="594"/>
      <c r="R173" s="594"/>
      <c r="S173" s="594"/>
      <c r="T173" s="594"/>
      <c r="U173" s="594"/>
      <c r="V173" s="594"/>
      <c r="W173" s="594"/>
      <c r="X173" s="594"/>
      <c r="Y173" s="594"/>
      <c r="Z173" s="594"/>
    </row>
    <row r="174" ht="14.25" customHeight="1">
      <c r="A174" s="595"/>
      <c r="B174" s="596"/>
      <c r="C174" s="499"/>
      <c r="D174" s="597"/>
      <c r="E174" s="598"/>
      <c r="F174" s="599"/>
      <c r="G174" s="594"/>
      <c r="H174" s="594"/>
      <c r="I174" s="594"/>
      <c r="J174" s="594"/>
      <c r="K174" s="594"/>
      <c r="L174" s="594"/>
      <c r="M174" s="594"/>
      <c r="N174" s="594"/>
      <c r="O174" s="594"/>
      <c r="P174" s="594"/>
      <c r="Q174" s="594"/>
      <c r="R174" s="594"/>
      <c r="S174" s="594"/>
      <c r="T174" s="594"/>
      <c r="U174" s="594"/>
      <c r="V174" s="594"/>
      <c r="W174" s="594"/>
      <c r="X174" s="594"/>
      <c r="Y174" s="594"/>
      <c r="Z174" s="594"/>
    </row>
    <row r="175" ht="14.25" customHeight="1">
      <c r="A175" s="595"/>
      <c r="B175" s="596"/>
      <c r="C175" s="499"/>
      <c r="D175" s="597"/>
      <c r="E175" s="598"/>
      <c r="F175" s="599"/>
      <c r="G175" s="594"/>
      <c r="H175" s="594"/>
      <c r="I175" s="594"/>
      <c r="J175" s="594"/>
      <c r="K175" s="594"/>
      <c r="L175" s="594"/>
      <c r="M175" s="594"/>
      <c r="N175" s="594"/>
      <c r="O175" s="594"/>
      <c r="P175" s="594"/>
      <c r="Q175" s="594"/>
      <c r="R175" s="594"/>
      <c r="S175" s="594"/>
      <c r="T175" s="594"/>
      <c r="U175" s="594"/>
      <c r="V175" s="594"/>
      <c r="W175" s="594"/>
      <c r="X175" s="594"/>
      <c r="Y175" s="594"/>
      <c r="Z175" s="594"/>
    </row>
    <row r="176" ht="14.25" customHeight="1">
      <c r="A176" s="595"/>
      <c r="B176" s="596"/>
      <c r="C176" s="499"/>
      <c r="D176" s="597"/>
      <c r="E176" s="598"/>
      <c r="F176" s="599"/>
      <c r="G176" s="594"/>
      <c r="H176" s="594"/>
      <c r="I176" s="594"/>
      <c r="J176" s="594"/>
      <c r="K176" s="594"/>
      <c r="L176" s="594"/>
      <c r="M176" s="594"/>
      <c r="N176" s="594"/>
      <c r="O176" s="594"/>
      <c r="P176" s="594"/>
      <c r="Q176" s="594"/>
      <c r="R176" s="594"/>
      <c r="S176" s="594"/>
      <c r="T176" s="594"/>
      <c r="U176" s="594"/>
      <c r="V176" s="594"/>
      <c r="W176" s="594"/>
      <c r="X176" s="594"/>
      <c r="Y176" s="594"/>
      <c r="Z176" s="594"/>
    </row>
    <row r="177" ht="14.25" customHeight="1">
      <c r="A177" s="595"/>
      <c r="B177" s="596"/>
      <c r="C177" s="499"/>
      <c r="D177" s="597"/>
      <c r="E177" s="598"/>
      <c r="F177" s="599"/>
      <c r="G177" s="594"/>
      <c r="H177" s="594"/>
      <c r="I177" s="594"/>
      <c r="J177" s="594"/>
      <c r="K177" s="594"/>
      <c r="L177" s="594"/>
      <c r="M177" s="594"/>
      <c r="N177" s="594"/>
      <c r="O177" s="594"/>
      <c r="P177" s="594"/>
      <c r="Q177" s="594"/>
      <c r="R177" s="594"/>
      <c r="S177" s="594"/>
      <c r="T177" s="594"/>
      <c r="U177" s="594"/>
      <c r="V177" s="594"/>
      <c r="W177" s="594"/>
      <c r="X177" s="594"/>
      <c r="Y177" s="594"/>
      <c r="Z177" s="594"/>
    </row>
    <row r="178" ht="14.25" customHeight="1">
      <c r="A178" s="595"/>
      <c r="B178" s="596"/>
      <c r="C178" s="499"/>
      <c r="D178" s="597"/>
      <c r="E178" s="598"/>
      <c r="F178" s="599"/>
      <c r="G178" s="594"/>
      <c r="H178" s="594"/>
      <c r="I178" s="594"/>
      <c r="J178" s="594"/>
      <c r="K178" s="594"/>
      <c r="L178" s="594"/>
      <c r="M178" s="594"/>
      <c r="N178" s="594"/>
      <c r="O178" s="594"/>
      <c r="P178" s="594"/>
      <c r="Q178" s="594"/>
      <c r="R178" s="594"/>
      <c r="S178" s="594"/>
      <c r="T178" s="594"/>
      <c r="U178" s="594"/>
      <c r="V178" s="594"/>
      <c r="W178" s="594"/>
      <c r="X178" s="594"/>
      <c r="Y178" s="594"/>
      <c r="Z178" s="594"/>
    </row>
    <row r="179" ht="14.25" customHeight="1">
      <c r="A179" s="595"/>
      <c r="B179" s="596"/>
      <c r="C179" s="499"/>
      <c r="D179" s="597"/>
      <c r="E179" s="598"/>
      <c r="F179" s="599"/>
      <c r="G179" s="594"/>
      <c r="H179" s="594"/>
      <c r="I179" s="594"/>
      <c r="J179" s="594"/>
      <c r="K179" s="594"/>
      <c r="L179" s="594"/>
      <c r="M179" s="594"/>
      <c r="N179" s="594"/>
      <c r="O179" s="594"/>
      <c r="P179" s="594"/>
      <c r="Q179" s="594"/>
      <c r="R179" s="594"/>
      <c r="S179" s="594"/>
      <c r="T179" s="594"/>
      <c r="U179" s="594"/>
      <c r="V179" s="594"/>
      <c r="W179" s="594"/>
      <c r="X179" s="594"/>
      <c r="Y179" s="594"/>
      <c r="Z179" s="594"/>
    </row>
    <row r="180" ht="14.25" customHeight="1">
      <c r="A180" s="595"/>
      <c r="B180" s="596"/>
      <c r="C180" s="499"/>
      <c r="D180" s="597"/>
      <c r="E180" s="598"/>
      <c r="F180" s="599"/>
      <c r="G180" s="594"/>
      <c r="H180" s="594"/>
      <c r="I180" s="594"/>
      <c r="J180" s="594"/>
      <c r="K180" s="594"/>
      <c r="L180" s="594"/>
      <c r="M180" s="594"/>
      <c r="N180" s="594"/>
      <c r="O180" s="594"/>
      <c r="P180" s="594"/>
      <c r="Q180" s="594"/>
      <c r="R180" s="594"/>
      <c r="S180" s="594"/>
      <c r="T180" s="594"/>
      <c r="U180" s="594"/>
      <c r="V180" s="594"/>
      <c r="W180" s="594"/>
      <c r="X180" s="594"/>
      <c r="Y180" s="594"/>
      <c r="Z180" s="594"/>
    </row>
    <row r="181" ht="14.25" customHeight="1">
      <c r="A181" s="595"/>
      <c r="B181" s="596"/>
      <c r="C181" s="499"/>
      <c r="D181" s="597"/>
      <c r="E181" s="598"/>
      <c r="F181" s="599"/>
      <c r="G181" s="594"/>
      <c r="H181" s="594"/>
      <c r="I181" s="594"/>
      <c r="J181" s="594"/>
      <c r="K181" s="594"/>
      <c r="L181" s="594"/>
      <c r="M181" s="594"/>
      <c r="N181" s="594"/>
      <c r="O181" s="594"/>
      <c r="P181" s="594"/>
      <c r="Q181" s="594"/>
      <c r="R181" s="594"/>
      <c r="S181" s="594"/>
      <c r="T181" s="594"/>
      <c r="U181" s="594"/>
      <c r="V181" s="594"/>
      <c r="W181" s="594"/>
      <c r="X181" s="594"/>
      <c r="Y181" s="594"/>
      <c r="Z181" s="594"/>
    </row>
    <row r="182" ht="14.25" customHeight="1">
      <c r="A182" s="595"/>
      <c r="B182" s="596"/>
      <c r="C182" s="499"/>
      <c r="D182" s="597"/>
      <c r="E182" s="598"/>
      <c r="F182" s="599"/>
      <c r="G182" s="594"/>
      <c r="H182" s="594"/>
      <c r="I182" s="594"/>
      <c r="J182" s="594"/>
      <c r="K182" s="594"/>
      <c r="L182" s="594"/>
      <c r="M182" s="594"/>
      <c r="N182" s="594"/>
      <c r="O182" s="594"/>
      <c r="P182" s="594"/>
      <c r="Q182" s="594"/>
      <c r="R182" s="594"/>
      <c r="S182" s="594"/>
      <c r="T182" s="594"/>
      <c r="U182" s="594"/>
      <c r="V182" s="594"/>
      <c r="W182" s="594"/>
      <c r="X182" s="594"/>
      <c r="Y182" s="594"/>
      <c r="Z182" s="594"/>
    </row>
    <row r="183" ht="14.25" customHeight="1">
      <c r="A183" s="595"/>
      <c r="B183" s="596"/>
      <c r="C183" s="499"/>
      <c r="D183" s="597"/>
      <c r="E183" s="598"/>
      <c r="F183" s="599"/>
      <c r="G183" s="594"/>
      <c r="H183" s="594"/>
      <c r="I183" s="594"/>
      <c r="J183" s="594"/>
      <c r="K183" s="594"/>
      <c r="L183" s="594"/>
      <c r="M183" s="594"/>
      <c r="N183" s="594"/>
      <c r="O183" s="594"/>
      <c r="P183" s="594"/>
      <c r="Q183" s="594"/>
      <c r="R183" s="594"/>
      <c r="S183" s="594"/>
      <c r="T183" s="594"/>
      <c r="U183" s="594"/>
      <c r="V183" s="594"/>
      <c r="W183" s="594"/>
      <c r="X183" s="594"/>
      <c r="Y183" s="594"/>
      <c r="Z183" s="594"/>
    </row>
    <row r="184" ht="14.25" customHeight="1">
      <c r="A184" s="595"/>
      <c r="B184" s="596"/>
      <c r="C184" s="499"/>
      <c r="D184" s="597"/>
      <c r="E184" s="598"/>
      <c r="F184" s="599"/>
      <c r="G184" s="594"/>
      <c r="H184" s="594"/>
      <c r="I184" s="594"/>
      <c r="J184" s="594"/>
      <c r="K184" s="594"/>
      <c r="L184" s="594"/>
      <c r="M184" s="594"/>
      <c r="N184" s="594"/>
      <c r="O184" s="594"/>
      <c r="P184" s="594"/>
      <c r="Q184" s="594"/>
      <c r="R184" s="594"/>
      <c r="S184" s="594"/>
      <c r="T184" s="594"/>
      <c r="U184" s="594"/>
      <c r="V184" s="594"/>
      <c r="W184" s="594"/>
      <c r="X184" s="594"/>
      <c r="Y184" s="594"/>
      <c r="Z184" s="594"/>
    </row>
    <row r="185" ht="14.25" customHeight="1">
      <c r="A185" s="595"/>
      <c r="B185" s="596"/>
      <c r="C185" s="499"/>
      <c r="D185" s="597"/>
      <c r="E185" s="598"/>
      <c r="F185" s="599"/>
      <c r="G185" s="594"/>
      <c r="H185" s="594"/>
      <c r="I185" s="594"/>
      <c r="J185" s="594"/>
      <c r="K185" s="594"/>
      <c r="L185" s="594"/>
      <c r="M185" s="594"/>
      <c r="N185" s="594"/>
      <c r="O185" s="594"/>
      <c r="P185" s="594"/>
      <c r="Q185" s="594"/>
      <c r="R185" s="594"/>
      <c r="S185" s="594"/>
      <c r="T185" s="594"/>
      <c r="U185" s="594"/>
      <c r="V185" s="594"/>
      <c r="W185" s="594"/>
      <c r="X185" s="594"/>
      <c r="Y185" s="594"/>
      <c r="Z185" s="594"/>
    </row>
    <row r="186" ht="14.25" customHeight="1">
      <c r="A186" s="595"/>
      <c r="B186" s="596"/>
      <c r="C186" s="499"/>
      <c r="D186" s="597"/>
      <c r="E186" s="598"/>
      <c r="F186" s="599"/>
      <c r="G186" s="594"/>
      <c r="H186" s="594"/>
      <c r="I186" s="594"/>
      <c r="J186" s="594"/>
      <c r="K186" s="594"/>
      <c r="L186" s="594"/>
      <c r="M186" s="594"/>
      <c r="N186" s="594"/>
      <c r="O186" s="594"/>
      <c r="P186" s="594"/>
      <c r="Q186" s="594"/>
      <c r="R186" s="594"/>
      <c r="S186" s="594"/>
      <c r="T186" s="594"/>
      <c r="U186" s="594"/>
      <c r="V186" s="594"/>
      <c r="W186" s="594"/>
      <c r="X186" s="594"/>
      <c r="Y186" s="594"/>
      <c r="Z186" s="594"/>
    </row>
    <row r="187" ht="14.25" customHeight="1">
      <c r="A187" s="595"/>
      <c r="B187" s="596"/>
      <c r="C187" s="499"/>
      <c r="D187" s="597"/>
      <c r="E187" s="598"/>
      <c r="F187" s="599"/>
      <c r="G187" s="594"/>
      <c r="H187" s="594"/>
      <c r="I187" s="594"/>
      <c r="J187" s="594"/>
      <c r="K187" s="594"/>
      <c r="L187" s="594"/>
      <c r="M187" s="594"/>
      <c r="N187" s="594"/>
      <c r="O187" s="594"/>
      <c r="P187" s="594"/>
      <c r="Q187" s="594"/>
      <c r="R187" s="594"/>
      <c r="S187" s="594"/>
      <c r="T187" s="594"/>
      <c r="U187" s="594"/>
      <c r="V187" s="594"/>
      <c r="W187" s="594"/>
      <c r="X187" s="594"/>
      <c r="Y187" s="594"/>
      <c r="Z187" s="594"/>
    </row>
    <row r="188" ht="14.25" customHeight="1">
      <c r="A188" s="595"/>
      <c r="B188" s="596"/>
      <c r="C188" s="499"/>
      <c r="D188" s="597"/>
      <c r="E188" s="598"/>
      <c r="F188" s="599"/>
      <c r="G188" s="594"/>
      <c r="H188" s="594"/>
      <c r="I188" s="594"/>
      <c r="J188" s="594"/>
      <c r="K188" s="594"/>
      <c r="L188" s="594"/>
      <c r="M188" s="594"/>
      <c r="N188" s="594"/>
      <c r="O188" s="594"/>
      <c r="P188" s="594"/>
      <c r="Q188" s="594"/>
      <c r="R188" s="594"/>
      <c r="S188" s="594"/>
      <c r="T188" s="594"/>
      <c r="U188" s="594"/>
      <c r="V188" s="594"/>
      <c r="W188" s="594"/>
      <c r="X188" s="594"/>
      <c r="Y188" s="594"/>
      <c r="Z188" s="594"/>
    </row>
    <row r="189" ht="14.25" customHeight="1">
      <c r="A189" s="595"/>
      <c r="B189" s="596"/>
      <c r="C189" s="499"/>
      <c r="D189" s="597"/>
      <c r="E189" s="598"/>
      <c r="F189" s="599"/>
      <c r="G189" s="594"/>
      <c r="H189" s="594"/>
      <c r="I189" s="594"/>
      <c r="J189" s="594"/>
      <c r="K189" s="594"/>
      <c r="L189" s="594"/>
      <c r="M189" s="594"/>
      <c r="N189" s="594"/>
      <c r="O189" s="594"/>
      <c r="P189" s="594"/>
      <c r="Q189" s="594"/>
      <c r="R189" s="594"/>
      <c r="S189" s="594"/>
      <c r="T189" s="594"/>
      <c r="U189" s="594"/>
      <c r="V189" s="594"/>
      <c r="W189" s="594"/>
      <c r="X189" s="594"/>
      <c r="Y189" s="594"/>
      <c r="Z189" s="594"/>
    </row>
    <row r="190" ht="14.25" customHeight="1">
      <c r="A190" s="595"/>
      <c r="B190" s="596"/>
      <c r="C190" s="499"/>
      <c r="D190" s="597"/>
      <c r="E190" s="598"/>
      <c r="F190" s="599"/>
      <c r="G190" s="594"/>
      <c r="H190" s="594"/>
      <c r="I190" s="594"/>
      <c r="J190" s="594"/>
      <c r="K190" s="594"/>
      <c r="L190" s="594"/>
      <c r="M190" s="594"/>
      <c r="N190" s="594"/>
      <c r="O190" s="594"/>
      <c r="P190" s="594"/>
      <c r="Q190" s="594"/>
      <c r="R190" s="594"/>
      <c r="S190" s="594"/>
      <c r="T190" s="594"/>
      <c r="U190" s="594"/>
      <c r="V190" s="594"/>
      <c r="W190" s="594"/>
      <c r="X190" s="594"/>
      <c r="Y190" s="594"/>
      <c r="Z190" s="594"/>
    </row>
    <row r="191" ht="14.25" customHeight="1">
      <c r="A191" s="595"/>
      <c r="B191" s="596"/>
      <c r="C191" s="499"/>
      <c r="D191" s="597"/>
      <c r="E191" s="598"/>
      <c r="F191" s="599"/>
      <c r="G191" s="594"/>
      <c r="H191" s="594"/>
      <c r="I191" s="594"/>
      <c r="J191" s="594"/>
      <c r="K191" s="594"/>
      <c r="L191" s="594"/>
      <c r="M191" s="594"/>
      <c r="N191" s="594"/>
      <c r="O191" s="594"/>
      <c r="P191" s="594"/>
      <c r="Q191" s="594"/>
      <c r="R191" s="594"/>
      <c r="S191" s="594"/>
      <c r="T191" s="594"/>
      <c r="U191" s="594"/>
      <c r="V191" s="594"/>
      <c r="W191" s="594"/>
      <c r="X191" s="594"/>
      <c r="Y191" s="594"/>
      <c r="Z191" s="594"/>
    </row>
    <row r="192" ht="14.25" customHeight="1">
      <c r="A192" s="595"/>
      <c r="B192" s="596"/>
      <c r="C192" s="499"/>
      <c r="D192" s="597"/>
      <c r="E192" s="598"/>
      <c r="F192" s="599"/>
      <c r="G192" s="594"/>
      <c r="H192" s="594"/>
      <c r="I192" s="594"/>
      <c r="J192" s="594"/>
      <c r="K192" s="594"/>
      <c r="L192" s="594"/>
      <c r="M192" s="594"/>
      <c r="N192" s="594"/>
      <c r="O192" s="594"/>
      <c r="P192" s="594"/>
      <c r="Q192" s="594"/>
      <c r="R192" s="594"/>
      <c r="S192" s="594"/>
      <c r="T192" s="594"/>
      <c r="U192" s="594"/>
      <c r="V192" s="594"/>
      <c r="W192" s="594"/>
      <c r="X192" s="594"/>
      <c r="Y192" s="594"/>
      <c r="Z192" s="594"/>
    </row>
    <row r="193" ht="14.25" customHeight="1">
      <c r="A193" s="595"/>
      <c r="B193" s="596"/>
      <c r="C193" s="499"/>
      <c r="D193" s="597"/>
      <c r="E193" s="598"/>
      <c r="F193" s="599"/>
      <c r="G193" s="594"/>
      <c r="H193" s="594"/>
      <c r="I193" s="594"/>
      <c r="J193" s="594"/>
      <c r="K193" s="594"/>
      <c r="L193" s="594"/>
      <c r="M193" s="594"/>
      <c r="N193" s="594"/>
      <c r="O193" s="594"/>
      <c r="P193" s="594"/>
      <c r="Q193" s="594"/>
      <c r="R193" s="594"/>
      <c r="S193" s="594"/>
      <c r="T193" s="594"/>
      <c r="U193" s="594"/>
      <c r="V193" s="594"/>
      <c r="W193" s="594"/>
      <c r="X193" s="594"/>
      <c r="Y193" s="594"/>
      <c r="Z193" s="594"/>
    </row>
    <row r="194" ht="14.25" customHeight="1">
      <c r="A194" s="595"/>
      <c r="B194" s="596"/>
      <c r="C194" s="499"/>
      <c r="D194" s="597"/>
      <c r="E194" s="598"/>
      <c r="F194" s="599"/>
      <c r="G194" s="594"/>
      <c r="H194" s="594"/>
      <c r="I194" s="594"/>
      <c r="J194" s="594"/>
      <c r="K194" s="594"/>
      <c r="L194" s="594"/>
      <c r="M194" s="594"/>
      <c r="N194" s="594"/>
      <c r="O194" s="594"/>
      <c r="P194" s="594"/>
      <c r="Q194" s="594"/>
      <c r="R194" s="594"/>
      <c r="S194" s="594"/>
      <c r="T194" s="594"/>
      <c r="U194" s="594"/>
      <c r="V194" s="594"/>
      <c r="W194" s="594"/>
      <c r="X194" s="594"/>
      <c r="Y194" s="594"/>
      <c r="Z194" s="594"/>
    </row>
    <row r="195" ht="14.25" customHeight="1">
      <c r="A195" s="595"/>
      <c r="B195" s="596"/>
      <c r="C195" s="499"/>
      <c r="D195" s="597"/>
      <c r="E195" s="598"/>
      <c r="F195" s="599"/>
      <c r="G195" s="594"/>
      <c r="H195" s="594"/>
      <c r="I195" s="594"/>
      <c r="J195" s="594"/>
      <c r="K195" s="594"/>
      <c r="L195" s="594"/>
      <c r="M195" s="594"/>
      <c r="N195" s="594"/>
      <c r="O195" s="594"/>
      <c r="P195" s="594"/>
      <c r="Q195" s="594"/>
      <c r="R195" s="594"/>
      <c r="S195" s="594"/>
      <c r="T195" s="594"/>
      <c r="U195" s="594"/>
      <c r="V195" s="594"/>
      <c r="W195" s="594"/>
      <c r="X195" s="594"/>
      <c r="Y195" s="594"/>
      <c r="Z195" s="594"/>
    </row>
    <row r="196" ht="14.25" customHeight="1">
      <c r="A196" s="595"/>
      <c r="B196" s="596"/>
      <c r="C196" s="499"/>
      <c r="D196" s="597"/>
      <c r="E196" s="598"/>
      <c r="F196" s="599"/>
      <c r="G196" s="594"/>
      <c r="H196" s="594"/>
      <c r="I196" s="594"/>
      <c r="J196" s="594"/>
      <c r="K196" s="594"/>
      <c r="L196" s="594"/>
      <c r="M196" s="594"/>
      <c r="N196" s="594"/>
      <c r="O196" s="594"/>
      <c r="P196" s="594"/>
      <c r="Q196" s="594"/>
      <c r="R196" s="594"/>
      <c r="S196" s="594"/>
      <c r="T196" s="594"/>
      <c r="U196" s="594"/>
      <c r="V196" s="594"/>
      <c r="W196" s="594"/>
      <c r="X196" s="594"/>
      <c r="Y196" s="594"/>
      <c r="Z196" s="594"/>
    </row>
    <row r="197" ht="14.25" customHeight="1">
      <c r="A197" s="595"/>
      <c r="B197" s="596"/>
      <c r="C197" s="499"/>
      <c r="D197" s="597"/>
      <c r="E197" s="598"/>
      <c r="F197" s="599"/>
      <c r="G197" s="594"/>
      <c r="H197" s="594"/>
      <c r="I197" s="594"/>
      <c r="J197" s="594"/>
      <c r="K197" s="594"/>
      <c r="L197" s="594"/>
      <c r="M197" s="594"/>
      <c r="N197" s="594"/>
      <c r="O197" s="594"/>
      <c r="P197" s="594"/>
      <c r="Q197" s="594"/>
      <c r="R197" s="594"/>
      <c r="S197" s="594"/>
      <c r="T197" s="594"/>
      <c r="U197" s="594"/>
      <c r="V197" s="594"/>
      <c r="W197" s="594"/>
      <c r="X197" s="594"/>
      <c r="Y197" s="594"/>
      <c r="Z197" s="594"/>
    </row>
    <row r="198" ht="14.25" customHeight="1">
      <c r="A198" s="595"/>
      <c r="B198" s="596"/>
      <c r="C198" s="499"/>
      <c r="D198" s="597"/>
      <c r="E198" s="598"/>
      <c r="F198" s="599"/>
      <c r="G198" s="594"/>
      <c r="H198" s="594"/>
      <c r="I198" s="594"/>
      <c r="J198" s="594"/>
      <c r="K198" s="594"/>
      <c r="L198" s="594"/>
      <c r="M198" s="594"/>
      <c r="N198" s="594"/>
      <c r="O198" s="594"/>
      <c r="P198" s="594"/>
      <c r="Q198" s="594"/>
      <c r="R198" s="594"/>
      <c r="S198" s="594"/>
      <c r="T198" s="594"/>
      <c r="U198" s="594"/>
      <c r="V198" s="594"/>
      <c r="W198" s="594"/>
      <c r="X198" s="594"/>
      <c r="Y198" s="594"/>
      <c r="Z198" s="594"/>
    </row>
    <row r="199" ht="14.25" customHeight="1">
      <c r="A199" s="595"/>
      <c r="B199" s="596"/>
      <c r="C199" s="499"/>
      <c r="D199" s="597"/>
      <c r="E199" s="598"/>
      <c r="F199" s="599"/>
      <c r="G199" s="594"/>
      <c r="H199" s="594"/>
      <c r="I199" s="594"/>
      <c r="J199" s="594"/>
      <c r="K199" s="594"/>
      <c r="L199" s="594"/>
      <c r="M199" s="594"/>
      <c r="N199" s="594"/>
      <c r="O199" s="594"/>
      <c r="P199" s="594"/>
      <c r="Q199" s="594"/>
      <c r="R199" s="594"/>
      <c r="S199" s="594"/>
      <c r="T199" s="594"/>
      <c r="U199" s="594"/>
      <c r="V199" s="594"/>
      <c r="W199" s="594"/>
      <c r="X199" s="594"/>
      <c r="Y199" s="594"/>
      <c r="Z199" s="594"/>
    </row>
    <row r="200" ht="14.25" customHeight="1">
      <c r="A200" s="595"/>
      <c r="B200" s="596"/>
      <c r="C200" s="499"/>
      <c r="D200" s="597"/>
      <c r="E200" s="598"/>
      <c r="F200" s="599"/>
      <c r="G200" s="594"/>
      <c r="H200" s="594"/>
      <c r="I200" s="594"/>
      <c r="J200" s="594"/>
      <c r="K200" s="594"/>
      <c r="L200" s="594"/>
      <c r="M200" s="594"/>
      <c r="N200" s="594"/>
      <c r="O200" s="594"/>
      <c r="P200" s="594"/>
      <c r="Q200" s="594"/>
      <c r="R200" s="594"/>
      <c r="S200" s="594"/>
      <c r="T200" s="594"/>
      <c r="U200" s="594"/>
      <c r="V200" s="594"/>
      <c r="W200" s="594"/>
      <c r="X200" s="594"/>
      <c r="Y200" s="594"/>
      <c r="Z200" s="594"/>
    </row>
    <row r="201" ht="14.25" customHeight="1">
      <c r="A201" s="595"/>
      <c r="B201" s="596"/>
      <c r="C201" s="499"/>
      <c r="D201" s="597"/>
      <c r="E201" s="598"/>
      <c r="F201" s="599"/>
      <c r="G201" s="594"/>
      <c r="H201" s="594"/>
      <c r="I201" s="594"/>
      <c r="J201" s="594"/>
      <c r="K201" s="594"/>
      <c r="L201" s="594"/>
      <c r="M201" s="594"/>
      <c r="N201" s="594"/>
      <c r="O201" s="594"/>
      <c r="P201" s="594"/>
      <c r="Q201" s="594"/>
      <c r="R201" s="594"/>
      <c r="S201" s="594"/>
      <c r="T201" s="594"/>
      <c r="U201" s="594"/>
      <c r="V201" s="594"/>
      <c r="W201" s="594"/>
      <c r="X201" s="594"/>
      <c r="Y201" s="594"/>
      <c r="Z201" s="594"/>
    </row>
    <row r="202" ht="14.25" customHeight="1">
      <c r="A202" s="595"/>
      <c r="B202" s="596"/>
      <c r="C202" s="499"/>
      <c r="D202" s="597"/>
      <c r="E202" s="598"/>
      <c r="F202" s="599"/>
      <c r="G202" s="594"/>
      <c r="H202" s="594"/>
      <c r="I202" s="594"/>
      <c r="J202" s="594"/>
      <c r="K202" s="594"/>
      <c r="L202" s="594"/>
      <c r="M202" s="594"/>
      <c r="N202" s="594"/>
      <c r="O202" s="594"/>
      <c r="P202" s="594"/>
      <c r="Q202" s="594"/>
      <c r="R202" s="594"/>
      <c r="S202" s="594"/>
      <c r="T202" s="594"/>
      <c r="U202" s="594"/>
      <c r="V202" s="594"/>
      <c r="W202" s="594"/>
      <c r="X202" s="594"/>
      <c r="Y202" s="594"/>
      <c r="Z202" s="594"/>
    </row>
    <row r="203" ht="14.25" customHeight="1">
      <c r="A203" s="595"/>
      <c r="B203" s="596"/>
      <c r="C203" s="499"/>
      <c r="D203" s="597"/>
      <c r="E203" s="598"/>
      <c r="F203" s="599"/>
      <c r="G203" s="594"/>
      <c r="H203" s="594"/>
      <c r="I203" s="594"/>
      <c r="J203" s="594"/>
      <c r="K203" s="594"/>
      <c r="L203" s="594"/>
      <c r="M203" s="594"/>
      <c r="N203" s="594"/>
      <c r="O203" s="594"/>
      <c r="P203" s="594"/>
      <c r="Q203" s="594"/>
      <c r="R203" s="594"/>
      <c r="S203" s="594"/>
      <c r="T203" s="594"/>
      <c r="U203" s="594"/>
      <c r="V203" s="594"/>
      <c r="W203" s="594"/>
      <c r="X203" s="594"/>
      <c r="Y203" s="594"/>
      <c r="Z203" s="594"/>
    </row>
    <row r="204" ht="14.25" customHeight="1">
      <c r="A204" s="595"/>
      <c r="B204" s="596"/>
      <c r="C204" s="499"/>
      <c r="D204" s="597"/>
      <c r="E204" s="598"/>
      <c r="F204" s="599"/>
      <c r="G204" s="594"/>
      <c r="H204" s="594"/>
      <c r="I204" s="594"/>
      <c r="J204" s="594"/>
      <c r="K204" s="594"/>
      <c r="L204" s="594"/>
      <c r="M204" s="594"/>
      <c r="N204" s="594"/>
      <c r="O204" s="594"/>
      <c r="P204" s="594"/>
      <c r="Q204" s="594"/>
      <c r="R204" s="594"/>
      <c r="S204" s="594"/>
      <c r="T204" s="594"/>
      <c r="U204" s="594"/>
      <c r="V204" s="594"/>
      <c r="W204" s="594"/>
      <c r="X204" s="594"/>
      <c r="Y204" s="594"/>
      <c r="Z204" s="594"/>
    </row>
    <row r="205" ht="14.25" customHeight="1">
      <c r="A205" s="595"/>
      <c r="B205" s="596"/>
      <c r="C205" s="499"/>
      <c r="D205" s="597"/>
      <c r="E205" s="598"/>
      <c r="F205" s="599"/>
      <c r="G205" s="594"/>
      <c r="H205" s="594"/>
      <c r="I205" s="594"/>
      <c r="J205" s="594"/>
      <c r="K205" s="594"/>
      <c r="L205" s="594"/>
      <c r="M205" s="594"/>
      <c r="N205" s="594"/>
      <c r="O205" s="594"/>
      <c r="P205" s="594"/>
      <c r="Q205" s="594"/>
      <c r="R205" s="594"/>
      <c r="S205" s="594"/>
      <c r="T205" s="594"/>
      <c r="U205" s="594"/>
      <c r="V205" s="594"/>
      <c r="W205" s="594"/>
      <c r="X205" s="594"/>
      <c r="Y205" s="594"/>
      <c r="Z205" s="594"/>
    </row>
    <row r="206" ht="14.25" customHeight="1">
      <c r="A206" s="595"/>
      <c r="B206" s="596"/>
      <c r="C206" s="499"/>
      <c r="D206" s="597"/>
      <c r="E206" s="598"/>
      <c r="F206" s="599"/>
      <c r="G206" s="594"/>
      <c r="H206" s="594"/>
      <c r="I206" s="594"/>
      <c r="J206" s="594"/>
      <c r="K206" s="594"/>
      <c r="L206" s="594"/>
      <c r="M206" s="594"/>
      <c r="N206" s="594"/>
      <c r="O206" s="594"/>
      <c r="P206" s="594"/>
      <c r="Q206" s="594"/>
      <c r="R206" s="594"/>
      <c r="S206" s="594"/>
      <c r="T206" s="594"/>
      <c r="U206" s="594"/>
      <c r="V206" s="594"/>
      <c r="W206" s="594"/>
      <c r="X206" s="594"/>
      <c r="Y206" s="594"/>
      <c r="Z206" s="594"/>
    </row>
    <row r="207" ht="14.25" customHeight="1">
      <c r="A207" s="595"/>
      <c r="B207" s="596"/>
      <c r="C207" s="499"/>
      <c r="D207" s="597"/>
      <c r="E207" s="598"/>
      <c r="F207" s="599"/>
      <c r="G207" s="594"/>
      <c r="H207" s="594"/>
      <c r="I207" s="594"/>
      <c r="J207" s="594"/>
      <c r="K207" s="594"/>
      <c r="L207" s="594"/>
      <c r="M207" s="594"/>
      <c r="N207" s="594"/>
      <c r="O207" s="594"/>
      <c r="P207" s="594"/>
      <c r="Q207" s="594"/>
      <c r="R207" s="594"/>
      <c r="S207" s="594"/>
      <c r="T207" s="594"/>
      <c r="U207" s="594"/>
      <c r="V207" s="594"/>
      <c r="W207" s="594"/>
      <c r="X207" s="594"/>
      <c r="Y207" s="594"/>
      <c r="Z207" s="594"/>
    </row>
    <row r="208" ht="14.25" customHeight="1">
      <c r="A208" s="595"/>
      <c r="B208" s="596"/>
      <c r="C208" s="499"/>
      <c r="D208" s="597"/>
      <c r="E208" s="598"/>
      <c r="F208" s="599"/>
      <c r="G208" s="594"/>
      <c r="H208" s="594"/>
      <c r="I208" s="594"/>
      <c r="J208" s="594"/>
      <c r="K208" s="594"/>
      <c r="L208" s="594"/>
      <c r="M208" s="594"/>
      <c r="N208" s="594"/>
      <c r="O208" s="594"/>
      <c r="P208" s="594"/>
      <c r="Q208" s="594"/>
      <c r="R208" s="594"/>
      <c r="S208" s="594"/>
      <c r="T208" s="594"/>
      <c r="U208" s="594"/>
      <c r="V208" s="594"/>
      <c r="W208" s="594"/>
      <c r="X208" s="594"/>
      <c r="Y208" s="594"/>
      <c r="Z208" s="594"/>
    </row>
    <row r="209" ht="14.25" customHeight="1">
      <c r="A209" s="595"/>
      <c r="B209" s="596"/>
      <c r="C209" s="499"/>
      <c r="D209" s="597"/>
      <c r="E209" s="598"/>
      <c r="F209" s="599"/>
      <c r="G209" s="594"/>
      <c r="H209" s="594"/>
      <c r="I209" s="594"/>
      <c r="J209" s="594"/>
      <c r="K209" s="594"/>
      <c r="L209" s="594"/>
      <c r="M209" s="594"/>
      <c r="N209" s="594"/>
      <c r="O209" s="594"/>
      <c r="P209" s="594"/>
      <c r="Q209" s="594"/>
      <c r="R209" s="594"/>
      <c r="S209" s="594"/>
      <c r="T209" s="594"/>
      <c r="U209" s="594"/>
      <c r="V209" s="594"/>
      <c r="W209" s="594"/>
      <c r="X209" s="594"/>
      <c r="Y209" s="594"/>
      <c r="Z209" s="594"/>
    </row>
    <row r="210" ht="14.25" customHeight="1">
      <c r="A210" s="595"/>
      <c r="B210" s="596"/>
      <c r="C210" s="499"/>
      <c r="D210" s="597"/>
      <c r="E210" s="598"/>
      <c r="F210" s="599"/>
      <c r="G210" s="594"/>
      <c r="H210" s="594"/>
      <c r="I210" s="594"/>
      <c r="J210" s="594"/>
      <c r="K210" s="594"/>
      <c r="L210" s="594"/>
      <c r="M210" s="594"/>
      <c r="N210" s="594"/>
      <c r="O210" s="594"/>
      <c r="P210" s="594"/>
      <c r="Q210" s="594"/>
      <c r="R210" s="594"/>
      <c r="S210" s="594"/>
      <c r="T210" s="594"/>
      <c r="U210" s="594"/>
      <c r="V210" s="594"/>
      <c r="W210" s="594"/>
      <c r="X210" s="594"/>
      <c r="Y210" s="594"/>
      <c r="Z210" s="594"/>
    </row>
    <row r="211" ht="14.25" customHeight="1">
      <c r="A211" s="595"/>
      <c r="B211" s="596"/>
      <c r="C211" s="499"/>
      <c r="D211" s="597"/>
      <c r="E211" s="598"/>
      <c r="F211" s="599"/>
      <c r="G211" s="594"/>
      <c r="H211" s="594"/>
      <c r="I211" s="594"/>
      <c r="J211" s="594"/>
      <c r="K211" s="594"/>
      <c r="L211" s="594"/>
      <c r="M211" s="594"/>
      <c r="N211" s="594"/>
      <c r="O211" s="594"/>
      <c r="P211" s="594"/>
      <c r="Q211" s="594"/>
      <c r="R211" s="594"/>
      <c r="S211" s="594"/>
      <c r="T211" s="594"/>
      <c r="U211" s="594"/>
      <c r="V211" s="594"/>
      <c r="W211" s="594"/>
      <c r="X211" s="594"/>
      <c r="Y211" s="594"/>
      <c r="Z211" s="594"/>
    </row>
    <row r="212" ht="14.25" customHeight="1">
      <c r="A212" s="595"/>
      <c r="B212" s="596"/>
      <c r="C212" s="499"/>
      <c r="D212" s="597"/>
      <c r="E212" s="598"/>
      <c r="F212" s="599"/>
      <c r="G212" s="594"/>
      <c r="H212" s="594"/>
      <c r="I212" s="594"/>
      <c r="J212" s="594"/>
      <c r="K212" s="594"/>
      <c r="L212" s="594"/>
      <c r="M212" s="594"/>
      <c r="N212" s="594"/>
      <c r="O212" s="594"/>
      <c r="P212" s="594"/>
      <c r="Q212" s="594"/>
      <c r="R212" s="594"/>
      <c r="S212" s="594"/>
      <c r="T212" s="594"/>
      <c r="U212" s="594"/>
      <c r="V212" s="594"/>
      <c r="W212" s="594"/>
      <c r="X212" s="594"/>
      <c r="Y212" s="594"/>
      <c r="Z212" s="594"/>
    </row>
    <row r="213" ht="14.25" customHeight="1">
      <c r="A213" s="595"/>
      <c r="B213" s="596"/>
      <c r="C213" s="499"/>
      <c r="D213" s="597"/>
      <c r="E213" s="598"/>
      <c r="F213" s="599"/>
      <c r="G213" s="594"/>
      <c r="H213" s="594"/>
      <c r="I213" s="594"/>
      <c r="J213" s="594"/>
      <c r="K213" s="594"/>
      <c r="L213" s="594"/>
      <c r="M213" s="594"/>
      <c r="N213" s="594"/>
      <c r="O213" s="594"/>
      <c r="P213" s="594"/>
      <c r="Q213" s="594"/>
      <c r="R213" s="594"/>
      <c r="S213" s="594"/>
      <c r="T213" s="594"/>
      <c r="U213" s="594"/>
      <c r="V213" s="594"/>
      <c r="W213" s="594"/>
      <c r="X213" s="594"/>
      <c r="Y213" s="594"/>
      <c r="Z213" s="594"/>
    </row>
    <row r="214" ht="14.25" customHeight="1">
      <c r="A214" s="595"/>
      <c r="B214" s="596"/>
      <c r="C214" s="499"/>
      <c r="D214" s="597"/>
      <c r="E214" s="598"/>
      <c r="F214" s="599"/>
      <c r="G214" s="594"/>
      <c r="H214" s="594"/>
      <c r="I214" s="594"/>
      <c r="J214" s="594"/>
      <c r="K214" s="594"/>
      <c r="L214" s="594"/>
      <c r="M214" s="594"/>
      <c r="N214" s="594"/>
      <c r="O214" s="594"/>
      <c r="P214" s="594"/>
      <c r="Q214" s="594"/>
      <c r="R214" s="594"/>
      <c r="S214" s="594"/>
      <c r="T214" s="594"/>
      <c r="U214" s="594"/>
      <c r="V214" s="594"/>
      <c r="W214" s="594"/>
      <c r="X214" s="594"/>
      <c r="Y214" s="594"/>
      <c r="Z214" s="594"/>
    </row>
    <row r="215" ht="14.25" customHeight="1">
      <c r="A215" s="595"/>
      <c r="B215" s="596"/>
      <c r="C215" s="499"/>
      <c r="D215" s="597"/>
      <c r="E215" s="598"/>
      <c r="F215" s="599"/>
      <c r="G215" s="594"/>
      <c r="H215" s="594"/>
      <c r="I215" s="594"/>
      <c r="J215" s="594"/>
      <c r="K215" s="594"/>
      <c r="L215" s="594"/>
      <c r="M215" s="594"/>
      <c r="N215" s="594"/>
      <c r="O215" s="594"/>
      <c r="P215" s="594"/>
      <c r="Q215" s="594"/>
      <c r="R215" s="594"/>
      <c r="S215" s="594"/>
      <c r="T215" s="594"/>
      <c r="U215" s="594"/>
      <c r="V215" s="594"/>
      <c r="W215" s="594"/>
      <c r="X215" s="594"/>
      <c r="Y215" s="594"/>
      <c r="Z215" s="594"/>
    </row>
    <row r="216" ht="14.25" customHeight="1">
      <c r="A216" s="595"/>
      <c r="B216" s="596"/>
      <c r="C216" s="499"/>
      <c r="D216" s="597"/>
      <c r="E216" s="598"/>
      <c r="F216" s="599"/>
      <c r="G216" s="594"/>
      <c r="H216" s="594"/>
      <c r="I216" s="594"/>
      <c r="J216" s="594"/>
      <c r="K216" s="594"/>
      <c r="L216" s="594"/>
      <c r="M216" s="594"/>
      <c r="N216" s="594"/>
      <c r="O216" s="594"/>
      <c r="P216" s="594"/>
      <c r="Q216" s="594"/>
      <c r="R216" s="594"/>
      <c r="S216" s="594"/>
      <c r="T216" s="594"/>
      <c r="U216" s="594"/>
      <c r="V216" s="594"/>
      <c r="W216" s="594"/>
      <c r="X216" s="594"/>
      <c r="Y216" s="594"/>
      <c r="Z216" s="594"/>
    </row>
    <row r="217" ht="14.25" customHeight="1">
      <c r="A217" s="595"/>
      <c r="B217" s="596"/>
      <c r="C217" s="499"/>
      <c r="D217" s="597"/>
      <c r="E217" s="598"/>
      <c r="F217" s="599"/>
      <c r="G217" s="594"/>
      <c r="H217" s="594"/>
      <c r="I217" s="594"/>
      <c r="J217" s="594"/>
      <c r="K217" s="594"/>
      <c r="L217" s="594"/>
      <c r="M217" s="594"/>
      <c r="N217" s="594"/>
      <c r="O217" s="594"/>
      <c r="P217" s="594"/>
      <c r="Q217" s="594"/>
      <c r="R217" s="594"/>
      <c r="S217" s="594"/>
      <c r="T217" s="594"/>
      <c r="U217" s="594"/>
      <c r="V217" s="594"/>
      <c r="W217" s="594"/>
      <c r="X217" s="594"/>
      <c r="Y217" s="594"/>
      <c r="Z217" s="594"/>
    </row>
    <row r="218" ht="14.25" customHeight="1">
      <c r="A218" s="595"/>
      <c r="B218" s="596"/>
      <c r="C218" s="499"/>
      <c r="D218" s="597"/>
      <c r="E218" s="598"/>
      <c r="F218" s="599"/>
      <c r="G218" s="594"/>
      <c r="H218" s="594"/>
      <c r="I218" s="594"/>
      <c r="J218" s="594"/>
      <c r="K218" s="594"/>
      <c r="L218" s="594"/>
      <c r="M218" s="594"/>
      <c r="N218" s="594"/>
      <c r="O218" s="594"/>
      <c r="P218" s="594"/>
      <c r="Q218" s="594"/>
      <c r="R218" s="594"/>
      <c r="S218" s="594"/>
      <c r="T218" s="594"/>
      <c r="U218" s="594"/>
      <c r="V218" s="594"/>
      <c r="W218" s="594"/>
      <c r="X218" s="594"/>
      <c r="Y218" s="594"/>
      <c r="Z218" s="594"/>
    </row>
    <row r="219" ht="14.25" customHeight="1">
      <c r="A219" s="595"/>
      <c r="B219" s="596"/>
      <c r="C219" s="499"/>
      <c r="D219" s="597"/>
      <c r="E219" s="598"/>
      <c r="F219" s="599"/>
      <c r="G219" s="594"/>
      <c r="H219" s="594"/>
      <c r="I219" s="594"/>
      <c r="J219" s="594"/>
      <c r="K219" s="594"/>
      <c r="L219" s="594"/>
      <c r="M219" s="594"/>
      <c r="N219" s="594"/>
      <c r="O219" s="594"/>
      <c r="P219" s="594"/>
      <c r="Q219" s="594"/>
      <c r="R219" s="594"/>
      <c r="S219" s="594"/>
      <c r="T219" s="594"/>
      <c r="U219" s="594"/>
      <c r="V219" s="594"/>
      <c r="W219" s="594"/>
      <c r="X219" s="594"/>
      <c r="Y219" s="594"/>
      <c r="Z219" s="594"/>
    </row>
    <row r="220" ht="14.25" customHeight="1">
      <c r="A220" s="595"/>
      <c r="B220" s="596"/>
      <c r="C220" s="499"/>
      <c r="D220" s="597"/>
      <c r="E220" s="598"/>
      <c r="F220" s="599"/>
      <c r="G220" s="594"/>
      <c r="H220" s="594"/>
      <c r="I220" s="594"/>
      <c r="J220" s="594"/>
      <c r="K220" s="594"/>
      <c r="L220" s="594"/>
      <c r="M220" s="594"/>
      <c r="N220" s="594"/>
      <c r="O220" s="594"/>
      <c r="P220" s="594"/>
      <c r="Q220" s="594"/>
      <c r="R220" s="594"/>
      <c r="S220" s="594"/>
      <c r="T220" s="594"/>
      <c r="U220" s="594"/>
      <c r="V220" s="594"/>
      <c r="W220" s="594"/>
      <c r="X220" s="594"/>
      <c r="Y220" s="594"/>
      <c r="Z220" s="594"/>
    </row>
    <row r="221" ht="14.25" customHeight="1">
      <c r="A221" s="595"/>
      <c r="B221" s="596"/>
      <c r="C221" s="499"/>
      <c r="D221" s="597"/>
      <c r="E221" s="598"/>
      <c r="F221" s="599"/>
      <c r="G221" s="594"/>
      <c r="H221" s="594"/>
      <c r="I221" s="594"/>
      <c r="J221" s="594"/>
      <c r="K221" s="594"/>
      <c r="L221" s="594"/>
      <c r="M221" s="594"/>
      <c r="N221" s="594"/>
      <c r="O221" s="594"/>
      <c r="P221" s="594"/>
      <c r="Q221" s="594"/>
      <c r="R221" s="594"/>
      <c r="S221" s="594"/>
      <c r="T221" s="594"/>
      <c r="U221" s="594"/>
      <c r="V221" s="594"/>
      <c r="W221" s="594"/>
      <c r="X221" s="594"/>
      <c r="Y221" s="594"/>
      <c r="Z221" s="594"/>
    </row>
    <row r="222" ht="14.25" customHeight="1">
      <c r="A222" s="595"/>
      <c r="B222" s="596"/>
      <c r="C222" s="499"/>
      <c r="D222" s="597"/>
      <c r="E222" s="598"/>
      <c r="F222" s="599"/>
      <c r="G222" s="594"/>
      <c r="H222" s="594"/>
      <c r="I222" s="594"/>
      <c r="J222" s="594"/>
      <c r="K222" s="594"/>
      <c r="L222" s="594"/>
      <c r="M222" s="594"/>
      <c r="N222" s="594"/>
      <c r="O222" s="594"/>
      <c r="P222" s="594"/>
      <c r="Q222" s="594"/>
      <c r="R222" s="594"/>
      <c r="S222" s="594"/>
      <c r="T222" s="594"/>
      <c r="U222" s="594"/>
      <c r="V222" s="594"/>
      <c r="W222" s="594"/>
      <c r="X222" s="594"/>
      <c r="Y222" s="594"/>
      <c r="Z222" s="594"/>
    </row>
    <row r="223" ht="14.25" customHeight="1">
      <c r="A223" s="595"/>
      <c r="B223" s="596"/>
      <c r="C223" s="499"/>
      <c r="D223" s="597"/>
      <c r="E223" s="598"/>
      <c r="F223" s="599"/>
      <c r="G223" s="594"/>
      <c r="H223" s="594"/>
      <c r="I223" s="594"/>
      <c r="J223" s="594"/>
      <c r="K223" s="594"/>
      <c r="L223" s="594"/>
      <c r="M223" s="594"/>
      <c r="N223" s="594"/>
      <c r="O223" s="594"/>
      <c r="P223" s="594"/>
      <c r="Q223" s="594"/>
      <c r="R223" s="594"/>
      <c r="S223" s="594"/>
      <c r="T223" s="594"/>
      <c r="U223" s="594"/>
      <c r="V223" s="594"/>
      <c r="W223" s="594"/>
      <c r="X223" s="594"/>
      <c r="Y223" s="594"/>
      <c r="Z223" s="594"/>
    </row>
    <row r="224" ht="14.25" customHeight="1">
      <c r="A224" s="595"/>
      <c r="B224" s="596"/>
      <c r="C224" s="499"/>
      <c r="D224" s="597"/>
      <c r="E224" s="598"/>
      <c r="F224" s="599"/>
      <c r="G224" s="594"/>
      <c r="H224" s="594"/>
      <c r="I224" s="594"/>
      <c r="J224" s="594"/>
      <c r="K224" s="594"/>
      <c r="L224" s="594"/>
      <c r="M224" s="594"/>
      <c r="N224" s="594"/>
      <c r="O224" s="594"/>
      <c r="P224" s="594"/>
      <c r="Q224" s="594"/>
      <c r="R224" s="594"/>
      <c r="S224" s="594"/>
      <c r="T224" s="594"/>
      <c r="U224" s="594"/>
      <c r="V224" s="594"/>
      <c r="W224" s="594"/>
      <c r="X224" s="594"/>
      <c r="Y224" s="594"/>
      <c r="Z224" s="594"/>
    </row>
    <row r="225" ht="14.25" customHeight="1">
      <c r="A225" s="595"/>
      <c r="B225" s="596"/>
      <c r="C225" s="499"/>
      <c r="D225" s="597"/>
      <c r="E225" s="598"/>
      <c r="F225" s="599"/>
      <c r="G225" s="594"/>
      <c r="H225" s="594"/>
      <c r="I225" s="594"/>
      <c r="J225" s="594"/>
      <c r="K225" s="594"/>
      <c r="L225" s="594"/>
      <c r="M225" s="594"/>
      <c r="N225" s="594"/>
      <c r="O225" s="594"/>
      <c r="P225" s="594"/>
      <c r="Q225" s="594"/>
      <c r="R225" s="594"/>
      <c r="S225" s="594"/>
      <c r="T225" s="594"/>
      <c r="U225" s="594"/>
      <c r="V225" s="594"/>
      <c r="W225" s="594"/>
      <c r="X225" s="594"/>
      <c r="Y225" s="594"/>
      <c r="Z225" s="594"/>
    </row>
    <row r="226" ht="14.25" customHeight="1">
      <c r="A226" s="595"/>
      <c r="B226" s="596"/>
      <c r="C226" s="499"/>
      <c r="D226" s="597"/>
      <c r="E226" s="598"/>
      <c r="F226" s="599"/>
      <c r="G226" s="594"/>
      <c r="H226" s="594"/>
      <c r="I226" s="594"/>
      <c r="J226" s="594"/>
      <c r="K226" s="594"/>
      <c r="L226" s="594"/>
      <c r="M226" s="594"/>
      <c r="N226" s="594"/>
      <c r="O226" s="594"/>
      <c r="P226" s="594"/>
      <c r="Q226" s="594"/>
      <c r="R226" s="594"/>
      <c r="S226" s="594"/>
      <c r="T226" s="594"/>
      <c r="U226" s="594"/>
      <c r="V226" s="594"/>
      <c r="W226" s="594"/>
      <c r="X226" s="594"/>
      <c r="Y226" s="594"/>
      <c r="Z226" s="594"/>
    </row>
    <row r="227" ht="14.25" customHeight="1">
      <c r="A227" s="595"/>
      <c r="B227" s="596"/>
      <c r="C227" s="499"/>
      <c r="D227" s="597"/>
      <c r="E227" s="598"/>
      <c r="F227" s="599"/>
      <c r="G227" s="594"/>
      <c r="H227" s="594"/>
      <c r="I227" s="594"/>
      <c r="J227" s="594"/>
      <c r="K227" s="594"/>
      <c r="L227" s="594"/>
      <c r="M227" s="594"/>
      <c r="N227" s="594"/>
      <c r="O227" s="594"/>
      <c r="P227" s="594"/>
      <c r="Q227" s="594"/>
      <c r="R227" s="594"/>
      <c r="S227" s="594"/>
      <c r="T227" s="594"/>
      <c r="U227" s="594"/>
      <c r="V227" s="594"/>
      <c r="W227" s="594"/>
      <c r="X227" s="594"/>
      <c r="Y227" s="594"/>
      <c r="Z227" s="594"/>
    </row>
    <row r="228" ht="14.25" customHeight="1">
      <c r="A228" s="595"/>
      <c r="B228" s="596"/>
      <c r="C228" s="499"/>
      <c r="D228" s="597"/>
      <c r="E228" s="598"/>
      <c r="F228" s="599"/>
      <c r="G228" s="594"/>
      <c r="H228" s="594"/>
      <c r="I228" s="594"/>
      <c r="J228" s="594"/>
      <c r="K228" s="594"/>
      <c r="L228" s="594"/>
      <c r="M228" s="594"/>
      <c r="N228" s="594"/>
      <c r="O228" s="594"/>
      <c r="P228" s="594"/>
      <c r="Q228" s="594"/>
      <c r="R228" s="594"/>
      <c r="S228" s="594"/>
      <c r="T228" s="594"/>
      <c r="U228" s="594"/>
      <c r="V228" s="594"/>
      <c r="W228" s="594"/>
      <c r="X228" s="594"/>
      <c r="Y228" s="594"/>
      <c r="Z228" s="594"/>
    </row>
    <row r="229" ht="14.25" customHeight="1">
      <c r="A229" s="595"/>
      <c r="B229" s="596"/>
      <c r="C229" s="499"/>
      <c r="D229" s="597"/>
      <c r="E229" s="598"/>
      <c r="F229" s="599"/>
      <c r="G229" s="594"/>
      <c r="H229" s="594"/>
      <c r="I229" s="594"/>
      <c r="J229" s="594"/>
      <c r="K229" s="594"/>
      <c r="L229" s="594"/>
      <c r="M229" s="594"/>
      <c r="N229" s="594"/>
      <c r="O229" s="594"/>
      <c r="P229" s="594"/>
      <c r="Q229" s="594"/>
      <c r="R229" s="594"/>
      <c r="S229" s="594"/>
      <c r="T229" s="594"/>
      <c r="U229" s="594"/>
      <c r="V229" s="594"/>
      <c r="W229" s="594"/>
      <c r="X229" s="594"/>
      <c r="Y229" s="594"/>
      <c r="Z229" s="594"/>
    </row>
    <row r="230" ht="14.25" customHeight="1">
      <c r="A230" s="595"/>
      <c r="B230" s="596"/>
      <c r="C230" s="499"/>
      <c r="D230" s="597"/>
      <c r="E230" s="598"/>
      <c r="F230" s="599"/>
      <c r="G230" s="594"/>
      <c r="H230" s="594"/>
      <c r="I230" s="594"/>
      <c r="J230" s="594"/>
      <c r="K230" s="594"/>
      <c r="L230" s="594"/>
      <c r="M230" s="594"/>
      <c r="N230" s="594"/>
      <c r="O230" s="594"/>
      <c r="P230" s="594"/>
      <c r="Q230" s="594"/>
      <c r="R230" s="594"/>
      <c r="S230" s="594"/>
      <c r="T230" s="594"/>
      <c r="U230" s="594"/>
      <c r="V230" s="594"/>
      <c r="W230" s="594"/>
      <c r="X230" s="594"/>
      <c r="Y230" s="594"/>
      <c r="Z230" s="594"/>
    </row>
    <row r="231" ht="14.25" customHeight="1">
      <c r="A231" s="595"/>
      <c r="B231" s="596"/>
      <c r="C231" s="499"/>
      <c r="D231" s="597"/>
      <c r="E231" s="598"/>
      <c r="F231" s="599"/>
      <c r="G231" s="594"/>
      <c r="H231" s="594"/>
      <c r="I231" s="594"/>
      <c r="J231" s="594"/>
      <c r="K231" s="594"/>
      <c r="L231" s="594"/>
      <c r="M231" s="594"/>
      <c r="N231" s="594"/>
      <c r="O231" s="594"/>
      <c r="P231" s="594"/>
      <c r="Q231" s="594"/>
      <c r="R231" s="594"/>
      <c r="S231" s="594"/>
      <c r="T231" s="594"/>
      <c r="U231" s="594"/>
      <c r="V231" s="594"/>
      <c r="W231" s="594"/>
      <c r="X231" s="594"/>
      <c r="Y231" s="594"/>
      <c r="Z231" s="594"/>
    </row>
    <row r="232" ht="14.25" customHeight="1">
      <c r="A232" s="595"/>
      <c r="B232" s="596"/>
      <c r="C232" s="499"/>
      <c r="D232" s="597"/>
      <c r="E232" s="598"/>
      <c r="F232" s="599"/>
      <c r="G232" s="594"/>
      <c r="H232" s="594"/>
      <c r="I232" s="594"/>
      <c r="J232" s="594"/>
      <c r="K232" s="594"/>
      <c r="L232" s="594"/>
      <c r="M232" s="594"/>
      <c r="N232" s="594"/>
      <c r="O232" s="594"/>
      <c r="P232" s="594"/>
      <c r="Q232" s="594"/>
      <c r="R232" s="594"/>
      <c r="S232" s="594"/>
      <c r="T232" s="594"/>
      <c r="U232" s="594"/>
      <c r="V232" s="594"/>
      <c r="W232" s="594"/>
      <c r="X232" s="594"/>
      <c r="Y232" s="594"/>
      <c r="Z232" s="594"/>
    </row>
    <row r="233" ht="14.25" customHeight="1">
      <c r="A233" s="595"/>
      <c r="B233" s="596"/>
      <c r="C233" s="499"/>
      <c r="D233" s="597"/>
      <c r="E233" s="598"/>
      <c r="F233" s="599"/>
      <c r="G233" s="594"/>
      <c r="H233" s="594"/>
      <c r="I233" s="594"/>
      <c r="J233" s="594"/>
      <c r="K233" s="594"/>
      <c r="L233" s="594"/>
      <c r="M233" s="594"/>
      <c r="N233" s="594"/>
      <c r="O233" s="594"/>
      <c r="P233" s="594"/>
      <c r="Q233" s="594"/>
      <c r="R233" s="594"/>
      <c r="S233" s="594"/>
      <c r="T233" s="594"/>
      <c r="U233" s="594"/>
      <c r="V233" s="594"/>
      <c r="W233" s="594"/>
      <c r="X233" s="594"/>
      <c r="Y233" s="594"/>
      <c r="Z233" s="594"/>
    </row>
    <row r="234" ht="14.25" customHeight="1">
      <c r="A234" s="595"/>
      <c r="B234" s="596"/>
      <c r="C234" s="499"/>
      <c r="D234" s="597"/>
      <c r="E234" s="598"/>
      <c r="F234" s="599"/>
      <c r="G234" s="594"/>
      <c r="H234" s="594"/>
      <c r="I234" s="594"/>
      <c r="J234" s="594"/>
      <c r="K234" s="594"/>
      <c r="L234" s="594"/>
      <c r="M234" s="594"/>
      <c r="N234" s="594"/>
      <c r="O234" s="594"/>
      <c r="P234" s="594"/>
      <c r="Q234" s="594"/>
      <c r="R234" s="594"/>
      <c r="S234" s="594"/>
      <c r="T234" s="594"/>
      <c r="U234" s="594"/>
      <c r="V234" s="594"/>
      <c r="W234" s="594"/>
      <c r="X234" s="594"/>
      <c r="Y234" s="594"/>
      <c r="Z234" s="594"/>
    </row>
    <row r="235" ht="14.25" customHeight="1">
      <c r="A235" s="595"/>
      <c r="B235" s="596"/>
      <c r="C235" s="499"/>
      <c r="D235" s="597"/>
      <c r="E235" s="598"/>
      <c r="F235" s="599"/>
      <c r="G235" s="594"/>
      <c r="H235" s="594"/>
      <c r="I235" s="594"/>
      <c r="J235" s="594"/>
      <c r="K235" s="594"/>
      <c r="L235" s="594"/>
      <c r="M235" s="594"/>
      <c r="N235" s="594"/>
      <c r="O235" s="594"/>
      <c r="P235" s="594"/>
      <c r="Q235" s="594"/>
      <c r="R235" s="594"/>
      <c r="S235" s="594"/>
      <c r="T235" s="594"/>
      <c r="U235" s="594"/>
      <c r="V235" s="594"/>
      <c r="W235" s="594"/>
      <c r="X235" s="594"/>
      <c r="Y235" s="594"/>
      <c r="Z235" s="594"/>
    </row>
    <row r="236" ht="14.25" customHeight="1">
      <c r="A236" s="595"/>
      <c r="B236" s="596"/>
      <c r="C236" s="499"/>
      <c r="D236" s="597"/>
      <c r="E236" s="598"/>
      <c r="F236" s="599"/>
      <c r="G236" s="594"/>
      <c r="H236" s="594"/>
      <c r="I236" s="594"/>
      <c r="J236" s="594"/>
      <c r="K236" s="594"/>
      <c r="L236" s="594"/>
      <c r="M236" s="594"/>
      <c r="N236" s="594"/>
      <c r="O236" s="594"/>
      <c r="P236" s="594"/>
      <c r="Q236" s="594"/>
      <c r="R236" s="594"/>
      <c r="S236" s="594"/>
      <c r="T236" s="594"/>
      <c r="U236" s="594"/>
      <c r="V236" s="594"/>
      <c r="W236" s="594"/>
      <c r="X236" s="594"/>
      <c r="Y236" s="594"/>
      <c r="Z236" s="594"/>
    </row>
    <row r="237" ht="14.25" customHeight="1">
      <c r="A237" s="595"/>
      <c r="B237" s="596"/>
      <c r="C237" s="499"/>
      <c r="D237" s="597"/>
      <c r="E237" s="598"/>
      <c r="F237" s="599"/>
      <c r="G237" s="594"/>
      <c r="H237" s="594"/>
      <c r="I237" s="594"/>
      <c r="J237" s="594"/>
      <c r="K237" s="594"/>
      <c r="L237" s="594"/>
      <c r="M237" s="594"/>
      <c r="N237" s="594"/>
      <c r="O237" s="594"/>
      <c r="P237" s="594"/>
      <c r="Q237" s="594"/>
      <c r="R237" s="594"/>
      <c r="S237" s="594"/>
      <c r="T237" s="594"/>
      <c r="U237" s="594"/>
      <c r="V237" s="594"/>
      <c r="W237" s="594"/>
      <c r="X237" s="594"/>
      <c r="Y237" s="594"/>
      <c r="Z237" s="594"/>
    </row>
    <row r="238" ht="14.25" customHeight="1">
      <c r="A238" s="595"/>
      <c r="B238" s="596"/>
      <c r="C238" s="499"/>
      <c r="D238" s="597"/>
      <c r="E238" s="598"/>
      <c r="F238" s="599"/>
      <c r="G238" s="594"/>
      <c r="H238" s="594"/>
      <c r="I238" s="594"/>
      <c r="J238" s="594"/>
      <c r="K238" s="594"/>
      <c r="L238" s="594"/>
      <c r="M238" s="594"/>
      <c r="N238" s="594"/>
      <c r="O238" s="594"/>
      <c r="P238" s="594"/>
      <c r="Q238" s="594"/>
      <c r="R238" s="594"/>
      <c r="S238" s="594"/>
      <c r="T238" s="594"/>
      <c r="U238" s="594"/>
      <c r="V238" s="594"/>
      <c r="W238" s="594"/>
      <c r="X238" s="594"/>
      <c r="Y238" s="594"/>
      <c r="Z238" s="594"/>
    </row>
    <row r="239" ht="14.25" customHeight="1">
      <c r="A239" s="595"/>
      <c r="B239" s="596"/>
      <c r="C239" s="499"/>
      <c r="D239" s="597"/>
      <c r="E239" s="598"/>
      <c r="F239" s="599"/>
      <c r="G239" s="594"/>
      <c r="H239" s="594"/>
      <c r="I239" s="594"/>
      <c r="J239" s="594"/>
      <c r="K239" s="594"/>
      <c r="L239" s="594"/>
      <c r="M239" s="594"/>
      <c r="N239" s="594"/>
      <c r="O239" s="594"/>
      <c r="P239" s="594"/>
      <c r="Q239" s="594"/>
      <c r="R239" s="594"/>
      <c r="S239" s="594"/>
      <c r="T239" s="594"/>
      <c r="U239" s="594"/>
      <c r="V239" s="594"/>
      <c r="W239" s="594"/>
      <c r="X239" s="594"/>
      <c r="Y239" s="594"/>
      <c r="Z239" s="594"/>
    </row>
    <row r="240" ht="14.25" customHeight="1">
      <c r="A240" s="595"/>
      <c r="B240" s="596"/>
      <c r="C240" s="499"/>
      <c r="D240" s="597"/>
      <c r="E240" s="598"/>
      <c r="F240" s="599"/>
      <c r="G240" s="594"/>
      <c r="H240" s="594"/>
      <c r="I240" s="594"/>
      <c r="J240" s="594"/>
      <c r="K240" s="594"/>
      <c r="L240" s="594"/>
      <c r="M240" s="594"/>
      <c r="N240" s="594"/>
      <c r="O240" s="594"/>
      <c r="P240" s="594"/>
      <c r="Q240" s="594"/>
      <c r="R240" s="594"/>
      <c r="S240" s="594"/>
      <c r="T240" s="594"/>
      <c r="U240" s="594"/>
      <c r="V240" s="594"/>
      <c r="W240" s="594"/>
      <c r="X240" s="594"/>
      <c r="Y240" s="594"/>
      <c r="Z240" s="594"/>
    </row>
    <row r="241" ht="14.25" customHeight="1">
      <c r="A241" s="595"/>
      <c r="B241" s="596"/>
      <c r="C241" s="499"/>
      <c r="D241" s="597"/>
      <c r="E241" s="598"/>
      <c r="F241" s="599"/>
      <c r="G241" s="594"/>
      <c r="H241" s="594"/>
      <c r="I241" s="594"/>
      <c r="J241" s="594"/>
      <c r="K241" s="594"/>
      <c r="L241" s="594"/>
      <c r="M241" s="594"/>
      <c r="N241" s="594"/>
      <c r="O241" s="594"/>
      <c r="P241" s="594"/>
      <c r="Q241" s="594"/>
      <c r="R241" s="594"/>
      <c r="S241" s="594"/>
      <c r="T241" s="594"/>
      <c r="U241" s="594"/>
      <c r="V241" s="594"/>
      <c r="W241" s="594"/>
      <c r="X241" s="594"/>
      <c r="Y241" s="594"/>
      <c r="Z241" s="594"/>
    </row>
    <row r="242" ht="14.25" customHeight="1">
      <c r="A242" s="595"/>
      <c r="B242" s="596"/>
      <c r="C242" s="499"/>
      <c r="D242" s="597"/>
      <c r="E242" s="598"/>
      <c r="F242" s="599"/>
      <c r="G242" s="594"/>
      <c r="H242" s="594"/>
      <c r="I242" s="594"/>
      <c r="J242" s="594"/>
      <c r="K242" s="594"/>
      <c r="L242" s="594"/>
      <c r="M242" s="594"/>
      <c r="N242" s="594"/>
      <c r="O242" s="594"/>
      <c r="P242" s="594"/>
      <c r="Q242" s="594"/>
      <c r="R242" s="594"/>
      <c r="S242" s="594"/>
      <c r="T242" s="594"/>
      <c r="U242" s="594"/>
      <c r="V242" s="594"/>
      <c r="W242" s="594"/>
      <c r="X242" s="594"/>
      <c r="Y242" s="594"/>
      <c r="Z242" s="594"/>
    </row>
    <row r="243" ht="14.25" customHeight="1">
      <c r="A243" s="595"/>
      <c r="B243" s="596"/>
      <c r="C243" s="499"/>
      <c r="D243" s="597"/>
      <c r="E243" s="598"/>
      <c r="F243" s="599"/>
      <c r="G243" s="594"/>
      <c r="H243" s="594"/>
      <c r="I243" s="594"/>
      <c r="J243" s="594"/>
      <c r="K243" s="594"/>
      <c r="L243" s="594"/>
      <c r="M243" s="594"/>
      <c r="N243" s="594"/>
      <c r="O243" s="594"/>
      <c r="P243" s="594"/>
      <c r="Q243" s="594"/>
      <c r="R243" s="594"/>
      <c r="S243" s="594"/>
      <c r="T243" s="594"/>
      <c r="U243" s="594"/>
      <c r="V243" s="594"/>
      <c r="W243" s="594"/>
      <c r="X243" s="594"/>
      <c r="Y243" s="594"/>
      <c r="Z243" s="594"/>
    </row>
    <row r="244" ht="14.25" customHeight="1">
      <c r="A244" s="595"/>
      <c r="B244" s="596"/>
      <c r="C244" s="499"/>
      <c r="D244" s="597"/>
      <c r="E244" s="598"/>
      <c r="F244" s="599"/>
      <c r="G244" s="594"/>
      <c r="H244" s="594"/>
      <c r="I244" s="594"/>
      <c r="J244" s="594"/>
      <c r="K244" s="594"/>
      <c r="L244" s="594"/>
      <c r="M244" s="594"/>
      <c r="N244" s="594"/>
      <c r="O244" s="594"/>
      <c r="P244" s="594"/>
      <c r="Q244" s="594"/>
      <c r="R244" s="594"/>
      <c r="S244" s="594"/>
      <c r="T244" s="594"/>
      <c r="U244" s="594"/>
      <c r="V244" s="594"/>
      <c r="W244" s="594"/>
      <c r="X244" s="594"/>
      <c r="Y244" s="594"/>
      <c r="Z244" s="594"/>
    </row>
    <row r="245" ht="14.25" customHeight="1">
      <c r="A245" s="595"/>
      <c r="B245" s="596"/>
      <c r="C245" s="499"/>
      <c r="D245" s="597"/>
      <c r="E245" s="598"/>
      <c r="F245" s="599"/>
      <c r="G245" s="594"/>
      <c r="H245" s="594"/>
      <c r="I245" s="594"/>
      <c r="J245" s="594"/>
      <c r="K245" s="594"/>
      <c r="L245" s="594"/>
      <c r="M245" s="594"/>
      <c r="N245" s="594"/>
      <c r="O245" s="594"/>
      <c r="P245" s="594"/>
      <c r="Q245" s="594"/>
      <c r="R245" s="594"/>
      <c r="S245" s="594"/>
      <c r="T245" s="594"/>
      <c r="U245" s="594"/>
      <c r="V245" s="594"/>
      <c r="W245" s="594"/>
      <c r="X245" s="594"/>
      <c r="Y245" s="594"/>
      <c r="Z245" s="594"/>
    </row>
    <row r="246" ht="14.25" customHeight="1">
      <c r="A246" s="595"/>
      <c r="B246" s="596"/>
      <c r="C246" s="499"/>
      <c r="D246" s="597"/>
      <c r="E246" s="598"/>
      <c r="F246" s="599"/>
      <c r="G246" s="594"/>
      <c r="H246" s="594"/>
      <c r="I246" s="594"/>
      <c r="J246" s="594"/>
      <c r="K246" s="594"/>
      <c r="L246" s="594"/>
      <c r="M246" s="594"/>
      <c r="N246" s="594"/>
      <c r="O246" s="594"/>
      <c r="P246" s="594"/>
      <c r="Q246" s="594"/>
      <c r="R246" s="594"/>
      <c r="S246" s="594"/>
      <c r="T246" s="594"/>
      <c r="U246" s="594"/>
      <c r="V246" s="594"/>
      <c r="W246" s="594"/>
      <c r="X246" s="594"/>
      <c r="Y246" s="594"/>
      <c r="Z246" s="594"/>
    </row>
    <row r="247" ht="14.25" customHeight="1">
      <c r="A247" s="595"/>
      <c r="B247" s="596"/>
      <c r="C247" s="499"/>
      <c r="D247" s="597"/>
      <c r="E247" s="598"/>
      <c r="F247" s="599"/>
      <c r="G247" s="594"/>
      <c r="H247" s="594"/>
      <c r="I247" s="594"/>
      <c r="J247" s="594"/>
      <c r="K247" s="594"/>
      <c r="L247" s="594"/>
      <c r="M247" s="594"/>
      <c r="N247" s="594"/>
      <c r="O247" s="594"/>
      <c r="P247" s="594"/>
      <c r="Q247" s="594"/>
      <c r="R247" s="594"/>
      <c r="S247" s="594"/>
      <c r="T247" s="594"/>
      <c r="U247" s="594"/>
      <c r="V247" s="594"/>
      <c r="W247" s="594"/>
      <c r="X247" s="594"/>
      <c r="Y247" s="594"/>
      <c r="Z247" s="594"/>
    </row>
    <row r="248" ht="14.25" customHeight="1">
      <c r="A248" s="595"/>
      <c r="B248" s="596"/>
      <c r="C248" s="499"/>
      <c r="D248" s="597"/>
      <c r="E248" s="598"/>
      <c r="F248" s="599"/>
      <c r="G248" s="594"/>
      <c r="H248" s="594"/>
      <c r="I248" s="594"/>
      <c r="J248" s="594"/>
      <c r="K248" s="594"/>
      <c r="L248" s="594"/>
      <c r="M248" s="594"/>
      <c r="N248" s="594"/>
      <c r="O248" s="594"/>
      <c r="P248" s="594"/>
      <c r="Q248" s="594"/>
      <c r="R248" s="594"/>
      <c r="S248" s="594"/>
      <c r="T248" s="594"/>
      <c r="U248" s="594"/>
      <c r="V248" s="594"/>
      <c r="W248" s="594"/>
      <c r="X248" s="594"/>
      <c r="Y248" s="594"/>
      <c r="Z248" s="594"/>
    </row>
    <row r="249" ht="14.25" customHeight="1">
      <c r="A249" s="595"/>
      <c r="B249" s="596"/>
      <c r="C249" s="499"/>
      <c r="D249" s="597"/>
      <c r="E249" s="598"/>
      <c r="F249" s="599"/>
      <c r="G249" s="594"/>
      <c r="H249" s="594"/>
      <c r="I249" s="594"/>
      <c r="J249" s="594"/>
      <c r="K249" s="594"/>
      <c r="L249" s="594"/>
      <c r="M249" s="594"/>
      <c r="N249" s="594"/>
      <c r="O249" s="594"/>
      <c r="P249" s="594"/>
      <c r="Q249" s="594"/>
      <c r="R249" s="594"/>
      <c r="S249" s="594"/>
      <c r="T249" s="594"/>
      <c r="U249" s="594"/>
      <c r="V249" s="594"/>
      <c r="W249" s="594"/>
      <c r="X249" s="594"/>
      <c r="Y249" s="594"/>
      <c r="Z249" s="594"/>
    </row>
    <row r="250" ht="14.25" customHeight="1">
      <c r="A250" s="595"/>
      <c r="B250" s="596"/>
      <c r="C250" s="499"/>
      <c r="D250" s="597"/>
      <c r="E250" s="598"/>
      <c r="F250" s="599"/>
      <c r="G250" s="594"/>
      <c r="H250" s="594"/>
      <c r="I250" s="594"/>
      <c r="J250" s="594"/>
      <c r="K250" s="594"/>
      <c r="L250" s="594"/>
      <c r="M250" s="594"/>
      <c r="N250" s="594"/>
      <c r="O250" s="594"/>
      <c r="P250" s="594"/>
      <c r="Q250" s="594"/>
      <c r="R250" s="594"/>
      <c r="S250" s="594"/>
      <c r="T250" s="594"/>
      <c r="U250" s="594"/>
      <c r="V250" s="594"/>
      <c r="W250" s="594"/>
      <c r="X250" s="594"/>
      <c r="Y250" s="594"/>
      <c r="Z250" s="594"/>
    </row>
    <row r="251" ht="14.25" customHeight="1">
      <c r="A251" s="595"/>
      <c r="B251" s="596"/>
      <c r="C251" s="499"/>
      <c r="D251" s="597"/>
      <c r="E251" s="598"/>
      <c r="F251" s="599"/>
      <c r="G251" s="594"/>
      <c r="H251" s="594"/>
      <c r="I251" s="594"/>
      <c r="J251" s="594"/>
      <c r="K251" s="594"/>
      <c r="L251" s="594"/>
      <c r="M251" s="594"/>
      <c r="N251" s="594"/>
      <c r="O251" s="594"/>
      <c r="P251" s="594"/>
      <c r="Q251" s="594"/>
      <c r="R251" s="594"/>
      <c r="S251" s="594"/>
      <c r="T251" s="594"/>
      <c r="U251" s="594"/>
      <c r="V251" s="594"/>
      <c r="W251" s="594"/>
      <c r="X251" s="594"/>
      <c r="Y251" s="594"/>
      <c r="Z251" s="594"/>
    </row>
    <row r="252" ht="14.25" customHeight="1">
      <c r="A252" s="595"/>
      <c r="B252" s="596"/>
      <c r="C252" s="499"/>
      <c r="D252" s="597"/>
      <c r="E252" s="598"/>
      <c r="F252" s="599"/>
      <c r="G252" s="594"/>
      <c r="H252" s="594"/>
      <c r="I252" s="594"/>
      <c r="J252" s="594"/>
      <c r="K252" s="594"/>
      <c r="L252" s="594"/>
      <c r="M252" s="594"/>
      <c r="N252" s="594"/>
      <c r="O252" s="594"/>
      <c r="P252" s="594"/>
      <c r="Q252" s="594"/>
      <c r="R252" s="594"/>
      <c r="S252" s="594"/>
      <c r="T252" s="594"/>
      <c r="U252" s="594"/>
      <c r="V252" s="594"/>
      <c r="W252" s="594"/>
      <c r="X252" s="594"/>
      <c r="Y252" s="594"/>
      <c r="Z252" s="594"/>
    </row>
    <row r="253" ht="14.25" customHeight="1">
      <c r="A253" s="595"/>
      <c r="B253" s="596"/>
      <c r="C253" s="499"/>
      <c r="D253" s="597"/>
      <c r="E253" s="598"/>
      <c r="F253" s="599"/>
      <c r="G253" s="594"/>
      <c r="H253" s="594"/>
      <c r="I253" s="594"/>
      <c r="J253" s="594"/>
      <c r="K253" s="594"/>
      <c r="L253" s="594"/>
      <c r="M253" s="594"/>
      <c r="N253" s="594"/>
      <c r="O253" s="594"/>
      <c r="P253" s="594"/>
      <c r="Q253" s="594"/>
      <c r="R253" s="594"/>
      <c r="S253" s="594"/>
      <c r="T253" s="594"/>
      <c r="U253" s="594"/>
      <c r="V253" s="594"/>
      <c r="W253" s="594"/>
      <c r="X253" s="594"/>
      <c r="Y253" s="594"/>
      <c r="Z253" s="594"/>
    </row>
    <row r="254" ht="14.25" customHeight="1">
      <c r="A254" s="595"/>
      <c r="B254" s="596"/>
      <c r="C254" s="499"/>
      <c r="D254" s="597"/>
      <c r="E254" s="598"/>
      <c r="F254" s="599"/>
      <c r="G254" s="594"/>
      <c r="H254" s="594"/>
      <c r="I254" s="594"/>
      <c r="J254" s="594"/>
      <c r="K254" s="594"/>
      <c r="L254" s="594"/>
      <c r="M254" s="594"/>
      <c r="N254" s="594"/>
      <c r="O254" s="594"/>
      <c r="P254" s="594"/>
      <c r="Q254" s="594"/>
      <c r="R254" s="594"/>
      <c r="S254" s="594"/>
      <c r="T254" s="594"/>
      <c r="U254" s="594"/>
      <c r="V254" s="594"/>
      <c r="W254" s="594"/>
      <c r="X254" s="594"/>
      <c r="Y254" s="594"/>
      <c r="Z254" s="594"/>
    </row>
    <row r="255" ht="14.25" customHeight="1">
      <c r="A255" s="595"/>
      <c r="B255" s="596"/>
      <c r="C255" s="499"/>
      <c r="D255" s="597"/>
      <c r="E255" s="598"/>
      <c r="F255" s="599"/>
      <c r="G255" s="594"/>
      <c r="H255" s="594"/>
      <c r="I255" s="594"/>
      <c r="J255" s="594"/>
      <c r="K255" s="594"/>
      <c r="L255" s="594"/>
      <c r="M255" s="594"/>
      <c r="N255" s="594"/>
      <c r="O255" s="594"/>
      <c r="P255" s="594"/>
      <c r="Q255" s="594"/>
      <c r="R255" s="594"/>
      <c r="S255" s="594"/>
      <c r="T255" s="594"/>
      <c r="U255" s="594"/>
      <c r="V255" s="594"/>
      <c r="W255" s="594"/>
      <c r="X255" s="594"/>
      <c r="Y255" s="594"/>
      <c r="Z255" s="594"/>
    </row>
    <row r="256" ht="14.25" customHeight="1">
      <c r="A256" s="595"/>
      <c r="B256" s="596"/>
      <c r="C256" s="499"/>
      <c r="D256" s="597"/>
      <c r="E256" s="598"/>
      <c r="F256" s="599"/>
      <c r="G256" s="594"/>
      <c r="H256" s="594"/>
      <c r="I256" s="594"/>
      <c r="J256" s="594"/>
      <c r="K256" s="594"/>
      <c r="L256" s="594"/>
      <c r="M256" s="594"/>
      <c r="N256" s="594"/>
      <c r="O256" s="594"/>
      <c r="P256" s="594"/>
      <c r="Q256" s="594"/>
      <c r="R256" s="594"/>
      <c r="S256" s="594"/>
      <c r="T256" s="594"/>
      <c r="U256" s="594"/>
      <c r="V256" s="594"/>
      <c r="W256" s="594"/>
      <c r="X256" s="594"/>
      <c r="Y256" s="594"/>
      <c r="Z256" s="594"/>
    </row>
    <row r="257" ht="14.25" customHeight="1">
      <c r="A257" s="595"/>
      <c r="B257" s="596"/>
      <c r="C257" s="499"/>
      <c r="D257" s="597"/>
      <c r="E257" s="598"/>
      <c r="F257" s="599"/>
      <c r="G257" s="594"/>
      <c r="H257" s="594"/>
      <c r="I257" s="594"/>
      <c r="J257" s="594"/>
      <c r="K257" s="594"/>
      <c r="L257" s="594"/>
      <c r="M257" s="594"/>
      <c r="N257" s="594"/>
      <c r="O257" s="594"/>
      <c r="P257" s="594"/>
      <c r="Q257" s="594"/>
      <c r="R257" s="594"/>
      <c r="S257" s="594"/>
      <c r="T257" s="594"/>
      <c r="U257" s="594"/>
      <c r="V257" s="594"/>
      <c r="W257" s="594"/>
      <c r="X257" s="594"/>
      <c r="Y257" s="594"/>
      <c r="Z257" s="594"/>
    </row>
    <row r="258" ht="14.25" customHeight="1">
      <c r="A258" s="595"/>
      <c r="B258" s="596"/>
      <c r="C258" s="499"/>
      <c r="D258" s="597"/>
      <c r="E258" s="598"/>
      <c r="F258" s="599"/>
      <c r="G258" s="594"/>
      <c r="H258" s="594"/>
      <c r="I258" s="594"/>
      <c r="J258" s="594"/>
      <c r="K258" s="594"/>
      <c r="L258" s="594"/>
      <c r="M258" s="594"/>
      <c r="N258" s="594"/>
      <c r="O258" s="594"/>
      <c r="P258" s="594"/>
      <c r="Q258" s="594"/>
      <c r="R258" s="594"/>
      <c r="S258" s="594"/>
      <c r="T258" s="594"/>
      <c r="U258" s="594"/>
      <c r="V258" s="594"/>
      <c r="W258" s="594"/>
      <c r="X258" s="594"/>
      <c r="Y258" s="594"/>
      <c r="Z258" s="594"/>
    </row>
    <row r="259" ht="14.25" customHeight="1">
      <c r="A259" s="595"/>
      <c r="B259" s="596"/>
      <c r="C259" s="499"/>
      <c r="D259" s="597"/>
      <c r="E259" s="598"/>
      <c r="F259" s="599"/>
      <c r="G259" s="594"/>
      <c r="H259" s="594"/>
      <c r="I259" s="594"/>
      <c r="J259" s="594"/>
      <c r="K259" s="594"/>
      <c r="L259" s="594"/>
      <c r="M259" s="594"/>
      <c r="N259" s="594"/>
      <c r="O259" s="594"/>
      <c r="P259" s="594"/>
      <c r="Q259" s="594"/>
      <c r="R259" s="594"/>
      <c r="S259" s="594"/>
      <c r="T259" s="594"/>
      <c r="U259" s="594"/>
      <c r="V259" s="594"/>
      <c r="W259" s="594"/>
      <c r="X259" s="594"/>
      <c r="Y259" s="594"/>
      <c r="Z259" s="594"/>
    </row>
    <row r="260" ht="14.25" customHeight="1">
      <c r="A260" s="595"/>
      <c r="B260" s="596"/>
      <c r="C260" s="499"/>
      <c r="D260" s="597"/>
      <c r="E260" s="598"/>
      <c r="F260" s="599"/>
      <c r="G260" s="594"/>
      <c r="H260" s="594"/>
      <c r="I260" s="594"/>
      <c r="J260" s="594"/>
      <c r="K260" s="594"/>
      <c r="L260" s="594"/>
      <c r="M260" s="594"/>
      <c r="N260" s="594"/>
      <c r="O260" s="594"/>
      <c r="P260" s="594"/>
      <c r="Q260" s="594"/>
      <c r="R260" s="594"/>
      <c r="S260" s="594"/>
      <c r="T260" s="594"/>
      <c r="U260" s="594"/>
      <c r="V260" s="594"/>
      <c r="W260" s="594"/>
      <c r="X260" s="594"/>
      <c r="Y260" s="594"/>
      <c r="Z260" s="594"/>
    </row>
    <row r="261" ht="14.25" customHeight="1">
      <c r="A261" s="595"/>
      <c r="B261" s="596"/>
      <c r="C261" s="499"/>
      <c r="D261" s="597"/>
      <c r="E261" s="598"/>
      <c r="F261" s="599"/>
      <c r="G261" s="594"/>
      <c r="H261" s="594"/>
      <c r="I261" s="594"/>
      <c r="J261" s="594"/>
      <c r="K261" s="594"/>
      <c r="L261" s="594"/>
      <c r="M261" s="594"/>
      <c r="N261" s="594"/>
      <c r="O261" s="594"/>
      <c r="P261" s="594"/>
      <c r="Q261" s="594"/>
      <c r="R261" s="594"/>
      <c r="S261" s="594"/>
      <c r="T261" s="594"/>
      <c r="U261" s="594"/>
      <c r="V261" s="594"/>
      <c r="W261" s="594"/>
      <c r="X261" s="594"/>
      <c r="Y261" s="594"/>
      <c r="Z261" s="594"/>
    </row>
    <row r="262" ht="14.25" customHeight="1">
      <c r="A262" s="595"/>
      <c r="B262" s="596"/>
      <c r="C262" s="499"/>
      <c r="D262" s="597"/>
      <c r="E262" s="598"/>
      <c r="F262" s="599"/>
      <c r="G262" s="594"/>
      <c r="H262" s="594"/>
      <c r="I262" s="594"/>
      <c r="J262" s="594"/>
      <c r="K262" s="594"/>
      <c r="L262" s="594"/>
      <c r="M262" s="594"/>
      <c r="N262" s="594"/>
      <c r="O262" s="594"/>
      <c r="P262" s="594"/>
      <c r="Q262" s="594"/>
      <c r="R262" s="594"/>
      <c r="S262" s="594"/>
      <c r="T262" s="594"/>
      <c r="U262" s="594"/>
      <c r="V262" s="594"/>
      <c r="W262" s="594"/>
      <c r="X262" s="594"/>
      <c r="Y262" s="594"/>
      <c r="Z262" s="594"/>
    </row>
    <row r="263" ht="14.25" customHeight="1">
      <c r="A263" s="595"/>
      <c r="B263" s="596"/>
      <c r="C263" s="499"/>
      <c r="D263" s="597"/>
      <c r="E263" s="598"/>
      <c r="F263" s="599"/>
      <c r="G263" s="594"/>
      <c r="H263" s="594"/>
      <c r="I263" s="594"/>
      <c r="J263" s="594"/>
      <c r="K263" s="594"/>
      <c r="L263" s="594"/>
      <c r="M263" s="594"/>
      <c r="N263" s="594"/>
      <c r="O263" s="594"/>
      <c r="P263" s="594"/>
      <c r="Q263" s="594"/>
      <c r="R263" s="594"/>
      <c r="S263" s="594"/>
      <c r="T263" s="594"/>
      <c r="U263" s="594"/>
      <c r="V263" s="594"/>
      <c r="W263" s="594"/>
      <c r="X263" s="594"/>
      <c r="Y263" s="594"/>
      <c r="Z263" s="594"/>
    </row>
    <row r="264" ht="14.25" customHeight="1">
      <c r="A264" s="595"/>
      <c r="B264" s="596"/>
      <c r="C264" s="499"/>
      <c r="D264" s="597"/>
      <c r="E264" s="598"/>
      <c r="F264" s="599"/>
      <c r="G264" s="594"/>
      <c r="H264" s="594"/>
      <c r="I264" s="594"/>
      <c r="J264" s="594"/>
      <c r="K264" s="594"/>
      <c r="L264" s="594"/>
      <c r="M264" s="594"/>
      <c r="N264" s="594"/>
      <c r="O264" s="594"/>
      <c r="P264" s="594"/>
      <c r="Q264" s="594"/>
      <c r="R264" s="594"/>
      <c r="S264" s="594"/>
      <c r="T264" s="594"/>
      <c r="U264" s="594"/>
      <c r="V264" s="594"/>
      <c r="W264" s="594"/>
      <c r="X264" s="594"/>
      <c r="Y264" s="594"/>
      <c r="Z264" s="594"/>
    </row>
    <row r="265" ht="14.25" customHeight="1">
      <c r="A265" s="595"/>
      <c r="B265" s="596"/>
      <c r="C265" s="499"/>
      <c r="D265" s="597"/>
      <c r="E265" s="598"/>
      <c r="F265" s="599"/>
      <c r="G265" s="594"/>
      <c r="H265" s="594"/>
      <c r="I265" s="594"/>
      <c r="J265" s="594"/>
      <c r="K265" s="594"/>
      <c r="L265" s="594"/>
      <c r="M265" s="594"/>
      <c r="N265" s="594"/>
      <c r="O265" s="594"/>
      <c r="P265" s="594"/>
      <c r="Q265" s="594"/>
      <c r="R265" s="594"/>
      <c r="S265" s="594"/>
      <c r="T265" s="594"/>
      <c r="U265" s="594"/>
      <c r="V265" s="594"/>
      <c r="W265" s="594"/>
      <c r="X265" s="594"/>
      <c r="Y265" s="594"/>
      <c r="Z265" s="594"/>
    </row>
    <row r="266" ht="14.25" customHeight="1">
      <c r="A266" s="595"/>
      <c r="B266" s="596"/>
      <c r="C266" s="499"/>
      <c r="D266" s="597"/>
      <c r="E266" s="598"/>
      <c r="F266" s="599"/>
      <c r="G266" s="594"/>
      <c r="H266" s="594"/>
      <c r="I266" s="594"/>
      <c r="J266" s="594"/>
      <c r="K266" s="594"/>
      <c r="L266" s="594"/>
      <c r="M266" s="594"/>
      <c r="N266" s="594"/>
      <c r="O266" s="594"/>
      <c r="P266" s="594"/>
      <c r="Q266" s="594"/>
      <c r="R266" s="594"/>
      <c r="S266" s="594"/>
      <c r="T266" s="594"/>
      <c r="U266" s="594"/>
      <c r="V266" s="594"/>
      <c r="W266" s="594"/>
      <c r="X266" s="594"/>
      <c r="Y266" s="594"/>
      <c r="Z266" s="594"/>
    </row>
    <row r="267" ht="14.25" customHeight="1">
      <c r="A267" s="595"/>
      <c r="B267" s="596"/>
      <c r="C267" s="499"/>
      <c r="D267" s="597"/>
      <c r="E267" s="598"/>
      <c r="F267" s="599"/>
      <c r="G267" s="594"/>
      <c r="H267" s="594"/>
      <c r="I267" s="594"/>
      <c r="J267" s="594"/>
      <c r="K267" s="594"/>
      <c r="L267" s="594"/>
      <c r="M267" s="594"/>
      <c r="N267" s="594"/>
      <c r="O267" s="594"/>
      <c r="P267" s="594"/>
      <c r="Q267" s="594"/>
      <c r="R267" s="594"/>
      <c r="S267" s="594"/>
      <c r="T267" s="594"/>
      <c r="U267" s="594"/>
      <c r="V267" s="594"/>
      <c r="W267" s="594"/>
      <c r="X267" s="594"/>
      <c r="Y267" s="594"/>
      <c r="Z267" s="594"/>
    </row>
    <row r="268" ht="14.25" customHeight="1">
      <c r="A268" s="595"/>
      <c r="B268" s="596"/>
      <c r="C268" s="499"/>
      <c r="D268" s="597"/>
      <c r="E268" s="598"/>
      <c r="F268" s="599"/>
      <c r="G268" s="594"/>
      <c r="H268" s="594"/>
      <c r="I268" s="594"/>
      <c r="J268" s="594"/>
      <c r="K268" s="594"/>
      <c r="L268" s="594"/>
      <c r="M268" s="594"/>
      <c r="N268" s="594"/>
      <c r="O268" s="594"/>
      <c r="P268" s="594"/>
      <c r="Q268" s="594"/>
      <c r="R268" s="594"/>
      <c r="S268" s="594"/>
      <c r="T268" s="594"/>
      <c r="U268" s="594"/>
      <c r="V268" s="594"/>
      <c r="W268" s="594"/>
      <c r="X268" s="594"/>
      <c r="Y268" s="594"/>
      <c r="Z268" s="594"/>
    </row>
    <row r="269" ht="14.25" customHeight="1">
      <c r="A269" s="595"/>
      <c r="B269" s="596"/>
      <c r="C269" s="499"/>
      <c r="D269" s="597"/>
      <c r="E269" s="598"/>
      <c r="F269" s="599"/>
      <c r="G269" s="594"/>
      <c r="H269" s="594"/>
      <c r="I269" s="594"/>
      <c r="J269" s="594"/>
      <c r="K269" s="594"/>
      <c r="L269" s="594"/>
      <c r="M269" s="594"/>
      <c r="N269" s="594"/>
      <c r="O269" s="594"/>
      <c r="P269" s="594"/>
      <c r="Q269" s="594"/>
      <c r="R269" s="594"/>
      <c r="S269" s="594"/>
      <c r="T269" s="594"/>
      <c r="U269" s="594"/>
      <c r="V269" s="594"/>
      <c r="W269" s="594"/>
      <c r="X269" s="594"/>
      <c r="Y269" s="594"/>
      <c r="Z269" s="594"/>
    </row>
    <row r="270" ht="14.25" customHeight="1">
      <c r="A270" s="595"/>
      <c r="B270" s="596"/>
      <c r="C270" s="499"/>
      <c r="D270" s="597"/>
      <c r="E270" s="598"/>
      <c r="F270" s="599"/>
      <c r="G270" s="594"/>
      <c r="H270" s="594"/>
      <c r="I270" s="594"/>
      <c r="J270" s="594"/>
      <c r="K270" s="594"/>
      <c r="L270" s="594"/>
      <c r="M270" s="594"/>
      <c r="N270" s="594"/>
      <c r="O270" s="594"/>
      <c r="P270" s="594"/>
      <c r="Q270" s="594"/>
      <c r="R270" s="594"/>
      <c r="S270" s="594"/>
      <c r="T270" s="594"/>
      <c r="U270" s="594"/>
      <c r="V270" s="594"/>
      <c r="W270" s="594"/>
      <c r="X270" s="594"/>
      <c r="Y270" s="594"/>
      <c r="Z270" s="594"/>
    </row>
    <row r="271" ht="14.25" customHeight="1">
      <c r="A271" s="595"/>
      <c r="B271" s="596"/>
      <c r="C271" s="499"/>
      <c r="D271" s="597"/>
      <c r="E271" s="598"/>
      <c r="F271" s="599"/>
      <c r="G271" s="594"/>
      <c r="H271" s="594"/>
      <c r="I271" s="594"/>
      <c r="J271" s="594"/>
      <c r="K271" s="594"/>
      <c r="L271" s="594"/>
      <c r="M271" s="594"/>
      <c r="N271" s="594"/>
      <c r="O271" s="594"/>
      <c r="P271" s="594"/>
      <c r="Q271" s="594"/>
      <c r="R271" s="594"/>
      <c r="S271" s="594"/>
      <c r="T271" s="594"/>
      <c r="U271" s="594"/>
      <c r="V271" s="594"/>
      <c r="W271" s="594"/>
      <c r="X271" s="594"/>
      <c r="Y271" s="594"/>
      <c r="Z271" s="594"/>
    </row>
    <row r="272" ht="14.25" customHeight="1">
      <c r="A272" s="595"/>
      <c r="B272" s="596"/>
      <c r="C272" s="499"/>
      <c r="D272" s="597"/>
      <c r="E272" s="598"/>
      <c r="F272" s="599"/>
      <c r="G272" s="594"/>
      <c r="H272" s="594"/>
      <c r="I272" s="594"/>
      <c r="J272" s="594"/>
      <c r="K272" s="594"/>
      <c r="L272" s="594"/>
      <c r="M272" s="594"/>
      <c r="N272" s="594"/>
      <c r="O272" s="594"/>
      <c r="P272" s="594"/>
      <c r="Q272" s="594"/>
      <c r="R272" s="594"/>
      <c r="S272" s="594"/>
      <c r="T272" s="594"/>
      <c r="U272" s="594"/>
      <c r="V272" s="594"/>
      <c r="W272" s="594"/>
      <c r="X272" s="594"/>
      <c r="Y272" s="594"/>
      <c r="Z272" s="594"/>
    </row>
    <row r="273" ht="14.25" customHeight="1">
      <c r="A273" s="595"/>
      <c r="B273" s="596"/>
      <c r="C273" s="499"/>
      <c r="D273" s="597"/>
      <c r="E273" s="598"/>
      <c r="F273" s="599"/>
      <c r="G273" s="594"/>
      <c r="H273" s="594"/>
      <c r="I273" s="594"/>
      <c r="J273" s="594"/>
      <c r="K273" s="594"/>
      <c r="L273" s="594"/>
      <c r="M273" s="594"/>
      <c r="N273" s="594"/>
      <c r="O273" s="594"/>
      <c r="P273" s="594"/>
      <c r="Q273" s="594"/>
      <c r="R273" s="594"/>
      <c r="S273" s="594"/>
      <c r="T273" s="594"/>
      <c r="U273" s="594"/>
      <c r="V273" s="594"/>
      <c r="W273" s="594"/>
      <c r="X273" s="594"/>
      <c r="Y273" s="594"/>
      <c r="Z273" s="594"/>
    </row>
    <row r="274" ht="14.25" customHeight="1">
      <c r="A274" s="595"/>
      <c r="B274" s="596"/>
      <c r="C274" s="499"/>
      <c r="D274" s="597"/>
      <c r="E274" s="598"/>
      <c r="F274" s="599"/>
      <c r="G274" s="594"/>
      <c r="H274" s="594"/>
      <c r="I274" s="594"/>
      <c r="J274" s="594"/>
      <c r="K274" s="594"/>
      <c r="L274" s="594"/>
      <c r="M274" s="594"/>
      <c r="N274" s="594"/>
      <c r="O274" s="594"/>
      <c r="P274" s="594"/>
      <c r="Q274" s="594"/>
      <c r="R274" s="594"/>
      <c r="S274" s="594"/>
      <c r="T274" s="594"/>
      <c r="U274" s="594"/>
      <c r="V274" s="594"/>
      <c r="W274" s="594"/>
      <c r="X274" s="594"/>
      <c r="Y274" s="594"/>
      <c r="Z274" s="594"/>
    </row>
    <row r="275" ht="14.25" customHeight="1">
      <c r="A275" s="595"/>
      <c r="B275" s="596"/>
      <c r="C275" s="499"/>
      <c r="D275" s="597"/>
      <c r="E275" s="598"/>
      <c r="F275" s="599"/>
      <c r="G275" s="594"/>
      <c r="H275" s="594"/>
      <c r="I275" s="594"/>
      <c r="J275" s="594"/>
      <c r="K275" s="594"/>
      <c r="L275" s="594"/>
      <c r="M275" s="594"/>
      <c r="N275" s="594"/>
      <c r="O275" s="594"/>
      <c r="P275" s="594"/>
      <c r="Q275" s="594"/>
      <c r="R275" s="594"/>
      <c r="S275" s="594"/>
      <c r="T275" s="594"/>
      <c r="U275" s="594"/>
      <c r="V275" s="594"/>
      <c r="W275" s="594"/>
      <c r="X275" s="594"/>
      <c r="Y275" s="594"/>
      <c r="Z275" s="594"/>
    </row>
    <row r="276" ht="14.25" customHeight="1">
      <c r="A276" s="595"/>
      <c r="B276" s="596"/>
      <c r="C276" s="499"/>
      <c r="D276" s="597"/>
      <c r="E276" s="598"/>
      <c r="F276" s="599"/>
      <c r="G276" s="594"/>
      <c r="H276" s="594"/>
      <c r="I276" s="594"/>
      <c r="J276" s="594"/>
      <c r="K276" s="594"/>
      <c r="L276" s="594"/>
      <c r="M276" s="594"/>
      <c r="N276" s="594"/>
      <c r="O276" s="594"/>
      <c r="P276" s="594"/>
      <c r="Q276" s="594"/>
      <c r="R276" s="594"/>
      <c r="S276" s="594"/>
      <c r="T276" s="594"/>
      <c r="U276" s="594"/>
      <c r="V276" s="594"/>
      <c r="W276" s="594"/>
      <c r="X276" s="594"/>
      <c r="Y276" s="594"/>
      <c r="Z276" s="594"/>
    </row>
    <row r="277" ht="14.25" customHeight="1">
      <c r="A277" s="595"/>
      <c r="B277" s="596"/>
      <c r="C277" s="499"/>
      <c r="D277" s="597"/>
      <c r="E277" s="598"/>
      <c r="F277" s="599"/>
      <c r="G277" s="594"/>
      <c r="H277" s="594"/>
      <c r="I277" s="594"/>
      <c r="J277" s="594"/>
      <c r="K277" s="594"/>
      <c r="L277" s="594"/>
      <c r="M277" s="594"/>
      <c r="N277" s="594"/>
      <c r="O277" s="594"/>
      <c r="P277" s="594"/>
      <c r="Q277" s="594"/>
      <c r="R277" s="594"/>
      <c r="S277" s="594"/>
      <c r="T277" s="594"/>
      <c r="U277" s="594"/>
      <c r="V277" s="594"/>
      <c r="W277" s="594"/>
      <c r="X277" s="594"/>
      <c r="Y277" s="594"/>
      <c r="Z277" s="594"/>
    </row>
    <row r="278" ht="14.25" customHeight="1">
      <c r="A278" s="595"/>
      <c r="B278" s="596"/>
      <c r="C278" s="499"/>
      <c r="D278" s="597"/>
      <c r="E278" s="598"/>
      <c r="F278" s="599"/>
      <c r="G278" s="594"/>
      <c r="H278" s="594"/>
      <c r="I278" s="594"/>
      <c r="J278" s="594"/>
      <c r="K278" s="594"/>
      <c r="L278" s="594"/>
      <c r="M278" s="594"/>
      <c r="N278" s="594"/>
      <c r="O278" s="594"/>
      <c r="P278" s="594"/>
      <c r="Q278" s="594"/>
      <c r="R278" s="594"/>
      <c r="S278" s="594"/>
      <c r="T278" s="594"/>
      <c r="U278" s="594"/>
      <c r="V278" s="594"/>
      <c r="W278" s="594"/>
      <c r="X278" s="594"/>
      <c r="Y278" s="594"/>
      <c r="Z278" s="594"/>
    </row>
    <row r="279" ht="14.25" customHeight="1">
      <c r="A279" s="595"/>
      <c r="B279" s="596"/>
      <c r="C279" s="499"/>
      <c r="D279" s="597"/>
      <c r="E279" s="598"/>
      <c r="F279" s="599"/>
      <c r="G279" s="594"/>
      <c r="H279" s="594"/>
      <c r="I279" s="594"/>
      <c r="J279" s="594"/>
      <c r="K279" s="594"/>
      <c r="L279" s="594"/>
      <c r="M279" s="594"/>
      <c r="N279" s="594"/>
      <c r="O279" s="594"/>
      <c r="P279" s="594"/>
      <c r="Q279" s="594"/>
      <c r="R279" s="594"/>
      <c r="S279" s="594"/>
      <c r="T279" s="594"/>
      <c r="U279" s="594"/>
      <c r="V279" s="594"/>
      <c r="W279" s="594"/>
      <c r="X279" s="594"/>
      <c r="Y279" s="594"/>
      <c r="Z279" s="594"/>
    </row>
    <row r="280" ht="14.25" customHeight="1">
      <c r="A280" s="595"/>
      <c r="B280" s="596"/>
      <c r="C280" s="499"/>
      <c r="D280" s="597"/>
      <c r="E280" s="598"/>
      <c r="F280" s="599"/>
      <c r="G280" s="594"/>
      <c r="H280" s="594"/>
      <c r="I280" s="594"/>
      <c r="J280" s="594"/>
      <c r="K280" s="594"/>
      <c r="L280" s="594"/>
      <c r="M280" s="594"/>
      <c r="N280" s="594"/>
      <c r="O280" s="594"/>
      <c r="P280" s="594"/>
      <c r="Q280" s="594"/>
      <c r="R280" s="594"/>
      <c r="S280" s="594"/>
      <c r="T280" s="594"/>
      <c r="U280" s="594"/>
      <c r="V280" s="594"/>
      <c r="W280" s="594"/>
      <c r="X280" s="594"/>
      <c r="Y280" s="594"/>
      <c r="Z280" s="594"/>
    </row>
    <row r="281" ht="14.25" customHeight="1">
      <c r="A281" s="595"/>
      <c r="B281" s="596"/>
      <c r="C281" s="499"/>
      <c r="D281" s="597"/>
      <c r="E281" s="598"/>
      <c r="F281" s="599"/>
      <c r="G281" s="594"/>
      <c r="H281" s="594"/>
      <c r="I281" s="594"/>
      <c r="J281" s="594"/>
      <c r="K281" s="594"/>
      <c r="L281" s="594"/>
      <c r="M281" s="594"/>
      <c r="N281" s="594"/>
      <c r="O281" s="594"/>
      <c r="P281" s="594"/>
      <c r="Q281" s="594"/>
      <c r="R281" s="594"/>
      <c r="S281" s="594"/>
      <c r="T281" s="594"/>
      <c r="U281" s="594"/>
      <c r="V281" s="594"/>
      <c r="W281" s="594"/>
      <c r="X281" s="594"/>
      <c r="Y281" s="594"/>
      <c r="Z281" s="594"/>
    </row>
    <row r="282" ht="14.25" customHeight="1">
      <c r="A282" s="595"/>
      <c r="B282" s="596"/>
      <c r="C282" s="499"/>
      <c r="D282" s="597"/>
      <c r="E282" s="598"/>
      <c r="F282" s="599"/>
      <c r="G282" s="594"/>
      <c r="H282" s="594"/>
      <c r="I282" s="594"/>
      <c r="J282" s="594"/>
      <c r="K282" s="594"/>
      <c r="L282" s="594"/>
      <c r="M282" s="594"/>
      <c r="N282" s="594"/>
      <c r="O282" s="594"/>
      <c r="P282" s="594"/>
      <c r="Q282" s="594"/>
      <c r="R282" s="594"/>
      <c r="S282" s="594"/>
      <c r="T282" s="594"/>
      <c r="U282" s="594"/>
      <c r="V282" s="594"/>
      <c r="W282" s="594"/>
      <c r="X282" s="594"/>
      <c r="Y282" s="594"/>
      <c r="Z282" s="594"/>
    </row>
    <row r="283" ht="14.25" customHeight="1">
      <c r="A283" s="595"/>
      <c r="B283" s="596"/>
      <c r="C283" s="499"/>
      <c r="D283" s="597"/>
      <c r="E283" s="598"/>
      <c r="F283" s="599"/>
      <c r="G283" s="594"/>
      <c r="H283" s="594"/>
      <c r="I283" s="594"/>
      <c r="J283" s="594"/>
      <c r="K283" s="594"/>
      <c r="L283" s="594"/>
      <c r="M283" s="594"/>
      <c r="N283" s="594"/>
      <c r="O283" s="594"/>
      <c r="P283" s="594"/>
      <c r="Q283" s="594"/>
      <c r="R283" s="594"/>
      <c r="S283" s="594"/>
      <c r="T283" s="594"/>
      <c r="U283" s="594"/>
      <c r="V283" s="594"/>
      <c r="W283" s="594"/>
      <c r="X283" s="594"/>
      <c r="Y283" s="594"/>
      <c r="Z283" s="594"/>
    </row>
    <row r="284" ht="14.25" customHeight="1">
      <c r="A284" s="595"/>
      <c r="B284" s="596"/>
      <c r="C284" s="499"/>
      <c r="D284" s="597"/>
      <c r="E284" s="598"/>
      <c r="F284" s="599"/>
      <c r="G284" s="594"/>
      <c r="H284" s="594"/>
      <c r="I284" s="594"/>
      <c r="J284" s="594"/>
      <c r="K284" s="594"/>
      <c r="L284" s="594"/>
      <c r="M284" s="594"/>
      <c r="N284" s="594"/>
      <c r="O284" s="594"/>
      <c r="P284" s="594"/>
      <c r="Q284" s="594"/>
      <c r="R284" s="594"/>
      <c r="S284" s="594"/>
      <c r="T284" s="594"/>
      <c r="U284" s="594"/>
      <c r="V284" s="594"/>
      <c r="W284" s="594"/>
      <c r="X284" s="594"/>
      <c r="Y284" s="594"/>
      <c r="Z284" s="594"/>
    </row>
    <row r="285" ht="14.25" customHeight="1">
      <c r="A285" s="595"/>
      <c r="B285" s="596"/>
      <c r="C285" s="499"/>
      <c r="D285" s="597"/>
      <c r="E285" s="598"/>
      <c r="F285" s="599"/>
      <c r="G285" s="594"/>
      <c r="H285" s="594"/>
      <c r="I285" s="594"/>
      <c r="J285" s="594"/>
      <c r="K285" s="594"/>
      <c r="L285" s="594"/>
      <c r="M285" s="594"/>
      <c r="N285" s="594"/>
      <c r="O285" s="594"/>
      <c r="P285" s="594"/>
      <c r="Q285" s="594"/>
      <c r="R285" s="594"/>
      <c r="S285" s="594"/>
      <c r="T285" s="594"/>
      <c r="U285" s="594"/>
      <c r="V285" s="594"/>
      <c r="W285" s="594"/>
      <c r="X285" s="594"/>
      <c r="Y285" s="594"/>
      <c r="Z285" s="594"/>
    </row>
    <row r="286" ht="14.25" customHeight="1">
      <c r="A286" s="595"/>
      <c r="B286" s="596"/>
      <c r="C286" s="499"/>
      <c r="D286" s="597"/>
      <c r="E286" s="598"/>
      <c r="F286" s="599"/>
      <c r="G286" s="594"/>
      <c r="H286" s="594"/>
      <c r="I286" s="594"/>
      <c r="J286" s="594"/>
      <c r="K286" s="594"/>
      <c r="L286" s="594"/>
      <c r="M286" s="594"/>
      <c r="N286" s="594"/>
      <c r="O286" s="594"/>
      <c r="P286" s="594"/>
      <c r="Q286" s="594"/>
      <c r="R286" s="594"/>
      <c r="S286" s="594"/>
      <c r="T286" s="594"/>
      <c r="U286" s="594"/>
      <c r="V286" s="594"/>
      <c r="W286" s="594"/>
      <c r="X286" s="594"/>
      <c r="Y286" s="594"/>
      <c r="Z286" s="594"/>
    </row>
    <row r="287" ht="14.25" customHeight="1">
      <c r="A287" s="595"/>
      <c r="B287" s="596"/>
      <c r="C287" s="499"/>
      <c r="D287" s="597"/>
      <c r="E287" s="598"/>
      <c r="F287" s="599"/>
      <c r="G287" s="594"/>
      <c r="H287" s="594"/>
      <c r="I287" s="594"/>
      <c r="J287" s="594"/>
      <c r="K287" s="594"/>
      <c r="L287" s="594"/>
      <c r="M287" s="594"/>
      <c r="N287" s="594"/>
      <c r="O287" s="594"/>
      <c r="P287" s="594"/>
      <c r="Q287" s="594"/>
      <c r="R287" s="594"/>
      <c r="S287" s="594"/>
      <c r="T287" s="594"/>
      <c r="U287" s="594"/>
      <c r="V287" s="594"/>
      <c r="W287" s="594"/>
      <c r="X287" s="594"/>
      <c r="Y287" s="594"/>
      <c r="Z287" s="594"/>
    </row>
    <row r="288" ht="14.25" customHeight="1">
      <c r="A288" s="595"/>
      <c r="B288" s="596"/>
      <c r="C288" s="499"/>
      <c r="D288" s="597"/>
      <c r="E288" s="598"/>
      <c r="F288" s="599"/>
      <c r="G288" s="594"/>
      <c r="H288" s="594"/>
      <c r="I288" s="594"/>
      <c r="J288" s="594"/>
      <c r="K288" s="594"/>
      <c r="L288" s="594"/>
      <c r="M288" s="594"/>
      <c r="N288" s="594"/>
      <c r="O288" s="594"/>
      <c r="P288" s="594"/>
      <c r="Q288" s="594"/>
      <c r="R288" s="594"/>
      <c r="S288" s="594"/>
      <c r="T288" s="594"/>
      <c r="U288" s="594"/>
      <c r="V288" s="594"/>
      <c r="W288" s="594"/>
      <c r="X288" s="594"/>
      <c r="Y288" s="594"/>
      <c r="Z288" s="594"/>
    </row>
    <row r="289" ht="14.25" customHeight="1">
      <c r="A289" s="595"/>
      <c r="B289" s="596"/>
      <c r="C289" s="499"/>
      <c r="D289" s="597"/>
      <c r="E289" s="598"/>
      <c r="F289" s="599"/>
      <c r="G289" s="594"/>
      <c r="H289" s="594"/>
      <c r="I289" s="594"/>
      <c r="J289" s="594"/>
      <c r="K289" s="594"/>
      <c r="L289" s="594"/>
      <c r="M289" s="594"/>
      <c r="N289" s="594"/>
      <c r="O289" s="594"/>
      <c r="P289" s="594"/>
      <c r="Q289" s="594"/>
      <c r="R289" s="594"/>
      <c r="S289" s="594"/>
      <c r="T289" s="594"/>
      <c r="U289" s="594"/>
      <c r="V289" s="594"/>
      <c r="W289" s="594"/>
      <c r="X289" s="594"/>
      <c r="Y289" s="594"/>
      <c r="Z289" s="594"/>
    </row>
    <row r="290" ht="14.25" customHeight="1">
      <c r="A290" s="595"/>
      <c r="B290" s="596"/>
      <c r="C290" s="499"/>
      <c r="D290" s="597"/>
      <c r="E290" s="598"/>
      <c r="F290" s="599"/>
      <c r="G290" s="594"/>
      <c r="H290" s="594"/>
      <c r="I290" s="594"/>
      <c r="J290" s="594"/>
      <c r="K290" s="594"/>
      <c r="L290" s="594"/>
      <c r="M290" s="594"/>
      <c r="N290" s="594"/>
      <c r="O290" s="594"/>
      <c r="P290" s="594"/>
      <c r="Q290" s="594"/>
      <c r="R290" s="594"/>
      <c r="S290" s="594"/>
      <c r="T290" s="594"/>
      <c r="U290" s="594"/>
      <c r="V290" s="594"/>
      <c r="W290" s="594"/>
      <c r="X290" s="594"/>
      <c r="Y290" s="594"/>
      <c r="Z290" s="594"/>
    </row>
    <row r="291" ht="14.25" customHeight="1">
      <c r="A291" s="595"/>
      <c r="B291" s="596"/>
      <c r="C291" s="499"/>
      <c r="D291" s="597"/>
      <c r="E291" s="598"/>
      <c r="F291" s="599"/>
      <c r="G291" s="594"/>
      <c r="H291" s="594"/>
      <c r="I291" s="594"/>
      <c r="J291" s="594"/>
      <c r="K291" s="594"/>
      <c r="L291" s="594"/>
      <c r="M291" s="594"/>
      <c r="N291" s="594"/>
      <c r="O291" s="594"/>
      <c r="P291" s="594"/>
      <c r="Q291" s="594"/>
      <c r="R291" s="594"/>
      <c r="S291" s="594"/>
      <c r="T291" s="594"/>
      <c r="U291" s="594"/>
      <c r="V291" s="594"/>
      <c r="W291" s="594"/>
      <c r="X291" s="594"/>
      <c r="Y291" s="594"/>
      <c r="Z291" s="594"/>
    </row>
    <row r="292" ht="14.25" customHeight="1">
      <c r="A292" s="595"/>
      <c r="B292" s="596"/>
      <c r="C292" s="499"/>
      <c r="D292" s="597"/>
      <c r="E292" s="598"/>
      <c r="F292" s="599"/>
      <c r="G292" s="594"/>
      <c r="H292" s="594"/>
      <c r="I292" s="594"/>
      <c r="J292" s="594"/>
      <c r="K292" s="594"/>
      <c r="L292" s="594"/>
      <c r="M292" s="594"/>
      <c r="N292" s="594"/>
      <c r="O292" s="594"/>
      <c r="P292" s="594"/>
      <c r="Q292" s="594"/>
      <c r="R292" s="594"/>
      <c r="S292" s="594"/>
      <c r="T292" s="594"/>
      <c r="U292" s="594"/>
      <c r="V292" s="594"/>
      <c r="W292" s="594"/>
      <c r="X292" s="594"/>
      <c r="Y292" s="594"/>
      <c r="Z292" s="594"/>
    </row>
    <row r="293" ht="14.25" customHeight="1">
      <c r="A293" s="595"/>
      <c r="B293" s="596"/>
      <c r="C293" s="499"/>
      <c r="D293" s="597"/>
      <c r="E293" s="598"/>
      <c r="F293" s="599"/>
      <c r="G293" s="594"/>
      <c r="H293" s="594"/>
      <c r="I293" s="594"/>
      <c r="J293" s="594"/>
      <c r="K293" s="594"/>
      <c r="L293" s="594"/>
      <c r="M293" s="594"/>
      <c r="N293" s="594"/>
      <c r="O293" s="594"/>
      <c r="P293" s="594"/>
      <c r="Q293" s="594"/>
      <c r="R293" s="594"/>
      <c r="S293" s="594"/>
      <c r="T293" s="594"/>
      <c r="U293" s="594"/>
      <c r="V293" s="594"/>
      <c r="W293" s="594"/>
      <c r="X293" s="594"/>
      <c r="Y293" s="594"/>
      <c r="Z293" s="594"/>
    </row>
    <row r="294" ht="14.25" customHeight="1">
      <c r="A294" s="595"/>
      <c r="B294" s="596"/>
      <c r="C294" s="499"/>
      <c r="D294" s="597"/>
      <c r="E294" s="598"/>
      <c r="F294" s="599"/>
      <c r="G294" s="594"/>
      <c r="H294" s="594"/>
      <c r="I294" s="594"/>
      <c r="J294" s="594"/>
      <c r="K294" s="594"/>
      <c r="L294" s="594"/>
      <c r="M294" s="594"/>
      <c r="N294" s="594"/>
      <c r="O294" s="594"/>
      <c r="P294" s="594"/>
      <c r="Q294" s="594"/>
      <c r="R294" s="594"/>
      <c r="S294" s="594"/>
      <c r="T294" s="594"/>
      <c r="U294" s="594"/>
      <c r="V294" s="594"/>
      <c r="W294" s="594"/>
      <c r="X294" s="594"/>
      <c r="Y294" s="594"/>
      <c r="Z294" s="594"/>
    </row>
    <row r="295" ht="14.25" customHeight="1">
      <c r="A295" s="595"/>
      <c r="B295" s="596"/>
      <c r="C295" s="499"/>
      <c r="D295" s="597"/>
      <c r="E295" s="598"/>
      <c r="F295" s="599"/>
      <c r="G295" s="594"/>
      <c r="H295" s="594"/>
      <c r="I295" s="594"/>
      <c r="J295" s="594"/>
      <c r="K295" s="594"/>
      <c r="L295" s="594"/>
      <c r="M295" s="594"/>
      <c r="N295" s="594"/>
      <c r="O295" s="594"/>
      <c r="P295" s="594"/>
      <c r="Q295" s="594"/>
      <c r="R295" s="594"/>
      <c r="S295" s="594"/>
      <c r="T295" s="594"/>
      <c r="U295" s="594"/>
      <c r="V295" s="594"/>
      <c r="W295" s="594"/>
      <c r="X295" s="594"/>
      <c r="Y295" s="594"/>
      <c r="Z295" s="594"/>
    </row>
    <row r="296" ht="14.25" customHeight="1">
      <c r="A296" s="595"/>
      <c r="B296" s="596"/>
      <c r="C296" s="499"/>
      <c r="D296" s="597"/>
      <c r="E296" s="598"/>
      <c r="F296" s="599"/>
      <c r="G296" s="594"/>
      <c r="H296" s="594"/>
      <c r="I296" s="594"/>
      <c r="J296" s="594"/>
      <c r="K296" s="594"/>
      <c r="L296" s="594"/>
      <c r="M296" s="594"/>
      <c r="N296" s="594"/>
      <c r="O296" s="594"/>
      <c r="P296" s="594"/>
      <c r="Q296" s="594"/>
      <c r="R296" s="594"/>
      <c r="S296" s="594"/>
      <c r="T296" s="594"/>
      <c r="U296" s="594"/>
      <c r="V296" s="594"/>
      <c r="W296" s="594"/>
      <c r="X296" s="594"/>
      <c r="Y296" s="594"/>
      <c r="Z296" s="594"/>
    </row>
    <row r="297" ht="14.25" customHeight="1">
      <c r="A297" s="595"/>
      <c r="B297" s="596"/>
      <c r="C297" s="499"/>
      <c r="D297" s="597"/>
      <c r="E297" s="598"/>
      <c r="F297" s="599"/>
      <c r="G297" s="594"/>
      <c r="H297" s="594"/>
      <c r="I297" s="594"/>
      <c r="J297" s="594"/>
      <c r="K297" s="594"/>
      <c r="L297" s="594"/>
      <c r="M297" s="594"/>
      <c r="N297" s="594"/>
      <c r="O297" s="594"/>
      <c r="P297" s="594"/>
      <c r="Q297" s="594"/>
      <c r="R297" s="594"/>
      <c r="S297" s="594"/>
      <c r="T297" s="594"/>
      <c r="U297" s="594"/>
      <c r="V297" s="594"/>
      <c r="W297" s="594"/>
      <c r="X297" s="594"/>
      <c r="Y297" s="594"/>
      <c r="Z297" s="594"/>
    </row>
    <row r="298" ht="14.25" customHeight="1">
      <c r="A298" s="595"/>
      <c r="B298" s="596"/>
      <c r="C298" s="499"/>
      <c r="D298" s="597"/>
      <c r="E298" s="598"/>
      <c r="F298" s="599"/>
      <c r="G298" s="594"/>
      <c r="H298" s="594"/>
      <c r="I298" s="594"/>
      <c r="J298" s="594"/>
      <c r="K298" s="594"/>
      <c r="L298" s="594"/>
      <c r="M298" s="594"/>
      <c r="N298" s="594"/>
      <c r="O298" s="594"/>
      <c r="P298" s="594"/>
      <c r="Q298" s="594"/>
      <c r="R298" s="594"/>
      <c r="S298" s="594"/>
      <c r="T298" s="594"/>
      <c r="U298" s="594"/>
      <c r="V298" s="594"/>
      <c r="W298" s="594"/>
      <c r="X298" s="594"/>
      <c r="Y298" s="594"/>
      <c r="Z298" s="594"/>
    </row>
    <row r="299" ht="14.25" customHeight="1">
      <c r="A299" s="595"/>
      <c r="B299" s="596"/>
      <c r="C299" s="499"/>
      <c r="D299" s="597"/>
      <c r="E299" s="598"/>
      <c r="F299" s="599"/>
      <c r="G299" s="594"/>
      <c r="H299" s="594"/>
      <c r="I299" s="594"/>
      <c r="J299" s="594"/>
      <c r="K299" s="594"/>
      <c r="L299" s="594"/>
      <c r="M299" s="594"/>
      <c r="N299" s="594"/>
      <c r="O299" s="594"/>
      <c r="P299" s="594"/>
      <c r="Q299" s="594"/>
      <c r="R299" s="594"/>
      <c r="S299" s="594"/>
      <c r="T299" s="594"/>
      <c r="U299" s="594"/>
      <c r="V299" s="594"/>
      <c r="W299" s="594"/>
      <c r="X299" s="594"/>
      <c r="Y299" s="594"/>
      <c r="Z299" s="594"/>
    </row>
    <row r="300" ht="14.25" customHeight="1">
      <c r="A300" s="595"/>
      <c r="B300" s="596"/>
      <c r="C300" s="499"/>
      <c r="D300" s="597"/>
      <c r="E300" s="598"/>
      <c r="F300" s="599"/>
      <c r="G300" s="594"/>
      <c r="H300" s="594"/>
      <c r="I300" s="594"/>
      <c r="J300" s="594"/>
      <c r="K300" s="594"/>
      <c r="L300" s="594"/>
      <c r="M300" s="594"/>
      <c r="N300" s="594"/>
      <c r="O300" s="594"/>
      <c r="P300" s="594"/>
      <c r="Q300" s="594"/>
      <c r="R300" s="594"/>
      <c r="S300" s="594"/>
      <c r="T300" s="594"/>
      <c r="U300" s="594"/>
      <c r="V300" s="594"/>
      <c r="W300" s="594"/>
      <c r="X300" s="594"/>
      <c r="Y300" s="594"/>
      <c r="Z300" s="594"/>
    </row>
    <row r="301" ht="14.25" customHeight="1">
      <c r="A301" s="595"/>
      <c r="B301" s="596"/>
      <c r="C301" s="499"/>
      <c r="D301" s="597"/>
      <c r="E301" s="598"/>
      <c r="F301" s="599"/>
      <c r="G301" s="594"/>
      <c r="H301" s="594"/>
      <c r="I301" s="594"/>
      <c r="J301" s="594"/>
      <c r="K301" s="594"/>
      <c r="L301" s="594"/>
      <c r="M301" s="594"/>
      <c r="N301" s="594"/>
      <c r="O301" s="594"/>
      <c r="P301" s="594"/>
      <c r="Q301" s="594"/>
      <c r="R301" s="594"/>
      <c r="S301" s="594"/>
      <c r="T301" s="594"/>
      <c r="U301" s="594"/>
      <c r="V301" s="594"/>
      <c r="W301" s="594"/>
      <c r="X301" s="594"/>
      <c r="Y301" s="594"/>
      <c r="Z301" s="594"/>
    </row>
    <row r="302" ht="14.25" customHeight="1">
      <c r="A302" s="595"/>
      <c r="B302" s="596"/>
      <c r="C302" s="499"/>
      <c r="D302" s="597"/>
      <c r="E302" s="598"/>
      <c r="F302" s="599"/>
      <c r="G302" s="594"/>
      <c r="H302" s="594"/>
      <c r="I302" s="594"/>
      <c r="J302" s="594"/>
      <c r="K302" s="594"/>
      <c r="L302" s="594"/>
      <c r="M302" s="594"/>
      <c r="N302" s="594"/>
      <c r="O302" s="594"/>
      <c r="P302" s="594"/>
      <c r="Q302" s="594"/>
      <c r="R302" s="594"/>
      <c r="S302" s="594"/>
      <c r="T302" s="594"/>
      <c r="U302" s="594"/>
      <c r="V302" s="594"/>
      <c r="W302" s="594"/>
      <c r="X302" s="594"/>
      <c r="Y302" s="594"/>
      <c r="Z302" s="594"/>
    </row>
    <row r="303" ht="14.25" customHeight="1">
      <c r="A303" s="595"/>
      <c r="B303" s="596"/>
      <c r="C303" s="499"/>
      <c r="D303" s="597"/>
      <c r="E303" s="598"/>
      <c r="F303" s="599"/>
      <c r="G303" s="594"/>
      <c r="H303" s="594"/>
      <c r="I303" s="594"/>
      <c r="J303" s="594"/>
      <c r="K303" s="594"/>
      <c r="L303" s="594"/>
      <c r="M303" s="594"/>
      <c r="N303" s="594"/>
      <c r="O303" s="594"/>
      <c r="P303" s="594"/>
      <c r="Q303" s="594"/>
      <c r="R303" s="594"/>
      <c r="S303" s="594"/>
      <c r="T303" s="594"/>
      <c r="U303" s="594"/>
      <c r="V303" s="594"/>
      <c r="W303" s="594"/>
      <c r="X303" s="594"/>
      <c r="Y303" s="594"/>
      <c r="Z303" s="594"/>
    </row>
    <row r="304" ht="14.25" customHeight="1">
      <c r="A304" s="595"/>
      <c r="B304" s="596"/>
      <c r="C304" s="499"/>
      <c r="D304" s="597"/>
      <c r="E304" s="598"/>
      <c r="F304" s="599"/>
      <c r="G304" s="594"/>
      <c r="H304" s="594"/>
      <c r="I304" s="594"/>
      <c r="J304" s="594"/>
      <c r="K304" s="594"/>
      <c r="L304" s="594"/>
      <c r="M304" s="594"/>
      <c r="N304" s="594"/>
      <c r="O304" s="594"/>
      <c r="P304" s="594"/>
      <c r="Q304" s="594"/>
      <c r="R304" s="594"/>
      <c r="S304" s="594"/>
      <c r="T304" s="594"/>
      <c r="U304" s="594"/>
      <c r="V304" s="594"/>
      <c r="W304" s="594"/>
      <c r="X304" s="594"/>
      <c r="Y304" s="594"/>
      <c r="Z304" s="594"/>
    </row>
    <row r="305" ht="14.25" customHeight="1">
      <c r="A305" s="595"/>
      <c r="B305" s="596"/>
      <c r="C305" s="499"/>
      <c r="D305" s="597"/>
      <c r="E305" s="598"/>
      <c r="F305" s="599"/>
      <c r="G305" s="594"/>
      <c r="H305" s="594"/>
      <c r="I305" s="594"/>
      <c r="J305" s="594"/>
      <c r="K305" s="594"/>
      <c r="L305" s="594"/>
      <c r="M305" s="594"/>
      <c r="N305" s="594"/>
      <c r="O305" s="594"/>
      <c r="P305" s="594"/>
      <c r="Q305" s="594"/>
      <c r="R305" s="594"/>
      <c r="S305" s="594"/>
      <c r="T305" s="594"/>
      <c r="U305" s="594"/>
      <c r="V305" s="594"/>
      <c r="W305" s="594"/>
      <c r="X305" s="594"/>
      <c r="Y305" s="594"/>
      <c r="Z305" s="594"/>
    </row>
    <row r="306" ht="14.25" customHeight="1">
      <c r="A306" s="595"/>
      <c r="B306" s="596"/>
      <c r="C306" s="499"/>
      <c r="D306" s="597"/>
      <c r="E306" s="598"/>
      <c r="F306" s="599"/>
      <c r="G306" s="594"/>
      <c r="H306" s="594"/>
      <c r="I306" s="594"/>
      <c r="J306" s="594"/>
      <c r="K306" s="594"/>
      <c r="L306" s="594"/>
      <c r="M306" s="594"/>
      <c r="N306" s="594"/>
      <c r="O306" s="594"/>
      <c r="P306" s="594"/>
      <c r="Q306" s="594"/>
      <c r="R306" s="594"/>
      <c r="S306" s="594"/>
      <c r="T306" s="594"/>
      <c r="U306" s="594"/>
      <c r="V306" s="594"/>
      <c r="W306" s="594"/>
      <c r="X306" s="594"/>
      <c r="Y306" s="594"/>
      <c r="Z306" s="594"/>
    </row>
    <row r="307" ht="14.25" customHeight="1">
      <c r="A307" s="595"/>
      <c r="B307" s="596"/>
      <c r="C307" s="499"/>
      <c r="D307" s="597"/>
      <c r="E307" s="598"/>
      <c r="F307" s="599"/>
      <c r="G307" s="594"/>
      <c r="H307" s="594"/>
      <c r="I307" s="594"/>
      <c r="J307" s="594"/>
      <c r="K307" s="594"/>
      <c r="L307" s="594"/>
      <c r="M307" s="594"/>
      <c r="N307" s="594"/>
      <c r="O307" s="594"/>
      <c r="P307" s="594"/>
      <c r="Q307" s="594"/>
      <c r="R307" s="594"/>
      <c r="S307" s="594"/>
      <c r="T307" s="594"/>
      <c r="U307" s="594"/>
      <c r="V307" s="594"/>
      <c r="W307" s="594"/>
      <c r="X307" s="594"/>
      <c r="Y307" s="594"/>
      <c r="Z307" s="594"/>
    </row>
    <row r="308" ht="14.25" customHeight="1">
      <c r="A308" s="595"/>
      <c r="B308" s="596"/>
      <c r="C308" s="499"/>
      <c r="D308" s="597"/>
      <c r="E308" s="598"/>
      <c r="F308" s="599"/>
      <c r="G308" s="594"/>
      <c r="H308" s="594"/>
      <c r="I308" s="594"/>
      <c r="J308" s="594"/>
      <c r="K308" s="594"/>
      <c r="L308" s="594"/>
      <c r="M308" s="594"/>
      <c r="N308" s="594"/>
      <c r="O308" s="594"/>
      <c r="P308" s="594"/>
      <c r="Q308" s="594"/>
      <c r="R308" s="594"/>
      <c r="S308" s="594"/>
      <c r="T308" s="594"/>
      <c r="U308" s="594"/>
      <c r="V308" s="594"/>
      <c r="W308" s="594"/>
      <c r="X308" s="594"/>
      <c r="Y308" s="594"/>
      <c r="Z308" s="594"/>
    </row>
    <row r="309" ht="14.25" customHeight="1">
      <c r="A309" s="595"/>
      <c r="B309" s="596"/>
      <c r="C309" s="499"/>
      <c r="D309" s="597"/>
      <c r="E309" s="598"/>
      <c r="F309" s="599"/>
      <c r="G309" s="594"/>
      <c r="H309" s="594"/>
      <c r="I309" s="594"/>
      <c r="J309" s="594"/>
      <c r="K309" s="594"/>
      <c r="L309" s="594"/>
      <c r="M309" s="594"/>
      <c r="N309" s="594"/>
      <c r="O309" s="594"/>
      <c r="P309" s="594"/>
      <c r="Q309" s="594"/>
      <c r="R309" s="594"/>
      <c r="S309" s="594"/>
      <c r="T309" s="594"/>
      <c r="U309" s="594"/>
      <c r="V309" s="594"/>
      <c r="W309" s="594"/>
      <c r="X309" s="594"/>
      <c r="Y309" s="594"/>
      <c r="Z309" s="594"/>
    </row>
    <row r="310" ht="14.25" customHeight="1">
      <c r="A310" s="595"/>
      <c r="B310" s="596"/>
      <c r="C310" s="499"/>
      <c r="D310" s="597"/>
      <c r="E310" s="598"/>
      <c r="F310" s="599"/>
      <c r="G310" s="594"/>
      <c r="H310" s="594"/>
      <c r="I310" s="594"/>
      <c r="J310" s="594"/>
      <c r="K310" s="594"/>
      <c r="L310" s="594"/>
      <c r="M310" s="594"/>
      <c r="N310" s="594"/>
      <c r="O310" s="594"/>
      <c r="P310" s="594"/>
      <c r="Q310" s="594"/>
      <c r="R310" s="594"/>
      <c r="S310" s="594"/>
      <c r="T310" s="594"/>
      <c r="U310" s="594"/>
      <c r="V310" s="594"/>
      <c r="W310" s="594"/>
      <c r="X310" s="594"/>
      <c r="Y310" s="594"/>
      <c r="Z310" s="594"/>
    </row>
    <row r="311" ht="14.25" customHeight="1">
      <c r="A311" s="595"/>
      <c r="B311" s="596"/>
      <c r="C311" s="499"/>
      <c r="D311" s="597"/>
      <c r="E311" s="598"/>
      <c r="F311" s="599"/>
      <c r="G311" s="594"/>
      <c r="H311" s="594"/>
      <c r="I311" s="594"/>
      <c r="J311" s="594"/>
      <c r="K311" s="594"/>
      <c r="L311" s="594"/>
      <c r="M311" s="594"/>
      <c r="N311" s="594"/>
      <c r="O311" s="594"/>
      <c r="P311" s="594"/>
      <c r="Q311" s="594"/>
      <c r="R311" s="594"/>
      <c r="S311" s="594"/>
      <c r="T311" s="594"/>
      <c r="U311" s="594"/>
      <c r="V311" s="594"/>
      <c r="W311" s="594"/>
      <c r="X311" s="594"/>
      <c r="Y311" s="594"/>
      <c r="Z311" s="594"/>
    </row>
    <row r="312" ht="14.25" customHeight="1">
      <c r="A312" s="595"/>
      <c r="B312" s="596"/>
      <c r="C312" s="499"/>
      <c r="D312" s="597"/>
      <c r="E312" s="598"/>
      <c r="F312" s="599"/>
      <c r="G312" s="594"/>
      <c r="H312" s="594"/>
      <c r="I312" s="594"/>
      <c r="J312" s="594"/>
      <c r="K312" s="594"/>
      <c r="L312" s="594"/>
      <c r="M312" s="594"/>
      <c r="N312" s="594"/>
      <c r="O312" s="594"/>
      <c r="P312" s="594"/>
      <c r="Q312" s="594"/>
      <c r="R312" s="594"/>
      <c r="S312" s="594"/>
      <c r="T312" s="594"/>
      <c r="U312" s="594"/>
      <c r="V312" s="594"/>
      <c r="W312" s="594"/>
      <c r="X312" s="594"/>
      <c r="Y312" s="594"/>
      <c r="Z312" s="594"/>
    </row>
    <row r="313" ht="14.25" customHeight="1">
      <c r="A313" s="595"/>
      <c r="B313" s="596"/>
      <c r="C313" s="499"/>
      <c r="D313" s="597"/>
      <c r="E313" s="598"/>
      <c r="F313" s="599"/>
      <c r="G313" s="594"/>
      <c r="H313" s="594"/>
      <c r="I313" s="594"/>
      <c r="J313" s="594"/>
      <c r="K313" s="594"/>
      <c r="L313" s="594"/>
      <c r="M313" s="594"/>
      <c r="N313" s="594"/>
      <c r="O313" s="594"/>
      <c r="P313" s="594"/>
      <c r="Q313" s="594"/>
      <c r="R313" s="594"/>
      <c r="S313" s="594"/>
      <c r="T313" s="594"/>
      <c r="U313" s="594"/>
      <c r="V313" s="594"/>
      <c r="W313" s="594"/>
      <c r="X313" s="594"/>
      <c r="Y313" s="594"/>
      <c r="Z313" s="594"/>
    </row>
    <row r="314" ht="14.25" customHeight="1">
      <c r="A314" s="595"/>
      <c r="B314" s="596"/>
      <c r="C314" s="499"/>
      <c r="D314" s="597"/>
      <c r="E314" s="598"/>
      <c r="F314" s="599"/>
      <c r="G314" s="594"/>
      <c r="H314" s="594"/>
      <c r="I314" s="594"/>
      <c r="J314" s="594"/>
      <c r="K314" s="594"/>
      <c r="L314" s="594"/>
      <c r="M314" s="594"/>
      <c r="N314" s="594"/>
      <c r="O314" s="594"/>
      <c r="P314" s="594"/>
      <c r="Q314" s="594"/>
      <c r="R314" s="594"/>
      <c r="S314" s="594"/>
      <c r="T314" s="594"/>
      <c r="U314" s="594"/>
      <c r="V314" s="594"/>
      <c r="W314" s="594"/>
      <c r="X314" s="594"/>
      <c r="Y314" s="594"/>
      <c r="Z314" s="594"/>
    </row>
    <row r="315" ht="14.25" customHeight="1">
      <c r="A315" s="595"/>
      <c r="B315" s="596"/>
      <c r="C315" s="499"/>
      <c r="D315" s="597"/>
      <c r="E315" s="598"/>
      <c r="F315" s="599"/>
      <c r="G315" s="594"/>
      <c r="H315" s="594"/>
      <c r="I315" s="594"/>
      <c r="J315" s="594"/>
      <c r="K315" s="594"/>
      <c r="L315" s="594"/>
      <c r="M315" s="594"/>
      <c r="N315" s="594"/>
      <c r="O315" s="594"/>
      <c r="P315" s="594"/>
      <c r="Q315" s="594"/>
      <c r="R315" s="594"/>
      <c r="S315" s="594"/>
      <c r="T315" s="594"/>
      <c r="U315" s="594"/>
      <c r="V315" s="594"/>
      <c r="W315" s="594"/>
      <c r="X315" s="594"/>
      <c r="Y315" s="594"/>
      <c r="Z315" s="594"/>
    </row>
    <row r="316" ht="14.25" customHeight="1">
      <c r="A316" s="595"/>
      <c r="B316" s="596"/>
      <c r="C316" s="499"/>
      <c r="D316" s="597"/>
      <c r="E316" s="598"/>
      <c r="F316" s="599"/>
      <c r="G316" s="594"/>
      <c r="H316" s="594"/>
      <c r="I316" s="594"/>
      <c r="J316" s="594"/>
      <c r="K316" s="594"/>
      <c r="L316" s="594"/>
      <c r="M316" s="594"/>
      <c r="N316" s="594"/>
      <c r="O316" s="594"/>
      <c r="P316" s="594"/>
      <c r="Q316" s="594"/>
      <c r="R316" s="594"/>
      <c r="S316" s="594"/>
      <c r="T316" s="594"/>
      <c r="U316" s="594"/>
      <c r="V316" s="594"/>
      <c r="W316" s="594"/>
      <c r="X316" s="594"/>
      <c r="Y316" s="594"/>
      <c r="Z316" s="594"/>
    </row>
    <row r="317" ht="14.25" customHeight="1">
      <c r="A317" s="595"/>
      <c r="B317" s="596"/>
      <c r="C317" s="499"/>
      <c r="D317" s="597"/>
      <c r="E317" s="598"/>
      <c r="F317" s="599"/>
      <c r="G317" s="594"/>
      <c r="H317" s="594"/>
      <c r="I317" s="594"/>
      <c r="J317" s="594"/>
      <c r="K317" s="594"/>
      <c r="L317" s="594"/>
      <c r="M317" s="594"/>
      <c r="N317" s="594"/>
      <c r="O317" s="594"/>
      <c r="P317" s="594"/>
      <c r="Q317" s="594"/>
      <c r="R317" s="594"/>
      <c r="S317" s="594"/>
      <c r="T317" s="594"/>
      <c r="U317" s="594"/>
      <c r="V317" s="594"/>
      <c r="W317" s="594"/>
      <c r="X317" s="594"/>
      <c r="Y317" s="594"/>
      <c r="Z317" s="594"/>
    </row>
    <row r="318" ht="14.25" customHeight="1">
      <c r="A318" s="595"/>
      <c r="B318" s="596"/>
      <c r="C318" s="499"/>
      <c r="D318" s="597"/>
      <c r="E318" s="598"/>
      <c r="F318" s="599"/>
      <c r="G318" s="594"/>
      <c r="H318" s="594"/>
      <c r="I318" s="594"/>
      <c r="J318" s="594"/>
      <c r="K318" s="594"/>
      <c r="L318" s="594"/>
      <c r="M318" s="594"/>
      <c r="N318" s="594"/>
      <c r="O318" s="594"/>
      <c r="P318" s="594"/>
      <c r="Q318" s="594"/>
      <c r="R318" s="594"/>
      <c r="S318" s="594"/>
      <c r="T318" s="594"/>
      <c r="U318" s="594"/>
      <c r="V318" s="594"/>
      <c r="W318" s="594"/>
      <c r="X318" s="594"/>
      <c r="Y318" s="594"/>
      <c r="Z318" s="594"/>
    </row>
    <row r="319" ht="14.25" customHeight="1">
      <c r="A319" s="595"/>
      <c r="B319" s="596"/>
      <c r="C319" s="499"/>
      <c r="D319" s="597"/>
      <c r="E319" s="598"/>
      <c r="F319" s="599"/>
      <c r="G319" s="594"/>
      <c r="H319" s="594"/>
      <c r="I319" s="594"/>
      <c r="J319" s="594"/>
      <c r="K319" s="594"/>
      <c r="L319" s="594"/>
      <c r="M319" s="594"/>
      <c r="N319" s="594"/>
      <c r="O319" s="594"/>
      <c r="P319" s="594"/>
      <c r="Q319" s="594"/>
      <c r="R319" s="594"/>
      <c r="S319" s="594"/>
      <c r="T319" s="594"/>
      <c r="U319" s="594"/>
      <c r="V319" s="594"/>
      <c r="W319" s="594"/>
      <c r="X319" s="594"/>
      <c r="Y319" s="594"/>
      <c r="Z319" s="594"/>
    </row>
    <row r="320" ht="14.25" customHeight="1">
      <c r="A320" s="595"/>
      <c r="B320" s="596"/>
      <c r="C320" s="499"/>
      <c r="D320" s="597"/>
      <c r="E320" s="598"/>
      <c r="F320" s="599"/>
      <c r="G320" s="594"/>
      <c r="H320" s="594"/>
      <c r="I320" s="594"/>
      <c r="J320" s="594"/>
      <c r="K320" s="594"/>
      <c r="L320" s="594"/>
      <c r="M320" s="594"/>
      <c r="N320" s="594"/>
      <c r="O320" s="594"/>
      <c r="P320" s="594"/>
      <c r="Q320" s="594"/>
      <c r="R320" s="594"/>
      <c r="S320" s="594"/>
      <c r="T320" s="594"/>
      <c r="U320" s="594"/>
      <c r="V320" s="594"/>
      <c r="W320" s="594"/>
      <c r="X320" s="594"/>
      <c r="Y320" s="594"/>
      <c r="Z320" s="594"/>
    </row>
    <row r="321" ht="14.25" customHeight="1">
      <c r="A321" s="595"/>
      <c r="B321" s="596"/>
      <c r="C321" s="499"/>
      <c r="D321" s="597"/>
      <c r="E321" s="598"/>
      <c r="F321" s="599"/>
      <c r="G321" s="594"/>
      <c r="H321" s="594"/>
      <c r="I321" s="594"/>
      <c r="J321" s="594"/>
      <c r="K321" s="594"/>
      <c r="L321" s="594"/>
      <c r="M321" s="594"/>
      <c r="N321" s="594"/>
      <c r="O321" s="594"/>
      <c r="P321" s="594"/>
      <c r="Q321" s="594"/>
      <c r="R321" s="594"/>
      <c r="S321" s="594"/>
      <c r="T321" s="594"/>
      <c r="U321" s="594"/>
      <c r="V321" s="594"/>
      <c r="W321" s="594"/>
      <c r="X321" s="594"/>
      <c r="Y321" s="594"/>
      <c r="Z321" s="594"/>
    </row>
    <row r="322" ht="14.25" customHeight="1">
      <c r="A322" s="595"/>
      <c r="B322" s="596"/>
      <c r="C322" s="499"/>
      <c r="D322" s="597"/>
      <c r="E322" s="598"/>
      <c r="F322" s="599"/>
      <c r="G322" s="594"/>
      <c r="H322" s="594"/>
      <c r="I322" s="594"/>
      <c r="J322" s="594"/>
      <c r="K322" s="594"/>
      <c r="L322" s="594"/>
      <c r="M322" s="594"/>
      <c r="N322" s="594"/>
      <c r="O322" s="594"/>
      <c r="P322" s="594"/>
      <c r="Q322" s="594"/>
      <c r="R322" s="594"/>
      <c r="S322" s="594"/>
      <c r="T322" s="594"/>
      <c r="U322" s="594"/>
      <c r="V322" s="594"/>
      <c r="W322" s="594"/>
      <c r="X322" s="594"/>
      <c r="Y322" s="594"/>
      <c r="Z322" s="594"/>
    </row>
    <row r="323" ht="14.25" customHeight="1">
      <c r="A323" s="595"/>
      <c r="B323" s="596"/>
      <c r="C323" s="499"/>
      <c r="D323" s="597"/>
      <c r="E323" s="598"/>
      <c r="F323" s="599"/>
      <c r="G323" s="594"/>
      <c r="H323" s="594"/>
      <c r="I323" s="594"/>
      <c r="J323" s="594"/>
      <c r="K323" s="594"/>
      <c r="L323" s="594"/>
      <c r="M323" s="594"/>
      <c r="N323" s="594"/>
      <c r="O323" s="594"/>
      <c r="P323" s="594"/>
      <c r="Q323" s="594"/>
      <c r="R323" s="594"/>
      <c r="S323" s="594"/>
      <c r="T323" s="594"/>
      <c r="U323" s="594"/>
      <c r="V323" s="594"/>
      <c r="W323" s="594"/>
      <c r="X323" s="594"/>
      <c r="Y323" s="594"/>
      <c r="Z323" s="594"/>
    </row>
    <row r="324" ht="14.25" customHeight="1">
      <c r="A324" s="595"/>
      <c r="B324" s="596"/>
      <c r="C324" s="499"/>
      <c r="D324" s="597"/>
      <c r="E324" s="598"/>
      <c r="F324" s="599"/>
      <c r="G324" s="594"/>
      <c r="H324" s="594"/>
      <c r="I324" s="594"/>
      <c r="J324" s="594"/>
      <c r="K324" s="594"/>
      <c r="L324" s="594"/>
      <c r="M324" s="594"/>
      <c r="N324" s="594"/>
      <c r="O324" s="594"/>
      <c r="P324" s="594"/>
      <c r="Q324" s="594"/>
      <c r="R324" s="594"/>
      <c r="S324" s="594"/>
      <c r="T324" s="594"/>
      <c r="U324" s="594"/>
      <c r="V324" s="594"/>
      <c r="W324" s="594"/>
      <c r="X324" s="594"/>
      <c r="Y324" s="594"/>
      <c r="Z324" s="594"/>
    </row>
    <row r="325" ht="14.25" customHeight="1">
      <c r="A325" s="595"/>
      <c r="B325" s="596"/>
      <c r="C325" s="499"/>
      <c r="D325" s="597"/>
      <c r="E325" s="598"/>
      <c r="F325" s="599"/>
      <c r="G325" s="594"/>
      <c r="H325" s="594"/>
      <c r="I325" s="594"/>
      <c r="J325" s="594"/>
      <c r="K325" s="594"/>
      <c r="L325" s="594"/>
      <c r="M325" s="594"/>
      <c r="N325" s="594"/>
      <c r="O325" s="594"/>
      <c r="P325" s="594"/>
      <c r="Q325" s="594"/>
      <c r="R325" s="594"/>
      <c r="S325" s="594"/>
      <c r="T325" s="594"/>
      <c r="U325" s="594"/>
      <c r="V325" s="594"/>
      <c r="W325" s="594"/>
      <c r="X325" s="594"/>
      <c r="Y325" s="594"/>
      <c r="Z325" s="594"/>
    </row>
    <row r="326" ht="14.25" customHeight="1">
      <c r="A326" s="595"/>
      <c r="B326" s="596"/>
      <c r="C326" s="499"/>
      <c r="D326" s="597"/>
      <c r="E326" s="598"/>
      <c r="F326" s="599"/>
      <c r="G326" s="594"/>
      <c r="H326" s="594"/>
      <c r="I326" s="594"/>
      <c r="J326" s="594"/>
      <c r="K326" s="594"/>
      <c r="L326" s="594"/>
      <c r="M326" s="594"/>
      <c r="N326" s="594"/>
      <c r="O326" s="594"/>
      <c r="P326" s="594"/>
      <c r="Q326" s="594"/>
      <c r="R326" s="594"/>
      <c r="S326" s="594"/>
      <c r="T326" s="594"/>
      <c r="U326" s="594"/>
      <c r="V326" s="594"/>
      <c r="W326" s="594"/>
      <c r="X326" s="594"/>
      <c r="Y326" s="594"/>
      <c r="Z326" s="594"/>
    </row>
    <row r="327" ht="14.25" customHeight="1">
      <c r="A327" s="595"/>
      <c r="B327" s="596"/>
      <c r="C327" s="499"/>
      <c r="D327" s="597"/>
      <c r="E327" s="598"/>
      <c r="F327" s="599"/>
      <c r="G327" s="594"/>
      <c r="H327" s="594"/>
      <c r="I327" s="594"/>
      <c r="J327" s="594"/>
      <c r="K327" s="594"/>
      <c r="L327" s="594"/>
      <c r="M327" s="594"/>
      <c r="N327" s="594"/>
      <c r="O327" s="594"/>
      <c r="P327" s="594"/>
      <c r="Q327" s="594"/>
      <c r="R327" s="594"/>
      <c r="S327" s="594"/>
      <c r="T327" s="594"/>
      <c r="U327" s="594"/>
      <c r="V327" s="594"/>
      <c r="W327" s="594"/>
      <c r="X327" s="594"/>
      <c r="Y327" s="594"/>
      <c r="Z327" s="594"/>
    </row>
    <row r="328" ht="14.25" customHeight="1">
      <c r="A328" s="595"/>
      <c r="B328" s="596"/>
      <c r="C328" s="499"/>
      <c r="D328" s="597"/>
      <c r="E328" s="598"/>
      <c r="F328" s="599"/>
      <c r="G328" s="594"/>
      <c r="H328" s="594"/>
      <c r="I328" s="594"/>
      <c r="J328" s="594"/>
      <c r="K328" s="594"/>
      <c r="L328" s="594"/>
      <c r="M328" s="594"/>
      <c r="N328" s="594"/>
      <c r="O328" s="594"/>
      <c r="P328" s="594"/>
      <c r="Q328" s="594"/>
      <c r="R328" s="594"/>
      <c r="S328" s="594"/>
      <c r="T328" s="594"/>
      <c r="U328" s="594"/>
      <c r="V328" s="594"/>
      <c r="W328" s="594"/>
      <c r="X328" s="594"/>
      <c r="Y328" s="594"/>
      <c r="Z328" s="594"/>
    </row>
    <row r="329" ht="14.25" customHeight="1">
      <c r="A329" s="595"/>
      <c r="B329" s="596"/>
      <c r="C329" s="499"/>
      <c r="D329" s="597"/>
      <c r="E329" s="598"/>
      <c r="F329" s="599"/>
      <c r="G329" s="594"/>
      <c r="H329" s="594"/>
      <c r="I329" s="594"/>
      <c r="J329" s="594"/>
      <c r="K329" s="594"/>
      <c r="L329" s="594"/>
      <c r="M329" s="594"/>
      <c r="N329" s="594"/>
      <c r="O329" s="594"/>
      <c r="P329" s="594"/>
      <c r="Q329" s="594"/>
      <c r="R329" s="594"/>
      <c r="S329" s="594"/>
      <c r="T329" s="594"/>
      <c r="U329" s="594"/>
      <c r="V329" s="594"/>
      <c r="W329" s="594"/>
      <c r="X329" s="594"/>
      <c r="Y329" s="594"/>
      <c r="Z329" s="594"/>
    </row>
    <row r="330" ht="14.25" customHeight="1">
      <c r="A330" s="595"/>
      <c r="B330" s="596"/>
      <c r="C330" s="499"/>
      <c r="D330" s="597"/>
      <c r="E330" s="598"/>
      <c r="F330" s="599"/>
      <c r="G330" s="594"/>
      <c r="H330" s="594"/>
      <c r="I330" s="594"/>
      <c r="J330" s="594"/>
      <c r="K330" s="594"/>
      <c r="L330" s="594"/>
      <c r="M330" s="594"/>
      <c r="N330" s="594"/>
      <c r="O330" s="594"/>
      <c r="P330" s="594"/>
      <c r="Q330" s="594"/>
      <c r="R330" s="594"/>
      <c r="S330" s="594"/>
      <c r="T330" s="594"/>
      <c r="U330" s="594"/>
      <c r="V330" s="594"/>
      <c r="W330" s="594"/>
      <c r="X330" s="594"/>
      <c r="Y330" s="594"/>
      <c r="Z330" s="594"/>
    </row>
    <row r="331" ht="14.25" customHeight="1">
      <c r="A331" s="595"/>
      <c r="B331" s="596"/>
      <c r="C331" s="499"/>
      <c r="D331" s="597"/>
      <c r="E331" s="598"/>
      <c r="F331" s="599"/>
      <c r="G331" s="594"/>
      <c r="H331" s="594"/>
      <c r="I331" s="594"/>
      <c r="J331" s="594"/>
      <c r="K331" s="594"/>
      <c r="L331" s="594"/>
      <c r="M331" s="594"/>
      <c r="N331" s="594"/>
      <c r="O331" s="594"/>
      <c r="P331" s="594"/>
      <c r="Q331" s="594"/>
      <c r="R331" s="594"/>
      <c r="S331" s="594"/>
      <c r="T331" s="594"/>
      <c r="U331" s="594"/>
      <c r="V331" s="594"/>
      <c r="W331" s="594"/>
      <c r="X331" s="594"/>
      <c r="Y331" s="594"/>
      <c r="Z331" s="594"/>
    </row>
    <row r="332" ht="14.25" customHeight="1">
      <c r="A332" s="595"/>
      <c r="B332" s="596"/>
      <c r="C332" s="499"/>
      <c r="D332" s="597"/>
      <c r="E332" s="598"/>
      <c r="F332" s="599"/>
      <c r="G332" s="594"/>
      <c r="H332" s="594"/>
      <c r="I332" s="594"/>
      <c r="J332" s="594"/>
      <c r="K332" s="594"/>
      <c r="L332" s="594"/>
      <c r="M332" s="594"/>
      <c r="N332" s="594"/>
      <c r="O332" s="594"/>
      <c r="P332" s="594"/>
      <c r="Q332" s="594"/>
      <c r="R332" s="594"/>
      <c r="S332" s="594"/>
      <c r="T332" s="594"/>
      <c r="U332" s="594"/>
      <c r="V332" s="594"/>
      <c r="W332" s="594"/>
      <c r="X332" s="594"/>
      <c r="Y332" s="594"/>
      <c r="Z332" s="594"/>
    </row>
    <row r="333" ht="14.25" customHeight="1">
      <c r="A333" s="595"/>
      <c r="B333" s="596"/>
      <c r="C333" s="499"/>
      <c r="D333" s="597"/>
      <c r="E333" s="598"/>
      <c r="F333" s="599"/>
      <c r="G333" s="594"/>
      <c r="H333" s="594"/>
      <c r="I333" s="594"/>
      <c r="J333" s="594"/>
      <c r="K333" s="594"/>
      <c r="L333" s="594"/>
      <c r="M333" s="594"/>
      <c r="N333" s="594"/>
      <c r="O333" s="594"/>
      <c r="P333" s="594"/>
      <c r="Q333" s="594"/>
      <c r="R333" s="594"/>
      <c r="S333" s="594"/>
      <c r="T333" s="594"/>
      <c r="U333" s="594"/>
      <c r="V333" s="594"/>
      <c r="W333" s="594"/>
      <c r="X333" s="594"/>
      <c r="Y333" s="594"/>
      <c r="Z333" s="594"/>
    </row>
    <row r="334" ht="14.25" customHeight="1">
      <c r="A334" s="595"/>
      <c r="B334" s="596"/>
      <c r="C334" s="499"/>
      <c r="D334" s="597"/>
      <c r="E334" s="598"/>
      <c r="F334" s="599"/>
      <c r="G334" s="594"/>
      <c r="H334" s="594"/>
      <c r="I334" s="594"/>
      <c r="J334" s="594"/>
      <c r="K334" s="594"/>
      <c r="L334" s="594"/>
      <c r="M334" s="594"/>
      <c r="N334" s="594"/>
      <c r="O334" s="594"/>
      <c r="P334" s="594"/>
      <c r="Q334" s="594"/>
      <c r="R334" s="594"/>
      <c r="S334" s="594"/>
      <c r="T334" s="594"/>
      <c r="U334" s="594"/>
      <c r="V334" s="594"/>
      <c r="W334" s="594"/>
      <c r="X334" s="594"/>
      <c r="Y334" s="594"/>
      <c r="Z334" s="594"/>
    </row>
    <row r="335" ht="14.25" customHeight="1">
      <c r="A335" s="595"/>
      <c r="B335" s="596"/>
      <c r="C335" s="499"/>
      <c r="D335" s="597"/>
      <c r="E335" s="598"/>
      <c r="F335" s="599"/>
      <c r="G335" s="594"/>
      <c r="H335" s="594"/>
      <c r="I335" s="594"/>
      <c r="J335" s="594"/>
      <c r="K335" s="594"/>
      <c r="L335" s="594"/>
      <c r="M335" s="594"/>
      <c r="N335" s="594"/>
      <c r="O335" s="594"/>
      <c r="P335" s="594"/>
      <c r="Q335" s="594"/>
      <c r="R335" s="594"/>
      <c r="S335" s="594"/>
      <c r="T335" s="594"/>
      <c r="U335" s="594"/>
      <c r="V335" s="594"/>
      <c r="W335" s="594"/>
      <c r="X335" s="594"/>
      <c r="Y335" s="594"/>
      <c r="Z335" s="594"/>
    </row>
    <row r="336" ht="14.25" customHeight="1">
      <c r="A336" s="595"/>
      <c r="B336" s="596"/>
      <c r="C336" s="499"/>
      <c r="D336" s="597"/>
      <c r="E336" s="598"/>
      <c r="F336" s="599"/>
      <c r="G336" s="594"/>
      <c r="H336" s="594"/>
      <c r="I336" s="594"/>
      <c r="J336" s="594"/>
      <c r="K336" s="594"/>
      <c r="L336" s="594"/>
      <c r="M336" s="594"/>
      <c r="N336" s="594"/>
      <c r="O336" s="594"/>
      <c r="P336" s="594"/>
      <c r="Q336" s="594"/>
      <c r="R336" s="594"/>
      <c r="S336" s="594"/>
      <c r="T336" s="594"/>
      <c r="U336" s="594"/>
      <c r="V336" s="594"/>
      <c r="W336" s="594"/>
      <c r="X336" s="594"/>
      <c r="Y336" s="594"/>
      <c r="Z336" s="594"/>
    </row>
    <row r="337" ht="14.25" customHeight="1">
      <c r="A337" s="595"/>
      <c r="B337" s="596"/>
      <c r="C337" s="499"/>
      <c r="D337" s="597"/>
      <c r="E337" s="598"/>
      <c r="F337" s="599"/>
      <c r="G337" s="594"/>
      <c r="H337" s="594"/>
      <c r="I337" s="594"/>
      <c r="J337" s="594"/>
      <c r="K337" s="594"/>
      <c r="L337" s="594"/>
      <c r="M337" s="594"/>
      <c r="N337" s="594"/>
      <c r="O337" s="594"/>
      <c r="P337" s="594"/>
      <c r="Q337" s="594"/>
      <c r="R337" s="594"/>
      <c r="S337" s="594"/>
      <c r="T337" s="594"/>
      <c r="U337" s="594"/>
      <c r="V337" s="594"/>
      <c r="W337" s="594"/>
      <c r="X337" s="594"/>
      <c r="Y337" s="594"/>
      <c r="Z337" s="594"/>
    </row>
    <row r="338" ht="14.25" customHeight="1">
      <c r="A338" s="595"/>
      <c r="B338" s="596"/>
      <c r="C338" s="499"/>
      <c r="D338" s="597"/>
      <c r="E338" s="598"/>
      <c r="F338" s="599"/>
      <c r="G338" s="594"/>
      <c r="H338" s="594"/>
      <c r="I338" s="594"/>
      <c r="J338" s="594"/>
      <c r="K338" s="594"/>
      <c r="L338" s="594"/>
      <c r="M338" s="594"/>
      <c r="N338" s="594"/>
      <c r="O338" s="594"/>
      <c r="P338" s="594"/>
      <c r="Q338" s="594"/>
      <c r="R338" s="594"/>
      <c r="S338" s="594"/>
      <c r="T338" s="594"/>
      <c r="U338" s="594"/>
      <c r="V338" s="594"/>
      <c r="W338" s="594"/>
      <c r="X338" s="594"/>
      <c r="Y338" s="594"/>
      <c r="Z338" s="594"/>
    </row>
    <row r="339" ht="14.25" customHeight="1">
      <c r="A339" s="595"/>
      <c r="B339" s="596"/>
      <c r="C339" s="499"/>
      <c r="D339" s="597"/>
      <c r="E339" s="598"/>
      <c r="F339" s="599"/>
      <c r="G339" s="594"/>
      <c r="H339" s="594"/>
      <c r="I339" s="594"/>
      <c r="J339" s="594"/>
      <c r="K339" s="594"/>
      <c r="L339" s="594"/>
      <c r="M339" s="594"/>
      <c r="N339" s="594"/>
      <c r="O339" s="594"/>
      <c r="P339" s="594"/>
      <c r="Q339" s="594"/>
      <c r="R339" s="594"/>
      <c r="S339" s="594"/>
      <c r="T339" s="594"/>
      <c r="U339" s="594"/>
      <c r="V339" s="594"/>
      <c r="W339" s="594"/>
      <c r="X339" s="594"/>
      <c r="Y339" s="594"/>
      <c r="Z339" s="594"/>
    </row>
    <row r="340" ht="14.25" customHeight="1">
      <c r="A340" s="595"/>
      <c r="B340" s="596"/>
      <c r="C340" s="499"/>
      <c r="D340" s="597"/>
      <c r="E340" s="598"/>
      <c r="F340" s="599"/>
      <c r="G340" s="594"/>
      <c r="H340" s="594"/>
      <c r="I340" s="594"/>
      <c r="J340" s="594"/>
      <c r="K340" s="594"/>
      <c r="L340" s="594"/>
      <c r="M340" s="594"/>
      <c r="N340" s="594"/>
      <c r="O340" s="594"/>
      <c r="P340" s="594"/>
      <c r="Q340" s="594"/>
      <c r="R340" s="594"/>
      <c r="S340" s="594"/>
      <c r="T340" s="594"/>
      <c r="U340" s="594"/>
      <c r="V340" s="594"/>
      <c r="W340" s="594"/>
      <c r="X340" s="594"/>
      <c r="Y340" s="594"/>
      <c r="Z340" s="594"/>
    </row>
    <row r="341" ht="14.25" customHeight="1">
      <c r="A341" s="595"/>
      <c r="B341" s="596"/>
      <c r="C341" s="499"/>
      <c r="D341" s="597"/>
      <c r="E341" s="598"/>
      <c r="F341" s="599"/>
      <c r="G341" s="594"/>
      <c r="H341" s="594"/>
      <c r="I341" s="594"/>
      <c r="J341" s="594"/>
      <c r="K341" s="594"/>
      <c r="L341" s="594"/>
      <c r="M341" s="594"/>
      <c r="N341" s="594"/>
      <c r="O341" s="594"/>
      <c r="P341" s="594"/>
      <c r="Q341" s="594"/>
      <c r="R341" s="594"/>
      <c r="S341" s="594"/>
      <c r="T341" s="594"/>
      <c r="U341" s="594"/>
      <c r="V341" s="594"/>
      <c r="W341" s="594"/>
      <c r="X341" s="594"/>
      <c r="Y341" s="594"/>
      <c r="Z341" s="594"/>
    </row>
    <row r="342" ht="14.25" customHeight="1">
      <c r="A342" s="595"/>
      <c r="B342" s="596"/>
      <c r="C342" s="499"/>
      <c r="D342" s="597"/>
      <c r="E342" s="598"/>
      <c r="F342" s="599"/>
      <c r="G342" s="594"/>
      <c r="H342" s="594"/>
      <c r="I342" s="594"/>
      <c r="J342" s="594"/>
      <c r="K342" s="594"/>
      <c r="L342" s="594"/>
      <c r="M342" s="594"/>
      <c r="N342" s="594"/>
      <c r="O342" s="594"/>
      <c r="P342" s="594"/>
      <c r="Q342" s="594"/>
      <c r="R342" s="594"/>
      <c r="S342" s="594"/>
      <c r="T342" s="594"/>
      <c r="U342" s="594"/>
      <c r="V342" s="594"/>
      <c r="W342" s="594"/>
      <c r="X342" s="594"/>
      <c r="Y342" s="594"/>
      <c r="Z342" s="594"/>
    </row>
    <row r="343" ht="14.25" customHeight="1">
      <c r="A343" s="595"/>
      <c r="B343" s="596"/>
      <c r="C343" s="499"/>
      <c r="D343" s="597"/>
      <c r="E343" s="598"/>
      <c r="F343" s="599"/>
      <c r="G343" s="594"/>
      <c r="H343" s="594"/>
      <c r="I343" s="594"/>
      <c r="J343" s="594"/>
      <c r="K343" s="594"/>
      <c r="L343" s="594"/>
      <c r="M343" s="594"/>
      <c r="N343" s="594"/>
      <c r="O343" s="594"/>
      <c r="P343" s="594"/>
      <c r="Q343" s="594"/>
      <c r="R343" s="594"/>
      <c r="S343" s="594"/>
      <c r="T343" s="594"/>
      <c r="U343" s="594"/>
      <c r="V343" s="594"/>
      <c r="W343" s="594"/>
      <c r="X343" s="594"/>
      <c r="Y343" s="594"/>
      <c r="Z343" s="594"/>
    </row>
    <row r="344" ht="14.25" customHeight="1">
      <c r="A344" s="595"/>
      <c r="B344" s="596"/>
      <c r="C344" s="499"/>
      <c r="D344" s="597"/>
      <c r="E344" s="598"/>
      <c r="F344" s="599"/>
      <c r="G344" s="594"/>
      <c r="H344" s="594"/>
      <c r="I344" s="594"/>
      <c r="J344" s="594"/>
      <c r="K344" s="594"/>
      <c r="L344" s="594"/>
      <c r="M344" s="594"/>
      <c r="N344" s="594"/>
      <c r="O344" s="594"/>
      <c r="P344" s="594"/>
      <c r="Q344" s="594"/>
      <c r="R344" s="594"/>
      <c r="S344" s="594"/>
      <c r="T344" s="594"/>
      <c r="U344" s="594"/>
      <c r="V344" s="594"/>
      <c r="W344" s="594"/>
      <c r="X344" s="594"/>
      <c r="Y344" s="594"/>
      <c r="Z344" s="594"/>
    </row>
    <row r="345" ht="14.25" customHeight="1">
      <c r="A345" s="595"/>
      <c r="B345" s="596"/>
      <c r="C345" s="499"/>
      <c r="D345" s="597"/>
      <c r="E345" s="598"/>
      <c r="F345" s="599"/>
      <c r="G345" s="594"/>
      <c r="H345" s="594"/>
      <c r="I345" s="594"/>
      <c r="J345" s="594"/>
      <c r="K345" s="594"/>
      <c r="L345" s="594"/>
      <c r="M345" s="594"/>
      <c r="N345" s="594"/>
      <c r="O345" s="594"/>
      <c r="P345" s="594"/>
      <c r="Q345" s="594"/>
      <c r="R345" s="594"/>
      <c r="S345" s="594"/>
      <c r="T345" s="594"/>
      <c r="U345" s="594"/>
      <c r="V345" s="594"/>
      <c r="W345" s="594"/>
      <c r="X345" s="594"/>
      <c r="Y345" s="594"/>
      <c r="Z345" s="594"/>
    </row>
    <row r="346" ht="14.25" customHeight="1">
      <c r="A346" s="595"/>
      <c r="B346" s="596"/>
      <c r="C346" s="499"/>
      <c r="D346" s="597"/>
      <c r="E346" s="598"/>
      <c r="F346" s="599"/>
      <c r="G346" s="594"/>
      <c r="H346" s="594"/>
      <c r="I346" s="594"/>
      <c r="J346" s="594"/>
      <c r="K346" s="594"/>
      <c r="L346" s="594"/>
      <c r="M346" s="594"/>
      <c r="N346" s="594"/>
      <c r="O346" s="594"/>
      <c r="P346" s="594"/>
      <c r="Q346" s="594"/>
      <c r="R346" s="594"/>
      <c r="S346" s="594"/>
      <c r="T346" s="594"/>
      <c r="U346" s="594"/>
      <c r="V346" s="594"/>
      <c r="W346" s="594"/>
      <c r="X346" s="594"/>
      <c r="Y346" s="594"/>
      <c r="Z346" s="594"/>
    </row>
    <row r="347" ht="14.25" customHeight="1">
      <c r="A347" s="595"/>
      <c r="B347" s="596"/>
      <c r="C347" s="499"/>
      <c r="D347" s="597"/>
      <c r="E347" s="598"/>
      <c r="F347" s="599"/>
      <c r="G347" s="594"/>
      <c r="H347" s="594"/>
      <c r="I347" s="594"/>
      <c r="J347" s="594"/>
      <c r="K347" s="594"/>
      <c r="L347" s="594"/>
      <c r="M347" s="594"/>
      <c r="N347" s="594"/>
      <c r="O347" s="594"/>
      <c r="P347" s="594"/>
      <c r="Q347" s="594"/>
      <c r="R347" s="594"/>
      <c r="S347" s="594"/>
      <c r="T347" s="594"/>
      <c r="U347" s="594"/>
      <c r="V347" s="594"/>
      <c r="W347" s="594"/>
      <c r="X347" s="594"/>
      <c r="Y347" s="594"/>
      <c r="Z347" s="594"/>
    </row>
    <row r="348" ht="14.25" customHeight="1">
      <c r="A348" s="595"/>
      <c r="B348" s="596"/>
      <c r="C348" s="499"/>
      <c r="D348" s="597"/>
      <c r="E348" s="598"/>
      <c r="F348" s="599"/>
      <c r="G348" s="594"/>
      <c r="H348" s="594"/>
      <c r="I348" s="594"/>
      <c r="J348" s="594"/>
      <c r="K348" s="594"/>
      <c r="L348" s="594"/>
      <c r="M348" s="594"/>
      <c r="N348" s="594"/>
      <c r="O348" s="594"/>
      <c r="P348" s="594"/>
      <c r="Q348" s="594"/>
      <c r="R348" s="594"/>
      <c r="S348" s="594"/>
      <c r="T348" s="594"/>
      <c r="U348" s="594"/>
      <c r="V348" s="594"/>
      <c r="W348" s="594"/>
      <c r="X348" s="594"/>
      <c r="Y348" s="594"/>
      <c r="Z348" s="594"/>
    </row>
    <row r="349" ht="14.25" customHeight="1">
      <c r="A349" s="595"/>
      <c r="B349" s="596"/>
      <c r="C349" s="499"/>
      <c r="D349" s="597"/>
      <c r="E349" s="598"/>
      <c r="F349" s="599"/>
      <c r="G349" s="594"/>
      <c r="H349" s="594"/>
      <c r="I349" s="594"/>
      <c r="J349" s="594"/>
      <c r="K349" s="594"/>
      <c r="L349" s="594"/>
      <c r="M349" s="594"/>
      <c r="N349" s="594"/>
      <c r="O349" s="594"/>
      <c r="P349" s="594"/>
      <c r="Q349" s="594"/>
      <c r="R349" s="594"/>
      <c r="S349" s="594"/>
      <c r="T349" s="594"/>
      <c r="U349" s="594"/>
      <c r="V349" s="594"/>
      <c r="W349" s="594"/>
      <c r="X349" s="594"/>
      <c r="Y349" s="594"/>
      <c r="Z349" s="594"/>
    </row>
    <row r="350" ht="14.25" customHeight="1">
      <c r="A350" s="595"/>
      <c r="B350" s="596"/>
      <c r="C350" s="499"/>
      <c r="D350" s="597"/>
      <c r="E350" s="598"/>
      <c r="F350" s="599"/>
      <c r="G350" s="594"/>
      <c r="H350" s="594"/>
      <c r="I350" s="594"/>
      <c r="J350" s="594"/>
      <c r="K350" s="594"/>
      <c r="L350" s="594"/>
      <c r="M350" s="594"/>
      <c r="N350" s="594"/>
      <c r="O350" s="594"/>
      <c r="P350" s="594"/>
      <c r="Q350" s="594"/>
      <c r="R350" s="594"/>
      <c r="S350" s="594"/>
      <c r="T350" s="594"/>
      <c r="U350" s="594"/>
      <c r="V350" s="594"/>
      <c r="W350" s="594"/>
      <c r="X350" s="594"/>
      <c r="Y350" s="594"/>
      <c r="Z350" s="594"/>
    </row>
    <row r="351" ht="14.25" customHeight="1">
      <c r="A351" s="595"/>
      <c r="B351" s="596"/>
      <c r="C351" s="499"/>
      <c r="D351" s="597"/>
      <c r="E351" s="598"/>
      <c r="F351" s="599"/>
      <c r="G351" s="594"/>
      <c r="H351" s="594"/>
      <c r="I351" s="594"/>
      <c r="J351" s="594"/>
      <c r="K351" s="594"/>
      <c r="L351" s="594"/>
      <c r="M351" s="594"/>
      <c r="N351" s="594"/>
      <c r="O351" s="594"/>
      <c r="P351" s="594"/>
      <c r="Q351" s="594"/>
      <c r="R351" s="594"/>
      <c r="S351" s="594"/>
      <c r="T351" s="594"/>
      <c r="U351" s="594"/>
      <c r="V351" s="594"/>
      <c r="W351" s="594"/>
      <c r="X351" s="594"/>
      <c r="Y351" s="594"/>
      <c r="Z351" s="594"/>
    </row>
    <row r="352" ht="14.25" customHeight="1">
      <c r="A352" s="595"/>
      <c r="B352" s="596"/>
      <c r="C352" s="499"/>
      <c r="D352" s="597"/>
      <c r="E352" s="598"/>
      <c r="F352" s="599"/>
      <c r="G352" s="594"/>
      <c r="H352" s="594"/>
      <c r="I352" s="594"/>
      <c r="J352" s="594"/>
      <c r="K352" s="594"/>
      <c r="L352" s="594"/>
      <c r="M352" s="594"/>
      <c r="N352" s="594"/>
      <c r="O352" s="594"/>
      <c r="P352" s="594"/>
      <c r="Q352" s="594"/>
      <c r="R352" s="594"/>
      <c r="S352" s="594"/>
      <c r="T352" s="594"/>
      <c r="U352" s="594"/>
      <c r="V352" s="594"/>
      <c r="W352" s="594"/>
      <c r="X352" s="594"/>
      <c r="Y352" s="594"/>
      <c r="Z352" s="594"/>
    </row>
    <row r="353" ht="14.25" customHeight="1">
      <c r="A353" s="595"/>
      <c r="B353" s="596"/>
      <c r="C353" s="499"/>
      <c r="D353" s="597"/>
      <c r="E353" s="598"/>
      <c r="F353" s="599"/>
      <c r="G353" s="594"/>
      <c r="H353" s="594"/>
      <c r="I353" s="594"/>
      <c r="J353" s="594"/>
      <c r="K353" s="594"/>
      <c r="L353" s="594"/>
      <c r="M353" s="594"/>
      <c r="N353" s="594"/>
      <c r="O353" s="594"/>
      <c r="P353" s="594"/>
      <c r="Q353" s="594"/>
      <c r="R353" s="594"/>
      <c r="S353" s="594"/>
      <c r="T353" s="594"/>
      <c r="U353" s="594"/>
      <c r="V353" s="594"/>
      <c r="W353" s="594"/>
      <c r="X353" s="594"/>
      <c r="Y353" s="594"/>
      <c r="Z353" s="594"/>
    </row>
    <row r="354" ht="14.25" customHeight="1">
      <c r="A354" s="595"/>
      <c r="B354" s="596"/>
      <c r="C354" s="499"/>
      <c r="D354" s="597"/>
      <c r="E354" s="598"/>
      <c r="F354" s="599"/>
      <c r="G354" s="594"/>
      <c r="H354" s="594"/>
      <c r="I354" s="594"/>
      <c r="J354" s="594"/>
      <c r="K354" s="594"/>
      <c r="L354" s="594"/>
      <c r="M354" s="594"/>
      <c r="N354" s="594"/>
      <c r="O354" s="594"/>
      <c r="P354" s="594"/>
      <c r="Q354" s="594"/>
      <c r="R354" s="594"/>
      <c r="S354" s="594"/>
      <c r="T354" s="594"/>
      <c r="U354" s="594"/>
      <c r="V354" s="594"/>
      <c r="W354" s="594"/>
      <c r="X354" s="594"/>
      <c r="Y354" s="594"/>
      <c r="Z354" s="594"/>
    </row>
    <row r="355" ht="14.25" customHeight="1">
      <c r="A355" s="595"/>
      <c r="B355" s="596"/>
      <c r="C355" s="499"/>
      <c r="D355" s="597"/>
      <c r="E355" s="598"/>
      <c r="F355" s="599"/>
      <c r="G355" s="594"/>
      <c r="H355" s="594"/>
      <c r="I355" s="594"/>
      <c r="J355" s="594"/>
      <c r="K355" s="594"/>
      <c r="L355" s="594"/>
      <c r="M355" s="594"/>
      <c r="N355" s="594"/>
      <c r="O355" s="594"/>
      <c r="P355" s="594"/>
      <c r="Q355" s="594"/>
      <c r="R355" s="594"/>
      <c r="S355" s="594"/>
      <c r="T355" s="594"/>
      <c r="U355" s="594"/>
      <c r="V355" s="594"/>
      <c r="W355" s="594"/>
      <c r="X355" s="594"/>
      <c r="Y355" s="594"/>
      <c r="Z355" s="594"/>
    </row>
    <row r="356" ht="14.25" customHeight="1">
      <c r="A356" s="595"/>
      <c r="B356" s="596"/>
      <c r="C356" s="499"/>
      <c r="D356" s="597"/>
      <c r="E356" s="598"/>
      <c r="F356" s="599"/>
      <c r="G356" s="594"/>
      <c r="H356" s="594"/>
      <c r="I356" s="594"/>
      <c r="J356" s="594"/>
      <c r="K356" s="594"/>
      <c r="L356" s="594"/>
      <c r="M356" s="594"/>
      <c r="N356" s="594"/>
      <c r="O356" s="594"/>
      <c r="P356" s="594"/>
      <c r="Q356" s="594"/>
      <c r="R356" s="594"/>
      <c r="S356" s="594"/>
      <c r="T356" s="594"/>
      <c r="U356" s="594"/>
      <c r="V356" s="594"/>
      <c r="W356" s="594"/>
      <c r="X356" s="594"/>
      <c r="Y356" s="594"/>
      <c r="Z356" s="594"/>
    </row>
    <row r="357" ht="14.25" customHeight="1">
      <c r="A357" s="595"/>
      <c r="B357" s="596"/>
      <c r="C357" s="499"/>
      <c r="D357" s="597"/>
      <c r="E357" s="598"/>
      <c r="F357" s="599"/>
      <c r="G357" s="594"/>
      <c r="H357" s="594"/>
      <c r="I357" s="594"/>
      <c r="J357" s="594"/>
      <c r="K357" s="594"/>
      <c r="L357" s="594"/>
      <c r="M357" s="594"/>
      <c r="N357" s="594"/>
      <c r="O357" s="594"/>
      <c r="P357" s="594"/>
      <c r="Q357" s="594"/>
      <c r="R357" s="594"/>
      <c r="S357" s="594"/>
      <c r="T357" s="594"/>
      <c r="U357" s="594"/>
      <c r="V357" s="594"/>
      <c r="W357" s="594"/>
      <c r="X357" s="594"/>
      <c r="Y357" s="594"/>
      <c r="Z357" s="594"/>
    </row>
    <row r="358" ht="14.25" customHeight="1">
      <c r="A358" s="595"/>
      <c r="B358" s="596"/>
      <c r="C358" s="499"/>
      <c r="D358" s="597"/>
      <c r="E358" s="598"/>
      <c r="F358" s="599"/>
      <c r="G358" s="594"/>
      <c r="H358" s="594"/>
      <c r="I358" s="594"/>
      <c r="J358" s="594"/>
      <c r="K358" s="594"/>
      <c r="L358" s="594"/>
      <c r="M358" s="594"/>
      <c r="N358" s="594"/>
      <c r="O358" s="594"/>
      <c r="P358" s="594"/>
      <c r="Q358" s="594"/>
      <c r="R358" s="594"/>
      <c r="S358" s="594"/>
      <c r="T358" s="594"/>
      <c r="U358" s="594"/>
      <c r="V358" s="594"/>
      <c r="W358" s="594"/>
      <c r="X358" s="594"/>
      <c r="Y358" s="594"/>
      <c r="Z358" s="594"/>
    </row>
    <row r="359" ht="14.25" customHeight="1">
      <c r="A359" s="595"/>
      <c r="B359" s="596"/>
      <c r="C359" s="499"/>
      <c r="D359" s="597"/>
      <c r="E359" s="598"/>
      <c r="F359" s="599"/>
      <c r="G359" s="594"/>
      <c r="H359" s="594"/>
      <c r="I359" s="594"/>
      <c r="J359" s="594"/>
      <c r="K359" s="594"/>
      <c r="L359" s="594"/>
      <c r="M359" s="594"/>
      <c r="N359" s="594"/>
      <c r="O359" s="594"/>
      <c r="P359" s="594"/>
      <c r="Q359" s="594"/>
      <c r="R359" s="594"/>
      <c r="S359" s="594"/>
      <c r="T359" s="594"/>
      <c r="U359" s="594"/>
      <c r="V359" s="594"/>
      <c r="W359" s="594"/>
      <c r="X359" s="594"/>
      <c r="Y359" s="594"/>
      <c r="Z359" s="594"/>
    </row>
    <row r="360" ht="14.25" customHeight="1">
      <c r="A360" s="595"/>
      <c r="B360" s="596"/>
      <c r="C360" s="499"/>
      <c r="D360" s="597"/>
      <c r="E360" s="598"/>
      <c r="F360" s="599"/>
      <c r="G360" s="594"/>
      <c r="H360" s="594"/>
      <c r="I360" s="594"/>
      <c r="J360" s="594"/>
      <c r="K360" s="594"/>
      <c r="L360" s="594"/>
      <c r="M360" s="594"/>
      <c r="N360" s="594"/>
      <c r="O360" s="594"/>
      <c r="P360" s="594"/>
      <c r="Q360" s="594"/>
      <c r="R360" s="594"/>
      <c r="S360" s="594"/>
      <c r="T360" s="594"/>
      <c r="U360" s="594"/>
      <c r="V360" s="594"/>
      <c r="W360" s="594"/>
      <c r="X360" s="594"/>
      <c r="Y360" s="594"/>
      <c r="Z360" s="594"/>
    </row>
    <row r="361" ht="14.25" customHeight="1">
      <c r="A361" s="595"/>
      <c r="B361" s="596"/>
      <c r="C361" s="499"/>
      <c r="D361" s="597"/>
      <c r="E361" s="598"/>
      <c r="F361" s="599"/>
      <c r="G361" s="594"/>
      <c r="H361" s="594"/>
      <c r="I361" s="594"/>
      <c r="J361" s="594"/>
      <c r="K361" s="594"/>
      <c r="L361" s="594"/>
      <c r="M361" s="594"/>
      <c r="N361" s="594"/>
      <c r="O361" s="594"/>
      <c r="P361" s="594"/>
      <c r="Q361" s="594"/>
      <c r="R361" s="594"/>
      <c r="S361" s="594"/>
      <c r="T361" s="594"/>
      <c r="U361" s="594"/>
      <c r="V361" s="594"/>
      <c r="W361" s="594"/>
      <c r="X361" s="594"/>
      <c r="Y361" s="594"/>
      <c r="Z361" s="594"/>
    </row>
    <row r="362" ht="14.25" customHeight="1">
      <c r="A362" s="595"/>
      <c r="B362" s="596"/>
      <c r="C362" s="499"/>
      <c r="D362" s="597"/>
      <c r="E362" s="598"/>
      <c r="F362" s="599"/>
      <c r="G362" s="594"/>
      <c r="H362" s="594"/>
      <c r="I362" s="594"/>
      <c r="J362" s="594"/>
      <c r="K362" s="594"/>
      <c r="L362" s="594"/>
      <c r="M362" s="594"/>
      <c r="N362" s="594"/>
      <c r="O362" s="594"/>
      <c r="P362" s="594"/>
      <c r="Q362" s="594"/>
      <c r="R362" s="594"/>
      <c r="S362" s="594"/>
      <c r="T362" s="594"/>
      <c r="U362" s="594"/>
      <c r="V362" s="594"/>
      <c r="W362" s="594"/>
      <c r="X362" s="594"/>
      <c r="Y362" s="594"/>
      <c r="Z362" s="594"/>
    </row>
    <row r="363" ht="14.25" customHeight="1">
      <c r="A363" s="595"/>
      <c r="B363" s="596"/>
      <c r="C363" s="499"/>
      <c r="D363" s="597"/>
      <c r="E363" s="598"/>
      <c r="F363" s="599"/>
      <c r="G363" s="594"/>
      <c r="H363" s="594"/>
      <c r="I363" s="594"/>
      <c r="J363" s="594"/>
      <c r="K363" s="594"/>
      <c r="L363" s="594"/>
      <c r="M363" s="594"/>
      <c r="N363" s="594"/>
      <c r="O363" s="594"/>
      <c r="P363" s="594"/>
      <c r="Q363" s="594"/>
      <c r="R363" s="594"/>
      <c r="S363" s="594"/>
      <c r="T363" s="594"/>
      <c r="U363" s="594"/>
      <c r="V363" s="594"/>
      <c r="W363" s="594"/>
      <c r="X363" s="594"/>
      <c r="Y363" s="594"/>
      <c r="Z363" s="594"/>
    </row>
    <row r="364" ht="14.25" customHeight="1">
      <c r="A364" s="595"/>
      <c r="B364" s="596"/>
      <c r="C364" s="499"/>
      <c r="D364" s="597"/>
      <c r="E364" s="598"/>
      <c r="F364" s="599"/>
      <c r="G364" s="594"/>
      <c r="H364" s="594"/>
      <c r="I364" s="594"/>
      <c r="J364" s="594"/>
      <c r="K364" s="594"/>
      <c r="L364" s="594"/>
      <c r="M364" s="594"/>
      <c r="N364" s="594"/>
      <c r="O364" s="594"/>
      <c r="P364" s="594"/>
      <c r="Q364" s="594"/>
      <c r="R364" s="594"/>
      <c r="S364" s="594"/>
      <c r="T364" s="594"/>
      <c r="U364" s="594"/>
      <c r="V364" s="594"/>
      <c r="W364" s="594"/>
      <c r="X364" s="594"/>
      <c r="Y364" s="594"/>
      <c r="Z364" s="594"/>
    </row>
    <row r="365" ht="14.25" customHeight="1">
      <c r="A365" s="595"/>
      <c r="B365" s="596"/>
      <c r="C365" s="499"/>
      <c r="D365" s="597"/>
      <c r="E365" s="598"/>
      <c r="F365" s="599"/>
      <c r="G365" s="594"/>
      <c r="H365" s="594"/>
      <c r="I365" s="594"/>
      <c r="J365" s="594"/>
      <c r="K365" s="594"/>
      <c r="L365" s="594"/>
      <c r="M365" s="594"/>
      <c r="N365" s="594"/>
      <c r="O365" s="594"/>
      <c r="P365" s="594"/>
      <c r="Q365" s="594"/>
      <c r="R365" s="594"/>
      <c r="S365" s="594"/>
      <c r="T365" s="594"/>
      <c r="U365" s="594"/>
      <c r="V365" s="594"/>
      <c r="W365" s="594"/>
      <c r="X365" s="594"/>
      <c r="Y365" s="594"/>
      <c r="Z365" s="594"/>
    </row>
    <row r="366" ht="14.25" customHeight="1">
      <c r="A366" s="595"/>
      <c r="B366" s="596"/>
      <c r="C366" s="499"/>
      <c r="D366" s="597"/>
      <c r="E366" s="598"/>
      <c r="F366" s="599"/>
      <c r="G366" s="594"/>
      <c r="H366" s="594"/>
      <c r="I366" s="594"/>
      <c r="J366" s="594"/>
      <c r="K366" s="594"/>
      <c r="L366" s="594"/>
      <c r="M366" s="594"/>
      <c r="N366" s="594"/>
      <c r="O366" s="594"/>
      <c r="P366" s="594"/>
      <c r="Q366" s="594"/>
      <c r="R366" s="594"/>
      <c r="S366" s="594"/>
      <c r="T366" s="594"/>
      <c r="U366" s="594"/>
      <c r="V366" s="594"/>
      <c r="W366" s="594"/>
      <c r="X366" s="594"/>
      <c r="Y366" s="594"/>
      <c r="Z366" s="594"/>
    </row>
    <row r="367" ht="14.25" customHeight="1">
      <c r="A367" s="595"/>
      <c r="B367" s="596"/>
      <c r="C367" s="499"/>
      <c r="D367" s="597"/>
      <c r="E367" s="598"/>
      <c r="F367" s="599"/>
      <c r="G367" s="594"/>
      <c r="H367" s="594"/>
      <c r="I367" s="594"/>
      <c r="J367" s="594"/>
      <c r="K367" s="594"/>
      <c r="L367" s="594"/>
      <c r="M367" s="594"/>
      <c r="N367" s="594"/>
      <c r="O367" s="594"/>
      <c r="P367" s="594"/>
      <c r="Q367" s="594"/>
      <c r="R367" s="594"/>
      <c r="S367" s="594"/>
      <c r="T367" s="594"/>
      <c r="U367" s="594"/>
      <c r="V367" s="594"/>
      <c r="W367" s="594"/>
      <c r="X367" s="594"/>
      <c r="Y367" s="594"/>
      <c r="Z367" s="594"/>
    </row>
    <row r="368" ht="14.25" customHeight="1">
      <c r="A368" s="595"/>
      <c r="B368" s="596"/>
      <c r="C368" s="499"/>
      <c r="D368" s="597"/>
      <c r="E368" s="598"/>
      <c r="F368" s="599"/>
      <c r="G368" s="594"/>
      <c r="H368" s="594"/>
      <c r="I368" s="594"/>
      <c r="J368" s="594"/>
      <c r="K368" s="594"/>
      <c r="L368" s="594"/>
      <c r="M368" s="594"/>
      <c r="N368" s="594"/>
      <c r="O368" s="594"/>
      <c r="P368" s="594"/>
      <c r="Q368" s="594"/>
      <c r="R368" s="594"/>
      <c r="S368" s="594"/>
      <c r="T368" s="594"/>
      <c r="U368" s="594"/>
      <c r="V368" s="594"/>
      <c r="W368" s="594"/>
      <c r="X368" s="594"/>
      <c r="Y368" s="594"/>
      <c r="Z368" s="594"/>
    </row>
    <row r="369" ht="14.25" customHeight="1">
      <c r="A369" s="595"/>
      <c r="B369" s="596"/>
      <c r="C369" s="499"/>
      <c r="D369" s="597"/>
      <c r="E369" s="598"/>
      <c r="F369" s="599"/>
      <c r="G369" s="594"/>
      <c r="H369" s="594"/>
      <c r="I369" s="594"/>
      <c r="J369" s="594"/>
      <c r="K369" s="594"/>
      <c r="L369" s="594"/>
      <c r="M369" s="594"/>
      <c r="N369" s="594"/>
      <c r="O369" s="594"/>
      <c r="P369" s="594"/>
      <c r="Q369" s="594"/>
      <c r="R369" s="594"/>
      <c r="S369" s="594"/>
      <c r="T369" s="594"/>
      <c r="U369" s="594"/>
      <c r="V369" s="594"/>
      <c r="W369" s="594"/>
      <c r="X369" s="594"/>
      <c r="Y369" s="594"/>
      <c r="Z369" s="594"/>
    </row>
    <row r="370" ht="14.25" customHeight="1">
      <c r="A370" s="595"/>
      <c r="B370" s="596"/>
      <c r="C370" s="499"/>
      <c r="D370" s="597"/>
      <c r="E370" s="598"/>
      <c r="F370" s="599"/>
      <c r="G370" s="594"/>
      <c r="H370" s="594"/>
      <c r="I370" s="594"/>
      <c r="J370" s="594"/>
      <c r="K370" s="594"/>
      <c r="L370" s="594"/>
      <c r="M370" s="594"/>
      <c r="N370" s="594"/>
      <c r="O370" s="594"/>
      <c r="P370" s="594"/>
      <c r="Q370" s="594"/>
      <c r="R370" s="594"/>
      <c r="S370" s="594"/>
      <c r="T370" s="594"/>
      <c r="U370" s="594"/>
      <c r="V370" s="594"/>
      <c r="W370" s="594"/>
      <c r="X370" s="594"/>
      <c r="Y370" s="594"/>
      <c r="Z370" s="594"/>
    </row>
    <row r="371" ht="14.25" customHeight="1">
      <c r="A371" s="595"/>
      <c r="B371" s="596"/>
      <c r="C371" s="499"/>
      <c r="D371" s="597"/>
      <c r="E371" s="598"/>
      <c r="F371" s="599"/>
      <c r="G371" s="594"/>
      <c r="H371" s="594"/>
      <c r="I371" s="594"/>
      <c r="J371" s="594"/>
      <c r="K371" s="594"/>
      <c r="L371" s="594"/>
      <c r="M371" s="594"/>
      <c r="N371" s="594"/>
      <c r="O371" s="594"/>
      <c r="P371" s="594"/>
      <c r="Q371" s="594"/>
      <c r="R371" s="594"/>
      <c r="S371" s="594"/>
      <c r="T371" s="594"/>
      <c r="U371" s="594"/>
      <c r="V371" s="594"/>
      <c r="W371" s="594"/>
      <c r="X371" s="594"/>
      <c r="Y371" s="594"/>
      <c r="Z371" s="594"/>
    </row>
    <row r="372" ht="14.25" customHeight="1">
      <c r="A372" s="595"/>
      <c r="B372" s="596"/>
      <c r="C372" s="499"/>
      <c r="D372" s="597"/>
      <c r="E372" s="598"/>
      <c r="F372" s="599"/>
      <c r="G372" s="594"/>
      <c r="H372" s="594"/>
      <c r="I372" s="594"/>
      <c r="J372" s="594"/>
      <c r="K372" s="594"/>
      <c r="L372" s="594"/>
      <c r="M372" s="594"/>
      <c r="N372" s="594"/>
      <c r="O372" s="594"/>
      <c r="P372" s="594"/>
      <c r="Q372" s="594"/>
      <c r="R372" s="594"/>
      <c r="S372" s="594"/>
      <c r="T372" s="594"/>
      <c r="U372" s="594"/>
      <c r="V372" s="594"/>
      <c r="W372" s="594"/>
      <c r="X372" s="594"/>
      <c r="Y372" s="594"/>
      <c r="Z372" s="594"/>
    </row>
    <row r="373" ht="14.25" customHeight="1">
      <c r="A373" s="595"/>
      <c r="B373" s="596"/>
      <c r="C373" s="499"/>
      <c r="D373" s="597"/>
      <c r="E373" s="598"/>
      <c r="F373" s="599"/>
      <c r="G373" s="594"/>
      <c r="H373" s="594"/>
      <c r="I373" s="594"/>
      <c r="J373" s="594"/>
      <c r="K373" s="594"/>
      <c r="L373" s="594"/>
      <c r="M373" s="594"/>
      <c r="N373" s="594"/>
      <c r="O373" s="594"/>
      <c r="P373" s="594"/>
      <c r="Q373" s="594"/>
      <c r="R373" s="594"/>
      <c r="S373" s="594"/>
      <c r="T373" s="594"/>
      <c r="U373" s="594"/>
      <c r="V373" s="594"/>
      <c r="W373" s="594"/>
      <c r="X373" s="594"/>
      <c r="Y373" s="594"/>
      <c r="Z373" s="594"/>
    </row>
    <row r="374" ht="14.25" customHeight="1">
      <c r="A374" s="595"/>
      <c r="B374" s="596"/>
      <c r="C374" s="499"/>
      <c r="D374" s="597"/>
      <c r="E374" s="598"/>
      <c r="F374" s="599"/>
      <c r="G374" s="594"/>
      <c r="H374" s="594"/>
      <c r="I374" s="594"/>
      <c r="J374" s="594"/>
      <c r="K374" s="594"/>
      <c r="L374" s="594"/>
      <c r="M374" s="594"/>
      <c r="N374" s="594"/>
      <c r="O374" s="594"/>
      <c r="P374" s="594"/>
      <c r="Q374" s="594"/>
      <c r="R374" s="594"/>
      <c r="S374" s="594"/>
      <c r="T374" s="594"/>
      <c r="U374" s="594"/>
      <c r="V374" s="594"/>
      <c r="W374" s="594"/>
      <c r="X374" s="594"/>
      <c r="Y374" s="594"/>
      <c r="Z374" s="594"/>
    </row>
    <row r="375" ht="14.25" customHeight="1">
      <c r="A375" s="595"/>
      <c r="B375" s="596"/>
      <c r="C375" s="499"/>
      <c r="D375" s="597"/>
      <c r="E375" s="598"/>
      <c r="F375" s="599"/>
      <c r="G375" s="594"/>
      <c r="H375" s="594"/>
      <c r="I375" s="594"/>
      <c r="J375" s="594"/>
      <c r="K375" s="594"/>
      <c r="L375" s="594"/>
      <c r="M375" s="594"/>
      <c r="N375" s="594"/>
      <c r="O375" s="594"/>
      <c r="P375" s="594"/>
      <c r="Q375" s="594"/>
      <c r="R375" s="594"/>
      <c r="S375" s="594"/>
      <c r="T375" s="594"/>
      <c r="U375" s="594"/>
      <c r="V375" s="594"/>
      <c r="W375" s="594"/>
      <c r="X375" s="594"/>
      <c r="Y375" s="594"/>
      <c r="Z375" s="594"/>
    </row>
    <row r="376" ht="14.25" customHeight="1">
      <c r="A376" s="595"/>
      <c r="B376" s="596"/>
      <c r="C376" s="499"/>
      <c r="D376" s="597"/>
      <c r="E376" s="598"/>
      <c r="F376" s="599"/>
      <c r="G376" s="594"/>
      <c r="H376" s="594"/>
      <c r="I376" s="594"/>
      <c r="J376" s="594"/>
      <c r="K376" s="594"/>
      <c r="L376" s="594"/>
      <c r="M376" s="594"/>
      <c r="N376" s="594"/>
      <c r="O376" s="594"/>
      <c r="P376" s="594"/>
      <c r="Q376" s="594"/>
      <c r="R376" s="594"/>
      <c r="S376" s="594"/>
      <c r="T376" s="594"/>
      <c r="U376" s="594"/>
      <c r="V376" s="594"/>
      <c r="W376" s="594"/>
      <c r="X376" s="594"/>
      <c r="Y376" s="594"/>
      <c r="Z376" s="594"/>
    </row>
    <row r="377" ht="14.25" customHeight="1">
      <c r="A377" s="595"/>
      <c r="B377" s="596"/>
      <c r="C377" s="499"/>
      <c r="D377" s="597"/>
      <c r="E377" s="598"/>
      <c r="F377" s="599"/>
      <c r="G377" s="594"/>
      <c r="H377" s="594"/>
      <c r="I377" s="594"/>
      <c r="J377" s="594"/>
      <c r="K377" s="594"/>
      <c r="L377" s="594"/>
      <c r="M377" s="594"/>
      <c r="N377" s="594"/>
      <c r="O377" s="594"/>
      <c r="P377" s="594"/>
      <c r="Q377" s="594"/>
      <c r="R377" s="594"/>
      <c r="S377" s="594"/>
      <c r="T377" s="594"/>
      <c r="U377" s="594"/>
      <c r="V377" s="594"/>
      <c r="W377" s="594"/>
      <c r="X377" s="594"/>
      <c r="Y377" s="594"/>
      <c r="Z377" s="594"/>
    </row>
    <row r="378" ht="14.25" customHeight="1">
      <c r="A378" s="595"/>
      <c r="B378" s="596"/>
      <c r="C378" s="499"/>
      <c r="D378" s="597"/>
      <c r="E378" s="598"/>
      <c r="F378" s="599"/>
      <c r="G378" s="594"/>
      <c r="H378" s="594"/>
      <c r="I378" s="594"/>
      <c r="J378" s="594"/>
      <c r="K378" s="594"/>
      <c r="L378" s="594"/>
      <c r="M378" s="594"/>
      <c r="N378" s="594"/>
      <c r="O378" s="594"/>
      <c r="P378" s="594"/>
      <c r="Q378" s="594"/>
      <c r="R378" s="594"/>
      <c r="S378" s="594"/>
      <c r="T378" s="594"/>
      <c r="U378" s="594"/>
      <c r="V378" s="594"/>
      <c r="W378" s="594"/>
      <c r="X378" s="594"/>
      <c r="Y378" s="594"/>
      <c r="Z378" s="594"/>
    </row>
    <row r="379" ht="14.25" customHeight="1">
      <c r="A379" s="595"/>
      <c r="B379" s="596"/>
      <c r="C379" s="499"/>
      <c r="D379" s="597"/>
      <c r="E379" s="598"/>
      <c r="F379" s="599"/>
      <c r="G379" s="594"/>
      <c r="H379" s="594"/>
      <c r="I379" s="594"/>
      <c r="J379" s="594"/>
      <c r="K379" s="594"/>
      <c r="L379" s="594"/>
      <c r="M379" s="594"/>
      <c r="N379" s="594"/>
      <c r="O379" s="594"/>
      <c r="P379" s="594"/>
      <c r="Q379" s="594"/>
      <c r="R379" s="594"/>
      <c r="S379" s="594"/>
      <c r="T379" s="594"/>
      <c r="U379" s="594"/>
      <c r="V379" s="594"/>
      <c r="W379" s="594"/>
      <c r="X379" s="594"/>
      <c r="Y379" s="594"/>
      <c r="Z379" s="594"/>
    </row>
    <row r="380" ht="14.25" customHeight="1">
      <c r="A380" s="595"/>
      <c r="B380" s="596"/>
      <c r="C380" s="499"/>
      <c r="D380" s="597"/>
      <c r="E380" s="598"/>
      <c r="F380" s="599"/>
      <c r="G380" s="594"/>
      <c r="H380" s="594"/>
      <c r="I380" s="594"/>
      <c r="J380" s="594"/>
      <c r="K380" s="594"/>
      <c r="L380" s="594"/>
      <c r="M380" s="594"/>
      <c r="N380" s="594"/>
      <c r="O380" s="594"/>
      <c r="P380" s="594"/>
      <c r="Q380" s="594"/>
      <c r="R380" s="594"/>
      <c r="S380" s="594"/>
      <c r="T380" s="594"/>
      <c r="U380" s="594"/>
      <c r="V380" s="594"/>
      <c r="W380" s="594"/>
      <c r="X380" s="594"/>
      <c r="Y380" s="594"/>
      <c r="Z380" s="594"/>
    </row>
    <row r="381" ht="14.25" customHeight="1">
      <c r="A381" s="595"/>
      <c r="B381" s="596"/>
      <c r="C381" s="499"/>
      <c r="D381" s="597"/>
      <c r="E381" s="598"/>
      <c r="F381" s="599"/>
      <c r="G381" s="594"/>
      <c r="H381" s="594"/>
      <c r="I381" s="594"/>
      <c r="J381" s="594"/>
      <c r="K381" s="594"/>
      <c r="L381" s="594"/>
      <c r="M381" s="594"/>
      <c r="N381" s="594"/>
      <c r="O381" s="594"/>
      <c r="P381" s="594"/>
      <c r="Q381" s="594"/>
      <c r="R381" s="594"/>
      <c r="S381" s="594"/>
      <c r="T381" s="594"/>
      <c r="U381" s="594"/>
      <c r="V381" s="594"/>
      <c r="W381" s="594"/>
      <c r="X381" s="594"/>
      <c r="Y381" s="594"/>
      <c r="Z381" s="594"/>
    </row>
    <row r="382" ht="14.25" customHeight="1">
      <c r="A382" s="595"/>
      <c r="B382" s="596"/>
      <c r="C382" s="499"/>
      <c r="D382" s="597"/>
      <c r="E382" s="598"/>
      <c r="F382" s="599"/>
      <c r="G382" s="594"/>
      <c r="H382" s="594"/>
      <c r="I382" s="594"/>
      <c r="J382" s="594"/>
      <c r="K382" s="594"/>
      <c r="L382" s="594"/>
      <c r="M382" s="594"/>
      <c r="N382" s="594"/>
      <c r="O382" s="594"/>
      <c r="P382" s="594"/>
      <c r="Q382" s="594"/>
      <c r="R382" s="594"/>
      <c r="S382" s="594"/>
      <c r="T382" s="594"/>
      <c r="U382" s="594"/>
      <c r="V382" s="594"/>
      <c r="W382" s="594"/>
      <c r="X382" s="594"/>
      <c r="Y382" s="594"/>
      <c r="Z382" s="594"/>
    </row>
    <row r="383" ht="14.25" customHeight="1">
      <c r="A383" s="595"/>
      <c r="B383" s="596"/>
      <c r="C383" s="499"/>
      <c r="D383" s="597"/>
      <c r="E383" s="598"/>
      <c r="F383" s="599"/>
      <c r="G383" s="594"/>
      <c r="H383" s="594"/>
      <c r="I383" s="594"/>
      <c r="J383" s="594"/>
      <c r="K383" s="594"/>
      <c r="L383" s="594"/>
      <c r="M383" s="594"/>
      <c r="N383" s="594"/>
      <c r="O383" s="594"/>
      <c r="P383" s="594"/>
      <c r="Q383" s="594"/>
      <c r="R383" s="594"/>
      <c r="S383" s="594"/>
      <c r="T383" s="594"/>
      <c r="U383" s="594"/>
      <c r="V383" s="594"/>
      <c r="W383" s="594"/>
      <c r="X383" s="594"/>
      <c r="Y383" s="594"/>
      <c r="Z383" s="594"/>
    </row>
    <row r="384" ht="14.25" customHeight="1">
      <c r="A384" s="595"/>
      <c r="B384" s="596"/>
      <c r="C384" s="499"/>
      <c r="D384" s="597"/>
      <c r="E384" s="598"/>
      <c r="F384" s="599"/>
      <c r="G384" s="594"/>
      <c r="H384" s="594"/>
      <c r="I384" s="594"/>
      <c r="J384" s="594"/>
      <c r="K384" s="594"/>
      <c r="L384" s="594"/>
      <c r="M384" s="594"/>
      <c r="N384" s="594"/>
      <c r="O384" s="594"/>
      <c r="P384" s="594"/>
      <c r="Q384" s="594"/>
      <c r="R384" s="594"/>
      <c r="S384" s="594"/>
      <c r="T384" s="594"/>
      <c r="U384" s="594"/>
      <c r="V384" s="594"/>
      <c r="W384" s="594"/>
      <c r="X384" s="594"/>
      <c r="Y384" s="594"/>
      <c r="Z384" s="594"/>
    </row>
    <row r="385" ht="14.25" customHeight="1">
      <c r="A385" s="595"/>
      <c r="B385" s="596"/>
      <c r="C385" s="499"/>
      <c r="D385" s="597"/>
      <c r="E385" s="598"/>
      <c r="F385" s="599"/>
      <c r="G385" s="594"/>
      <c r="H385" s="594"/>
      <c r="I385" s="594"/>
      <c r="J385" s="594"/>
      <c r="K385" s="594"/>
      <c r="L385" s="594"/>
      <c r="M385" s="594"/>
      <c r="N385" s="594"/>
      <c r="O385" s="594"/>
      <c r="P385" s="594"/>
      <c r="Q385" s="594"/>
      <c r="R385" s="594"/>
      <c r="S385" s="594"/>
      <c r="T385" s="594"/>
      <c r="U385" s="594"/>
      <c r="V385" s="594"/>
      <c r="W385" s="594"/>
      <c r="X385" s="594"/>
      <c r="Y385" s="594"/>
      <c r="Z385" s="594"/>
    </row>
    <row r="386" ht="14.25" customHeight="1">
      <c r="A386" s="595"/>
      <c r="B386" s="596"/>
      <c r="C386" s="499"/>
      <c r="D386" s="597"/>
      <c r="E386" s="598"/>
      <c r="F386" s="599"/>
      <c r="G386" s="594"/>
      <c r="H386" s="594"/>
      <c r="I386" s="594"/>
      <c r="J386" s="594"/>
      <c r="K386" s="594"/>
      <c r="L386" s="594"/>
      <c r="M386" s="594"/>
      <c r="N386" s="594"/>
      <c r="O386" s="594"/>
      <c r="P386" s="594"/>
      <c r="Q386" s="594"/>
      <c r="R386" s="594"/>
      <c r="S386" s="594"/>
      <c r="T386" s="594"/>
      <c r="U386" s="594"/>
      <c r="V386" s="594"/>
      <c r="W386" s="594"/>
      <c r="X386" s="594"/>
      <c r="Y386" s="594"/>
      <c r="Z386" s="594"/>
    </row>
    <row r="387" ht="14.25" customHeight="1">
      <c r="A387" s="595"/>
      <c r="B387" s="596"/>
      <c r="C387" s="499"/>
      <c r="D387" s="597"/>
      <c r="E387" s="598"/>
      <c r="F387" s="599"/>
      <c r="G387" s="594"/>
      <c r="H387" s="594"/>
      <c r="I387" s="594"/>
      <c r="J387" s="594"/>
      <c r="K387" s="594"/>
      <c r="L387" s="594"/>
      <c r="M387" s="594"/>
      <c r="N387" s="594"/>
      <c r="O387" s="594"/>
      <c r="P387" s="594"/>
      <c r="Q387" s="594"/>
      <c r="R387" s="594"/>
      <c r="S387" s="594"/>
      <c r="T387" s="594"/>
      <c r="U387" s="594"/>
      <c r="V387" s="594"/>
      <c r="W387" s="594"/>
      <c r="X387" s="594"/>
      <c r="Y387" s="594"/>
      <c r="Z387" s="594"/>
    </row>
    <row r="388" ht="14.25" customHeight="1">
      <c r="A388" s="595"/>
      <c r="B388" s="596"/>
      <c r="C388" s="499"/>
      <c r="D388" s="597"/>
      <c r="E388" s="598"/>
      <c r="F388" s="599"/>
      <c r="G388" s="594"/>
      <c r="H388" s="594"/>
      <c r="I388" s="594"/>
      <c r="J388" s="594"/>
      <c r="K388" s="594"/>
      <c r="L388" s="594"/>
      <c r="M388" s="594"/>
      <c r="N388" s="594"/>
      <c r="O388" s="594"/>
      <c r="P388" s="594"/>
      <c r="Q388" s="594"/>
      <c r="R388" s="594"/>
      <c r="S388" s="594"/>
      <c r="T388" s="594"/>
      <c r="U388" s="594"/>
      <c r="V388" s="594"/>
      <c r="W388" s="594"/>
      <c r="X388" s="594"/>
      <c r="Y388" s="594"/>
      <c r="Z388" s="594"/>
    </row>
    <row r="389" ht="14.25" customHeight="1">
      <c r="A389" s="595"/>
      <c r="B389" s="596"/>
      <c r="C389" s="499"/>
      <c r="D389" s="597"/>
      <c r="E389" s="598"/>
      <c r="F389" s="599"/>
      <c r="G389" s="594"/>
      <c r="H389" s="594"/>
      <c r="I389" s="594"/>
      <c r="J389" s="594"/>
      <c r="K389" s="594"/>
      <c r="L389" s="594"/>
      <c r="M389" s="594"/>
      <c r="N389" s="594"/>
      <c r="O389" s="594"/>
      <c r="P389" s="594"/>
      <c r="Q389" s="594"/>
      <c r="R389" s="594"/>
      <c r="S389" s="594"/>
      <c r="T389" s="594"/>
      <c r="U389" s="594"/>
      <c r="V389" s="594"/>
      <c r="W389" s="594"/>
      <c r="X389" s="594"/>
      <c r="Y389" s="594"/>
      <c r="Z389" s="594"/>
    </row>
    <row r="390" ht="14.25" customHeight="1">
      <c r="A390" s="595"/>
      <c r="B390" s="596"/>
      <c r="C390" s="499"/>
      <c r="D390" s="597"/>
      <c r="E390" s="598"/>
      <c r="F390" s="599"/>
      <c r="G390" s="594"/>
      <c r="H390" s="594"/>
      <c r="I390" s="594"/>
      <c r="J390" s="594"/>
      <c r="K390" s="594"/>
      <c r="L390" s="594"/>
      <c r="M390" s="594"/>
      <c r="N390" s="594"/>
      <c r="O390" s="594"/>
      <c r="P390" s="594"/>
      <c r="Q390" s="594"/>
      <c r="R390" s="594"/>
      <c r="S390" s="594"/>
      <c r="T390" s="594"/>
      <c r="U390" s="594"/>
      <c r="V390" s="594"/>
      <c r="W390" s="594"/>
      <c r="X390" s="594"/>
      <c r="Y390" s="594"/>
      <c r="Z390" s="594"/>
    </row>
    <row r="391" ht="14.25" customHeight="1">
      <c r="A391" s="595"/>
      <c r="B391" s="596"/>
      <c r="C391" s="499"/>
      <c r="D391" s="597"/>
      <c r="E391" s="598"/>
      <c r="F391" s="599"/>
      <c r="G391" s="594"/>
      <c r="H391" s="594"/>
      <c r="I391" s="594"/>
      <c r="J391" s="594"/>
      <c r="K391" s="594"/>
      <c r="L391" s="594"/>
      <c r="M391" s="594"/>
      <c r="N391" s="594"/>
      <c r="O391" s="594"/>
      <c r="P391" s="594"/>
      <c r="Q391" s="594"/>
      <c r="R391" s="594"/>
      <c r="S391" s="594"/>
      <c r="T391" s="594"/>
      <c r="U391" s="594"/>
      <c r="V391" s="594"/>
      <c r="W391" s="594"/>
      <c r="X391" s="594"/>
      <c r="Y391" s="594"/>
      <c r="Z391" s="594"/>
    </row>
    <row r="392" ht="14.25" customHeight="1">
      <c r="A392" s="595"/>
      <c r="B392" s="596"/>
      <c r="C392" s="499"/>
      <c r="D392" s="597"/>
      <c r="E392" s="598"/>
      <c r="F392" s="599"/>
      <c r="G392" s="594"/>
      <c r="H392" s="594"/>
      <c r="I392" s="594"/>
      <c r="J392" s="594"/>
      <c r="K392" s="594"/>
      <c r="L392" s="594"/>
      <c r="M392" s="594"/>
      <c r="N392" s="594"/>
      <c r="O392" s="594"/>
      <c r="P392" s="594"/>
      <c r="Q392" s="594"/>
      <c r="R392" s="594"/>
      <c r="S392" s="594"/>
      <c r="T392" s="594"/>
      <c r="U392" s="594"/>
      <c r="V392" s="594"/>
      <c r="W392" s="594"/>
      <c r="X392" s="594"/>
      <c r="Y392" s="594"/>
      <c r="Z392" s="594"/>
    </row>
    <row r="393" ht="14.25" customHeight="1">
      <c r="A393" s="595"/>
      <c r="B393" s="596"/>
      <c r="C393" s="499"/>
      <c r="D393" s="597"/>
      <c r="E393" s="598"/>
      <c r="F393" s="599"/>
      <c r="G393" s="594"/>
      <c r="H393" s="594"/>
      <c r="I393" s="594"/>
      <c r="J393" s="594"/>
      <c r="K393" s="594"/>
      <c r="L393" s="594"/>
      <c r="M393" s="594"/>
      <c r="N393" s="594"/>
      <c r="O393" s="594"/>
      <c r="P393" s="594"/>
      <c r="Q393" s="594"/>
      <c r="R393" s="594"/>
      <c r="S393" s="594"/>
      <c r="T393" s="594"/>
      <c r="U393" s="594"/>
      <c r="V393" s="594"/>
      <c r="W393" s="594"/>
      <c r="X393" s="594"/>
      <c r="Y393" s="594"/>
      <c r="Z393" s="594"/>
    </row>
    <row r="394" ht="14.25" customHeight="1">
      <c r="A394" s="595"/>
      <c r="B394" s="596"/>
      <c r="C394" s="499"/>
      <c r="D394" s="597"/>
      <c r="E394" s="598"/>
      <c r="F394" s="599"/>
      <c r="G394" s="594"/>
      <c r="H394" s="594"/>
      <c r="I394" s="594"/>
      <c r="J394" s="594"/>
      <c r="K394" s="594"/>
      <c r="L394" s="594"/>
      <c r="M394" s="594"/>
      <c r="N394" s="594"/>
      <c r="O394" s="594"/>
      <c r="P394" s="594"/>
      <c r="Q394" s="594"/>
      <c r="R394" s="594"/>
      <c r="S394" s="594"/>
      <c r="T394" s="594"/>
      <c r="U394" s="594"/>
      <c r="V394" s="594"/>
      <c r="W394" s="594"/>
      <c r="X394" s="594"/>
      <c r="Y394" s="594"/>
      <c r="Z394" s="594"/>
    </row>
    <row r="395" ht="14.25" customHeight="1">
      <c r="A395" s="595"/>
      <c r="B395" s="596"/>
      <c r="C395" s="499"/>
      <c r="D395" s="597"/>
      <c r="E395" s="598"/>
      <c r="F395" s="599"/>
      <c r="G395" s="594"/>
      <c r="H395" s="594"/>
      <c r="I395" s="594"/>
      <c r="J395" s="594"/>
      <c r="K395" s="594"/>
      <c r="L395" s="594"/>
      <c r="M395" s="594"/>
      <c r="N395" s="594"/>
      <c r="O395" s="594"/>
      <c r="P395" s="594"/>
      <c r="Q395" s="594"/>
      <c r="R395" s="594"/>
      <c r="S395" s="594"/>
      <c r="T395" s="594"/>
      <c r="U395" s="594"/>
      <c r="V395" s="594"/>
      <c r="W395" s="594"/>
      <c r="X395" s="594"/>
      <c r="Y395" s="594"/>
      <c r="Z395" s="594"/>
    </row>
    <row r="396" ht="14.25" customHeight="1">
      <c r="A396" s="595"/>
      <c r="B396" s="596"/>
      <c r="C396" s="499"/>
      <c r="D396" s="597"/>
      <c r="E396" s="598"/>
      <c r="F396" s="599"/>
      <c r="G396" s="594"/>
      <c r="H396" s="594"/>
      <c r="I396" s="594"/>
      <c r="J396" s="594"/>
      <c r="K396" s="594"/>
      <c r="L396" s="594"/>
      <c r="M396" s="594"/>
      <c r="N396" s="594"/>
      <c r="O396" s="594"/>
      <c r="P396" s="594"/>
      <c r="Q396" s="594"/>
      <c r="R396" s="594"/>
      <c r="S396" s="594"/>
      <c r="T396" s="594"/>
      <c r="U396" s="594"/>
      <c r="V396" s="594"/>
      <c r="W396" s="594"/>
      <c r="X396" s="594"/>
      <c r="Y396" s="594"/>
      <c r="Z396" s="594"/>
    </row>
    <row r="397" ht="14.25" customHeight="1">
      <c r="A397" s="595"/>
      <c r="B397" s="596"/>
      <c r="C397" s="499"/>
      <c r="D397" s="597"/>
      <c r="E397" s="598"/>
      <c r="F397" s="599"/>
      <c r="G397" s="594"/>
      <c r="H397" s="594"/>
      <c r="I397" s="594"/>
      <c r="J397" s="594"/>
      <c r="K397" s="594"/>
      <c r="L397" s="594"/>
      <c r="M397" s="594"/>
      <c r="N397" s="594"/>
      <c r="O397" s="594"/>
      <c r="P397" s="594"/>
      <c r="Q397" s="594"/>
      <c r="R397" s="594"/>
      <c r="S397" s="594"/>
      <c r="T397" s="594"/>
      <c r="U397" s="594"/>
      <c r="V397" s="594"/>
      <c r="W397" s="594"/>
      <c r="X397" s="594"/>
      <c r="Y397" s="594"/>
      <c r="Z397" s="594"/>
    </row>
    <row r="398" ht="14.25" customHeight="1">
      <c r="A398" s="595"/>
      <c r="B398" s="596"/>
      <c r="C398" s="499"/>
      <c r="D398" s="597"/>
      <c r="E398" s="598"/>
      <c r="F398" s="599"/>
      <c r="G398" s="594"/>
      <c r="H398" s="594"/>
      <c r="I398" s="594"/>
      <c r="J398" s="594"/>
      <c r="K398" s="594"/>
      <c r="L398" s="594"/>
      <c r="M398" s="594"/>
      <c r="N398" s="594"/>
      <c r="O398" s="594"/>
      <c r="P398" s="594"/>
      <c r="Q398" s="594"/>
      <c r="R398" s="594"/>
      <c r="S398" s="594"/>
      <c r="T398" s="594"/>
      <c r="U398" s="594"/>
      <c r="V398" s="594"/>
      <c r="W398" s="594"/>
      <c r="X398" s="594"/>
      <c r="Y398" s="594"/>
      <c r="Z398" s="594"/>
    </row>
    <row r="399" ht="14.25" customHeight="1">
      <c r="A399" s="595"/>
      <c r="B399" s="596"/>
      <c r="C399" s="499"/>
      <c r="D399" s="597"/>
      <c r="E399" s="598"/>
      <c r="F399" s="599"/>
      <c r="G399" s="594"/>
      <c r="H399" s="594"/>
      <c r="I399" s="594"/>
      <c r="J399" s="594"/>
      <c r="K399" s="594"/>
      <c r="L399" s="594"/>
      <c r="M399" s="594"/>
      <c r="N399" s="594"/>
      <c r="O399" s="594"/>
      <c r="P399" s="594"/>
      <c r="Q399" s="594"/>
      <c r="R399" s="594"/>
      <c r="S399" s="594"/>
      <c r="T399" s="594"/>
      <c r="U399" s="594"/>
      <c r="V399" s="594"/>
      <c r="W399" s="594"/>
      <c r="X399" s="594"/>
      <c r="Y399" s="594"/>
      <c r="Z399" s="594"/>
    </row>
    <row r="400" ht="14.25" customHeight="1">
      <c r="A400" s="595"/>
      <c r="B400" s="596"/>
      <c r="C400" s="499"/>
      <c r="D400" s="597"/>
      <c r="E400" s="598"/>
      <c r="F400" s="599"/>
      <c r="G400" s="594"/>
      <c r="H400" s="594"/>
      <c r="I400" s="594"/>
      <c r="J400" s="594"/>
      <c r="K400" s="594"/>
      <c r="L400" s="594"/>
      <c r="M400" s="594"/>
      <c r="N400" s="594"/>
      <c r="O400" s="594"/>
      <c r="P400" s="594"/>
      <c r="Q400" s="594"/>
      <c r="R400" s="594"/>
      <c r="S400" s="594"/>
      <c r="T400" s="594"/>
      <c r="U400" s="594"/>
      <c r="V400" s="594"/>
      <c r="W400" s="594"/>
      <c r="X400" s="594"/>
      <c r="Y400" s="594"/>
      <c r="Z400" s="594"/>
    </row>
    <row r="401" ht="14.25" customHeight="1">
      <c r="A401" s="595"/>
      <c r="B401" s="596"/>
      <c r="C401" s="499"/>
      <c r="D401" s="597"/>
      <c r="E401" s="598"/>
      <c r="F401" s="599"/>
      <c r="G401" s="594"/>
      <c r="H401" s="594"/>
      <c r="I401" s="594"/>
      <c r="J401" s="594"/>
      <c r="K401" s="594"/>
      <c r="L401" s="594"/>
      <c r="M401" s="594"/>
      <c r="N401" s="594"/>
      <c r="O401" s="594"/>
      <c r="P401" s="594"/>
      <c r="Q401" s="594"/>
      <c r="R401" s="594"/>
      <c r="S401" s="594"/>
      <c r="T401" s="594"/>
      <c r="U401" s="594"/>
      <c r="V401" s="594"/>
      <c r="W401" s="594"/>
      <c r="X401" s="594"/>
      <c r="Y401" s="594"/>
      <c r="Z401" s="594"/>
    </row>
    <row r="402" ht="14.25" customHeight="1">
      <c r="A402" s="595"/>
      <c r="B402" s="596"/>
      <c r="C402" s="499"/>
      <c r="D402" s="597"/>
      <c r="E402" s="598"/>
      <c r="F402" s="599"/>
      <c r="G402" s="594"/>
      <c r="H402" s="594"/>
      <c r="I402" s="594"/>
      <c r="J402" s="594"/>
      <c r="K402" s="594"/>
      <c r="L402" s="594"/>
      <c r="M402" s="594"/>
      <c r="N402" s="594"/>
      <c r="O402" s="594"/>
      <c r="P402" s="594"/>
      <c r="Q402" s="594"/>
      <c r="R402" s="594"/>
      <c r="S402" s="594"/>
      <c r="T402" s="594"/>
      <c r="U402" s="594"/>
      <c r="V402" s="594"/>
      <c r="W402" s="594"/>
      <c r="X402" s="594"/>
      <c r="Y402" s="594"/>
      <c r="Z402" s="594"/>
    </row>
    <row r="403" ht="14.25" customHeight="1">
      <c r="A403" s="595"/>
      <c r="B403" s="596"/>
      <c r="C403" s="499"/>
      <c r="D403" s="597"/>
      <c r="E403" s="598"/>
      <c r="F403" s="599"/>
      <c r="G403" s="594"/>
      <c r="H403" s="594"/>
      <c r="I403" s="594"/>
      <c r="J403" s="594"/>
      <c r="K403" s="594"/>
      <c r="L403" s="594"/>
      <c r="M403" s="594"/>
      <c r="N403" s="594"/>
      <c r="O403" s="594"/>
      <c r="P403" s="594"/>
      <c r="Q403" s="594"/>
      <c r="R403" s="594"/>
      <c r="S403" s="594"/>
      <c r="T403" s="594"/>
      <c r="U403" s="594"/>
      <c r="V403" s="594"/>
      <c r="W403" s="594"/>
      <c r="X403" s="594"/>
      <c r="Y403" s="594"/>
      <c r="Z403" s="594"/>
    </row>
    <row r="404" ht="14.25" customHeight="1">
      <c r="A404" s="595"/>
      <c r="B404" s="596"/>
      <c r="C404" s="499"/>
      <c r="D404" s="597"/>
      <c r="E404" s="598"/>
      <c r="F404" s="599"/>
      <c r="G404" s="594"/>
      <c r="H404" s="594"/>
      <c r="I404" s="594"/>
      <c r="J404" s="594"/>
      <c r="K404" s="594"/>
      <c r="L404" s="594"/>
      <c r="M404" s="594"/>
      <c r="N404" s="594"/>
      <c r="O404" s="594"/>
      <c r="P404" s="594"/>
      <c r="Q404" s="594"/>
      <c r="R404" s="594"/>
      <c r="S404" s="594"/>
      <c r="T404" s="594"/>
      <c r="U404" s="594"/>
      <c r="V404" s="594"/>
      <c r="W404" s="594"/>
      <c r="X404" s="594"/>
      <c r="Y404" s="594"/>
      <c r="Z404" s="594"/>
    </row>
    <row r="405" ht="14.25" customHeight="1">
      <c r="A405" s="595"/>
      <c r="B405" s="596"/>
      <c r="C405" s="499"/>
      <c r="D405" s="597"/>
      <c r="E405" s="598"/>
      <c r="F405" s="599"/>
      <c r="G405" s="594"/>
      <c r="H405" s="594"/>
      <c r="I405" s="594"/>
      <c r="J405" s="594"/>
      <c r="K405" s="594"/>
      <c r="L405" s="594"/>
      <c r="M405" s="594"/>
      <c r="N405" s="594"/>
      <c r="O405" s="594"/>
      <c r="P405" s="594"/>
      <c r="Q405" s="594"/>
      <c r="R405" s="594"/>
      <c r="S405" s="594"/>
      <c r="T405" s="594"/>
      <c r="U405" s="594"/>
      <c r="V405" s="594"/>
      <c r="W405" s="594"/>
      <c r="X405" s="594"/>
      <c r="Y405" s="594"/>
      <c r="Z405" s="594"/>
    </row>
    <row r="406" ht="14.25" customHeight="1">
      <c r="A406" s="595"/>
      <c r="B406" s="596"/>
      <c r="C406" s="499"/>
      <c r="D406" s="597"/>
      <c r="E406" s="598"/>
      <c r="F406" s="599"/>
      <c r="G406" s="594"/>
      <c r="H406" s="594"/>
      <c r="I406" s="594"/>
      <c r="J406" s="594"/>
      <c r="K406" s="594"/>
      <c r="L406" s="594"/>
      <c r="M406" s="594"/>
      <c r="N406" s="594"/>
      <c r="O406" s="594"/>
      <c r="P406" s="594"/>
      <c r="Q406" s="594"/>
      <c r="R406" s="594"/>
      <c r="S406" s="594"/>
      <c r="T406" s="594"/>
      <c r="U406" s="594"/>
      <c r="V406" s="594"/>
      <c r="W406" s="594"/>
      <c r="X406" s="594"/>
      <c r="Y406" s="594"/>
      <c r="Z406" s="594"/>
    </row>
    <row r="407" ht="14.25" customHeight="1">
      <c r="A407" s="595"/>
      <c r="B407" s="596"/>
      <c r="C407" s="499"/>
      <c r="D407" s="597"/>
      <c r="E407" s="598"/>
      <c r="F407" s="599"/>
      <c r="G407" s="594"/>
      <c r="H407" s="594"/>
      <c r="I407" s="594"/>
      <c r="J407" s="594"/>
      <c r="K407" s="594"/>
      <c r="L407" s="594"/>
      <c r="M407" s="594"/>
      <c r="N407" s="594"/>
      <c r="O407" s="594"/>
      <c r="P407" s="594"/>
      <c r="Q407" s="594"/>
      <c r="R407" s="594"/>
      <c r="S407" s="594"/>
      <c r="T407" s="594"/>
      <c r="U407" s="594"/>
      <c r="V407" s="594"/>
      <c r="W407" s="594"/>
      <c r="X407" s="594"/>
      <c r="Y407" s="594"/>
      <c r="Z407" s="594"/>
    </row>
    <row r="408" ht="14.25" customHeight="1">
      <c r="A408" s="595"/>
      <c r="B408" s="596"/>
      <c r="C408" s="499"/>
      <c r="D408" s="597"/>
      <c r="E408" s="598"/>
      <c r="F408" s="599"/>
      <c r="G408" s="594"/>
      <c r="H408" s="594"/>
      <c r="I408" s="594"/>
      <c r="J408" s="594"/>
      <c r="K408" s="594"/>
      <c r="L408" s="594"/>
      <c r="M408" s="594"/>
      <c r="N408" s="594"/>
      <c r="O408" s="594"/>
      <c r="P408" s="594"/>
      <c r="Q408" s="594"/>
      <c r="R408" s="594"/>
      <c r="S408" s="594"/>
      <c r="T408" s="594"/>
      <c r="U408" s="594"/>
      <c r="V408" s="594"/>
      <c r="W408" s="594"/>
      <c r="X408" s="594"/>
      <c r="Y408" s="594"/>
      <c r="Z408" s="594"/>
    </row>
    <row r="409" ht="14.25" customHeight="1">
      <c r="A409" s="595"/>
      <c r="B409" s="596"/>
      <c r="C409" s="499"/>
      <c r="D409" s="597"/>
      <c r="E409" s="598"/>
      <c r="F409" s="599"/>
      <c r="G409" s="594"/>
      <c r="H409" s="594"/>
      <c r="I409" s="594"/>
      <c r="J409" s="594"/>
      <c r="K409" s="594"/>
      <c r="L409" s="594"/>
      <c r="M409" s="594"/>
      <c r="N409" s="594"/>
      <c r="O409" s="594"/>
      <c r="P409" s="594"/>
      <c r="Q409" s="594"/>
      <c r="R409" s="594"/>
      <c r="S409" s="594"/>
      <c r="T409" s="594"/>
      <c r="U409" s="594"/>
      <c r="V409" s="594"/>
      <c r="W409" s="594"/>
      <c r="X409" s="594"/>
      <c r="Y409" s="594"/>
      <c r="Z409" s="594"/>
    </row>
    <row r="410" ht="14.25" customHeight="1">
      <c r="A410" s="595"/>
      <c r="B410" s="596"/>
      <c r="C410" s="499"/>
      <c r="D410" s="597"/>
      <c r="E410" s="598"/>
      <c r="F410" s="599"/>
      <c r="G410" s="594"/>
      <c r="H410" s="594"/>
      <c r="I410" s="594"/>
      <c r="J410" s="594"/>
      <c r="K410" s="594"/>
      <c r="L410" s="594"/>
      <c r="M410" s="594"/>
      <c r="N410" s="594"/>
      <c r="O410" s="594"/>
      <c r="P410" s="594"/>
      <c r="Q410" s="594"/>
      <c r="R410" s="594"/>
      <c r="S410" s="594"/>
      <c r="T410" s="594"/>
      <c r="U410" s="594"/>
      <c r="V410" s="594"/>
      <c r="W410" s="594"/>
      <c r="X410" s="594"/>
      <c r="Y410" s="594"/>
      <c r="Z410" s="594"/>
    </row>
    <row r="411" ht="14.25" customHeight="1">
      <c r="A411" s="595"/>
      <c r="B411" s="596"/>
      <c r="C411" s="499"/>
      <c r="D411" s="597"/>
      <c r="E411" s="598"/>
      <c r="F411" s="599"/>
      <c r="G411" s="594"/>
      <c r="H411" s="594"/>
      <c r="I411" s="594"/>
      <c r="J411" s="594"/>
      <c r="K411" s="594"/>
      <c r="L411" s="594"/>
      <c r="M411" s="594"/>
      <c r="N411" s="594"/>
      <c r="O411" s="594"/>
      <c r="P411" s="594"/>
      <c r="Q411" s="594"/>
      <c r="R411" s="594"/>
      <c r="S411" s="594"/>
      <c r="T411" s="594"/>
      <c r="U411" s="594"/>
      <c r="V411" s="594"/>
      <c r="W411" s="594"/>
      <c r="X411" s="594"/>
      <c r="Y411" s="594"/>
      <c r="Z411" s="594"/>
    </row>
    <row r="412" ht="14.25" customHeight="1">
      <c r="A412" s="595"/>
      <c r="B412" s="596"/>
      <c r="C412" s="499"/>
      <c r="D412" s="597"/>
      <c r="E412" s="598"/>
      <c r="F412" s="599"/>
      <c r="G412" s="594"/>
      <c r="H412" s="594"/>
      <c r="I412" s="594"/>
      <c r="J412" s="594"/>
      <c r="K412" s="594"/>
      <c r="L412" s="594"/>
      <c r="M412" s="594"/>
      <c r="N412" s="594"/>
      <c r="O412" s="594"/>
      <c r="P412" s="594"/>
      <c r="Q412" s="594"/>
      <c r="R412" s="594"/>
      <c r="S412" s="594"/>
      <c r="T412" s="594"/>
      <c r="U412" s="594"/>
      <c r="V412" s="594"/>
      <c r="W412" s="594"/>
      <c r="X412" s="594"/>
      <c r="Y412" s="594"/>
      <c r="Z412" s="594"/>
    </row>
    <row r="413" ht="14.25" customHeight="1">
      <c r="A413" s="595"/>
      <c r="B413" s="596"/>
      <c r="C413" s="499"/>
      <c r="D413" s="597"/>
      <c r="E413" s="598"/>
      <c r="F413" s="599"/>
      <c r="G413" s="594"/>
      <c r="H413" s="594"/>
      <c r="I413" s="594"/>
      <c r="J413" s="594"/>
      <c r="K413" s="594"/>
      <c r="L413" s="594"/>
      <c r="M413" s="594"/>
      <c r="N413" s="594"/>
      <c r="O413" s="594"/>
      <c r="P413" s="594"/>
      <c r="Q413" s="594"/>
      <c r="R413" s="594"/>
      <c r="S413" s="594"/>
      <c r="T413" s="594"/>
      <c r="U413" s="594"/>
      <c r="V413" s="594"/>
      <c r="W413" s="594"/>
      <c r="X413" s="594"/>
      <c r="Y413" s="594"/>
      <c r="Z413" s="594"/>
    </row>
    <row r="414" ht="14.25" customHeight="1">
      <c r="A414" s="595"/>
      <c r="B414" s="596"/>
      <c r="C414" s="499"/>
      <c r="D414" s="597"/>
      <c r="E414" s="598"/>
      <c r="F414" s="599"/>
      <c r="G414" s="594"/>
      <c r="H414" s="594"/>
      <c r="I414" s="594"/>
      <c r="J414" s="594"/>
      <c r="K414" s="594"/>
      <c r="L414" s="594"/>
      <c r="M414" s="594"/>
      <c r="N414" s="594"/>
      <c r="O414" s="594"/>
      <c r="P414" s="594"/>
      <c r="Q414" s="594"/>
      <c r="R414" s="594"/>
      <c r="S414" s="594"/>
      <c r="T414" s="594"/>
      <c r="U414" s="594"/>
      <c r="V414" s="594"/>
      <c r="W414" s="594"/>
      <c r="X414" s="594"/>
      <c r="Y414" s="594"/>
      <c r="Z414" s="594"/>
    </row>
    <row r="415" ht="14.25" customHeight="1">
      <c r="A415" s="595"/>
      <c r="B415" s="596"/>
      <c r="C415" s="499"/>
      <c r="D415" s="597"/>
      <c r="E415" s="598"/>
      <c r="F415" s="599"/>
      <c r="G415" s="594"/>
      <c r="H415" s="594"/>
      <c r="I415" s="594"/>
      <c r="J415" s="594"/>
      <c r="K415" s="594"/>
      <c r="L415" s="594"/>
      <c r="M415" s="594"/>
      <c r="N415" s="594"/>
      <c r="O415" s="594"/>
      <c r="P415" s="594"/>
      <c r="Q415" s="594"/>
      <c r="R415" s="594"/>
      <c r="S415" s="594"/>
      <c r="T415" s="594"/>
      <c r="U415" s="594"/>
      <c r="V415" s="594"/>
      <c r="W415" s="594"/>
      <c r="X415" s="594"/>
      <c r="Y415" s="594"/>
      <c r="Z415" s="594"/>
    </row>
    <row r="416" ht="14.25" customHeight="1">
      <c r="A416" s="595"/>
      <c r="B416" s="596"/>
      <c r="C416" s="499"/>
      <c r="D416" s="597"/>
      <c r="E416" s="598"/>
      <c r="F416" s="599"/>
      <c r="G416" s="594"/>
      <c r="H416" s="594"/>
      <c r="I416" s="594"/>
      <c r="J416" s="594"/>
      <c r="K416" s="594"/>
      <c r="L416" s="594"/>
      <c r="M416" s="594"/>
      <c r="N416" s="594"/>
      <c r="O416" s="594"/>
      <c r="P416" s="594"/>
      <c r="Q416" s="594"/>
      <c r="R416" s="594"/>
      <c r="S416" s="594"/>
      <c r="T416" s="594"/>
      <c r="U416" s="594"/>
      <c r="V416" s="594"/>
      <c r="W416" s="594"/>
      <c r="X416" s="594"/>
      <c r="Y416" s="594"/>
      <c r="Z416" s="594"/>
    </row>
    <row r="417" ht="14.25" customHeight="1">
      <c r="A417" s="595"/>
      <c r="B417" s="596"/>
      <c r="C417" s="499"/>
      <c r="D417" s="597"/>
      <c r="E417" s="598"/>
      <c r="F417" s="599"/>
      <c r="G417" s="594"/>
      <c r="H417" s="594"/>
      <c r="I417" s="594"/>
      <c r="J417" s="594"/>
      <c r="K417" s="594"/>
      <c r="L417" s="594"/>
      <c r="M417" s="594"/>
      <c r="N417" s="594"/>
      <c r="O417" s="594"/>
      <c r="P417" s="594"/>
      <c r="Q417" s="594"/>
      <c r="R417" s="594"/>
      <c r="S417" s="594"/>
      <c r="T417" s="594"/>
      <c r="U417" s="594"/>
      <c r="V417" s="594"/>
      <c r="W417" s="594"/>
      <c r="X417" s="594"/>
      <c r="Y417" s="594"/>
      <c r="Z417" s="594"/>
    </row>
    <row r="418" ht="14.25" customHeight="1">
      <c r="A418" s="595"/>
      <c r="B418" s="596"/>
      <c r="C418" s="499"/>
      <c r="D418" s="597"/>
      <c r="E418" s="598"/>
      <c r="F418" s="599"/>
      <c r="G418" s="594"/>
      <c r="H418" s="594"/>
      <c r="I418" s="594"/>
      <c r="J418" s="594"/>
      <c r="K418" s="594"/>
      <c r="L418" s="594"/>
      <c r="M418" s="594"/>
      <c r="N418" s="594"/>
      <c r="O418" s="594"/>
      <c r="P418" s="594"/>
      <c r="Q418" s="594"/>
      <c r="R418" s="594"/>
      <c r="S418" s="594"/>
      <c r="T418" s="594"/>
      <c r="U418" s="594"/>
      <c r="V418" s="594"/>
      <c r="W418" s="594"/>
      <c r="X418" s="594"/>
      <c r="Y418" s="594"/>
      <c r="Z418" s="594"/>
    </row>
    <row r="419" ht="14.25" customHeight="1">
      <c r="A419" s="595"/>
      <c r="B419" s="596"/>
      <c r="C419" s="499"/>
      <c r="D419" s="597"/>
      <c r="E419" s="598"/>
      <c r="F419" s="599"/>
      <c r="G419" s="594"/>
      <c r="H419" s="594"/>
      <c r="I419" s="594"/>
      <c r="J419" s="594"/>
      <c r="K419" s="594"/>
      <c r="L419" s="594"/>
      <c r="M419" s="594"/>
      <c r="N419" s="594"/>
      <c r="O419" s="594"/>
      <c r="P419" s="594"/>
      <c r="Q419" s="594"/>
      <c r="R419" s="594"/>
      <c r="S419" s="594"/>
      <c r="T419" s="594"/>
      <c r="U419" s="594"/>
      <c r="V419" s="594"/>
      <c r="W419" s="594"/>
      <c r="X419" s="594"/>
      <c r="Y419" s="594"/>
      <c r="Z419" s="594"/>
    </row>
    <row r="420" ht="14.25" customHeight="1">
      <c r="A420" s="595"/>
      <c r="B420" s="596"/>
      <c r="C420" s="499"/>
      <c r="D420" s="597"/>
      <c r="E420" s="598"/>
      <c r="F420" s="599"/>
      <c r="G420" s="594"/>
      <c r="H420" s="594"/>
      <c r="I420" s="594"/>
      <c r="J420" s="594"/>
      <c r="K420" s="594"/>
      <c r="L420" s="594"/>
      <c r="M420" s="594"/>
      <c r="N420" s="594"/>
      <c r="O420" s="594"/>
      <c r="P420" s="594"/>
      <c r="Q420" s="594"/>
      <c r="R420" s="594"/>
      <c r="S420" s="594"/>
      <c r="T420" s="594"/>
      <c r="U420" s="594"/>
      <c r="V420" s="594"/>
      <c r="W420" s="594"/>
      <c r="X420" s="594"/>
      <c r="Y420" s="594"/>
      <c r="Z420" s="594"/>
    </row>
    <row r="421" ht="14.25" customHeight="1">
      <c r="A421" s="595"/>
      <c r="B421" s="596"/>
      <c r="C421" s="499"/>
      <c r="D421" s="597"/>
      <c r="E421" s="598"/>
      <c r="F421" s="599"/>
      <c r="G421" s="594"/>
      <c r="H421" s="594"/>
      <c r="I421" s="594"/>
      <c r="J421" s="594"/>
      <c r="K421" s="594"/>
      <c r="L421" s="594"/>
      <c r="M421" s="594"/>
      <c r="N421" s="594"/>
      <c r="O421" s="594"/>
      <c r="P421" s="594"/>
      <c r="Q421" s="594"/>
      <c r="R421" s="594"/>
      <c r="S421" s="594"/>
      <c r="T421" s="594"/>
      <c r="U421" s="594"/>
      <c r="V421" s="594"/>
      <c r="W421" s="594"/>
      <c r="X421" s="594"/>
      <c r="Y421" s="594"/>
      <c r="Z421" s="594"/>
    </row>
    <row r="422" ht="14.25" customHeight="1">
      <c r="A422" s="595"/>
      <c r="B422" s="596"/>
      <c r="C422" s="499"/>
      <c r="D422" s="597"/>
      <c r="E422" s="598"/>
      <c r="F422" s="599"/>
      <c r="G422" s="594"/>
      <c r="H422" s="594"/>
      <c r="I422" s="594"/>
      <c r="J422" s="594"/>
      <c r="K422" s="594"/>
      <c r="L422" s="594"/>
      <c r="M422" s="594"/>
      <c r="N422" s="594"/>
      <c r="O422" s="594"/>
      <c r="P422" s="594"/>
      <c r="Q422" s="594"/>
      <c r="R422" s="594"/>
      <c r="S422" s="594"/>
      <c r="T422" s="594"/>
      <c r="U422" s="594"/>
      <c r="V422" s="594"/>
      <c r="W422" s="594"/>
      <c r="X422" s="594"/>
      <c r="Y422" s="594"/>
      <c r="Z422" s="594"/>
    </row>
    <row r="423" ht="14.25" customHeight="1">
      <c r="A423" s="595"/>
      <c r="B423" s="596"/>
      <c r="C423" s="499"/>
      <c r="D423" s="597"/>
      <c r="E423" s="598"/>
      <c r="F423" s="599"/>
      <c r="G423" s="594"/>
      <c r="H423" s="594"/>
      <c r="I423" s="594"/>
      <c r="J423" s="594"/>
      <c r="K423" s="594"/>
      <c r="L423" s="594"/>
      <c r="M423" s="594"/>
      <c r="N423" s="594"/>
      <c r="O423" s="594"/>
      <c r="P423" s="594"/>
      <c r="Q423" s="594"/>
      <c r="R423" s="594"/>
      <c r="S423" s="594"/>
      <c r="T423" s="594"/>
      <c r="U423" s="594"/>
      <c r="V423" s="594"/>
      <c r="W423" s="594"/>
      <c r="X423" s="594"/>
      <c r="Y423" s="594"/>
      <c r="Z423" s="594"/>
    </row>
    <row r="424" ht="14.25" customHeight="1">
      <c r="A424" s="595"/>
      <c r="B424" s="596"/>
      <c r="C424" s="499"/>
      <c r="D424" s="597"/>
      <c r="E424" s="598"/>
      <c r="F424" s="599"/>
      <c r="G424" s="594"/>
      <c r="H424" s="594"/>
      <c r="I424" s="594"/>
      <c r="J424" s="594"/>
      <c r="K424" s="594"/>
      <c r="L424" s="594"/>
      <c r="M424" s="594"/>
      <c r="N424" s="594"/>
      <c r="O424" s="594"/>
      <c r="P424" s="594"/>
      <c r="Q424" s="594"/>
      <c r="R424" s="594"/>
      <c r="S424" s="594"/>
      <c r="T424" s="594"/>
      <c r="U424" s="594"/>
      <c r="V424" s="594"/>
      <c r="W424" s="594"/>
      <c r="X424" s="594"/>
      <c r="Y424" s="594"/>
      <c r="Z424" s="594"/>
    </row>
    <row r="425" ht="14.25" customHeight="1">
      <c r="A425" s="595"/>
      <c r="B425" s="596"/>
      <c r="C425" s="499"/>
      <c r="D425" s="597"/>
      <c r="E425" s="598"/>
      <c r="F425" s="599"/>
      <c r="G425" s="594"/>
      <c r="H425" s="594"/>
      <c r="I425" s="594"/>
      <c r="J425" s="594"/>
      <c r="K425" s="594"/>
      <c r="L425" s="594"/>
      <c r="M425" s="594"/>
      <c r="N425" s="594"/>
      <c r="O425" s="594"/>
      <c r="P425" s="594"/>
      <c r="Q425" s="594"/>
      <c r="R425" s="594"/>
      <c r="S425" s="594"/>
      <c r="T425" s="594"/>
      <c r="U425" s="594"/>
      <c r="V425" s="594"/>
      <c r="W425" s="594"/>
      <c r="X425" s="594"/>
      <c r="Y425" s="594"/>
      <c r="Z425" s="594"/>
    </row>
    <row r="426" ht="14.25" customHeight="1">
      <c r="A426" s="595"/>
      <c r="B426" s="596"/>
      <c r="C426" s="499"/>
      <c r="D426" s="597"/>
      <c r="E426" s="598"/>
      <c r="F426" s="599"/>
      <c r="G426" s="594"/>
      <c r="H426" s="594"/>
      <c r="I426" s="594"/>
      <c r="J426" s="594"/>
      <c r="K426" s="594"/>
      <c r="L426" s="594"/>
      <c r="M426" s="594"/>
      <c r="N426" s="594"/>
      <c r="O426" s="594"/>
      <c r="P426" s="594"/>
      <c r="Q426" s="594"/>
      <c r="R426" s="594"/>
      <c r="S426" s="594"/>
      <c r="T426" s="594"/>
      <c r="U426" s="594"/>
      <c r="V426" s="594"/>
      <c r="W426" s="594"/>
      <c r="X426" s="594"/>
      <c r="Y426" s="594"/>
      <c r="Z426" s="594"/>
    </row>
    <row r="427" ht="14.25" customHeight="1">
      <c r="A427" s="595"/>
      <c r="B427" s="596"/>
      <c r="C427" s="499"/>
      <c r="D427" s="597"/>
      <c r="E427" s="598"/>
      <c r="F427" s="599"/>
      <c r="G427" s="594"/>
      <c r="H427" s="594"/>
      <c r="I427" s="594"/>
      <c r="J427" s="594"/>
      <c r="K427" s="594"/>
      <c r="L427" s="594"/>
      <c r="M427" s="594"/>
      <c r="N427" s="594"/>
      <c r="O427" s="594"/>
      <c r="P427" s="594"/>
      <c r="Q427" s="594"/>
      <c r="R427" s="594"/>
      <c r="S427" s="594"/>
      <c r="T427" s="594"/>
      <c r="U427" s="594"/>
      <c r="V427" s="594"/>
      <c r="W427" s="594"/>
      <c r="X427" s="594"/>
      <c r="Y427" s="594"/>
      <c r="Z427" s="594"/>
    </row>
    <row r="428" ht="14.25" customHeight="1">
      <c r="A428" s="595"/>
      <c r="B428" s="596"/>
      <c r="C428" s="499"/>
      <c r="D428" s="597"/>
      <c r="E428" s="598"/>
      <c r="F428" s="599"/>
      <c r="G428" s="594"/>
      <c r="H428" s="594"/>
      <c r="I428" s="594"/>
      <c r="J428" s="594"/>
      <c r="K428" s="594"/>
      <c r="L428" s="594"/>
      <c r="M428" s="594"/>
      <c r="N428" s="594"/>
      <c r="O428" s="594"/>
      <c r="P428" s="594"/>
      <c r="Q428" s="594"/>
      <c r="R428" s="594"/>
      <c r="S428" s="594"/>
      <c r="T428" s="594"/>
      <c r="U428" s="594"/>
      <c r="V428" s="594"/>
      <c r="W428" s="594"/>
      <c r="X428" s="594"/>
      <c r="Y428" s="594"/>
      <c r="Z428" s="594"/>
    </row>
    <row r="429" ht="14.25" customHeight="1">
      <c r="A429" s="595"/>
      <c r="B429" s="596"/>
      <c r="C429" s="499"/>
      <c r="D429" s="597"/>
      <c r="E429" s="598"/>
      <c r="F429" s="599"/>
      <c r="G429" s="594"/>
      <c r="H429" s="594"/>
      <c r="I429" s="594"/>
      <c r="J429" s="594"/>
      <c r="K429" s="594"/>
      <c r="L429" s="594"/>
      <c r="M429" s="594"/>
      <c r="N429" s="594"/>
      <c r="O429" s="594"/>
      <c r="P429" s="594"/>
      <c r="Q429" s="594"/>
      <c r="R429" s="594"/>
      <c r="S429" s="594"/>
      <c r="T429" s="594"/>
      <c r="U429" s="594"/>
      <c r="V429" s="594"/>
      <c r="W429" s="594"/>
      <c r="X429" s="594"/>
      <c r="Y429" s="594"/>
      <c r="Z429" s="594"/>
    </row>
    <row r="430" ht="14.25" customHeight="1">
      <c r="A430" s="595"/>
      <c r="B430" s="596"/>
      <c r="C430" s="499"/>
      <c r="D430" s="597"/>
      <c r="E430" s="598"/>
      <c r="F430" s="599"/>
      <c r="G430" s="594"/>
      <c r="H430" s="594"/>
      <c r="I430" s="594"/>
      <c r="J430" s="594"/>
      <c r="K430" s="594"/>
      <c r="L430" s="594"/>
      <c r="M430" s="594"/>
      <c r="N430" s="594"/>
      <c r="O430" s="594"/>
      <c r="P430" s="594"/>
      <c r="Q430" s="594"/>
      <c r="R430" s="594"/>
      <c r="S430" s="594"/>
      <c r="T430" s="594"/>
      <c r="U430" s="594"/>
      <c r="V430" s="594"/>
      <c r="W430" s="594"/>
      <c r="X430" s="594"/>
      <c r="Y430" s="594"/>
      <c r="Z430" s="594"/>
    </row>
    <row r="431" ht="14.25" customHeight="1">
      <c r="A431" s="595"/>
      <c r="B431" s="596"/>
      <c r="C431" s="499"/>
      <c r="D431" s="597"/>
      <c r="E431" s="598"/>
      <c r="F431" s="599"/>
      <c r="G431" s="594"/>
      <c r="H431" s="594"/>
      <c r="I431" s="594"/>
      <c r="J431" s="594"/>
      <c r="K431" s="594"/>
      <c r="L431" s="594"/>
      <c r="M431" s="594"/>
      <c r="N431" s="594"/>
      <c r="O431" s="594"/>
      <c r="P431" s="594"/>
      <c r="Q431" s="594"/>
      <c r="R431" s="594"/>
      <c r="S431" s="594"/>
      <c r="T431" s="594"/>
      <c r="U431" s="594"/>
      <c r="V431" s="594"/>
      <c r="W431" s="594"/>
      <c r="X431" s="594"/>
      <c r="Y431" s="594"/>
      <c r="Z431" s="594"/>
    </row>
    <row r="432" ht="14.25" customHeight="1">
      <c r="A432" s="595"/>
      <c r="B432" s="596"/>
      <c r="C432" s="499"/>
      <c r="D432" s="597"/>
      <c r="E432" s="598"/>
      <c r="F432" s="599"/>
      <c r="G432" s="594"/>
      <c r="H432" s="594"/>
      <c r="I432" s="594"/>
      <c r="J432" s="594"/>
      <c r="K432" s="594"/>
      <c r="L432" s="594"/>
      <c r="M432" s="594"/>
      <c r="N432" s="594"/>
      <c r="O432" s="594"/>
      <c r="P432" s="594"/>
      <c r="Q432" s="594"/>
      <c r="R432" s="594"/>
      <c r="S432" s="594"/>
      <c r="T432" s="594"/>
      <c r="U432" s="594"/>
      <c r="V432" s="594"/>
      <c r="W432" s="594"/>
      <c r="X432" s="594"/>
      <c r="Y432" s="594"/>
      <c r="Z432" s="594"/>
    </row>
    <row r="433" ht="14.25" customHeight="1">
      <c r="A433" s="595"/>
      <c r="B433" s="596"/>
      <c r="C433" s="499"/>
      <c r="D433" s="597"/>
      <c r="E433" s="598"/>
      <c r="F433" s="599"/>
      <c r="G433" s="594"/>
      <c r="H433" s="594"/>
      <c r="I433" s="594"/>
      <c r="J433" s="594"/>
      <c r="K433" s="594"/>
      <c r="L433" s="594"/>
      <c r="M433" s="594"/>
      <c r="N433" s="594"/>
      <c r="O433" s="594"/>
      <c r="P433" s="594"/>
      <c r="Q433" s="594"/>
      <c r="R433" s="594"/>
      <c r="S433" s="594"/>
      <c r="T433" s="594"/>
      <c r="U433" s="594"/>
      <c r="V433" s="594"/>
      <c r="W433" s="594"/>
      <c r="X433" s="594"/>
      <c r="Y433" s="594"/>
      <c r="Z433" s="594"/>
    </row>
    <row r="434" ht="14.25" customHeight="1">
      <c r="A434" s="595"/>
      <c r="B434" s="596"/>
      <c r="C434" s="499"/>
      <c r="D434" s="597"/>
      <c r="E434" s="598"/>
      <c r="F434" s="599"/>
      <c r="G434" s="594"/>
      <c r="H434" s="594"/>
      <c r="I434" s="594"/>
      <c r="J434" s="594"/>
      <c r="K434" s="594"/>
      <c r="L434" s="594"/>
      <c r="M434" s="594"/>
      <c r="N434" s="594"/>
      <c r="O434" s="594"/>
      <c r="P434" s="594"/>
      <c r="Q434" s="594"/>
      <c r="R434" s="594"/>
      <c r="S434" s="594"/>
      <c r="T434" s="594"/>
      <c r="U434" s="594"/>
      <c r="V434" s="594"/>
      <c r="W434" s="594"/>
      <c r="X434" s="594"/>
      <c r="Y434" s="594"/>
      <c r="Z434" s="594"/>
    </row>
    <row r="435" ht="14.25" customHeight="1">
      <c r="A435" s="595"/>
      <c r="B435" s="596"/>
      <c r="C435" s="499"/>
      <c r="D435" s="597"/>
      <c r="E435" s="598"/>
      <c r="F435" s="599"/>
      <c r="G435" s="594"/>
      <c r="H435" s="594"/>
      <c r="I435" s="594"/>
      <c r="J435" s="594"/>
      <c r="K435" s="594"/>
      <c r="L435" s="594"/>
      <c r="M435" s="594"/>
      <c r="N435" s="594"/>
      <c r="O435" s="594"/>
      <c r="P435" s="594"/>
      <c r="Q435" s="594"/>
      <c r="R435" s="594"/>
      <c r="S435" s="594"/>
      <c r="T435" s="594"/>
      <c r="U435" s="594"/>
      <c r="V435" s="594"/>
      <c r="W435" s="594"/>
      <c r="X435" s="594"/>
      <c r="Y435" s="594"/>
      <c r="Z435" s="594"/>
    </row>
    <row r="436" ht="14.25" customHeight="1">
      <c r="A436" s="595"/>
      <c r="B436" s="596"/>
      <c r="C436" s="499"/>
      <c r="D436" s="597"/>
      <c r="E436" s="598"/>
      <c r="F436" s="599"/>
      <c r="G436" s="594"/>
      <c r="H436" s="594"/>
      <c r="I436" s="594"/>
      <c r="J436" s="594"/>
      <c r="K436" s="594"/>
      <c r="L436" s="594"/>
      <c r="M436" s="594"/>
      <c r="N436" s="594"/>
      <c r="O436" s="594"/>
      <c r="P436" s="594"/>
      <c r="Q436" s="594"/>
      <c r="R436" s="594"/>
      <c r="S436" s="594"/>
      <c r="T436" s="594"/>
      <c r="U436" s="594"/>
      <c r="V436" s="594"/>
      <c r="W436" s="594"/>
      <c r="X436" s="594"/>
      <c r="Y436" s="594"/>
      <c r="Z436" s="594"/>
    </row>
    <row r="437" ht="14.25" customHeight="1">
      <c r="A437" s="595"/>
      <c r="B437" s="596"/>
      <c r="C437" s="499"/>
      <c r="D437" s="597"/>
      <c r="E437" s="598"/>
      <c r="F437" s="599"/>
      <c r="G437" s="594"/>
      <c r="H437" s="594"/>
      <c r="I437" s="594"/>
      <c r="J437" s="594"/>
      <c r="K437" s="594"/>
      <c r="L437" s="594"/>
      <c r="M437" s="594"/>
      <c r="N437" s="594"/>
      <c r="O437" s="594"/>
      <c r="P437" s="594"/>
      <c r="Q437" s="594"/>
      <c r="R437" s="594"/>
      <c r="S437" s="594"/>
      <c r="T437" s="594"/>
      <c r="U437" s="594"/>
      <c r="V437" s="594"/>
      <c r="W437" s="594"/>
      <c r="X437" s="594"/>
      <c r="Y437" s="594"/>
      <c r="Z437" s="594"/>
    </row>
    <row r="438" ht="14.25" customHeight="1">
      <c r="A438" s="595"/>
      <c r="B438" s="596"/>
      <c r="C438" s="499"/>
      <c r="D438" s="597"/>
      <c r="E438" s="598"/>
      <c r="F438" s="599"/>
      <c r="G438" s="594"/>
      <c r="H438" s="594"/>
      <c r="I438" s="594"/>
      <c r="J438" s="594"/>
      <c r="K438" s="594"/>
      <c r="L438" s="594"/>
      <c r="M438" s="594"/>
      <c r="N438" s="594"/>
      <c r="O438" s="594"/>
      <c r="P438" s="594"/>
      <c r="Q438" s="594"/>
      <c r="R438" s="594"/>
      <c r="S438" s="594"/>
      <c r="T438" s="594"/>
      <c r="U438" s="594"/>
      <c r="V438" s="594"/>
      <c r="W438" s="594"/>
      <c r="X438" s="594"/>
      <c r="Y438" s="594"/>
      <c r="Z438" s="594"/>
    </row>
    <row r="439" ht="14.25" customHeight="1">
      <c r="A439" s="595"/>
      <c r="B439" s="596"/>
      <c r="C439" s="499"/>
      <c r="D439" s="597"/>
      <c r="E439" s="598"/>
      <c r="F439" s="599"/>
      <c r="G439" s="594"/>
      <c r="H439" s="594"/>
      <c r="I439" s="594"/>
      <c r="J439" s="594"/>
      <c r="K439" s="594"/>
      <c r="L439" s="594"/>
      <c r="M439" s="594"/>
      <c r="N439" s="594"/>
      <c r="O439" s="594"/>
      <c r="P439" s="594"/>
      <c r="Q439" s="594"/>
      <c r="R439" s="594"/>
      <c r="S439" s="594"/>
      <c r="T439" s="594"/>
      <c r="U439" s="594"/>
      <c r="V439" s="594"/>
      <c r="W439" s="594"/>
      <c r="X439" s="594"/>
      <c r="Y439" s="594"/>
      <c r="Z439" s="594"/>
    </row>
    <row r="440" ht="14.25" customHeight="1">
      <c r="A440" s="595"/>
      <c r="B440" s="596"/>
      <c r="C440" s="499"/>
      <c r="D440" s="597"/>
      <c r="E440" s="598"/>
      <c r="F440" s="599"/>
      <c r="G440" s="594"/>
      <c r="H440" s="594"/>
      <c r="I440" s="594"/>
      <c r="J440" s="594"/>
      <c r="K440" s="594"/>
      <c r="L440" s="594"/>
      <c r="M440" s="594"/>
      <c r="N440" s="594"/>
      <c r="O440" s="594"/>
      <c r="P440" s="594"/>
      <c r="Q440" s="594"/>
      <c r="R440" s="594"/>
      <c r="S440" s="594"/>
      <c r="T440" s="594"/>
      <c r="U440" s="594"/>
      <c r="V440" s="594"/>
      <c r="W440" s="594"/>
      <c r="X440" s="594"/>
      <c r="Y440" s="594"/>
      <c r="Z440" s="594"/>
    </row>
    <row r="441" ht="14.25" customHeight="1">
      <c r="A441" s="595"/>
      <c r="B441" s="596"/>
      <c r="C441" s="499"/>
      <c r="D441" s="597"/>
      <c r="E441" s="598"/>
      <c r="F441" s="599"/>
      <c r="G441" s="594"/>
      <c r="H441" s="594"/>
      <c r="I441" s="594"/>
      <c r="J441" s="594"/>
      <c r="K441" s="594"/>
      <c r="L441" s="594"/>
      <c r="M441" s="594"/>
      <c r="N441" s="594"/>
      <c r="O441" s="594"/>
      <c r="P441" s="594"/>
      <c r="Q441" s="594"/>
      <c r="R441" s="594"/>
      <c r="S441" s="594"/>
      <c r="T441" s="594"/>
      <c r="U441" s="594"/>
      <c r="V441" s="594"/>
      <c r="W441" s="594"/>
      <c r="X441" s="594"/>
      <c r="Y441" s="594"/>
      <c r="Z441" s="594"/>
    </row>
    <row r="442" ht="14.25" customHeight="1">
      <c r="A442" s="595"/>
      <c r="B442" s="596"/>
      <c r="C442" s="499"/>
      <c r="D442" s="597"/>
      <c r="E442" s="598"/>
      <c r="F442" s="599"/>
      <c r="G442" s="594"/>
      <c r="H442" s="594"/>
      <c r="I442" s="594"/>
      <c r="J442" s="594"/>
      <c r="K442" s="594"/>
      <c r="L442" s="594"/>
      <c r="M442" s="594"/>
      <c r="N442" s="594"/>
      <c r="O442" s="594"/>
      <c r="P442" s="594"/>
      <c r="Q442" s="594"/>
      <c r="R442" s="594"/>
      <c r="S442" s="594"/>
      <c r="T442" s="594"/>
      <c r="U442" s="594"/>
      <c r="V442" s="594"/>
      <c r="W442" s="594"/>
      <c r="X442" s="594"/>
      <c r="Y442" s="594"/>
      <c r="Z442" s="594"/>
    </row>
    <row r="443" ht="14.25" customHeight="1">
      <c r="A443" s="595"/>
      <c r="B443" s="596"/>
      <c r="C443" s="499"/>
      <c r="D443" s="597"/>
      <c r="E443" s="598"/>
      <c r="F443" s="599"/>
      <c r="G443" s="594"/>
      <c r="H443" s="594"/>
      <c r="I443" s="594"/>
      <c r="J443" s="594"/>
      <c r="K443" s="594"/>
      <c r="L443" s="594"/>
      <c r="M443" s="594"/>
      <c r="N443" s="594"/>
      <c r="O443" s="594"/>
      <c r="P443" s="594"/>
      <c r="Q443" s="594"/>
      <c r="R443" s="594"/>
      <c r="S443" s="594"/>
      <c r="T443" s="594"/>
      <c r="U443" s="594"/>
      <c r="V443" s="594"/>
      <c r="W443" s="594"/>
      <c r="X443" s="594"/>
      <c r="Y443" s="594"/>
      <c r="Z443" s="594"/>
    </row>
    <row r="444" ht="14.25" customHeight="1">
      <c r="A444" s="595"/>
      <c r="B444" s="596"/>
      <c r="C444" s="499"/>
      <c r="D444" s="597"/>
      <c r="E444" s="598"/>
      <c r="F444" s="599"/>
      <c r="G444" s="594"/>
      <c r="H444" s="594"/>
      <c r="I444" s="594"/>
      <c r="J444" s="594"/>
      <c r="K444" s="594"/>
      <c r="L444" s="594"/>
      <c r="M444" s="594"/>
      <c r="N444" s="594"/>
      <c r="O444" s="594"/>
      <c r="P444" s="594"/>
      <c r="Q444" s="594"/>
      <c r="R444" s="594"/>
      <c r="S444" s="594"/>
      <c r="T444" s="594"/>
      <c r="U444" s="594"/>
      <c r="V444" s="594"/>
      <c r="W444" s="594"/>
      <c r="X444" s="594"/>
      <c r="Y444" s="594"/>
      <c r="Z444" s="594"/>
    </row>
    <row r="445" ht="14.25" customHeight="1">
      <c r="A445" s="595"/>
      <c r="B445" s="596"/>
      <c r="C445" s="499"/>
      <c r="D445" s="597"/>
      <c r="E445" s="598"/>
      <c r="F445" s="599"/>
      <c r="G445" s="594"/>
      <c r="H445" s="594"/>
      <c r="I445" s="594"/>
      <c r="J445" s="594"/>
      <c r="K445" s="594"/>
      <c r="L445" s="594"/>
      <c r="M445" s="594"/>
      <c r="N445" s="594"/>
      <c r="O445" s="594"/>
      <c r="P445" s="594"/>
      <c r="Q445" s="594"/>
      <c r="R445" s="594"/>
      <c r="S445" s="594"/>
      <c r="T445" s="594"/>
      <c r="U445" s="594"/>
      <c r="V445" s="594"/>
      <c r="W445" s="594"/>
      <c r="X445" s="594"/>
      <c r="Y445" s="594"/>
      <c r="Z445" s="594"/>
    </row>
    <row r="446" ht="14.25" customHeight="1">
      <c r="A446" s="595"/>
      <c r="B446" s="596"/>
      <c r="C446" s="499"/>
      <c r="D446" s="597"/>
      <c r="E446" s="598"/>
      <c r="F446" s="599"/>
      <c r="G446" s="594"/>
      <c r="H446" s="594"/>
      <c r="I446" s="594"/>
      <c r="J446" s="594"/>
      <c r="K446" s="594"/>
      <c r="L446" s="594"/>
      <c r="M446" s="594"/>
      <c r="N446" s="594"/>
      <c r="O446" s="594"/>
      <c r="P446" s="594"/>
      <c r="Q446" s="594"/>
      <c r="R446" s="594"/>
      <c r="S446" s="594"/>
      <c r="T446" s="594"/>
      <c r="U446" s="594"/>
      <c r="V446" s="594"/>
      <c r="W446" s="594"/>
      <c r="X446" s="594"/>
      <c r="Y446" s="594"/>
      <c r="Z446" s="594"/>
    </row>
    <row r="447" ht="14.25" customHeight="1">
      <c r="A447" s="595"/>
      <c r="B447" s="596"/>
      <c r="C447" s="499"/>
      <c r="D447" s="597"/>
      <c r="E447" s="598"/>
      <c r="F447" s="599"/>
      <c r="G447" s="594"/>
      <c r="H447" s="594"/>
      <c r="I447" s="594"/>
      <c r="J447" s="594"/>
      <c r="K447" s="594"/>
      <c r="L447" s="594"/>
      <c r="M447" s="594"/>
      <c r="N447" s="594"/>
      <c r="O447" s="594"/>
      <c r="P447" s="594"/>
      <c r="Q447" s="594"/>
      <c r="R447" s="594"/>
      <c r="S447" s="594"/>
      <c r="T447" s="594"/>
      <c r="U447" s="594"/>
      <c r="V447" s="594"/>
      <c r="W447" s="594"/>
      <c r="X447" s="594"/>
      <c r="Y447" s="594"/>
      <c r="Z447" s="594"/>
    </row>
    <row r="448" ht="14.25" customHeight="1">
      <c r="A448" s="595"/>
      <c r="B448" s="596"/>
      <c r="C448" s="499"/>
      <c r="D448" s="597"/>
      <c r="E448" s="598"/>
      <c r="F448" s="599"/>
      <c r="G448" s="594"/>
      <c r="H448" s="594"/>
      <c r="I448" s="594"/>
      <c r="J448" s="594"/>
      <c r="K448" s="594"/>
      <c r="L448" s="594"/>
      <c r="M448" s="594"/>
      <c r="N448" s="594"/>
      <c r="O448" s="594"/>
      <c r="P448" s="594"/>
      <c r="Q448" s="594"/>
      <c r="R448" s="594"/>
      <c r="S448" s="594"/>
      <c r="T448" s="594"/>
      <c r="U448" s="594"/>
      <c r="V448" s="594"/>
      <c r="W448" s="594"/>
      <c r="X448" s="594"/>
      <c r="Y448" s="594"/>
      <c r="Z448" s="594"/>
    </row>
    <row r="449" ht="14.25" customHeight="1">
      <c r="A449" s="595"/>
      <c r="B449" s="596"/>
      <c r="C449" s="499"/>
      <c r="D449" s="597"/>
      <c r="E449" s="598"/>
      <c r="F449" s="599"/>
      <c r="G449" s="594"/>
      <c r="H449" s="594"/>
      <c r="I449" s="594"/>
      <c r="J449" s="594"/>
      <c r="K449" s="594"/>
      <c r="L449" s="594"/>
      <c r="M449" s="594"/>
      <c r="N449" s="594"/>
      <c r="O449" s="594"/>
      <c r="P449" s="594"/>
      <c r="Q449" s="594"/>
      <c r="R449" s="594"/>
      <c r="S449" s="594"/>
      <c r="T449" s="594"/>
      <c r="U449" s="594"/>
      <c r="V449" s="594"/>
      <c r="W449" s="594"/>
      <c r="X449" s="594"/>
      <c r="Y449" s="594"/>
      <c r="Z449" s="594"/>
    </row>
    <row r="450" ht="14.25" customHeight="1">
      <c r="A450" s="595"/>
      <c r="B450" s="596"/>
      <c r="C450" s="499"/>
      <c r="D450" s="597"/>
      <c r="E450" s="598"/>
      <c r="F450" s="599"/>
      <c r="G450" s="594"/>
      <c r="H450" s="594"/>
      <c r="I450" s="594"/>
      <c r="J450" s="594"/>
      <c r="K450" s="594"/>
      <c r="L450" s="594"/>
      <c r="M450" s="594"/>
      <c r="N450" s="594"/>
      <c r="O450" s="594"/>
      <c r="P450" s="594"/>
      <c r="Q450" s="594"/>
      <c r="R450" s="594"/>
      <c r="S450" s="594"/>
      <c r="T450" s="594"/>
      <c r="U450" s="594"/>
      <c r="V450" s="594"/>
      <c r="W450" s="594"/>
      <c r="X450" s="594"/>
      <c r="Y450" s="594"/>
      <c r="Z450" s="594"/>
    </row>
    <row r="451" ht="14.25" customHeight="1">
      <c r="A451" s="595"/>
      <c r="B451" s="596"/>
      <c r="C451" s="499"/>
      <c r="D451" s="597"/>
      <c r="E451" s="598"/>
      <c r="F451" s="599"/>
      <c r="G451" s="594"/>
      <c r="H451" s="594"/>
      <c r="I451" s="594"/>
      <c r="J451" s="594"/>
      <c r="K451" s="594"/>
      <c r="L451" s="594"/>
      <c r="M451" s="594"/>
      <c r="N451" s="594"/>
      <c r="O451" s="594"/>
      <c r="P451" s="594"/>
      <c r="Q451" s="594"/>
      <c r="R451" s="594"/>
      <c r="S451" s="594"/>
      <c r="T451" s="594"/>
      <c r="U451" s="594"/>
      <c r="V451" s="594"/>
      <c r="W451" s="594"/>
      <c r="X451" s="594"/>
      <c r="Y451" s="594"/>
      <c r="Z451" s="594"/>
    </row>
    <row r="452" ht="14.25" customHeight="1">
      <c r="A452" s="595"/>
      <c r="B452" s="596"/>
      <c r="C452" s="499"/>
      <c r="D452" s="597"/>
      <c r="E452" s="598"/>
      <c r="F452" s="599"/>
      <c r="G452" s="594"/>
      <c r="H452" s="594"/>
      <c r="I452" s="594"/>
      <c r="J452" s="594"/>
      <c r="K452" s="594"/>
      <c r="L452" s="594"/>
      <c r="M452" s="594"/>
      <c r="N452" s="594"/>
      <c r="O452" s="594"/>
      <c r="P452" s="594"/>
      <c r="Q452" s="594"/>
      <c r="R452" s="594"/>
      <c r="S452" s="594"/>
      <c r="T452" s="594"/>
      <c r="U452" s="594"/>
      <c r="V452" s="594"/>
      <c r="W452" s="594"/>
      <c r="X452" s="594"/>
      <c r="Y452" s="594"/>
      <c r="Z452" s="594"/>
    </row>
    <row r="453" ht="14.25" customHeight="1">
      <c r="A453" s="595"/>
      <c r="B453" s="596"/>
      <c r="C453" s="499"/>
      <c r="D453" s="597"/>
      <c r="E453" s="598"/>
      <c r="F453" s="599"/>
      <c r="G453" s="594"/>
      <c r="H453" s="594"/>
      <c r="I453" s="594"/>
      <c r="J453" s="594"/>
      <c r="K453" s="594"/>
      <c r="L453" s="594"/>
      <c r="M453" s="594"/>
      <c r="N453" s="594"/>
      <c r="O453" s="594"/>
      <c r="P453" s="594"/>
      <c r="Q453" s="594"/>
      <c r="R453" s="594"/>
      <c r="S453" s="594"/>
      <c r="T453" s="594"/>
      <c r="U453" s="594"/>
      <c r="V453" s="594"/>
      <c r="W453" s="594"/>
      <c r="X453" s="594"/>
      <c r="Y453" s="594"/>
      <c r="Z453" s="594"/>
    </row>
    <row r="454" ht="14.25" customHeight="1">
      <c r="A454" s="595"/>
      <c r="B454" s="596"/>
      <c r="C454" s="499"/>
      <c r="D454" s="597"/>
      <c r="E454" s="598"/>
      <c r="F454" s="599"/>
      <c r="G454" s="594"/>
      <c r="H454" s="594"/>
      <c r="I454" s="594"/>
      <c r="J454" s="594"/>
      <c r="K454" s="594"/>
      <c r="L454" s="594"/>
      <c r="M454" s="594"/>
      <c r="N454" s="594"/>
      <c r="O454" s="594"/>
      <c r="P454" s="594"/>
      <c r="Q454" s="594"/>
      <c r="R454" s="594"/>
      <c r="S454" s="594"/>
      <c r="T454" s="594"/>
      <c r="U454" s="594"/>
      <c r="V454" s="594"/>
      <c r="W454" s="594"/>
      <c r="X454" s="594"/>
      <c r="Y454" s="594"/>
      <c r="Z454" s="594"/>
    </row>
    <row r="455" ht="14.25" customHeight="1">
      <c r="A455" s="595"/>
      <c r="B455" s="596"/>
      <c r="C455" s="499"/>
      <c r="D455" s="597"/>
      <c r="E455" s="598"/>
      <c r="F455" s="599"/>
      <c r="G455" s="594"/>
      <c r="H455" s="594"/>
      <c r="I455" s="594"/>
      <c r="J455" s="594"/>
      <c r="K455" s="594"/>
      <c r="L455" s="594"/>
      <c r="M455" s="594"/>
      <c r="N455" s="594"/>
      <c r="O455" s="594"/>
      <c r="P455" s="594"/>
      <c r="Q455" s="594"/>
      <c r="R455" s="594"/>
      <c r="S455" s="594"/>
      <c r="T455" s="594"/>
      <c r="U455" s="594"/>
      <c r="V455" s="594"/>
      <c r="W455" s="594"/>
      <c r="X455" s="594"/>
      <c r="Y455" s="594"/>
      <c r="Z455" s="594"/>
    </row>
    <row r="456" ht="14.25" customHeight="1">
      <c r="A456" s="595"/>
      <c r="B456" s="596"/>
      <c r="C456" s="499"/>
      <c r="D456" s="597"/>
      <c r="E456" s="598"/>
      <c r="F456" s="599"/>
      <c r="G456" s="594"/>
      <c r="H456" s="594"/>
      <c r="I456" s="594"/>
      <c r="J456" s="594"/>
      <c r="K456" s="594"/>
      <c r="L456" s="594"/>
      <c r="M456" s="594"/>
      <c r="N456" s="594"/>
      <c r="O456" s="594"/>
      <c r="P456" s="594"/>
      <c r="Q456" s="594"/>
      <c r="R456" s="594"/>
      <c r="S456" s="594"/>
      <c r="T456" s="594"/>
      <c r="U456" s="594"/>
      <c r="V456" s="594"/>
      <c r="W456" s="594"/>
      <c r="X456" s="594"/>
      <c r="Y456" s="594"/>
      <c r="Z456" s="594"/>
    </row>
    <row r="457" ht="14.25" customHeight="1">
      <c r="A457" s="595"/>
      <c r="B457" s="596"/>
      <c r="C457" s="499"/>
      <c r="D457" s="597"/>
      <c r="E457" s="598"/>
      <c r="F457" s="599"/>
      <c r="G457" s="594"/>
      <c r="H457" s="594"/>
      <c r="I457" s="594"/>
      <c r="J457" s="594"/>
      <c r="K457" s="594"/>
      <c r="L457" s="594"/>
      <c r="M457" s="594"/>
      <c r="N457" s="594"/>
      <c r="O457" s="594"/>
      <c r="P457" s="594"/>
      <c r="Q457" s="594"/>
      <c r="R457" s="594"/>
      <c r="S457" s="594"/>
      <c r="T457" s="594"/>
      <c r="U457" s="594"/>
      <c r="V457" s="594"/>
      <c r="W457" s="594"/>
      <c r="X457" s="594"/>
      <c r="Y457" s="594"/>
      <c r="Z457" s="594"/>
    </row>
    <row r="458" ht="14.25" customHeight="1">
      <c r="A458" s="595"/>
      <c r="B458" s="596"/>
      <c r="C458" s="499"/>
      <c r="D458" s="597"/>
      <c r="E458" s="598"/>
      <c r="F458" s="599"/>
      <c r="G458" s="594"/>
      <c r="H458" s="594"/>
      <c r="I458" s="594"/>
      <c r="J458" s="594"/>
      <c r="K458" s="594"/>
      <c r="L458" s="594"/>
      <c r="M458" s="594"/>
      <c r="N458" s="594"/>
      <c r="O458" s="594"/>
      <c r="P458" s="594"/>
      <c r="Q458" s="594"/>
      <c r="R458" s="594"/>
      <c r="S458" s="594"/>
      <c r="T458" s="594"/>
      <c r="U458" s="594"/>
      <c r="V458" s="594"/>
      <c r="W458" s="594"/>
      <c r="X458" s="594"/>
      <c r="Y458" s="594"/>
      <c r="Z458" s="594"/>
    </row>
    <row r="459" ht="14.25" customHeight="1">
      <c r="A459" s="595"/>
      <c r="B459" s="596"/>
      <c r="C459" s="499"/>
      <c r="D459" s="597"/>
      <c r="E459" s="598"/>
      <c r="F459" s="599"/>
      <c r="G459" s="594"/>
      <c r="H459" s="594"/>
      <c r="I459" s="594"/>
      <c r="J459" s="594"/>
      <c r="K459" s="594"/>
      <c r="L459" s="594"/>
      <c r="M459" s="594"/>
      <c r="N459" s="594"/>
      <c r="O459" s="594"/>
      <c r="P459" s="594"/>
      <c r="Q459" s="594"/>
      <c r="R459" s="594"/>
      <c r="S459" s="594"/>
      <c r="T459" s="594"/>
      <c r="U459" s="594"/>
      <c r="V459" s="594"/>
      <c r="W459" s="594"/>
      <c r="X459" s="594"/>
      <c r="Y459" s="594"/>
      <c r="Z459" s="594"/>
    </row>
    <row r="460" ht="14.25" customHeight="1">
      <c r="A460" s="595"/>
      <c r="B460" s="596"/>
      <c r="C460" s="499"/>
      <c r="D460" s="597"/>
      <c r="E460" s="598"/>
      <c r="F460" s="599"/>
      <c r="G460" s="594"/>
      <c r="H460" s="594"/>
      <c r="I460" s="594"/>
      <c r="J460" s="594"/>
      <c r="K460" s="594"/>
      <c r="L460" s="594"/>
      <c r="M460" s="594"/>
      <c r="N460" s="594"/>
      <c r="O460" s="594"/>
      <c r="P460" s="594"/>
      <c r="Q460" s="594"/>
      <c r="R460" s="594"/>
      <c r="S460" s="594"/>
      <c r="T460" s="594"/>
      <c r="U460" s="594"/>
      <c r="V460" s="594"/>
      <c r="W460" s="594"/>
      <c r="X460" s="594"/>
      <c r="Y460" s="594"/>
      <c r="Z460" s="594"/>
    </row>
    <row r="461" ht="14.25" customHeight="1">
      <c r="A461" s="595"/>
      <c r="B461" s="596"/>
      <c r="C461" s="499"/>
      <c r="D461" s="597"/>
      <c r="E461" s="598"/>
      <c r="F461" s="599"/>
      <c r="G461" s="594"/>
      <c r="H461" s="594"/>
      <c r="I461" s="594"/>
      <c r="J461" s="594"/>
      <c r="K461" s="594"/>
      <c r="L461" s="594"/>
      <c r="M461" s="594"/>
      <c r="N461" s="594"/>
      <c r="O461" s="594"/>
      <c r="P461" s="594"/>
      <c r="Q461" s="594"/>
      <c r="R461" s="594"/>
      <c r="S461" s="594"/>
      <c r="T461" s="594"/>
      <c r="U461" s="594"/>
      <c r="V461" s="594"/>
      <c r="W461" s="594"/>
      <c r="X461" s="594"/>
      <c r="Y461" s="594"/>
      <c r="Z461" s="594"/>
    </row>
    <row r="462" ht="14.25" customHeight="1">
      <c r="A462" s="595"/>
      <c r="B462" s="596"/>
      <c r="C462" s="499"/>
      <c r="D462" s="597"/>
      <c r="E462" s="598"/>
      <c r="F462" s="599"/>
      <c r="G462" s="594"/>
      <c r="H462" s="594"/>
      <c r="I462" s="594"/>
      <c r="J462" s="594"/>
      <c r="K462" s="594"/>
      <c r="L462" s="594"/>
      <c r="M462" s="594"/>
      <c r="N462" s="594"/>
      <c r="O462" s="594"/>
      <c r="P462" s="594"/>
      <c r="Q462" s="594"/>
      <c r="R462" s="594"/>
      <c r="S462" s="594"/>
      <c r="T462" s="594"/>
      <c r="U462" s="594"/>
      <c r="V462" s="594"/>
      <c r="W462" s="594"/>
      <c r="X462" s="594"/>
      <c r="Y462" s="594"/>
      <c r="Z462" s="594"/>
    </row>
    <row r="463" ht="14.25" customHeight="1">
      <c r="A463" s="595"/>
      <c r="B463" s="596"/>
      <c r="C463" s="499"/>
      <c r="D463" s="597"/>
      <c r="E463" s="598"/>
      <c r="F463" s="599"/>
      <c r="G463" s="594"/>
      <c r="H463" s="594"/>
      <c r="I463" s="594"/>
      <c r="J463" s="594"/>
      <c r="K463" s="594"/>
      <c r="L463" s="594"/>
      <c r="M463" s="594"/>
      <c r="N463" s="594"/>
      <c r="O463" s="594"/>
      <c r="P463" s="594"/>
      <c r="Q463" s="594"/>
      <c r="R463" s="594"/>
      <c r="S463" s="594"/>
      <c r="T463" s="594"/>
      <c r="U463" s="594"/>
      <c r="V463" s="594"/>
      <c r="W463" s="594"/>
      <c r="X463" s="594"/>
      <c r="Y463" s="594"/>
      <c r="Z463" s="594"/>
    </row>
    <row r="464" ht="14.25" customHeight="1">
      <c r="A464" s="595"/>
      <c r="B464" s="596"/>
      <c r="C464" s="499"/>
      <c r="D464" s="597"/>
      <c r="E464" s="598"/>
      <c r="F464" s="599"/>
      <c r="G464" s="594"/>
      <c r="H464" s="594"/>
      <c r="I464" s="594"/>
      <c r="J464" s="594"/>
      <c r="K464" s="594"/>
      <c r="L464" s="594"/>
      <c r="M464" s="594"/>
      <c r="N464" s="594"/>
      <c r="O464" s="594"/>
      <c r="P464" s="594"/>
      <c r="Q464" s="594"/>
      <c r="R464" s="594"/>
      <c r="S464" s="594"/>
      <c r="T464" s="594"/>
      <c r="U464" s="594"/>
      <c r="V464" s="594"/>
      <c r="W464" s="594"/>
      <c r="X464" s="594"/>
      <c r="Y464" s="594"/>
      <c r="Z464" s="594"/>
    </row>
    <row r="465" ht="14.25" customHeight="1">
      <c r="A465" s="595"/>
      <c r="B465" s="596"/>
      <c r="C465" s="499"/>
      <c r="D465" s="597"/>
      <c r="E465" s="598"/>
      <c r="F465" s="599"/>
      <c r="G465" s="594"/>
      <c r="H465" s="594"/>
      <c r="I465" s="594"/>
      <c r="J465" s="594"/>
      <c r="K465" s="594"/>
      <c r="L465" s="594"/>
      <c r="M465" s="594"/>
      <c r="N465" s="594"/>
      <c r="O465" s="594"/>
      <c r="P465" s="594"/>
      <c r="Q465" s="594"/>
      <c r="R465" s="594"/>
      <c r="S465" s="594"/>
      <c r="T465" s="594"/>
      <c r="U465" s="594"/>
      <c r="V465" s="594"/>
      <c r="W465" s="594"/>
      <c r="X465" s="594"/>
      <c r="Y465" s="594"/>
      <c r="Z465" s="594"/>
    </row>
    <row r="466" ht="14.25" customHeight="1">
      <c r="A466" s="595"/>
      <c r="B466" s="596"/>
      <c r="C466" s="499"/>
      <c r="D466" s="597"/>
      <c r="E466" s="598"/>
      <c r="F466" s="599"/>
      <c r="G466" s="594"/>
      <c r="H466" s="594"/>
      <c r="I466" s="594"/>
      <c r="J466" s="594"/>
      <c r="K466" s="594"/>
      <c r="L466" s="594"/>
      <c r="M466" s="594"/>
      <c r="N466" s="594"/>
      <c r="O466" s="594"/>
      <c r="P466" s="594"/>
      <c r="Q466" s="594"/>
      <c r="R466" s="594"/>
      <c r="S466" s="594"/>
      <c r="T466" s="594"/>
      <c r="U466" s="594"/>
      <c r="V466" s="594"/>
      <c r="W466" s="594"/>
      <c r="X466" s="594"/>
      <c r="Y466" s="594"/>
      <c r="Z466" s="594"/>
    </row>
    <row r="467" ht="14.25" customHeight="1">
      <c r="A467" s="595"/>
      <c r="B467" s="596"/>
      <c r="C467" s="499"/>
      <c r="D467" s="597"/>
      <c r="E467" s="598"/>
      <c r="F467" s="599"/>
      <c r="G467" s="594"/>
      <c r="H467" s="594"/>
      <c r="I467" s="594"/>
      <c r="J467" s="594"/>
      <c r="K467" s="594"/>
      <c r="L467" s="594"/>
      <c r="M467" s="594"/>
      <c r="N467" s="594"/>
      <c r="O467" s="594"/>
      <c r="P467" s="594"/>
      <c r="Q467" s="594"/>
      <c r="R467" s="594"/>
      <c r="S467" s="594"/>
      <c r="T467" s="594"/>
      <c r="U467" s="594"/>
      <c r="V467" s="594"/>
      <c r="W467" s="594"/>
      <c r="X467" s="594"/>
      <c r="Y467" s="594"/>
      <c r="Z467" s="594"/>
    </row>
    <row r="468" ht="14.25" customHeight="1">
      <c r="A468" s="595"/>
      <c r="B468" s="596"/>
      <c r="C468" s="499"/>
      <c r="D468" s="597"/>
      <c r="E468" s="598"/>
      <c r="F468" s="599"/>
      <c r="G468" s="594"/>
      <c r="H468" s="594"/>
      <c r="I468" s="594"/>
      <c r="J468" s="594"/>
      <c r="K468" s="594"/>
      <c r="L468" s="594"/>
      <c r="M468" s="594"/>
      <c r="N468" s="594"/>
      <c r="O468" s="594"/>
      <c r="P468" s="594"/>
      <c r="Q468" s="594"/>
      <c r="R468" s="594"/>
      <c r="S468" s="594"/>
      <c r="T468" s="594"/>
      <c r="U468" s="594"/>
      <c r="V468" s="594"/>
      <c r="W468" s="594"/>
      <c r="X468" s="594"/>
      <c r="Y468" s="594"/>
      <c r="Z468" s="594"/>
    </row>
    <row r="469" ht="14.25" customHeight="1">
      <c r="A469" s="595"/>
      <c r="B469" s="596"/>
      <c r="C469" s="499"/>
      <c r="D469" s="597"/>
      <c r="E469" s="598"/>
      <c r="F469" s="599"/>
      <c r="G469" s="594"/>
      <c r="H469" s="594"/>
      <c r="I469" s="594"/>
      <c r="J469" s="594"/>
      <c r="K469" s="594"/>
      <c r="L469" s="594"/>
      <c r="M469" s="594"/>
      <c r="N469" s="594"/>
      <c r="O469" s="594"/>
      <c r="P469" s="594"/>
      <c r="Q469" s="594"/>
      <c r="R469" s="594"/>
      <c r="S469" s="594"/>
      <c r="T469" s="594"/>
      <c r="U469" s="594"/>
      <c r="V469" s="594"/>
      <c r="W469" s="594"/>
      <c r="X469" s="594"/>
      <c r="Y469" s="594"/>
      <c r="Z469" s="594"/>
    </row>
    <row r="470" ht="14.25" customHeight="1">
      <c r="A470" s="595"/>
      <c r="B470" s="596"/>
      <c r="C470" s="499"/>
      <c r="D470" s="597"/>
      <c r="E470" s="598"/>
      <c r="F470" s="599"/>
      <c r="G470" s="594"/>
      <c r="H470" s="594"/>
      <c r="I470" s="594"/>
      <c r="J470" s="594"/>
      <c r="K470" s="594"/>
      <c r="L470" s="594"/>
      <c r="M470" s="594"/>
      <c r="N470" s="594"/>
      <c r="O470" s="594"/>
      <c r="P470" s="594"/>
      <c r="Q470" s="594"/>
      <c r="R470" s="594"/>
      <c r="S470" s="594"/>
      <c r="T470" s="594"/>
      <c r="U470" s="594"/>
      <c r="V470" s="594"/>
      <c r="W470" s="594"/>
      <c r="X470" s="594"/>
      <c r="Y470" s="594"/>
      <c r="Z470" s="594"/>
    </row>
    <row r="471" ht="14.25" customHeight="1">
      <c r="A471" s="595"/>
      <c r="B471" s="596"/>
      <c r="C471" s="499"/>
      <c r="D471" s="597"/>
      <c r="E471" s="598"/>
      <c r="F471" s="599"/>
      <c r="G471" s="594"/>
      <c r="H471" s="594"/>
      <c r="I471" s="594"/>
      <c r="J471" s="594"/>
      <c r="K471" s="594"/>
      <c r="L471" s="594"/>
      <c r="M471" s="594"/>
      <c r="N471" s="594"/>
      <c r="O471" s="594"/>
      <c r="P471" s="594"/>
      <c r="Q471" s="594"/>
      <c r="R471" s="594"/>
      <c r="S471" s="594"/>
      <c r="T471" s="594"/>
      <c r="U471" s="594"/>
      <c r="V471" s="594"/>
      <c r="W471" s="594"/>
      <c r="X471" s="594"/>
      <c r="Y471" s="594"/>
      <c r="Z471" s="594"/>
    </row>
    <row r="472" ht="14.25" customHeight="1">
      <c r="A472" s="595"/>
      <c r="B472" s="596"/>
      <c r="C472" s="499"/>
      <c r="D472" s="597"/>
      <c r="E472" s="598"/>
      <c r="F472" s="599"/>
      <c r="G472" s="594"/>
      <c r="H472" s="594"/>
      <c r="I472" s="594"/>
      <c r="J472" s="594"/>
      <c r="K472" s="594"/>
      <c r="L472" s="594"/>
      <c r="M472" s="594"/>
      <c r="N472" s="594"/>
      <c r="O472" s="594"/>
      <c r="P472" s="594"/>
      <c r="Q472" s="594"/>
      <c r="R472" s="594"/>
      <c r="S472" s="594"/>
      <c r="T472" s="594"/>
      <c r="U472" s="594"/>
      <c r="V472" s="594"/>
      <c r="W472" s="594"/>
      <c r="X472" s="594"/>
      <c r="Y472" s="594"/>
      <c r="Z472" s="594"/>
    </row>
    <row r="473" ht="14.25" customHeight="1">
      <c r="A473" s="595"/>
      <c r="B473" s="596"/>
      <c r="C473" s="499"/>
      <c r="D473" s="597"/>
      <c r="E473" s="598"/>
      <c r="F473" s="599"/>
      <c r="G473" s="594"/>
      <c r="H473" s="594"/>
      <c r="I473" s="594"/>
      <c r="J473" s="594"/>
      <c r="K473" s="594"/>
      <c r="L473" s="594"/>
      <c r="M473" s="594"/>
      <c r="N473" s="594"/>
      <c r="O473" s="594"/>
      <c r="P473" s="594"/>
      <c r="Q473" s="594"/>
      <c r="R473" s="594"/>
      <c r="S473" s="594"/>
      <c r="T473" s="594"/>
      <c r="U473" s="594"/>
      <c r="V473" s="594"/>
      <c r="W473" s="594"/>
      <c r="X473" s="594"/>
      <c r="Y473" s="594"/>
      <c r="Z473" s="594"/>
    </row>
    <row r="474" ht="14.25" customHeight="1">
      <c r="A474" s="595"/>
      <c r="B474" s="596"/>
      <c r="C474" s="499"/>
      <c r="D474" s="597"/>
      <c r="E474" s="598"/>
      <c r="F474" s="599"/>
      <c r="G474" s="594"/>
      <c r="H474" s="594"/>
      <c r="I474" s="594"/>
      <c r="J474" s="594"/>
      <c r="K474" s="594"/>
      <c r="L474" s="594"/>
      <c r="M474" s="594"/>
      <c r="N474" s="594"/>
      <c r="O474" s="594"/>
      <c r="P474" s="594"/>
      <c r="Q474" s="594"/>
      <c r="R474" s="594"/>
      <c r="S474" s="594"/>
      <c r="T474" s="594"/>
      <c r="U474" s="594"/>
      <c r="V474" s="594"/>
      <c r="W474" s="594"/>
      <c r="X474" s="594"/>
      <c r="Y474" s="594"/>
      <c r="Z474" s="594"/>
    </row>
    <row r="475" ht="14.25" customHeight="1">
      <c r="A475" s="595"/>
      <c r="B475" s="596"/>
      <c r="C475" s="499"/>
      <c r="D475" s="597"/>
      <c r="E475" s="598"/>
      <c r="F475" s="599"/>
      <c r="G475" s="594"/>
      <c r="H475" s="594"/>
      <c r="I475" s="594"/>
      <c r="J475" s="594"/>
      <c r="K475" s="594"/>
      <c r="L475" s="594"/>
      <c r="M475" s="594"/>
      <c r="N475" s="594"/>
      <c r="O475" s="594"/>
      <c r="P475" s="594"/>
      <c r="Q475" s="594"/>
      <c r="R475" s="594"/>
      <c r="S475" s="594"/>
      <c r="T475" s="594"/>
      <c r="U475" s="594"/>
      <c r="V475" s="594"/>
      <c r="W475" s="594"/>
      <c r="X475" s="594"/>
      <c r="Y475" s="594"/>
      <c r="Z475" s="594"/>
    </row>
    <row r="476" ht="14.25" customHeight="1">
      <c r="A476" s="595"/>
      <c r="B476" s="596"/>
      <c r="C476" s="499"/>
      <c r="D476" s="597"/>
      <c r="E476" s="598"/>
      <c r="F476" s="599"/>
      <c r="G476" s="594"/>
      <c r="H476" s="594"/>
      <c r="I476" s="594"/>
      <c r="J476" s="594"/>
      <c r="K476" s="594"/>
      <c r="L476" s="594"/>
      <c r="M476" s="594"/>
      <c r="N476" s="594"/>
      <c r="O476" s="594"/>
      <c r="P476" s="594"/>
      <c r="Q476" s="594"/>
      <c r="R476" s="594"/>
      <c r="S476" s="594"/>
      <c r="T476" s="594"/>
      <c r="U476" s="594"/>
      <c r="V476" s="594"/>
      <c r="W476" s="594"/>
      <c r="X476" s="594"/>
      <c r="Y476" s="594"/>
      <c r="Z476" s="594"/>
    </row>
    <row r="477" ht="14.25" customHeight="1">
      <c r="A477" s="595"/>
      <c r="B477" s="596"/>
      <c r="C477" s="499"/>
      <c r="D477" s="597"/>
      <c r="E477" s="598"/>
      <c r="F477" s="599"/>
      <c r="G477" s="594"/>
      <c r="H477" s="594"/>
      <c r="I477" s="594"/>
      <c r="J477" s="594"/>
      <c r="K477" s="594"/>
      <c r="L477" s="594"/>
      <c r="M477" s="594"/>
      <c r="N477" s="594"/>
      <c r="O477" s="594"/>
      <c r="P477" s="594"/>
      <c r="Q477" s="594"/>
      <c r="R477" s="594"/>
      <c r="S477" s="594"/>
      <c r="T477" s="594"/>
      <c r="U477" s="594"/>
      <c r="V477" s="594"/>
      <c r="W477" s="594"/>
      <c r="X477" s="594"/>
      <c r="Y477" s="594"/>
      <c r="Z477" s="594"/>
    </row>
    <row r="478" ht="14.25" customHeight="1">
      <c r="A478" s="595"/>
      <c r="B478" s="596"/>
      <c r="C478" s="499"/>
      <c r="D478" s="597"/>
      <c r="E478" s="598"/>
      <c r="F478" s="599"/>
      <c r="G478" s="594"/>
      <c r="H478" s="594"/>
      <c r="I478" s="594"/>
      <c r="J478" s="594"/>
      <c r="K478" s="594"/>
      <c r="L478" s="594"/>
      <c r="M478" s="594"/>
      <c r="N478" s="594"/>
      <c r="O478" s="594"/>
      <c r="P478" s="594"/>
      <c r="Q478" s="594"/>
      <c r="R478" s="594"/>
      <c r="S478" s="594"/>
      <c r="T478" s="594"/>
      <c r="U478" s="594"/>
      <c r="V478" s="594"/>
      <c r="W478" s="594"/>
      <c r="X478" s="594"/>
      <c r="Y478" s="594"/>
      <c r="Z478" s="594"/>
    </row>
    <row r="479" ht="14.25" customHeight="1">
      <c r="A479" s="595"/>
      <c r="B479" s="596"/>
      <c r="C479" s="499"/>
      <c r="D479" s="597"/>
      <c r="E479" s="598"/>
      <c r="F479" s="599"/>
      <c r="G479" s="594"/>
      <c r="H479" s="594"/>
      <c r="I479" s="594"/>
      <c r="J479" s="594"/>
      <c r="K479" s="594"/>
      <c r="L479" s="594"/>
      <c r="M479" s="594"/>
      <c r="N479" s="594"/>
      <c r="O479" s="594"/>
      <c r="P479" s="594"/>
      <c r="Q479" s="594"/>
      <c r="R479" s="594"/>
      <c r="S479" s="594"/>
      <c r="T479" s="594"/>
      <c r="U479" s="594"/>
      <c r="V479" s="594"/>
      <c r="W479" s="594"/>
      <c r="X479" s="594"/>
      <c r="Y479" s="594"/>
      <c r="Z479" s="594"/>
    </row>
    <row r="480" ht="14.25" customHeight="1">
      <c r="A480" s="595"/>
      <c r="B480" s="596"/>
      <c r="C480" s="499"/>
      <c r="D480" s="597"/>
      <c r="E480" s="598"/>
      <c r="F480" s="599"/>
      <c r="G480" s="594"/>
      <c r="H480" s="594"/>
      <c r="I480" s="594"/>
      <c r="J480" s="594"/>
      <c r="K480" s="594"/>
      <c r="L480" s="594"/>
      <c r="M480" s="594"/>
      <c r="N480" s="594"/>
      <c r="O480" s="594"/>
      <c r="P480" s="594"/>
      <c r="Q480" s="594"/>
      <c r="R480" s="594"/>
      <c r="S480" s="594"/>
      <c r="T480" s="594"/>
      <c r="U480" s="594"/>
      <c r="V480" s="594"/>
      <c r="W480" s="594"/>
      <c r="X480" s="594"/>
      <c r="Y480" s="594"/>
      <c r="Z480" s="594"/>
    </row>
    <row r="481" ht="14.25" customHeight="1">
      <c r="A481" s="595"/>
      <c r="B481" s="596"/>
      <c r="C481" s="499"/>
      <c r="D481" s="597"/>
      <c r="E481" s="598"/>
      <c r="F481" s="599"/>
      <c r="G481" s="594"/>
      <c r="H481" s="594"/>
      <c r="I481" s="594"/>
      <c r="J481" s="594"/>
      <c r="K481" s="594"/>
      <c r="L481" s="594"/>
      <c r="M481" s="594"/>
      <c r="N481" s="594"/>
      <c r="O481" s="594"/>
      <c r="P481" s="594"/>
      <c r="Q481" s="594"/>
      <c r="R481" s="594"/>
      <c r="S481" s="594"/>
      <c r="T481" s="594"/>
      <c r="U481" s="594"/>
      <c r="V481" s="594"/>
      <c r="W481" s="594"/>
      <c r="X481" s="594"/>
      <c r="Y481" s="594"/>
      <c r="Z481" s="594"/>
    </row>
    <row r="482" ht="14.25" customHeight="1">
      <c r="A482" s="595"/>
      <c r="B482" s="596"/>
      <c r="C482" s="499"/>
      <c r="D482" s="597"/>
      <c r="E482" s="598"/>
      <c r="F482" s="599"/>
      <c r="G482" s="594"/>
      <c r="H482" s="594"/>
      <c r="I482" s="594"/>
      <c r="J482" s="594"/>
      <c r="K482" s="594"/>
      <c r="L482" s="594"/>
      <c r="M482" s="594"/>
      <c r="N482" s="594"/>
      <c r="O482" s="594"/>
      <c r="P482" s="594"/>
      <c r="Q482" s="594"/>
      <c r="R482" s="594"/>
      <c r="S482" s="594"/>
      <c r="T482" s="594"/>
      <c r="U482" s="594"/>
      <c r="V482" s="594"/>
      <c r="W482" s="594"/>
      <c r="X482" s="594"/>
      <c r="Y482" s="594"/>
      <c r="Z482" s="594"/>
    </row>
    <row r="483" ht="14.25" customHeight="1">
      <c r="A483" s="595"/>
      <c r="B483" s="596"/>
      <c r="C483" s="499"/>
      <c r="D483" s="597"/>
      <c r="E483" s="598"/>
      <c r="F483" s="599"/>
      <c r="G483" s="594"/>
      <c r="H483" s="594"/>
      <c r="I483" s="594"/>
      <c r="J483" s="594"/>
      <c r="K483" s="594"/>
      <c r="L483" s="594"/>
      <c r="M483" s="594"/>
      <c r="N483" s="594"/>
      <c r="O483" s="594"/>
      <c r="P483" s="594"/>
      <c r="Q483" s="594"/>
      <c r="R483" s="594"/>
      <c r="S483" s="594"/>
      <c r="T483" s="594"/>
      <c r="U483" s="594"/>
      <c r="V483" s="594"/>
      <c r="W483" s="594"/>
      <c r="X483" s="594"/>
      <c r="Y483" s="594"/>
      <c r="Z483" s="594"/>
    </row>
    <row r="484" ht="14.25" customHeight="1">
      <c r="A484" s="595"/>
      <c r="B484" s="596"/>
      <c r="C484" s="499"/>
      <c r="D484" s="597"/>
      <c r="E484" s="598"/>
      <c r="F484" s="599"/>
      <c r="G484" s="594"/>
      <c r="H484" s="594"/>
      <c r="I484" s="594"/>
      <c r="J484" s="594"/>
      <c r="K484" s="594"/>
      <c r="L484" s="594"/>
      <c r="M484" s="594"/>
      <c r="N484" s="594"/>
      <c r="O484" s="594"/>
      <c r="P484" s="594"/>
      <c r="Q484" s="594"/>
      <c r="R484" s="594"/>
      <c r="S484" s="594"/>
      <c r="T484" s="594"/>
      <c r="U484" s="594"/>
      <c r="V484" s="594"/>
      <c r="W484" s="594"/>
      <c r="X484" s="594"/>
      <c r="Y484" s="594"/>
      <c r="Z484" s="594"/>
    </row>
    <row r="485" ht="14.25" customHeight="1">
      <c r="A485" s="595"/>
      <c r="B485" s="596"/>
      <c r="C485" s="499"/>
      <c r="D485" s="597"/>
      <c r="E485" s="598"/>
      <c r="F485" s="599"/>
      <c r="G485" s="594"/>
      <c r="H485" s="594"/>
      <c r="I485" s="594"/>
      <c r="J485" s="594"/>
      <c r="K485" s="594"/>
      <c r="L485" s="594"/>
      <c r="M485" s="594"/>
      <c r="N485" s="594"/>
      <c r="O485" s="594"/>
      <c r="P485" s="594"/>
      <c r="Q485" s="594"/>
      <c r="R485" s="594"/>
      <c r="S485" s="594"/>
      <c r="T485" s="594"/>
      <c r="U485" s="594"/>
      <c r="V485" s="594"/>
      <c r="W485" s="594"/>
      <c r="X485" s="594"/>
      <c r="Y485" s="594"/>
      <c r="Z485" s="594"/>
    </row>
    <row r="486" ht="14.25" customHeight="1">
      <c r="A486" s="595"/>
      <c r="B486" s="596"/>
      <c r="C486" s="499"/>
      <c r="D486" s="597"/>
      <c r="E486" s="598"/>
      <c r="F486" s="599"/>
      <c r="G486" s="594"/>
      <c r="H486" s="594"/>
      <c r="I486" s="594"/>
      <c r="J486" s="594"/>
      <c r="K486" s="594"/>
      <c r="L486" s="594"/>
      <c r="M486" s="594"/>
      <c r="N486" s="594"/>
      <c r="O486" s="594"/>
      <c r="P486" s="594"/>
      <c r="Q486" s="594"/>
      <c r="R486" s="594"/>
      <c r="S486" s="594"/>
      <c r="T486" s="594"/>
      <c r="U486" s="594"/>
      <c r="V486" s="594"/>
      <c r="W486" s="594"/>
      <c r="X486" s="594"/>
      <c r="Y486" s="594"/>
      <c r="Z486" s="594"/>
    </row>
    <row r="487" ht="14.25" customHeight="1">
      <c r="A487" s="595"/>
      <c r="B487" s="596"/>
      <c r="C487" s="499"/>
      <c r="D487" s="597"/>
      <c r="E487" s="598"/>
      <c r="F487" s="599"/>
      <c r="G487" s="594"/>
      <c r="H487" s="594"/>
      <c r="I487" s="594"/>
      <c r="J487" s="594"/>
      <c r="K487" s="594"/>
      <c r="L487" s="594"/>
      <c r="M487" s="594"/>
      <c r="N487" s="594"/>
      <c r="O487" s="594"/>
      <c r="P487" s="594"/>
      <c r="Q487" s="594"/>
      <c r="R487" s="594"/>
      <c r="S487" s="594"/>
      <c r="T487" s="594"/>
      <c r="U487" s="594"/>
      <c r="V487" s="594"/>
      <c r="W487" s="594"/>
      <c r="X487" s="594"/>
      <c r="Y487" s="594"/>
      <c r="Z487" s="594"/>
    </row>
    <row r="488" ht="14.25" customHeight="1">
      <c r="A488" s="595"/>
      <c r="B488" s="596"/>
      <c r="C488" s="499"/>
      <c r="D488" s="597"/>
      <c r="E488" s="598"/>
      <c r="F488" s="599"/>
      <c r="G488" s="594"/>
      <c r="H488" s="594"/>
      <c r="I488" s="594"/>
      <c r="J488" s="594"/>
      <c r="K488" s="594"/>
      <c r="L488" s="594"/>
      <c r="M488" s="594"/>
      <c r="N488" s="594"/>
      <c r="O488" s="594"/>
      <c r="P488" s="594"/>
      <c r="Q488" s="594"/>
      <c r="R488" s="594"/>
      <c r="S488" s="594"/>
      <c r="T488" s="594"/>
      <c r="U488" s="594"/>
      <c r="V488" s="594"/>
      <c r="W488" s="594"/>
      <c r="X488" s="594"/>
      <c r="Y488" s="594"/>
      <c r="Z488" s="594"/>
    </row>
    <row r="489" ht="14.25" customHeight="1">
      <c r="A489" s="595"/>
      <c r="B489" s="596"/>
      <c r="C489" s="499"/>
      <c r="D489" s="597"/>
      <c r="E489" s="598"/>
      <c r="F489" s="599"/>
      <c r="G489" s="594"/>
      <c r="H489" s="594"/>
      <c r="I489" s="594"/>
      <c r="J489" s="594"/>
      <c r="K489" s="594"/>
      <c r="L489" s="594"/>
      <c r="M489" s="594"/>
      <c r="N489" s="594"/>
      <c r="O489" s="594"/>
      <c r="P489" s="594"/>
      <c r="Q489" s="594"/>
      <c r="R489" s="594"/>
      <c r="S489" s="594"/>
      <c r="T489" s="594"/>
      <c r="U489" s="594"/>
      <c r="V489" s="594"/>
      <c r="W489" s="594"/>
      <c r="X489" s="594"/>
      <c r="Y489" s="594"/>
      <c r="Z489" s="594"/>
    </row>
    <row r="490" ht="14.25" customHeight="1">
      <c r="A490" s="595"/>
      <c r="B490" s="596"/>
      <c r="C490" s="499"/>
      <c r="D490" s="597"/>
      <c r="E490" s="598"/>
      <c r="F490" s="599"/>
      <c r="G490" s="594"/>
      <c r="H490" s="594"/>
      <c r="I490" s="594"/>
      <c r="J490" s="594"/>
      <c r="K490" s="594"/>
      <c r="L490" s="594"/>
      <c r="M490" s="594"/>
      <c r="N490" s="594"/>
      <c r="O490" s="594"/>
      <c r="P490" s="594"/>
      <c r="Q490" s="594"/>
      <c r="R490" s="594"/>
      <c r="S490" s="594"/>
      <c r="T490" s="594"/>
      <c r="U490" s="594"/>
      <c r="V490" s="594"/>
      <c r="W490" s="594"/>
      <c r="X490" s="594"/>
      <c r="Y490" s="594"/>
      <c r="Z490" s="594"/>
    </row>
    <row r="491" ht="14.25" customHeight="1">
      <c r="A491" s="595"/>
      <c r="B491" s="596"/>
      <c r="C491" s="499"/>
      <c r="D491" s="597"/>
      <c r="E491" s="598"/>
      <c r="F491" s="599"/>
      <c r="G491" s="594"/>
      <c r="H491" s="594"/>
      <c r="I491" s="594"/>
      <c r="J491" s="594"/>
      <c r="K491" s="594"/>
      <c r="L491" s="594"/>
      <c r="M491" s="594"/>
      <c r="N491" s="594"/>
      <c r="O491" s="594"/>
      <c r="P491" s="594"/>
      <c r="Q491" s="594"/>
      <c r="R491" s="594"/>
      <c r="S491" s="594"/>
      <c r="T491" s="594"/>
      <c r="U491" s="594"/>
      <c r="V491" s="594"/>
      <c r="W491" s="594"/>
      <c r="X491" s="594"/>
      <c r="Y491" s="594"/>
      <c r="Z491" s="594"/>
    </row>
    <row r="492" ht="14.25" customHeight="1">
      <c r="A492" s="595"/>
      <c r="B492" s="596"/>
      <c r="C492" s="499"/>
      <c r="D492" s="597"/>
      <c r="E492" s="598"/>
      <c r="F492" s="599"/>
      <c r="G492" s="594"/>
      <c r="H492" s="594"/>
      <c r="I492" s="594"/>
      <c r="J492" s="594"/>
      <c r="K492" s="594"/>
      <c r="L492" s="594"/>
      <c r="M492" s="594"/>
      <c r="N492" s="594"/>
      <c r="O492" s="594"/>
      <c r="P492" s="594"/>
      <c r="Q492" s="594"/>
      <c r="R492" s="594"/>
      <c r="S492" s="594"/>
      <c r="T492" s="594"/>
      <c r="U492" s="594"/>
      <c r="V492" s="594"/>
      <c r="W492" s="594"/>
      <c r="X492" s="594"/>
      <c r="Y492" s="594"/>
      <c r="Z492" s="594"/>
    </row>
    <row r="493" ht="14.25" customHeight="1">
      <c r="A493" s="595"/>
      <c r="B493" s="596"/>
      <c r="C493" s="499"/>
      <c r="D493" s="597"/>
      <c r="E493" s="598"/>
      <c r="F493" s="599"/>
      <c r="G493" s="594"/>
      <c r="H493" s="594"/>
      <c r="I493" s="594"/>
      <c r="J493" s="594"/>
      <c r="K493" s="594"/>
      <c r="L493" s="594"/>
      <c r="M493" s="594"/>
      <c r="N493" s="594"/>
      <c r="O493" s="594"/>
      <c r="P493" s="594"/>
      <c r="Q493" s="594"/>
      <c r="R493" s="594"/>
      <c r="S493" s="594"/>
      <c r="T493" s="594"/>
      <c r="U493" s="594"/>
      <c r="V493" s="594"/>
      <c r="W493" s="594"/>
      <c r="X493" s="594"/>
      <c r="Y493" s="594"/>
      <c r="Z493" s="594"/>
    </row>
    <row r="494" ht="14.25" customHeight="1">
      <c r="A494" s="595"/>
      <c r="B494" s="596"/>
      <c r="C494" s="499"/>
      <c r="D494" s="597"/>
      <c r="E494" s="598"/>
      <c r="F494" s="599"/>
      <c r="G494" s="594"/>
      <c r="H494" s="594"/>
      <c r="I494" s="594"/>
      <c r="J494" s="594"/>
      <c r="K494" s="594"/>
      <c r="L494" s="594"/>
      <c r="M494" s="594"/>
      <c r="N494" s="594"/>
      <c r="O494" s="594"/>
      <c r="P494" s="594"/>
      <c r="Q494" s="594"/>
      <c r="R494" s="594"/>
      <c r="S494" s="594"/>
      <c r="T494" s="594"/>
      <c r="U494" s="594"/>
      <c r="V494" s="594"/>
      <c r="W494" s="594"/>
      <c r="X494" s="594"/>
      <c r="Y494" s="594"/>
      <c r="Z494" s="594"/>
    </row>
    <row r="495" ht="14.25" customHeight="1">
      <c r="A495" s="595"/>
      <c r="B495" s="596"/>
      <c r="C495" s="499"/>
      <c r="D495" s="597"/>
      <c r="E495" s="598"/>
      <c r="F495" s="599"/>
      <c r="G495" s="594"/>
      <c r="H495" s="594"/>
      <c r="I495" s="594"/>
      <c r="J495" s="594"/>
      <c r="K495" s="594"/>
      <c r="L495" s="594"/>
      <c r="M495" s="594"/>
      <c r="N495" s="594"/>
      <c r="O495" s="594"/>
      <c r="P495" s="594"/>
      <c r="Q495" s="594"/>
      <c r="R495" s="594"/>
      <c r="S495" s="594"/>
      <c r="T495" s="594"/>
      <c r="U495" s="594"/>
      <c r="V495" s="594"/>
      <c r="W495" s="594"/>
      <c r="X495" s="594"/>
      <c r="Y495" s="594"/>
      <c r="Z495" s="594"/>
    </row>
    <row r="496" ht="14.25" customHeight="1">
      <c r="A496" s="595"/>
      <c r="B496" s="596"/>
      <c r="C496" s="499"/>
      <c r="D496" s="597"/>
      <c r="E496" s="598"/>
      <c r="F496" s="599"/>
      <c r="G496" s="594"/>
      <c r="H496" s="594"/>
      <c r="I496" s="594"/>
      <c r="J496" s="594"/>
      <c r="K496" s="594"/>
      <c r="L496" s="594"/>
      <c r="M496" s="594"/>
      <c r="N496" s="594"/>
      <c r="O496" s="594"/>
      <c r="P496" s="594"/>
      <c r="Q496" s="594"/>
      <c r="R496" s="594"/>
      <c r="S496" s="594"/>
      <c r="T496" s="594"/>
      <c r="U496" s="594"/>
      <c r="V496" s="594"/>
      <c r="W496" s="594"/>
      <c r="X496" s="594"/>
      <c r="Y496" s="594"/>
      <c r="Z496" s="594"/>
    </row>
    <row r="497" ht="14.25" customHeight="1">
      <c r="A497" s="595"/>
      <c r="B497" s="596"/>
      <c r="C497" s="499"/>
      <c r="D497" s="597"/>
      <c r="E497" s="598"/>
      <c r="F497" s="599"/>
      <c r="G497" s="594"/>
      <c r="H497" s="594"/>
      <c r="I497" s="594"/>
      <c r="J497" s="594"/>
      <c r="K497" s="594"/>
      <c r="L497" s="594"/>
      <c r="M497" s="594"/>
      <c r="N497" s="594"/>
      <c r="O497" s="594"/>
      <c r="P497" s="594"/>
      <c r="Q497" s="594"/>
      <c r="R497" s="594"/>
      <c r="S497" s="594"/>
      <c r="T497" s="594"/>
      <c r="U497" s="594"/>
      <c r="V497" s="594"/>
      <c r="W497" s="594"/>
      <c r="X497" s="594"/>
      <c r="Y497" s="594"/>
      <c r="Z497" s="594"/>
    </row>
    <row r="498" ht="14.25" customHeight="1">
      <c r="A498" s="595"/>
      <c r="B498" s="596"/>
      <c r="C498" s="499"/>
      <c r="D498" s="597"/>
      <c r="E498" s="598"/>
      <c r="F498" s="599"/>
      <c r="G498" s="594"/>
      <c r="H498" s="594"/>
      <c r="I498" s="594"/>
      <c r="J498" s="594"/>
      <c r="K498" s="594"/>
      <c r="L498" s="594"/>
      <c r="M498" s="594"/>
      <c r="N498" s="594"/>
      <c r="O498" s="594"/>
      <c r="P498" s="594"/>
      <c r="Q498" s="594"/>
      <c r="R498" s="594"/>
      <c r="S498" s="594"/>
      <c r="T498" s="594"/>
      <c r="U498" s="594"/>
      <c r="V498" s="594"/>
      <c r="W498" s="594"/>
      <c r="X498" s="594"/>
      <c r="Y498" s="594"/>
      <c r="Z498" s="594"/>
    </row>
    <row r="499" ht="14.25" customHeight="1">
      <c r="A499" s="595"/>
      <c r="B499" s="596"/>
      <c r="C499" s="499"/>
      <c r="D499" s="597"/>
      <c r="E499" s="598"/>
      <c r="F499" s="599"/>
      <c r="G499" s="594"/>
      <c r="H499" s="594"/>
      <c r="I499" s="594"/>
      <c r="J499" s="594"/>
      <c r="K499" s="594"/>
      <c r="L499" s="594"/>
      <c r="M499" s="594"/>
      <c r="N499" s="594"/>
      <c r="O499" s="594"/>
      <c r="P499" s="594"/>
      <c r="Q499" s="594"/>
      <c r="R499" s="594"/>
      <c r="S499" s="594"/>
      <c r="T499" s="594"/>
      <c r="U499" s="594"/>
      <c r="V499" s="594"/>
      <c r="W499" s="594"/>
      <c r="X499" s="594"/>
      <c r="Y499" s="594"/>
      <c r="Z499" s="594"/>
    </row>
    <row r="500" ht="14.25" customHeight="1">
      <c r="A500" s="595"/>
      <c r="B500" s="596"/>
      <c r="C500" s="499"/>
      <c r="D500" s="597"/>
      <c r="E500" s="598"/>
      <c r="F500" s="599"/>
      <c r="G500" s="594"/>
      <c r="H500" s="594"/>
      <c r="I500" s="594"/>
      <c r="J500" s="594"/>
      <c r="K500" s="594"/>
      <c r="L500" s="594"/>
      <c r="M500" s="594"/>
      <c r="N500" s="594"/>
      <c r="O500" s="594"/>
      <c r="P500" s="594"/>
      <c r="Q500" s="594"/>
      <c r="R500" s="594"/>
      <c r="S500" s="594"/>
      <c r="T500" s="594"/>
      <c r="U500" s="594"/>
      <c r="V500" s="594"/>
      <c r="W500" s="594"/>
      <c r="X500" s="594"/>
      <c r="Y500" s="594"/>
      <c r="Z500" s="594"/>
    </row>
    <row r="501" ht="14.25" customHeight="1">
      <c r="A501" s="595"/>
      <c r="B501" s="596"/>
      <c r="C501" s="499"/>
      <c r="D501" s="597"/>
      <c r="E501" s="598"/>
      <c r="F501" s="599"/>
      <c r="G501" s="594"/>
      <c r="H501" s="594"/>
      <c r="I501" s="594"/>
      <c r="J501" s="594"/>
      <c r="K501" s="594"/>
      <c r="L501" s="594"/>
      <c r="M501" s="594"/>
      <c r="N501" s="594"/>
      <c r="O501" s="594"/>
      <c r="P501" s="594"/>
      <c r="Q501" s="594"/>
      <c r="R501" s="594"/>
      <c r="S501" s="594"/>
      <c r="T501" s="594"/>
      <c r="U501" s="594"/>
      <c r="V501" s="594"/>
      <c r="W501" s="594"/>
      <c r="X501" s="594"/>
      <c r="Y501" s="594"/>
      <c r="Z501" s="594"/>
    </row>
    <row r="502" ht="14.25" customHeight="1">
      <c r="A502" s="595"/>
      <c r="B502" s="596"/>
      <c r="C502" s="499"/>
      <c r="D502" s="597"/>
      <c r="E502" s="598"/>
      <c r="F502" s="599"/>
      <c r="G502" s="594"/>
      <c r="H502" s="594"/>
      <c r="I502" s="594"/>
      <c r="J502" s="594"/>
      <c r="K502" s="594"/>
      <c r="L502" s="594"/>
      <c r="M502" s="594"/>
      <c r="N502" s="594"/>
      <c r="O502" s="594"/>
      <c r="P502" s="594"/>
      <c r="Q502" s="594"/>
      <c r="R502" s="594"/>
      <c r="S502" s="594"/>
      <c r="T502" s="594"/>
      <c r="U502" s="594"/>
      <c r="V502" s="594"/>
      <c r="W502" s="594"/>
      <c r="X502" s="594"/>
      <c r="Y502" s="594"/>
      <c r="Z502" s="594"/>
    </row>
    <row r="503" ht="14.25" customHeight="1">
      <c r="A503" s="595"/>
      <c r="B503" s="596"/>
      <c r="C503" s="499"/>
      <c r="D503" s="597"/>
      <c r="E503" s="598"/>
      <c r="F503" s="599"/>
      <c r="G503" s="594"/>
      <c r="H503" s="594"/>
      <c r="I503" s="594"/>
      <c r="J503" s="594"/>
      <c r="K503" s="594"/>
      <c r="L503" s="594"/>
      <c r="M503" s="594"/>
      <c r="N503" s="594"/>
      <c r="O503" s="594"/>
      <c r="P503" s="594"/>
      <c r="Q503" s="594"/>
      <c r="R503" s="594"/>
      <c r="S503" s="594"/>
      <c r="T503" s="594"/>
      <c r="U503" s="594"/>
      <c r="V503" s="594"/>
      <c r="W503" s="594"/>
      <c r="X503" s="594"/>
      <c r="Y503" s="594"/>
      <c r="Z503" s="594"/>
    </row>
    <row r="504" ht="14.25" customHeight="1">
      <c r="A504" s="595"/>
      <c r="B504" s="596"/>
      <c r="C504" s="499"/>
      <c r="D504" s="597"/>
      <c r="E504" s="598"/>
      <c r="F504" s="599"/>
      <c r="G504" s="594"/>
      <c r="H504" s="594"/>
      <c r="I504" s="594"/>
      <c r="J504" s="594"/>
      <c r="K504" s="594"/>
      <c r="L504" s="594"/>
      <c r="M504" s="594"/>
      <c r="N504" s="594"/>
      <c r="O504" s="594"/>
      <c r="P504" s="594"/>
      <c r="Q504" s="594"/>
      <c r="R504" s="594"/>
      <c r="S504" s="594"/>
      <c r="T504" s="594"/>
      <c r="U504" s="594"/>
      <c r="V504" s="594"/>
      <c r="W504" s="594"/>
      <c r="X504" s="594"/>
      <c r="Y504" s="594"/>
      <c r="Z504" s="594"/>
    </row>
    <row r="505" ht="14.25" customHeight="1">
      <c r="A505" s="595"/>
      <c r="B505" s="596"/>
      <c r="C505" s="499"/>
      <c r="D505" s="597"/>
      <c r="E505" s="598"/>
      <c r="F505" s="599"/>
      <c r="G505" s="594"/>
      <c r="H505" s="594"/>
      <c r="I505" s="594"/>
      <c r="J505" s="594"/>
      <c r="K505" s="594"/>
      <c r="L505" s="594"/>
      <c r="M505" s="594"/>
      <c r="N505" s="594"/>
      <c r="O505" s="594"/>
      <c r="P505" s="594"/>
      <c r="Q505" s="594"/>
      <c r="R505" s="594"/>
      <c r="S505" s="594"/>
      <c r="T505" s="594"/>
      <c r="U505" s="594"/>
      <c r="V505" s="594"/>
      <c r="W505" s="594"/>
      <c r="X505" s="594"/>
      <c r="Y505" s="594"/>
      <c r="Z505" s="594"/>
    </row>
    <row r="506" ht="14.25" customHeight="1">
      <c r="A506" s="595"/>
      <c r="B506" s="596"/>
      <c r="C506" s="499"/>
      <c r="D506" s="597"/>
      <c r="E506" s="598"/>
      <c r="F506" s="599"/>
      <c r="G506" s="594"/>
      <c r="H506" s="594"/>
      <c r="I506" s="594"/>
      <c r="J506" s="594"/>
      <c r="K506" s="594"/>
      <c r="L506" s="594"/>
      <c r="M506" s="594"/>
      <c r="N506" s="594"/>
      <c r="O506" s="594"/>
      <c r="P506" s="594"/>
      <c r="Q506" s="594"/>
      <c r="R506" s="594"/>
      <c r="S506" s="594"/>
      <c r="T506" s="594"/>
      <c r="U506" s="594"/>
      <c r="V506" s="594"/>
      <c r="W506" s="594"/>
      <c r="X506" s="594"/>
      <c r="Y506" s="594"/>
      <c r="Z506" s="594"/>
    </row>
    <row r="507" ht="14.25" customHeight="1">
      <c r="A507" s="595"/>
      <c r="B507" s="596"/>
      <c r="C507" s="499"/>
      <c r="D507" s="597"/>
      <c r="E507" s="598"/>
      <c r="F507" s="599"/>
      <c r="G507" s="594"/>
      <c r="H507" s="594"/>
      <c r="I507" s="594"/>
      <c r="J507" s="594"/>
      <c r="K507" s="594"/>
      <c r="L507" s="594"/>
      <c r="M507" s="594"/>
      <c r="N507" s="594"/>
      <c r="O507" s="594"/>
      <c r="P507" s="594"/>
      <c r="Q507" s="594"/>
      <c r="R507" s="594"/>
      <c r="S507" s="594"/>
      <c r="T507" s="594"/>
      <c r="U507" s="594"/>
      <c r="V507" s="594"/>
      <c r="W507" s="594"/>
      <c r="X507" s="594"/>
      <c r="Y507" s="594"/>
      <c r="Z507" s="594"/>
    </row>
    <row r="508" ht="14.25" customHeight="1">
      <c r="A508" s="595"/>
      <c r="B508" s="596"/>
      <c r="C508" s="499"/>
      <c r="D508" s="597"/>
      <c r="E508" s="598"/>
      <c r="F508" s="599"/>
      <c r="G508" s="594"/>
      <c r="H508" s="594"/>
      <c r="I508" s="594"/>
      <c r="J508" s="594"/>
      <c r="K508" s="594"/>
      <c r="L508" s="594"/>
      <c r="M508" s="594"/>
      <c r="N508" s="594"/>
      <c r="O508" s="594"/>
      <c r="P508" s="594"/>
      <c r="Q508" s="594"/>
      <c r="R508" s="594"/>
      <c r="S508" s="594"/>
      <c r="T508" s="594"/>
      <c r="U508" s="594"/>
      <c r="V508" s="594"/>
      <c r="W508" s="594"/>
      <c r="X508" s="594"/>
      <c r="Y508" s="594"/>
      <c r="Z508" s="594"/>
    </row>
    <row r="509" ht="14.25" customHeight="1">
      <c r="A509" s="595"/>
      <c r="B509" s="596"/>
      <c r="C509" s="499"/>
      <c r="D509" s="597"/>
      <c r="E509" s="598"/>
      <c r="F509" s="599"/>
      <c r="G509" s="594"/>
      <c r="H509" s="594"/>
      <c r="I509" s="594"/>
      <c r="J509" s="594"/>
      <c r="K509" s="594"/>
      <c r="L509" s="594"/>
      <c r="M509" s="594"/>
      <c r="N509" s="594"/>
      <c r="O509" s="594"/>
      <c r="P509" s="594"/>
      <c r="Q509" s="594"/>
      <c r="R509" s="594"/>
      <c r="S509" s="594"/>
      <c r="T509" s="594"/>
      <c r="U509" s="594"/>
      <c r="V509" s="594"/>
      <c r="W509" s="594"/>
      <c r="X509" s="594"/>
      <c r="Y509" s="594"/>
      <c r="Z509" s="594"/>
    </row>
    <row r="510" ht="14.25" customHeight="1">
      <c r="A510" s="595"/>
      <c r="B510" s="596"/>
      <c r="C510" s="499"/>
      <c r="D510" s="597"/>
      <c r="E510" s="598"/>
      <c r="F510" s="599"/>
      <c r="G510" s="594"/>
      <c r="H510" s="594"/>
      <c r="I510" s="594"/>
      <c r="J510" s="594"/>
      <c r="K510" s="594"/>
      <c r="L510" s="594"/>
      <c r="M510" s="594"/>
      <c r="N510" s="594"/>
      <c r="O510" s="594"/>
      <c r="P510" s="594"/>
      <c r="Q510" s="594"/>
      <c r="R510" s="594"/>
      <c r="S510" s="594"/>
      <c r="T510" s="594"/>
      <c r="U510" s="594"/>
      <c r="V510" s="594"/>
      <c r="W510" s="594"/>
      <c r="X510" s="594"/>
      <c r="Y510" s="594"/>
      <c r="Z510" s="594"/>
    </row>
    <row r="511" ht="14.25" customHeight="1">
      <c r="A511" s="595"/>
      <c r="B511" s="596"/>
      <c r="C511" s="499"/>
      <c r="D511" s="597"/>
      <c r="E511" s="598"/>
      <c r="F511" s="599"/>
      <c r="G511" s="594"/>
      <c r="H511" s="594"/>
      <c r="I511" s="594"/>
      <c r="J511" s="594"/>
      <c r="K511" s="594"/>
      <c r="L511" s="594"/>
      <c r="M511" s="594"/>
      <c r="N511" s="594"/>
      <c r="O511" s="594"/>
      <c r="P511" s="594"/>
      <c r="Q511" s="594"/>
      <c r="R511" s="594"/>
      <c r="S511" s="594"/>
      <c r="T511" s="594"/>
      <c r="U511" s="594"/>
      <c r="V511" s="594"/>
      <c r="W511" s="594"/>
      <c r="X511" s="594"/>
      <c r="Y511" s="594"/>
      <c r="Z511" s="594"/>
    </row>
    <row r="512" ht="14.25" customHeight="1">
      <c r="A512" s="595"/>
      <c r="B512" s="596"/>
      <c r="C512" s="499"/>
      <c r="D512" s="597"/>
      <c r="E512" s="598"/>
      <c r="F512" s="599"/>
      <c r="G512" s="594"/>
      <c r="H512" s="594"/>
      <c r="I512" s="594"/>
      <c r="J512" s="594"/>
      <c r="K512" s="594"/>
      <c r="L512" s="594"/>
      <c r="M512" s="594"/>
      <c r="N512" s="594"/>
      <c r="O512" s="594"/>
      <c r="P512" s="594"/>
      <c r="Q512" s="594"/>
      <c r="R512" s="594"/>
      <c r="S512" s="594"/>
      <c r="T512" s="594"/>
      <c r="U512" s="594"/>
      <c r="V512" s="594"/>
      <c r="W512" s="594"/>
      <c r="X512" s="594"/>
      <c r="Y512" s="594"/>
      <c r="Z512" s="594"/>
    </row>
    <row r="513" ht="14.25" customHeight="1">
      <c r="A513" s="595"/>
      <c r="B513" s="596"/>
      <c r="C513" s="499"/>
      <c r="D513" s="597"/>
      <c r="E513" s="598"/>
      <c r="F513" s="599"/>
      <c r="G513" s="594"/>
      <c r="H513" s="594"/>
      <c r="I513" s="594"/>
      <c r="J513" s="594"/>
      <c r="K513" s="594"/>
      <c r="L513" s="594"/>
      <c r="M513" s="594"/>
      <c r="N513" s="594"/>
      <c r="O513" s="594"/>
      <c r="P513" s="594"/>
      <c r="Q513" s="594"/>
      <c r="R513" s="594"/>
      <c r="S513" s="594"/>
      <c r="T513" s="594"/>
      <c r="U513" s="594"/>
      <c r="V513" s="594"/>
      <c r="W513" s="594"/>
      <c r="X513" s="594"/>
      <c r="Y513" s="594"/>
      <c r="Z513" s="594"/>
    </row>
    <row r="514" ht="14.25" customHeight="1">
      <c r="A514" s="595"/>
      <c r="B514" s="596"/>
      <c r="C514" s="499"/>
      <c r="D514" s="597"/>
      <c r="E514" s="598"/>
      <c r="F514" s="599"/>
      <c r="G514" s="594"/>
      <c r="H514" s="594"/>
      <c r="I514" s="594"/>
      <c r="J514" s="594"/>
      <c r="K514" s="594"/>
      <c r="L514" s="594"/>
      <c r="M514" s="594"/>
      <c r="N514" s="594"/>
      <c r="O514" s="594"/>
      <c r="P514" s="594"/>
      <c r="Q514" s="594"/>
      <c r="R514" s="594"/>
      <c r="S514" s="594"/>
      <c r="T514" s="594"/>
      <c r="U514" s="594"/>
      <c r="V514" s="594"/>
      <c r="W514" s="594"/>
      <c r="X514" s="594"/>
      <c r="Y514" s="594"/>
      <c r="Z514" s="594"/>
    </row>
    <row r="515" ht="14.25" customHeight="1">
      <c r="A515" s="595"/>
      <c r="B515" s="596"/>
      <c r="C515" s="499"/>
      <c r="D515" s="597"/>
      <c r="E515" s="598"/>
      <c r="F515" s="599"/>
      <c r="G515" s="594"/>
      <c r="H515" s="594"/>
      <c r="I515" s="594"/>
      <c r="J515" s="594"/>
      <c r="K515" s="594"/>
      <c r="L515" s="594"/>
      <c r="M515" s="594"/>
      <c r="N515" s="594"/>
      <c r="O515" s="594"/>
      <c r="P515" s="594"/>
      <c r="Q515" s="594"/>
      <c r="R515" s="594"/>
      <c r="S515" s="594"/>
      <c r="T515" s="594"/>
      <c r="U515" s="594"/>
      <c r="V515" s="594"/>
      <c r="W515" s="594"/>
      <c r="X515" s="594"/>
      <c r="Y515" s="594"/>
      <c r="Z515" s="594"/>
    </row>
    <row r="516" ht="14.25" customHeight="1">
      <c r="A516" s="595"/>
      <c r="B516" s="596"/>
      <c r="C516" s="499"/>
      <c r="D516" s="597"/>
      <c r="E516" s="598"/>
      <c r="F516" s="599"/>
      <c r="G516" s="594"/>
      <c r="H516" s="594"/>
      <c r="I516" s="594"/>
      <c r="J516" s="594"/>
      <c r="K516" s="594"/>
      <c r="L516" s="594"/>
      <c r="M516" s="594"/>
      <c r="N516" s="594"/>
      <c r="O516" s="594"/>
      <c r="P516" s="594"/>
      <c r="Q516" s="594"/>
      <c r="R516" s="594"/>
      <c r="S516" s="594"/>
      <c r="T516" s="594"/>
      <c r="U516" s="594"/>
      <c r="V516" s="594"/>
      <c r="W516" s="594"/>
      <c r="X516" s="594"/>
      <c r="Y516" s="594"/>
      <c r="Z516" s="594"/>
    </row>
    <row r="517" ht="14.25" customHeight="1">
      <c r="A517" s="595"/>
      <c r="B517" s="596"/>
      <c r="C517" s="499"/>
      <c r="D517" s="597"/>
      <c r="E517" s="598"/>
      <c r="F517" s="599"/>
      <c r="G517" s="594"/>
      <c r="H517" s="594"/>
      <c r="I517" s="594"/>
      <c r="J517" s="594"/>
      <c r="K517" s="594"/>
      <c r="L517" s="594"/>
      <c r="M517" s="594"/>
      <c r="N517" s="594"/>
      <c r="O517" s="594"/>
      <c r="P517" s="594"/>
      <c r="Q517" s="594"/>
      <c r="R517" s="594"/>
      <c r="S517" s="594"/>
      <c r="T517" s="594"/>
      <c r="U517" s="594"/>
      <c r="V517" s="594"/>
      <c r="W517" s="594"/>
      <c r="X517" s="594"/>
      <c r="Y517" s="594"/>
      <c r="Z517" s="594"/>
    </row>
    <row r="518" ht="14.25" customHeight="1">
      <c r="A518" s="595"/>
      <c r="B518" s="596"/>
      <c r="C518" s="499"/>
      <c r="D518" s="597"/>
      <c r="E518" s="598"/>
      <c r="F518" s="599"/>
      <c r="G518" s="594"/>
      <c r="H518" s="594"/>
      <c r="I518" s="594"/>
      <c r="J518" s="594"/>
      <c r="K518" s="594"/>
      <c r="L518" s="594"/>
      <c r="M518" s="594"/>
      <c r="N518" s="594"/>
      <c r="O518" s="594"/>
      <c r="P518" s="594"/>
      <c r="Q518" s="594"/>
      <c r="R518" s="594"/>
      <c r="S518" s="594"/>
      <c r="T518" s="594"/>
      <c r="U518" s="594"/>
      <c r="V518" s="594"/>
      <c r="W518" s="594"/>
      <c r="X518" s="594"/>
      <c r="Y518" s="594"/>
      <c r="Z518" s="594"/>
    </row>
    <row r="519" ht="14.25" customHeight="1">
      <c r="A519" s="595"/>
      <c r="B519" s="596"/>
      <c r="C519" s="499"/>
      <c r="D519" s="597"/>
      <c r="E519" s="598"/>
      <c r="F519" s="599"/>
      <c r="G519" s="594"/>
      <c r="H519" s="594"/>
      <c r="I519" s="594"/>
      <c r="J519" s="594"/>
      <c r="K519" s="594"/>
      <c r="L519" s="594"/>
      <c r="M519" s="594"/>
      <c r="N519" s="594"/>
      <c r="O519" s="594"/>
      <c r="P519" s="594"/>
      <c r="Q519" s="594"/>
      <c r="R519" s="594"/>
      <c r="S519" s="594"/>
      <c r="T519" s="594"/>
      <c r="U519" s="594"/>
      <c r="V519" s="594"/>
      <c r="W519" s="594"/>
      <c r="X519" s="594"/>
      <c r="Y519" s="594"/>
      <c r="Z519" s="594"/>
    </row>
    <row r="520" ht="14.25" customHeight="1">
      <c r="A520" s="595"/>
      <c r="B520" s="596"/>
      <c r="C520" s="499"/>
      <c r="D520" s="597"/>
      <c r="E520" s="598"/>
      <c r="F520" s="599"/>
      <c r="G520" s="594"/>
      <c r="H520" s="594"/>
      <c r="I520" s="594"/>
      <c r="J520" s="594"/>
      <c r="K520" s="594"/>
      <c r="L520" s="594"/>
      <c r="M520" s="594"/>
      <c r="N520" s="594"/>
      <c r="O520" s="594"/>
      <c r="P520" s="594"/>
      <c r="Q520" s="594"/>
      <c r="R520" s="594"/>
      <c r="S520" s="594"/>
      <c r="T520" s="594"/>
      <c r="U520" s="594"/>
      <c r="V520" s="594"/>
      <c r="W520" s="594"/>
      <c r="X520" s="594"/>
      <c r="Y520" s="594"/>
      <c r="Z520" s="594"/>
    </row>
    <row r="521" ht="14.25" customHeight="1">
      <c r="A521" s="595"/>
      <c r="B521" s="596"/>
      <c r="C521" s="499"/>
      <c r="D521" s="597"/>
      <c r="E521" s="598"/>
      <c r="F521" s="599"/>
      <c r="G521" s="594"/>
      <c r="H521" s="594"/>
      <c r="I521" s="594"/>
      <c r="J521" s="594"/>
      <c r="K521" s="594"/>
      <c r="L521" s="594"/>
      <c r="M521" s="594"/>
      <c r="N521" s="594"/>
      <c r="O521" s="594"/>
      <c r="P521" s="594"/>
      <c r="Q521" s="594"/>
      <c r="R521" s="594"/>
      <c r="S521" s="594"/>
      <c r="T521" s="594"/>
      <c r="U521" s="594"/>
      <c r="V521" s="594"/>
      <c r="W521" s="594"/>
      <c r="X521" s="594"/>
      <c r="Y521" s="594"/>
      <c r="Z521" s="594"/>
    </row>
    <row r="522" ht="14.25" customHeight="1">
      <c r="A522" s="595"/>
      <c r="B522" s="596"/>
      <c r="C522" s="499"/>
      <c r="D522" s="597"/>
      <c r="E522" s="598"/>
      <c r="F522" s="599"/>
      <c r="G522" s="594"/>
      <c r="H522" s="594"/>
      <c r="I522" s="594"/>
      <c r="J522" s="594"/>
      <c r="K522" s="594"/>
      <c r="L522" s="594"/>
      <c r="M522" s="594"/>
      <c r="N522" s="594"/>
      <c r="O522" s="594"/>
      <c r="P522" s="594"/>
      <c r="Q522" s="594"/>
      <c r="R522" s="594"/>
      <c r="S522" s="594"/>
      <c r="T522" s="594"/>
      <c r="U522" s="594"/>
      <c r="V522" s="594"/>
      <c r="W522" s="594"/>
      <c r="X522" s="594"/>
      <c r="Y522" s="594"/>
      <c r="Z522" s="594"/>
    </row>
    <row r="523" ht="14.25" customHeight="1">
      <c r="A523" s="595"/>
      <c r="B523" s="596"/>
      <c r="C523" s="499"/>
      <c r="D523" s="597"/>
      <c r="E523" s="598"/>
      <c r="F523" s="599"/>
      <c r="G523" s="594"/>
      <c r="H523" s="594"/>
      <c r="I523" s="594"/>
      <c r="J523" s="594"/>
      <c r="K523" s="594"/>
      <c r="L523" s="594"/>
      <c r="M523" s="594"/>
      <c r="N523" s="594"/>
      <c r="O523" s="594"/>
      <c r="P523" s="594"/>
      <c r="Q523" s="594"/>
      <c r="R523" s="594"/>
      <c r="S523" s="594"/>
      <c r="T523" s="594"/>
      <c r="U523" s="594"/>
      <c r="V523" s="594"/>
      <c r="W523" s="594"/>
      <c r="X523" s="594"/>
      <c r="Y523" s="594"/>
      <c r="Z523" s="594"/>
    </row>
    <row r="524" ht="14.25" customHeight="1">
      <c r="A524" s="595"/>
      <c r="B524" s="596"/>
      <c r="C524" s="499"/>
      <c r="D524" s="597"/>
      <c r="E524" s="598"/>
      <c r="F524" s="599"/>
      <c r="G524" s="594"/>
      <c r="H524" s="594"/>
      <c r="I524" s="594"/>
      <c r="J524" s="594"/>
      <c r="K524" s="594"/>
      <c r="L524" s="594"/>
      <c r="M524" s="594"/>
      <c r="N524" s="594"/>
      <c r="O524" s="594"/>
      <c r="P524" s="594"/>
      <c r="Q524" s="594"/>
      <c r="R524" s="594"/>
      <c r="S524" s="594"/>
      <c r="T524" s="594"/>
      <c r="U524" s="594"/>
      <c r="V524" s="594"/>
      <c r="W524" s="594"/>
      <c r="X524" s="594"/>
      <c r="Y524" s="594"/>
      <c r="Z524" s="594"/>
    </row>
    <row r="525" ht="14.25" customHeight="1">
      <c r="A525" s="595"/>
      <c r="B525" s="596"/>
      <c r="C525" s="499"/>
      <c r="D525" s="597"/>
      <c r="E525" s="598"/>
      <c r="F525" s="599"/>
      <c r="G525" s="594"/>
      <c r="H525" s="594"/>
      <c r="I525" s="594"/>
      <c r="J525" s="594"/>
      <c r="K525" s="594"/>
      <c r="L525" s="594"/>
      <c r="M525" s="594"/>
      <c r="N525" s="594"/>
      <c r="O525" s="594"/>
      <c r="P525" s="594"/>
      <c r="Q525" s="594"/>
      <c r="R525" s="594"/>
      <c r="S525" s="594"/>
      <c r="T525" s="594"/>
      <c r="U525" s="594"/>
      <c r="V525" s="594"/>
      <c r="W525" s="594"/>
      <c r="X525" s="594"/>
      <c r="Y525" s="594"/>
      <c r="Z525" s="594"/>
    </row>
    <row r="526" ht="14.25" customHeight="1">
      <c r="A526" s="595"/>
      <c r="B526" s="596"/>
      <c r="C526" s="499"/>
      <c r="D526" s="597"/>
      <c r="E526" s="598"/>
      <c r="F526" s="599"/>
      <c r="G526" s="594"/>
      <c r="H526" s="594"/>
      <c r="I526" s="594"/>
      <c r="J526" s="594"/>
      <c r="K526" s="594"/>
      <c r="L526" s="594"/>
      <c r="M526" s="594"/>
      <c r="N526" s="594"/>
      <c r="O526" s="594"/>
      <c r="P526" s="594"/>
      <c r="Q526" s="594"/>
      <c r="R526" s="594"/>
      <c r="S526" s="594"/>
      <c r="T526" s="594"/>
      <c r="U526" s="594"/>
      <c r="V526" s="594"/>
      <c r="W526" s="594"/>
      <c r="X526" s="594"/>
      <c r="Y526" s="594"/>
      <c r="Z526" s="594"/>
    </row>
    <row r="527" ht="14.25" customHeight="1">
      <c r="A527" s="595"/>
      <c r="B527" s="596"/>
      <c r="C527" s="499"/>
      <c r="D527" s="597"/>
      <c r="E527" s="598"/>
      <c r="F527" s="599"/>
      <c r="G527" s="594"/>
      <c r="H527" s="594"/>
      <c r="I527" s="594"/>
      <c r="J527" s="594"/>
      <c r="K527" s="594"/>
      <c r="L527" s="594"/>
      <c r="M527" s="594"/>
      <c r="N527" s="594"/>
      <c r="O527" s="594"/>
      <c r="P527" s="594"/>
      <c r="Q527" s="594"/>
      <c r="R527" s="594"/>
      <c r="S527" s="594"/>
      <c r="T527" s="594"/>
      <c r="U527" s="594"/>
      <c r="V527" s="594"/>
      <c r="W527" s="594"/>
      <c r="X527" s="594"/>
      <c r="Y527" s="594"/>
      <c r="Z527" s="594"/>
    </row>
    <row r="528" ht="14.25" customHeight="1">
      <c r="A528" s="595"/>
      <c r="B528" s="596"/>
      <c r="C528" s="499"/>
      <c r="D528" s="597"/>
      <c r="E528" s="598"/>
      <c r="F528" s="599"/>
      <c r="G528" s="594"/>
      <c r="H528" s="594"/>
      <c r="I528" s="594"/>
      <c r="J528" s="594"/>
      <c r="K528" s="594"/>
      <c r="L528" s="594"/>
      <c r="M528" s="594"/>
      <c r="N528" s="594"/>
      <c r="O528" s="594"/>
      <c r="P528" s="594"/>
      <c r="Q528" s="594"/>
      <c r="R528" s="594"/>
      <c r="S528" s="594"/>
      <c r="T528" s="594"/>
      <c r="U528" s="594"/>
      <c r="V528" s="594"/>
      <c r="W528" s="594"/>
      <c r="X528" s="594"/>
      <c r="Y528" s="594"/>
      <c r="Z528" s="594"/>
    </row>
    <row r="529" ht="14.25" customHeight="1">
      <c r="A529" s="595"/>
      <c r="B529" s="596"/>
      <c r="C529" s="499"/>
      <c r="D529" s="597"/>
      <c r="E529" s="598"/>
      <c r="F529" s="599"/>
      <c r="G529" s="594"/>
      <c r="H529" s="594"/>
      <c r="I529" s="594"/>
      <c r="J529" s="594"/>
      <c r="K529" s="594"/>
      <c r="L529" s="594"/>
      <c r="M529" s="594"/>
      <c r="N529" s="594"/>
      <c r="O529" s="594"/>
      <c r="P529" s="594"/>
      <c r="Q529" s="594"/>
      <c r="R529" s="594"/>
      <c r="S529" s="594"/>
      <c r="T529" s="594"/>
      <c r="U529" s="594"/>
      <c r="V529" s="594"/>
      <c r="W529" s="594"/>
      <c r="X529" s="594"/>
      <c r="Y529" s="594"/>
      <c r="Z529" s="594"/>
    </row>
    <row r="530" ht="14.25" customHeight="1">
      <c r="A530" s="595"/>
      <c r="B530" s="596"/>
      <c r="C530" s="499"/>
      <c r="D530" s="597"/>
      <c r="E530" s="598"/>
      <c r="F530" s="599"/>
      <c r="G530" s="594"/>
      <c r="H530" s="594"/>
      <c r="I530" s="594"/>
      <c r="J530" s="594"/>
      <c r="K530" s="594"/>
      <c r="L530" s="594"/>
      <c r="M530" s="594"/>
      <c r="N530" s="594"/>
      <c r="O530" s="594"/>
      <c r="P530" s="594"/>
      <c r="Q530" s="594"/>
      <c r="R530" s="594"/>
      <c r="S530" s="594"/>
      <c r="T530" s="594"/>
      <c r="U530" s="594"/>
      <c r="V530" s="594"/>
      <c r="W530" s="594"/>
      <c r="X530" s="594"/>
      <c r="Y530" s="594"/>
      <c r="Z530" s="594"/>
    </row>
    <row r="531" ht="14.25" customHeight="1">
      <c r="A531" s="595"/>
      <c r="B531" s="596"/>
      <c r="C531" s="499"/>
      <c r="D531" s="597"/>
      <c r="E531" s="598"/>
      <c r="F531" s="599"/>
      <c r="G531" s="594"/>
      <c r="H531" s="594"/>
      <c r="I531" s="594"/>
      <c r="J531" s="594"/>
      <c r="K531" s="594"/>
      <c r="L531" s="594"/>
      <c r="M531" s="594"/>
      <c r="N531" s="594"/>
      <c r="O531" s="594"/>
      <c r="P531" s="594"/>
      <c r="Q531" s="594"/>
      <c r="R531" s="594"/>
      <c r="S531" s="594"/>
      <c r="T531" s="594"/>
      <c r="U531" s="594"/>
      <c r="V531" s="594"/>
      <c r="W531" s="594"/>
      <c r="X531" s="594"/>
      <c r="Y531" s="594"/>
      <c r="Z531" s="594"/>
    </row>
    <row r="532" ht="14.25" customHeight="1">
      <c r="A532" s="595"/>
      <c r="B532" s="596"/>
      <c r="C532" s="499"/>
      <c r="D532" s="597"/>
      <c r="E532" s="598"/>
      <c r="F532" s="599"/>
      <c r="G532" s="594"/>
      <c r="H532" s="594"/>
      <c r="I532" s="594"/>
      <c r="J532" s="594"/>
      <c r="K532" s="594"/>
      <c r="L532" s="594"/>
      <c r="M532" s="594"/>
      <c r="N532" s="594"/>
      <c r="O532" s="594"/>
      <c r="P532" s="594"/>
      <c r="Q532" s="594"/>
      <c r="R532" s="594"/>
      <c r="S532" s="594"/>
      <c r="T532" s="594"/>
      <c r="U532" s="594"/>
      <c r="V532" s="594"/>
      <c r="W532" s="594"/>
      <c r="X532" s="594"/>
      <c r="Y532" s="594"/>
      <c r="Z532" s="594"/>
    </row>
    <row r="533" ht="14.25" customHeight="1">
      <c r="A533" s="595"/>
      <c r="B533" s="596"/>
      <c r="C533" s="499"/>
      <c r="D533" s="597"/>
      <c r="E533" s="598"/>
      <c r="F533" s="599"/>
      <c r="G533" s="594"/>
      <c r="H533" s="594"/>
      <c r="I533" s="594"/>
      <c r="J533" s="594"/>
      <c r="K533" s="594"/>
      <c r="L533" s="594"/>
      <c r="M533" s="594"/>
      <c r="N533" s="594"/>
      <c r="O533" s="594"/>
      <c r="P533" s="594"/>
      <c r="Q533" s="594"/>
      <c r="R533" s="594"/>
      <c r="S533" s="594"/>
      <c r="T533" s="594"/>
      <c r="U533" s="594"/>
      <c r="V533" s="594"/>
      <c r="W533" s="594"/>
      <c r="X533" s="594"/>
      <c r="Y533" s="594"/>
      <c r="Z533" s="594"/>
    </row>
    <row r="534" ht="14.25" customHeight="1">
      <c r="A534" s="595"/>
      <c r="B534" s="596"/>
      <c r="C534" s="499"/>
      <c r="D534" s="597"/>
      <c r="E534" s="598"/>
      <c r="F534" s="599"/>
      <c r="G534" s="594"/>
      <c r="H534" s="594"/>
      <c r="I534" s="594"/>
      <c r="J534" s="594"/>
      <c r="K534" s="594"/>
      <c r="L534" s="594"/>
      <c r="M534" s="594"/>
      <c r="N534" s="594"/>
      <c r="O534" s="594"/>
      <c r="P534" s="594"/>
      <c r="Q534" s="594"/>
      <c r="R534" s="594"/>
      <c r="S534" s="594"/>
      <c r="T534" s="594"/>
      <c r="U534" s="594"/>
      <c r="V534" s="594"/>
      <c r="W534" s="594"/>
      <c r="X534" s="594"/>
      <c r="Y534" s="594"/>
      <c r="Z534" s="594"/>
    </row>
    <row r="535" ht="14.25" customHeight="1">
      <c r="A535" s="595"/>
      <c r="B535" s="596"/>
      <c r="C535" s="499"/>
      <c r="D535" s="597"/>
      <c r="E535" s="598"/>
      <c r="F535" s="599"/>
      <c r="G535" s="594"/>
      <c r="H535" s="594"/>
      <c r="I535" s="594"/>
      <c r="J535" s="594"/>
      <c r="K535" s="594"/>
      <c r="L535" s="594"/>
      <c r="M535" s="594"/>
      <c r="N535" s="594"/>
      <c r="O535" s="594"/>
      <c r="P535" s="594"/>
      <c r="Q535" s="594"/>
      <c r="R535" s="594"/>
      <c r="S535" s="594"/>
      <c r="T535" s="594"/>
      <c r="U535" s="594"/>
      <c r="V535" s="594"/>
      <c r="W535" s="594"/>
      <c r="X535" s="594"/>
      <c r="Y535" s="594"/>
      <c r="Z535" s="594"/>
    </row>
    <row r="536" ht="14.25" customHeight="1">
      <c r="A536" s="595"/>
      <c r="B536" s="596"/>
      <c r="C536" s="499"/>
      <c r="D536" s="597"/>
      <c r="E536" s="598"/>
      <c r="F536" s="599"/>
      <c r="G536" s="594"/>
      <c r="H536" s="594"/>
      <c r="I536" s="594"/>
      <c r="J536" s="594"/>
      <c r="K536" s="594"/>
      <c r="L536" s="594"/>
      <c r="M536" s="594"/>
      <c r="N536" s="594"/>
      <c r="O536" s="594"/>
      <c r="P536" s="594"/>
      <c r="Q536" s="594"/>
      <c r="R536" s="594"/>
      <c r="S536" s="594"/>
      <c r="T536" s="594"/>
      <c r="U536" s="594"/>
      <c r="V536" s="594"/>
      <c r="W536" s="594"/>
      <c r="X536" s="594"/>
      <c r="Y536" s="594"/>
      <c r="Z536" s="594"/>
    </row>
    <row r="537" ht="14.25" customHeight="1">
      <c r="A537" s="595"/>
      <c r="B537" s="596"/>
      <c r="C537" s="499"/>
      <c r="D537" s="597"/>
      <c r="E537" s="598"/>
      <c r="F537" s="599"/>
      <c r="G537" s="594"/>
      <c r="H537" s="594"/>
      <c r="I537" s="594"/>
      <c r="J537" s="594"/>
      <c r="K537" s="594"/>
      <c r="L537" s="594"/>
      <c r="M537" s="594"/>
      <c r="N537" s="594"/>
      <c r="O537" s="594"/>
      <c r="P537" s="594"/>
      <c r="Q537" s="594"/>
      <c r="R537" s="594"/>
      <c r="S537" s="594"/>
      <c r="T537" s="594"/>
      <c r="U537" s="594"/>
      <c r="V537" s="594"/>
      <c r="W537" s="594"/>
      <c r="X537" s="594"/>
      <c r="Y537" s="594"/>
      <c r="Z537" s="594"/>
    </row>
    <row r="538" ht="14.25" customHeight="1">
      <c r="A538" s="595"/>
      <c r="B538" s="596"/>
      <c r="C538" s="499"/>
      <c r="D538" s="597"/>
      <c r="E538" s="598"/>
      <c r="F538" s="599"/>
      <c r="G538" s="594"/>
      <c r="H538" s="594"/>
      <c r="I538" s="594"/>
      <c r="J538" s="594"/>
      <c r="K538" s="594"/>
      <c r="L538" s="594"/>
      <c r="M538" s="594"/>
      <c r="N538" s="594"/>
      <c r="O538" s="594"/>
      <c r="P538" s="594"/>
      <c r="Q538" s="594"/>
      <c r="R538" s="594"/>
      <c r="S538" s="594"/>
      <c r="T538" s="594"/>
      <c r="U538" s="594"/>
      <c r="V538" s="594"/>
      <c r="W538" s="594"/>
      <c r="X538" s="594"/>
      <c r="Y538" s="594"/>
      <c r="Z538" s="594"/>
    </row>
    <row r="539" ht="14.25" customHeight="1">
      <c r="A539" s="595"/>
      <c r="B539" s="596"/>
      <c r="C539" s="499"/>
      <c r="D539" s="597"/>
      <c r="E539" s="598"/>
      <c r="F539" s="599"/>
      <c r="G539" s="594"/>
      <c r="H539" s="594"/>
      <c r="I539" s="594"/>
      <c r="J539" s="594"/>
      <c r="K539" s="594"/>
      <c r="L539" s="594"/>
      <c r="M539" s="594"/>
      <c r="N539" s="594"/>
      <c r="O539" s="594"/>
      <c r="P539" s="594"/>
      <c r="Q539" s="594"/>
      <c r="R539" s="594"/>
      <c r="S539" s="594"/>
      <c r="T539" s="594"/>
      <c r="U539" s="594"/>
      <c r="V539" s="594"/>
      <c r="W539" s="594"/>
      <c r="X539" s="594"/>
      <c r="Y539" s="594"/>
      <c r="Z539" s="594"/>
    </row>
    <row r="540" ht="14.25" customHeight="1">
      <c r="A540" s="595"/>
      <c r="B540" s="596"/>
      <c r="C540" s="499"/>
      <c r="D540" s="597"/>
      <c r="E540" s="598"/>
      <c r="F540" s="599"/>
      <c r="G540" s="594"/>
      <c r="H540" s="594"/>
      <c r="I540" s="594"/>
      <c r="J540" s="594"/>
      <c r="K540" s="594"/>
      <c r="L540" s="594"/>
      <c r="M540" s="594"/>
      <c r="N540" s="594"/>
      <c r="O540" s="594"/>
      <c r="P540" s="594"/>
      <c r="Q540" s="594"/>
      <c r="R540" s="594"/>
      <c r="S540" s="594"/>
      <c r="T540" s="594"/>
      <c r="U540" s="594"/>
      <c r="V540" s="594"/>
      <c r="W540" s="594"/>
      <c r="X540" s="594"/>
      <c r="Y540" s="594"/>
      <c r="Z540" s="594"/>
    </row>
    <row r="541" ht="14.25" customHeight="1">
      <c r="A541" s="595"/>
      <c r="B541" s="596"/>
      <c r="C541" s="499"/>
      <c r="D541" s="597"/>
      <c r="E541" s="598"/>
      <c r="F541" s="599"/>
      <c r="G541" s="594"/>
      <c r="H541" s="594"/>
      <c r="I541" s="594"/>
      <c r="J541" s="594"/>
      <c r="K541" s="594"/>
      <c r="L541" s="594"/>
      <c r="M541" s="594"/>
      <c r="N541" s="594"/>
      <c r="O541" s="594"/>
      <c r="P541" s="594"/>
      <c r="Q541" s="594"/>
      <c r="R541" s="594"/>
      <c r="S541" s="594"/>
      <c r="T541" s="594"/>
      <c r="U541" s="594"/>
      <c r="V541" s="594"/>
      <c r="W541" s="594"/>
      <c r="X541" s="594"/>
      <c r="Y541" s="594"/>
      <c r="Z541" s="594"/>
    </row>
    <row r="542" ht="14.25" customHeight="1">
      <c r="A542" s="595"/>
      <c r="B542" s="596"/>
      <c r="C542" s="499"/>
      <c r="D542" s="597"/>
      <c r="E542" s="598"/>
      <c r="F542" s="599"/>
      <c r="G542" s="594"/>
      <c r="H542" s="594"/>
      <c r="I542" s="594"/>
      <c r="J542" s="594"/>
      <c r="K542" s="594"/>
      <c r="L542" s="594"/>
      <c r="M542" s="594"/>
      <c r="N542" s="594"/>
      <c r="O542" s="594"/>
      <c r="P542" s="594"/>
      <c r="Q542" s="594"/>
      <c r="R542" s="594"/>
      <c r="S542" s="594"/>
      <c r="T542" s="594"/>
      <c r="U542" s="594"/>
      <c r="V542" s="594"/>
      <c r="W542" s="594"/>
      <c r="X542" s="594"/>
      <c r="Y542" s="594"/>
      <c r="Z542" s="594"/>
    </row>
    <row r="543" ht="14.25" customHeight="1">
      <c r="A543" s="595"/>
      <c r="B543" s="596"/>
      <c r="C543" s="499"/>
      <c r="D543" s="597"/>
      <c r="E543" s="598"/>
      <c r="F543" s="599"/>
      <c r="G543" s="594"/>
      <c r="H543" s="594"/>
      <c r="I543" s="594"/>
      <c r="J543" s="594"/>
      <c r="K543" s="594"/>
      <c r="L543" s="594"/>
      <c r="M543" s="594"/>
      <c r="N543" s="594"/>
      <c r="O543" s="594"/>
      <c r="P543" s="594"/>
      <c r="Q543" s="594"/>
      <c r="R543" s="594"/>
      <c r="S543" s="594"/>
      <c r="T543" s="594"/>
      <c r="U543" s="594"/>
      <c r="V543" s="594"/>
      <c r="W543" s="594"/>
      <c r="X543" s="594"/>
      <c r="Y543" s="594"/>
      <c r="Z543" s="594"/>
    </row>
    <row r="544" ht="14.25" customHeight="1">
      <c r="A544" s="595"/>
      <c r="B544" s="596"/>
      <c r="C544" s="499"/>
      <c r="D544" s="597"/>
      <c r="E544" s="598"/>
      <c r="F544" s="599"/>
      <c r="G544" s="594"/>
      <c r="H544" s="594"/>
      <c r="I544" s="594"/>
      <c r="J544" s="594"/>
      <c r="K544" s="594"/>
      <c r="L544" s="594"/>
      <c r="M544" s="594"/>
      <c r="N544" s="594"/>
      <c r="O544" s="594"/>
      <c r="P544" s="594"/>
      <c r="Q544" s="594"/>
      <c r="R544" s="594"/>
      <c r="S544" s="594"/>
      <c r="T544" s="594"/>
      <c r="U544" s="594"/>
      <c r="V544" s="594"/>
      <c r="W544" s="594"/>
      <c r="X544" s="594"/>
      <c r="Y544" s="594"/>
      <c r="Z544" s="594"/>
    </row>
    <row r="545" ht="14.25" customHeight="1">
      <c r="A545" s="595"/>
      <c r="B545" s="596"/>
      <c r="C545" s="499"/>
      <c r="D545" s="597"/>
      <c r="E545" s="598"/>
      <c r="F545" s="599"/>
      <c r="G545" s="594"/>
      <c r="H545" s="594"/>
      <c r="I545" s="594"/>
      <c r="J545" s="594"/>
      <c r="K545" s="594"/>
      <c r="L545" s="594"/>
      <c r="M545" s="594"/>
      <c r="N545" s="594"/>
      <c r="O545" s="594"/>
      <c r="P545" s="594"/>
      <c r="Q545" s="594"/>
      <c r="R545" s="594"/>
      <c r="S545" s="594"/>
      <c r="T545" s="594"/>
      <c r="U545" s="594"/>
      <c r="V545" s="594"/>
      <c r="W545" s="594"/>
      <c r="X545" s="594"/>
      <c r="Y545" s="594"/>
      <c r="Z545" s="594"/>
    </row>
    <row r="546" ht="14.25" customHeight="1">
      <c r="A546" s="595"/>
      <c r="B546" s="596"/>
      <c r="C546" s="499"/>
      <c r="D546" s="597"/>
      <c r="E546" s="598"/>
      <c r="F546" s="599"/>
      <c r="G546" s="594"/>
      <c r="H546" s="594"/>
      <c r="I546" s="594"/>
      <c r="J546" s="594"/>
      <c r="K546" s="594"/>
      <c r="L546" s="594"/>
      <c r="M546" s="594"/>
      <c r="N546" s="594"/>
      <c r="O546" s="594"/>
      <c r="P546" s="594"/>
      <c r="Q546" s="594"/>
      <c r="R546" s="594"/>
      <c r="S546" s="594"/>
      <c r="T546" s="594"/>
      <c r="U546" s="594"/>
      <c r="V546" s="594"/>
      <c r="W546" s="594"/>
      <c r="X546" s="594"/>
      <c r="Y546" s="594"/>
      <c r="Z546" s="594"/>
    </row>
    <row r="547" ht="14.25" customHeight="1">
      <c r="A547" s="595"/>
      <c r="B547" s="596"/>
      <c r="C547" s="499"/>
      <c r="D547" s="597"/>
      <c r="E547" s="598"/>
      <c r="F547" s="599"/>
      <c r="G547" s="594"/>
      <c r="H547" s="594"/>
      <c r="I547" s="594"/>
      <c r="J547" s="594"/>
      <c r="K547" s="594"/>
      <c r="L547" s="594"/>
      <c r="M547" s="594"/>
      <c r="N547" s="594"/>
      <c r="O547" s="594"/>
      <c r="P547" s="594"/>
      <c r="Q547" s="594"/>
      <c r="R547" s="594"/>
      <c r="S547" s="594"/>
      <c r="T547" s="594"/>
      <c r="U547" s="594"/>
      <c r="V547" s="594"/>
      <c r="W547" s="594"/>
      <c r="X547" s="594"/>
      <c r="Y547" s="594"/>
      <c r="Z547" s="594"/>
    </row>
    <row r="548" ht="14.25" customHeight="1">
      <c r="A548" s="595"/>
      <c r="B548" s="596"/>
      <c r="C548" s="499"/>
      <c r="D548" s="597"/>
      <c r="E548" s="598"/>
      <c r="F548" s="599"/>
      <c r="G548" s="594"/>
      <c r="H548" s="594"/>
      <c r="I548" s="594"/>
      <c r="J548" s="594"/>
      <c r="K548" s="594"/>
      <c r="L548" s="594"/>
      <c r="M548" s="594"/>
      <c r="N548" s="594"/>
      <c r="O548" s="594"/>
      <c r="P548" s="594"/>
      <c r="Q548" s="594"/>
      <c r="R548" s="594"/>
      <c r="S548" s="594"/>
      <c r="T548" s="594"/>
      <c r="U548" s="594"/>
      <c r="V548" s="594"/>
      <c r="W548" s="594"/>
      <c r="X548" s="594"/>
      <c r="Y548" s="594"/>
      <c r="Z548" s="594"/>
    </row>
    <row r="549" ht="14.25" customHeight="1">
      <c r="A549" s="595"/>
      <c r="B549" s="596"/>
      <c r="C549" s="499"/>
      <c r="D549" s="597"/>
      <c r="E549" s="598"/>
      <c r="F549" s="599"/>
      <c r="G549" s="594"/>
      <c r="H549" s="594"/>
      <c r="I549" s="594"/>
      <c r="J549" s="594"/>
      <c r="K549" s="594"/>
      <c r="L549" s="594"/>
      <c r="M549" s="594"/>
      <c r="N549" s="594"/>
      <c r="O549" s="594"/>
      <c r="P549" s="594"/>
      <c r="Q549" s="594"/>
      <c r="R549" s="594"/>
      <c r="S549" s="594"/>
      <c r="T549" s="594"/>
      <c r="U549" s="594"/>
      <c r="V549" s="594"/>
      <c r="W549" s="594"/>
      <c r="X549" s="594"/>
      <c r="Y549" s="594"/>
      <c r="Z549" s="594"/>
    </row>
    <row r="550" ht="14.25" customHeight="1">
      <c r="A550" s="595"/>
      <c r="B550" s="596"/>
      <c r="C550" s="499"/>
      <c r="D550" s="597"/>
      <c r="E550" s="598"/>
      <c r="F550" s="599"/>
      <c r="G550" s="594"/>
      <c r="H550" s="594"/>
      <c r="I550" s="594"/>
      <c r="J550" s="594"/>
      <c r="K550" s="594"/>
      <c r="L550" s="594"/>
      <c r="M550" s="594"/>
      <c r="N550" s="594"/>
      <c r="O550" s="594"/>
      <c r="P550" s="594"/>
      <c r="Q550" s="594"/>
      <c r="R550" s="594"/>
      <c r="S550" s="594"/>
      <c r="T550" s="594"/>
      <c r="U550" s="594"/>
      <c r="V550" s="594"/>
      <c r="W550" s="594"/>
      <c r="X550" s="594"/>
      <c r="Y550" s="594"/>
      <c r="Z550" s="594"/>
    </row>
    <row r="551" ht="14.25" customHeight="1">
      <c r="A551" s="595"/>
      <c r="B551" s="596"/>
      <c r="C551" s="499"/>
      <c r="D551" s="597"/>
      <c r="E551" s="598"/>
      <c r="F551" s="599"/>
      <c r="G551" s="594"/>
      <c r="H551" s="594"/>
      <c r="I551" s="594"/>
      <c r="J551" s="594"/>
      <c r="K551" s="594"/>
      <c r="L551" s="594"/>
      <c r="M551" s="594"/>
      <c r="N551" s="594"/>
      <c r="O551" s="594"/>
      <c r="P551" s="594"/>
      <c r="Q551" s="594"/>
      <c r="R551" s="594"/>
      <c r="S551" s="594"/>
      <c r="T551" s="594"/>
      <c r="U551" s="594"/>
      <c r="V551" s="594"/>
      <c r="W551" s="594"/>
      <c r="X551" s="594"/>
      <c r="Y551" s="594"/>
      <c r="Z551" s="594"/>
    </row>
    <row r="552" ht="14.25" customHeight="1">
      <c r="A552" s="595"/>
      <c r="B552" s="596"/>
      <c r="C552" s="499"/>
      <c r="D552" s="597"/>
      <c r="E552" s="598"/>
      <c r="F552" s="599"/>
      <c r="G552" s="594"/>
      <c r="H552" s="594"/>
      <c r="I552" s="594"/>
      <c r="J552" s="594"/>
      <c r="K552" s="594"/>
      <c r="L552" s="594"/>
      <c r="M552" s="594"/>
      <c r="N552" s="594"/>
      <c r="O552" s="594"/>
      <c r="P552" s="594"/>
      <c r="Q552" s="594"/>
      <c r="R552" s="594"/>
      <c r="S552" s="594"/>
      <c r="T552" s="594"/>
      <c r="U552" s="594"/>
      <c r="V552" s="594"/>
      <c r="W552" s="594"/>
      <c r="X552" s="594"/>
      <c r="Y552" s="594"/>
      <c r="Z552" s="594"/>
    </row>
    <row r="553" ht="14.25" customHeight="1">
      <c r="A553" s="595"/>
      <c r="B553" s="596"/>
      <c r="C553" s="499"/>
      <c r="D553" s="597"/>
      <c r="E553" s="598"/>
      <c r="F553" s="599"/>
      <c r="G553" s="594"/>
      <c r="H553" s="594"/>
      <c r="I553" s="594"/>
      <c r="J553" s="594"/>
      <c r="K553" s="594"/>
      <c r="L553" s="594"/>
      <c r="M553" s="594"/>
      <c r="N553" s="594"/>
      <c r="O553" s="594"/>
      <c r="P553" s="594"/>
      <c r="Q553" s="594"/>
      <c r="R553" s="594"/>
      <c r="S553" s="594"/>
      <c r="T553" s="594"/>
      <c r="U553" s="594"/>
      <c r="V553" s="594"/>
      <c r="W553" s="594"/>
      <c r="X553" s="594"/>
      <c r="Y553" s="594"/>
      <c r="Z553" s="594"/>
    </row>
    <row r="554" ht="14.25" customHeight="1">
      <c r="A554" s="595"/>
      <c r="B554" s="596"/>
      <c r="C554" s="499"/>
      <c r="D554" s="597"/>
      <c r="E554" s="598"/>
      <c r="F554" s="599"/>
      <c r="G554" s="594"/>
      <c r="H554" s="594"/>
      <c r="I554" s="594"/>
      <c r="J554" s="594"/>
      <c r="K554" s="594"/>
      <c r="L554" s="594"/>
      <c r="M554" s="594"/>
      <c r="N554" s="594"/>
      <c r="O554" s="594"/>
      <c r="P554" s="594"/>
      <c r="Q554" s="594"/>
      <c r="R554" s="594"/>
      <c r="S554" s="594"/>
      <c r="T554" s="594"/>
      <c r="U554" s="594"/>
      <c r="V554" s="594"/>
      <c r="W554" s="594"/>
      <c r="X554" s="594"/>
      <c r="Y554" s="594"/>
      <c r="Z554" s="594"/>
    </row>
    <row r="555" ht="14.25" customHeight="1">
      <c r="A555" s="595"/>
      <c r="B555" s="596"/>
      <c r="C555" s="499"/>
      <c r="D555" s="597"/>
      <c r="E555" s="598"/>
      <c r="F555" s="599"/>
      <c r="G555" s="594"/>
      <c r="H555" s="594"/>
      <c r="I555" s="594"/>
      <c r="J555" s="594"/>
      <c r="K555" s="594"/>
      <c r="L555" s="594"/>
      <c r="M555" s="594"/>
      <c r="N555" s="594"/>
      <c r="O555" s="594"/>
      <c r="P555" s="594"/>
      <c r="Q555" s="594"/>
      <c r="R555" s="594"/>
      <c r="S555" s="594"/>
      <c r="T555" s="594"/>
      <c r="U555" s="594"/>
      <c r="V555" s="594"/>
      <c r="W555" s="594"/>
      <c r="X555" s="594"/>
      <c r="Y555" s="594"/>
      <c r="Z555" s="594"/>
    </row>
    <row r="556" ht="14.25" customHeight="1">
      <c r="A556" s="595"/>
      <c r="B556" s="596"/>
      <c r="C556" s="499"/>
      <c r="D556" s="597"/>
      <c r="E556" s="598"/>
      <c r="F556" s="599"/>
      <c r="G556" s="594"/>
      <c r="H556" s="594"/>
      <c r="I556" s="594"/>
      <c r="J556" s="594"/>
      <c r="K556" s="594"/>
      <c r="L556" s="594"/>
      <c r="M556" s="594"/>
      <c r="N556" s="594"/>
      <c r="O556" s="594"/>
      <c r="P556" s="594"/>
      <c r="Q556" s="594"/>
      <c r="R556" s="594"/>
      <c r="S556" s="594"/>
      <c r="T556" s="594"/>
      <c r="U556" s="594"/>
      <c r="V556" s="594"/>
      <c r="W556" s="594"/>
      <c r="X556" s="594"/>
      <c r="Y556" s="594"/>
      <c r="Z556" s="594"/>
    </row>
    <row r="557" ht="14.25" customHeight="1">
      <c r="A557" s="595"/>
      <c r="B557" s="596"/>
      <c r="C557" s="499"/>
      <c r="D557" s="597"/>
      <c r="E557" s="598"/>
      <c r="F557" s="599"/>
      <c r="G557" s="594"/>
      <c r="H557" s="594"/>
      <c r="I557" s="594"/>
      <c r="J557" s="594"/>
      <c r="K557" s="594"/>
      <c r="L557" s="594"/>
      <c r="M557" s="594"/>
      <c r="N557" s="594"/>
      <c r="O557" s="594"/>
      <c r="P557" s="594"/>
      <c r="Q557" s="594"/>
      <c r="R557" s="594"/>
      <c r="S557" s="594"/>
      <c r="T557" s="594"/>
      <c r="U557" s="594"/>
      <c r="V557" s="594"/>
      <c r="W557" s="594"/>
      <c r="X557" s="594"/>
      <c r="Y557" s="594"/>
      <c r="Z557" s="594"/>
    </row>
    <row r="558" ht="14.25" customHeight="1">
      <c r="A558" s="595"/>
      <c r="B558" s="596"/>
      <c r="C558" s="499"/>
      <c r="D558" s="597"/>
      <c r="E558" s="598"/>
      <c r="F558" s="599"/>
      <c r="G558" s="594"/>
      <c r="H558" s="594"/>
      <c r="I558" s="594"/>
      <c r="J558" s="594"/>
      <c r="K558" s="594"/>
      <c r="L558" s="594"/>
      <c r="M558" s="594"/>
      <c r="N558" s="594"/>
      <c r="O558" s="594"/>
      <c r="P558" s="594"/>
      <c r="Q558" s="594"/>
      <c r="R558" s="594"/>
      <c r="S558" s="594"/>
      <c r="T558" s="594"/>
      <c r="U558" s="594"/>
      <c r="V558" s="594"/>
      <c r="W558" s="594"/>
      <c r="X558" s="594"/>
      <c r="Y558" s="594"/>
      <c r="Z558" s="594"/>
    </row>
    <row r="559" ht="14.25" customHeight="1">
      <c r="A559" s="595"/>
      <c r="B559" s="596"/>
      <c r="C559" s="499"/>
      <c r="D559" s="597"/>
      <c r="E559" s="598"/>
      <c r="F559" s="599"/>
      <c r="G559" s="594"/>
      <c r="H559" s="594"/>
      <c r="I559" s="594"/>
      <c r="J559" s="594"/>
      <c r="K559" s="594"/>
      <c r="L559" s="594"/>
      <c r="M559" s="594"/>
      <c r="N559" s="594"/>
      <c r="O559" s="594"/>
      <c r="P559" s="594"/>
      <c r="Q559" s="594"/>
      <c r="R559" s="594"/>
      <c r="S559" s="594"/>
      <c r="T559" s="594"/>
      <c r="U559" s="594"/>
      <c r="V559" s="594"/>
      <c r="W559" s="594"/>
      <c r="X559" s="594"/>
      <c r="Y559" s="594"/>
      <c r="Z559" s="594"/>
    </row>
    <row r="560" ht="14.25" customHeight="1">
      <c r="A560" s="595"/>
      <c r="B560" s="596"/>
      <c r="C560" s="499"/>
      <c r="D560" s="597"/>
      <c r="E560" s="598"/>
      <c r="F560" s="599"/>
      <c r="G560" s="594"/>
      <c r="H560" s="594"/>
      <c r="I560" s="594"/>
      <c r="J560" s="594"/>
      <c r="K560" s="594"/>
      <c r="L560" s="594"/>
      <c r="M560" s="594"/>
      <c r="N560" s="594"/>
      <c r="O560" s="594"/>
      <c r="P560" s="594"/>
      <c r="Q560" s="594"/>
      <c r="R560" s="594"/>
      <c r="S560" s="594"/>
      <c r="T560" s="594"/>
      <c r="U560" s="594"/>
      <c r="V560" s="594"/>
      <c r="W560" s="594"/>
      <c r="X560" s="594"/>
      <c r="Y560" s="594"/>
      <c r="Z560" s="594"/>
    </row>
    <row r="561" ht="14.25" customHeight="1">
      <c r="A561" s="595"/>
      <c r="B561" s="596"/>
      <c r="C561" s="499"/>
      <c r="D561" s="597"/>
      <c r="E561" s="598"/>
      <c r="F561" s="599"/>
      <c r="G561" s="594"/>
      <c r="H561" s="594"/>
      <c r="I561" s="594"/>
      <c r="J561" s="594"/>
      <c r="K561" s="594"/>
      <c r="L561" s="594"/>
      <c r="M561" s="594"/>
      <c r="N561" s="594"/>
      <c r="O561" s="594"/>
      <c r="P561" s="594"/>
      <c r="Q561" s="594"/>
      <c r="R561" s="594"/>
      <c r="S561" s="594"/>
      <c r="T561" s="594"/>
      <c r="U561" s="594"/>
      <c r="V561" s="594"/>
      <c r="W561" s="594"/>
      <c r="X561" s="594"/>
      <c r="Y561" s="594"/>
      <c r="Z561" s="594"/>
    </row>
    <row r="562" ht="14.25" customHeight="1">
      <c r="A562" s="595"/>
      <c r="B562" s="596"/>
      <c r="C562" s="499"/>
      <c r="D562" s="597"/>
      <c r="E562" s="598"/>
      <c r="F562" s="599"/>
      <c r="G562" s="594"/>
      <c r="H562" s="594"/>
      <c r="I562" s="594"/>
      <c r="J562" s="594"/>
      <c r="K562" s="594"/>
      <c r="L562" s="594"/>
      <c r="M562" s="594"/>
      <c r="N562" s="594"/>
      <c r="O562" s="594"/>
      <c r="P562" s="594"/>
      <c r="Q562" s="594"/>
      <c r="R562" s="594"/>
      <c r="S562" s="594"/>
      <c r="T562" s="594"/>
      <c r="U562" s="594"/>
      <c r="V562" s="594"/>
      <c r="W562" s="594"/>
      <c r="X562" s="594"/>
      <c r="Y562" s="594"/>
      <c r="Z562" s="594"/>
    </row>
    <row r="563" ht="14.25" customHeight="1">
      <c r="A563" s="595"/>
      <c r="B563" s="596"/>
      <c r="C563" s="499"/>
      <c r="D563" s="597"/>
      <c r="E563" s="598"/>
      <c r="F563" s="599"/>
      <c r="G563" s="594"/>
      <c r="H563" s="594"/>
      <c r="I563" s="594"/>
      <c r="J563" s="594"/>
      <c r="K563" s="594"/>
      <c r="L563" s="594"/>
      <c r="M563" s="594"/>
      <c r="N563" s="594"/>
      <c r="O563" s="594"/>
      <c r="P563" s="594"/>
      <c r="Q563" s="594"/>
      <c r="R563" s="594"/>
      <c r="S563" s="594"/>
      <c r="T563" s="594"/>
      <c r="U563" s="594"/>
      <c r="V563" s="594"/>
      <c r="W563" s="594"/>
      <c r="X563" s="594"/>
      <c r="Y563" s="594"/>
      <c r="Z563" s="594"/>
    </row>
    <row r="564" ht="14.25" customHeight="1">
      <c r="A564" s="595"/>
      <c r="B564" s="596"/>
      <c r="C564" s="499"/>
      <c r="D564" s="597"/>
      <c r="E564" s="598"/>
      <c r="F564" s="599"/>
      <c r="G564" s="594"/>
      <c r="H564" s="594"/>
      <c r="I564" s="594"/>
      <c r="J564" s="594"/>
      <c r="K564" s="594"/>
      <c r="L564" s="594"/>
      <c r="M564" s="594"/>
      <c r="N564" s="594"/>
      <c r="O564" s="594"/>
      <c r="P564" s="594"/>
      <c r="Q564" s="594"/>
      <c r="R564" s="594"/>
      <c r="S564" s="594"/>
      <c r="T564" s="594"/>
      <c r="U564" s="594"/>
      <c r="V564" s="594"/>
      <c r="W564" s="594"/>
      <c r="X564" s="594"/>
      <c r="Y564" s="594"/>
      <c r="Z564" s="594"/>
    </row>
    <row r="565" ht="14.25" customHeight="1">
      <c r="A565" s="595"/>
      <c r="B565" s="596"/>
      <c r="C565" s="499"/>
      <c r="D565" s="597"/>
      <c r="E565" s="598"/>
      <c r="F565" s="599"/>
      <c r="G565" s="594"/>
      <c r="H565" s="594"/>
      <c r="I565" s="594"/>
      <c r="J565" s="594"/>
      <c r="K565" s="594"/>
      <c r="L565" s="594"/>
      <c r="M565" s="594"/>
      <c r="N565" s="594"/>
      <c r="O565" s="594"/>
      <c r="P565" s="594"/>
      <c r="Q565" s="594"/>
      <c r="R565" s="594"/>
      <c r="S565" s="594"/>
      <c r="T565" s="594"/>
      <c r="U565" s="594"/>
      <c r="V565" s="594"/>
      <c r="W565" s="594"/>
      <c r="X565" s="594"/>
      <c r="Y565" s="594"/>
      <c r="Z565" s="594"/>
    </row>
    <row r="566" ht="14.25" customHeight="1">
      <c r="A566" s="595"/>
      <c r="B566" s="596"/>
      <c r="C566" s="499"/>
      <c r="D566" s="597"/>
      <c r="E566" s="598"/>
      <c r="F566" s="599"/>
      <c r="G566" s="594"/>
      <c r="H566" s="594"/>
      <c r="I566" s="594"/>
      <c r="J566" s="594"/>
      <c r="K566" s="594"/>
      <c r="L566" s="594"/>
      <c r="M566" s="594"/>
      <c r="N566" s="594"/>
      <c r="O566" s="594"/>
      <c r="P566" s="594"/>
      <c r="Q566" s="594"/>
      <c r="R566" s="594"/>
      <c r="S566" s="594"/>
      <c r="T566" s="594"/>
      <c r="U566" s="594"/>
      <c r="V566" s="594"/>
      <c r="W566" s="594"/>
      <c r="X566" s="594"/>
      <c r="Y566" s="594"/>
      <c r="Z566" s="594"/>
    </row>
    <row r="567" ht="14.25" customHeight="1">
      <c r="A567" s="595"/>
      <c r="B567" s="596"/>
      <c r="C567" s="499"/>
      <c r="D567" s="597"/>
      <c r="E567" s="598"/>
      <c r="F567" s="599"/>
      <c r="G567" s="594"/>
      <c r="H567" s="594"/>
      <c r="I567" s="594"/>
      <c r="J567" s="594"/>
      <c r="K567" s="594"/>
      <c r="L567" s="594"/>
      <c r="M567" s="594"/>
      <c r="N567" s="594"/>
      <c r="O567" s="594"/>
      <c r="P567" s="594"/>
      <c r="Q567" s="594"/>
      <c r="R567" s="594"/>
      <c r="S567" s="594"/>
      <c r="T567" s="594"/>
      <c r="U567" s="594"/>
      <c r="V567" s="594"/>
      <c r="W567" s="594"/>
      <c r="X567" s="594"/>
      <c r="Y567" s="594"/>
      <c r="Z567" s="594"/>
    </row>
    <row r="568" ht="14.25" customHeight="1">
      <c r="A568" s="595"/>
      <c r="B568" s="596"/>
      <c r="C568" s="499"/>
      <c r="D568" s="597"/>
      <c r="E568" s="598"/>
      <c r="F568" s="599"/>
      <c r="G568" s="594"/>
      <c r="H568" s="594"/>
      <c r="I568" s="594"/>
      <c r="J568" s="594"/>
      <c r="K568" s="594"/>
      <c r="L568" s="594"/>
      <c r="M568" s="594"/>
      <c r="N568" s="594"/>
      <c r="O568" s="594"/>
      <c r="P568" s="594"/>
      <c r="Q568" s="594"/>
      <c r="R568" s="594"/>
      <c r="S568" s="594"/>
      <c r="T568" s="594"/>
      <c r="U568" s="594"/>
      <c r="V568" s="594"/>
      <c r="W568" s="594"/>
      <c r="X568" s="594"/>
      <c r="Y568" s="594"/>
      <c r="Z568" s="594"/>
    </row>
    <row r="569" ht="14.25" customHeight="1">
      <c r="A569" s="595"/>
      <c r="B569" s="596"/>
      <c r="C569" s="499"/>
      <c r="D569" s="597"/>
      <c r="E569" s="598"/>
      <c r="F569" s="599"/>
      <c r="G569" s="594"/>
      <c r="H569" s="594"/>
      <c r="I569" s="594"/>
      <c r="J569" s="594"/>
      <c r="K569" s="594"/>
      <c r="L569" s="594"/>
      <c r="M569" s="594"/>
      <c r="N569" s="594"/>
      <c r="O569" s="594"/>
      <c r="P569" s="594"/>
      <c r="Q569" s="594"/>
      <c r="R569" s="594"/>
      <c r="S569" s="594"/>
      <c r="T569" s="594"/>
      <c r="U569" s="594"/>
      <c r="V569" s="594"/>
      <c r="W569" s="594"/>
      <c r="X569" s="594"/>
      <c r="Y569" s="594"/>
      <c r="Z569" s="594"/>
    </row>
    <row r="570" ht="14.25" customHeight="1">
      <c r="A570" s="595"/>
      <c r="B570" s="596"/>
      <c r="C570" s="499"/>
      <c r="D570" s="597"/>
      <c r="E570" s="598"/>
      <c r="F570" s="599"/>
      <c r="G570" s="594"/>
      <c r="H570" s="594"/>
      <c r="I570" s="594"/>
      <c r="J570" s="594"/>
      <c r="K570" s="594"/>
      <c r="L570" s="594"/>
      <c r="M570" s="594"/>
      <c r="N570" s="594"/>
      <c r="O570" s="594"/>
      <c r="P570" s="594"/>
      <c r="Q570" s="594"/>
      <c r="R570" s="594"/>
      <c r="S570" s="594"/>
      <c r="T570" s="594"/>
      <c r="U570" s="594"/>
      <c r="V570" s="594"/>
      <c r="W570" s="594"/>
      <c r="X570" s="594"/>
      <c r="Y570" s="594"/>
      <c r="Z570" s="594"/>
    </row>
    <row r="571" ht="14.25" customHeight="1">
      <c r="A571" s="595"/>
      <c r="B571" s="596"/>
      <c r="C571" s="499"/>
      <c r="D571" s="597"/>
      <c r="E571" s="598"/>
      <c r="F571" s="599"/>
      <c r="G571" s="594"/>
      <c r="H571" s="594"/>
      <c r="I571" s="594"/>
      <c r="J571" s="594"/>
      <c r="K571" s="594"/>
      <c r="L571" s="594"/>
      <c r="M571" s="594"/>
      <c r="N571" s="594"/>
      <c r="O571" s="594"/>
      <c r="P571" s="594"/>
      <c r="Q571" s="594"/>
      <c r="R571" s="594"/>
      <c r="S571" s="594"/>
      <c r="T571" s="594"/>
      <c r="U571" s="594"/>
      <c r="V571" s="594"/>
      <c r="W571" s="594"/>
      <c r="X571" s="594"/>
      <c r="Y571" s="594"/>
      <c r="Z571" s="594"/>
    </row>
    <row r="572" ht="14.25" customHeight="1">
      <c r="A572" s="595"/>
      <c r="B572" s="596"/>
      <c r="C572" s="499"/>
      <c r="D572" s="597"/>
      <c r="E572" s="598"/>
      <c r="F572" s="599"/>
      <c r="G572" s="594"/>
      <c r="H572" s="594"/>
      <c r="I572" s="594"/>
      <c r="J572" s="594"/>
      <c r="K572" s="594"/>
      <c r="L572" s="594"/>
      <c r="M572" s="594"/>
      <c r="N572" s="594"/>
      <c r="O572" s="594"/>
      <c r="P572" s="594"/>
      <c r="Q572" s="594"/>
      <c r="R572" s="594"/>
      <c r="S572" s="594"/>
      <c r="T572" s="594"/>
      <c r="U572" s="594"/>
      <c r="V572" s="594"/>
      <c r="W572" s="594"/>
      <c r="X572" s="594"/>
      <c r="Y572" s="594"/>
      <c r="Z572" s="594"/>
    </row>
    <row r="573" ht="14.25" customHeight="1">
      <c r="A573" s="595"/>
      <c r="B573" s="596"/>
      <c r="C573" s="499"/>
      <c r="D573" s="597"/>
      <c r="E573" s="598"/>
      <c r="F573" s="599"/>
      <c r="G573" s="594"/>
      <c r="H573" s="594"/>
      <c r="I573" s="594"/>
      <c r="J573" s="594"/>
      <c r="K573" s="594"/>
      <c r="L573" s="594"/>
      <c r="M573" s="594"/>
      <c r="N573" s="594"/>
      <c r="O573" s="594"/>
      <c r="P573" s="594"/>
      <c r="Q573" s="594"/>
      <c r="R573" s="594"/>
      <c r="S573" s="594"/>
      <c r="T573" s="594"/>
      <c r="U573" s="594"/>
      <c r="V573" s="594"/>
      <c r="W573" s="594"/>
      <c r="X573" s="594"/>
      <c r="Y573" s="594"/>
      <c r="Z573" s="594"/>
    </row>
    <row r="574" ht="14.25" customHeight="1">
      <c r="A574" s="595"/>
      <c r="B574" s="596"/>
      <c r="C574" s="499"/>
      <c r="D574" s="597"/>
      <c r="E574" s="598"/>
      <c r="F574" s="599"/>
      <c r="G574" s="594"/>
      <c r="H574" s="594"/>
      <c r="I574" s="594"/>
      <c r="J574" s="594"/>
      <c r="K574" s="594"/>
      <c r="L574" s="594"/>
      <c r="M574" s="594"/>
      <c r="N574" s="594"/>
      <c r="O574" s="594"/>
      <c r="P574" s="594"/>
      <c r="Q574" s="594"/>
      <c r="R574" s="594"/>
      <c r="S574" s="594"/>
      <c r="T574" s="594"/>
      <c r="U574" s="594"/>
      <c r="V574" s="594"/>
      <c r="W574" s="594"/>
      <c r="X574" s="594"/>
      <c r="Y574" s="594"/>
      <c r="Z574" s="594"/>
    </row>
    <row r="575" ht="14.25" customHeight="1">
      <c r="A575" s="595"/>
      <c r="B575" s="596"/>
      <c r="C575" s="499"/>
      <c r="D575" s="597"/>
      <c r="E575" s="598"/>
      <c r="F575" s="599"/>
      <c r="G575" s="594"/>
      <c r="H575" s="594"/>
      <c r="I575" s="594"/>
      <c r="J575" s="594"/>
      <c r="K575" s="594"/>
      <c r="L575" s="594"/>
      <c r="M575" s="594"/>
      <c r="N575" s="594"/>
      <c r="O575" s="594"/>
      <c r="P575" s="594"/>
      <c r="Q575" s="594"/>
      <c r="R575" s="594"/>
      <c r="S575" s="594"/>
      <c r="T575" s="594"/>
      <c r="U575" s="594"/>
      <c r="V575" s="594"/>
      <c r="W575" s="594"/>
      <c r="X575" s="594"/>
      <c r="Y575" s="594"/>
      <c r="Z575" s="594"/>
    </row>
    <row r="576" ht="14.25" customHeight="1">
      <c r="A576" s="595"/>
      <c r="B576" s="596"/>
      <c r="C576" s="499"/>
      <c r="D576" s="597"/>
      <c r="E576" s="598"/>
      <c r="F576" s="599"/>
      <c r="G576" s="594"/>
      <c r="H576" s="594"/>
      <c r="I576" s="594"/>
      <c r="J576" s="594"/>
      <c r="K576" s="594"/>
      <c r="L576" s="594"/>
      <c r="M576" s="594"/>
      <c r="N576" s="594"/>
      <c r="O576" s="594"/>
      <c r="P576" s="594"/>
      <c r="Q576" s="594"/>
      <c r="R576" s="594"/>
      <c r="S576" s="594"/>
      <c r="T576" s="594"/>
      <c r="U576" s="594"/>
      <c r="V576" s="594"/>
      <c r="W576" s="594"/>
      <c r="X576" s="594"/>
      <c r="Y576" s="594"/>
      <c r="Z576" s="594"/>
    </row>
    <row r="577" ht="14.25" customHeight="1">
      <c r="A577" s="595"/>
      <c r="B577" s="596"/>
      <c r="C577" s="499"/>
      <c r="D577" s="597"/>
      <c r="E577" s="598"/>
      <c r="F577" s="599"/>
      <c r="G577" s="594"/>
      <c r="H577" s="594"/>
      <c r="I577" s="594"/>
      <c r="J577" s="594"/>
      <c r="K577" s="594"/>
      <c r="L577" s="594"/>
      <c r="M577" s="594"/>
      <c r="N577" s="594"/>
      <c r="O577" s="594"/>
      <c r="P577" s="594"/>
      <c r="Q577" s="594"/>
      <c r="R577" s="594"/>
      <c r="S577" s="594"/>
      <c r="T577" s="594"/>
      <c r="U577" s="594"/>
      <c r="V577" s="594"/>
      <c r="W577" s="594"/>
      <c r="X577" s="594"/>
      <c r="Y577" s="594"/>
      <c r="Z577" s="594"/>
    </row>
    <row r="578" ht="14.25" customHeight="1">
      <c r="A578" s="595"/>
      <c r="B578" s="596"/>
      <c r="C578" s="499"/>
      <c r="D578" s="597"/>
      <c r="E578" s="598"/>
      <c r="F578" s="599"/>
      <c r="G578" s="594"/>
      <c r="H578" s="594"/>
      <c r="I578" s="594"/>
      <c r="J578" s="594"/>
      <c r="K578" s="594"/>
      <c r="L578" s="594"/>
      <c r="M578" s="594"/>
      <c r="N578" s="594"/>
      <c r="O578" s="594"/>
      <c r="P578" s="594"/>
      <c r="Q578" s="594"/>
      <c r="R578" s="594"/>
      <c r="S578" s="594"/>
      <c r="T578" s="594"/>
      <c r="U578" s="594"/>
      <c r="V578" s="594"/>
      <c r="W578" s="594"/>
      <c r="X578" s="594"/>
      <c r="Y578" s="594"/>
      <c r="Z578" s="594"/>
    </row>
    <row r="579" ht="14.25" customHeight="1">
      <c r="A579" s="595"/>
      <c r="B579" s="596"/>
      <c r="C579" s="499"/>
      <c r="D579" s="597"/>
      <c r="E579" s="598"/>
      <c r="F579" s="599"/>
      <c r="G579" s="594"/>
      <c r="H579" s="594"/>
      <c r="I579" s="594"/>
      <c r="J579" s="594"/>
      <c r="K579" s="594"/>
      <c r="L579" s="594"/>
      <c r="M579" s="594"/>
      <c r="N579" s="594"/>
      <c r="O579" s="594"/>
      <c r="P579" s="594"/>
      <c r="Q579" s="594"/>
      <c r="R579" s="594"/>
      <c r="S579" s="594"/>
      <c r="T579" s="594"/>
      <c r="U579" s="594"/>
      <c r="V579" s="594"/>
      <c r="W579" s="594"/>
      <c r="X579" s="594"/>
      <c r="Y579" s="594"/>
      <c r="Z579" s="594"/>
    </row>
    <row r="580" ht="14.25" customHeight="1">
      <c r="A580" s="595"/>
      <c r="B580" s="596"/>
      <c r="C580" s="499"/>
      <c r="D580" s="597"/>
      <c r="E580" s="598"/>
      <c r="F580" s="599"/>
      <c r="G580" s="594"/>
      <c r="H580" s="594"/>
      <c r="I580" s="594"/>
      <c r="J580" s="594"/>
      <c r="K580" s="594"/>
      <c r="L580" s="594"/>
      <c r="M580" s="594"/>
      <c r="N580" s="594"/>
      <c r="O580" s="594"/>
      <c r="P580" s="594"/>
      <c r="Q580" s="594"/>
      <c r="R580" s="594"/>
      <c r="S580" s="594"/>
      <c r="T580" s="594"/>
      <c r="U580" s="594"/>
      <c r="V580" s="594"/>
      <c r="W580" s="594"/>
      <c r="X580" s="594"/>
      <c r="Y580" s="594"/>
      <c r="Z580" s="594"/>
    </row>
    <row r="581" ht="14.25" customHeight="1">
      <c r="A581" s="595"/>
      <c r="B581" s="596"/>
      <c r="C581" s="499"/>
      <c r="D581" s="597"/>
      <c r="E581" s="598"/>
      <c r="F581" s="599"/>
      <c r="G581" s="594"/>
      <c r="H581" s="594"/>
      <c r="I581" s="594"/>
      <c r="J581" s="594"/>
      <c r="K581" s="594"/>
      <c r="L581" s="594"/>
      <c r="M581" s="594"/>
      <c r="N581" s="594"/>
      <c r="O581" s="594"/>
      <c r="P581" s="594"/>
      <c r="Q581" s="594"/>
      <c r="R581" s="594"/>
      <c r="S581" s="594"/>
      <c r="T581" s="594"/>
      <c r="U581" s="594"/>
      <c r="V581" s="594"/>
      <c r="W581" s="594"/>
      <c r="X581" s="594"/>
      <c r="Y581" s="594"/>
      <c r="Z581" s="594"/>
    </row>
    <row r="582" ht="14.25" customHeight="1">
      <c r="A582" s="595"/>
      <c r="B582" s="596"/>
      <c r="C582" s="499"/>
      <c r="D582" s="597"/>
      <c r="E582" s="598"/>
      <c r="F582" s="599"/>
      <c r="G582" s="594"/>
      <c r="H582" s="594"/>
      <c r="I582" s="594"/>
      <c r="J582" s="594"/>
      <c r="K582" s="594"/>
      <c r="L582" s="594"/>
      <c r="M582" s="594"/>
      <c r="N582" s="594"/>
      <c r="O582" s="594"/>
      <c r="P582" s="594"/>
      <c r="Q582" s="594"/>
      <c r="R582" s="594"/>
      <c r="S582" s="594"/>
      <c r="T582" s="594"/>
      <c r="U582" s="594"/>
      <c r="V582" s="594"/>
      <c r="W582" s="594"/>
      <c r="X582" s="594"/>
      <c r="Y582" s="594"/>
      <c r="Z582" s="594"/>
    </row>
    <row r="583" ht="14.25" customHeight="1">
      <c r="A583" s="595"/>
      <c r="B583" s="596"/>
      <c r="C583" s="499"/>
      <c r="D583" s="597"/>
      <c r="E583" s="598"/>
      <c r="F583" s="599"/>
      <c r="G583" s="594"/>
      <c r="H583" s="594"/>
      <c r="I583" s="594"/>
      <c r="J583" s="594"/>
      <c r="K583" s="594"/>
      <c r="L583" s="594"/>
      <c r="M583" s="594"/>
      <c r="N583" s="594"/>
      <c r="O583" s="594"/>
      <c r="P583" s="594"/>
      <c r="Q583" s="594"/>
      <c r="R583" s="594"/>
      <c r="S583" s="594"/>
      <c r="T583" s="594"/>
      <c r="U583" s="594"/>
      <c r="V583" s="594"/>
      <c r="W583" s="594"/>
      <c r="X583" s="594"/>
      <c r="Y583" s="594"/>
      <c r="Z583" s="594"/>
    </row>
    <row r="584" ht="14.25" customHeight="1">
      <c r="A584" s="595"/>
      <c r="B584" s="596"/>
      <c r="C584" s="499"/>
      <c r="D584" s="597"/>
      <c r="E584" s="598"/>
      <c r="F584" s="599"/>
      <c r="G584" s="594"/>
      <c r="H584" s="594"/>
      <c r="I584" s="594"/>
      <c r="J584" s="594"/>
      <c r="K584" s="594"/>
      <c r="L584" s="594"/>
      <c r="M584" s="594"/>
      <c r="N584" s="594"/>
      <c r="O584" s="594"/>
      <c r="P584" s="594"/>
      <c r="Q584" s="594"/>
      <c r="R584" s="594"/>
      <c r="S584" s="594"/>
      <c r="T584" s="594"/>
      <c r="U584" s="594"/>
      <c r="V584" s="594"/>
      <c r="W584" s="594"/>
      <c r="X584" s="594"/>
      <c r="Y584" s="594"/>
      <c r="Z584" s="594"/>
    </row>
    <row r="585" ht="14.25" customHeight="1">
      <c r="A585" s="595"/>
      <c r="B585" s="596"/>
      <c r="C585" s="499"/>
      <c r="D585" s="597"/>
      <c r="E585" s="598"/>
      <c r="F585" s="599"/>
      <c r="G585" s="594"/>
      <c r="H585" s="594"/>
      <c r="I585" s="594"/>
      <c r="J585" s="594"/>
      <c r="K585" s="594"/>
      <c r="L585" s="594"/>
      <c r="M585" s="594"/>
      <c r="N585" s="594"/>
      <c r="O585" s="594"/>
      <c r="P585" s="594"/>
      <c r="Q585" s="594"/>
      <c r="R585" s="594"/>
      <c r="S585" s="594"/>
      <c r="T585" s="594"/>
      <c r="U585" s="594"/>
      <c r="V585" s="594"/>
      <c r="W585" s="594"/>
      <c r="X585" s="594"/>
      <c r="Y585" s="594"/>
      <c r="Z585" s="594"/>
    </row>
    <row r="586" ht="14.25" customHeight="1">
      <c r="A586" s="595"/>
      <c r="B586" s="596"/>
      <c r="C586" s="499"/>
      <c r="D586" s="597"/>
      <c r="E586" s="598"/>
      <c r="F586" s="599"/>
      <c r="G586" s="594"/>
      <c r="H586" s="594"/>
      <c r="I586" s="594"/>
      <c r="J586" s="594"/>
      <c r="K586" s="594"/>
      <c r="L586" s="594"/>
      <c r="M586" s="594"/>
      <c r="N586" s="594"/>
      <c r="O586" s="594"/>
      <c r="P586" s="594"/>
      <c r="Q586" s="594"/>
      <c r="R586" s="594"/>
      <c r="S586" s="594"/>
      <c r="T586" s="594"/>
      <c r="U586" s="594"/>
      <c r="V586" s="594"/>
      <c r="W586" s="594"/>
      <c r="X586" s="594"/>
      <c r="Y586" s="594"/>
      <c r="Z586" s="594"/>
    </row>
    <row r="587" ht="14.25" customHeight="1">
      <c r="A587" s="595"/>
      <c r="B587" s="596"/>
      <c r="C587" s="499"/>
      <c r="D587" s="597"/>
      <c r="E587" s="598"/>
      <c r="F587" s="599"/>
      <c r="G587" s="594"/>
      <c r="H587" s="594"/>
      <c r="I587" s="594"/>
      <c r="J587" s="594"/>
      <c r="K587" s="594"/>
      <c r="L587" s="594"/>
      <c r="M587" s="594"/>
      <c r="N587" s="594"/>
      <c r="O587" s="594"/>
      <c r="P587" s="594"/>
      <c r="Q587" s="594"/>
      <c r="R587" s="594"/>
      <c r="S587" s="594"/>
      <c r="T587" s="594"/>
      <c r="U587" s="594"/>
      <c r="V587" s="594"/>
      <c r="W587" s="594"/>
      <c r="X587" s="594"/>
      <c r="Y587" s="594"/>
      <c r="Z587" s="594"/>
    </row>
    <row r="588" ht="14.25" customHeight="1">
      <c r="A588" s="595"/>
      <c r="B588" s="596"/>
      <c r="C588" s="499"/>
      <c r="D588" s="597"/>
      <c r="E588" s="598"/>
      <c r="F588" s="599"/>
      <c r="G588" s="594"/>
      <c r="H588" s="594"/>
      <c r="I588" s="594"/>
      <c r="J588" s="594"/>
      <c r="K588" s="594"/>
      <c r="L588" s="594"/>
      <c r="M588" s="594"/>
      <c r="N588" s="594"/>
      <c r="O588" s="594"/>
      <c r="P588" s="594"/>
      <c r="Q588" s="594"/>
      <c r="R588" s="594"/>
      <c r="S588" s="594"/>
      <c r="T588" s="594"/>
      <c r="U588" s="594"/>
      <c r="V588" s="594"/>
      <c r="W588" s="594"/>
      <c r="X588" s="594"/>
      <c r="Y588" s="594"/>
      <c r="Z588" s="594"/>
    </row>
    <row r="589" ht="14.25" customHeight="1">
      <c r="A589" s="595"/>
      <c r="B589" s="596"/>
      <c r="C589" s="499"/>
      <c r="D589" s="597"/>
      <c r="E589" s="598"/>
      <c r="F589" s="599"/>
      <c r="G589" s="594"/>
      <c r="H589" s="594"/>
      <c r="I589" s="594"/>
      <c r="J589" s="594"/>
      <c r="K589" s="594"/>
      <c r="L589" s="594"/>
      <c r="M589" s="594"/>
      <c r="N589" s="594"/>
      <c r="O589" s="594"/>
      <c r="P589" s="594"/>
      <c r="Q589" s="594"/>
      <c r="R589" s="594"/>
      <c r="S589" s="594"/>
      <c r="T589" s="594"/>
      <c r="U589" s="594"/>
      <c r="V589" s="594"/>
      <c r="W589" s="594"/>
      <c r="X589" s="594"/>
      <c r="Y589" s="594"/>
      <c r="Z589" s="594"/>
    </row>
    <row r="590" ht="14.25" customHeight="1">
      <c r="A590" s="595"/>
      <c r="B590" s="596"/>
      <c r="C590" s="499"/>
      <c r="D590" s="597"/>
      <c r="E590" s="598"/>
      <c r="F590" s="599"/>
      <c r="G590" s="594"/>
      <c r="H590" s="594"/>
      <c r="I590" s="594"/>
      <c r="J590" s="594"/>
      <c r="K590" s="594"/>
      <c r="L590" s="594"/>
      <c r="M590" s="594"/>
      <c r="N590" s="594"/>
      <c r="O590" s="594"/>
      <c r="P590" s="594"/>
      <c r="Q590" s="594"/>
      <c r="R590" s="594"/>
      <c r="S590" s="594"/>
      <c r="T590" s="594"/>
      <c r="U590" s="594"/>
      <c r="V590" s="594"/>
      <c r="W590" s="594"/>
      <c r="X590" s="594"/>
      <c r="Y590" s="594"/>
      <c r="Z590" s="594"/>
    </row>
    <row r="591" ht="14.25" customHeight="1">
      <c r="A591" s="595"/>
      <c r="B591" s="596"/>
      <c r="C591" s="499"/>
      <c r="D591" s="597"/>
      <c r="E591" s="598"/>
      <c r="F591" s="599"/>
      <c r="G591" s="594"/>
      <c r="H591" s="594"/>
      <c r="I591" s="594"/>
      <c r="J591" s="594"/>
      <c r="K591" s="594"/>
      <c r="L591" s="594"/>
      <c r="M591" s="594"/>
      <c r="N591" s="594"/>
      <c r="O591" s="594"/>
      <c r="P591" s="594"/>
      <c r="Q591" s="594"/>
      <c r="R591" s="594"/>
      <c r="S591" s="594"/>
      <c r="T591" s="594"/>
      <c r="U591" s="594"/>
      <c r="V591" s="594"/>
      <c r="W591" s="594"/>
      <c r="X591" s="594"/>
      <c r="Y591" s="594"/>
      <c r="Z591" s="594"/>
    </row>
    <row r="592" ht="14.25" customHeight="1">
      <c r="A592" s="595"/>
      <c r="B592" s="596"/>
      <c r="C592" s="499"/>
      <c r="D592" s="597"/>
      <c r="E592" s="598"/>
      <c r="F592" s="599"/>
      <c r="G592" s="594"/>
      <c r="H592" s="594"/>
      <c r="I592" s="594"/>
      <c r="J592" s="594"/>
      <c r="K592" s="594"/>
      <c r="L592" s="594"/>
      <c r="M592" s="594"/>
      <c r="N592" s="594"/>
      <c r="O592" s="594"/>
      <c r="P592" s="594"/>
      <c r="Q592" s="594"/>
      <c r="R592" s="594"/>
      <c r="S592" s="594"/>
      <c r="T592" s="594"/>
      <c r="U592" s="594"/>
      <c r="V592" s="594"/>
      <c r="W592" s="594"/>
      <c r="X592" s="594"/>
      <c r="Y592" s="594"/>
      <c r="Z592" s="594"/>
    </row>
    <row r="593" ht="14.25" customHeight="1">
      <c r="A593" s="595"/>
      <c r="B593" s="596"/>
      <c r="C593" s="499"/>
      <c r="D593" s="597"/>
      <c r="E593" s="598"/>
      <c r="F593" s="599"/>
      <c r="G593" s="594"/>
      <c r="H593" s="594"/>
      <c r="I593" s="594"/>
      <c r="J593" s="594"/>
      <c r="K593" s="594"/>
      <c r="L593" s="594"/>
      <c r="M593" s="594"/>
      <c r="N593" s="594"/>
      <c r="O593" s="594"/>
      <c r="P593" s="594"/>
      <c r="Q593" s="594"/>
      <c r="R593" s="594"/>
      <c r="S593" s="594"/>
      <c r="T593" s="594"/>
      <c r="U593" s="594"/>
      <c r="V593" s="594"/>
      <c r="W593" s="594"/>
      <c r="X593" s="594"/>
      <c r="Y593" s="594"/>
      <c r="Z593" s="594"/>
    </row>
    <row r="594" ht="14.25" customHeight="1">
      <c r="A594" s="595"/>
      <c r="B594" s="596"/>
      <c r="C594" s="499"/>
      <c r="D594" s="597"/>
      <c r="E594" s="598"/>
      <c r="F594" s="599"/>
      <c r="G594" s="594"/>
      <c r="H594" s="594"/>
      <c r="I594" s="594"/>
      <c r="J594" s="594"/>
      <c r="K594" s="594"/>
      <c r="L594" s="594"/>
      <c r="M594" s="594"/>
      <c r="N594" s="594"/>
      <c r="O594" s="594"/>
      <c r="P594" s="594"/>
      <c r="Q594" s="594"/>
      <c r="R594" s="594"/>
      <c r="S594" s="594"/>
      <c r="T594" s="594"/>
      <c r="U594" s="594"/>
      <c r="V594" s="594"/>
      <c r="W594" s="594"/>
      <c r="X594" s="594"/>
      <c r="Y594" s="594"/>
      <c r="Z594" s="594"/>
    </row>
    <row r="595" ht="14.25" customHeight="1">
      <c r="A595" s="595"/>
      <c r="B595" s="596"/>
      <c r="C595" s="499"/>
      <c r="D595" s="597"/>
      <c r="E595" s="598"/>
      <c r="F595" s="599"/>
      <c r="G595" s="594"/>
      <c r="H595" s="594"/>
      <c r="I595" s="594"/>
      <c r="J595" s="594"/>
      <c r="K595" s="594"/>
      <c r="L595" s="594"/>
      <c r="M595" s="594"/>
      <c r="N595" s="594"/>
      <c r="O595" s="594"/>
      <c r="P595" s="594"/>
      <c r="Q595" s="594"/>
      <c r="R595" s="594"/>
      <c r="S595" s="594"/>
      <c r="T595" s="594"/>
      <c r="U595" s="594"/>
      <c r="V595" s="594"/>
      <c r="W595" s="594"/>
      <c r="X595" s="594"/>
      <c r="Y595" s="594"/>
      <c r="Z595" s="594"/>
    </row>
    <row r="596" ht="14.25" customHeight="1">
      <c r="A596" s="595"/>
      <c r="B596" s="596"/>
      <c r="C596" s="499"/>
      <c r="D596" s="597"/>
      <c r="E596" s="598"/>
      <c r="F596" s="599"/>
      <c r="G596" s="594"/>
      <c r="H596" s="594"/>
      <c r="I596" s="594"/>
      <c r="J596" s="594"/>
      <c r="K596" s="594"/>
      <c r="L596" s="594"/>
      <c r="M596" s="594"/>
      <c r="N596" s="594"/>
      <c r="O596" s="594"/>
      <c r="P596" s="594"/>
      <c r="Q596" s="594"/>
      <c r="R596" s="594"/>
      <c r="S596" s="594"/>
      <c r="T596" s="594"/>
      <c r="U596" s="594"/>
      <c r="V596" s="594"/>
      <c r="W596" s="594"/>
      <c r="X596" s="594"/>
      <c r="Y596" s="594"/>
      <c r="Z596" s="594"/>
    </row>
    <row r="597" ht="14.25" customHeight="1">
      <c r="A597" s="595"/>
      <c r="B597" s="596"/>
      <c r="C597" s="499"/>
      <c r="D597" s="597"/>
      <c r="E597" s="598"/>
      <c r="F597" s="599"/>
      <c r="G597" s="594"/>
      <c r="H597" s="594"/>
      <c r="I597" s="594"/>
      <c r="J597" s="594"/>
      <c r="K597" s="594"/>
      <c r="L597" s="594"/>
      <c r="M597" s="594"/>
      <c r="N597" s="594"/>
      <c r="O597" s="594"/>
      <c r="P597" s="594"/>
      <c r="Q597" s="594"/>
      <c r="R597" s="594"/>
      <c r="S597" s="594"/>
      <c r="T597" s="594"/>
      <c r="U597" s="594"/>
      <c r="V597" s="594"/>
      <c r="W597" s="594"/>
      <c r="X597" s="594"/>
      <c r="Y597" s="594"/>
      <c r="Z597" s="594"/>
    </row>
    <row r="598" ht="14.25" customHeight="1">
      <c r="A598" s="595"/>
      <c r="B598" s="596"/>
      <c r="C598" s="499"/>
      <c r="D598" s="597"/>
      <c r="E598" s="598"/>
      <c r="F598" s="599"/>
      <c r="G598" s="594"/>
      <c r="H598" s="594"/>
      <c r="I598" s="594"/>
      <c r="J598" s="594"/>
      <c r="K598" s="594"/>
      <c r="L598" s="594"/>
      <c r="M598" s="594"/>
      <c r="N598" s="594"/>
      <c r="O598" s="594"/>
      <c r="P598" s="594"/>
      <c r="Q598" s="594"/>
      <c r="R598" s="594"/>
      <c r="S598" s="594"/>
      <c r="T598" s="594"/>
      <c r="U598" s="594"/>
      <c r="V598" s="594"/>
      <c r="W598" s="594"/>
      <c r="X598" s="594"/>
      <c r="Y598" s="594"/>
      <c r="Z598" s="594"/>
    </row>
    <row r="599" ht="14.25" customHeight="1">
      <c r="A599" s="595"/>
      <c r="B599" s="596"/>
      <c r="C599" s="499"/>
      <c r="D599" s="597"/>
      <c r="E599" s="598"/>
      <c r="F599" s="599"/>
      <c r="G599" s="594"/>
      <c r="H599" s="594"/>
      <c r="I599" s="594"/>
      <c r="J599" s="594"/>
      <c r="K599" s="594"/>
      <c r="L599" s="594"/>
      <c r="M599" s="594"/>
      <c r="N599" s="594"/>
      <c r="O599" s="594"/>
      <c r="P599" s="594"/>
      <c r="Q599" s="594"/>
      <c r="R599" s="594"/>
      <c r="S599" s="594"/>
      <c r="T599" s="594"/>
      <c r="U599" s="594"/>
      <c r="V599" s="594"/>
      <c r="W599" s="594"/>
      <c r="X599" s="594"/>
      <c r="Y599" s="594"/>
      <c r="Z599" s="594"/>
    </row>
    <row r="600" ht="14.25" customHeight="1">
      <c r="A600" s="595"/>
      <c r="B600" s="596"/>
      <c r="C600" s="499"/>
      <c r="D600" s="597"/>
      <c r="E600" s="598"/>
      <c r="F600" s="599"/>
      <c r="G600" s="594"/>
      <c r="H600" s="594"/>
      <c r="I600" s="594"/>
      <c r="J600" s="594"/>
      <c r="K600" s="594"/>
      <c r="L600" s="594"/>
      <c r="M600" s="594"/>
      <c r="N600" s="594"/>
      <c r="O600" s="594"/>
      <c r="P600" s="594"/>
      <c r="Q600" s="594"/>
      <c r="R600" s="594"/>
      <c r="S600" s="594"/>
      <c r="T600" s="594"/>
      <c r="U600" s="594"/>
      <c r="V600" s="594"/>
      <c r="W600" s="594"/>
      <c r="X600" s="594"/>
      <c r="Y600" s="594"/>
      <c r="Z600" s="594"/>
    </row>
    <row r="601" ht="14.25" customHeight="1">
      <c r="A601" s="595"/>
      <c r="B601" s="596"/>
      <c r="C601" s="499"/>
      <c r="D601" s="597"/>
      <c r="E601" s="598"/>
      <c r="F601" s="599"/>
      <c r="G601" s="594"/>
      <c r="H601" s="594"/>
      <c r="I601" s="594"/>
      <c r="J601" s="594"/>
      <c r="K601" s="594"/>
      <c r="L601" s="594"/>
      <c r="M601" s="594"/>
      <c r="N601" s="594"/>
      <c r="O601" s="594"/>
      <c r="P601" s="594"/>
      <c r="Q601" s="594"/>
      <c r="R601" s="594"/>
      <c r="S601" s="594"/>
      <c r="T601" s="594"/>
      <c r="U601" s="594"/>
      <c r="V601" s="594"/>
      <c r="W601" s="594"/>
      <c r="X601" s="594"/>
      <c r="Y601" s="594"/>
      <c r="Z601" s="594"/>
    </row>
    <row r="602" ht="14.25" customHeight="1">
      <c r="A602" s="595"/>
      <c r="B602" s="596"/>
      <c r="C602" s="499"/>
      <c r="D602" s="597"/>
      <c r="E602" s="598"/>
      <c r="F602" s="599"/>
      <c r="G602" s="594"/>
      <c r="H602" s="594"/>
      <c r="I602" s="594"/>
      <c r="J602" s="594"/>
      <c r="K602" s="594"/>
      <c r="L602" s="594"/>
      <c r="M602" s="594"/>
      <c r="N602" s="594"/>
      <c r="O602" s="594"/>
      <c r="P602" s="594"/>
      <c r="Q602" s="594"/>
      <c r="R602" s="594"/>
      <c r="S602" s="594"/>
      <c r="T602" s="594"/>
      <c r="U602" s="594"/>
      <c r="V602" s="594"/>
      <c r="W602" s="594"/>
      <c r="X602" s="594"/>
      <c r="Y602" s="594"/>
      <c r="Z602" s="594"/>
    </row>
    <row r="603" ht="14.25" customHeight="1">
      <c r="A603" s="595"/>
      <c r="B603" s="596"/>
      <c r="C603" s="499"/>
      <c r="D603" s="597"/>
      <c r="E603" s="598"/>
      <c r="F603" s="599"/>
      <c r="G603" s="594"/>
      <c r="H603" s="594"/>
      <c r="I603" s="594"/>
      <c r="J603" s="594"/>
      <c r="K603" s="594"/>
      <c r="L603" s="594"/>
      <c r="M603" s="594"/>
      <c r="N603" s="594"/>
      <c r="O603" s="594"/>
      <c r="P603" s="594"/>
      <c r="Q603" s="594"/>
      <c r="R603" s="594"/>
      <c r="S603" s="594"/>
      <c r="T603" s="594"/>
      <c r="U603" s="594"/>
      <c r="V603" s="594"/>
      <c r="W603" s="594"/>
      <c r="X603" s="594"/>
      <c r="Y603" s="594"/>
      <c r="Z603" s="594"/>
    </row>
    <row r="604" ht="14.25" customHeight="1">
      <c r="A604" s="595"/>
      <c r="B604" s="596"/>
      <c r="C604" s="499"/>
      <c r="D604" s="597"/>
      <c r="E604" s="598"/>
      <c r="F604" s="599"/>
      <c r="G604" s="594"/>
      <c r="H604" s="594"/>
      <c r="I604" s="594"/>
      <c r="J604" s="594"/>
      <c r="K604" s="594"/>
      <c r="L604" s="594"/>
      <c r="M604" s="594"/>
      <c r="N604" s="594"/>
      <c r="O604" s="594"/>
      <c r="P604" s="594"/>
      <c r="Q604" s="594"/>
      <c r="R604" s="594"/>
      <c r="S604" s="594"/>
      <c r="T604" s="594"/>
      <c r="U604" s="594"/>
      <c r="V604" s="594"/>
      <c r="W604" s="594"/>
      <c r="X604" s="594"/>
      <c r="Y604" s="594"/>
      <c r="Z604" s="594"/>
    </row>
    <row r="605" ht="14.25" customHeight="1">
      <c r="A605" s="595"/>
      <c r="B605" s="596"/>
      <c r="C605" s="499"/>
      <c r="D605" s="597"/>
      <c r="E605" s="598"/>
      <c r="F605" s="599"/>
      <c r="G605" s="594"/>
      <c r="H605" s="594"/>
      <c r="I605" s="594"/>
      <c r="J605" s="594"/>
      <c r="K605" s="594"/>
      <c r="L605" s="594"/>
      <c r="M605" s="594"/>
      <c r="N605" s="594"/>
      <c r="O605" s="594"/>
      <c r="P605" s="594"/>
      <c r="Q605" s="594"/>
      <c r="R605" s="594"/>
      <c r="S605" s="594"/>
      <c r="T605" s="594"/>
      <c r="U605" s="594"/>
      <c r="V605" s="594"/>
      <c r="W605" s="594"/>
      <c r="X605" s="594"/>
      <c r="Y605" s="594"/>
      <c r="Z605" s="594"/>
    </row>
    <row r="606" ht="14.25" customHeight="1">
      <c r="A606" s="595"/>
      <c r="B606" s="596"/>
      <c r="C606" s="499"/>
      <c r="D606" s="597"/>
      <c r="E606" s="598"/>
      <c r="F606" s="599"/>
      <c r="G606" s="594"/>
      <c r="H606" s="594"/>
      <c r="I606" s="594"/>
      <c r="J606" s="594"/>
      <c r="K606" s="594"/>
      <c r="L606" s="594"/>
      <c r="M606" s="594"/>
      <c r="N606" s="594"/>
      <c r="O606" s="594"/>
      <c r="P606" s="594"/>
      <c r="Q606" s="594"/>
      <c r="R606" s="594"/>
      <c r="S606" s="594"/>
      <c r="T606" s="594"/>
      <c r="U606" s="594"/>
      <c r="V606" s="594"/>
      <c r="W606" s="594"/>
      <c r="X606" s="594"/>
      <c r="Y606" s="594"/>
      <c r="Z606" s="594"/>
    </row>
    <row r="607" ht="14.25" customHeight="1">
      <c r="A607" s="595"/>
      <c r="B607" s="596"/>
      <c r="C607" s="499"/>
      <c r="D607" s="597"/>
      <c r="E607" s="598"/>
      <c r="F607" s="599"/>
      <c r="G607" s="594"/>
      <c r="H607" s="594"/>
      <c r="I607" s="594"/>
      <c r="J607" s="594"/>
      <c r="K607" s="594"/>
      <c r="L607" s="594"/>
      <c r="M607" s="594"/>
      <c r="N607" s="594"/>
      <c r="O607" s="594"/>
      <c r="P607" s="594"/>
      <c r="Q607" s="594"/>
      <c r="R607" s="594"/>
      <c r="S607" s="594"/>
      <c r="T607" s="594"/>
      <c r="U607" s="594"/>
      <c r="V607" s="594"/>
      <c r="W607" s="594"/>
      <c r="X607" s="594"/>
      <c r="Y607" s="594"/>
      <c r="Z607" s="594"/>
    </row>
    <row r="608" ht="14.25" customHeight="1">
      <c r="A608" s="595"/>
      <c r="B608" s="596"/>
      <c r="C608" s="499"/>
      <c r="D608" s="597"/>
      <c r="E608" s="598"/>
      <c r="F608" s="599"/>
      <c r="G608" s="594"/>
      <c r="H608" s="594"/>
      <c r="I608" s="594"/>
      <c r="J608" s="594"/>
      <c r="K608" s="594"/>
      <c r="L608" s="594"/>
      <c r="M608" s="594"/>
      <c r="N608" s="594"/>
      <c r="O608" s="594"/>
      <c r="P608" s="594"/>
      <c r="Q608" s="594"/>
      <c r="R608" s="594"/>
      <c r="S608" s="594"/>
      <c r="T608" s="594"/>
      <c r="U608" s="594"/>
      <c r="V608" s="594"/>
      <c r="W608" s="594"/>
      <c r="X608" s="594"/>
      <c r="Y608" s="594"/>
      <c r="Z608" s="594"/>
    </row>
    <row r="609" ht="14.25" customHeight="1">
      <c r="A609" s="595"/>
      <c r="B609" s="596"/>
      <c r="C609" s="499"/>
      <c r="D609" s="597"/>
      <c r="E609" s="598"/>
      <c r="F609" s="599"/>
      <c r="G609" s="594"/>
      <c r="H609" s="594"/>
      <c r="I609" s="594"/>
      <c r="J609" s="594"/>
      <c r="K609" s="594"/>
      <c r="L609" s="594"/>
      <c r="M609" s="594"/>
      <c r="N609" s="594"/>
      <c r="O609" s="594"/>
      <c r="P609" s="594"/>
      <c r="Q609" s="594"/>
      <c r="R609" s="594"/>
      <c r="S609" s="594"/>
      <c r="T609" s="594"/>
      <c r="U609" s="594"/>
      <c r="V609" s="594"/>
      <c r="W609" s="594"/>
      <c r="X609" s="594"/>
      <c r="Y609" s="594"/>
      <c r="Z609" s="594"/>
    </row>
    <row r="610" ht="14.25" customHeight="1">
      <c r="A610" s="595"/>
      <c r="B610" s="596"/>
      <c r="C610" s="499"/>
      <c r="D610" s="597"/>
      <c r="E610" s="598"/>
      <c r="F610" s="599"/>
      <c r="G610" s="594"/>
      <c r="H610" s="594"/>
      <c r="I610" s="594"/>
      <c r="J610" s="594"/>
      <c r="K610" s="594"/>
      <c r="L610" s="594"/>
      <c r="M610" s="594"/>
      <c r="N610" s="594"/>
      <c r="O610" s="594"/>
      <c r="P610" s="594"/>
      <c r="Q610" s="594"/>
      <c r="R610" s="594"/>
      <c r="S610" s="594"/>
      <c r="T610" s="594"/>
      <c r="U610" s="594"/>
      <c r="V610" s="594"/>
      <c r="W610" s="594"/>
      <c r="X610" s="594"/>
      <c r="Y610" s="594"/>
      <c r="Z610" s="594"/>
    </row>
    <row r="611" ht="14.25" customHeight="1">
      <c r="A611" s="595"/>
      <c r="B611" s="596"/>
      <c r="C611" s="499"/>
      <c r="D611" s="597"/>
      <c r="E611" s="598"/>
      <c r="F611" s="599"/>
      <c r="G611" s="594"/>
      <c r="H611" s="594"/>
      <c r="I611" s="594"/>
      <c r="J611" s="594"/>
      <c r="K611" s="594"/>
      <c r="L611" s="594"/>
      <c r="M611" s="594"/>
      <c r="N611" s="594"/>
      <c r="O611" s="594"/>
      <c r="P611" s="594"/>
      <c r="Q611" s="594"/>
      <c r="R611" s="594"/>
      <c r="S611" s="594"/>
      <c r="T611" s="594"/>
      <c r="U611" s="594"/>
      <c r="V611" s="594"/>
      <c r="W611" s="594"/>
      <c r="X611" s="594"/>
      <c r="Y611" s="594"/>
      <c r="Z611" s="594"/>
    </row>
    <row r="612" ht="14.25" customHeight="1">
      <c r="A612" s="595"/>
      <c r="B612" s="596"/>
      <c r="C612" s="499"/>
      <c r="D612" s="597"/>
      <c r="E612" s="598"/>
      <c r="F612" s="599"/>
      <c r="G612" s="594"/>
      <c r="H612" s="594"/>
      <c r="I612" s="594"/>
      <c r="J612" s="594"/>
      <c r="K612" s="594"/>
      <c r="L612" s="594"/>
      <c r="M612" s="594"/>
      <c r="N612" s="594"/>
      <c r="O612" s="594"/>
      <c r="P612" s="594"/>
      <c r="Q612" s="594"/>
      <c r="R612" s="594"/>
      <c r="S612" s="594"/>
      <c r="T612" s="594"/>
      <c r="U612" s="594"/>
      <c r="V612" s="594"/>
      <c r="W612" s="594"/>
      <c r="X612" s="594"/>
      <c r="Y612" s="594"/>
      <c r="Z612" s="594"/>
    </row>
    <row r="613" ht="14.25" customHeight="1">
      <c r="A613" s="595"/>
      <c r="B613" s="596"/>
      <c r="C613" s="499"/>
      <c r="D613" s="597"/>
      <c r="E613" s="598"/>
      <c r="F613" s="599"/>
      <c r="G613" s="594"/>
      <c r="H613" s="594"/>
      <c r="I613" s="594"/>
      <c r="J613" s="594"/>
      <c r="K613" s="594"/>
      <c r="L613" s="594"/>
      <c r="M613" s="594"/>
      <c r="N613" s="594"/>
      <c r="O613" s="594"/>
      <c r="P613" s="594"/>
      <c r="Q613" s="594"/>
      <c r="R613" s="594"/>
      <c r="S613" s="594"/>
      <c r="T613" s="594"/>
      <c r="U613" s="594"/>
      <c r="V613" s="594"/>
      <c r="W613" s="594"/>
      <c r="X613" s="594"/>
      <c r="Y613" s="594"/>
      <c r="Z613" s="594"/>
    </row>
    <row r="614" ht="14.25" customHeight="1">
      <c r="A614" s="595"/>
      <c r="B614" s="596"/>
      <c r="C614" s="499"/>
      <c r="D614" s="597"/>
      <c r="E614" s="598"/>
      <c r="F614" s="599"/>
      <c r="G614" s="594"/>
      <c r="H614" s="594"/>
      <c r="I614" s="594"/>
      <c r="J614" s="594"/>
      <c r="K614" s="594"/>
      <c r="L614" s="594"/>
      <c r="M614" s="594"/>
      <c r="N614" s="594"/>
      <c r="O614" s="594"/>
      <c r="P614" s="594"/>
      <c r="Q614" s="594"/>
      <c r="R614" s="594"/>
      <c r="S614" s="594"/>
      <c r="T614" s="594"/>
      <c r="U614" s="594"/>
      <c r="V614" s="594"/>
      <c r="W614" s="594"/>
      <c r="X614" s="594"/>
      <c r="Y614" s="594"/>
      <c r="Z614" s="594"/>
    </row>
    <row r="615" ht="14.25" customHeight="1">
      <c r="A615" s="595"/>
      <c r="B615" s="596"/>
      <c r="C615" s="499"/>
      <c r="D615" s="597"/>
      <c r="E615" s="598"/>
      <c r="F615" s="599"/>
      <c r="G615" s="594"/>
      <c r="H615" s="594"/>
      <c r="I615" s="594"/>
      <c r="J615" s="594"/>
      <c r="K615" s="594"/>
      <c r="L615" s="594"/>
      <c r="M615" s="594"/>
      <c r="N615" s="594"/>
      <c r="O615" s="594"/>
      <c r="P615" s="594"/>
      <c r="Q615" s="594"/>
      <c r="R615" s="594"/>
      <c r="S615" s="594"/>
      <c r="T615" s="594"/>
      <c r="U615" s="594"/>
      <c r="V615" s="594"/>
      <c r="W615" s="594"/>
      <c r="X615" s="594"/>
      <c r="Y615" s="594"/>
      <c r="Z615" s="594"/>
    </row>
    <row r="616" ht="14.25" customHeight="1">
      <c r="A616" s="595"/>
      <c r="B616" s="596"/>
      <c r="C616" s="499"/>
      <c r="D616" s="597"/>
      <c r="E616" s="598"/>
      <c r="F616" s="599"/>
      <c r="G616" s="594"/>
      <c r="H616" s="594"/>
      <c r="I616" s="594"/>
      <c r="J616" s="594"/>
      <c r="K616" s="594"/>
      <c r="L616" s="594"/>
      <c r="M616" s="594"/>
      <c r="N616" s="594"/>
      <c r="O616" s="594"/>
      <c r="P616" s="594"/>
      <c r="Q616" s="594"/>
      <c r="R616" s="594"/>
      <c r="S616" s="594"/>
      <c r="T616" s="594"/>
      <c r="U616" s="594"/>
      <c r="V616" s="594"/>
      <c r="W616" s="594"/>
      <c r="X616" s="594"/>
      <c r="Y616" s="594"/>
      <c r="Z616" s="594"/>
    </row>
    <row r="617" ht="14.25" customHeight="1">
      <c r="A617" s="595"/>
      <c r="B617" s="596"/>
      <c r="C617" s="499"/>
      <c r="D617" s="597"/>
      <c r="E617" s="598"/>
      <c r="F617" s="599"/>
      <c r="G617" s="594"/>
      <c r="H617" s="594"/>
      <c r="I617" s="594"/>
      <c r="J617" s="594"/>
      <c r="K617" s="594"/>
      <c r="L617" s="594"/>
      <c r="M617" s="594"/>
      <c r="N617" s="594"/>
      <c r="O617" s="594"/>
      <c r="P617" s="594"/>
      <c r="Q617" s="594"/>
      <c r="R617" s="594"/>
      <c r="S617" s="594"/>
      <c r="T617" s="594"/>
      <c r="U617" s="594"/>
      <c r="V617" s="594"/>
      <c r="W617" s="594"/>
      <c r="X617" s="594"/>
      <c r="Y617" s="594"/>
      <c r="Z617" s="594"/>
    </row>
    <row r="618" ht="14.25" customHeight="1">
      <c r="A618" s="595"/>
      <c r="B618" s="596"/>
      <c r="C618" s="499"/>
      <c r="D618" s="597"/>
      <c r="E618" s="598"/>
      <c r="F618" s="599"/>
      <c r="G618" s="594"/>
      <c r="H618" s="594"/>
      <c r="I618" s="594"/>
      <c r="J618" s="594"/>
      <c r="K618" s="594"/>
      <c r="L618" s="594"/>
      <c r="M618" s="594"/>
      <c r="N618" s="594"/>
      <c r="O618" s="594"/>
      <c r="P618" s="594"/>
      <c r="Q618" s="594"/>
      <c r="R618" s="594"/>
      <c r="S618" s="594"/>
      <c r="T618" s="594"/>
      <c r="U618" s="594"/>
      <c r="V618" s="594"/>
      <c r="W618" s="594"/>
      <c r="X618" s="594"/>
      <c r="Y618" s="594"/>
      <c r="Z618" s="594"/>
    </row>
    <row r="619" ht="14.25" customHeight="1">
      <c r="A619" s="595"/>
      <c r="B619" s="596"/>
      <c r="C619" s="499"/>
      <c r="D619" s="597"/>
      <c r="E619" s="598"/>
      <c r="F619" s="599"/>
      <c r="G619" s="594"/>
      <c r="H619" s="594"/>
      <c r="I619" s="594"/>
      <c r="J619" s="594"/>
      <c r="K619" s="594"/>
      <c r="L619" s="594"/>
      <c r="M619" s="594"/>
      <c r="N619" s="594"/>
      <c r="O619" s="594"/>
      <c r="P619" s="594"/>
      <c r="Q619" s="594"/>
      <c r="R619" s="594"/>
      <c r="S619" s="594"/>
      <c r="T619" s="594"/>
      <c r="U619" s="594"/>
      <c r="V619" s="594"/>
      <c r="W619" s="594"/>
      <c r="X619" s="594"/>
      <c r="Y619" s="594"/>
      <c r="Z619" s="594"/>
    </row>
    <row r="620" ht="14.25" customHeight="1">
      <c r="A620" s="595"/>
      <c r="B620" s="596"/>
      <c r="C620" s="499"/>
      <c r="D620" s="597"/>
      <c r="E620" s="598"/>
      <c r="F620" s="599"/>
      <c r="G620" s="594"/>
      <c r="H620" s="594"/>
      <c r="I620" s="594"/>
      <c r="J620" s="594"/>
      <c r="K620" s="594"/>
      <c r="L620" s="594"/>
      <c r="M620" s="594"/>
      <c r="N620" s="594"/>
      <c r="O620" s="594"/>
      <c r="P620" s="594"/>
      <c r="Q620" s="594"/>
      <c r="R620" s="594"/>
      <c r="S620" s="594"/>
      <c r="T620" s="594"/>
      <c r="U620" s="594"/>
      <c r="V620" s="594"/>
      <c r="W620" s="594"/>
      <c r="X620" s="594"/>
      <c r="Y620" s="594"/>
      <c r="Z620" s="594"/>
    </row>
    <row r="621" ht="14.25" customHeight="1">
      <c r="A621" s="595"/>
      <c r="B621" s="596"/>
      <c r="C621" s="499"/>
      <c r="D621" s="597"/>
      <c r="E621" s="598"/>
      <c r="F621" s="599"/>
      <c r="G621" s="594"/>
      <c r="H621" s="594"/>
      <c r="I621" s="594"/>
      <c r="J621" s="594"/>
      <c r="K621" s="594"/>
      <c r="L621" s="594"/>
      <c r="M621" s="594"/>
      <c r="N621" s="594"/>
      <c r="O621" s="594"/>
      <c r="P621" s="594"/>
      <c r="Q621" s="594"/>
      <c r="R621" s="594"/>
      <c r="S621" s="594"/>
      <c r="T621" s="594"/>
      <c r="U621" s="594"/>
      <c r="V621" s="594"/>
      <c r="W621" s="594"/>
      <c r="X621" s="594"/>
      <c r="Y621" s="594"/>
      <c r="Z621" s="594"/>
    </row>
    <row r="622" ht="14.25" customHeight="1">
      <c r="A622" s="595"/>
      <c r="B622" s="596"/>
      <c r="C622" s="499"/>
      <c r="D622" s="597"/>
      <c r="E622" s="598"/>
      <c r="F622" s="599"/>
      <c r="G622" s="594"/>
      <c r="H622" s="594"/>
      <c r="I622" s="594"/>
      <c r="J622" s="594"/>
      <c r="K622" s="594"/>
      <c r="L622" s="594"/>
      <c r="M622" s="594"/>
      <c r="N622" s="594"/>
      <c r="O622" s="594"/>
      <c r="P622" s="594"/>
      <c r="Q622" s="594"/>
      <c r="R622" s="594"/>
      <c r="S622" s="594"/>
      <c r="T622" s="594"/>
      <c r="U622" s="594"/>
      <c r="V622" s="594"/>
      <c r="W622" s="594"/>
      <c r="X622" s="594"/>
      <c r="Y622" s="594"/>
      <c r="Z622" s="594"/>
    </row>
    <row r="623" ht="14.25" customHeight="1">
      <c r="A623" s="595"/>
      <c r="B623" s="596"/>
      <c r="C623" s="499"/>
      <c r="D623" s="597"/>
      <c r="E623" s="598"/>
      <c r="F623" s="599"/>
      <c r="G623" s="594"/>
      <c r="H623" s="594"/>
      <c r="I623" s="594"/>
      <c r="J623" s="594"/>
      <c r="K623" s="594"/>
      <c r="L623" s="594"/>
      <c r="M623" s="594"/>
      <c r="N623" s="594"/>
      <c r="O623" s="594"/>
      <c r="P623" s="594"/>
      <c r="Q623" s="594"/>
      <c r="R623" s="594"/>
      <c r="S623" s="594"/>
      <c r="T623" s="594"/>
      <c r="U623" s="594"/>
      <c r="V623" s="594"/>
      <c r="W623" s="594"/>
      <c r="X623" s="594"/>
      <c r="Y623" s="594"/>
      <c r="Z623" s="594"/>
    </row>
    <row r="624" ht="14.25" customHeight="1">
      <c r="A624" s="595"/>
      <c r="B624" s="596"/>
      <c r="C624" s="499"/>
      <c r="D624" s="597"/>
      <c r="E624" s="598"/>
      <c r="F624" s="599"/>
      <c r="G624" s="594"/>
      <c r="H624" s="594"/>
      <c r="I624" s="594"/>
      <c r="J624" s="594"/>
      <c r="K624" s="594"/>
      <c r="L624" s="594"/>
      <c r="M624" s="594"/>
      <c r="N624" s="594"/>
      <c r="O624" s="594"/>
      <c r="P624" s="594"/>
      <c r="Q624" s="594"/>
      <c r="R624" s="594"/>
      <c r="S624" s="594"/>
      <c r="T624" s="594"/>
      <c r="U624" s="594"/>
      <c r="V624" s="594"/>
      <c r="W624" s="594"/>
      <c r="X624" s="594"/>
      <c r="Y624" s="594"/>
      <c r="Z624" s="594"/>
    </row>
    <row r="625" ht="14.25" customHeight="1">
      <c r="A625" s="595"/>
      <c r="B625" s="596"/>
      <c r="C625" s="499"/>
      <c r="D625" s="597"/>
      <c r="E625" s="598"/>
      <c r="F625" s="599"/>
      <c r="G625" s="594"/>
      <c r="H625" s="594"/>
      <c r="I625" s="594"/>
      <c r="J625" s="594"/>
      <c r="K625" s="594"/>
      <c r="L625" s="594"/>
      <c r="M625" s="594"/>
      <c r="N625" s="594"/>
      <c r="O625" s="594"/>
      <c r="P625" s="594"/>
      <c r="Q625" s="594"/>
      <c r="R625" s="594"/>
      <c r="S625" s="594"/>
      <c r="T625" s="594"/>
      <c r="U625" s="594"/>
      <c r="V625" s="594"/>
      <c r="W625" s="594"/>
      <c r="X625" s="594"/>
      <c r="Y625" s="594"/>
      <c r="Z625" s="594"/>
    </row>
    <row r="626" ht="14.25" customHeight="1">
      <c r="A626" s="595"/>
      <c r="B626" s="596"/>
      <c r="C626" s="499"/>
      <c r="D626" s="597"/>
      <c r="E626" s="598"/>
      <c r="F626" s="599"/>
      <c r="G626" s="594"/>
      <c r="H626" s="594"/>
      <c r="I626" s="594"/>
      <c r="J626" s="594"/>
      <c r="K626" s="594"/>
      <c r="L626" s="594"/>
      <c r="M626" s="594"/>
      <c r="N626" s="594"/>
      <c r="O626" s="594"/>
      <c r="P626" s="594"/>
      <c r="Q626" s="594"/>
      <c r="R626" s="594"/>
      <c r="S626" s="594"/>
      <c r="T626" s="594"/>
      <c r="U626" s="594"/>
      <c r="V626" s="594"/>
      <c r="W626" s="594"/>
      <c r="X626" s="594"/>
      <c r="Y626" s="594"/>
      <c r="Z626" s="594"/>
    </row>
    <row r="627" ht="14.25" customHeight="1">
      <c r="A627" s="595"/>
      <c r="B627" s="596"/>
      <c r="C627" s="499"/>
      <c r="D627" s="597"/>
      <c r="E627" s="598"/>
      <c r="F627" s="599"/>
      <c r="G627" s="594"/>
      <c r="H627" s="594"/>
      <c r="I627" s="594"/>
      <c r="J627" s="594"/>
      <c r="K627" s="594"/>
      <c r="L627" s="594"/>
      <c r="M627" s="594"/>
      <c r="N627" s="594"/>
      <c r="O627" s="594"/>
      <c r="P627" s="594"/>
      <c r="Q627" s="594"/>
      <c r="R627" s="594"/>
      <c r="S627" s="594"/>
      <c r="T627" s="594"/>
      <c r="U627" s="594"/>
      <c r="V627" s="594"/>
      <c r="W627" s="594"/>
      <c r="X627" s="594"/>
      <c r="Y627" s="594"/>
      <c r="Z627" s="594"/>
    </row>
    <row r="628" ht="14.25" customHeight="1">
      <c r="A628" s="595"/>
      <c r="B628" s="596"/>
      <c r="C628" s="499"/>
      <c r="D628" s="597"/>
      <c r="E628" s="598"/>
      <c r="F628" s="599"/>
      <c r="G628" s="594"/>
      <c r="H628" s="594"/>
      <c r="I628" s="594"/>
      <c r="J628" s="594"/>
      <c r="K628" s="594"/>
      <c r="L628" s="594"/>
      <c r="M628" s="594"/>
      <c r="N628" s="594"/>
      <c r="O628" s="594"/>
      <c r="P628" s="594"/>
      <c r="Q628" s="594"/>
      <c r="R628" s="594"/>
      <c r="S628" s="594"/>
      <c r="T628" s="594"/>
      <c r="U628" s="594"/>
      <c r="V628" s="594"/>
      <c r="W628" s="594"/>
      <c r="X628" s="594"/>
      <c r="Y628" s="594"/>
      <c r="Z628" s="594"/>
    </row>
    <row r="629" ht="14.25" customHeight="1">
      <c r="A629" s="595"/>
      <c r="B629" s="596"/>
      <c r="C629" s="499"/>
      <c r="D629" s="597"/>
      <c r="E629" s="598"/>
      <c r="F629" s="599"/>
      <c r="G629" s="594"/>
      <c r="H629" s="594"/>
      <c r="I629" s="594"/>
      <c r="J629" s="594"/>
      <c r="K629" s="594"/>
      <c r="L629" s="594"/>
      <c r="M629" s="594"/>
      <c r="N629" s="594"/>
      <c r="O629" s="594"/>
      <c r="P629" s="594"/>
      <c r="Q629" s="594"/>
      <c r="R629" s="594"/>
      <c r="S629" s="594"/>
      <c r="T629" s="594"/>
      <c r="U629" s="594"/>
      <c r="V629" s="594"/>
      <c r="W629" s="594"/>
      <c r="X629" s="594"/>
      <c r="Y629" s="594"/>
      <c r="Z629" s="594"/>
    </row>
    <row r="630" ht="14.25" customHeight="1">
      <c r="A630" s="595"/>
      <c r="B630" s="596"/>
      <c r="C630" s="499"/>
      <c r="D630" s="597"/>
      <c r="E630" s="598"/>
      <c r="F630" s="599"/>
      <c r="G630" s="594"/>
      <c r="H630" s="594"/>
      <c r="I630" s="594"/>
      <c r="J630" s="594"/>
      <c r="K630" s="594"/>
      <c r="L630" s="594"/>
      <c r="M630" s="594"/>
      <c r="N630" s="594"/>
      <c r="O630" s="594"/>
      <c r="P630" s="594"/>
      <c r="Q630" s="594"/>
      <c r="R630" s="594"/>
      <c r="S630" s="594"/>
      <c r="T630" s="594"/>
      <c r="U630" s="594"/>
      <c r="V630" s="594"/>
      <c r="W630" s="594"/>
      <c r="X630" s="594"/>
      <c r="Y630" s="594"/>
      <c r="Z630" s="594"/>
    </row>
    <row r="631" ht="14.25" customHeight="1">
      <c r="A631" s="595"/>
      <c r="B631" s="596"/>
      <c r="C631" s="499"/>
      <c r="D631" s="597"/>
      <c r="E631" s="598"/>
      <c r="F631" s="599"/>
      <c r="G631" s="594"/>
      <c r="H631" s="594"/>
      <c r="I631" s="594"/>
      <c r="J631" s="594"/>
      <c r="K631" s="594"/>
      <c r="L631" s="594"/>
      <c r="M631" s="594"/>
      <c r="N631" s="594"/>
      <c r="O631" s="594"/>
      <c r="P631" s="594"/>
      <c r="Q631" s="594"/>
      <c r="R631" s="594"/>
      <c r="S631" s="594"/>
      <c r="T631" s="594"/>
      <c r="U631" s="594"/>
      <c r="V631" s="594"/>
      <c r="W631" s="594"/>
      <c r="X631" s="594"/>
      <c r="Y631" s="594"/>
      <c r="Z631" s="594"/>
    </row>
    <row r="632" ht="14.25" customHeight="1">
      <c r="A632" s="595"/>
      <c r="B632" s="596"/>
      <c r="C632" s="499"/>
      <c r="D632" s="597"/>
      <c r="E632" s="598"/>
      <c r="F632" s="599"/>
      <c r="G632" s="594"/>
      <c r="H632" s="594"/>
      <c r="I632" s="594"/>
      <c r="J632" s="594"/>
      <c r="K632" s="594"/>
      <c r="L632" s="594"/>
      <c r="M632" s="594"/>
      <c r="N632" s="594"/>
      <c r="O632" s="594"/>
      <c r="P632" s="594"/>
      <c r="Q632" s="594"/>
      <c r="R632" s="594"/>
      <c r="S632" s="594"/>
      <c r="T632" s="594"/>
      <c r="U632" s="594"/>
      <c r="V632" s="594"/>
      <c r="W632" s="594"/>
      <c r="X632" s="594"/>
      <c r="Y632" s="594"/>
      <c r="Z632" s="594"/>
    </row>
    <row r="633" ht="14.25" customHeight="1">
      <c r="A633" s="595"/>
      <c r="B633" s="596"/>
      <c r="C633" s="499"/>
      <c r="D633" s="597"/>
      <c r="E633" s="598"/>
      <c r="F633" s="599"/>
      <c r="G633" s="594"/>
      <c r="H633" s="594"/>
      <c r="I633" s="594"/>
      <c r="J633" s="594"/>
      <c r="K633" s="594"/>
      <c r="L633" s="594"/>
      <c r="M633" s="594"/>
      <c r="N633" s="594"/>
      <c r="O633" s="594"/>
      <c r="P633" s="594"/>
      <c r="Q633" s="594"/>
      <c r="R633" s="594"/>
      <c r="S633" s="594"/>
      <c r="T633" s="594"/>
      <c r="U633" s="594"/>
      <c r="V633" s="594"/>
      <c r="W633" s="594"/>
      <c r="X633" s="594"/>
      <c r="Y633" s="594"/>
      <c r="Z633" s="594"/>
    </row>
    <row r="634" ht="14.25" customHeight="1">
      <c r="A634" s="595"/>
      <c r="B634" s="596"/>
      <c r="C634" s="499"/>
      <c r="D634" s="597"/>
      <c r="E634" s="598"/>
      <c r="F634" s="599"/>
      <c r="G634" s="594"/>
      <c r="H634" s="594"/>
      <c r="I634" s="594"/>
      <c r="J634" s="594"/>
      <c r="K634" s="594"/>
      <c r="L634" s="594"/>
      <c r="M634" s="594"/>
      <c r="N634" s="594"/>
      <c r="O634" s="594"/>
      <c r="P634" s="594"/>
      <c r="Q634" s="594"/>
      <c r="R634" s="594"/>
      <c r="S634" s="594"/>
      <c r="T634" s="594"/>
      <c r="U634" s="594"/>
      <c r="V634" s="594"/>
      <c r="W634" s="594"/>
      <c r="X634" s="594"/>
      <c r="Y634" s="594"/>
      <c r="Z634" s="594"/>
    </row>
    <row r="635" ht="14.25" customHeight="1">
      <c r="A635" s="595"/>
      <c r="B635" s="596"/>
      <c r="C635" s="499"/>
      <c r="D635" s="597"/>
      <c r="E635" s="598"/>
      <c r="F635" s="599"/>
      <c r="G635" s="594"/>
      <c r="H635" s="594"/>
      <c r="I635" s="594"/>
      <c r="J635" s="594"/>
      <c r="K635" s="594"/>
      <c r="L635" s="594"/>
      <c r="M635" s="594"/>
      <c r="N635" s="594"/>
      <c r="O635" s="594"/>
      <c r="P635" s="594"/>
      <c r="Q635" s="594"/>
      <c r="R635" s="594"/>
      <c r="S635" s="594"/>
      <c r="T635" s="594"/>
      <c r="U635" s="594"/>
      <c r="V635" s="594"/>
      <c r="W635" s="594"/>
      <c r="X635" s="594"/>
      <c r="Y635" s="594"/>
      <c r="Z635" s="594"/>
    </row>
    <row r="636" ht="14.25" customHeight="1">
      <c r="A636" s="595"/>
      <c r="B636" s="596"/>
      <c r="C636" s="499"/>
      <c r="D636" s="597"/>
      <c r="E636" s="598"/>
      <c r="F636" s="599"/>
      <c r="G636" s="594"/>
      <c r="H636" s="594"/>
      <c r="I636" s="594"/>
      <c r="J636" s="594"/>
      <c r="K636" s="594"/>
      <c r="L636" s="594"/>
      <c r="M636" s="594"/>
      <c r="N636" s="594"/>
      <c r="O636" s="594"/>
      <c r="P636" s="594"/>
      <c r="Q636" s="594"/>
      <c r="R636" s="594"/>
      <c r="S636" s="594"/>
      <c r="T636" s="594"/>
      <c r="U636" s="594"/>
      <c r="V636" s="594"/>
      <c r="W636" s="594"/>
      <c r="X636" s="594"/>
      <c r="Y636" s="594"/>
      <c r="Z636" s="594"/>
    </row>
    <row r="637" ht="14.25" customHeight="1">
      <c r="A637" s="595"/>
      <c r="B637" s="596"/>
      <c r="C637" s="499"/>
      <c r="D637" s="597"/>
      <c r="E637" s="598"/>
      <c r="F637" s="599"/>
      <c r="G637" s="594"/>
      <c r="H637" s="594"/>
      <c r="I637" s="594"/>
      <c r="J637" s="594"/>
      <c r="K637" s="594"/>
      <c r="L637" s="594"/>
      <c r="M637" s="594"/>
      <c r="N637" s="594"/>
      <c r="O637" s="594"/>
      <c r="P637" s="594"/>
      <c r="Q637" s="594"/>
      <c r="R637" s="594"/>
      <c r="S637" s="594"/>
      <c r="T637" s="594"/>
      <c r="U637" s="594"/>
      <c r="V637" s="594"/>
      <c r="W637" s="594"/>
      <c r="X637" s="594"/>
      <c r="Y637" s="594"/>
      <c r="Z637" s="594"/>
    </row>
    <row r="638" ht="14.25" customHeight="1">
      <c r="A638" s="595"/>
      <c r="B638" s="596"/>
      <c r="C638" s="499"/>
      <c r="D638" s="597"/>
      <c r="E638" s="598"/>
      <c r="F638" s="599"/>
      <c r="G638" s="594"/>
      <c r="H638" s="594"/>
      <c r="I638" s="594"/>
      <c r="J638" s="594"/>
      <c r="K638" s="594"/>
      <c r="L638" s="594"/>
      <c r="M638" s="594"/>
      <c r="N638" s="594"/>
      <c r="O638" s="594"/>
      <c r="P638" s="594"/>
      <c r="Q638" s="594"/>
      <c r="R638" s="594"/>
      <c r="S638" s="594"/>
      <c r="T638" s="594"/>
      <c r="U638" s="594"/>
      <c r="V638" s="594"/>
      <c r="W638" s="594"/>
      <c r="X638" s="594"/>
      <c r="Y638" s="594"/>
      <c r="Z638" s="594"/>
    </row>
    <row r="639" ht="14.25" customHeight="1">
      <c r="A639" s="595"/>
      <c r="B639" s="596"/>
      <c r="C639" s="499"/>
      <c r="D639" s="597"/>
      <c r="E639" s="598"/>
      <c r="F639" s="599"/>
      <c r="G639" s="594"/>
      <c r="H639" s="594"/>
      <c r="I639" s="594"/>
      <c r="J639" s="594"/>
      <c r="K639" s="594"/>
      <c r="L639" s="594"/>
      <c r="M639" s="594"/>
      <c r="N639" s="594"/>
      <c r="O639" s="594"/>
      <c r="P639" s="594"/>
      <c r="Q639" s="594"/>
      <c r="R639" s="594"/>
      <c r="S639" s="594"/>
      <c r="T639" s="594"/>
      <c r="U639" s="594"/>
      <c r="V639" s="594"/>
      <c r="W639" s="594"/>
      <c r="X639" s="594"/>
      <c r="Y639" s="594"/>
      <c r="Z639" s="594"/>
    </row>
    <row r="640" ht="14.25" customHeight="1">
      <c r="A640" s="595"/>
      <c r="B640" s="596"/>
      <c r="C640" s="499"/>
      <c r="D640" s="597"/>
      <c r="E640" s="598"/>
      <c r="F640" s="599"/>
      <c r="G640" s="594"/>
      <c r="H640" s="594"/>
      <c r="I640" s="594"/>
      <c r="J640" s="594"/>
      <c r="K640" s="594"/>
      <c r="L640" s="594"/>
      <c r="M640" s="594"/>
      <c r="N640" s="594"/>
      <c r="O640" s="594"/>
      <c r="P640" s="594"/>
      <c r="Q640" s="594"/>
      <c r="R640" s="594"/>
      <c r="S640" s="594"/>
      <c r="T640" s="594"/>
      <c r="U640" s="594"/>
      <c r="V640" s="594"/>
      <c r="W640" s="594"/>
      <c r="X640" s="594"/>
      <c r="Y640" s="594"/>
      <c r="Z640" s="594"/>
    </row>
    <row r="641" ht="14.25" customHeight="1">
      <c r="A641" s="595"/>
      <c r="B641" s="596"/>
      <c r="C641" s="499"/>
      <c r="D641" s="597"/>
      <c r="E641" s="598"/>
      <c r="F641" s="599"/>
      <c r="G641" s="594"/>
      <c r="H641" s="594"/>
      <c r="I641" s="594"/>
      <c r="J641" s="594"/>
      <c r="K641" s="594"/>
      <c r="L641" s="594"/>
      <c r="M641" s="594"/>
      <c r="N641" s="594"/>
      <c r="O641" s="594"/>
      <c r="P641" s="594"/>
      <c r="Q641" s="594"/>
      <c r="R641" s="594"/>
      <c r="S641" s="594"/>
      <c r="T641" s="594"/>
      <c r="U641" s="594"/>
      <c r="V641" s="594"/>
      <c r="W641" s="594"/>
      <c r="X641" s="594"/>
      <c r="Y641" s="594"/>
      <c r="Z641" s="594"/>
    </row>
    <row r="642" ht="14.25" customHeight="1">
      <c r="A642" s="595"/>
      <c r="B642" s="596"/>
      <c r="C642" s="499"/>
      <c r="D642" s="597"/>
      <c r="E642" s="598"/>
      <c r="F642" s="599"/>
      <c r="G642" s="594"/>
      <c r="H642" s="594"/>
      <c r="I642" s="594"/>
      <c r="J642" s="594"/>
      <c r="K642" s="594"/>
      <c r="L642" s="594"/>
      <c r="M642" s="594"/>
      <c r="N642" s="594"/>
      <c r="O642" s="594"/>
      <c r="P642" s="594"/>
      <c r="Q642" s="594"/>
      <c r="R642" s="594"/>
      <c r="S642" s="594"/>
      <c r="T642" s="594"/>
      <c r="U642" s="594"/>
      <c r="V642" s="594"/>
      <c r="W642" s="594"/>
      <c r="X642" s="594"/>
      <c r="Y642" s="594"/>
      <c r="Z642" s="594"/>
    </row>
    <row r="643" ht="14.25" customHeight="1">
      <c r="A643" s="595"/>
      <c r="B643" s="596"/>
      <c r="C643" s="499"/>
      <c r="D643" s="597"/>
      <c r="E643" s="598"/>
      <c r="F643" s="599"/>
      <c r="G643" s="594"/>
      <c r="H643" s="594"/>
      <c r="I643" s="594"/>
      <c r="J643" s="594"/>
      <c r="K643" s="594"/>
      <c r="L643" s="594"/>
      <c r="M643" s="594"/>
      <c r="N643" s="594"/>
      <c r="O643" s="594"/>
      <c r="P643" s="594"/>
      <c r="Q643" s="594"/>
      <c r="R643" s="594"/>
      <c r="S643" s="594"/>
      <c r="T643" s="594"/>
      <c r="U643" s="594"/>
      <c r="V643" s="594"/>
      <c r="W643" s="594"/>
      <c r="X643" s="594"/>
      <c r="Y643" s="594"/>
      <c r="Z643" s="594"/>
    </row>
    <row r="644" ht="14.25" customHeight="1">
      <c r="A644" s="595"/>
      <c r="B644" s="596"/>
      <c r="C644" s="499"/>
      <c r="D644" s="597"/>
      <c r="E644" s="598"/>
      <c r="F644" s="599"/>
      <c r="G644" s="594"/>
      <c r="H644" s="594"/>
      <c r="I644" s="594"/>
      <c r="J644" s="594"/>
      <c r="K644" s="594"/>
      <c r="L644" s="594"/>
      <c r="M644" s="594"/>
      <c r="N644" s="594"/>
      <c r="O644" s="594"/>
      <c r="P644" s="594"/>
      <c r="Q644" s="594"/>
      <c r="R644" s="594"/>
      <c r="S644" s="594"/>
      <c r="T644" s="594"/>
      <c r="U644" s="594"/>
      <c r="V644" s="594"/>
      <c r="W644" s="594"/>
      <c r="X644" s="594"/>
      <c r="Y644" s="594"/>
      <c r="Z644" s="594"/>
    </row>
    <row r="645" ht="14.25" customHeight="1">
      <c r="A645" s="595"/>
      <c r="B645" s="596"/>
      <c r="C645" s="499"/>
      <c r="D645" s="597"/>
      <c r="E645" s="598"/>
      <c r="F645" s="599"/>
      <c r="G645" s="594"/>
      <c r="H645" s="594"/>
      <c r="I645" s="594"/>
      <c r="J645" s="594"/>
      <c r="K645" s="594"/>
      <c r="L645" s="594"/>
      <c r="M645" s="594"/>
      <c r="N645" s="594"/>
      <c r="O645" s="594"/>
      <c r="P645" s="594"/>
      <c r="Q645" s="594"/>
      <c r="R645" s="594"/>
      <c r="S645" s="594"/>
      <c r="T645" s="594"/>
      <c r="U645" s="594"/>
      <c r="V645" s="594"/>
      <c r="W645" s="594"/>
      <c r="X645" s="594"/>
      <c r="Y645" s="594"/>
      <c r="Z645" s="594"/>
    </row>
    <row r="646" ht="14.25" customHeight="1">
      <c r="A646" s="595"/>
      <c r="B646" s="596"/>
      <c r="C646" s="499"/>
      <c r="D646" s="597"/>
      <c r="E646" s="598"/>
      <c r="F646" s="599"/>
      <c r="G646" s="594"/>
      <c r="H646" s="594"/>
      <c r="I646" s="594"/>
      <c r="J646" s="594"/>
      <c r="K646" s="594"/>
      <c r="L646" s="594"/>
      <c r="M646" s="594"/>
      <c r="N646" s="594"/>
      <c r="O646" s="594"/>
      <c r="P646" s="594"/>
      <c r="Q646" s="594"/>
      <c r="R646" s="594"/>
      <c r="S646" s="594"/>
      <c r="T646" s="594"/>
      <c r="U646" s="594"/>
      <c r="V646" s="594"/>
      <c r="W646" s="594"/>
      <c r="X646" s="594"/>
      <c r="Y646" s="594"/>
      <c r="Z646" s="594"/>
    </row>
    <row r="647" ht="14.25" customHeight="1">
      <c r="A647" s="595"/>
      <c r="B647" s="596"/>
      <c r="C647" s="499"/>
      <c r="D647" s="597"/>
      <c r="E647" s="598"/>
      <c r="F647" s="599"/>
      <c r="G647" s="594"/>
      <c r="H647" s="594"/>
      <c r="I647" s="594"/>
      <c r="J647" s="594"/>
      <c r="K647" s="594"/>
      <c r="L647" s="594"/>
      <c r="M647" s="594"/>
      <c r="N647" s="594"/>
      <c r="O647" s="594"/>
      <c r="P647" s="594"/>
      <c r="Q647" s="594"/>
      <c r="R647" s="594"/>
      <c r="S647" s="594"/>
      <c r="T647" s="594"/>
      <c r="U647" s="594"/>
      <c r="V647" s="594"/>
      <c r="W647" s="594"/>
      <c r="X647" s="594"/>
      <c r="Y647" s="594"/>
      <c r="Z647" s="594"/>
    </row>
    <row r="648" ht="14.25" customHeight="1">
      <c r="A648" s="595"/>
      <c r="B648" s="596"/>
      <c r="C648" s="499"/>
      <c r="D648" s="597"/>
      <c r="E648" s="598"/>
      <c r="F648" s="599"/>
      <c r="G648" s="594"/>
      <c r="H648" s="594"/>
      <c r="I648" s="594"/>
      <c r="J648" s="594"/>
      <c r="K648" s="594"/>
      <c r="L648" s="594"/>
      <c r="M648" s="594"/>
      <c r="N648" s="594"/>
      <c r="O648" s="594"/>
      <c r="P648" s="594"/>
      <c r="Q648" s="594"/>
      <c r="R648" s="594"/>
      <c r="S648" s="594"/>
      <c r="T648" s="594"/>
      <c r="U648" s="594"/>
      <c r="V648" s="594"/>
      <c r="W648" s="594"/>
      <c r="X648" s="594"/>
      <c r="Y648" s="594"/>
      <c r="Z648" s="594"/>
    </row>
    <row r="649" ht="14.25" customHeight="1">
      <c r="A649" s="595"/>
      <c r="B649" s="596"/>
      <c r="C649" s="499"/>
      <c r="D649" s="597"/>
      <c r="E649" s="598"/>
      <c r="F649" s="599"/>
      <c r="G649" s="594"/>
      <c r="H649" s="594"/>
      <c r="I649" s="594"/>
      <c r="J649" s="594"/>
      <c r="K649" s="594"/>
      <c r="L649" s="594"/>
      <c r="M649" s="594"/>
      <c r="N649" s="594"/>
      <c r="O649" s="594"/>
      <c r="P649" s="594"/>
      <c r="Q649" s="594"/>
      <c r="R649" s="594"/>
      <c r="S649" s="594"/>
      <c r="T649" s="594"/>
      <c r="U649" s="594"/>
      <c r="V649" s="594"/>
      <c r="W649" s="594"/>
      <c r="X649" s="594"/>
      <c r="Y649" s="594"/>
      <c r="Z649" s="594"/>
    </row>
    <row r="650" ht="14.25" customHeight="1">
      <c r="A650" s="595"/>
      <c r="B650" s="596"/>
      <c r="C650" s="499"/>
      <c r="D650" s="597"/>
      <c r="E650" s="598"/>
      <c r="F650" s="599"/>
      <c r="G650" s="594"/>
      <c r="H650" s="594"/>
      <c r="I650" s="594"/>
      <c r="J650" s="594"/>
      <c r="K650" s="594"/>
      <c r="L650" s="594"/>
      <c r="M650" s="594"/>
      <c r="N650" s="594"/>
      <c r="O650" s="594"/>
      <c r="P650" s="594"/>
      <c r="Q650" s="594"/>
      <c r="R650" s="594"/>
      <c r="S650" s="594"/>
      <c r="T650" s="594"/>
      <c r="U650" s="594"/>
      <c r="V650" s="594"/>
      <c r="W650" s="594"/>
      <c r="X650" s="594"/>
      <c r="Y650" s="594"/>
      <c r="Z650" s="594"/>
    </row>
    <row r="651" ht="14.25" customHeight="1">
      <c r="A651" s="595"/>
      <c r="B651" s="596"/>
      <c r="C651" s="499"/>
      <c r="D651" s="597"/>
      <c r="E651" s="598"/>
      <c r="F651" s="599"/>
      <c r="G651" s="594"/>
      <c r="H651" s="594"/>
      <c r="I651" s="594"/>
      <c r="J651" s="594"/>
      <c r="K651" s="594"/>
      <c r="L651" s="594"/>
      <c r="M651" s="594"/>
      <c r="N651" s="594"/>
      <c r="O651" s="594"/>
      <c r="P651" s="594"/>
      <c r="Q651" s="594"/>
      <c r="R651" s="594"/>
      <c r="S651" s="594"/>
      <c r="T651" s="594"/>
      <c r="U651" s="594"/>
      <c r="V651" s="594"/>
      <c r="W651" s="594"/>
      <c r="X651" s="594"/>
      <c r="Y651" s="594"/>
      <c r="Z651" s="594"/>
    </row>
    <row r="652" ht="14.25" customHeight="1">
      <c r="A652" s="595"/>
      <c r="B652" s="596"/>
      <c r="C652" s="499"/>
      <c r="D652" s="597"/>
      <c r="E652" s="598"/>
      <c r="F652" s="599"/>
      <c r="G652" s="594"/>
      <c r="H652" s="594"/>
      <c r="I652" s="594"/>
      <c r="J652" s="594"/>
      <c r="K652" s="594"/>
      <c r="L652" s="594"/>
      <c r="M652" s="594"/>
      <c r="N652" s="594"/>
      <c r="O652" s="594"/>
      <c r="P652" s="594"/>
      <c r="Q652" s="594"/>
      <c r="R652" s="594"/>
      <c r="S652" s="594"/>
      <c r="T652" s="594"/>
      <c r="U652" s="594"/>
      <c r="V652" s="594"/>
      <c r="W652" s="594"/>
      <c r="X652" s="594"/>
      <c r="Y652" s="594"/>
      <c r="Z652" s="594"/>
    </row>
    <row r="653" ht="14.25" customHeight="1">
      <c r="A653" s="595"/>
      <c r="B653" s="596"/>
      <c r="C653" s="499"/>
      <c r="D653" s="597"/>
      <c r="E653" s="598"/>
      <c r="F653" s="599"/>
      <c r="G653" s="594"/>
      <c r="H653" s="594"/>
      <c r="I653" s="594"/>
      <c r="J653" s="594"/>
      <c r="K653" s="594"/>
      <c r="L653" s="594"/>
      <c r="M653" s="594"/>
      <c r="N653" s="594"/>
      <c r="O653" s="594"/>
      <c r="P653" s="594"/>
      <c r="Q653" s="594"/>
      <c r="R653" s="594"/>
      <c r="S653" s="594"/>
      <c r="T653" s="594"/>
      <c r="U653" s="594"/>
      <c r="V653" s="594"/>
      <c r="W653" s="594"/>
      <c r="X653" s="594"/>
      <c r="Y653" s="594"/>
      <c r="Z653" s="594"/>
    </row>
    <row r="654" ht="14.25" customHeight="1">
      <c r="A654" s="595"/>
      <c r="B654" s="596"/>
      <c r="C654" s="499"/>
      <c r="D654" s="597"/>
      <c r="E654" s="598"/>
      <c r="F654" s="599"/>
      <c r="G654" s="594"/>
      <c r="H654" s="594"/>
      <c r="I654" s="594"/>
      <c r="J654" s="594"/>
      <c r="K654" s="594"/>
      <c r="L654" s="594"/>
      <c r="M654" s="594"/>
      <c r="N654" s="594"/>
      <c r="O654" s="594"/>
      <c r="P654" s="594"/>
      <c r="Q654" s="594"/>
      <c r="R654" s="594"/>
      <c r="S654" s="594"/>
      <c r="T654" s="594"/>
      <c r="U654" s="594"/>
      <c r="V654" s="594"/>
      <c r="W654" s="594"/>
      <c r="X654" s="594"/>
      <c r="Y654" s="594"/>
      <c r="Z654" s="594"/>
    </row>
    <row r="655" ht="14.25" customHeight="1">
      <c r="A655" s="595"/>
      <c r="B655" s="596"/>
      <c r="C655" s="499"/>
      <c r="D655" s="597"/>
      <c r="E655" s="598"/>
      <c r="F655" s="599"/>
      <c r="G655" s="594"/>
      <c r="H655" s="594"/>
      <c r="I655" s="594"/>
      <c r="J655" s="594"/>
      <c r="K655" s="594"/>
      <c r="L655" s="594"/>
      <c r="M655" s="594"/>
      <c r="N655" s="594"/>
      <c r="O655" s="594"/>
      <c r="P655" s="594"/>
      <c r="Q655" s="594"/>
      <c r="R655" s="594"/>
      <c r="S655" s="594"/>
      <c r="T655" s="594"/>
      <c r="U655" s="594"/>
      <c r="V655" s="594"/>
      <c r="W655" s="594"/>
      <c r="X655" s="594"/>
      <c r="Y655" s="594"/>
      <c r="Z655" s="594"/>
    </row>
    <row r="656" ht="14.25" customHeight="1">
      <c r="A656" s="595"/>
      <c r="B656" s="596"/>
      <c r="C656" s="499"/>
      <c r="D656" s="597"/>
      <c r="E656" s="598"/>
      <c r="F656" s="599"/>
      <c r="G656" s="594"/>
      <c r="H656" s="594"/>
      <c r="I656" s="594"/>
      <c r="J656" s="594"/>
      <c r="K656" s="594"/>
      <c r="L656" s="594"/>
      <c r="M656" s="594"/>
      <c r="N656" s="594"/>
      <c r="O656" s="594"/>
      <c r="P656" s="594"/>
      <c r="Q656" s="594"/>
      <c r="R656" s="594"/>
      <c r="S656" s="594"/>
      <c r="T656" s="594"/>
      <c r="U656" s="594"/>
      <c r="V656" s="594"/>
      <c r="W656" s="594"/>
      <c r="X656" s="594"/>
      <c r="Y656" s="594"/>
      <c r="Z656" s="594"/>
    </row>
    <row r="657" ht="14.25" customHeight="1">
      <c r="A657" s="595"/>
      <c r="B657" s="596"/>
      <c r="C657" s="499"/>
      <c r="D657" s="597"/>
      <c r="E657" s="598"/>
      <c r="F657" s="599"/>
      <c r="G657" s="594"/>
      <c r="H657" s="594"/>
      <c r="I657" s="594"/>
      <c r="J657" s="594"/>
      <c r="K657" s="594"/>
      <c r="L657" s="594"/>
      <c r="M657" s="594"/>
      <c r="N657" s="594"/>
      <c r="O657" s="594"/>
      <c r="P657" s="594"/>
      <c r="Q657" s="594"/>
      <c r="R657" s="594"/>
      <c r="S657" s="594"/>
      <c r="T657" s="594"/>
      <c r="U657" s="594"/>
      <c r="V657" s="594"/>
      <c r="W657" s="594"/>
      <c r="X657" s="594"/>
      <c r="Y657" s="594"/>
      <c r="Z657" s="594"/>
    </row>
    <row r="658" ht="14.25" customHeight="1">
      <c r="A658" s="595"/>
      <c r="B658" s="596"/>
      <c r="C658" s="499"/>
      <c r="D658" s="597"/>
      <c r="E658" s="598"/>
      <c r="F658" s="599"/>
      <c r="G658" s="594"/>
      <c r="H658" s="594"/>
      <c r="I658" s="594"/>
      <c r="J658" s="594"/>
      <c r="K658" s="594"/>
      <c r="L658" s="594"/>
      <c r="M658" s="594"/>
      <c r="N658" s="594"/>
      <c r="O658" s="594"/>
      <c r="P658" s="594"/>
      <c r="Q658" s="594"/>
      <c r="R658" s="594"/>
      <c r="S658" s="594"/>
      <c r="T658" s="594"/>
      <c r="U658" s="594"/>
      <c r="V658" s="594"/>
      <c r="W658" s="594"/>
      <c r="X658" s="594"/>
      <c r="Y658" s="594"/>
      <c r="Z658" s="594"/>
    </row>
    <row r="659" ht="14.25" customHeight="1">
      <c r="A659" s="595"/>
      <c r="B659" s="596"/>
      <c r="C659" s="499"/>
      <c r="D659" s="597"/>
      <c r="E659" s="598"/>
      <c r="F659" s="599"/>
      <c r="G659" s="594"/>
      <c r="H659" s="594"/>
      <c r="I659" s="594"/>
      <c r="J659" s="594"/>
      <c r="K659" s="594"/>
      <c r="L659" s="594"/>
      <c r="M659" s="594"/>
      <c r="N659" s="594"/>
      <c r="O659" s="594"/>
      <c r="P659" s="594"/>
      <c r="Q659" s="594"/>
      <c r="R659" s="594"/>
      <c r="S659" s="594"/>
      <c r="T659" s="594"/>
      <c r="U659" s="594"/>
      <c r="V659" s="594"/>
      <c r="W659" s="594"/>
      <c r="X659" s="594"/>
      <c r="Y659" s="594"/>
      <c r="Z659" s="594"/>
    </row>
    <row r="660" ht="14.25" customHeight="1">
      <c r="A660" s="595"/>
      <c r="B660" s="596"/>
      <c r="C660" s="499"/>
      <c r="D660" s="597"/>
      <c r="E660" s="598"/>
      <c r="F660" s="599"/>
      <c r="G660" s="594"/>
      <c r="H660" s="594"/>
      <c r="I660" s="594"/>
      <c r="J660" s="594"/>
      <c r="K660" s="594"/>
      <c r="L660" s="594"/>
      <c r="M660" s="594"/>
      <c r="N660" s="594"/>
      <c r="O660" s="594"/>
      <c r="P660" s="594"/>
      <c r="Q660" s="594"/>
      <c r="R660" s="594"/>
      <c r="S660" s="594"/>
      <c r="T660" s="594"/>
      <c r="U660" s="594"/>
      <c r="V660" s="594"/>
      <c r="W660" s="594"/>
      <c r="X660" s="594"/>
      <c r="Y660" s="594"/>
      <c r="Z660" s="594"/>
    </row>
    <row r="661" ht="14.25" customHeight="1">
      <c r="A661" s="595"/>
      <c r="B661" s="596"/>
      <c r="C661" s="499"/>
      <c r="D661" s="597"/>
      <c r="E661" s="598"/>
      <c r="F661" s="599"/>
      <c r="G661" s="594"/>
      <c r="H661" s="594"/>
      <c r="I661" s="594"/>
      <c r="J661" s="594"/>
      <c r="K661" s="594"/>
      <c r="L661" s="594"/>
      <c r="M661" s="594"/>
      <c r="N661" s="594"/>
      <c r="O661" s="594"/>
      <c r="P661" s="594"/>
      <c r="Q661" s="594"/>
      <c r="R661" s="594"/>
      <c r="S661" s="594"/>
      <c r="T661" s="594"/>
      <c r="U661" s="594"/>
      <c r="V661" s="594"/>
      <c r="W661" s="594"/>
      <c r="X661" s="594"/>
      <c r="Y661" s="594"/>
      <c r="Z661" s="594"/>
    </row>
    <row r="662" ht="14.25" customHeight="1">
      <c r="A662" s="595"/>
      <c r="B662" s="596"/>
      <c r="C662" s="499"/>
      <c r="D662" s="597"/>
      <c r="E662" s="598"/>
      <c r="F662" s="599"/>
      <c r="G662" s="594"/>
      <c r="H662" s="594"/>
      <c r="I662" s="594"/>
      <c r="J662" s="594"/>
      <c r="K662" s="594"/>
      <c r="L662" s="594"/>
      <c r="M662" s="594"/>
      <c r="N662" s="594"/>
      <c r="O662" s="594"/>
      <c r="P662" s="594"/>
      <c r="Q662" s="594"/>
      <c r="R662" s="594"/>
      <c r="S662" s="594"/>
      <c r="T662" s="594"/>
      <c r="U662" s="594"/>
      <c r="V662" s="594"/>
      <c r="W662" s="594"/>
      <c r="X662" s="594"/>
      <c r="Y662" s="594"/>
      <c r="Z662" s="594"/>
    </row>
    <row r="663" ht="14.25" customHeight="1">
      <c r="A663" s="595"/>
      <c r="B663" s="596"/>
      <c r="C663" s="499"/>
      <c r="D663" s="597"/>
      <c r="E663" s="598"/>
      <c r="F663" s="599"/>
      <c r="G663" s="594"/>
      <c r="H663" s="594"/>
      <c r="I663" s="594"/>
      <c r="J663" s="594"/>
      <c r="K663" s="594"/>
      <c r="L663" s="594"/>
      <c r="M663" s="594"/>
      <c r="N663" s="594"/>
      <c r="O663" s="594"/>
      <c r="P663" s="594"/>
      <c r="Q663" s="594"/>
      <c r="R663" s="594"/>
      <c r="S663" s="594"/>
      <c r="T663" s="594"/>
      <c r="U663" s="594"/>
      <c r="V663" s="594"/>
      <c r="W663" s="594"/>
      <c r="X663" s="594"/>
      <c r="Y663" s="594"/>
      <c r="Z663" s="594"/>
    </row>
    <row r="664" ht="14.25" customHeight="1">
      <c r="A664" s="595"/>
      <c r="B664" s="596"/>
      <c r="C664" s="499"/>
      <c r="D664" s="597"/>
      <c r="E664" s="598"/>
      <c r="F664" s="599"/>
      <c r="G664" s="594"/>
      <c r="H664" s="594"/>
      <c r="I664" s="594"/>
      <c r="J664" s="594"/>
      <c r="K664" s="594"/>
      <c r="L664" s="594"/>
      <c r="M664" s="594"/>
      <c r="N664" s="594"/>
      <c r="O664" s="594"/>
      <c r="P664" s="594"/>
      <c r="Q664" s="594"/>
      <c r="R664" s="594"/>
      <c r="S664" s="594"/>
      <c r="T664" s="594"/>
      <c r="U664" s="594"/>
      <c r="V664" s="594"/>
      <c r="W664" s="594"/>
      <c r="X664" s="594"/>
      <c r="Y664" s="594"/>
      <c r="Z664" s="594"/>
    </row>
    <row r="665" ht="14.25" customHeight="1">
      <c r="A665" s="595"/>
      <c r="B665" s="596"/>
      <c r="C665" s="499"/>
      <c r="D665" s="597"/>
      <c r="E665" s="598"/>
      <c r="F665" s="599"/>
      <c r="G665" s="594"/>
      <c r="H665" s="594"/>
      <c r="I665" s="594"/>
      <c r="J665" s="594"/>
      <c r="K665" s="594"/>
      <c r="L665" s="594"/>
      <c r="M665" s="594"/>
      <c r="N665" s="594"/>
      <c r="O665" s="594"/>
      <c r="P665" s="594"/>
      <c r="Q665" s="594"/>
      <c r="R665" s="594"/>
      <c r="S665" s="594"/>
      <c r="T665" s="594"/>
      <c r="U665" s="594"/>
      <c r="V665" s="594"/>
      <c r="W665" s="594"/>
      <c r="X665" s="594"/>
      <c r="Y665" s="594"/>
      <c r="Z665" s="594"/>
    </row>
    <row r="666" ht="14.25" customHeight="1">
      <c r="A666" s="595"/>
      <c r="B666" s="596"/>
      <c r="C666" s="499"/>
      <c r="D666" s="597"/>
      <c r="E666" s="598"/>
      <c r="F666" s="599"/>
      <c r="G666" s="594"/>
      <c r="H666" s="594"/>
      <c r="I666" s="594"/>
      <c r="J666" s="594"/>
      <c r="K666" s="594"/>
      <c r="L666" s="594"/>
      <c r="M666" s="594"/>
      <c r="N666" s="594"/>
      <c r="O666" s="594"/>
      <c r="P666" s="594"/>
      <c r="Q666" s="594"/>
      <c r="R666" s="594"/>
      <c r="S666" s="594"/>
      <c r="T666" s="594"/>
      <c r="U666" s="594"/>
      <c r="V666" s="594"/>
      <c r="W666" s="594"/>
      <c r="X666" s="594"/>
      <c r="Y666" s="594"/>
      <c r="Z666" s="594"/>
    </row>
    <row r="667" ht="14.25" customHeight="1">
      <c r="A667" s="595"/>
      <c r="B667" s="596"/>
      <c r="C667" s="499"/>
      <c r="D667" s="597"/>
      <c r="E667" s="598"/>
      <c r="F667" s="599"/>
      <c r="G667" s="594"/>
      <c r="H667" s="594"/>
      <c r="I667" s="594"/>
      <c r="J667" s="594"/>
      <c r="K667" s="594"/>
      <c r="L667" s="594"/>
      <c r="M667" s="594"/>
      <c r="N667" s="594"/>
      <c r="O667" s="594"/>
      <c r="P667" s="594"/>
      <c r="Q667" s="594"/>
      <c r="R667" s="594"/>
      <c r="S667" s="594"/>
      <c r="T667" s="594"/>
      <c r="U667" s="594"/>
      <c r="V667" s="594"/>
      <c r="W667" s="594"/>
      <c r="X667" s="594"/>
      <c r="Y667" s="594"/>
      <c r="Z667" s="594"/>
    </row>
    <row r="668" ht="14.25" customHeight="1">
      <c r="A668" s="595"/>
      <c r="B668" s="596"/>
      <c r="C668" s="499"/>
      <c r="D668" s="597"/>
      <c r="E668" s="598"/>
      <c r="F668" s="599"/>
      <c r="G668" s="594"/>
      <c r="H668" s="594"/>
      <c r="I668" s="594"/>
      <c r="J668" s="594"/>
      <c r="K668" s="594"/>
      <c r="L668" s="594"/>
      <c r="M668" s="594"/>
      <c r="N668" s="594"/>
      <c r="O668" s="594"/>
      <c r="P668" s="594"/>
      <c r="Q668" s="594"/>
      <c r="R668" s="594"/>
      <c r="S668" s="594"/>
      <c r="T668" s="594"/>
      <c r="U668" s="594"/>
      <c r="V668" s="594"/>
      <c r="W668" s="594"/>
      <c r="X668" s="594"/>
      <c r="Y668" s="594"/>
      <c r="Z668" s="594"/>
    </row>
    <row r="669" ht="14.25" customHeight="1">
      <c r="A669" s="595"/>
      <c r="B669" s="596"/>
      <c r="C669" s="499"/>
      <c r="D669" s="597"/>
      <c r="E669" s="598"/>
      <c r="F669" s="599"/>
      <c r="G669" s="594"/>
      <c r="H669" s="594"/>
      <c r="I669" s="594"/>
      <c r="J669" s="594"/>
      <c r="K669" s="594"/>
      <c r="L669" s="594"/>
      <c r="M669" s="594"/>
      <c r="N669" s="594"/>
      <c r="O669" s="594"/>
      <c r="P669" s="594"/>
      <c r="Q669" s="594"/>
      <c r="R669" s="594"/>
      <c r="S669" s="594"/>
      <c r="T669" s="594"/>
      <c r="U669" s="594"/>
      <c r="V669" s="594"/>
      <c r="W669" s="594"/>
      <c r="X669" s="594"/>
      <c r="Y669" s="594"/>
      <c r="Z669" s="594"/>
    </row>
    <row r="670" ht="14.25" customHeight="1">
      <c r="A670" s="595"/>
      <c r="B670" s="596"/>
      <c r="C670" s="499"/>
      <c r="D670" s="597"/>
      <c r="E670" s="598"/>
      <c r="F670" s="599"/>
      <c r="G670" s="594"/>
      <c r="H670" s="594"/>
      <c r="I670" s="594"/>
      <c r="J670" s="594"/>
      <c r="K670" s="594"/>
      <c r="L670" s="594"/>
      <c r="M670" s="594"/>
      <c r="N670" s="594"/>
      <c r="O670" s="594"/>
      <c r="P670" s="594"/>
      <c r="Q670" s="594"/>
      <c r="R670" s="594"/>
      <c r="S670" s="594"/>
      <c r="T670" s="594"/>
      <c r="U670" s="594"/>
      <c r="V670" s="594"/>
      <c r="W670" s="594"/>
      <c r="X670" s="594"/>
      <c r="Y670" s="594"/>
      <c r="Z670" s="594"/>
    </row>
    <row r="671" ht="14.25" customHeight="1">
      <c r="A671" s="595"/>
      <c r="B671" s="596"/>
      <c r="C671" s="499"/>
      <c r="D671" s="597"/>
      <c r="E671" s="598"/>
      <c r="F671" s="599"/>
      <c r="G671" s="594"/>
      <c r="H671" s="594"/>
      <c r="I671" s="594"/>
      <c r="J671" s="594"/>
      <c r="K671" s="594"/>
      <c r="L671" s="594"/>
      <c r="M671" s="594"/>
      <c r="N671" s="594"/>
      <c r="O671" s="594"/>
      <c r="P671" s="594"/>
      <c r="Q671" s="594"/>
      <c r="R671" s="594"/>
      <c r="S671" s="594"/>
      <c r="T671" s="594"/>
      <c r="U671" s="594"/>
      <c r="V671" s="594"/>
      <c r="W671" s="594"/>
      <c r="X671" s="594"/>
      <c r="Y671" s="594"/>
      <c r="Z671" s="594"/>
    </row>
    <row r="672" ht="14.25" customHeight="1">
      <c r="A672" s="595"/>
      <c r="B672" s="596"/>
      <c r="C672" s="499"/>
      <c r="D672" s="597"/>
      <c r="E672" s="598"/>
      <c r="F672" s="599"/>
      <c r="G672" s="594"/>
      <c r="H672" s="594"/>
      <c r="I672" s="594"/>
      <c r="J672" s="594"/>
      <c r="K672" s="594"/>
      <c r="L672" s="594"/>
      <c r="M672" s="594"/>
      <c r="N672" s="594"/>
      <c r="O672" s="594"/>
      <c r="P672" s="594"/>
      <c r="Q672" s="594"/>
      <c r="R672" s="594"/>
      <c r="S672" s="594"/>
      <c r="T672" s="594"/>
      <c r="U672" s="594"/>
      <c r="V672" s="594"/>
      <c r="W672" s="594"/>
      <c r="X672" s="594"/>
      <c r="Y672" s="594"/>
      <c r="Z672" s="594"/>
    </row>
    <row r="673" ht="14.25" customHeight="1">
      <c r="A673" s="595"/>
      <c r="B673" s="596"/>
      <c r="C673" s="499"/>
      <c r="D673" s="597"/>
      <c r="E673" s="598"/>
      <c r="F673" s="599"/>
      <c r="G673" s="594"/>
      <c r="H673" s="594"/>
      <c r="I673" s="594"/>
      <c r="J673" s="594"/>
      <c r="K673" s="594"/>
      <c r="L673" s="594"/>
      <c r="M673" s="594"/>
      <c r="N673" s="594"/>
      <c r="O673" s="594"/>
      <c r="P673" s="594"/>
      <c r="Q673" s="594"/>
      <c r="R673" s="594"/>
      <c r="S673" s="594"/>
      <c r="T673" s="594"/>
      <c r="U673" s="594"/>
      <c r="V673" s="594"/>
      <c r="W673" s="594"/>
      <c r="X673" s="594"/>
      <c r="Y673" s="594"/>
      <c r="Z673" s="594"/>
    </row>
    <row r="674" ht="14.25" customHeight="1">
      <c r="A674" s="595"/>
      <c r="B674" s="596"/>
      <c r="C674" s="499"/>
      <c r="D674" s="597"/>
      <c r="E674" s="598"/>
      <c r="F674" s="599"/>
      <c r="G674" s="594"/>
      <c r="H674" s="594"/>
      <c r="I674" s="594"/>
      <c r="J674" s="594"/>
      <c r="K674" s="594"/>
      <c r="L674" s="594"/>
      <c r="M674" s="594"/>
      <c r="N674" s="594"/>
      <c r="O674" s="594"/>
      <c r="P674" s="594"/>
      <c r="Q674" s="594"/>
      <c r="R674" s="594"/>
      <c r="S674" s="594"/>
      <c r="T674" s="594"/>
      <c r="U674" s="594"/>
      <c r="V674" s="594"/>
      <c r="W674" s="594"/>
      <c r="X674" s="594"/>
      <c r="Y674" s="594"/>
      <c r="Z674" s="594"/>
    </row>
    <row r="675" ht="14.25" customHeight="1">
      <c r="A675" s="595"/>
      <c r="B675" s="596"/>
      <c r="C675" s="499"/>
      <c r="D675" s="597"/>
      <c r="E675" s="598"/>
      <c r="F675" s="599"/>
      <c r="G675" s="594"/>
      <c r="H675" s="594"/>
      <c r="I675" s="594"/>
      <c r="J675" s="594"/>
      <c r="K675" s="594"/>
      <c r="L675" s="594"/>
      <c r="M675" s="594"/>
      <c r="N675" s="594"/>
      <c r="O675" s="594"/>
      <c r="P675" s="594"/>
      <c r="Q675" s="594"/>
      <c r="R675" s="594"/>
      <c r="S675" s="594"/>
      <c r="T675" s="594"/>
      <c r="U675" s="594"/>
      <c r="V675" s="594"/>
      <c r="W675" s="594"/>
      <c r="X675" s="594"/>
      <c r="Y675" s="594"/>
      <c r="Z675" s="594"/>
    </row>
    <row r="676" ht="14.25" customHeight="1">
      <c r="A676" s="595"/>
      <c r="B676" s="596"/>
      <c r="C676" s="499"/>
      <c r="D676" s="597"/>
      <c r="E676" s="598"/>
      <c r="F676" s="599"/>
      <c r="G676" s="594"/>
      <c r="H676" s="594"/>
      <c r="I676" s="594"/>
      <c r="J676" s="594"/>
      <c r="K676" s="594"/>
      <c r="L676" s="594"/>
      <c r="M676" s="594"/>
      <c r="N676" s="594"/>
      <c r="O676" s="594"/>
      <c r="P676" s="594"/>
      <c r="Q676" s="594"/>
      <c r="R676" s="594"/>
      <c r="S676" s="594"/>
      <c r="T676" s="594"/>
      <c r="U676" s="594"/>
      <c r="V676" s="594"/>
      <c r="W676" s="594"/>
      <c r="X676" s="594"/>
      <c r="Y676" s="594"/>
      <c r="Z676" s="594"/>
    </row>
    <row r="677" ht="14.25" customHeight="1">
      <c r="A677" s="595"/>
      <c r="B677" s="596"/>
      <c r="C677" s="499"/>
      <c r="D677" s="597"/>
      <c r="E677" s="598"/>
      <c r="F677" s="599"/>
      <c r="G677" s="594"/>
      <c r="H677" s="594"/>
      <c r="I677" s="594"/>
      <c r="J677" s="594"/>
      <c r="K677" s="594"/>
      <c r="L677" s="594"/>
      <c r="M677" s="594"/>
      <c r="N677" s="594"/>
      <c r="O677" s="594"/>
      <c r="P677" s="594"/>
      <c r="Q677" s="594"/>
      <c r="R677" s="594"/>
      <c r="S677" s="594"/>
      <c r="T677" s="594"/>
      <c r="U677" s="594"/>
      <c r="V677" s="594"/>
      <c r="W677" s="594"/>
      <c r="X677" s="594"/>
      <c r="Y677" s="594"/>
      <c r="Z677" s="594"/>
    </row>
    <row r="678" ht="14.25" customHeight="1">
      <c r="A678" s="595"/>
      <c r="B678" s="596"/>
      <c r="C678" s="499"/>
      <c r="D678" s="597"/>
      <c r="E678" s="598"/>
      <c r="F678" s="599"/>
      <c r="G678" s="594"/>
      <c r="H678" s="594"/>
      <c r="I678" s="594"/>
      <c r="J678" s="594"/>
      <c r="K678" s="594"/>
      <c r="L678" s="594"/>
      <c r="M678" s="594"/>
      <c r="N678" s="594"/>
      <c r="O678" s="594"/>
      <c r="P678" s="594"/>
      <c r="Q678" s="594"/>
      <c r="R678" s="594"/>
      <c r="S678" s="594"/>
      <c r="T678" s="594"/>
      <c r="U678" s="594"/>
      <c r="V678" s="594"/>
      <c r="W678" s="594"/>
      <c r="X678" s="594"/>
      <c r="Y678" s="594"/>
      <c r="Z678" s="594"/>
    </row>
    <row r="679" ht="14.25" customHeight="1">
      <c r="A679" s="595"/>
      <c r="B679" s="596"/>
      <c r="C679" s="499"/>
      <c r="D679" s="597"/>
      <c r="E679" s="598"/>
      <c r="F679" s="599"/>
      <c r="G679" s="594"/>
      <c r="H679" s="594"/>
      <c r="I679" s="594"/>
      <c r="J679" s="594"/>
      <c r="K679" s="594"/>
      <c r="L679" s="594"/>
      <c r="M679" s="594"/>
      <c r="N679" s="594"/>
      <c r="O679" s="594"/>
      <c r="P679" s="594"/>
      <c r="Q679" s="594"/>
      <c r="R679" s="594"/>
      <c r="S679" s="594"/>
      <c r="T679" s="594"/>
      <c r="U679" s="594"/>
      <c r="V679" s="594"/>
      <c r="W679" s="594"/>
      <c r="X679" s="594"/>
      <c r="Y679" s="594"/>
      <c r="Z679" s="594"/>
    </row>
    <row r="680" ht="14.25" customHeight="1">
      <c r="A680" s="595"/>
      <c r="B680" s="596"/>
      <c r="C680" s="499"/>
      <c r="D680" s="597"/>
      <c r="E680" s="598"/>
      <c r="F680" s="599"/>
      <c r="G680" s="594"/>
      <c r="H680" s="594"/>
      <c r="I680" s="594"/>
      <c r="J680" s="594"/>
      <c r="K680" s="594"/>
      <c r="L680" s="594"/>
      <c r="M680" s="594"/>
      <c r="N680" s="594"/>
      <c r="O680" s="594"/>
      <c r="P680" s="594"/>
      <c r="Q680" s="594"/>
      <c r="R680" s="594"/>
      <c r="S680" s="594"/>
      <c r="T680" s="594"/>
      <c r="U680" s="594"/>
      <c r="V680" s="594"/>
      <c r="W680" s="594"/>
      <c r="X680" s="594"/>
      <c r="Y680" s="594"/>
      <c r="Z680" s="594"/>
    </row>
    <row r="681" ht="14.25" customHeight="1">
      <c r="A681" s="595"/>
      <c r="B681" s="596"/>
      <c r="C681" s="499"/>
      <c r="D681" s="597"/>
      <c r="E681" s="598"/>
      <c r="F681" s="599"/>
      <c r="G681" s="594"/>
      <c r="H681" s="594"/>
      <c r="I681" s="594"/>
      <c r="J681" s="594"/>
      <c r="K681" s="594"/>
      <c r="L681" s="594"/>
      <c r="M681" s="594"/>
      <c r="N681" s="594"/>
      <c r="O681" s="594"/>
      <c r="P681" s="594"/>
      <c r="Q681" s="594"/>
      <c r="R681" s="594"/>
      <c r="S681" s="594"/>
      <c r="T681" s="594"/>
      <c r="U681" s="594"/>
      <c r="V681" s="594"/>
      <c r="W681" s="594"/>
      <c r="X681" s="594"/>
      <c r="Y681" s="594"/>
      <c r="Z681" s="594"/>
    </row>
    <row r="682" ht="14.25" customHeight="1">
      <c r="A682" s="595"/>
      <c r="B682" s="596"/>
      <c r="C682" s="499"/>
      <c r="D682" s="597"/>
      <c r="E682" s="598"/>
      <c r="F682" s="599"/>
      <c r="G682" s="594"/>
      <c r="H682" s="594"/>
      <c r="I682" s="594"/>
      <c r="J682" s="594"/>
      <c r="K682" s="594"/>
      <c r="L682" s="594"/>
      <c r="M682" s="594"/>
      <c r="N682" s="594"/>
      <c r="O682" s="594"/>
      <c r="P682" s="594"/>
      <c r="Q682" s="594"/>
      <c r="R682" s="594"/>
      <c r="S682" s="594"/>
      <c r="T682" s="594"/>
      <c r="U682" s="594"/>
      <c r="V682" s="594"/>
      <c r="W682" s="594"/>
      <c r="X682" s="594"/>
      <c r="Y682" s="594"/>
      <c r="Z682" s="594"/>
    </row>
    <row r="683" ht="14.25" customHeight="1">
      <c r="A683" s="595"/>
      <c r="B683" s="596"/>
      <c r="C683" s="499"/>
      <c r="D683" s="597"/>
      <c r="E683" s="598"/>
      <c r="F683" s="599"/>
      <c r="G683" s="594"/>
      <c r="H683" s="594"/>
      <c r="I683" s="594"/>
      <c r="J683" s="594"/>
      <c r="K683" s="594"/>
      <c r="L683" s="594"/>
      <c r="M683" s="594"/>
      <c r="N683" s="594"/>
      <c r="O683" s="594"/>
      <c r="P683" s="594"/>
      <c r="Q683" s="594"/>
      <c r="R683" s="594"/>
      <c r="S683" s="594"/>
      <c r="T683" s="594"/>
      <c r="U683" s="594"/>
      <c r="V683" s="594"/>
      <c r="W683" s="594"/>
      <c r="X683" s="594"/>
      <c r="Y683" s="594"/>
      <c r="Z683" s="594"/>
    </row>
    <row r="684" ht="14.25" customHeight="1">
      <c r="A684" s="595"/>
      <c r="B684" s="596"/>
      <c r="C684" s="499"/>
      <c r="D684" s="597"/>
      <c r="E684" s="598"/>
      <c r="F684" s="599"/>
      <c r="G684" s="594"/>
      <c r="H684" s="594"/>
      <c r="I684" s="594"/>
      <c r="J684" s="594"/>
      <c r="K684" s="594"/>
      <c r="L684" s="594"/>
      <c r="M684" s="594"/>
      <c r="N684" s="594"/>
      <c r="O684" s="594"/>
      <c r="P684" s="594"/>
      <c r="Q684" s="594"/>
      <c r="R684" s="594"/>
      <c r="S684" s="594"/>
      <c r="T684" s="594"/>
      <c r="U684" s="594"/>
      <c r="V684" s="594"/>
      <c r="W684" s="594"/>
      <c r="X684" s="594"/>
      <c r="Y684" s="594"/>
      <c r="Z684" s="594"/>
    </row>
    <row r="685" ht="14.25" customHeight="1">
      <c r="A685" s="595"/>
      <c r="B685" s="596"/>
      <c r="C685" s="499"/>
      <c r="D685" s="597"/>
      <c r="E685" s="598"/>
      <c r="F685" s="599"/>
      <c r="G685" s="594"/>
      <c r="H685" s="594"/>
      <c r="I685" s="594"/>
      <c r="J685" s="594"/>
      <c r="K685" s="594"/>
      <c r="L685" s="594"/>
      <c r="M685" s="594"/>
      <c r="N685" s="594"/>
      <c r="O685" s="594"/>
      <c r="P685" s="594"/>
      <c r="Q685" s="594"/>
      <c r="R685" s="594"/>
      <c r="S685" s="594"/>
      <c r="T685" s="594"/>
      <c r="U685" s="594"/>
      <c r="V685" s="594"/>
      <c r="W685" s="594"/>
      <c r="X685" s="594"/>
      <c r="Y685" s="594"/>
      <c r="Z685" s="594"/>
    </row>
    <row r="686" ht="14.25" customHeight="1">
      <c r="A686" s="595"/>
      <c r="B686" s="596"/>
      <c r="C686" s="499"/>
      <c r="D686" s="597"/>
      <c r="E686" s="598"/>
      <c r="F686" s="599"/>
      <c r="G686" s="594"/>
      <c r="H686" s="594"/>
      <c r="I686" s="594"/>
      <c r="J686" s="594"/>
      <c r="K686" s="594"/>
      <c r="L686" s="594"/>
      <c r="M686" s="594"/>
      <c r="N686" s="594"/>
      <c r="O686" s="594"/>
      <c r="P686" s="594"/>
      <c r="Q686" s="594"/>
      <c r="R686" s="594"/>
      <c r="S686" s="594"/>
      <c r="T686" s="594"/>
      <c r="U686" s="594"/>
      <c r="V686" s="594"/>
      <c r="W686" s="594"/>
      <c r="X686" s="594"/>
      <c r="Y686" s="594"/>
      <c r="Z686" s="594"/>
    </row>
    <row r="687" ht="14.25" customHeight="1">
      <c r="A687" s="595"/>
      <c r="B687" s="596"/>
      <c r="C687" s="499"/>
      <c r="D687" s="597"/>
      <c r="E687" s="598"/>
      <c r="F687" s="599"/>
      <c r="G687" s="594"/>
      <c r="H687" s="594"/>
      <c r="I687" s="594"/>
      <c r="J687" s="594"/>
      <c r="K687" s="594"/>
      <c r="L687" s="594"/>
      <c r="M687" s="594"/>
      <c r="N687" s="594"/>
      <c r="O687" s="594"/>
      <c r="P687" s="594"/>
      <c r="Q687" s="594"/>
      <c r="R687" s="594"/>
      <c r="S687" s="594"/>
      <c r="T687" s="594"/>
      <c r="U687" s="594"/>
      <c r="V687" s="594"/>
      <c r="W687" s="594"/>
      <c r="X687" s="594"/>
      <c r="Y687" s="594"/>
      <c r="Z687" s="594"/>
    </row>
    <row r="688" ht="14.25" customHeight="1">
      <c r="A688" s="595"/>
      <c r="B688" s="596"/>
      <c r="C688" s="499"/>
      <c r="D688" s="597"/>
      <c r="E688" s="598"/>
      <c r="F688" s="599"/>
      <c r="G688" s="594"/>
      <c r="H688" s="594"/>
      <c r="I688" s="594"/>
      <c r="J688" s="594"/>
      <c r="K688" s="594"/>
      <c r="L688" s="594"/>
      <c r="M688" s="594"/>
      <c r="N688" s="594"/>
      <c r="O688" s="594"/>
      <c r="P688" s="594"/>
      <c r="Q688" s="594"/>
      <c r="R688" s="594"/>
      <c r="S688" s="594"/>
      <c r="T688" s="594"/>
      <c r="U688" s="594"/>
      <c r="V688" s="594"/>
      <c r="W688" s="594"/>
      <c r="X688" s="594"/>
      <c r="Y688" s="594"/>
      <c r="Z688" s="594"/>
    </row>
    <row r="689" ht="14.25" customHeight="1">
      <c r="A689" s="595"/>
      <c r="B689" s="596"/>
      <c r="C689" s="499"/>
      <c r="D689" s="597"/>
      <c r="E689" s="598"/>
      <c r="F689" s="599"/>
      <c r="G689" s="594"/>
      <c r="H689" s="594"/>
      <c r="I689" s="594"/>
      <c r="J689" s="594"/>
      <c r="K689" s="594"/>
      <c r="L689" s="594"/>
      <c r="M689" s="594"/>
      <c r="N689" s="594"/>
      <c r="O689" s="594"/>
      <c r="P689" s="594"/>
      <c r="Q689" s="594"/>
      <c r="R689" s="594"/>
      <c r="S689" s="594"/>
      <c r="T689" s="594"/>
      <c r="U689" s="594"/>
      <c r="V689" s="594"/>
      <c r="W689" s="594"/>
      <c r="X689" s="594"/>
      <c r="Y689" s="594"/>
      <c r="Z689" s="594"/>
    </row>
    <row r="690" ht="14.25" customHeight="1">
      <c r="A690" s="595"/>
      <c r="B690" s="596"/>
      <c r="C690" s="499"/>
      <c r="D690" s="597"/>
      <c r="E690" s="598"/>
      <c r="F690" s="599"/>
      <c r="G690" s="594"/>
      <c r="H690" s="594"/>
      <c r="I690" s="594"/>
      <c r="J690" s="594"/>
      <c r="K690" s="594"/>
      <c r="L690" s="594"/>
      <c r="M690" s="594"/>
      <c r="N690" s="594"/>
      <c r="O690" s="594"/>
      <c r="P690" s="594"/>
      <c r="Q690" s="594"/>
      <c r="R690" s="594"/>
      <c r="S690" s="594"/>
      <c r="T690" s="594"/>
      <c r="U690" s="594"/>
      <c r="V690" s="594"/>
      <c r="W690" s="594"/>
      <c r="X690" s="594"/>
      <c r="Y690" s="594"/>
      <c r="Z690" s="594"/>
    </row>
    <row r="691" ht="14.25" customHeight="1">
      <c r="A691" s="595"/>
      <c r="B691" s="596"/>
      <c r="C691" s="499"/>
      <c r="D691" s="597"/>
      <c r="E691" s="598"/>
      <c r="F691" s="599"/>
      <c r="G691" s="594"/>
      <c r="H691" s="594"/>
      <c r="I691" s="594"/>
      <c r="J691" s="594"/>
      <c r="K691" s="594"/>
      <c r="L691" s="594"/>
      <c r="M691" s="594"/>
      <c r="N691" s="594"/>
      <c r="O691" s="594"/>
      <c r="P691" s="594"/>
      <c r="Q691" s="594"/>
      <c r="R691" s="594"/>
      <c r="S691" s="594"/>
      <c r="T691" s="594"/>
      <c r="U691" s="594"/>
      <c r="V691" s="594"/>
      <c r="W691" s="594"/>
      <c r="X691" s="594"/>
      <c r="Y691" s="594"/>
      <c r="Z691" s="594"/>
    </row>
    <row r="692" ht="14.25" customHeight="1">
      <c r="A692" s="595"/>
      <c r="B692" s="596"/>
      <c r="C692" s="499"/>
      <c r="D692" s="597"/>
      <c r="E692" s="598"/>
      <c r="F692" s="599"/>
      <c r="G692" s="594"/>
      <c r="H692" s="594"/>
      <c r="I692" s="594"/>
      <c r="J692" s="594"/>
      <c r="K692" s="594"/>
      <c r="L692" s="594"/>
      <c r="M692" s="594"/>
      <c r="N692" s="594"/>
      <c r="O692" s="594"/>
      <c r="P692" s="594"/>
      <c r="Q692" s="594"/>
      <c r="R692" s="594"/>
      <c r="S692" s="594"/>
      <c r="T692" s="594"/>
      <c r="U692" s="594"/>
      <c r="V692" s="594"/>
      <c r="W692" s="594"/>
      <c r="X692" s="594"/>
      <c r="Y692" s="594"/>
      <c r="Z692" s="594"/>
    </row>
    <row r="693" ht="14.25" customHeight="1">
      <c r="A693" s="595"/>
      <c r="B693" s="596"/>
      <c r="C693" s="499"/>
      <c r="D693" s="597"/>
      <c r="E693" s="598"/>
      <c r="F693" s="599"/>
      <c r="G693" s="594"/>
      <c r="H693" s="594"/>
      <c r="I693" s="594"/>
      <c r="J693" s="594"/>
      <c r="K693" s="594"/>
      <c r="L693" s="594"/>
      <c r="M693" s="594"/>
      <c r="N693" s="594"/>
      <c r="O693" s="594"/>
      <c r="P693" s="594"/>
      <c r="Q693" s="594"/>
      <c r="R693" s="594"/>
      <c r="S693" s="594"/>
      <c r="T693" s="594"/>
      <c r="U693" s="594"/>
      <c r="V693" s="594"/>
      <c r="W693" s="594"/>
      <c r="X693" s="594"/>
      <c r="Y693" s="594"/>
      <c r="Z693" s="594"/>
    </row>
    <row r="694" ht="14.25" customHeight="1">
      <c r="A694" s="595"/>
      <c r="B694" s="596"/>
      <c r="C694" s="499"/>
      <c r="D694" s="597"/>
      <c r="E694" s="598"/>
      <c r="F694" s="599"/>
      <c r="G694" s="594"/>
      <c r="H694" s="594"/>
      <c r="I694" s="594"/>
      <c r="J694" s="594"/>
      <c r="K694" s="594"/>
      <c r="L694" s="594"/>
      <c r="M694" s="594"/>
      <c r="N694" s="594"/>
      <c r="O694" s="594"/>
      <c r="P694" s="594"/>
      <c r="Q694" s="594"/>
      <c r="R694" s="594"/>
      <c r="S694" s="594"/>
      <c r="T694" s="594"/>
      <c r="U694" s="594"/>
      <c r="V694" s="594"/>
      <c r="W694" s="594"/>
      <c r="X694" s="594"/>
      <c r="Y694" s="594"/>
      <c r="Z694" s="594"/>
    </row>
    <row r="695" ht="14.25" customHeight="1">
      <c r="A695" s="595"/>
      <c r="B695" s="596"/>
      <c r="C695" s="499"/>
      <c r="D695" s="597"/>
      <c r="E695" s="598"/>
      <c r="F695" s="599"/>
      <c r="G695" s="594"/>
      <c r="H695" s="594"/>
      <c r="I695" s="594"/>
      <c r="J695" s="594"/>
      <c r="K695" s="594"/>
      <c r="L695" s="594"/>
      <c r="M695" s="594"/>
      <c r="N695" s="594"/>
      <c r="O695" s="594"/>
      <c r="P695" s="594"/>
      <c r="Q695" s="594"/>
      <c r="R695" s="594"/>
      <c r="S695" s="594"/>
      <c r="T695" s="594"/>
      <c r="U695" s="594"/>
      <c r="V695" s="594"/>
      <c r="W695" s="594"/>
      <c r="X695" s="594"/>
      <c r="Y695" s="594"/>
      <c r="Z695" s="594"/>
    </row>
    <row r="696" ht="14.25" customHeight="1">
      <c r="A696" s="595"/>
      <c r="B696" s="596"/>
      <c r="C696" s="499"/>
      <c r="D696" s="597"/>
      <c r="E696" s="598"/>
      <c r="F696" s="599"/>
      <c r="G696" s="594"/>
      <c r="H696" s="594"/>
      <c r="I696" s="594"/>
      <c r="J696" s="594"/>
      <c r="K696" s="594"/>
      <c r="L696" s="594"/>
      <c r="M696" s="594"/>
      <c r="N696" s="594"/>
      <c r="O696" s="594"/>
      <c r="P696" s="594"/>
      <c r="Q696" s="594"/>
      <c r="R696" s="594"/>
      <c r="S696" s="594"/>
      <c r="T696" s="594"/>
      <c r="U696" s="594"/>
      <c r="V696" s="594"/>
      <c r="W696" s="594"/>
      <c r="X696" s="594"/>
      <c r="Y696" s="594"/>
      <c r="Z696" s="594"/>
    </row>
    <row r="697" ht="14.25" customHeight="1">
      <c r="A697" s="595"/>
      <c r="B697" s="596"/>
      <c r="C697" s="499"/>
      <c r="D697" s="597"/>
      <c r="E697" s="598"/>
      <c r="F697" s="599"/>
      <c r="G697" s="594"/>
      <c r="H697" s="594"/>
      <c r="I697" s="594"/>
      <c r="J697" s="594"/>
      <c r="K697" s="594"/>
      <c r="L697" s="594"/>
      <c r="M697" s="594"/>
      <c r="N697" s="594"/>
      <c r="O697" s="594"/>
      <c r="P697" s="594"/>
      <c r="Q697" s="594"/>
      <c r="R697" s="594"/>
      <c r="S697" s="594"/>
      <c r="T697" s="594"/>
      <c r="U697" s="594"/>
      <c r="V697" s="594"/>
      <c r="W697" s="594"/>
      <c r="X697" s="594"/>
      <c r="Y697" s="594"/>
      <c r="Z697" s="594"/>
    </row>
    <row r="698" ht="14.25" customHeight="1">
      <c r="A698" s="595"/>
      <c r="B698" s="596"/>
      <c r="C698" s="499"/>
      <c r="D698" s="597"/>
      <c r="E698" s="598"/>
      <c r="F698" s="599"/>
      <c r="G698" s="594"/>
      <c r="H698" s="594"/>
      <c r="I698" s="594"/>
      <c r="J698" s="594"/>
      <c r="K698" s="594"/>
      <c r="L698" s="594"/>
      <c r="M698" s="594"/>
      <c r="N698" s="594"/>
      <c r="O698" s="594"/>
      <c r="P698" s="594"/>
      <c r="Q698" s="594"/>
      <c r="R698" s="594"/>
      <c r="S698" s="594"/>
      <c r="T698" s="594"/>
      <c r="U698" s="594"/>
      <c r="V698" s="594"/>
      <c r="W698" s="594"/>
      <c r="X698" s="594"/>
      <c r="Y698" s="594"/>
      <c r="Z698" s="594"/>
    </row>
    <row r="699" ht="14.25" customHeight="1">
      <c r="A699" s="595"/>
      <c r="B699" s="596"/>
      <c r="C699" s="499"/>
      <c r="D699" s="597"/>
      <c r="E699" s="598"/>
      <c r="F699" s="599"/>
      <c r="G699" s="594"/>
      <c r="H699" s="594"/>
      <c r="I699" s="594"/>
      <c r="J699" s="594"/>
      <c r="K699" s="594"/>
      <c r="L699" s="594"/>
      <c r="M699" s="594"/>
      <c r="N699" s="594"/>
      <c r="O699" s="594"/>
      <c r="P699" s="594"/>
      <c r="Q699" s="594"/>
      <c r="R699" s="594"/>
      <c r="S699" s="594"/>
      <c r="T699" s="594"/>
      <c r="U699" s="594"/>
      <c r="V699" s="594"/>
      <c r="W699" s="594"/>
      <c r="X699" s="594"/>
      <c r="Y699" s="594"/>
      <c r="Z699" s="594"/>
    </row>
    <row r="700" ht="14.25" customHeight="1">
      <c r="A700" s="595"/>
      <c r="B700" s="596"/>
      <c r="C700" s="499"/>
      <c r="D700" s="597"/>
      <c r="E700" s="598"/>
      <c r="F700" s="599"/>
      <c r="G700" s="594"/>
      <c r="H700" s="594"/>
      <c r="I700" s="594"/>
      <c r="J700" s="594"/>
      <c r="K700" s="594"/>
      <c r="L700" s="594"/>
      <c r="M700" s="594"/>
      <c r="N700" s="594"/>
      <c r="O700" s="594"/>
      <c r="P700" s="594"/>
      <c r="Q700" s="594"/>
      <c r="R700" s="594"/>
      <c r="S700" s="594"/>
      <c r="T700" s="594"/>
      <c r="U700" s="594"/>
      <c r="V700" s="594"/>
      <c r="W700" s="594"/>
      <c r="X700" s="594"/>
      <c r="Y700" s="594"/>
      <c r="Z700" s="594"/>
    </row>
    <row r="701" ht="14.25" customHeight="1">
      <c r="A701" s="595"/>
      <c r="B701" s="596"/>
      <c r="C701" s="499"/>
      <c r="D701" s="597"/>
      <c r="E701" s="598"/>
      <c r="F701" s="599"/>
      <c r="G701" s="594"/>
      <c r="H701" s="594"/>
      <c r="I701" s="594"/>
      <c r="J701" s="594"/>
      <c r="K701" s="594"/>
      <c r="L701" s="594"/>
      <c r="M701" s="594"/>
      <c r="N701" s="594"/>
      <c r="O701" s="594"/>
      <c r="P701" s="594"/>
      <c r="Q701" s="594"/>
      <c r="R701" s="594"/>
      <c r="S701" s="594"/>
      <c r="T701" s="594"/>
      <c r="U701" s="594"/>
      <c r="V701" s="594"/>
      <c r="W701" s="594"/>
      <c r="X701" s="594"/>
      <c r="Y701" s="594"/>
      <c r="Z701" s="594"/>
    </row>
    <row r="702" ht="14.25" customHeight="1">
      <c r="A702" s="595"/>
      <c r="B702" s="596"/>
      <c r="C702" s="499"/>
      <c r="D702" s="597"/>
      <c r="E702" s="598"/>
      <c r="F702" s="599"/>
      <c r="G702" s="594"/>
      <c r="H702" s="594"/>
      <c r="I702" s="594"/>
      <c r="J702" s="594"/>
      <c r="K702" s="594"/>
      <c r="L702" s="594"/>
      <c r="M702" s="594"/>
      <c r="N702" s="594"/>
      <c r="O702" s="594"/>
      <c r="P702" s="594"/>
      <c r="Q702" s="594"/>
      <c r="R702" s="594"/>
      <c r="S702" s="594"/>
      <c r="T702" s="594"/>
      <c r="U702" s="594"/>
      <c r="V702" s="594"/>
      <c r="W702" s="594"/>
      <c r="X702" s="594"/>
      <c r="Y702" s="594"/>
      <c r="Z702" s="594"/>
    </row>
    <row r="703" ht="14.25" customHeight="1">
      <c r="A703" s="595"/>
      <c r="B703" s="596"/>
      <c r="C703" s="499"/>
      <c r="D703" s="597"/>
      <c r="E703" s="598"/>
      <c r="F703" s="599"/>
      <c r="G703" s="594"/>
      <c r="H703" s="594"/>
      <c r="I703" s="594"/>
      <c r="J703" s="594"/>
      <c r="K703" s="594"/>
      <c r="L703" s="594"/>
      <c r="M703" s="594"/>
      <c r="N703" s="594"/>
      <c r="O703" s="594"/>
      <c r="P703" s="594"/>
      <c r="Q703" s="594"/>
      <c r="R703" s="594"/>
      <c r="S703" s="594"/>
      <c r="T703" s="594"/>
      <c r="U703" s="594"/>
      <c r="V703" s="594"/>
      <c r="W703" s="594"/>
      <c r="X703" s="594"/>
      <c r="Y703" s="594"/>
      <c r="Z703" s="594"/>
    </row>
    <row r="704" ht="14.25" customHeight="1">
      <c r="A704" s="595"/>
      <c r="B704" s="596"/>
      <c r="C704" s="499"/>
      <c r="D704" s="597"/>
      <c r="E704" s="598"/>
      <c r="F704" s="599"/>
      <c r="G704" s="594"/>
      <c r="H704" s="594"/>
      <c r="I704" s="594"/>
      <c r="J704" s="594"/>
      <c r="K704" s="594"/>
      <c r="L704" s="594"/>
      <c r="M704" s="594"/>
      <c r="N704" s="594"/>
      <c r="O704" s="594"/>
      <c r="P704" s="594"/>
      <c r="Q704" s="594"/>
      <c r="R704" s="594"/>
      <c r="S704" s="594"/>
      <c r="T704" s="594"/>
      <c r="U704" s="594"/>
      <c r="V704" s="594"/>
      <c r="W704" s="594"/>
      <c r="X704" s="594"/>
      <c r="Y704" s="594"/>
      <c r="Z704" s="594"/>
    </row>
    <row r="705" ht="14.25" customHeight="1">
      <c r="A705" s="595"/>
      <c r="B705" s="596"/>
      <c r="C705" s="499"/>
      <c r="D705" s="597"/>
      <c r="E705" s="598"/>
      <c r="F705" s="599"/>
      <c r="G705" s="594"/>
      <c r="H705" s="594"/>
      <c r="I705" s="594"/>
      <c r="J705" s="594"/>
      <c r="K705" s="594"/>
      <c r="L705" s="594"/>
      <c r="M705" s="594"/>
      <c r="N705" s="594"/>
      <c r="O705" s="594"/>
      <c r="P705" s="594"/>
      <c r="Q705" s="594"/>
      <c r="R705" s="594"/>
      <c r="S705" s="594"/>
      <c r="T705" s="594"/>
      <c r="U705" s="594"/>
      <c r="V705" s="594"/>
      <c r="W705" s="594"/>
      <c r="X705" s="594"/>
      <c r="Y705" s="594"/>
      <c r="Z705" s="594"/>
    </row>
    <row r="706" ht="14.25" customHeight="1">
      <c r="A706" s="595"/>
      <c r="B706" s="596"/>
      <c r="C706" s="499"/>
      <c r="D706" s="597"/>
      <c r="E706" s="598"/>
      <c r="F706" s="599"/>
      <c r="G706" s="594"/>
      <c r="H706" s="594"/>
      <c r="I706" s="594"/>
      <c r="J706" s="594"/>
      <c r="K706" s="594"/>
      <c r="L706" s="594"/>
      <c r="M706" s="594"/>
      <c r="N706" s="594"/>
      <c r="O706" s="594"/>
      <c r="P706" s="594"/>
      <c r="Q706" s="594"/>
      <c r="R706" s="594"/>
      <c r="S706" s="594"/>
      <c r="T706" s="594"/>
      <c r="U706" s="594"/>
      <c r="V706" s="594"/>
      <c r="W706" s="594"/>
      <c r="X706" s="594"/>
      <c r="Y706" s="594"/>
      <c r="Z706" s="594"/>
    </row>
    <row r="707" ht="14.25" customHeight="1">
      <c r="A707" s="595"/>
      <c r="B707" s="596"/>
      <c r="C707" s="499"/>
      <c r="D707" s="597"/>
      <c r="E707" s="598"/>
      <c r="F707" s="599"/>
      <c r="G707" s="594"/>
      <c r="H707" s="594"/>
      <c r="I707" s="594"/>
      <c r="J707" s="594"/>
      <c r="K707" s="594"/>
      <c r="L707" s="594"/>
      <c r="M707" s="594"/>
      <c r="N707" s="594"/>
      <c r="O707" s="594"/>
      <c r="P707" s="594"/>
      <c r="Q707" s="594"/>
      <c r="R707" s="594"/>
      <c r="S707" s="594"/>
      <c r="T707" s="594"/>
      <c r="U707" s="594"/>
      <c r="V707" s="594"/>
      <c r="W707" s="594"/>
      <c r="X707" s="594"/>
      <c r="Y707" s="594"/>
      <c r="Z707" s="594"/>
    </row>
    <row r="708" ht="14.25" customHeight="1">
      <c r="A708" s="595"/>
      <c r="B708" s="596"/>
      <c r="C708" s="499"/>
      <c r="D708" s="597"/>
      <c r="E708" s="598"/>
      <c r="F708" s="599"/>
      <c r="G708" s="594"/>
      <c r="H708" s="594"/>
      <c r="I708" s="594"/>
      <c r="J708" s="594"/>
      <c r="K708" s="594"/>
      <c r="L708" s="594"/>
      <c r="M708" s="594"/>
      <c r="N708" s="594"/>
      <c r="O708" s="594"/>
      <c r="P708" s="594"/>
      <c r="Q708" s="594"/>
      <c r="R708" s="594"/>
      <c r="S708" s="594"/>
      <c r="T708" s="594"/>
      <c r="U708" s="594"/>
      <c r="V708" s="594"/>
      <c r="W708" s="594"/>
      <c r="X708" s="594"/>
      <c r="Y708" s="594"/>
      <c r="Z708" s="594"/>
    </row>
    <row r="709" ht="14.25" customHeight="1">
      <c r="A709" s="595"/>
      <c r="B709" s="596"/>
      <c r="C709" s="499"/>
      <c r="D709" s="597"/>
      <c r="E709" s="598"/>
      <c r="F709" s="599"/>
      <c r="G709" s="594"/>
      <c r="H709" s="594"/>
      <c r="I709" s="594"/>
      <c r="J709" s="594"/>
      <c r="K709" s="594"/>
      <c r="L709" s="594"/>
      <c r="M709" s="594"/>
      <c r="N709" s="594"/>
      <c r="O709" s="594"/>
      <c r="P709" s="594"/>
      <c r="Q709" s="594"/>
      <c r="R709" s="594"/>
      <c r="S709" s="594"/>
      <c r="T709" s="594"/>
      <c r="U709" s="594"/>
      <c r="V709" s="594"/>
      <c r="W709" s="594"/>
      <c r="X709" s="594"/>
      <c r="Y709" s="594"/>
      <c r="Z709" s="594"/>
    </row>
    <row r="710" ht="14.25" customHeight="1">
      <c r="A710" s="595"/>
      <c r="B710" s="596"/>
      <c r="C710" s="499"/>
      <c r="D710" s="597"/>
      <c r="E710" s="598"/>
      <c r="F710" s="599"/>
      <c r="G710" s="594"/>
      <c r="H710" s="594"/>
      <c r="I710" s="594"/>
      <c r="J710" s="594"/>
      <c r="K710" s="594"/>
      <c r="L710" s="594"/>
      <c r="M710" s="594"/>
      <c r="N710" s="594"/>
      <c r="O710" s="594"/>
      <c r="P710" s="594"/>
      <c r="Q710" s="594"/>
      <c r="R710" s="594"/>
      <c r="S710" s="594"/>
      <c r="T710" s="594"/>
      <c r="U710" s="594"/>
      <c r="V710" s="594"/>
      <c r="W710" s="594"/>
      <c r="X710" s="594"/>
      <c r="Y710" s="594"/>
      <c r="Z710" s="594"/>
    </row>
    <row r="711" ht="14.25" customHeight="1">
      <c r="A711" s="595"/>
      <c r="B711" s="596"/>
      <c r="C711" s="499"/>
      <c r="D711" s="597"/>
      <c r="E711" s="598"/>
      <c r="F711" s="599"/>
      <c r="G711" s="594"/>
      <c r="H711" s="594"/>
      <c r="I711" s="594"/>
      <c r="J711" s="594"/>
      <c r="K711" s="594"/>
      <c r="L711" s="594"/>
      <c r="M711" s="594"/>
      <c r="N711" s="594"/>
      <c r="O711" s="594"/>
      <c r="P711" s="594"/>
      <c r="Q711" s="594"/>
      <c r="R711" s="594"/>
      <c r="S711" s="594"/>
      <c r="T711" s="594"/>
      <c r="U711" s="594"/>
      <c r="V711" s="594"/>
      <c r="W711" s="594"/>
      <c r="X711" s="594"/>
      <c r="Y711" s="594"/>
      <c r="Z711" s="594"/>
    </row>
    <row r="712" ht="14.25" customHeight="1">
      <c r="A712" s="595"/>
      <c r="B712" s="596"/>
      <c r="C712" s="499"/>
      <c r="D712" s="597"/>
      <c r="E712" s="598"/>
      <c r="F712" s="599"/>
      <c r="G712" s="594"/>
      <c r="H712" s="594"/>
      <c r="I712" s="594"/>
      <c r="J712" s="594"/>
      <c r="K712" s="594"/>
      <c r="L712" s="594"/>
      <c r="M712" s="594"/>
      <c r="N712" s="594"/>
      <c r="O712" s="594"/>
      <c r="P712" s="594"/>
      <c r="Q712" s="594"/>
      <c r="R712" s="594"/>
      <c r="S712" s="594"/>
      <c r="T712" s="594"/>
      <c r="U712" s="594"/>
      <c r="V712" s="594"/>
      <c r="W712" s="594"/>
      <c r="X712" s="594"/>
      <c r="Y712" s="594"/>
      <c r="Z712" s="594"/>
    </row>
    <row r="713" ht="14.25" customHeight="1">
      <c r="A713" s="595"/>
      <c r="B713" s="596"/>
      <c r="C713" s="499"/>
      <c r="D713" s="597"/>
      <c r="E713" s="598"/>
      <c r="F713" s="599"/>
      <c r="G713" s="594"/>
      <c r="H713" s="594"/>
      <c r="I713" s="594"/>
      <c r="J713" s="594"/>
      <c r="K713" s="594"/>
      <c r="L713" s="594"/>
      <c r="M713" s="594"/>
      <c r="N713" s="594"/>
      <c r="O713" s="594"/>
      <c r="P713" s="594"/>
      <c r="Q713" s="594"/>
      <c r="R713" s="594"/>
      <c r="S713" s="594"/>
      <c r="T713" s="594"/>
      <c r="U713" s="594"/>
      <c r="V713" s="594"/>
      <c r="W713" s="594"/>
      <c r="X713" s="594"/>
      <c r="Y713" s="594"/>
      <c r="Z713" s="594"/>
    </row>
    <row r="714" ht="14.25" customHeight="1">
      <c r="A714" s="595"/>
      <c r="B714" s="596"/>
      <c r="C714" s="499"/>
      <c r="D714" s="597"/>
      <c r="E714" s="598"/>
      <c r="F714" s="599"/>
      <c r="G714" s="594"/>
      <c r="H714" s="594"/>
      <c r="I714" s="594"/>
      <c r="J714" s="594"/>
      <c r="K714" s="594"/>
      <c r="L714" s="594"/>
      <c r="M714" s="594"/>
      <c r="N714" s="594"/>
      <c r="O714" s="594"/>
      <c r="P714" s="594"/>
      <c r="Q714" s="594"/>
      <c r="R714" s="594"/>
      <c r="S714" s="594"/>
      <c r="T714" s="594"/>
      <c r="U714" s="594"/>
      <c r="V714" s="594"/>
      <c r="W714" s="594"/>
      <c r="X714" s="594"/>
      <c r="Y714" s="594"/>
      <c r="Z714" s="594"/>
    </row>
    <row r="715" ht="14.25" customHeight="1">
      <c r="A715" s="595"/>
      <c r="B715" s="596"/>
      <c r="C715" s="499"/>
      <c r="D715" s="597"/>
      <c r="E715" s="598"/>
      <c r="F715" s="599"/>
      <c r="G715" s="594"/>
      <c r="H715" s="594"/>
      <c r="I715" s="594"/>
      <c r="J715" s="594"/>
      <c r="K715" s="594"/>
      <c r="L715" s="594"/>
      <c r="M715" s="594"/>
      <c r="N715" s="594"/>
      <c r="O715" s="594"/>
      <c r="P715" s="594"/>
      <c r="Q715" s="594"/>
      <c r="R715" s="594"/>
      <c r="S715" s="594"/>
      <c r="T715" s="594"/>
      <c r="U715" s="594"/>
      <c r="V715" s="594"/>
      <c r="W715" s="594"/>
      <c r="X715" s="594"/>
      <c r="Y715" s="594"/>
      <c r="Z715" s="594"/>
    </row>
    <row r="716" ht="14.25" customHeight="1">
      <c r="A716" s="595"/>
      <c r="B716" s="596"/>
      <c r="C716" s="499"/>
      <c r="D716" s="597"/>
      <c r="E716" s="598"/>
      <c r="F716" s="599"/>
      <c r="G716" s="594"/>
      <c r="H716" s="594"/>
      <c r="I716" s="594"/>
      <c r="J716" s="594"/>
      <c r="K716" s="594"/>
      <c r="L716" s="594"/>
      <c r="M716" s="594"/>
      <c r="N716" s="594"/>
      <c r="O716" s="594"/>
      <c r="P716" s="594"/>
      <c r="Q716" s="594"/>
      <c r="R716" s="594"/>
      <c r="S716" s="594"/>
      <c r="T716" s="594"/>
      <c r="U716" s="594"/>
      <c r="V716" s="594"/>
      <c r="W716" s="594"/>
      <c r="X716" s="594"/>
      <c r="Y716" s="594"/>
      <c r="Z716" s="594"/>
    </row>
    <row r="717" ht="14.25" customHeight="1">
      <c r="A717" s="595"/>
      <c r="B717" s="596"/>
      <c r="C717" s="499"/>
      <c r="D717" s="597"/>
      <c r="E717" s="598"/>
      <c r="F717" s="599"/>
      <c r="G717" s="594"/>
      <c r="H717" s="594"/>
      <c r="I717" s="594"/>
      <c r="J717" s="594"/>
      <c r="K717" s="594"/>
      <c r="L717" s="594"/>
      <c r="M717" s="594"/>
      <c r="N717" s="594"/>
      <c r="O717" s="594"/>
      <c r="P717" s="594"/>
      <c r="Q717" s="594"/>
      <c r="R717" s="594"/>
      <c r="S717" s="594"/>
      <c r="T717" s="594"/>
      <c r="U717" s="594"/>
      <c r="V717" s="594"/>
      <c r="W717" s="594"/>
      <c r="X717" s="594"/>
      <c r="Y717" s="594"/>
      <c r="Z717" s="594"/>
    </row>
    <row r="718" ht="14.25" customHeight="1">
      <c r="A718" s="595"/>
      <c r="B718" s="596"/>
      <c r="C718" s="499"/>
      <c r="D718" s="597"/>
      <c r="E718" s="598"/>
      <c r="F718" s="599"/>
      <c r="G718" s="594"/>
      <c r="H718" s="594"/>
      <c r="I718" s="594"/>
      <c r="J718" s="594"/>
      <c r="K718" s="594"/>
      <c r="L718" s="594"/>
      <c r="M718" s="594"/>
      <c r="N718" s="594"/>
      <c r="O718" s="594"/>
      <c r="P718" s="594"/>
      <c r="Q718" s="594"/>
      <c r="R718" s="594"/>
      <c r="S718" s="594"/>
      <c r="T718" s="594"/>
      <c r="U718" s="594"/>
      <c r="V718" s="594"/>
      <c r="W718" s="594"/>
      <c r="X718" s="594"/>
      <c r="Y718" s="594"/>
      <c r="Z718" s="594"/>
    </row>
    <row r="719" ht="14.25" customHeight="1">
      <c r="A719" s="595"/>
      <c r="B719" s="596"/>
      <c r="C719" s="499"/>
      <c r="D719" s="597"/>
      <c r="E719" s="598"/>
      <c r="F719" s="599"/>
      <c r="G719" s="594"/>
      <c r="H719" s="594"/>
      <c r="I719" s="594"/>
      <c r="J719" s="594"/>
      <c r="K719" s="594"/>
      <c r="L719" s="594"/>
      <c r="M719" s="594"/>
      <c r="N719" s="594"/>
      <c r="O719" s="594"/>
      <c r="P719" s="594"/>
      <c r="Q719" s="594"/>
      <c r="R719" s="594"/>
      <c r="S719" s="594"/>
      <c r="T719" s="594"/>
      <c r="U719" s="594"/>
      <c r="V719" s="594"/>
      <c r="W719" s="594"/>
      <c r="X719" s="594"/>
      <c r="Y719" s="594"/>
      <c r="Z719" s="594"/>
    </row>
    <row r="720" ht="14.25" customHeight="1">
      <c r="A720" s="595"/>
      <c r="B720" s="596"/>
      <c r="C720" s="499"/>
      <c r="D720" s="597"/>
      <c r="E720" s="598"/>
      <c r="F720" s="599"/>
      <c r="G720" s="594"/>
      <c r="H720" s="594"/>
      <c r="I720" s="594"/>
      <c r="J720" s="594"/>
      <c r="K720" s="594"/>
      <c r="L720" s="594"/>
      <c r="M720" s="594"/>
      <c r="N720" s="594"/>
      <c r="O720" s="594"/>
      <c r="P720" s="594"/>
      <c r="Q720" s="594"/>
      <c r="R720" s="594"/>
      <c r="S720" s="594"/>
      <c r="T720" s="594"/>
      <c r="U720" s="594"/>
      <c r="V720" s="594"/>
      <c r="W720" s="594"/>
      <c r="X720" s="594"/>
      <c r="Y720" s="594"/>
      <c r="Z720" s="594"/>
    </row>
    <row r="721" ht="14.25" customHeight="1">
      <c r="A721" s="595"/>
      <c r="B721" s="596"/>
      <c r="C721" s="499"/>
      <c r="D721" s="597"/>
      <c r="E721" s="598"/>
      <c r="F721" s="599"/>
      <c r="G721" s="594"/>
      <c r="H721" s="594"/>
      <c r="I721" s="594"/>
      <c r="J721" s="594"/>
      <c r="K721" s="594"/>
      <c r="L721" s="594"/>
      <c r="M721" s="594"/>
      <c r="N721" s="594"/>
      <c r="O721" s="594"/>
      <c r="P721" s="594"/>
      <c r="Q721" s="594"/>
      <c r="R721" s="594"/>
      <c r="S721" s="594"/>
      <c r="T721" s="594"/>
      <c r="U721" s="594"/>
      <c r="V721" s="594"/>
      <c r="W721" s="594"/>
      <c r="X721" s="594"/>
      <c r="Y721" s="594"/>
      <c r="Z721" s="594"/>
    </row>
    <row r="722" ht="14.25" customHeight="1">
      <c r="A722" s="595"/>
      <c r="B722" s="596"/>
      <c r="C722" s="499"/>
      <c r="D722" s="597"/>
      <c r="E722" s="598"/>
      <c r="F722" s="599"/>
      <c r="G722" s="594"/>
      <c r="H722" s="594"/>
      <c r="I722" s="594"/>
      <c r="J722" s="594"/>
      <c r="K722" s="594"/>
      <c r="L722" s="594"/>
      <c r="M722" s="594"/>
      <c r="N722" s="594"/>
      <c r="O722" s="594"/>
      <c r="P722" s="594"/>
      <c r="Q722" s="594"/>
      <c r="R722" s="594"/>
      <c r="S722" s="594"/>
      <c r="T722" s="594"/>
      <c r="U722" s="594"/>
      <c r="V722" s="594"/>
      <c r="W722" s="594"/>
      <c r="X722" s="594"/>
      <c r="Y722" s="594"/>
      <c r="Z722" s="594"/>
    </row>
    <row r="723" ht="14.25" customHeight="1">
      <c r="A723" s="595"/>
      <c r="B723" s="596"/>
      <c r="C723" s="499"/>
      <c r="D723" s="597"/>
      <c r="E723" s="598"/>
      <c r="F723" s="599"/>
      <c r="G723" s="594"/>
      <c r="H723" s="594"/>
      <c r="I723" s="594"/>
      <c r="J723" s="594"/>
      <c r="K723" s="594"/>
      <c r="L723" s="594"/>
      <c r="M723" s="594"/>
      <c r="N723" s="594"/>
      <c r="O723" s="594"/>
      <c r="P723" s="594"/>
      <c r="Q723" s="594"/>
      <c r="R723" s="594"/>
      <c r="S723" s="594"/>
      <c r="T723" s="594"/>
      <c r="U723" s="594"/>
      <c r="V723" s="594"/>
      <c r="W723" s="594"/>
      <c r="X723" s="594"/>
      <c r="Y723" s="594"/>
      <c r="Z723" s="594"/>
    </row>
    <row r="724" ht="14.25" customHeight="1">
      <c r="A724" s="595"/>
      <c r="B724" s="596"/>
      <c r="C724" s="499"/>
      <c r="D724" s="597"/>
      <c r="E724" s="598"/>
      <c r="F724" s="599"/>
      <c r="G724" s="594"/>
      <c r="H724" s="594"/>
      <c r="I724" s="594"/>
      <c r="J724" s="594"/>
      <c r="K724" s="594"/>
      <c r="L724" s="594"/>
      <c r="M724" s="594"/>
      <c r="N724" s="594"/>
      <c r="O724" s="594"/>
      <c r="P724" s="594"/>
      <c r="Q724" s="594"/>
      <c r="R724" s="594"/>
      <c r="S724" s="594"/>
      <c r="T724" s="594"/>
      <c r="U724" s="594"/>
      <c r="V724" s="594"/>
      <c r="W724" s="594"/>
      <c r="X724" s="594"/>
      <c r="Y724" s="594"/>
      <c r="Z724" s="594"/>
    </row>
    <row r="725" ht="14.25" customHeight="1">
      <c r="A725" s="595"/>
      <c r="B725" s="596"/>
      <c r="C725" s="499"/>
      <c r="D725" s="597"/>
      <c r="E725" s="598"/>
      <c r="F725" s="599"/>
      <c r="G725" s="594"/>
      <c r="H725" s="594"/>
      <c r="I725" s="594"/>
      <c r="J725" s="594"/>
      <c r="K725" s="594"/>
      <c r="L725" s="594"/>
      <c r="M725" s="594"/>
      <c r="N725" s="594"/>
      <c r="O725" s="594"/>
      <c r="P725" s="594"/>
      <c r="Q725" s="594"/>
      <c r="R725" s="594"/>
      <c r="S725" s="594"/>
      <c r="T725" s="594"/>
      <c r="U725" s="594"/>
      <c r="V725" s="594"/>
      <c r="W725" s="594"/>
      <c r="X725" s="594"/>
      <c r="Y725" s="594"/>
      <c r="Z725" s="594"/>
    </row>
    <row r="726" ht="14.25" customHeight="1">
      <c r="A726" s="595"/>
      <c r="B726" s="596"/>
      <c r="C726" s="499"/>
      <c r="D726" s="597"/>
      <c r="E726" s="598"/>
      <c r="F726" s="599"/>
      <c r="G726" s="594"/>
      <c r="H726" s="594"/>
      <c r="I726" s="594"/>
      <c r="J726" s="594"/>
      <c r="K726" s="594"/>
      <c r="L726" s="594"/>
      <c r="M726" s="594"/>
      <c r="N726" s="594"/>
      <c r="O726" s="594"/>
      <c r="P726" s="594"/>
      <c r="Q726" s="594"/>
      <c r="R726" s="594"/>
      <c r="S726" s="594"/>
      <c r="T726" s="594"/>
      <c r="U726" s="594"/>
      <c r="V726" s="594"/>
      <c r="W726" s="594"/>
      <c r="X726" s="594"/>
      <c r="Y726" s="594"/>
      <c r="Z726" s="594"/>
    </row>
    <row r="727" ht="14.25" customHeight="1">
      <c r="A727" s="595"/>
      <c r="B727" s="596"/>
      <c r="C727" s="499"/>
      <c r="D727" s="597"/>
      <c r="E727" s="598"/>
      <c r="F727" s="599"/>
      <c r="G727" s="594"/>
      <c r="H727" s="594"/>
      <c r="I727" s="594"/>
      <c r="J727" s="594"/>
      <c r="K727" s="594"/>
      <c r="L727" s="594"/>
      <c r="M727" s="594"/>
      <c r="N727" s="594"/>
      <c r="O727" s="594"/>
      <c r="P727" s="594"/>
      <c r="Q727" s="594"/>
      <c r="R727" s="594"/>
      <c r="S727" s="594"/>
      <c r="T727" s="594"/>
      <c r="U727" s="594"/>
      <c r="V727" s="594"/>
      <c r="W727" s="594"/>
      <c r="X727" s="594"/>
      <c r="Y727" s="594"/>
      <c r="Z727" s="594"/>
    </row>
    <row r="728" ht="14.25" customHeight="1">
      <c r="A728" s="595"/>
      <c r="B728" s="596"/>
      <c r="C728" s="499"/>
      <c r="D728" s="597"/>
      <c r="E728" s="598"/>
      <c r="F728" s="599"/>
      <c r="G728" s="594"/>
      <c r="H728" s="594"/>
      <c r="I728" s="594"/>
      <c r="J728" s="594"/>
      <c r="K728" s="594"/>
      <c r="L728" s="594"/>
      <c r="M728" s="594"/>
      <c r="N728" s="594"/>
      <c r="O728" s="594"/>
      <c r="P728" s="594"/>
      <c r="Q728" s="594"/>
      <c r="R728" s="594"/>
      <c r="S728" s="594"/>
      <c r="T728" s="594"/>
      <c r="U728" s="594"/>
      <c r="V728" s="594"/>
      <c r="W728" s="594"/>
      <c r="X728" s="594"/>
      <c r="Y728" s="594"/>
      <c r="Z728" s="594"/>
    </row>
    <row r="729" ht="14.25" customHeight="1">
      <c r="A729" s="595"/>
      <c r="B729" s="596"/>
      <c r="C729" s="499"/>
      <c r="D729" s="597"/>
      <c r="E729" s="598"/>
      <c r="F729" s="599"/>
      <c r="G729" s="594"/>
      <c r="H729" s="594"/>
      <c r="I729" s="594"/>
      <c r="J729" s="594"/>
      <c r="K729" s="594"/>
      <c r="L729" s="594"/>
      <c r="M729" s="594"/>
      <c r="N729" s="594"/>
      <c r="O729" s="594"/>
      <c r="P729" s="594"/>
      <c r="Q729" s="594"/>
      <c r="R729" s="594"/>
      <c r="S729" s="594"/>
      <c r="T729" s="594"/>
      <c r="U729" s="594"/>
      <c r="V729" s="594"/>
      <c r="W729" s="594"/>
      <c r="X729" s="594"/>
      <c r="Y729" s="594"/>
      <c r="Z729" s="594"/>
    </row>
    <row r="730" ht="14.25" customHeight="1">
      <c r="A730" s="595"/>
      <c r="B730" s="596"/>
      <c r="C730" s="499"/>
      <c r="D730" s="597"/>
      <c r="E730" s="598"/>
      <c r="F730" s="599"/>
      <c r="G730" s="594"/>
      <c r="H730" s="594"/>
      <c r="I730" s="594"/>
      <c r="J730" s="594"/>
      <c r="K730" s="594"/>
      <c r="L730" s="594"/>
      <c r="M730" s="594"/>
      <c r="N730" s="594"/>
      <c r="O730" s="594"/>
      <c r="P730" s="594"/>
      <c r="Q730" s="594"/>
      <c r="R730" s="594"/>
      <c r="S730" s="594"/>
      <c r="T730" s="594"/>
      <c r="U730" s="594"/>
      <c r="V730" s="594"/>
      <c r="W730" s="594"/>
      <c r="X730" s="594"/>
      <c r="Y730" s="594"/>
      <c r="Z730" s="594"/>
    </row>
    <row r="731" ht="14.25" customHeight="1">
      <c r="A731" s="595"/>
      <c r="B731" s="596"/>
      <c r="C731" s="499"/>
      <c r="D731" s="597"/>
      <c r="E731" s="598"/>
      <c r="F731" s="599"/>
      <c r="G731" s="594"/>
      <c r="H731" s="594"/>
      <c r="I731" s="594"/>
      <c r="J731" s="594"/>
      <c r="K731" s="594"/>
      <c r="L731" s="594"/>
      <c r="M731" s="594"/>
      <c r="N731" s="594"/>
      <c r="O731" s="594"/>
      <c r="P731" s="594"/>
      <c r="Q731" s="594"/>
      <c r="R731" s="594"/>
      <c r="S731" s="594"/>
      <c r="T731" s="594"/>
      <c r="U731" s="594"/>
      <c r="V731" s="594"/>
      <c r="W731" s="594"/>
      <c r="X731" s="594"/>
      <c r="Y731" s="594"/>
      <c r="Z731" s="594"/>
    </row>
    <row r="732" ht="14.25" customHeight="1">
      <c r="A732" s="595"/>
      <c r="B732" s="596"/>
      <c r="C732" s="499"/>
      <c r="D732" s="597"/>
      <c r="E732" s="598"/>
      <c r="F732" s="599"/>
      <c r="G732" s="594"/>
      <c r="H732" s="594"/>
      <c r="I732" s="594"/>
      <c r="J732" s="594"/>
      <c r="K732" s="594"/>
      <c r="L732" s="594"/>
      <c r="M732" s="594"/>
      <c r="N732" s="594"/>
      <c r="O732" s="594"/>
      <c r="P732" s="594"/>
      <c r="Q732" s="594"/>
      <c r="R732" s="594"/>
      <c r="S732" s="594"/>
      <c r="T732" s="594"/>
      <c r="U732" s="594"/>
      <c r="V732" s="594"/>
      <c r="W732" s="594"/>
      <c r="X732" s="594"/>
      <c r="Y732" s="594"/>
      <c r="Z732" s="594"/>
    </row>
    <row r="733" ht="14.25" customHeight="1">
      <c r="A733" s="595"/>
      <c r="B733" s="596"/>
      <c r="C733" s="499"/>
      <c r="D733" s="597"/>
      <c r="E733" s="598"/>
      <c r="F733" s="599"/>
      <c r="G733" s="594"/>
      <c r="H733" s="594"/>
      <c r="I733" s="594"/>
      <c r="J733" s="594"/>
      <c r="K733" s="594"/>
      <c r="L733" s="594"/>
      <c r="M733" s="594"/>
      <c r="N733" s="594"/>
      <c r="O733" s="594"/>
      <c r="P733" s="594"/>
      <c r="Q733" s="594"/>
      <c r="R733" s="594"/>
      <c r="S733" s="594"/>
      <c r="T733" s="594"/>
      <c r="U733" s="594"/>
      <c r="V733" s="594"/>
      <c r="W733" s="594"/>
      <c r="X733" s="594"/>
      <c r="Y733" s="594"/>
      <c r="Z733" s="594"/>
    </row>
    <row r="734" ht="14.25" customHeight="1">
      <c r="A734" s="595"/>
      <c r="B734" s="596"/>
      <c r="C734" s="499"/>
      <c r="D734" s="597"/>
      <c r="E734" s="598"/>
      <c r="F734" s="599"/>
      <c r="G734" s="594"/>
      <c r="H734" s="594"/>
      <c r="I734" s="594"/>
      <c r="J734" s="594"/>
      <c r="K734" s="594"/>
      <c r="L734" s="594"/>
      <c r="M734" s="594"/>
      <c r="N734" s="594"/>
      <c r="O734" s="594"/>
      <c r="P734" s="594"/>
      <c r="Q734" s="594"/>
      <c r="R734" s="594"/>
      <c r="S734" s="594"/>
      <c r="T734" s="594"/>
      <c r="U734" s="594"/>
      <c r="V734" s="594"/>
      <c r="W734" s="594"/>
      <c r="X734" s="594"/>
      <c r="Y734" s="594"/>
      <c r="Z734" s="594"/>
    </row>
    <row r="735" ht="14.25" customHeight="1">
      <c r="A735" s="595"/>
      <c r="B735" s="596"/>
      <c r="C735" s="499"/>
      <c r="D735" s="597"/>
      <c r="E735" s="598"/>
      <c r="F735" s="599"/>
      <c r="G735" s="594"/>
      <c r="H735" s="594"/>
      <c r="I735" s="594"/>
      <c r="J735" s="594"/>
      <c r="K735" s="594"/>
      <c r="L735" s="594"/>
      <c r="M735" s="594"/>
      <c r="N735" s="594"/>
      <c r="O735" s="594"/>
      <c r="P735" s="594"/>
      <c r="Q735" s="594"/>
      <c r="R735" s="594"/>
      <c r="S735" s="594"/>
      <c r="T735" s="594"/>
      <c r="U735" s="594"/>
      <c r="V735" s="594"/>
      <c r="W735" s="594"/>
      <c r="X735" s="594"/>
      <c r="Y735" s="594"/>
      <c r="Z735" s="594"/>
    </row>
    <row r="736" ht="14.25" customHeight="1">
      <c r="A736" s="595"/>
      <c r="B736" s="596"/>
      <c r="C736" s="499"/>
      <c r="D736" s="597"/>
      <c r="E736" s="598"/>
      <c r="F736" s="599"/>
      <c r="G736" s="594"/>
      <c r="H736" s="594"/>
      <c r="I736" s="594"/>
      <c r="J736" s="594"/>
      <c r="K736" s="594"/>
      <c r="L736" s="594"/>
      <c r="M736" s="594"/>
      <c r="N736" s="594"/>
      <c r="O736" s="594"/>
      <c r="P736" s="594"/>
      <c r="Q736" s="594"/>
      <c r="R736" s="594"/>
      <c r="S736" s="594"/>
      <c r="T736" s="594"/>
      <c r="U736" s="594"/>
      <c r="V736" s="594"/>
      <c r="W736" s="594"/>
      <c r="X736" s="594"/>
      <c r="Y736" s="594"/>
      <c r="Z736" s="594"/>
    </row>
    <row r="737" ht="14.25" customHeight="1">
      <c r="A737" s="595"/>
      <c r="B737" s="596"/>
      <c r="C737" s="499"/>
      <c r="D737" s="597"/>
      <c r="E737" s="598"/>
      <c r="F737" s="599"/>
      <c r="G737" s="594"/>
      <c r="H737" s="594"/>
      <c r="I737" s="594"/>
      <c r="J737" s="594"/>
      <c r="K737" s="594"/>
      <c r="L737" s="594"/>
      <c r="M737" s="594"/>
      <c r="N737" s="594"/>
      <c r="O737" s="594"/>
      <c r="P737" s="594"/>
      <c r="Q737" s="594"/>
      <c r="R737" s="594"/>
      <c r="S737" s="594"/>
      <c r="T737" s="594"/>
      <c r="U737" s="594"/>
      <c r="V737" s="594"/>
      <c r="W737" s="594"/>
      <c r="X737" s="594"/>
      <c r="Y737" s="594"/>
      <c r="Z737" s="594"/>
    </row>
    <row r="738" ht="14.25" customHeight="1">
      <c r="A738" s="595"/>
      <c r="B738" s="596"/>
      <c r="C738" s="499"/>
      <c r="D738" s="597"/>
      <c r="E738" s="598"/>
      <c r="F738" s="599"/>
      <c r="G738" s="594"/>
      <c r="H738" s="594"/>
      <c r="I738" s="594"/>
      <c r="J738" s="594"/>
      <c r="K738" s="594"/>
      <c r="L738" s="594"/>
      <c r="M738" s="594"/>
      <c r="N738" s="594"/>
      <c r="O738" s="594"/>
      <c r="P738" s="594"/>
      <c r="Q738" s="594"/>
      <c r="R738" s="594"/>
      <c r="S738" s="594"/>
      <c r="T738" s="594"/>
      <c r="U738" s="594"/>
      <c r="V738" s="594"/>
      <c r="W738" s="594"/>
      <c r="X738" s="594"/>
      <c r="Y738" s="594"/>
      <c r="Z738" s="594"/>
    </row>
    <row r="739" ht="14.25" customHeight="1">
      <c r="A739" s="595"/>
      <c r="B739" s="596"/>
      <c r="C739" s="499"/>
      <c r="D739" s="597"/>
      <c r="E739" s="598"/>
      <c r="F739" s="599"/>
      <c r="G739" s="594"/>
      <c r="H739" s="594"/>
      <c r="I739" s="594"/>
      <c r="J739" s="594"/>
      <c r="K739" s="594"/>
      <c r="L739" s="594"/>
      <c r="M739" s="594"/>
      <c r="N739" s="594"/>
      <c r="O739" s="594"/>
      <c r="P739" s="594"/>
      <c r="Q739" s="594"/>
      <c r="R739" s="594"/>
      <c r="S739" s="594"/>
      <c r="T739" s="594"/>
      <c r="U739" s="594"/>
      <c r="V739" s="594"/>
      <c r="W739" s="594"/>
      <c r="X739" s="594"/>
      <c r="Y739" s="594"/>
      <c r="Z739" s="594"/>
    </row>
    <row r="740" ht="14.25" customHeight="1">
      <c r="A740" s="595"/>
      <c r="B740" s="596"/>
      <c r="C740" s="499"/>
      <c r="D740" s="597"/>
      <c r="E740" s="598"/>
      <c r="F740" s="599"/>
      <c r="G740" s="594"/>
      <c r="H740" s="594"/>
      <c r="I740" s="594"/>
      <c r="J740" s="594"/>
      <c r="K740" s="594"/>
      <c r="L740" s="594"/>
      <c r="M740" s="594"/>
      <c r="N740" s="594"/>
      <c r="O740" s="594"/>
      <c r="P740" s="594"/>
      <c r="Q740" s="594"/>
      <c r="R740" s="594"/>
      <c r="S740" s="594"/>
      <c r="T740" s="594"/>
      <c r="U740" s="594"/>
      <c r="V740" s="594"/>
      <c r="W740" s="594"/>
      <c r="X740" s="594"/>
      <c r="Y740" s="594"/>
      <c r="Z740" s="594"/>
    </row>
    <row r="741" ht="14.25" customHeight="1">
      <c r="A741" s="595"/>
      <c r="B741" s="596"/>
      <c r="C741" s="499"/>
      <c r="D741" s="597"/>
      <c r="E741" s="598"/>
      <c r="F741" s="599"/>
      <c r="G741" s="594"/>
      <c r="H741" s="594"/>
      <c r="I741" s="594"/>
      <c r="J741" s="594"/>
      <c r="K741" s="594"/>
      <c r="L741" s="594"/>
      <c r="M741" s="594"/>
      <c r="N741" s="594"/>
      <c r="O741" s="594"/>
      <c r="P741" s="594"/>
      <c r="Q741" s="594"/>
      <c r="R741" s="594"/>
      <c r="S741" s="594"/>
      <c r="T741" s="594"/>
      <c r="U741" s="594"/>
      <c r="V741" s="594"/>
      <c r="W741" s="594"/>
      <c r="X741" s="594"/>
      <c r="Y741" s="594"/>
      <c r="Z741" s="594"/>
    </row>
    <row r="742" ht="14.25" customHeight="1">
      <c r="A742" s="595"/>
      <c r="B742" s="596"/>
      <c r="C742" s="499"/>
      <c r="D742" s="597"/>
      <c r="E742" s="598"/>
      <c r="F742" s="599"/>
      <c r="G742" s="594"/>
      <c r="H742" s="594"/>
      <c r="I742" s="594"/>
      <c r="J742" s="594"/>
      <c r="K742" s="594"/>
      <c r="L742" s="594"/>
      <c r="M742" s="594"/>
      <c r="N742" s="594"/>
      <c r="O742" s="594"/>
      <c r="P742" s="594"/>
      <c r="Q742" s="594"/>
      <c r="R742" s="594"/>
      <c r="S742" s="594"/>
      <c r="T742" s="594"/>
      <c r="U742" s="594"/>
      <c r="V742" s="594"/>
      <c r="W742" s="594"/>
      <c r="X742" s="594"/>
      <c r="Y742" s="594"/>
      <c r="Z742" s="594"/>
    </row>
    <row r="743" ht="14.25" customHeight="1">
      <c r="A743" s="595"/>
      <c r="B743" s="596"/>
      <c r="C743" s="499"/>
      <c r="D743" s="597"/>
      <c r="E743" s="598"/>
      <c r="F743" s="599"/>
      <c r="G743" s="594"/>
      <c r="H743" s="594"/>
      <c r="I743" s="594"/>
      <c r="J743" s="594"/>
      <c r="K743" s="594"/>
      <c r="L743" s="594"/>
      <c r="M743" s="594"/>
      <c r="N743" s="594"/>
      <c r="O743" s="594"/>
      <c r="P743" s="594"/>
      <c r="Q743" s="594"/>
      <c r="R743" s="594"/>
      <c r="S743" s="594"/>
      <c r="T743" s="594"/>
      <c r="U743" s="594"/>
      <c r="V743" s="594"/>
      <c r="W743" s="594"/>
      <c r="X743" s="594"/>
      <c r="Y743" s="594"/>
      <c r="Z743" s="594"/>
    </row>
    <row r="744" ht="14.25" customHeight="1">
      <c r="A744" s="595"/>
      <c r="B744" s="596"/>
      <c r="C744" s="499"/>
      <c r="D744" s="597"/>
      <c r="E744" s="598"/>
      <c r="F744" s="599"/>
      <c r="G744" s="594"/>
      <c r="H744" s="594"/>
      <c r="I744" s="594"/>
      <c r="J744" s="594"/>
      <c r="K744" s="594"/>
      <c r="L744" s="594"/>
      <c r="M744" s="594"/>
      <c r="N744" s="594"/>
      <c r="O744" s="594"/>
      <c r="P744" s="594"/>
      <c r="Q744" s="594"/>
      <c r="R744" s="594"/>
      <c r="S744" s="594"/>
      <c r="T744" s="594"/>
      <c r="U744" s="594"/>
      <c r="V744" s="594"/>
      <c r="W744" s="594"/>
      <c r="X744" s="594"/>
      <c r="Y744" s="594"/>
      <c r="Z744" s="594"/>
    </row>
    <row r="745" ht="14.25" customHeight="1">
      <c r="A745" s="595"/>
      <c r="B745" s="596"/>
      <c r="C745" s="499"/>
      <c r="D745" s="597"/>
      <c r="E745" s="598"/>
      <c r="F745" s="599"/>
      <c r="G745" s="594"/>
      <c r="H745" s="594"/>
      <c r="I745" s="594"/>
      <c r="J745" s="594"/>
      <c r="K745" s="594"/>
      <c r="L745" s="594"/>
      <c r="M745" s="594"/>
      <c r="N745" s="594"/>
      <c r="O745" s="594"/>
      <c r="P745" s="594"/>
      <c r="Q745" s="594"/>
      <c r="R745" s="594"/>
      <c r="S745" s="594"/>
      <c r="T745" s="594"/>
      <c r="U745" s="594"/>
      <c r="V745" s="594"/>
      <c r="W745" s="594"/>
      <c r="X745" s="594"/>
      <c r="Y745" s="594"/>
      <c r="Z745" s="594"/>
    </row>
    <row r="746" ht="14.25" customHeight="1">
      <c r="A746" s="595"/>
      <c r="B746" s="596"/>
      <c r="C746" s="499"/>
      <c r="D746" s="597"/>
      <c r="E746" s="598"/>
      <c r="F746" s="599"/>
      <c r="G746" s="594"/>
      <c r="H746" s="594"/>
      <c r="I746" s="594"/>
      <c r="J746" s="594"/>
      <c r="K746" s="594"/>
      <c r="L746" s="594"/>
      <c r="M746" s="594"/>
      <c r="N746" s="594"/>
      <c r="O746" s="594"/>
      <c r="P746" s="594"/>
      <c r="Q746" s="594"/>
      <c r="R746" s="594"/>
      <c r="S746" s="594"/>
      <c r="T746" s="594"/>
      <c r="U746" s="594"/>
      <c r="V746" s="594"/>
      <c r="W746" s="594"/>
      <c r="X746" s="594"/>
      <c r="Y746" s="594"/>
      <c r="Z746" s="594"/>
    </row>
    <row r="747" ht="14.25" customHeight="1">
      <c r="A747" s="595"/>
      <c r="B747" s="596"/>
      <c r="C747" s="499"/>
      <c r="D747" s="597"/>
      <c r="E747" s="598"/>
      <c r="F747" s="599"/>
      <c r="G747" s="594"/>
      <c r="H747" s="594"/>
      <c r="I747" s="594"/>
      <c r="J747" s="594"/>
      <c r="K747" s="594"/>
      <c r="L747" s="594"/>
      <c r="M747" s="594"/>
      <c r="N747" s="594"/>
      <c r="O747" s="594"/>
      <c r="P747" s="594"/>
      <c r="Q747" s="594"/>
      <c r="R747" s="594"/>
      <c r="S747" s="594"/>
      <c r="T747" s="594"/>
      <c r="U747" s="594"/>
      <c r="V747" s="594"/>
      <c r="W747" s="594"/>
      <c r="X747" s="594"/>
      <c r="Y747" s="594"/>
      <c r="Z747" s="594"/>
    </row>
    <row r="748" ht="14.25" customHeight="1">
      <c r="A748" s="595"/>
      <c r="B748" s="596"/>
      <c r="C748" s="499"/>
      <c r="D748" s="597"/>
      <c r="E748" s="598"/>
      <c r="F748" s="599"/>
      <c r="G748" s="594"/>
      <c r="H748" s="594"/>
      <c r="I748" s="594"/>
      <c r="J748" s="594"/>
      <c r="K748" s="594"/>
      <c r="L748" s="594"/>
      <c r="M748" s="594"/>
      <c r="N748" s="594"/>
      <c r="O748" s="594"/>
      <c r="P748" s="594"/>
      <c r="Q748" s="594"/>
      <c r="R748" s="594"/>
      <c r="S748" s="594"/>
      <c r="T748" s="594"/>
      <c r="U748" s="594"/>
      <c r="V748" s="594"/>
      <c r="W748" s="594"/>
      <c r="X748" s="594"/>
      <c r="Y748" s="594"/>
      <c r="Z748" s="594"/>
    </row>
    <row r="749" ht="14.25" customHeight="1">
      <c r="A749" s="595"/>
      <c r="B749" s="596"/>
      <c r="C749" s="499"/>
      <c r="D749" s="597"/>
      <c r="E749" s="598"/>
      <c r="F749" s="599"/>
      <c r="G749" s="594"/>
      <c r="H749" s="594"/>
      <c r="I749" s="594"/>
      <c r="J749" s="594"/>
      <c r="K749" s="594"/>
      <c r="L749" s="594"/>
      <c r="M749" s="594"/>
      <c r="N749" s="594"/>
      <c r="O749" s="594"/>
      <c r="P749" s="594"/>
      <c r="Q749" s="594"/>
      <c r="R749" s="594"/>
      <c r="S749" s="594"/>
      <c r="T749" s="594"/>
      <c r="U749" s="594"/>
      <c r="V749" s="594"/>
      <c r="W749" s="594"/>
      <c r="X749" s="594"/>
      <c r="Y749" s="594"/>
      <c r="Z749" s="594"/>
    </row>
    <row r="750" ht="14.25" customHeight="1">
      <c r="A750" s="595"/>
      <c r="B750" s="596"/>
      <c r="C750" s="499"/>
      <c r="D750" s="597"/>
      <c r="E750" s="598"/>
      <c r="F750" s="599"/>
      <c r="G750" s="594"/>
      <c r="H750" s="594"/>
      <c r="I750" s="594"/>
      <c r="J750" s="594"/>
      <c r="K750" s="594"/>
      <c r="L750" s="594"/>
      <c r="M750" s="594"/>
      <c r="N750" s="594"/>
      <c r="O750" s="594"/>
      <c r="P750" s="594"/>
      <c r="Q750" s="594"/>
      <c r="R750" s="594"/>
      <c r="S750" s="594"/>
      <c r="T750" s="594"/>
      <c r="U750" s="594"/>
      <c r="V750" s="594"/>
      <c r="W750" s="594"/>
      <c r="X750" s="594"/>
      <c r="Y750" s="594"/>
      <c r="Z750" s="594"/>
    </row>
    <row r="751" ht="14.25" customHeight="1">
      <c r="A751" s="595"/>
      <c r="B751" s="596"/>
      <c r="C751" s="499"/>
      <c r="D751" s="597"/>
      <c r="E751" s="598"/>
      <c r="F751" s="599"/>
      <c r="G751" s="594"/>
      <c r="H751" s="594"/>
      <c r="I751" s="594"/>
      <c r="J751" s="594"/>
      <c r="K751" s="594"/>
      <c r="L751" s="594"/>
      <c r="M751" s="594"/>
      <c r="N751" s="594"/>
      <c r="O751" s="594"/>
      <c r="P751" s="594"/>
      <c r="Q751" s="594"/>
      <c r="R751" s="594"/>
      <c r="S751" s="594"/>
      <c r="T751" s="594"/>
      <c r="U751" s="594"/>
      <c r="V751" s="594"/>
      <c r="W751" s="594"/>
      <c r="X751" s="594"/>
      <c r="Y751" s="594"/>
      <c r="Z751" s="594"/>
    </row>
    <row r="752" ht="14.25" customHeight="1">
      <c r="A752" s="595"/>
      <c r="B752" s="596"/>
      <c r="C752" s="499"/>
      <c r="D752" s="597"/>
      <c r="E752" s="598"/>
      <c r="F752" s="599"/>
      <c r="G752" s="594"/>
      <c r="H752" s="594"/>
      <c r="I752" s="594"/>
      <c r="J752" s="594"/>
      <c r="K752" s="594"/>
      <c r="L752" s="594"/>
      <c r="M752" s="594"/>
      <c r="N752" s="594"/>
      <c r="O752" s="594"/>
      <c r="P752" s="594"/>
      <c r="Q752" s="594"/>
      <c r="R752" s="594"/>
      <c r="S752" s="594"/>
      <c r="T752" s="594"/>
      <c r="U752" s="594"/>
      <c r="V752" s="594"/>
      <c r="W752" s="594"/>
      <c r="X752" s="594"/>
      <c r="Y752" s="594"/>
      <c r="Z752" s="594"/>
    </row>
    <row r="753" ht="14.25" customHeight="1">
      <c r="A753" s="595"/>
      <c r="B753" s="596"/>
      <c r="C753" s="499"/>
      <c r="D753" s="597"/>
      <c r="E753" s="598"/>
      <c r="F753" s="599"/>
      <c r="G753" s="594"/>
      <c r="H753" s="594"/>
      <c r="I753" s="594"/>
      <c r="J753" s="594"/>
      <c r="K753" s="594"/>
      <c r="L753" s="594"/>
      <c r="M753" s="594"/>
      <c r="N753" s="594"/>
      <c r="O753" s="594"/>
      <c r="P753" s="594"/>
      <c r="Q753" s="594"/>
      <c r="R753" s="594"/>
      <c r="S753" s="594"/>
      <c r="T753" s="594"/>
      <c r="U753" s="594"/>
      <c r="V753" s="594"/>
      <c r="W753" s="594"/>
      <c r="X753" s="594"/>
      <c r="Y753" s="594"/>
      <c r="Z753" s="594"/>
    </row>
    <row r="754" ht="14.25" customHeight="1">
      <c r="A754" s="595"/>
      <c r="B754" s="596"/>
      <c r="C754" s="499"/>
      <c r="D754" s="597"/>
      <c r="E754" s="598"/>
      <c r="F754" s="599"/>
      <c r="G754" s="594"/>
      <c r="H754" s="594"/>
      <c r="I754" s="594"/>
      <c r="J754" s="594"/>
      <c r="K754" s="594"/>
      <c r="L754" s="594"/>
      <c r="M754" s="594"/>
      <c r="N754" s="594"/>
      <c r="O754" s="594"/>
      <c r="P754" s="594"/>
      <c r="Q754" s="594"/>
      <c r="R754" s="594"/>
      <c r="S754" s="594"/>
      <c r="T754" s="594"/>
      <c r="U754" s="594"/>
      <c r="V754" s="594"/>
      <c r="W754" s="594"/>
      <c r="X754" s="594"/>
      <c r="Y754" s="594"/>
      <c r="Z754" s="594"/>
    </row>
    <row r="755" ht="14.25" customHeight="1">
      <c r="A755" s="595"/>
      <c r="B755" s="596"/>
      <c r="C755" s="499"/>
      <c r="D755" s="597"/>
      <c r="E755" s="598"/>
      <c r="F755" s="599"/>
      <c r="G755" s="594"/>
      <c r="H755" s="594"/>
      <c r="I755" s="594"/>
      <c r="J755" s="594"/>
      <c r="K755" s="594"/>
      <c r="L755" s="594"/>
      <c r="M755" s="594"/>
      <c r="N755" s="594"/>
      <c r="O755" s="594"/>
      <c r="P755" s="594"/>
      <c r="Q755" s="594"/>
      <c r="R755" s="594"/>
      <c r="S755" s="594"/>
      <c r="T755" s="594"/>
      <c r="U755" s="594"/>
      <c r="V755" s="594"/>
      <c r="W755" s="594"/>
      <c r="X755" s="594"/>
      <c r="Y755" s="594"/>
      <c r="Z755" s="594"/>
    </row>
    <row r="756" ht="14.25" customHeight="1">
      <c r="A756" s="595"/>
      <c r="B756" s="596"/>
      <c r="C756" s="499"/>
      <c r="D756" s="597"/>
      <c r="E756" s="598"/>
      <c r="F756" s="599"/>
      <c r="G756" s="594"/>
      <c r="H756" s="594"/>
      <c r="I756" s="594"/>
      <c r="J756" s="594"/>
      <c r="K756" s="594"/>
      <c r="L756" s="594"/>
      <c r="M756" s="594"/>
      <c r="N756" s="594"/>
      <c r="O756" s="594"/>
      <c r="P756" s="594"/>
      <c r="Q756" s="594"/>
      <c r="R756" s="594"/>
      <c r="S756" s="594"/>
      <c r="T756" s="594"/>
      <c r="U756" s="594"/>
      <c r="V756" s="594"/>
      <c r="W756" s="594"/>
      <c r="X756" s="594"/>
      <c r="Y756" s="594"/>
      <c r="Z756" s="594"/>
    </row>
    <row r="757" ht="14.25" customHeight="1">
      <c r="A757" s="595"/>
      <c r="B757" s="596"/>
      <c r="C757" s="499"/>
      <c r="D757" s="597"/>
      <c r="E757" s="598"/>
      <c r="F757" s="599"/>
      <c r="G757" s="594"/>
      <c r="H757" s="594"/>
      <c r="I757" s="594"/>
      <c r="J757" s="594"/>
      <c r="K757" s="594"/>
      <c r="L757" s="594"/>
      <c r="M757" s="594"/>
      <c r="N757" s="594"/>
      <c r="O757" s="594"/>
      <c r="P757" s="594"/>
      <c r="Q757" s="594"/>
      <c r="R757" s="594"/>
      <c r="S757" s="594"/>
      <c r="T757" s="594"/>
      <c r="U757" s="594"/>
      <c r="V757" s="594"/>
      <c r="W757" s="594"/>
      <c r="X757" s="594"/>
      <c r="Y757" s="594"/>
      <c r="Z757" s="594"/>
    </row>
    <row r="758" ht="14.25" customHeight="1">
      <c r="A758" s="595"/>
      <c r="B758" s="596"/>
      <c r="C758" s="499"/>
      <c r="D758" s="597"/>
      <c r="E758" s="598"/>
      <c r="F758" s="599"/>
      <c r="G758" s="594"/>
      <c r="H758" s="594"/>
      <c r="I758" s="594"/>
      <c r="J758" s="594"/>
      <c r="K758" s="594"/>
      <c r="L758" s="594"/>
      <c r="M758" s="594"/>
      <c r="N758" s="594"/>
      <c r="O758" s="594"/>
      <c r="P758" s="594"/>
      <c r="Q758" s="594"/>
      <c r="R758" s="594"/>
      <c r="S758" s="594"/>
      <c r="T758" s="594"/>
      <c r="U758" s="594"/>
      <c r="V758" s="594"/>
      <c r="W758" s="594"/>
      <c r="X758" s="594"/>
      <c r="Y758" s="594"/>
      <c r="Z758" s="594"/>
    </row>
    <row r="759" ht="14.25" customHeight="1">
      <c r="A759" s="595"/>
      <c r="B759" s="596"/>
      <c r="C759" s="499"/>
      <c r="D759" s="597"/>
      <c r="E759" s="598"/>
      <c r="F759" s="599"/>
      <c r="G759" s="594"/>
      <c r="H759" s="594"/>
      <c r="I759" s="594"/>
      <c r="J759" s="594"/>
      <c r="K759" s="594"/>
      <c r="L759" s="594"/>
      <c r="M759" s="594"/>
      <c r="N759" s="594"/>
      <c r="O759" s="594"/>
      <c r="P759" s="594"/>
      <c r="Q759" s="594"/>
      <c r="R759" s="594"/>
      <c r="S759" s="594"/>
      <c r="T759" s="594"/>
      <c r="U759" s="594"/>
      <c r="V759" s="594"/>
      <c r="W759" s="594"/>
      <c r="X759" s="594"/>
      <c r="Y759" s="594"/>
      <c r="Z759" s="594"/>
    </row>
    <row r="760" ht="14.25" customHeight="1">
      <c r="A760" s="595"/>
      <c r="B760" s="596"/>
      <c r="C760" s="499"/>
      <c r="D760" s="597"/>
      <c r="E760" s="598"/>
      <c r="F760" s="599"/>
      <c r="G760" s="594"/>
      <c r="H760" s="594"/>
      <c r="I760" s="594"/>
      <c r="J760" s="594"/>
      <c r="K760" s="594"/>
      <c r="L760" s="594"/>
      <c r="M760" s="594"/>
      <c r="N760" s="594"/>
      <c r="O760" s="594"/>
      <c r="P760" s="594"/>
      <c r="Q760" s="594"/>
      <c r="R760" s="594"/>
      <c r="S760" s="594"/>
      <c r="T760" s="594"/>
      <c r="U760" s="594"/>
      <c r="V760" s="594"/>
      <c r="W760" s="594"/>
      <c r="X760" s="594"/>
      <c r="Y760" s="594"/>
      <c r="Z760" s="594"/>
    </row>
    <row r="761" ht="14.25" customHeight="1">
      <c r="A761" s="595"/>
      <c r="B761" s="596"/>
      <c r="C761" s="499"/>
      <c r="D761" s="597"/>
      <c r="E761" s="598"/>
      <c r="F761" s="599"/>
      <c r="G761" s="594"/>
      <c r="H761" s="594"/>
      <c r="I761" s="594"/>
      <c r="J761" s="594"/>
      <c r="K761" s="594"/>
      <c r="L761" s="594"/>
      <c r="M761" s="594"/>
      <c r="N761" s="594"/>
      <c r="O761" s="594"/>
      <c r="P761" s="594"/>
      <c r="Q761" s="594"/>
      <c r="R761" s="594"/>
      <c r="S761" s="594"/>
      <c r="T761" s="594"/>
      <c r="U761" s="594"/>
      <c r="V761" s="594"/>
      <c r="W761" s="594"/>
      <c r="X761" s="594"/>
      <c r="Y761" s="594"/>
      <c r="Z761" s="594"/>
    </row>
    <row r="762" ht="14.25" customHeight="1">
      <c r="A762" s="595"/>
      <c r="B762" s="596"/>
      <c r="C762" s="499"/>
      <c r="D762" s="597"/>
      <c r="E762" s="598"/>
      <c r="F762" s="599"/>
      <c r="G762" s="594"/>
      <c r="H762" s="594"/>
      <c r="I762" s="594"/>
      <c r="J762" s="594"/>
      <c r="K762" s="594"/>
      <c r="L762" s="594"/>
      <c r="M762" s="594"/>
      <c r="N762" s="594"/>
      <c r="O762" s="594"/>
      <c r="P762" s="594"/>
      <c r="Q762" s="594"/>
      <c r="R762" s="594"/>
      <c r="S762" s="594"/>
      <c r="T762" s="594"/>
      <c r="U762" s="594"/>
      <c r="V762" s="594"/>
      <c r="W762" s="594"/>
      <c r="X762" s="594"/>
      <c r="Y762" s="594"/>
      <c r="Z762" s="594"/>
    </row>
    <row r="763" ht="14.25" customHeight="1">
      <c r="A763" s="595"/>
      <c r="B763" s="596"/>
      <c r="C763" s="499"/>
      <c r="D763" s="597"/>
      <c r="E763" s="598"/>
      <c r="F763" s="599"/>
      <c r="G763" s="594"/>
      <c r="H763" s="594"/>
      <c r="I763" s="594"/>
      <c r="J763" s="594"/>
      <c r="K763" s="594"/>
      <c r="L763" s="594"/>
      <c r="M763" s="594"/>
      <c r="N763" s="594"/>
      <c r="O763" s="594"/>
      <c r="P763" s="594"/>
      <c r="Q763" s="594"/>
      <c r="R763" s="594"/>
      <c r="S763" s="594"/>
      <c r="T763" s="594"/>
      <c r="U763" s="594"/>
      <c r="V763" s="594"/>
      <c r="W763" s="594"/>
      <c r="X763" s="594"/>
      <c r="Y763" s="594"/>
      <c r="Z763" s="594"/>
    </row>
    <row r="764" ht="14.25" customHeight="1">
      <c r="A764" s="595"/>
      <c r="B764" s="596"/>
      <c r="C764" s="499"/>
      <c r="D764" s="597"/>
      <c r="E764" s="598"/>
      <c r="F764" s="599"/>
      <c r="G764" s="594"/>
      <c r="H764" s="594"/>
      <c r="I764" s="594"/>
      <c r="J764" s="594"/>
      <c r="K764" s="594"/>
      <c r="L764" s="594"/>
      <c r="M764" s="594"/>
      <c r="N764" s="594"/>
      <c r="O764" s="594"/>
      <c r="P764" s="594"/>
      <c r="Q764" s="594"/>
      <c r="R764" s="594"/>
      <c r="S764" s="594"/>
      <c r="T764" s="594"/>
      <c r="U764" s="594"/>
      <c r="V764" s="594"/>
      <c r="W764" s="594"/>
      <c r="X764" s="594"/>
      <c r="Y764" s="594"/>
      <c r="Z764" s="594"/>
    </row>
    <row r="765" ht="14.25" customHeight="1">
      <c r="A765" s="595"/>
      <c r="B765" s="596"/>
      <c r="C765" s="499"/>
      <c r="D765" s="597"/>
      <c r="E765" s="598"/>
      <c r="F765" s="599"/>
      <c r="G765" s="594"/>
      <c r="H765" s="594"/>
      <c r="I765" s="594"/>
      <c r="J765" s="594"/>
      <c r="K765" s="594"/>
      <c r="L765" s="594"/>
      <c r="M765" s="594"/>
      <c r="N765" s="594"/>
      <c r="O765" s="594"/>
      <c r="P765" s="594"/>
      <c r="Q765" s="594"/>
      <c r="R765" s="594"/>
      <c r="S765" s="594"/>
      <c r="T765" s="594"/>
      <c r="U765" s="594"/>
      <c r="V765" s="594"/>
      <c r="W765" s="594"/>
      <c r="X765" s="594"/>
      <c r="Y765" s="594"/>
      <c r="Z765" s="594"/>
    </row>
    <row r="766" ht="14.25" customHeight="1">
      <c r="A766" s="595"/>
      <c r="B766" s="596"/>
      <c r="C766" s="499"/>
      <c r="D766" s="597"/>
      <c r="E766" s="598"/>
      <c r="F766" s="599"/>
      <c r="G766" s="594"/>
      <c r="H766" s="594"/>
      <c r="I766" s="594"/>
      <c r="J766" s="594"/>
      <c r="K766" s="594"/>
      <c r="L766" s="594"/>
      <c r="M766" s="594"/>
      <c r="N766" s="594"/>
      <c r="O766" s="594"/>
      <c r="P766" s="594"/>
      <c r="Q766" s="594"/>
      <c r="R766" s="594"/>
      <c r="S766" s="594"/>
      <c r="T766" s="594"/>
      <c r="U766" s="594"/>
      <c r="V766" s="594"/>
      <c r="W766" s="594"/>
      <c r="X766" s="594"/>
      <c r="Y766" s="594"/>
      <c r="Z766" s="594"/>
    </row>
    <row r="767" ht="14.25" customHeight="1">
      <c r="A767" s="595"/>
      <c r="B767" s="596"/>
      <c r="C767" s="499"/>
      <c r="D767" s="597"/>
      <c r="E767" s="598"/>
      <c r="F767" s="599"/>
      <c r="G767" s="594"/>
      <c r="H767" s="594"/>
      <c r="I767" s="594"/>
      <c r="J767" s="594"/>
      <c r="K767" s="594"/>
      <c r="L767" s="594"/>
      <c r="M767" s="594"/>
      <c r="N767" s="594"/>
      <c r="O767" s="594"/>
      <c r="P767" s="594"/>
      <c r="Q767" s="594"/>
      <c r="R767" s="594"/>
      <c r="S767" s="594"/>
      <c r="T767" s="594"/>
      <c r="U767" s="594"/>
      <c r="V767" s="594"/>
      <c r="W767" s="594"/>
      <c r="X767" s="594"/>
      <c r="Y767" s="594"/>
      <c r="Z767" s="594"/>
    </row>
    <row r="768" ht="14.25" customHeight="1">
      <c r="A768" s="595"/>
      <c r="B768" s="596"/>
      <c r="C768" s="499"/>
      <c r="D768" s="597"/>
      <c r="E768" s="598"/>
      <c r="F768" s="599"/>
      <c r="G768" s="594"/>
      <c r="H768" s="594"/>
      <c r="I768" s="594"/>
      <c r="J768" s="594"/>
      <c r="K768" s="594"/>
      <c r="L768" s="594"/>
      <c r="M768" s="594"/>
      <c r="N768" s="594"/>
      <c r="O768" s="594"/>
      <c r="P768" s="594"/>
      <c r="Q768" s="594"/>
      <c r="R768" s="594"/>
      <c r="S768" s="594"/>
      <c r="T768" s="594"/>
      <c r="U768" s="594"/>
      <c r="V768" s="594"/>
      <c r="W768" s="594"/>
      <c r="X768" s="594"/>
      <c r="Y768" s="594"/>
      <c r="Z768" s="594"/>
    </row>
    <row r="769" ht="14.25" customHeight="1">
      <c r="A769" s="595"/>
      <c r="B769" s="596"/>
      <c r="C769" s="499"/>
      <c r="D769" s="597"/>
      <c r="E769" s="598"/>
      <c r="F769" s="599"/>
      <c r="G769" s="594"/>
      <c r="H769" s="594"/>
      <c r="I769" s="594"/>
      <c r="J769" s="594"/>
      <c r="K769" s="594"/>
      <c r="L769" s="594"/>
      <c r="M769" s="594"/>
      <c r="N769" s="594"/>
      <c r="O769" s="594"/>
      <c r="P769" s="594"/>
      <c r="Q769" s="594"/>
      <c r="R769" s="594"/>
      <c r="S769" s="594"/>
      <c r="T769" s="594"/>
      <c r="U769" s="594"/>
      <c r="V769" s="594"/>
      <c r="W769" s="594"/>
      <c r="X769" s="594"/>
      <c r="Y769" s="594"/>
      <c r="Z769" s="594"/>
    </row>
    <row r="770" ht="14.25" customHeight="1">
      <c r="A770" s="595"/>
      <c r="B770" s="596"/>
      <c r="C770" s="499"/>
      <c r="D770" s="597"/>
      <c r="E770" s="598"/>
      <c r="F770" s="599"/>
      <c r="G770" s="594"/>
      <c r="H770" s="594"/>
      <c r="I770" s="594"/>
      <c r="J770" s="594"/>
      <c r="K770" s="594"/>
      <c r="L770" s="594"/>
      <c r="M770" s="594"/>
      <c r="N770" s="594"/>
      <c r="O770" s="594"/>
      <c r="P770" s="594"/>
      <c r="Q770" s="594"/>
      <c r="R770" s="594"/>
      <c r="S770" s="594"/>
      <c r="T770" s="594"/>
      <c r="U770" s="594"/>
      <c r="V770" s="594"/>
      <c r="W770" s="594"/>
      <c r="X770" s="594"/>
      <c r="Y770" s="594"/>
      <c r="Z770" s="594"/>
    </row>
    <row r="771" ht="14.25" customHeight="1">
      <c r="A771" s="595"/>
      <c r="B771" s="596"/>
      <c r="C771" s="499"/>
      <c r="D771" s="597"/>
      <c r="E771" s="598"/>
      <c r="F771" s="599"/>
      <c r="G771" s="594"/>
      <c r="H771" s="594"/>
      <c r="I771" s="594"/>
      <c r="J771" s="594"/>
      <c r="K771" s="594"/>
      <c r="L771" s="594"/>
      <c r="M771" s="594"/>
      <c r="N771" s="594"/>
      <c r="O771" s="594"/>
      <c r="P771" s="594"/>
      <c r="Q771" s="594"/>
      <c r="R771" s="594"/>
      <c r="S771" s="594"/>
      <c r="T771" s="594"/>
      <c r="U771" s="594"/>
      <c r="V771" s="594"/>
      <c r="W771" s="594"/>
      <c r="X771" s="594"/>
      <c r="Y771" s="594"/>
      <c r="Z771" s="594"/>
    </row>
    <row r="772" ht="14.25" customHeight="1">
      <c r="A772" s="595"/>
      <c r="B772" s="596"/>
      <c r="C772" s="499"/>
      <c r="D772" s="597"/>
      <c r="E772" s="598"/>
      <c r="F772" s="599"/>
      <c r="G772" s="594"/>
      <c r="H772" s="594"/>
      <c r="I772" s="594"/>
      <c r="J772" s="594"/>
      <c r="K772" s="594"/>
      <c r="L772" s="594"/>
      <c r="M772" s="594"/>
      <c r="N772" s="594"/>
      <c r="O772" s="594"/>
      <c r="P772" s="594"/>
      <c r="Q772" s="594"/>
      <c r="R772" s="594"/>
      <c r="S772" s="594"/>
      <c r="T772" s="594"/>
      <c r="U772" s="594"/>
      <c r="V772" s="594"/>
      <c r="W772" s="594"/>
      <c r="X772" s="594"/>
      <c r="Y772" s="594"/>
      <c r="Z772" s="594"/>
    </row>
    <row r="773" ht="14.25" customHeight="1">
      <c r="A773" s="595"/>
      <c r="B773" s="596"/>
      <c r="C773" s="499"/>
      <c r="D773" s="597"/>
      <c r="E773" s="598"/>
      <c r="F773" s="599"/>
      <c r="G773" s="594"/>
      <c r="H773" s="594"/>
      <c r="I773" s="594"/>
      <c r="J773" s="594"/>
      <c r="K773" s="594"/>
      <c r="L773" s="594"/>
      <c r="M773" s="594"/>
      <c r="N773" s="594"/>
      <c r="O773" s="594"/>
      <c r="P773" s="594"/>
      <c r="Q773" s="594"/>
      <c r="R773" s="594"/>
      <c r="S773" s="594"/>
      <c r="T773" s="594"/>
      <c r="U773" s="594"/>
      <c r="V773" s="594"/>
      <c r="W773" s="594"/>
      <c r="X773" s="594"/>
      <c r="Y773" s="594"/>
      <c r="Z773" s="594"/>
    </row>
    <row r="774" ht="14.25" customHeight="1">
      <c r="A774" s="595"/>
      <c r="B774" s="596"/>
      <c r="C774" s="499"/>
      <c r="D774" s="597"/>
      <c r="E774" s="598"/>
      <c r="F774" s="599"/>
      <c r="G774" s="594"/>
      <c r="H774" s="594"/>
      <c r="I774" s="594"/>
      <c r="J774" s="594"/>
      <c r="K774" s="594"/>
      <c r="L774" s="594"/>
      <c r="M774" s="594"/>
      <c r="N774" s="594"/>
      <c r="O774" s="594"/>
      <c r="P774" s="594"/>
      <c r="Q774" s="594"/>
      <c r="R774" s="594"/>
      <c r="S774" s="594"/>
      <c r="T774" s="594"/>
      <c r="U774" s="594"/>
      <c r="V774" s="594"/>
      <c r="W774" s="594"/>
      <c r="X774" s="594"/>
      <c r="Y774" s="594"/>
      <c r="Z774" s="594"/>
    </row>
    <row r="775" ht="14.25" customHeight="1">
      <c r="A775" s="595"/>
      <c r="B775" s="596"/>
      <c r="C775" s="499"/>
      <c r="D775" s="597"/>
      <c r="E775" s="598"/>
      <c r="F775" s="599"/>
      <c r="G775" s="594"/>
      <c r="H775" s="594"/>
      <c r="I775" s="594"/>
      <c r="J775" s="594"/>
      <c r="K775" s="594"/>
      <c r="L775" s="594"/>
      <c r="M775" s="594"/>
      <c r="N775" s="594"/>
      <c r="O775" s="594"/>
      <c r="P775" s="594"/>
      <c r="Q775" s="594"/>
      <c r="R775" s="594"/>
      <c r="S775" s="594"/>
      <c r="T775" s="594"/>
      <c r="U775" s="594"/>
      <c r="V775" s="594"/>
      <c r="W775" s="594"/>
      <c r="X775" s="594"/>
      <c r="Y775" s="594"/>
      <c r="Z775" s="594"/>
    </row>
    <row r="776" ht="14.25" customHeight="1">
      <c r="A776" s="595"/>
      <c r="B776" s="596"/>
      <c r="C776" s="499"/>
      <c r="D776" s="597"/>
      <c r="E776" s="598"/>
      <c r="F776" s="599"/>
      <c r="G776" s="594"/>
      <c r="H776" s="594"/>
      <c r="I776" s="594"/>
      <c r="J776" s="594"/>
      <c r="K776" s="594"/>
      <c r="L776" s="594"/>
      <c r="M776" s="594"/>
      <c r="N776" s="594"/>
      <c r="O776" s="594"/>
      <c r="P776" s="594"/>
      <c r="Q776" s="594"/>
      <c r="R776" s="594"/>
      <c r="S776" s="594"/>
      <c r="T776" s="594"/>
      <c r="U776" s="594"/>
      <c r="V776" s="594"/>
      <c r="W776" s="594"/>
      <c r="X776" s="594"/>
      <c r="Y776" s="594"/>
      <c r="Z776" s="594"/>
    </row>
    <row r="777" ht="14.25" customHeight="1">
      <c r="A777" s="595"/>
      <c r="B777" s="596"/>
      <c r="C777" s="499"/>
      <c r="D777" s="597"/>
      <c r="E777" s="598"/>
      <c r="F777" s="599"/>
      <c r="G777" s="594"/>
      <c r="H777" s="594"/>
      <c r="I777" s="594"/>
      <c r="J777" s="594"/>
      <c r="K777" s="594"/>
      <c r="L777" s="594"/>
      <c r="M777" s="594"/>
      <c r="N777" s="594"/>
      <c r="O777" s="594"/>
      <c r="P777" s="594"/>
      <c r="Q777" s="594"/>
      <c r="R777" s="594"/>
      <c r="S777" s="594"/>
      <c r="T777" s="594"/>
      <c r="U777" s="594"/>
      <c r="V777" s="594"/>
      <c r="W777" s="594"/>
      <c r="X777" s="594"/>
      <c r="Y777" s="594"/>
      <c r="Z777" s="594"/>
    </row>
    <row r="778" ht="14.25" customHeight="1">
      <c r="A778" s="595"/>
      <c r="B778" s="596"/>
      <c r="C778" s="499"/>
      <c r="D778" s="597"/>
      <c r="E778" s="598"/>
      <c r="F778" s="599"/>
      <c r="G778" s="594"/>
      <c r="H778" s="594"/>
      <c r="I778" s="594"/>
      <c r="J778" s="594"/>
      <c r="K778" s="594"/>
      <c r="L778" s="594"/>
      <c r="M778" s="594"/>
      <c r="N778" s="594"/>
      <c r="O778" s="594"/>
      <c r="P778" s="594"/>
      <c r="Q778" s="594"/>
      <c r="R778" s="594"/>
      <c r="S778" s="594"/>
      <c r="T778" s="594"/>
      <c r="U778" s="594"/>
      <c r="V778" s="594"/>
      <c r="W778" s="594"/>
      <c r="X778" s="594"/>
      <c r="Y778" s="594"/>
      <c r="Z778" s="594"/>
    </row>
    <row r="779" ht="14.25" customHeight="1">
      <c r="A779" s="595"/>
      <c r="B779" s="596"/>
      <c r="C779" s="499"/>
      <c r="D779" s="597"/>
      <c r="E779" s="598"/>
      <c r="F779" s="599"/>
      <c r="G779" s="594"/>
      <c r="H779" s="594"/>
      <c r="I779" s="594"/>
      <c r="J779" s="594"/>
      <c r="K779" s="594"/>
      <c r="L779" s="594"/>
      <c r="M779" s="594"/>
      <c r="N779" s="594"/>
      <c r="O779" s="594"/>
      <c r="P779" s="594"/>
      <c r="Q779" s="594"/>
      <c r="R779" s="594"/>
      <c r="S779" s="594"/>
      <c r="T779" s="594"/>
      <c r="U779" s="594"/>
      <c r="V779" s="594"/>
      <c r="W779" s="594"/>
      <c r="X779" s="594"/>
      <c r="Y779" s="594"/>
      <c r="Z779" s="594"/>
    </row>
    <row r="780" ht="14.25" customHeight="1">
      <c r="A780" s="595"/>
      <c r="B780" s="596"/>
      <c r="C780" s="499"/>
      <c r="D780" s="597"/>
      <c r="E780" s="598"/>
      <c r="F780" s="599"/>
      <c r="G780" s="594"/>
      <c r="H780" s="594"/>
      <c r="I780" s="594"/>
      <c r="J780" s="594"/>
      <c r="K780" s="594"/>
      <c r="L780" s="594"/>
      <c r="M780" s="594"/>
      <c r="N780" s="594"/>
      <c r="O780" s="594"/>
      <c r="P780" s="594"/>
      <c r="Q780" s="594"/>
      <c r="R780" s="594"/>
      <c r="S780" s="594"/>
      <c r="T780" s="594"/>
      <c r="U780" s="594"/>
      <c r="V780" s="594"/>
      <c r="W780" s="594"/>
      <c r="X780" s="594"/>
      <c r="Y780" s="594"/>
      <c r="Z780" s="594"/>
    </row>
    <row r="781" ht="14.25" customHeight="1">
      <c r="A781" s="595"/>
      <c r="B781" s="596"/>
      <c r="C781" s="499"/>
      <c r="D781" s="597"/>
      <c r="E781" s="598"/>
      <c r="F781" s="599"/>
      <c r="G781" s="594"/>
      <c r="H781" s="594"/>
      <c r="I781" s="594"/>
      <c r="J781" s="594"/>
      <c r="K781" s="594"/>
      <c r="L781" s="594"/>
      <c r="M781" s="594"/>
      <c r="N781" s="594"/>
      <c r="O781" s="594"/>
      <c r="P781" s="594"/>
      <c r="Q781" s="594"/>
      <c r="R781" s="594"/>
      <c r="S781" s="594"/>
      <c r="T781" s="594"/>
      <c r="U781" s="594"/>
      <c r="V781" s="594"/>
      <c r="W781" s="594"/>
      <c r="X781" s="594"/>
      <c r="Y781" s="594"/>
      <c r="Z781" s="594"/>
    </row>
    <row r="782" ht="14.25" customHeight="1">
      <c r="A782" s="595"/>
      <c r="B782" s="596"/>
      <c r="C782" s="499"/>
      <c r="D782" s="597"/>
      <c r="E782" s="598"/>
      <c r="F782" s="599"/>
      <c r="G782" s="594"/>
      <c r="H782" s="594"/>
      <c r="I782" s="594"/>
      <c r="J782" s="594"/>
      <c r="K782" s="594"/>
      <c r="L782" s="594"/>
      <c r="M782" s="594"/>
      <c r="N782" s="594"/>
      <c r="O782" s="594"/>
      <c r="P782" s="594"/>
      <c r="Q782" s="594"/>
      <c r="R782" s="594"/>
      <c r="S782" s="594"/>
      <c r="T782" s="594"/>
      <c r="U782" s="594"/>
      <c r="V782" s="594"/>
      <c r="W782" s="594"/>
      <c r="X782" s="594"/>
      <c r="Y782" s="594"/>
      <c r="Z782" s="594"/>
    </row>
    <row r="783" ht="14.25" customHeight="1">
      <c r="A783" s="595"/>
      <c r="B783" s="596"/>
      <c r="C783" s="499"/>
      <c r="D783" s="597"/>
      <c r="E783" s="598"/>
      <c r="F783" s="599"/>
      <c r="G783" s="594"/>
      <c r="H783" s="594"/>
      <c r="I783" s="594"/>
      <c r="J783" s="594"/>
      <c r="K783" s="594"/>
      <c r="L783" s="594"/>
      <c r="M783" s="594"/>
      <c r="N783" s="594"/>
      <c r="O783" s="594"/>
      <c r="P783" s="594"/>
      <c r="Q783" s="594"/>
      <c r="R783" s="594"/>
      <c r="S783" s="594"/>
      <c r="T783" s="594"/>
      <c r="U783" s="594"/>
      <c r="V783" s="594"/>
      <c r="W783" s="594"/>
      <c r="X783" s="594"/>
      <c r="Y783" s="594"/>
      <c r="Z783" s="594"/>
    </row>
    <row r="784" ht="14.25" customHeight="1">
      <c r="A784" s="595"/>
      <c r="B784" s="596"/>
      <c r="C784" s="499"/>
      <c r="D784" s="597"/>
      <c r="E784" s="598"/>
      <c r="F784" s="599"/>
      <c r="G784" s="594"/>
      <c r="H784" s="594"/>
      <c r="I784" s="594"/>
      <c r="J784" s="594"/>
      <c r="K784" s="594"/>
      <c r="L784" s="594"/>
      <c r="M784" s="594"/>
      <c r="N784" s="594"/>
      <c r="O784" s="594"/>
      <c r="P784" s="594"/>
      <c r="Q784" s="594"/>
      <c r="R784" s="594"/>
      <c r="S784" s="594"/>
      <c r="T784" s="594"/>
      <c r="U784" s="594"/>
      <c r="V784" s="594"/>
      <c r="W784" s="594"/>
      <c r="X784" s="594"/>
      <c r="Y784" s="594"/>
      <c r="Z784" s="594"/>
    </row>
    <row r="785" ht="14.25" customHeight="1">
      <c r="A785" s="595"/>
      <c r="B785" s="596"/>
      <c r="C785" s="499"/>
      <c r="D785" s="597"/>
      <c r="E785" s="598"/>
      <c r="F785" s="599"/>
      <c r="G785" s="594"/>
      <c r="H785" s="594"/>
      <c r="I785" s="594"/>
      <c r="J785" s="594"/>
      <c r="K785" s="594"/>
      <c r="L785" s="594"/>
      <c r="M785" s="594"/>
      <c r="N785" s="594"/>
      <c r="O785" s="594"/>
      <c r="P785" s="594"/>
      <c r="Q785" s="594"/>
      <c r="R785" s="594"/>
      <c r="S785" s="594"/>
      <c r="T785" s="594"/>
      <c r="U785" s="594"/>
      <c r="V785" s="594"/>
      <c r="W785" s="594"/>
      <c r="X785" s="594"/>
      <c r="Y785" s="594"/>
      <c r="Z785" s="594"/>
    </row>
    <row r="786" ht="14.25" customHeight="1">
      <c r="A786" s="595"/>
      <c r="B786" s="596"/>
      <c r="C786" s="499"/>
      <c r="D786" s="597"/>
      <c r="E786" s="598"/>
      <c r="F786" s="599"/>
      <c r="G786" s="594"/>
      <c r="H786" s="594"/>
      <c r="I786" s="594"/>
      <c r="J786" s="594"/>
      <c r="K786" s="594"/>
      <c r="L786" s="594"/>
      <c r="M786" s="594"/>
      <c r="N786" s="594"/>
      <c r="O786" s="594"/>
      <c r="P786" s="594"/>
      <c r="Q786" s="594"/>
      <c r="R786" s="594"/>
      <c r="S786" s="594"/>
      <c r="T786" s="594"/>
      <c r="U786" s="594"/>
      <c r="V786" s="594"/>
      <c r="W786" s="594"/>
      <c r="X786" s="594"/>
      <c r="Y786" s="594"/>
      <c r="Z786" s="594"/>
    </row>
    <row r="787" ht="14.25" customHeight="1">
      <c r="A787" s="595"/>
      <c r="B787" s="596"/>
      <c r="C787" s="499"/>
      <c r="D787" s="597"/>
      <c r="E787" s="598"/>
      <c r="F787" s="599"/>
      <c r="G787" s="594"/>
      <c r="H787" s="594"/>
      <c r="I787" s="594"/>
      <c r="J787" s="594"/>
      <c r="K787" s="594"/>
      <c r="L787" s="594"/>
      <c r="M787" s="594"/>
      <c r="N787" s="594"/>
      <c r="O787" s="594"/>
      <c r="P787" s="594"/>
      <c r="Q787" s="594"/>
      <c r="R787" s="594"/>
      <c r="S787" s="594"/>
      <c r="T787" s="594"/>
      <c r="U787" s="594"/>
      <c r="V787" s="594"/>
      <c r="W787" s="594"/>
      <c r="X787" s="594"/>
      <c r="Y787" s="594"/>
      <c r="Z787" s="594"/>
    </row>
    <row r="788" ht="14.25" customHeight="1">
      <c r="A788" s="595"/>
      <c r="B788" s="596"/>
      <c r="C788" s="499"/>
      <c r="D788" s="597"/>
      <c r="E788" s="598"/>
      <c r="F788" s="599"/>
      <c r="G788" s="594"/>
      <c r="H788" s="594"/>
      <c r="I788" s="594"/>
      <c r="J788" s="594"/>
      <c r="K788" s="594"/>
      <c r="L788" s="594"/>
      <c r="M788" s="594"/>
      <c r="N788" s="594"/>
      <c r="O788" s="594"/>
      <c r="P788" s="594"/>
      <c r="Q788" s="594"/>
      <c r="R788" s="594"/>
      <c r="S788" s="594"/>
      <c r="T788" s="594"/>
      <c r="U788" s="594"/>
      <c r="V788" s="594"/>
      <c r="W788" s="594"/>
      <c r="X788" s="594"/>
      <c r="Y788" s="594"/>
      <c r="Z788" s="594"/>
    </row>
    <row r="789" ht="14.25" customHeight="1">
      <c r="A789" s="595"/>
      <c r="B789" s="596"/>
      <c r="C789" s="499"/>
      <c r="D789" s="597"/>
      <c r="E789" s="598"/>
      <c r="F789" s="599"/>
      <c r="G789" s="594"/>
      <c r="H789" s="594"/>
      <c r="I789" s="594"/>
      <c r="J789" s="594"/>
      <c r="K789" s="594"/>
      <c r="L789" s="594"/>
      <c r="M789" s="594"/>
      <c r="N789" s="594"/>
      <c r="O789" s="594"/>
      <c r="P789" s="594"/>
      <c r="Q789" s="594"/>
      <c r="R789" s="594"/>
      <c r="S789" s="594"/>
      <c r="T789" s="594"/>
      <c r="U789" s="594"/>
      <c r="V789" s="594"/>
      <c r="W789" s="594"/>
      <c r="X789" s="594"/>
      <c r="Y789" s="594"/>
      <c r="Z789" s="594"/>
    </row>
    <row r="790" ht="14.25" customHeight="1">
      <c r="A790" s="595"/>
      <c r="B790" s="596"/>
      <c r="C790" s="499"/>
      <c r="D790" s="597"/>
      <c r="E790" s="598"/>
      <c r="F790" s="599"/>
      <c r="G790" s="594"/>
      <c r="H790" s="594"/>
      <c r="I790" s="594"/>
      <c r="J790" s="594"/>
      <c r="K790" s="594"/>
      <c r="L790" s="594"/>
      <c r="M790" s="594"/>
      <c r="N790" s="594"/>
      <c r="O790" s="594"/>
      <c r="P790" s="594"/>
      <c r="Q790" s="594"/>
      <c r="R790" s="594"/>
      <c r="S790" s="594"/>
      <c r="T790" s="594"/>
      <c r="U790" s="594"/>
      <c r="V790" s="594"/>
      <c r="W790" s="594"/>
      <c r="X790" s="594"/>
      <c r="Y790" s="594"/>
      <c r="Z790" s="594"/>
    </row>
    <row r="791" ht="14.25" customHeight="1">
      <c r="A791" s="595"/>
      <c r="B791" s="596"/>
      <c r="C791" s="499"/>
      <c r="D791" s="597"/>
      <c r="E791" s="598"/>
      <c r="F791" s="599"/>
      <c r="G791" s="594"/>
      <c r="H791" s="594"/>
      <c r="I791" s="594"/>
      <c r="J791" s="594"/>
      <c r="K791" s="594"/>
      <c r="L791" s="594"/>
      <c r="M791" s="594"/>
      <c r="N791" s="594"/>
      <c r="O791" s="594"/>
      <c r="P791" s="594"/>
      <c r="Q791" s="594"/>
      <c r="R791" s="594"/>
      <c r="S791" s="594"/>
      <c r="T791" s="594"/>
      <c r="U791" s="594"/>
      <c r="V791" s="594"/>
      <c r="W791" s="594"/>
      <c r="X791" s="594"/>
      <c r="Y791" s="594"/>
      <c r="Z791" s="594"/>
    </row>
    <row r="792" ht="14.25" customHeight="1">
      <c r="A792" s="595"/>
      <c r="B792" s="596"/>
      <c r="C792" s="499"/>
      <c r="D792" s="597"/>
      <c r="E792" s="598"/>
      <c r="F792" s="599"/>
      <c r="G792" s="594"/>
      <c r="H792" s="594"/>
      <c r="I792" s="594"/>
      <c r="J792" s="594"/>
      <c r="K792" s="594"/>
      <c r="L792" s="594"/>
      <c r="M792" s="594"/>
      <c r="N792" s="594"/>
      <c r="O792" s="594"/>
      <c r="P792" s="594"/>
      <c r="Q792" s="594"/>
      <c r="R792" s="594"/>
      <c r="S792" s="594"/>
      <c r="T792" s="594"/>
      <c r="U792" s="594"/>
      <c r="V792" s="594"/>
      <c r="W792" s="594"/>
      <c r="X792" s="594"/>
      <c r="Y792" s="594"/>
      <c r="Z792" s="594"/>
    </row>
    <row r="793" ht="14.25" customHeight="1">
      <c r="A793" s="595"/>
      <c r="B793" s="596"/>
      <c r="C793" s="499"/>
      <c r="D793" s="597"/>
      <c r="E793" s="598"/>
      <c r="F793" s="599"/>
      <c r="G793" s="594"/>
      <c r="H793" s="594"/>
      <c r="I793" s="594"/>
      <c r="J793" s="594"/>
      <c r="K793" s="594"/>
      <c r="L793" s="594"/>
      <c r="M793" s="594"/>
      <c r="N793" s="594"/>
      <c r="O793" s="594"/>
      <c r="P793" s="594"/>
      <c r="Q793" s="594"/>
      <c r="R793" s="594"/>
      <c r="S793" s="594"/>
      <c r="T793" s="594"/>
      <c r="U793" s="594"/>
      <c r="V793" s="594"/>
      <c r="W793" s="594"/>
      <c r="X793" s="594"/>
      <c r="Y793" s="594"/>
      <c r="Z793" s="594"/>
    </row>
    <row r="794" ht="14.25" customHeight="1">
      <c r="A794" s="595"/>
      <c r="B794" s="596"/>
      <c r="C794" s="499"/>
      <c r="D794" s="597"/>
      <c r="E794" s="598"/>
      <c r="F794" s="599"/>
      <c r="G794" s="594"/>
      <c r="H794" s="594"/>
      <c r="I794" s="594"/>
      <c r="J794" s="594"/>
      <c r="K794" s="594"/>
      <c r="L794" s="594"/>
      <c r="M794" s="594"/>
      <c r="N794" s="594"/>
      <c r="O794" s="594"/>
      <c r="P794" s="594"/>
      <c r="Q794" s="594"/>
      <c r="R794" s="594"/>
      <c r="S794" s="594"/>
      <c r="T794" s="594"/>
      <c r="U794" s="594"/>
      <c r="V794" s="594"/>
      <c r="W794" s="594"/>
      <c r="X794" s="594"/>
      <c r="Y794" s="594"/>
      <c r="Z794" s="594"/>
    </row>
    <row r="795" ht="14.25" customHeight="1">
      <c r="A795" s="595"/>
      <c r="B795" s="596"/>
      <c r="C795" s="499"/>
      <c r="D795" s="597"/>
      <c r="E795" s="598"/>
      <c r="F795" s="599"/>
      <c r="G795" s="594"/>
      <c r="H795" s="594"/>
      <c r="I795" s="594"/>
      <c r="J795" s="594"/>
      <c r="K795" s="594"/>
      <c r="L795" s="594"/>
      <c r="M795" s="594"/>
      <c r="N795" s="594"/>
      <c r="O795" s="594"/>
      <c r="P795" s="594"/>
      <c r="Q795" s="594"/>
      <c r="R795" s="594"/>
      <c r="S795" s="594"/>
      <c r="T795" s="594"/>
      <c r="U795" s="594"/>
      <c r="V795" s="594"/>
      <c r="W795" s="594"/>
      <c r="X795" s="594"/>
      <c r="Y795" s="594"/>
      <c r="Z795" s="594"/>
    </row>
    <row r="796" ht="14.25" customHeight="1">
      <c r="A796" s="595"/>
      <c r="B796" s="596"/>
      <c r="C796" s="499"/>
      <c r="D796" s="597"/>
      <c r="E796" s="598"/>
      <c r="F796" s="599"/>
      <c r="G796" s="594"/>
      <c r="H796" s="594"/>
      <c r="I796" s="594"/>
      <c r="J796" s="594"/>
      <c r="K796" s="594"/>
      <c r="L796" s="594"/>
      <c r="M796" s="594"/>
      <c r="N796" s="594"/>
      <c r="O796" s="594"/>
      <c r="P796" s="594"/>
      <c r="Q796" s="594"/>
      <c r="R796" s="594"/>
      <c r="S796" s="594"/>
      <c r="T796" s="594"/>
      <c r="U796" s="594"/>
      <c r="V796" s="594"/>
      <c r="W796" s="594"/>
      <c r="X796" s="594"/>
      <c r="Y796" s="594"/>
      <c r="Z796" s="594"/>
    </row>
    <row r="797" ht="14.25" customHeight="1">
      <c r="A797" s="595"/>
      <c r="B797" s="596"/>
      <c r="C797" s="499"/>
      <c r="D797" s="597"/>
      <c r="E797" s="598"/>
      <c r="F797" s="599"/>
      <c r="G797" s="594"/>
      <c r="H797" s="594"/>
      <c r="I797" s="594"/>
      <c r="J797" s="594"/>
      <c r="K797" s="594"/>
      <c r="L797" s="594"/>
      <c r="M797" s="594"/>
      <c r="N797" s="594"/>
      <c r="O797" s="594"/>
      <c r="P797" s="594"/>
      <c r="Q797" s="594"/>
      <c r="R797" s="594"/>
      <c r="S797" s="594"/>
      <c r="T797" s="594"/>
      <c r="U797" s="594"/>
      <c r="V797" s="594"/>
      <c r="W797" s="594"/>
      <c r="X797" s="594"/>
      <c r="Y797" s="594"/>
      <c r="Z797" s="594"/>
    </row>
    <row r="798" ht="14.25" customHeight="1">
      <c r="A798" s="595"/>
      <c r="B798" s="596"/>
      <c r="C798" s="499"/>
      <c r="D798" s="597"/>
      <c r="E798" s="598"/>
      <c r="F798" s="599"/>
      <c r="G798" s="594"/>
      <c r="H798" s="594"/>
      <c r="I798" s="594"/>
      <c r="J798" s="594"/>
      <c r="K798" s="594"/>
      <c r="L798" s="594"/>
      <c r="M798" s="594"/>
      <c r="N798" s="594"/>
      <c r="O798" s="594"/>
      <c r="P798" s="594"/>
      <c r="Q798" s="594"/>
      <c r="R798" s="594"/>
      <c r="S798" s="594"/>
      <c r="T798" s="594"/>
      <c r="U798" s="594"/>
      <c r="V798" s="594"/>
      <c r="W798" s="594"/>
      <c r="X798" s="594"/>
      <c r="Y798" s="594"/>
      <c r="Z798" s="594"/>
    </row>
    <row r="799" ht="14.25" customHeight="1">
      <c r="A799" s="595"/>
      <c r="B799" s="596"/>
      <c r="C799" s="499"/>
      <c r="D799" s="597"/>
      <c r="E799" s="598"/>
      <c r="F799" s="599"/>
      <c r="G799" s="594"/>
      <c r="H799" s="594"/>
      <c r="I799" s="594"/>
      <c r="J799" s="594"/>
      <c r="K799" s="594"/>
      <c r="L799" s="594"/>
      <c r="M799" s="594"/>
      <c r="N799" s="594"/>
      <c r="O799" s="594"/>
      <c r="P799" s="594"/>
      <c r="Q799" s="594"/>
      <c r="R799" s="594"/>
      <c r="S799" s="594"/>
      <c r="T799" s="594"/>
      <c r="U799" s="594"/>
      <c r="V799" s="594"/>
      <c r="W799" s="594"/>
      <c r="X799" s="594"/>
      <c r="Y799" s="594"/>
      <c r="Z799" s="594"/>
    </row>
    <row r="800" ht="14.25" customHeight="1">
      <c r="A800" s="595"/>
      <c r="B800" s="596"/>
      <c r="C800" s="499"/>
      <c r="D800" s="597"/>
      <c r="E800" s="598"/>
      <c r="F800" s="599"/>
      <c r="G800" s="594"/>
      <c r="H800" s="594"/>
      <c r="I800" s="594"/>
      <c r="J800" s="594"/>
      <c r="K800" s="594"/>
      <c r="L800" s="594"/>
      <c r="M800" s="594"/>
      <c r="N800" s="594"/>
      <c r="O800" s="594"/>
      <c r="P800" s="594"/>
      <c r="Q800" s="594"/>
      <c r="R800" s="594"/>
      <c r="S800" s="594"/>
      <c r="T800" s="594"/>
      <c r="U800" s="594"/>
      <c r="V800" s="594"/>
      <c r="W800" s="594"/>
      <c r="X800" s="594"/>
      <c r="Y800" s="594"/>
      <c r="Z800" s="594"/>
    </row>
    <row r="801" ht="14.25" customHeight="1">
      <c r="A801" s="595"/>
      <c r="B801" s="596"/>
      <c r="C801" s="499"/>
      <c r="D801" s="597"/>
      <c r="E801" s="598"/>
      <c r="F801" s="599"/>
      <c r="G801" s="594"/>
      <c r="H801" s="594"/>
      <c r="I801" s="594"/>
      <c r="J801" s="594"/>
      <c r="K801" s="594"/>
      <c r="L801" s="594"/>
      <c r="M801" s="594"/>
      <c r="N801" s="594"/>
      <c r="O801" s="594"/>
      <c r="P801" s="594"/>
      <c r="Q801" s="594"/>
      <c r="R801" s="594"/>
      <c r="S801" s="594"/>
      <c r="T801" s="594"/>
      <c r="U801" s="594"/>
      <c r="V801" s="594"/>
      <c r="W801" s="594"/>
      <c r="X801" s="594"/>
      <c r="Y801" s="594"/>
      <c r="Z801" s="594"/>
    </row>
    <row r="802" ht="14.25" customHeight="1">
      <c r="A802" s="595"/>
      <c r="B802" s="596"/>
      <c r="C802" s="499"/>
      <c r="D802" s="597"/>
      <c r="E802" s="598"/>
      <c r="F802" s="599"/>
      <c r="G802" s="594"/>
      <c r="H802" s="594"/>
      <c r="I802" s="594"/>
      <c r="J802" s="594"/>
      <c r="K802" s="594"/>
      <c r="L802" s="594"/>
      <c r="M802" s="594"/>
      <c r="N802" s="594"/>
      <c r="O802" s="594"/>
      <c r="P802" s="594"/>
      <c r="Q802" s="594"/>
      <c r="R802" s="594"/>
      <c r="S802" s="594"/>
      <c r="T802" s="594"/>
      <c r="U802" s="594"/>
      <c r="V802" s="594"/>
      <c r="W802" s="594"/>
      <c r="X802" s="594"/>
      <c r="Y802" s="594"/>
      <c r="Z802" s="594"/>
    </row>
    <row r="803" ht="14.25" customHeight="1">
      <c r="A803" s="595"/>
      <c r="B803" s="596"/>
      <c r="C803" s="499"/>
      <c r="D803" s="597"/>
      <c r="E803" s="598"/>
      <c r="F803" s="599"/>
      <c r="G803" s="594"/>
      <c r="H803" s="594"/>
      <c r="I803" s="594"/>
      <c r="J803" s="594"/>
      <c r="K803" s="594"/>
      <c r="L803" s="594"/>
      <c r="M803" s="594"/>
      <c r="N803" s="594"/>
      <c r="O803" s="594"/>
      <c r="P803" s="594"/>
      <c r="Q803" s="594"/>
      <c r="R803" s="594"/>
      <c r="S803" s="594"/>
      <c r="T803" s="594"/>
      <c r="U803" s="594"/>
      <c r="V803" s="594"/>
      <c r="W803" s="594"/>
      <c r="X803" s="594"/>
      <c r="Y803" s="594"/>
      <c r="Z803" s="594"/>
    </row>
    <row r="804" ht="14.25" customHeight="1">
      <c r="A804" s="595"/>
      <c r="B804" s="596"/>
      <c r="C804" s="499"/>
      <c r="D804" s="597"/>
      <c r="E804" s="598"/>
      <c r="F804" s="599"/>
      <c r="G804" s="594"/>
      <c r="H804" s="594"/>
      <c r="I804" s="594"/>
      <c r="J804" s="594"/>
      <c r="K804" s="594"/>
      <c r="L804" s="594"/>
      <c r="M804" s="594"/>
      <c r="N804" s="594"/>
      <c r="O804" s="594"/>
      <c r="P804" s="594"/>
      <c r="Q804" s="594"/>
      <c r="R804" s="594"/>
      <c r="S804" s="594"/>
      <c r="T804" s="594"/>
      <c r="U804" s="594"/>
      <c r="V804" s="594"/>
      <c r="W804" s="594"/>
      <c r="X804" s="594"/>
      <c r="Y804" s="594"/>
      <c r="Z804" s="594"/>
    </row>
    <row r="805" ht="14.25" customHeight="1">
      <c r="A805" s="595"/>
      <c r="B805" s="596"/>
      <c r="C805" s="499"/>
      <c r="D805" s="597"/>
      <c r="E805" s="598"/>
      <c r="F805" s="599"/>
      <c r="G805" s="594"/>
      <c r="H805" s="594"/>
      <c r="I805" s="594"/>
      <c r="J805" s="594"/>
      <c r="K805" s="594"/>
      <c r="L805" s="594"/>
      <c r="M805" s="594"/>
      <c r="N805" s="594"/>
      <c r="O805" s="594"/>
      <c r="P805" s="594"/>
      <c r="Q805" s="594"/>
      <c r="R805" s="594"/>
      <c r="S805" s="594"/>
      <c r="T805" s="594"/>
      <c r="U805" s="594"/>
      <c r="V805" s="594"/>
      <c r="W805" s="594"/>
      <c r="X805" s="594"/>
      <c r="Y805" s="594"/>
      <c r="Z805" s="594"/>
    </row>
    <row r="806" ht="14.25" customHeight="1">
      <c r="A806" s="595"/>
      <c r="B806" s="596"/>
      <c r="C806" s="499"/>
      <c r="D806" s="597"/>
      <c r="E806" s="598"/>
      <c r="F806" s="599"/>
      <c r="G806" s="594"/>
      <c r="H806" s="594"/>
      <c r="I806" s="594"/>
      <c r="J806" s="594"/>
      <c r="K806" s="594"/>
      <c r="L806" s="594"/>
      <c r="M806" s="594"/>
      <c r="N806" s="594"/>
      <c r="O806" s="594"/>
      <c r="P806" s="594"/>
      <c r="Q806" s="594"/>
      <c r="R806" s="594"/>
      <c r="S806" s="594"/>
      <c r="T806" s="594"/>
      <c r="U806" s="594"/>
      <c r="V806" s="594"/>
      <c r="W806" s="594"/>
      <c r="X806" s="594"/>
      <c r="Y806" s="594"/>
      <c r="Z806" s="594"/>
    </row>
    <row r="807" ht="14.25" customHeight="1">
      <c r="A807" s="595"/>
      <c r="B807" s="596"/>
      <c r="C807" s="499"/>
      <c r="D807" s="597"/>
      <c r="E807" s="598"/>
      <c r="F807" s="599"/>
      <c r="G807" s="594"/>
      <c r="H807" s="594"/>
      <c r="I807" s="594"/>
      <c r="J807" s="594"/>
      <c r="K807" s="594"/>
      <c r="L807" s="594"/>
      <c r="M807" s="594"/>
      <c r="N807" s="594"/>
      <c r="O807" s="594"/>
      <c r="P807" s="594"/>
      <c r="Q807" s="594"/>
      <c r="R807" s="594"/>
      <c r="S807" s="594"/>
      <c r="T807" s="594"/>
      <c r="U807" s="594"/>
      <c r="V807" s="594"/>
      <c r="W807" s="594"/>
      <c r="X807" s="594"/>
      <c r="Y807" s="594"/>
      <c r="Z807" s="594"/>
    </row>
    <row r="808" ht="14.25" customHeight="1">
      <c r="A808" s="595"/>
      <c r="B808" s="596"/>
      <c r="C808" s="499"/>
      <c r="D808" s="597"/>
      <c r="E808" s="598"/>
      <c r="F808" s="599"/>
      <c r="G808" s="594"/>
      <c r="H808" s="594"/>
      <c r="I808" s="594"/>
      <c r="J808" s="594"/>
      <c r="K808" s="594"/>
      <c r="L808" s="594"/>
      <c r="M808" s="594"/>
      <c r="N808" s="594"/>
      <c r="O808" s="594"/>
      <c r="P808" s="594"/>
      <c r="Q808" s="594"/>
      <c r="R808" s="594"/>
      <c r="S808" s="594"/>
      <c r="T808" s="594"/>
      <c r="U808" s="594"/>
      <c r="V808" s="594"/>
      <c r="W808" s="594"/>
      <c r="X808" s="594"/>
      <c r="Y808" s="594"/>
      <c r="Z808" s="594"/>
    </row>
    <row r="809" ht="14.25" customHeight="1">
      <c r="A809" s="595"/>
      <c r="B809" s="596"/>
      <c r="C809" s="499"/>
      <c r="D809" s="597"/>
      <c r="E809" s="598"/>
      <c r="F809" s="599"/>
      <c r="G809" s="594"/>
      <c r="H809" s="594"/>
      <c r="I809" s="594"/>
      <c r="J809" s="594"/>
      <c r="K809" s="594"/>
      <c r="L809" s="594"/>
      <c r="M809" s="594"/>
      <c r="N809" s="594"/>
      <c r="O809" s="594"/>
      <c r="P809" s="594"/>
      <c r="Q809" s="594"/>
      <c r="R809" s="594"/>
      <c r="S809" s="594"/>
      <c r="T809" s="594"/>
      <c r="U809" s="594"/>
      <c r="V809" s="594"/>
      <c r="W809" s="594"/>
      <c r="X809" s="594"/>
      <c r="Y809" s="594"/>
      <c r="Z809" s="594"/>
    </row>
    <row r="810" ht="14.25" customHeight="1">
      <c r="A810" s="595"/>
      <c r="B810" s="596"/>
      <c r="C810" s="499"/>
      <c r="D810" s="597"/>
      <c r="E810" s="598"/>
      <c r="F810" s="599"/>
      <c r="G810" s="594"/>
      <c r="H810" s="594"/>
      <c r="I810" s="594"/>
      <c r="J810" s="594"/>
      <c r="K810" s="594"/>
      <c r="L810" s="594"/>
      <c r="M810" s="594"/>
      <c r="N810" s="594"/>
      <c r="O810" s="594"/>
      <c r="P810" s="594"/>
      <c r="Q810" s="594"/>
      <c r="R810" s="594"/>
      <c r="S810" s="594"/>
      <c r="T810" s="594"/>
      <c r="U810" s="594"/>
      <c r="V810" s="594"/>
      <c r="W810" s="594"/>
      <c r="X810" s="594"/>
      <c r="Y810" s="594"/>
      <c r="Z810" s="594"/>
    </row>
    <row r="811" ht="14.25" customHeight="1">
      <c r="A811" s="595"/>
      <c r="B811" s="596"/>
      <c r="C811" s="499"/>
      <c r="D811" s="597"/>
      <c r="E811" s="598"/>
      <c r="F811" s="599"/>
      <c r="G811" s="594"/>
      <c r="H811" s="594"/>
      <c r="I811" s="594"/>
      <c r="J811" s="594"/>
      <c r="K811" s="594"/>
      <c r="L811" s="594"/>
      <c r="M811" s="594"/>
      <c r="N811" s="594"/>
      <c r="O811" s="594"/>
      <c r="P811" s="594"/>
      <c r="Q811" s="594"/>
      <c r="R811" s="594"/>
      <c r="S811" s="594"/>
      <c r="T811" s="594"/>
      <c r="U811" s="594"/>
      <c r="V811" s="594"/>
      <c r="W811" s="594"/>
      <c r="X811" s="594"/>
      <c r="Y811" s="594"/>
      <c r="Z811" s="594"/>
    </row>
    <row r="812" ht="14.25" customHeight="1">
      <c r="A812" s="595"/>
      <c r="B812" s="596"/>
      <c r="C812" s="499"/>
      <c r="D812" s="597"/>
      <c r="E812" s="598"/>
      <c r="F812" s="599"/>
      <c r="G812" s="594"/>
      <c r="H812" s="594"/>
      <c r="I812" s="594"/>
      <c r="J812" s="594"/>
      <c r="K812" s="594"/>
      <c r="L812" s="594"/>
      <c r="M812" s="594"/>
      <c r="N812" s="594"/>
      <c r="O812" s="594"/>
      <c r="P812" s="594"/>
      <c r="Q812" s="594"/>
      <c r="R812" s="594"/>
      <c r="S812" s="594"/>
      <c r="T812" s="594"/>
      <c r="U812" s="594"/>
      <c r="V812" s="594"/>
      <c r="W812" s="594"/>
      <c r="X812" s="594"/>
      <c r="Y812" s="594"/>
      <c r="Z812" s="594"/>
    </row>
    <row r="813" ht="14.25" customHeight="1">
      <c r="A813" s="595"/>
      <c r="B813" s="596"/>
      <c r="C813" s="499"/>
      <c r="D813" s="597"/>
      <c r="E813" s="598"/>
      <c r="F813" s="599"/>
      <c r="G813" s="594"/>
      <c r="H813" s="594"/>
      <c r="I813" s="594"/>
      <c r="J813" s="594"/>
      <c r="K813" s="594"/>
      <c r="L813" s="594"/>
      <c r="M813" s="594"/>
      <c r="N813" s="594"/>
      <c r="O813" s="594"/>
      <c r="P813" s="594"/>
      <c r="Q813" s="594"/>
      <c r="R813" s="594"/>
      <c r="S813" s="594"/>
      <c r="T813" s="594"/>
      <c r="U813" s="594"/>
      <c r="V813" s="594"/>
      <c r="W813" s="594"/>
      <c r="X813" s="594"/>
      <c r="Y813" s="594"/>
      <c r="Z813" s="594"/>
    </row>
    <row r="814" ht="14.25" customHeight="1">
      <c r="A814" s="595"/>
      <c r="B814" s="596"/>
      <c r="C814" s="499"/>
      <c r="D814" s="597"/>
      <c r="E814" s="598"/>
      <c r="F814" s="599"/>
      <c r="G814" s="594"/>
      <c r="H814" s="594"/>
      <c r="I814" s="594"/>
      <c r="J814" s="594"/>
      <c r="K814" s="594"/>
      <c r="L814" s="594"/>
      <c r="M814" s="594"/>
      <c r="N814" s="594"/>
      <c r="O814" s="594"/>
      <c r="P814" s="594"/>
      <c r="Q814" s="594"/>
      <c r="R814" s="594"/>
      <c r="S814" s="594"/>
      <c r="T814" s="594"/>
      <c r="U814" s="594"/>
      <c r="V814" s="594"/>
      <c r="W814" s="594"/>
      <c r="X814" s="594"/>
      <c r="Y814" s="594"/>
      <c r="Z814" s="594"/>
    </row>
    <row r="815" ht="14.25" customHeight="1">
      <c r="A815" s="595"/>
      <c r="B815" s="596"/>
      <c r="C815" s="499"/>
      <c r="D815" s="597"/>
      <c r="E815" s="598"/>
      <c r="F815" s="599"/>
      <c r="G815" s="594"/>
      <c r="H815" s="594"/>
      <c r="I815" s="594"/>
      <c r="J815" s="594"/>
      <c r="K815" s="594"/>
      <c r="L815" s="594"/>
      <c r="M815" s="594"/>
      <c r="N815" s="594"/>
      <c r="O815" s="594"/>
      <c r="P815" s="594"/>
      <c r="Q815" s="594"/>
      <c r="R815" s="594"/>
      <c r="S815" s="594"/>
      <c r="T815" s="594"/>
      <c r="U815" s="594"/>
      <c r="V815" s="594"/>
      <c r="W815" s="594"/>
      <c r="X815" s="594"/>
      <c r="Y815" s="594"/>
      <c r="Z815" s="594"/>
    </row>
    <row r="816" ht="14.25" customHeight="1">
      <c r="A816" s="595"/>
      <c r="B816" s="596"/>
      <c r="C816" s="499"/>
      <c r="D816" s="597"/>
      <c r="E816" s="598"/>
      <c r="F816" s="599"/>
      <c r="G816" s="594"/>
      <c r="H816" s="594"/>
      <c r="I816" s="594"/>
      <c r="J816" s="594"/>
      <c r="K816" s="594"/>
      <c r="L816" s="594"/>
      <c r="M816" s="594"/>
      <c r="N816" s="594"/>
      <c r="O816" s="594"/>
      <c r="P816" s="594"/>
      <c r="Q816" s="594"/>
      <c r="R816" s="594"/>
      <c r="S816" s="594"/>
      <c r="T816" s="594"/>
      <c r="U816" s="594"/>
      <c r="V816" s="594"/>
      <c r="W816" s="594"/>
      <c r="X816" s="594"/>
      <c r="Y816" s="594"/>
      <c r="Z816" s="594"/>
    </row>
    <row r="817" ht="14.25" customHeight="1">
      <c r="A817" s="595"/>
      <c r="B817" s="596"/>
      <c r="C817" s="499"/>
      <c r="D817" s="597"/>
      <c r="E817" s="598"/>
      <c r="F817" s="599"/>
      <c r="G817" s="594"/>
      <c r="H817" s="594"/>
      <c r="I817" s="594"/>
      <c r="J817" s="594"/>
      <c r="K817" s="594"/>
      <c r="L817" s="594"/>
      <c r="M817" s="594"/>
      <c r="N817" s="594"/>
      <c r="O817" s="594"/>
      <c r="P817" s="594"/>
      <c r="Q817" s="594"/>
      <c r="R817" s="594"/>
      <c r="S817" s="594"/>
      <c r="T817" s="594"/>
      <c r="U817" s="594"/>
      <c r="V817" s="594"/>
      <c r="W817" s="594"/>
      <c r="X817" s="594"/>
      <c r="Y817" s="594"/>
      <c r="Z817" s="594"/>
    </row>
    <row r="818" ht="14.25" customHeight="1">
      <c r="A818" s="595"/>
      <c r="B818" s="596"/>
      <c r="C818" s="499"/>
      <c r="D818" s="597"/>
      <c r="E818" s="598"/>
      <c r="F818" s="599"/>
      <c r="G818" s="594"/>
      <c r="H818" s="594"/>
      <c r="I818" s="594"/>
      <c r="J818" s="594"/>
      <c r="K818" s="594"/>
      <c r="L818" s="594"/>
      <c r="M818" s="594"/>
      <c r="N818" s="594"/>
      <c r="O818" s="594"/>
      <c r="P818" s="594"/>
      <c r="Q818" s="594"/>
      <c r="R818" s="594"/>
      <c r="S818" s="594"/>
      <c r="T818" s="594"/>
      <c r="U818" s="594"/>
      <c r="V818" s="594"/>
      <c r="W818" s="594"/>
      <c r="X818" s="594"/>
      <c r="Y818" s="594"/>
      <c r="Z818" s="594"/>
    </row>
    <row r="819" ht="14.25" customHeight="1">
      <c r="A819" s="595"/>
      <c r="B819" s="596"/>
      <c r="C819" s="499"/>
      <c r="D819" s="597"/>
      <c r="E819" s="598"/>
      <c r="F819" s="599"/>
      <c r="G819" s="594"/>
      <c r="H819" s="594"/>
      <c r="I819" s="594"/>
      <c r="J819" s="594"/>
      <c r="K819" s="594"/>
      <c r="L819" s="594"/>
      <c r="M819" s="594"/>
      <c r="N819" s="594"/>
      <c r="O819" s="594"/>
      <c r="P819" s="594"/>
      <c r="Q819" s="594"/>
      <c r="R819" s="594"/>
      <c r="S819" s="594"/>
      <c r="T819" s="594"/>
      <c r="U819" s="594"/>
      <c r="V819" s="594"/>
      <c r="W819" s="594"/>
      <c r="X819" s="594"/>
      <c r="Y819" s="594"/>
      <c r="Z819" s="594"/>
    </row>
    <row r="820" ht="14.25" customHeight="1">
      <c r="A820" s="595"/>
      <c r="B820" s="596"/>
      <c r="C820" s="499"/>
      <c r="D820" s="597"/>
      <c r="E820" s="598"/>
      <c r="F820" s="599"/>
      <c r="G820" s="594"/>
      <c r="H820" s="594"/>
      <c r="I820" s="594"/>
      <c r="J820" s="594"/>
      <c r="K820" s="594"/>
      <c r="L820" s="594"/>
      <c r="M820" s="594"/>
      <c r="N820" s="594"/>
      <c r="O820" s="594"/>
      <c r="P820" s="594"/>
      <c r="Q820" s="594"/>
      <c r="R820" s="594"/>
      <c r="S820" s="594"/>
      <c r="T820" s="594"/>
      <c r="U820" s="594"/>
      <c r="V820" s="594"/>
      <c r="W820" s="594"/>
      <c r="X820" s="594"/>
      <c r="Y820" s="594"/>
      <c r="Z820" s="594"/>
    </row>
    <row r="821" ht="14.25" customHeight="1">
      <c r="A821" s="595"/>
      <c r="B821" s="596"/>
      <c r="C821" s="499"/>
      <c r="D821" s="597"/>
      <c r="E821" s="598"/>
      <c r="F821" s="599"/>
      <c r="G821" s="594"/>
      <c r="H821" s="594"/>
      <c r="I821" s="594"/>
      <c r="J821" s="594"/>
      <c r="K821" s="594"/>
      <c r="L821" s="594"/>
      <c r="M821" s="594"/>
      <c r="N821" s="594"/>
      <c r="O821" s="594"/>
      <c r="P821" s="594"/>
      <c r="Q821" s="594"/>
      <c r="R821" s="594"/>
      <c r="S821" s="594"/>
      <c r="T821" s="594"/>
      <c r="U821" s="594"/>
      <c r="V821" s="594"/>
      <c r="W821" s="594"/>
      <c r="X821" s="594"/>
      <c r="Y821" s="594"/>
      <c r="Z821" s="594"/>
    </row>
    <row r="822" ht="14.25" customHeight="1">
      <c r="A822" s="595"/>
      <c r="B822" s="596"/>
      <c r="C822" s="499"/>
      <c r="D822" s="597"/>
      <c r="E822" s="598"/>
      <c r="F822" s="599"/>
      <c r="G822" s="594"/>
      <c r="H822" s="594"/>
      <c r="I822" s="594"/>
      <c r="J822" s="594"/>
      <c r="K822" s="594"/>
      <c r="L822" s="594"/>
      <c r="M822" s="594"/>
      <c r="N822" s="594"/>
      <c r="O822" s="594"/>
      <c r="P822" s="594"/>
      <c r="Q822" s="594"/>
      <c r="R822" s="594"/>
      <c r="S822" s="594"/>
      <c r="T822" s="594"/>
      <c r="U822" s="594"/>
      <c r="V822" s="594"/>
      <c r="W822" s="594"/>
      <c r="X822" s="594"/>
      <c r="Y822" s="594"/>
      <c r="Z822" s="594"/>
    </row>
    <row r="823" ht="14.25" customHeight="1">
      <c r="A823" s="595"/>
      <c r="B823" s="596"/>
      <c r="C823" s="499"/>
      <c r="D823" s="597"/>
      <c r="E823" s="598"/>
      <c r="F823" s="599"/>
      <c r="G823" s="594"/>
      <c r="H823" s="594"/>
      <c r="I823" s="594"/>
      <c r="J823" s="594"/>
      <c r="K823" s="594"/>
      <c r="L823" s="594"/>
      <c r="M823" s="594"/>
      <c r="N823" s="594"/>
      <c r="O823" s="594"/>
      <c r="P823" s="594"/>
      <c r="Q823" s="594"/>
      <c r="R823" s="594"/>
      <c r="S823" s="594"/>
      <c r="T823" s="594"/>
      <c r="U823" s="594"/>
      <c r="V823" s="594"/>
      <c r="W823" s="594"/>
      <c r="X823" s="594"/>
      <c r="Y823" s="594"/>
      <c r="Z823" s="594"/>
    </row>
    <row r="824" ht="14.25" customHeight="1">
      <c r="A824" s="595"/>
      <c r="B824" s="596"/>
      <c r="C824" s="499"/>
      <c r="D824" s="597"/>
      <c r="E824" s="598"/>
      <c r="F824" s="599"/>
      <c r="G824" s="594"/>
      <c r="H824" s="594"/>
      <c r="I824" s="594"/>
      <c r="J824" s="594"/>
      <c r="K824" s="594"/>
      <c r="L824" s="594"/>
      <c r="M824" s="594"/>
      <c r="N824" s="594"/>
      <c r="O824" s="594"/>
      <c r="P824" s="594"/>
      <c r="Q824" s="594"/>
      <c r="R824" s="594"/>
      <c r="S824" s="594"/>
      <c r="T824" s="594"/>
      <c r="U824" s="594"/>
      <c r="V824" s="594"/>
      <c r="W824" s="594"/>
      <c r="X824" s="594"/>
      <c r="Y824" s="594"/>
      <c r="Z824" s="594"/>
    </row>
    <row r="825" ht="14.25" customHeight="1">
      <c r="A825" s="595"/>
      <c r="B825" s="596"/>
      <c r="C825" s="499"/>
      <c r="D825" s="597"/>
      <c r="E825" s="598"/>
      <c r="F825" s="599"/>
      <c r="G825" s="594"/>
      <c r="H825" s="594"/>
      <c r="I825" s="594"/>
      <c r="J825" s="594"/>
      <c r="K825" s="594"/>
      <c r="L825" s="594"/>
      <c r="M825" s="594"/>
      <c r="N825" s="594"/>
      <c r="O825" s="594"/>
      <c r="P825" s="594"/>
      <c r="Q825" s="594"/>
      <c r="R825" s="594"/>
      <c r="S825" s="594"/>
      <c r="T825" s="594"/>
      <c r="U825" s="594"/>
      <c r="V825" s="594"/>
      <c r="W825" s="594"/>
      <c r="X825" s="594"/>
      <c r="Y825" s="594"/>
      <c r="Z825" s="594"/>
    </row>
    <row r="826" ht="14.25" customHeight="1">
      <c r="A826" s="595"/>
      <c r="B826" s="596"/>
      <c r="C826" s="499"/>
      <c r="D826" s="597"/>
      <c r="E826" s="598"/>
      <c r="F826" s="599"/>
      <c r="G826" s="594"/>
      <c r="H826" s="594"/>
      <c r="I826" s="594"/>
      <c r="J826" s="594"/>
      <c r="K826" s="594"/>
      <c r="L826" s="594"/>
      <c r="M826" s="594"/>
      <c r="N826" s="594"/>
      <c r="O826" s="594"/>
      <c r="P826" s="594"/>
      <c r="Q826" s="594"/>
      <c r="R826" s="594"/>
      <c r="S826" s="594"/>
      <c r="T826" s="594"/>
      <c r="U826" s="594"/>
      <c r="V826" s="594"/>
      <c r="W826" s="594"/>
      <c r="X826" s="594"/>
      <c r="Y826" s="594"/>
      <c r="Z826" s="594"/>
    </row>
    <row r="827" ht="14.25" customHeight="1">
      <c r="A827" s="595"/>
      <c r="B827" s="596"/>
      <c r="C827" s="499"/>
      <c r="D827" s="597"/>
      <c r="E827" s="598"/>
      <c r="F827" s="599"/>
      <c r="G827" s="594"/>
      <c r="H827" s="594"/>
      <c r="I827" s="594"/>
      <c r="J827" s="594"/>
      <c r="K827" s="594"/>
      <c r="L827" s="594"/>
      <c r="M827" s="594"/>
      <c r="N827" s="594"/>
      <c r="O827" s="594"/>
      <c r="P827" s="594"/>
      <c r="Q827" s="594"/>
      <c r="R827" s="594"/>
      <c r="S827" s="594"/>
      <c r="T827" s="594"/>
      <c r="U827" s="594"/>
      <c r="V827" s="594"/>
      <c r="W827" s="594"/>
      <c r="X827" s="594"/>
      <c r="Y827" s="594"/>
      <c r="Z827" s="594"/>
    </row>
    <row r="828" ht="14.25" customHeight="1">
      <c r="A828" s="595"/>
      <c r="B828" s="596"/>
      <c r="C828" s="499"/>
      <c r="D828" s="597"/>
      <c r="E828" s="598"/>
      <c r="F828" s="599"/>
      <c r="G828" s="594"/>
      <c r="H828" s="594"/>
      <c r="I828" s="594"/>
      <c r="J828" s="594"/>
      <c r="K828" s="594"/>
      <c r="L828" s="594"/>
      <c r="M828" s="594"/>
      <c r="N828" s="594"/>
      <c r="O828" s="594"/>
      <c r="P828" s="594"/>
      <c r="Q828" s="594"/>
      <c r="R828" s="594"/>
      <c r="S828" s="594"/>
      <c r="T828" s="594"/>
      <c r="U828" s="594"/>
      <c r="V828" s="594"/>
      <c r="W828" s="594"/>
      <c r="X828" s="594"/>
      <c r="Y828" s="594"/>
      <c r="Z828" s="594"/>
    </row>
    <row r="829" ht="14.25" customHeight="1">
      <c r="A829" s="595"/>
      <c r="B829" s="596"/>
      <c r="C829" s="499"/>
      <c r="D829" s="597"/>
      <c r="E829" s="598"/>
      <c r="F829" s="599"/>
      <c r="G829" s="594"/>
      <c r="H829" s="594"/>
      <c r="I829" s="594"/>
      <c r="J829" s="594"/>
      <c r="K829" s="594"/>
      <c r="L829" s="594"/>
      <c r="M829" s="594"/>
      <c r="N829" s="594"/>
      <c r="O829" s="594"/>
      <c r="P829" s="594"/>
      <c r="Q829" s="594"/>
      <c r="R829" s="594"/>
      <c r="S829" s="594"/>
      <c r="T829" s="594"/>
      <c r="U829" s="594"/>
      <c r="V829" s="594"/>
      <c r="W829" s="594"/>
      <c r="X829" s="594"/>
      <c r="Y829" s="594"/>
      <c r="Z829" s="594"/>
    </row>
    <row r="830" ht="14.25" customHeight="1">
      <c r="A830" s="595"/>
      <c r="B830" s="596"/>
      <c r="C830" s="499"/>
      <c r="D830" s="597"/>
      <c r="E830" s="598"/>
      <c r="F830" s="599"/>
      <c r="G830" s="594"/>
      <c r="H830" s="594"/>
      <c r="I830" s="594"/>
      <c r="J830" s="594"/>
      <c r="K830" s="594"/>
      <c r="L830" s="594"/>
      <c r="M830" s="594"/>
      <c r="N830" s="594"/>
      <c r="O830" s="594"/>
      <c r="P830" s="594"/>
      <c r="Q830" s="594"/>
      <c r="R830" s="594"/>
      <c r="S830" s="594"/>
      <c r="T830" s="594"/>
      <c r="U830" s="594"/>
      <c r="V830" s="594"/>
      <c r="W830" s="594"/>
      <c r="X830" s="594"/>
      <c r="Y830" s="594"/>
      <c r="Z830" s="594"/>
    </row>
    <row r="831" ht="14.25" customHeight="1">
      <c r="A831" s="595"/>
      <c r="B831" s="596"/>
      <c r="C831" s="499"/>
      <c r="D831" s="597"/>
      <c r="E831" s="598"/>
      <c r="F831" s="599"/>
      <c r="G831" s="594"/>
      <c r="H831" s="594"/>
      <c r="I831" s="594"/>
      <c r="J831" s="594"/>
      <c r="K831" s="594"/>
      <c r="L831" s="594"/>
      <c r="M831" s="594"/>
      <c r="N831" s="594"/>
      <c r="O831" s="594"/>
      <c r="P831" s="594"/>
      <c r="Q831" s="594"/>
      <c r="R831" s="594"/>
      <c r="S831" s="594"/>
      <c r="T831" s="594"/>
      <c r="U831" s="594"/>
      <c r="V831" s="594"/>
      <c r="W831" s="594"/>
      <c r="X831" s="594"/>
      <c r="Y831" s="594"/>
      <c r="Z831" s="594"/>
    </row>
    <row r="832" ht="14.25" customHeight="1">
      <c r="A832" s="595"/>
      <c r="B832" s="596"/>
      <c r="C832" s="499"/>
      <c r="D832" s="597"/>
      <c r="E832" s="598"/>
      <c r="F832" s="599"/>
      <c r="G832" s="594"/>
      <c r="H832" s="594"/>
      <c r="I832" s="594"/>
      <c r="J832" s="594"/>
      <c r="K832" s="594"/>
      <c r="L832" s="594"/>
      <c r="M832" s="594"/>
      <c r="N832" s="594"/>
      <c r="O832" s="594"/>
      <c r="P832" s="594"/>
      <c r="Q832" s="594"/>
      <c r="R832" s="594"/>
      <c r="S832" s="594"/>
      <c r="T832" s="594"/>
      <c r="U832" s="594"/>
      <c r="V832" s="594"/>
      <c r="W832" s="594"/>
      <c r="X832" s="594"/>
      <c r="Y832" s="594"/>
      <c r="Z832" s="594"/>
    </row>
    <row r="833" ht="14.25" customHeight="1">
      <c r="A833" s="595"/>
      <c r="B833" s="596"/>
      <c r="C833" s="499"/>
      <c r="D833" s="597"/>
      <c r="E833" s="598"/>
      <c r="F833" s="599"/>
      <c r="G833" s="594"/>
      <c r="H833" s="594"/>
      <c r="I833" s="594"/>
      <c r="J833" s="594"/>
      <c r="K833" s="594"/>
      <c r="L833" s="594"/>
      <c r="M833" s="594"/>
      <c r="N833" s="594"/>
      <c r="O833" s="594"/>
      <c r="P833" s="594"/>
      <c r="Q833" s="594"/>
      <c r="R833" s="594"/>
      <c r="S833" s="594"/>
      <c r="T833" s="594"/>
      <c r="U833" s="594"/>
      <c r="V833" s="594"/>
      <c r="W833" s="594"/>
      <c r="X833" s="594"/>
      <c r="Y833" s="594"/>
      <c r="Z833" s="594"/>
    </row>
    <row r="834" ht="14.25" customHeight="1">
      <c r="A834" s="595"/>
      <c r="B834" s="596"/>
      <c r="C834" s="499"/>
      <c r="D834" s="597"/>
      <c r="E834" s="598"/>
      <c r="F834" s="599"/>
      <c r="G834" s="594"/>
      <c r="H834" s="594"/>
      <c r="I834" s="594"/>
      <c r="J834" s="594"/>
      <c r="K834" s="594"/>
      <c r="L834" s="594"/>
      <c r="M834" s="594"/>
      <c r="N834" s="594"/>
      <c r="O834" s="594"/>
      <c r="P834" s="594"/>
      <c r="Q834" s="594"/>
      <c r="R834" s="594"/>
      <c r="S834" s="594"/>
      <c r="T834" s="594"/>
      <c r="U834" s="594"/>
      <c r="V834" s="594"/>
      <c r="W834" s="594"/>
      <c r="X834" s="594"/>
      <c r="Y834" s="594"/>
      <c r="Z834" s="594"/>
    </row>
    <row r="835" ht="14.25" customHeight="1">
      <c r="A835" s="595"/>
      <c r="B835" s="596"/>
      <c r="C835" s="499"/>
      <c r="D835" s="597"/>
      <c r="E835" s="598"/>
      <c r="F835" s="599"/>
      <c r="G835" s="594"/>
      <c r="H835" s="594"/>
      <c r="I835" s="594"/>
      <c r="J835" s="594"/>
      <c r="K835" s="594"/>
      <c r="L835" s="594"/>
      <c r="M835" s="594"/>
      <c r="N835" s="594"/>
      <c r="O835" s="594"/>
      <c r="P835" s="594"/>
      <c r="Q835" s="594"/>
      <c r="R835" s="594"/>
      <c r="S835" s="594"/>
      <c r="T835" s="594"/>
      <c r="U835" s="594"/>
      <c r="V835" s="594"/>
      <c r="W835" s="594"/>
      <c r="X835" s="594"/>
      <c r="Y835" s="594"/>
      <c r="Z835" s="594"/>
    </row>
    <row r="836" ht="14.25" customHeight="1">
      <c r="A836" s="595"/>
      <c r="B836" s="596"/>
      <c r="C836" s="499"/>
      <c r="D836" s="597"/>
      <c r="E836" s="598"/>
      <c r="F836" s="599"/>
      <c r="G836" s="594"/>
      <c r="H836" s="594"/>
      <c r="I836" s="594"/>
      <c r="J836" s="594"/>
      <c r="K836" s="594"/>
      <c r="L836" s="594"/>
      <c r="M836" s="594"/>
      <c r="N836" s="594"/>
      <c r="O836" s="594"/>
      <c r="P836" s="594"/>
      <c r="Q836" s="594"/>
      <c r="R836" s="594"/>
      <c r="S836" s="594"/>
      <c r="T836" s="594"/>
      <c r="U836" s="594"/>
      <c r="V836" s="594"/>
      <c r="W836" s="594"/>
      <c r="X836" s="594"/>
      <c r="Y836" s="594"/>
      <c r="Z836" s="594"/>
    </row>
    <row r="837" ht="14.25" customHeight="1">
      <c r="A837" s="595"/>
      <c r="B837" s="596"/>
      <c r="C837" s="499"/>
      <c r="D837" s="597"/>
      <c r="E837" s="598"/>
      <c r="F837" s="599"/>
      <c r="G837" s="594"/>
      <c r="H837" s="594"/>
      <c r="I837" s="594"/>
      <c r="J837" s="594"/>
      <c r="K837" s="594"/>
      <c r="L837" s="594"/>
      <c r="M837" s="594"/>
      <c r="N837" s="594"/>
      <c r="O837" s="594"/>
      <c r="P837" s="594"/>
      <c r="Q837" s="594"/>
      <c r="R837" s="594"/>
      <c r="S837" s="594"/>
      <c r="T837" s="594"/>
      <c r="U837" s="594"/>
      <c r="V837" s="594"/>
      <c r="W837" s="594"/>
      <c r="X837" s="594"/>
      <c r="Y837" s="594"/>
      <c r="Z837" s="594"/>
    </row>
    <row r="838" ht="14.25" customHeight="1">
      <c r="A838" s="595"/>
      <c r="B838" s="596"/>
      <c r="C838" s="499"/>
      <c r="D838" s="597"/>
      <c r="E838" s="598"/>
      <c r="F838" s="599"/>
      <c r="G838" s="594"/>
      <c r="H838" s="594"/>
      <c r="I838" s="594"/>
      <c r="J838" s="594"/>
      <c r="K838" s="594"/>
      <c r="L838" s="594"/>
      <c r="M838" s="594"/>
      <c r="N838" s="594"/>
      <c r="O838" s="594"/>
      <c r="P838" s="594"/>
      <c r="Q838" s="594"/>
      <c r="R838" s="594"/>
      <c r="S838" s="594"/>
      <c r="T838" s="594"/>
      <c r="U838" s="594"/>
      <c r="V838" s="594"/>
      <c r="W838" s="594"/>
      <c r="X838" s="594"/>
      <c r="Y838" s="594"/>
      <c r="Z838" s="594"/>
    </row>
    <row r="839" ht="14.25" customHeight="1">
      <c r="A839" s="595"/>
      <c r="B839" s="596"/>
      <c r="C839" s="499"/>
      <c r="D839" s="597"/>
      <c r="E839" s="598"/>
      <c r="F839" s="599"/>
      <c r="G839" s="594"/>
      <c r="H839" s="594"/>
      <c r="I839" s="594"/>
      <c r="J839" s="594"/>
      <c r="K839" s="594"/>
      <c r="L839" s="594"/>
      <c r="M839" s="594"/>
      <c r="N839" s="594"/>
      <c r="O839" s="594"/>
      <c r="P839" s="594"/>
      <c r="Q839" s="594"/>
      <c r="R839" s="594"/>
      <c r="S839" s="594"/>
      <c r="T839" s="594"/>
      <c r="U839" s="594"/>
      <c r="V839" s="594"/>
      <c r="W839" s="594"/>
      <c r="X839" s="594"/>
      <c r="Y839" s="594"/>
      <c r="Z839" s="594"/>
    </row>
    <row r="840" ht="14.25" customHeight="1">
      <c r="A840" s="595"/>
      <c r="B840" s="596"/>
      <c r="C840" s="499"/>
      <c r="D840" s="597"/>
      <c r="E840" s="598"/>
      <c r="F840" s="599"/>
      <c r="G840" s="594"/>
      <c r="H840" s="594"/>
      <c r="I840" s="594"/>
      <c r="J840" s="594"/>
      <c r="K840" s="594"/>
      <c r="L840" s="594"/>
      <c r="M840" s="594"/>
      <c r="N840" s="594"/>
      <c r="O840" s="594"/>
      <c r="P840" s="594"/>
      <c r="Q840" s="594"/>
      <c r="R840" s="594"/>
      <c r="S840" s="594"/>
      <c r="T840" s="594"/>
      <c r="U840" s="594"/>
      <c r="V840" s="594"/>
      <c r="W840" s="594"/>
      <c r="X840" s="594"/>
      <c r="Y840" s="594"/>
      <c r="Z840" s="594"/>
    </row>
    <row r="841" ht="14.25" customHeight="1">
      <c r="A841" s="595"/>
      <c r="B841" s="596"/>
      <c r="C841" s="499"/>
      <c r="D841" s="597"/>
      <c r="E841" s="598"/>
      <c r="F841" s="599"/>
      <c r="G841" s="594"/>
      <c r="H841" s="594"/>
      <c r="I841" s="594"/>
      <c r="J841" s="594"/>
      <c r="K841" s="594"/>
      <c r="L841" s="594"/>
      <c r="M841" s="594"/>
      <c r="N841" s="594"/>
      <c r="O841" s="594"/>
      <c r="P841" s="594"/>
      <c r="Q841" s="594"/>
      <c r="R841" s="594"/>
      <c r="S841" s="594"/>
      <c r="T841" s="594"/>
      <c r="U841" s="594"/>
      <c r="V841" s="594"/>
      <c r="W841" s="594"/>
      <c r="X841" s="594"/>
      <c r="Y841" s="594"/>
      <c r="Z841" s="594"/>
    </row>
    <row r="842" ht="14.25" customHeight="1">
      <c r="A842" s="595"/>
      <c r="B842" s="596"/>
      <c r="C842" s="499"/>
      <c r="D842" s="597"/>
      <c r="E842" s="598"/>
      <c r="F842" s="599"/>
      <c r="G842" s="594"/>
      <c r="H842" s="594"/>
      <c r="I842" s="594"/>
      <c r="J842" s="594"/>
      <c r="K842" s="594"/>
      <c r="L842" s="594"/>
      <c r="M842" s="594"/>
      <c r="N842" s="594"/>
      <c r="O842" s="594"/>
      <c r="P842" s="594"/>
      <c r="Q842" s="594"/>
      <c r="R842" s="594"/>
      <c r="S842" s="594"/>
      <c r="T842" s="594"/>
      <c r="U842" s="594"/>
      <c r="V842" s="594"/>
      <c r="W842" s="594"/>
      <c r="X842" s="594"/>
      <c r="Y842" s="594"/>
      <c r="Z842" s="594"/>
    </row>
    <row r="843" ht="14.25" customHeight="1">
      <c r="A843" s="595"/>
      <c r="B843" s="596"/>
      <c r="C843" s="499"/>
      <c r="D843" s="597"/>
      <c r="E843" s="598"/>
      <c r="F843" s="599"/>
      <c r="G843" s="594"/>
      <c r="H843" s="594"/>
      <c r="I843" s="594"/>
      <c r="J843" s="594"/>
      <c r="K843" s="594"/>
      <c r="L843" s="594"/>
      <c r="M843" s="594"/>
      <c r="N843" s="594"/>
      <c r="O843" s="594"/>
      <c r="P843" s="594"/>
      <c r="Q843" s="594"/>
      <c r="R843" s="594"/>
      <c r="S843" s="594"/>
      <c r="T843" s="594"/>
      <c r="U843" s="594"/>
      <c r="V843" s="594"/>
      <c r="W843" s="594"/>
      <c r="X843" s="594"/>
      <c r="Y843" s="594"/>
      <c r="Z843" s="594"/>
    </row>
    <row r="844" ht="14.25" customHeight="1">
      <c r="A844" s="595"/>
      <c r="B844" s="596"/>
      <c r="C844" s="499"/>
      <c r="D844" s="597"/>
      <c r="E844" s="598"/>
      <c r="F844" s="599"/>
      <c r="G844" s="594"/>
      <c r="H844" s="594"/>
      <c r="I844" s="594"/>
      <c r="J844" s="594"/>
      <c r="K844" s="594"/>
      <c r="L844" s="594"/>
      <c r="M844" s="594"/>
      <c r="N844" s="594"/>
      <c r="O844" s="594"/>
      <c r="P844" s="594"/>
      <c r="Q844" s="594"/>
      <c r="R844" s="594"/>
      <c r="S844" s="594"/>
      <c r="T844" s="594"/>
      <c r="U844" s="594"/>
      <c r="V844" s="594"/>
      <c r="W844" s="594"/>
      <c r="X844" s="594"/>
      <c r="Y844" s="594"/>
      <c r="Z844" s="594"/>
    </row>
    <row r="845" ht="14.25" customHeight="1">
      <c r="A845" s="595"/>
      <c r="B845" s="596"/>
      <c r="C845" s="499"/>
      <c r="D845" s="597"/>
      <c r="E845" s="598"/>
      <c r="F845" s="599"/>
      <c r="G845" s="594"/>
      <c r="H845" s="594"/>
      <c r="I845" s="594"/>
      <c r="J845" s="594"/>
      <c r="K845" s="594"/>
      <c r="L845" s="594"/>
      <c r="M845" s="594"/>
      <c r="N845" s="594"/>
      <c r="O845" s="594"/>
      <c r="P845" s="594"/>
      <c r="Q845" s="594"/>
      <c r="R845" s="594"/>
      <c r="S845" s="594"/>
      <c r="T845" s="594"/>
      <c r="U845" s="594"/>
      <c r="V845" s="594"/>
      <c r="W845" s="594"/>
      <c r="X845" s="594"/>
      <c r="Y845" s="594"/>
      <c r="Z845" s="594"/>
    </row>
    <row r="846" ht="14.25" customHeight="1">
      <c r="A846" s="595"/>
      <c r="B846" s="596"/>
      <c r="C846" s="499"/>
      <c r="D846" s="597"/>
      <c r="E846" s="598"/>
      <c r="F846" s="599"/>
      <c r="G846" s="594"/>
      <c r="H846" s="594"/>
      <c r="I846" s="594"/>
      <c r="J846" s="594"/>
      <c r="K846" s="594"/>
      <c r="L846" s="594"/>
      <c r="M846" s="594"/>
      <c r="N846" s="594"/>
      <c r="O846" s="594"/>
      <c r="P846" s="594"/>
      <c r="Q846" s="594"/>
      <c r="R846" s="594"/>
      <c r="S846" s="594"/>
      <c r="T846" s="594"/>
      <c r="U846" s="594"/>
      <c r="V846" s="594"/>
      <c r="W846" s="594"/>
      <c r="X846" s="594"/>
      <c r="Y846" s="594"/>
      <c r="Z846" s="594"/>
    </row>
    <row r="847" ht="14.25" customHeight="1">
      <c r="A847" s="595"/>
      <c r="B847" s="596"/>
      <c r="C847" s="499"/>
      <c r="D847" s="597"/>
      <c r="E847" s="598"/>
      <c r="F847" s="599"/>
      <c r="G847" s="594"/>
      <c r="H847" s="594"/>
      <c r="I847" s="594"/>
      <c r="J847" s="594"/>
      <c r="K847" s="594"/>
      <c r="L847" s="594"/>
      <c r="M847" s="594"/>
      <c r="N847" s="594"/>
      <c r="O847" s="594"/>
      <c r="P847" s="594"/>
      <c r="Q847" s="594"/>
      <c r="R847" s="594"/>
      <c r="S847" s="594"/>
      <c r="T847" s="594"/>
      <c r="U847" s="594"/>
      <c r="V847" s="594"/>
      <c r="W847" s="594"/>
      <c r="X847" s="594"/>
      <c r="Y847" s="594"/>
      <c r="Z847" s="594"/>
    </row>
    <row r="848" ht="14.25" customHeight="1">
      <c r="A848" s="595"/>
      <c r="B848" s="596"/>
      <c r="C848" s="499"/>
      <c r="D848" s="597"/>
      <c r="E848" s="598"/>
      <c r="F848" s="599"/>
      <c r="G848" s="594"/>
      <c r="H848" s="594"/>
      <c r="I848" s="594"/>
      <c r="J848" s="594"/>
      <c r="K848" s="594"/>
      <c r="L848" s="594"/>
      <c r="M848" s="594"/>
      <c r="N848" s="594"/>
      <c r="O848" s="594"/>
      <c r="P848" s="594"/>
      <c r="Q848" s="594"/>
      <c r="R848" s="594"/>
      <c r="S848" s="594"/>
      <c r="T848" s="594"/>
      <c r="U848" s="594"/>
      <c r="V848" s="594"/>
      <c r="W848" s="594"/>
      <c r="X848" s="594"/>
      <c r="Y848" s="594"/>
      <c r="Z848" s="594"/>
    </row>
    <row r="849" ht="14.25" customHeight="1">
      <c r="A849" s="595"/>
      <c r="B849" s="596"/>
      <c r="C849" s="499"/>
      <c r="D849" s="597"/>
      <c r="E849" s="598"/>
      <c r="F849" s="599"/>
      <c r="G849" s="594"/>
      <c r="H849" s="594"/>
      <c r="I849" s="594"/>
      <c r="J849" s="594"/>
      <c r="K849" s="594"/>
      <c r="L849" s="594"/>
      <c r="M849" s="594"/>
      <c r="N849" s="594"/>
      <c r="O849" s="594"/>
      <c r="P849" s="594"/>
      <c r="Q849" s="594"/>
      <c r="R849" s="594"/>
      <c r="S849" s="594"/>
      <c r="T849" s="594"/>
      <c r="U849" s="594"/>
      <c r="V849" s="594"/>
      <c r="W849" s="594"/>
      <c r="X849" s="594"/>
      <c r="Y849" s="594"/>
      <c r="Z849" s="594"/>
    </row>
    <row r="850" ht="14.25" customHeight="1">
      <c r="A850" s="595"/>
      <c r="B850" s="596"/>
      <c r="C850" s="499"/>
      <c r="D850" s="597"/>
      <c r="E850" s="598"/>
      <c r="F850" s="599"/>
      <c r="G850" s="594"/>
      <c r="H850" s="594"/>
      <c r="I850" s="594"/>
      <c r="J850" s="594"/>
      <c r="K850" s="594"/>
      <c r="L850" s="594"/>
      <c r="M850" s="594"/>
      <c r="N850" s="594"/>
      <c r="O850" s="594"/>
      <c r="P850" s="594"/>
      <c r="Q850" s="594"/>
      <c r="R850" s="594"/>
      <c r="S850" s="594"/>
      <c r="T850" s="594"/>
      <c r="U850" s="594"/>
      <c r="V850" s="594"/>
      <c r="W850" s="594"/>
      <c r="X850" s="594"/>
      <c r="Y850" s="594"/>
      <c r="Z850" s="594"/>
    </row>
    <row r="851" ht="14.25" customHeight="1">
      <c r="A851" s="595"/>
      <c r="B851" s="596"/>
      <c r="C851" s="499"/>
      <c r="D851" s="597"/>
      <c r="E851" s="598"/>
      <c r="F851" s="599"/>
      <c r="G851" s="594"/>
      <c r="H851" s="594"/>
      <c r="I851" s="594"/>
      <c r="J851" s="594"/>
      <c r="K851" s="594"/>
      <c r="L851" s="594"/>
      <c r="M851" s="594"/>
      <c r="N851" s="594"/>
      <c r="O851" s="594"/>
      <c r="P851" s="594"/>
      <c r="Q851" s="594"/>
      <c r="R851" s="594"/>
      <c r="S851" s="594"/>
      <c r="T851" s="594"/>
      <c r="U851" s="594"/>
      <c r="V851" s="594"/>
      <c r="W851" s="594"/>
      <c r="X851" s="594"/>
      <c r="Y851" s="594"/>
      <c r="Z851" s="594"/>
    </row>
    <row r="852" ht="14.25" customHeight="1">
      <c r="A852" s="595"/>
      <c r="B852" s="596"/>
      <c r="C852" s="499"/>
      <c r="D852" s="597"/>
      <c r="E852" s="598"/>
      <c r="F852" s="599"/>
      <c r="G852" s="594"/>
      <c r="H852" s="594"/>
      <c r="I852" s="594"/>
      <c r="J852" s="594"/>
      <c r="K852" s="594"/>
      <c r="L852" s="594"/>
      <c r="M852" s="594"/>
      <c r="N852" s="594"/>
      <c r="O852" s="594"/>
      <c r="P852" s="594"/>
      <c r="Q852" s="594"/>
      <c r="R852" s="594"/>
      <c r="S852" s="594"/>
      <c r="T852" s="594"/>
      <c r="U852" s="594"/>
      <c r="V852" s="594"/>
      <c r="W852" s="594"/>
      <c r="X852" s="594"/>
      <c r="Y852" s="594"/>
      <c r="Z852" s="594"/>
    </row>
    <row r="853" ht="14.25" customHeight="1">
      <c r="A853" s="595"/>
      <c r="B853" s="596"/>
      <c r="C853" s="499"/>
      <c r="D853" s="597"/>
      <c r="E853" s="598"/>
      <c r="F853" s="599"/>
      <c r="G853" s="594"/>
      <c r="H853" s="594"/>
      <c r="I853" s="594"/>
      <c r="J853" s="594"/>
      <c r="K853" s="594"/>
      <c r="L853" s="594"/>
      <c r="M853" s="594"/>
      <c r="N853" s="594"/>
      <c r="O853" s="594"/>
      <c r="P853" s="594"/>
      <c r="Q853" s="594"/>
      <c r="R853" s="594"/>
      <c r="S853" s="594"/>
      <c r="T853" s="594"/>
      <c r="U853" s="594"/>
      <c r="V853" s="594"/>
      <c r="W853" s="594"/>
      <c r="X853" s="594"/>
      <c r="Y853" s="594"/>
      <c r="Z853" s="594"/>
    </row>
    <row r="854" ht="14.25" customHeight="1">
      <c r="A854" s="595"/>
      <c r="B854" s="596"/>
      <c r="C854" s="499"/>
      <c r="D854" s="597"/>
      <c r="E854" s="598"/>
      <c r="F854" s="599"/>
      <c r="G854" s="594"/>
      <c r="H854" s="594"/>
      <c r="I854" s="594"/>
      <c r="J854" s="594"/>
      <c r="K854" s="594"/>
      <c r="L854" s="594"/>
      <c r="M854" s="594"/>
      <c r="N854" s="594"/>
      <c r="O854" s="594"/>
      <c r="P854" s="594"/>
      <c r="Q854" s="594"/>
      <c r="R854" s="594"/>
      <c r="S854" s="594"/>
      <c r="T854" s="594"/>
      <c r="U854" s="594"/>
      <c r="V854" s="594"/>
      <c r="W854" s="594"/>
      <c r="X854" s="594"/>
      <c r="Y854" s="594"/>
      <c r="Z854" s="594"/>
    </row>
    <row r="855" ht="14.25" customHeight="1">
      <c r="A855" s="595"/>
      <c r="B855" s="596"/>
      <c r="C855" s="499"/>
      <c r="D855" s="597"/>
      <c r="E855" s="598"/>
      <c r="F855" s="599"/>
      <c r="G855" s="594"/>
      <c r="H855" s="594"/>
      <c r="I855" s="594"/>
      <c r="J855" s="594"/>
      <c r="K855" s="594"/>
      <c r="L855" s="594"/>
      <c r="M855" s="594"/>
      <c r="N855" s="594"/>
      <c r="O855" s="594"/>
      <c r="P855" s="594"/>
      <c r="Q855" s="594"/>
      <c r="R855" s="594"/>
      <c r="S855" s="594"/>
      <c r="T855" s="594"/>
      <c r="U855" s="594"/>
      <c r="V855" s="594"/>
      <c r="W855" s="594"/>
      <c r="X855" s="594"/>
      <c r="Y855" s="594"/>
      <c r="Z855" s="594"/>
    </row>
    <row r="856" ht="14.25" customHeight="1">
      <c r="A856" s="595"/>
      <c r="B856" s="596"/>
      <c r="C856" s="499"/>
      <c r="D856" s="597"/>
      <c r="E856" s="598"/>
      <c r="F856" s="599"/>
      <c r="G856" s="594"/>
      <c r="H856" s="594"/>
      <c r="I856" s="594"/>
      <c r="J856" s="594"/>
      <c r="K856" s="594"/>
      <c r="L856" s="594"/>
      <c r="M856" s="594"/>
      <c r="N856" s="594"/>
      <c r="O856" s="594"/>
      <c r="P856" s="594"/>
      <c r="Q856" s="594"/>
      <c r="R856" s="594"/>
      <c r="S856" s="594"/>
      <c r="T856" s="594"/>
      <c r="U856" s="594"/>
      <c r="V856" s="594"/>
      <c r="W856" s="594"/>
      <c r="X856" s="594"/>
      <c r="Y856" s="594"/>
      <c r="Z856" s="594"/>
    </row>
    <row r="857" ht="14.25" customHeight="1">
      <c r="A857" s="595"/>
      <c r="B857" s="596"/>
      <c r="C857" s="499"/>
      <c r="D857" s="597"/>
      <c r="E857" s="598"/>
      <c r="F857" s="599"/>
      <c r="G857" s="594"/>
      <c r="H857" s="594"/>
      <c r="I857" s="594"/>
      <c r="J857" s="594"/>
      <c r="K857" s="594"/>
      <c r="L857" s="594"/>
      <c r="M857" s="594"/>
      <c r="N857" s="594"/>
      <c r="O857" s="594"/>
      <c r="P857" s="594"/>
      <c r="Q857" s="594"/>
      <c r="R857" s="594"/>
      <c r="S857" s="594"/>
      <c r="T857" s="594"/>
      <c r="U857" s="594"/>
      <c r="V857" s="594"/>
      <c r="W857" s="594"/>
      <c r="X857" s="594"/>
      <c r="Y857" s="594"/>
      <c r="Z857" s="594"/>
    </row>
    <row r="858" ht="14.25" customHeight="1">
      <c r="A858" s="595"/>
      <c r="B858" s="596"/>
      <c r="C858" s="499"/>
      <c r="D858" s="597"/>
      <c r="E858" s="598"/>
      <c r="F858" s="599"/>
      <c r="G858" s="594"/>
      <c r="H858" s="594"/>
      <c r="I858" s="594"/>
      <c r="J858" s="594"/>
      <c r="K858" s="594"/>
      <c r="L858" s="594"/>
      <c r="M858" s="594"/>
      <c r="N858" s="594"/>
      <c r="O858" s="594"/>
      <c r="P858" s="594"/>
      <c r="Q858" s="594"/>
      <c r="R858" s="594"/>
      <c r="S858" s="594"/>
      <c r="T858" s="594"/>
      <c r="U858" s="594"/>
      <c r="V858" s="594"/>
      <c r="W858" s="594"/>
      <c r="X858" s="594"/>
      <c r="Y858" s="594"/>
      <c r="Z858" s="594"/>
    </row>
    <row r="859" ht="14.25" customHeight="1">
      <c r="A859" s="595"/>
      <c r="B859" s="596"/>
      <c r="C859" s="499"/>
      <c r="D859" s="597"/>
      <c r="E859" s="598"/>
      <c r="F859" s="599"/>
      <c r="G859" s="594"/>
      <c r="H859" s="594"/>
      <c r="I859" s="594"/>
      <c r="J859" s="594"/>
      <c r="K859" s="594"/>
      <c r="L859" s="594"/>
      <c r="M859" s="594"/>
      <c r="N859" s="594"/>
      <c r="O859" s="594"/>
      <c r="P859" s="594"/>
      <c r="Q859" s="594"/>
      <c r="R859" s="594"/>
      <c r="S859" s="594"/>
      <c r="T859" s="594"/>
      <c r="U859" s="594"/>
      <c r="V859" s="594"/>
      <c r="W859" s="594"/>
      <c r="X859" s="594"/>
      <c r="Y859" s="594"/>
      <c r="Z859" s="594"/>
    </row>
    <row r="860" ht="14.25" customHeight="1">
      <c r="A860" s="595"/>
      <c r="B860" s="596"/>
      <c r="C860" s="499"/>
      <c r="D860" s="597"/>
      <c r="E860" s="598"/>
      <c r="F860" s="599"/>
      <c r="G860" s="594"/>
      <c r="H860" s="594"/>
      <c r="I860" s="594"/>
      <c r="J860" s="594"/>
      <c r="K860" s="594"/>
      <c r="L860" s="594"/>
      <c r="M860" s="594"/>
      <c r="N860" s="594"/>
      <c r="O860" s="594"/>
      <c r="P860" s="594"/>
      <c r="Q860" s="594"/>
      <c r="R860" s="594"/>
      <c r="S860" s="594"/>
      <c r="T860" s="594"/>
      <c r="U860" s="594"/>
      <c r="V860" s="594"/>
      <c r="W860" s="594"/>
      <c r="X860" s="594"/>
      <c r="Y860" s="594"/>
      <c r="Z860" s="594"/>
    </row>
    <row r="861" ht="14.25" customHeight="1">
      <c r="A861" s="595"/>
      <c r="B861" s="596"/>
      <c r="C861" s="499"/>
      <c r="D861" s="597"/>
      <c r="E861" s="598"/>
      <c r="F861" s="599"/>
      <c r="G861" s="594"/>
      <c r="H861" s="594"/>
      <c r="I861" s="594"/>
      <c r="J861" s="594"/>
      <c r="K861" s="594"/>
      <c r="L861" s="594"/>
      <c r="M861" s="594"/>
      <c r="N861" s="594"/>
      <c r="O861" s="594"/>
      <c r="P861" s="594"/>
      <c r="Q861" s="594"/>
      <c r="R861" s="594"/>
      <c r="S861" s="594"/>
      <c r="T861" s="594"/>
      <c r="U861" s="594"/>
      <c r="V861" s="594"/>
      <c r="W861" s="594"/>
      <c r="X861" s="594"/>
      <c r="Y861" s="594"/>
      <c r="Z861" s="594"/>
    </row>
    <row r="862" ht="14.25" customHeight="1">
      <c r="A862" s="595"/>
      <c r="B862" s="596"/>
      <c r="C862" s="499"/>
      <c r="D862" s="597"/>
      <c r="E862" s="598"/>
      <c r="F862" s="599"/>
      <c r="G862" s="594"/>
      <c r="H862" s="594"/>
      <c r="I862" s="594"/>
      <c r="J862" s="594"/>
      <c r="K862" s="594"/>
      <c r="L862" s="594"/>
      <c r="M862" s="594"/>
      <c r="N862" s="594"/>
      <c r="O862" s="594"/>
      <c r="P862" s="594"/>
      <c r="Q862" s="594"/>
      <c r="R862" s="594"/>
      <c r="S862" s="594"/>
      <c r="T862" s="594"/>
      <c r="U862" s="594"/>
      <c r="V862" s="594"/>
      <c r="W862" s="594"/>
      <c r="X862" s="594"/>
      <c r="Y862" s="594"/>
      <c r="Z862" s="594"/>
    </row>
    <row r="863" ht="14.25" customHeight="1">
      <c r="A863" s="595"/>
      <c r="B863" s="596"/>
      <c r="C863" s="499"/>
      <c r="D863" s="597"/>
      <c r="E863" s="598"/>
      <c r="F863" s="599"/>
      <c r="G863" s="594"/>
      <c r="H863" s="594"/>
      <c r="I863" s="594"/>
      <c r="J863" s="594"/>
      <c r="K863" s="594"/>
      <c r="L863" s="594"/>
      <c r="M863" s="594"/>
      <c r="N863" s="594"/>
      <c r="O863" s="594"/>
      <c r="P863" s="594"/>
      <c r="Q863" s="594"/>
      <c r="R863" s="594"/>
      <c r="S863" s="594"/>
      <c r="T863" s="594"/>
      <c r="U863" s="594"/>
      <c r="V863" s="594"/>
      <c r="W863" s="594"/>
      <c r="X863" s="594"/>
      <c r="Y863" s="594"/>
      <c r="Z863" s="594"/>
    </row>
    <row r="864" ht="14.25" customHeight="1">
      <c r="A864" s="595"/>
      <c r="B864" s="596"/>
      <c r="C864" s="499"/>
      <c r="D864" s="597"/>
      <c r="E864" s="598"/>
      <c r="F864" s="599"/>
      <c r="G864" s="594"/>
      <c r="H864" s="594"/>
      <c r="I864" s="594"/>
      <c r="J864" s="594"/>
      <c r="K864" s="594"/>
      <c r="L864" s="594"/>
      <c r="M864" s="594"/>
      <c r="N864" s="594"/>
      <c r="O864" s="594"/>
      <c r="P864" s="594"/>
      <c r="Q864" s="594"/>
      <c r="R864" s="594"/>
      <c r="S864" s="594"/>
      <c r="T864" s="594"/>
      <c r="U864" s="594"/>
      <c r="V864" s="594"/>
      <c r="W864" s="594"/>
      <c r="X864" s="594"/>
      <c r="Y864" s="594"/>
      <c r="Z864" s="594"/>
    </row>
    <row r="865" ht="14.25" customHeight="1">
      <c r="A865" s="595"/>
      <c r="B865" s="596"/>
      <c r="C865" s="499"/>
      <c r="D865" s="597"/>
      <c r="E865" s="598"/>
      <c r="F865" s="599"/>
      <c r="G865" s="594"/>
      <c r="H865" s="594"/>
      <c r="I865" s="594"/>
      <c r="J865" s="594"/>
      <c r="K865" s="594"/>
      <c r="L865" s="594"/>
      <c r="M865" s="594"/>
      <c r="N865" s="594"/>
      <c r="O865" s="594"/>
      <c r="P865" s="594"/>
      <c r="Q865" s="594"/>
      <c r="R865" s="594"/>
      <c r="S865" s="594"/>
      <c r="T865" s="594"/>
      <c r="U865" s="594"/>
      <c r="V865" s="594"/>
      <c r="W865" s="594"/>
      <c r="X865" s="594"/>
      <c r="Y865" s="594"/>
      <c r="Z865" s="594"/>
    </row>
    <row r="866" ht="14.25" customHeight="1">
      <c r="A866" s="595"/>
      <c r="B866" s="596"/>
      <c r="C866" s="499"/>
      <c r="D866" s="597"/>
      <c r="E866" s="598"/>
      <c r="F866" s="599"/>
      <c r="G866" s="594"/>
      <c r="H866" s="594"/>
      <c r="I866" s="594"/>
      <c r="J866" s="594"/>
      <c r="K866" s="594"/>
      <c r="L866" s="594"/>
      <c r="M866" s="594"/>
      <c r="N866" s="594"/>
      <c r="O866" s="594"/>
      <c r="P866" s="594"/>
      <c r="Q866" s="594"/>
      <c r="R866" s="594"/>
      <c r="S866" s="594"/>
      <c r="T866" s="594"/>
      <c r="U866" s="594"/>
      <c r="V866" s="594"/>
      <c r="W866" s="594"/>
      <c r="X866" s="594"/>
      <c r="Y866" s="594"/>
      <c r="Z866" s="594"/>
    </row>
    <row r="867" ht="14.25" customHeight="1">
      <c r="A867" s="595"/>
      <c r="B867" s="596"/>
      <c r="C867" s="499"/>
      <c r="D867" s="597"/>
      <c r="E867" s="598"/>
      <c r="F867" s="599"/>
      <c r="G867" s="594"/>
      <c r="H867" s="594"/>
      <c r="I867" s="594"/>
      <c r="J867" s="594"/>
      <c r="K867" s="594"/>
      <c r="L867" s="594"/>
      <c r="M867" s="594"/>
      <c r="N867" s="594"/>
      <c r="O867" s="594"/>
      <c r="P867" s="594"/>
      <c r="Q867" s="594"/>
      <c r="R867" s="594"/>
      <c r="S867" s="594"/>
      <c r="T867" s="594"/>
      <c r="U867" s="594"/>
      <c r="V867" s="594"/>
      <c r="W867" s="594"/>
      <c r="X867" s="594"/>
      <c r="Y867" s="594"/>
      <c r="Z867" s="594"/>
    </row>
    <row r="868" ht="14.25" customHeight="1">
      <c r="A868" s="595"/>
      <c r="B868" s="596"/>
      <c r="C868" s="499"/>
      <c r="D868" s="597"/>
      <c r="E868" s="598"/>
      <c r="F868" s="599"/>
      <c r="G868" s="594"/>
      <c r="H868" s="594"/>
      <c r="I868" s="594"/>
      <c r="J868" s="594"/>
      <c r="K868" s="594"/>
      <c r="L868" s="594"/>
      <c r="M868" s="594"/>
      <c r="N868" s="594"/>
      <c r="O868" s="594"/>
      <c r="P868" s="594"/>
      <c r="Q868" s="594"/>
      <c r="R868" s="594"/>
      <c r="S868" s="594"/>
      <c r="T868" s="594"/>
      <c r="U868" s="594"/>
      <c r="V868" s="594"/>
      <c r="W868" s="594"/>
      <c r="X868" s="594"/>
      <c r="Y868" s="594"/>
      <c r="Z868" s="594"/>
    </row>
    <row r="869" ht="14.25" customHeight="1">
      <c r="A869" s="595"/>
      <c r="B869" s="596"/>
      <c r="C869" s="499"/>
      <c r="D869" s="597"/>
      <c r="E869" s="598"/>
      <c r="F869" s="599"/>
      <c r="G869" s="594"/>
      <c r="H869" s="594"/>
      <c r="I869" s="594"/>
      <c r="J869" s="594"/>
      <c r="K869" s="594"/>
      <c r="L869" s="594"/>
      <c r="M869" s="594"/>
      <c r="N869" s="594"/>
      <c r="O869" s="594"/>
      <c r="P869" s="594"/>
      <c r="Q869" s="594"/>
      <c r="R869" s="594"/>
      <c r="S869" s="594"/>
      <c r="T869" s="594"/>
      <c r="U869" s="594"/>
      <c r="V869" s="594"/>
      <c r="W869" s="594"/>
      <c r="X869" s="594"/>
      <c r="Y869" s="594"/>
      <c r="Z869" s="594"/>
    </row>
    <row r="870" ht="14.25" customHeight="1">
      <c r="A870" s="595"/>
      <c r="B870" s="596"/>
      <c r="C870" s="499"/>
      <c r="D870" s="597"/>
      <c r="E870" s="598"/>
      <c r="F870" s="599"/>
      <c r="G870" s="594"/>
      <c r="H870" s="594"/>
      <c r="I870" s="594"/>
      <c r="J870" s="594"/>
      <c r="K870" s="594"/>
      <c r="L870" s="594"/>
      <c r="M870" s="594"/>
      <c r="N870" s="594"/>
      <c r="O870" s="594"/>
      <c r="P870" s="594"/>
      <c r="Q870" s="594"/>
      <c r="R870" s="594"/>
      <c r="S870" s="594"/>
      <c r="T870" s="594"/>
      <c r="U870" s="594"/>
      <c r="V870" s="594"/>
      <c r="W870" s="594"/>
      <c r="X870" s="594"/>
      <c r="Y870" s="594"/>
      <c r="Z870" s="594"/>
    </row>
    <row r="871" ht="14.25" customHeight="1">
      <c r="A871" s="595"/>
      <c r="B871" s="596"/>
      <c r="C871" s="499"/>
      <c r="D871" s="597"/>
      <c r="E871" s="598"/>
      <c r="F871" s="599"/>
      <c r="G871" s="594"/>
      <c r="H871" s="594"/>
      <c r="I871" s="594"/>
      <c r="J871" s="594"/>
      <c r="K871" s="594"/>
      <c r="L871" s="594"/>
      <c r="M871" s="594"/>
      <c r="N871" s="594"/>
      <c r="O871" s="594"/>
      <c r="P871" s="594"/>
      <c r="Q871" s="594"/>
      <c r="R871" s="594"/>
      <c r="S871" s="594"/>
      <c r="T871" s="594"/>
      <c r="U871" s="594"/>
      <c r="V871" s="594"/>
      <c r="W871" s="594"/>
      <c r="X871" s="594"/>
      <c r="Y871" s="594"/>
      <c r="Z871" s="594"/>
    </row>
    <row r="872" ht="14.25" customHeight="1">
      <c r="A872" s="595"/>
      <c r="B872" s="596"/>
      <c r="C872" s="499"/>
      <c r="D872" s="597"/>
      <c r="E872" s="598"/>
      <c r="F872" s="599"/>
      <c r="G872" s="594"/>
      <c r="H872" s="594"/>
      <c r="I872" s="594"/>
      <c r="J872" s="594"/>
      <c r="K872" s="594"/>
      <c r="L872" s="594"/>
      <c r="M872" s="594"/>
      <c r="N872" s="594"/>
      <c r="O872" s="594"/>
      <c r="P872" s="594"/>
      <c r="Q872" s="594"/>
      <c r="R872" s="594"/>
      <c r="S872" s="594"/>
      <c r="T872" s="594"/>
      <c r="U872" s="594"/>
      <c r="V872" s="594"/>
      <c r="W872" s="594"/>
      <c r="X872" s="594"/>
      <c r="Y872" s="594"/>
      <c r="Z872" s="594"/>
    </row>
    <row r="873" ht="14.25" customHeight="1">
      <c r="A873" s="595"/>
      <c r="B873" s="596"/>
      <c r="C873" s="499"/>
      <c r="D873" s="597"/>
      <c r="E873" s="598"/>
      <c r="F873" s="599"/>
      <c r="G873" s="594"/>
      <c r="H873" s="594"/>
      <c r="I873" s="594"/>
      <c r="J873" s="594"/>
      <c r="K873" s="594"/>
      <c r="L873" s="594"/>
      <c r="M873" s="594"/>
      <c r="N873" s="594"/>
      <c r="O873" s="594"/>
      <c r="P873" s="594"/>
      <c r="Q873" s="594"/>
      <c r="R873" s="594"/>
      <c r="S873" s="594"/>
      <c r="T873" s="594"/>
      <c r="U873" s="594"/>
      <c r="V873" s="594"/>
      <c r="W873" s="594"/>
      <c r="X873" s="594"/>
      <c r="Y873" s="594"/>
      <c r="Z873" s="594"/>
    </row>
    <row r="874" ht="14.25" customHeight="1">
      <c r="A874" s="595"/>
      <c r="B874" s="596"/>
      <c r="C874" s="499"/>
      <c r="D874" s="597"/>
      <c r="E874" s="598"/>
      <c r="F874" s="599"/>
      <c r="G874" s="594"/>
      <c r="H874" s="594"/>
      <c r="I874" s="594"/>
      <c r="J874" s="594"/>
      <c r="K874" s="594"/>
      <c r="L874" s="594"/>
      <c r="M874" s="594"/>
      <c r="N874" s="594"/>
      <c r="O874" s="594"/>
      <c r="P874" s="594"/>
      <c r="Q874" s="594"/>
      <c r="R874" s="594"/>
      <c r="S874" s="594"/>
      <c r="T874" s="594"/>
      <c r="U874" s="594"/>
      <c r="V874" s="594"/>
      <c r="W874" s="594"/>
      <c r="X874" s="594"/>
      <c r="Y874" s="594"/>
      <c r="Z874" s="594"/>
    </row>
    <row r="875" ht="14.25" customHeight="1">
      <c r="A875" s="595"/>
      <c r="B875" s="596"/>
      <c r="C875" s="499"/>
      <c r="D875" s="597"/>
      <c r="E875" s="598"/>
      <c r="F875" s="599"/>
      <c r="G875" s="594"/>
      <c r="H875" s="594"/>
      <c r="I875" s="594"/>
      <c r="J875" s="594"/>
      <c r="K875" s="594"/>
      <c r="L875" s="594"/>
      <c r="M875" s="594"/>
      <c r="N875" s="594"/>
      <c r="O875" s="594"/>
      <c r="P875" s="594"/>
      <c r="Q875" s="594"/>
      <c r="R875" s="594"/>
      <c r="S875" s="594"/>
      <c r="T875" s="594"/>
      <c r="U875" s="594"/>
      <c r="V875" s="594"/>
      <c r="W875" s="594"/>
      <c r="X875" s="594"/>
      <c r="Y875" s="594"/>
      <c r="Z875" s="594"/>
    </row>
    <row r="876" ht="14.25" customHeight="1">
      <c r="A876" s="595"/>
      <c r="B876" s="596"/>
      <c r="C876" s="499"/>
      <c r="D876" s="597"/>
      <c r="E876" s="598"/>
      <c r="F876" s="599"/>
      <c r="G876" s="594"/>
      <c r="H876" s="594"/>
      <c r="I876" s="594"/>
      <c r="J876" s="594"/>
      <c r="K876" s="594"/>
      <c r="L876" s="594"/>
      <c r="M876" s="594"/>
      <c r="N876" s="594"/>
      <c r="O876" s="594"/>
      <c r="P876" s="594"/>
      <c r="Q876" s="594"/>
      <c r="R876" s="594"/>
      <c r="S876" s="594"/>
      <c r="T876" s="594"/>
      <c r="U876" s="594"/>
      <c r="V876" s="594"/>
      <c r="W876" s="594"/>
      <c r="X876" s="594"/>
      <c r="Y876" s="594"/>
      <c r="Z876" s="594"/>
    </row>
    <row r="877" ht="14.25" customHeight="1">
      <c r="A877" s="595"/>
      <c r="B877" s="596"/>
      <c r="C877" s="499"/>
      <c r="D877" s="597"/>
      <c r="E877" s="598"/>
      <c r="F877" s="599"/>
      <c r="G877" s="594"/>
      <c r="H877" s="594"/>
      <c r="I877" s="594"/>
      <c r="J877" s="594"/>
      <c r="K877" s="594"/>
      <c r="L877" s="594"/>
      <c r="M877" s="594"/>
      <c r="N877" s="594"/>
      <c r="O877" s="594"/>
      <c r="P877" s="594"/>
      <c r="Q877" s="594"/>
      <c r="R877" s="594"/>
      <c r="S877" s="594"/>
      <c r="T877" s="594"/>
      <c r="U877" s="594"/>
      <c r="V877" s="594"/>
      <c r="W877" s="594"/>
      <c r="X877" s="594"/>
      <c r="Y877" s="594"/>
      <c r="Z877" s="594"/>
    </row>
    <row r="878" ht="14.25" customHeight="1">
      <c r="A878" s="595"/>
      <c r="B878" s="596"/>
      <c r="C878" s="499"/>
      <c r="D878" s="597"/>
      <c r="E878" s="598"/>
      <c r="F878" s="599"/>
      <c r="G878" s="594"/>
      <c r="H878" s="594"/>
      <c r="I878" s="594"/>
      <c r="J878" s="594"/>
      <c r="K878" s="594"/>
      <c r="L878" s="594"/>
      <c r="M878" s="594"/>
      <c r="N878" s="594"/>
      <c r="O878" s="594"/>
      <c r="P878" s="594"/>
      <c r="Q878" s="594"/>
      <c r="R878" s="594"/>
      <c r="S878" s="594"/>
      <c r="T878" s="594"/>
      <c r="U878" s="594"/>
      <c r="V878" s="594"/>
      <c r="W878" s="594"/>
      <c r="X878" s="594"/>
      <c r="Y878" s="594"/>
      <c r="Z878" s="594"/>
    </row>
    <row r="879" ht="14.25" customHeight="1">
      <c r="A879" s="595"/>
      <c r="B879" s="596"/>
      <c r="C879" s="499"/>
      <c r="D879" s="597"/>
      <c r="E879" s="598"/>
      <c r="F879" s="599"/>
      <c r="G879" s="594"/>
      <c r="H879" s="594"/>
      <c r="I879" s="594"/>
      <c r="J879" s="594"/>
      <c r="K879" s="594"/>
      <c r="L879" s="594"/>
      <c r="M879" s="594"/>
      <c r="N879" s="594"/>
      <c r="O879" s="594"/>
      <c r="P879" s="594"/>
      <c r="Q879" s="594"/>
      <c r="R879" s="594"/>
      <c r="S879" s="594"/>
      <c r="T879" s="594"/>
      <c r="U879" s="594"/>
      <c r="V879" s="594"/>
      <c r="W879" s="594"/>
      <c r="X879" s="594"/>
      <c r="Y879" s="594"/>
      <c r="Z879" s="594"/>
    </row>
    <row r="880" ht="14.25" customHeight="1">
      <c r="A880" s="595"/>
      <c r="B880" s="596"/>
      <c r="C880" s="499"/>
      <c r="D880" s="597"/>
      <c r="E880" s="598"/>
      <c r="F880" s="599"/>
      <c r="G880" s="594"/>
      <c r="H880" s="594"/>
      <c r="I880" s="594"/>
      <c r="J880" s="594"/>
      <c r="K880" s="594"/>
      <c r="L880" s="594"/>
      <c r="M880" s="594"/>
      <c r="N880" s="594"/>
      <c r="O880" s="594"/>
      <c r="P880" s="594"/>
      <c r="Q880" s="594"/>
      <c r="R880" s="594"/>
      <c r="S880" s="594"/>
      <c r="T880" s="594"/>
      <c r="U880" s="594"/>
      <c r="V880" s="594"/>
      <c r="W880" s="594"/>
      <c r="X880" s="594"/>
      <c r="Y880" s="594"/>
      <c r="Z880" s="594"/>
    </row>
    <row r="881" ht="14.25" customHeight="1">
      <c r="A881" s="595"/>
      <c r="B881" s="596"/>
      <c r="C881" s="499"/>
      <c r="D881" s="597"/>
      <c r="E881" s="598"/>
      <c r="F881" s="599"/>
      <c r="G881" s="594"/>
      <c r="H881" s="594"/>
      <c r="I881" s="594"/>
      <c r="J881" s="594"/>
      <c r="K881" s="594"/>
      <c r="L881" s="594"/>
      <c r="M881" s="594"/>
      <c r="N881" s="594"/>
      <c r="O881" s="594"/>
      <c r="P881" s="594"/>
      <c r="Q881" s="594"/>
      <c r="R881" s="594"/>
      <c r="S881" s="594"/>
      <c r="T881" s="594"/>
      <c r="U881" s="594"/>
      <c r="V881" s="594"/>
      <c r="W881" s="594"/>
      <c r="X881" s="594"/>
      <c r="Y881" s="594"/>
      <c r="Z881" s="594"/>
    </row>
    <row r="882" ht="14.25" customHeight="1">
      <c r="A882" s="595"/>
      <c r="B882" s="596"/>
      <c r="C882" s="499"/>
      <c r="D882" s="597"/>
      <c r="E882" s="598"/>
      <c r="F882" s="599"/>
      <c r="G882" s="594"/>
      <c r="H882" s="594"/>
      <c r="I882" s="594"/>
      <c r="J882" s="594"/>
      <c r="K882" s="594"/>
      <c r="L882" s="594"/>
      <c r="M882" s="594"/>
      <c r="N882" s="594"/>
      <c r="O882" s="594"/>
      <c r="P882" s="594"/>
      <c r="Q882" s="594"/>
      <c r="R882" s="594"/>
      <c r="S882" s="594"/>
      <c r="T882" s="594"/>
      <c r="U882" s="594"/>
      <c r="V882" s="594"/>
      <c r="W882" s="594"/>
      <c r="X882" s="594"/>
      <c r="Y882" s="594"/>
      <c r="Z882" s="594"/>
    </row>
    <row r="883" ht="14.25" customHeight="1">
      <c r="A883" s="595"/>
      <c r="B883" s="596"/>
      <c r="C883" s="499"/>
      <c r="D883" s="597"/>
      <c r="E883" s="598"/>
      <c r="F883" s="599"/>
      <c r="G883" s="594"/>
      <c r="H883" s="594"/>
      <c r="I883" s="594"/>
      <c r="J883" s="594"/>
      <c r="K883" s="594"/>
      <c r="L883" s="594"/>
      <c r="M883" s="594"/>
      <c r="N883" s="594"/>
      <c r="O883" s="594"/>
      <c r="P883" s="594"/>
      <c r="Q883" s="594"/>
      <c r="R883" s="594"/>
      <c r="S883" s="594"/>
      <c r="T883" s="594"/>
      <c r="U883" s="594"/>
      <c r="V883" s="594"/>
      <c r="W883" s="594"/>
      <c r="X883" s="594"/>
      <c r="Y883" s="594"/>
      <c r="Z883" s="594"/>
    </row>
    <row r="884" ht="14.25" customHeight="1">
      <c r="A884" s="595"/>
      <c r="B884" s="596"/>
      <c r="C884" s="499"/>
      <c r="D884" s="597"/>
      <c r="E884" s="598"/>
      <c r="F884" s="599"/>
      <c r="G884" s="594"/>
      <c r="H884" s="594"/>
      <c r="I884" s="594"/>
      <c r="J884" s="594"/>
      <c r="K884" s="594"/>
      <c r="L884" s="594"/>
      <c r="M884" s="594"/>
      <c r="N884" s="594"/>
      <c r="O884" s="594"/>
      <c r="P884" s="594"/>
      <c r="Q884" s="594"/>
      <c r="R884" s="594"/>
      <c r="S884" s="594"/>
      <c r="T884" s="594"/>
      <c r="U884" s="594"/>
      <c r="V884" s="594"/>
      <c r="W884" s="594"/>
      <c r="X884" s="594"/>
      <c r="Y884" s="594"/>
      <c r="Z884" s="594"/>
    </row>
    <row r="885" ht="14.25" customHeight="1">
      <c r="A885" s="595"/>
      <c r="B885" s="596"/>
      <c r="C885" s="499"/>
      <c r="D885" s="597"/>
      <c r="E885" s="598"/>
      <c r="F885" s="599"/>
      <c r="G885" s="594"/>
      <c r="H885" s="594"/>
      <c r="I885" s="594"/>
      <c r="J885" s="594"/>
      <c r="K885" s="594"/>
      <c r="L885" s="594"/>
      <c r="M885" s="594"/>
      <c r="N885" s="594"/>
      <c r="O885" s="594"/>
      <c r="P885" s="594"/>
      <c r="Q885" s="594"/>
      <c r="R885" s="594"/>
      <c r="S885" s="594"/>
      <c r="T885" s="594"/>
      <c r="U885" s="594"/>
      <c r="V885" s="594"/>
      <c r="W885" s="594"/>
      <c r="X885" s="594"/>
      <c r="Y885" s="594"/>
      <c r="Z885" s="594"/>
    </row>
    <row r="886" ht="14.25" customHeight="1">
      <c r="A886" s="595"/>
      <c r="B886" s="596"/>
      <c r="C886" s="499"/>
      <c r="D886" s="597"/>
      <c r="E886" s="598"/>
      <c r="F886" s="599"/>
      <c r="G886" s="594"/>
      <c r="H886" s="594"/>
      <c r="I886" s="594"/>
      <c r="J886" s="594"/>
      <c r="K886" s="594"/>
      <c r="L886" s="594"/>
      <c r="M886" s="594"/>
      <c r="N886" s="594"/>
      <c r="O886" s="594"/>
      <c r="P886" s="594"/>
      <c r="Q886" s="594"/>
      <c r="R886" s="594"/>
      <c r="S886" s="594"/>
      <c r="T886" s="594"/>
      <c r="U886" s="594"/>
      <c r="V886" s="594"/>
      <c r="W886" s="594"/>
      <c r="X886" s="594"/>
      <c r="Y886" s="594"/>
      <c r="Z886" s="594"/>
    </row>
    <row r="887" ht="14.25" customHeight="1">
      <c r="A887" s="595"/>
      <c r="B887" s="596"/>
      <c r="C887" s="499"/>
      <c r="D887" s="597"/>
      <c r="E887" s="598"/>
      <c r="F887" s="599"/>
      <c r="G887" s="594"/>
      <c r="H887" s="594"/>
      <c r="I887" s="594"/>
      <c r="J887" s="594"/>
      <c r="K887" s="594"/>
      <c r="L887" s="594"/>
      <c r="M887" s="594"/>
      <c r="N887" s="594"/>
      <c r="O887" s="594"/>
      <c r="P887" s="594"/>
      <c r="Q887" s="594"/>
      <c r="R887" s="594"/>
      <c r="S887" s="594"/>
      <c r="T887" s="594"/>
      <c r="U887" s="594"/>
      <c r="V887" s="594"/>
      <c r="W887" s="594"/>
      <c r="X887" s="594"/>
      <c r="Y887" s="594"/>
      <c r="Z887" s="594"/>
    </row>
    <row r="888" ht="14.25" customHeight="1">
      <c r="A888" s="595"/>
      <c r="B888" s="596"/>
      <c r="C888" s="499"/>
      <c r="D888" s="597"/>
      <c r="E888" s="598"/>
      <c r="F888" s="599"/>
      <c r="G888" s="594"/>
      <c r="H888" s="594"/>
      <c r="I888" s="594"/>
      <c r="J888" s="594"/>
      <c r="K888" s="594"/>
      <c r="L888" s="594"/>
      <c r="M888" s="594"/>
      <c r="N888" s="594"/>
      <c r="O888" s="594"/>
      <c r="P888" s="594"/>
      <c r="Q888" s="594"/>
      <c r="R888" s="594"/>
      <c r="S888" s="594"/>
      <c r="T888" s="594"/>
      <c r="U888" s="594"/>
      <c r="V888" s="594"/>
      <c r="W888" s="594"/>
      <c r="X888" s="594"/>
      <c r="Y888" s="594"/>
      <c r="Z888" s="594"/>
    </row>
    <row r="889" ht="14.25" customHeight="1">
      <c r="A889" s="595"/>
      <c r="B889" s="596"/>
      <c r="C889" s="499"/>
      <c r="D889" s="597"/>
      <c r="E889" s="598"/>
      <c r="F889" s="599"/>
      <c r="G889" s="594"/>
      <c r="H889" s="594"/>
      <c r="I889" s="594"/>
      <c r="J889" s="594"/>
      <c r="K889" s="594"/>
      <c r="L889" s="594"/>
      <c r="M889" s="594"/>
      <c r="N889" s="594"/>
      <c r="O889" s="594"/>
      <c r="P889" s="594"/>
      <c r="Q889" s="594"/>
      <c r="R889" s="594"/>
      <c r="S889" s="594"/>
      <c r="T889" s="594"/>
      <c r="U889" s="594"/>
      <c r="V889" s="594"/>
      <c r="W889" s="594"/>
      <c r="X889" s="594"/>
      <c r="Y889" s="594"/>
      <c r="Z889" s="594"/>
    </row>
    <row r="890" ht="14.25" customHeight="1">
      <c r="A890" s="595"/>
      <c r="B890" s="596"/>
      <c r="C890" s="499"/>
      <c r="D890" s="597"/>
      <c r="E890" s="598"/>
      <c r="F890" s="599"/>
      <c r="G890" s="594"/>
      <c r="H890" s="594"/>
      <c r="I890" s="594"/>
      <c r="J890" s="594"/>
      <c r="K890" s="594"/>
      <c r="L890" s="594"/>
      <c r="M890" s="594"/>
      <c r="N890" s="594"/>
      <c r="O890" s="594"/>
      <c r="P890" s="594"/>
      <c r="Q890" s="594"/>
      <c r="R890" s="594"/>
      <c r="S890" s="594"/>
      <c r="T890" s="594"/>
      <c r="U890" s="594"/>
      <c r="V890" s="594"/>
      <c r="W890" s="594"/>
      <c r="X890" s="594"/>
      <c r="Y890" s="594"/>
      <c r="Z890" s="594"/>
    </row>
    <row r="891" ht="14.25" customHeight="1">
      <c r="A891" s="595"/>
      <c r="B891" s="596"/>
      <c r="C891" s="499"/>
      <c r="D891" s="597"/>
      <c r="E891" s="598"/>
      <c r="F891" s="599"/>
      <c r="G891" s="594"/>
      <c r="H891" s="594"/>
      <c r="I891" s="594"/>
      <c r="J891" s="594"/>
      <c r="K891" s="594"/>
      <c r="L891" s="594"/>
      <c r="M891" s="594"/>
      <c r="N891" s="594"/>
      <c r="O891" s="594"/>
      <c r="P891" s="594"/>
      <c r="Q891" s="594"/>
      <c r="R891" s="594"/>
      <c r="S891" s="594"/>
      <c r="T891" s="594"/>
      <c r="U891" s="594"/>
      <c r="V891" s="594"/>
      <c r="W891" s="594"/>
      <c r="X891" s="594"/>
      <c r="Y891" s="594"/>
      <c r="Z891" s="594"/>
    </row>
    <row r="892" ht="14.25" customHeight="1">
      <c r="A892" s="595"/>
      <c r="B892" s="596"/>
      <c r="C892" s="499"/>
      <c r="D892" s="597"/>
      <c r="E892" s="598"/>
      <c r="F892" s="599"/>
      <c r="G892" s="594"/>
      <c r="H892" s="594"/>
      <c r="I892" s="594"/>
      <c r="J892" s="594"/>
      <c r="K892" s="594"/>
      <c r="L892" s="594"/>
      <c r="M892" s="594"/>
      <c r="N892" s="594"/>
      <c r="O892" s="594"/>
      <c r="P892" s="594"/>
      <c r="Q892" s="594"/>
      <c r="R892" s="594"/>
      <c r="S892" s="594"/>
      <c r="T892" s="594"/>
      <c r="U892" s="594"/>
      <c r="V892" s="594"/>
      <c r="W892" s="594"/>
      <c r="X892" s="594"/>
      <c r="Y892" s="594"/>
      <c r="Z892" s="594"/>
    </row>
    <row r="893" ht="14.25" customHeight="1">
      <c r="A893" s="595"/>
      <c r="B893" s="596"/>
      <c r="C893" s="499"/>
      <c r="D893" s="597"/>
      <c r="E893" s="598"/>
      <c r="F893" s="599"/>
      <c r="G893" s="594"/>
      <c r="H893" s="594"/>
      <c r="I893" s="594"/>
      <c r="J893" s="594"/>
      <c r="K893" s="594"/>
      <c r="L893" s="594"/>
      <c r="M893" s="594"/>
      <c r="N893" s="594"/>
      <c r="O893" s="594"/>
      <c r="P893" s="594"/>
      <c r="Q893" s="594"/>
      <c r="R893" s="594"/>
      <c r="S893" s="594"/>
      <c r="T893" s="594"/>
      <c r="U893" s="594"/>
      <c r="V893" s="594"/>
      <c r="W893" s="594"/>
      <c r="X893" s="594"/>
      <c r="Y893" s="594"/>
      <c r="Z893" s="594"/>
    </row>
    <row r="894" ht="14.25" customHeight="1">
      <c r="A894" s="595"/>
      <c r="B894" s="596"/>
      <c r="C894" s="499"/>
      <c r="D894" s="597"/>
      <c r="E894" s="598"/>
      <c r="F894" s="599"/>
      <c r="G894" s="594"/>
      <c r="H894" s="594"/>
      <c r="I894" s="594"/>
      <c r="J894" s="594"/>
      <c r="K894" s="594"/>
      <c r="L894" s="594"/>
      <c r="M894" s="594"/>
      <c r="N894" s="594"/>
      <c r="O894" s="594"/>
      <c r="P894" s="594"/>
      <c r="Q894" s="594"/>
      <c r="R894" s="594"/>
      <c r="S894" s="594"/>
      <c r="T894" s="594"/>
      <c r="U894" s="594"/>
      <c r="V894" s="594"/>
      <c r="W894" s="594"/>
      <c r="X894" s="594"/>
      <c r="Y894" s="594"/>
      <c r="Z894" s="594"/>
    </row>
    <row r="895" ht="14.25" customHeight="1">
      <c r="A895" s="595"/>
      <c r="B895" s="596"/>
      <c r="C895" s="499"/>
      <c r="D895" s="597"/>
      <c r="E895" s="598"/>
      <c r="F895" s="599"/>
      <c r="G895" s="594"/>
      <c r="H895" s="594"/>
      <c r="I895" s="594"/>
      <c r="J895" s="594"/>
      <c r="K895" s="594"/>
      <c r="L895" s="594"/>
      <c r="M895" s="594"/>
      <c r="N895" s="594"/>
      <c r="O895" s="594"/>
      <c r="P895" s="594"/>
      <c r="Q895" s="594"/>
      <c r="R895" s="594"/>
      <c r="S895" s="594"/>
      <c r="T895" s="594"/>
      <c r="U895" s="594"/>
      <c r="V895" s="594"/>
      <c r="W895" s="594"/>
      <c r="X895" s="594"/>
      <c r="Y895" s="594"/>
      <c r="Z895" s="594"/>
    </row>
    <row r="896" ht="14.25" customHeight="1">
      <c r="A896" s="595"/>
      <c r="B896" s="596"/>
      <c r="C896" s="499"/>
      <c r="D896" s="597"/>
      <c r="E896" s="598"/>
      <c r="F896" s="599"/>
      <c r="G896" s="594"/>
      <c r="H896" s="594"/>
      <c r="I896" s="594"/>
      <c r="J896" s="594"/>
      <c r="K896" s="594"/>
      <c r="L896" s="594"/>
      <c r="M896" s="594"/>
      <c r="N896" s="594"/>
      <c r="O896" s="594"/>
      <c r="P896" s="594"/>
      <c r="Q896" s="594"/>
      <c r="R896" s="594"/>
      <c r="S896" s="594"/>
      <c r="T896" s="594"/>
      <c r="U896" s="594"/>
      <c r="V896" s="594"/>
      <c r="W896" s="594"/>
      <c r="X896" s="594"/>
      <c r="Y896" s="594"/>
      <c r="Z896" s="594"/>
    </row>
    <row r="897" ht="14.25" customHeight="1">
      <c r="A897" s="595"/>
      <c r="B897" s="596"/>
      <c r="C897" s="499"/>
      <c r="D897" s="597"/>
      <c r="E897" s="598"/>
      <c r="F897" s="599"/>
      <c r="G897" s="594"/>
      <c r="H897" s="594"/>
      <c r="I897" s="594"/>
      <c r="J897" s="594"/>
      <c r="K897" s="594"/>
      <c r="L897" s="594"/>
      <c r="M897" s="594"/>
      <c r="N897" s="594"/>
      <c r="O897" s="594"/>
      <c r="P897" s="594"/>
      <c r="Q897" s="594"/>
      <c r="R897" s="594"/>
      <c r="S897" s="594"/>
      <c r="T897" s="594"/>
      <c r="U897" s="594"/>
      <c r="V897" s="594"/>
      <c r="W897" s="594"/>
      <c r="X897" s="594"/>
      <c r="Y897" s="594"/>
      <c r="Z897" s="594"/>
    </row>
    <row r="898" ht="14.25" customHeight="1">
      <c r="A898" s="595"/>
      <c r="B898" s="596"/>
      <c r="C898" s="499"/>
      <c r="D898" s="597"/>
      <c r="E898" s="598"/>
      <c r="F898" s="599"/>
      <c r="G898" s="594"/>
      <c r="H898" s="594"/>
      <c r="I898" s="594"/>
      <c r="J898" s="594"/>
      <c r="K898" s="594"/>
      <c r="L898" s="594"/>
      <c r="M898" s="594"/>
      <c r="N898" s="594"/>
      <c r="O898" s="594"/>
      <c r="P898" s="594"/>
      <c r="Q898" s="594"/>
      <c r="R898" s="594"/>
      <c r="S898" s="594"/>
      <c r="T898" s="594"/>
      <c r="U898" s="594"/>
      <c r="V898" s="594"/>
      <c r="W898" s="594"/>
      <c r="X898" s="594"/>
      <c r="Y898" s="594"/>
      <c r="Z898" s="594"/>
    </row>
    <row r="899" ht="14.25" customHeight="1">
      <c r="A899" s="595"/>
      <c r="B899" s="596"/>
      <c r="C899" s="499"/>
      <c r="D899" s="597"/>
      <c r="E899" s="598"/>
      <c r="F899" s="599"/>
      <c r="G899" s="594"/>
      <c r="H899" s="594"/>
      <c r="I899" s="594"/>
      <c r="J899" s="594"/>
      <c r="K899" s="594"/>
      <c r="L899" s="594"/>
      <c r="M899" s="594"/>
      <c r="N899" s="594"/>
      <c r="O899" s="594"/>
      <c r="P899" s="594"/>
      <c r="Q899" s="594"/>
      <c r="R899" s="594"/>
      <c r="S899" s="594"/>
      <c r="T899" s="594"/>
      <c r="U899" s="594"/>
      <c r="V899" s="594"/>
      <c r="W899" s="594"/>
      <c r="X899" s="594"/>
      <c r="Y899" s="594"/>
      <c r="Z899" s="594"/>
    </row>
    <row r="900" ht="14.25" customHeight="1">
      <c r="A900" s="595"/>
      <c r="B900" s="596"/>
      <c r="C900" s="499"/>
      <c r="D900" s="597"/>
      <c r="E900" s="598"/>
      <c r="F900" s="599"/>
      <c r="G900" s="594"/>
      <c r="H900" s="594"/>
      <c r="I900" s="594"/>
      <c r="J900" s="594"/>
      <c r="K900" s="594"/>
      <c r="L900" s="594"/>
      <c r="M900" s="594"/>
      <c r="N900" s="594"/>
      <c r="O900" s="594"/>
      <c r="P900" s="594"/>
      <c r="Q900" s="594"/>
      <c r="R900" s="594"/>
      <c r="S900" s="594"/>
      <c r="T900" s="594"/>
      <c r="U900" s="594"/>
      <c r="V900" s="594"/>
      <c r="W900" s="594"/>
      <c r="X900" s="594"/>
      <c r="Y900" s="594"/>
      <c r="Z900" s="594"/>
    </row>
    <row r="901" ht="14.25" customHeight="1">
      <c r="A901" s="595"/>
      <c r="B901" s="596"/>
      <c r="C901" s="499"/>
      <c r="D901" s="597"/>
      <c r="E901" s="598"/>
      <c r="F901" s="599"/>
      <c r="G901" s="594"/>
      <c r="H901" s="594"/>
      <c r="I901" s="594"/>
      <c r="J901" s="594"/>
      <c r="K901" s="594"/>
      <c r="L901" s="594"/>
      <c r="M901" s="594"/>
      <c r="N901" s="594"/>
      <c r="O901" s="594"/>
      <c r="P901" s="594"/>
      <c r="Q901" s="594"/>
      <c r="R901" s="594"/>
      <c r="S901" s="594"/>
      <c r="T901" s="594"/>
      <c r="U901" s="594"/>
      <c r="V901" s="594"/>
      <c r="W901" s="594"/>
      <c r="X901" s="594"/>
      <c r="Y901" s="594"/>
      <c r="Z901" s="594"/>
    </row>
    <row r="902" ht="14.25" customHeight="1">
      <c r="A902" s="595"/>
      <c r="B902" s="596"/>
      <c r="C902" s="499"/>
      <c r="D902" s="597"/>
      <c r="E902" s="598"/>
      <c r="F902" s="599"/>
      <c r="G902" s="594"/>
      <c r="H902" s="594"/>
      <c r="I902" s="594"/>
      <c r="J902" s="594"/>
      <c r="K902" s="594"/>
      <c r="L902" s="594"/>
      <c r="M902" s="594"/>
      <c r="N902" s="594"/>
      <c r="O902" s="594"/>
      <c r="P902" s="594"/>
      <c r="Q902" s="594"/>
      <c r="R902" s="594"/>
      <c r="S902" s="594"/>
      <c r="T902" s="594"/>
      <c r="U902" s="594"/>
      <c r="V902" s="594"/>
      <c r="W902" s="594"/>
      <c r="X902" s="594"/>
      <c r="Y902" s="594"/>
      <c r="Z902" s="594"/>
    </row>
    <row r="903" ht="14.25" customHeight="1">
      <c r="A903" s="595"/>
      <c r="B903" s="596"/>
      <c r="C903" s="499"/>
      <c r="D903" s="597"/>
      <c r="E903" s="598"/>
      <c r="F903" s="599"/>
      <c r="G903" s="594"/>
      <c r="H903" s="594"/>
      <c r="I903" s="594"/>
      <c r="J903" s="594"/>
      <c r="K903" s="594"/>
      <c r="L903" s="594"/>
      <c r="M903" s="594"/>
      <c r="N903" s="594"/>
      <c r="O903" s="594"/>
      <c r="P903" s="594"/>
      <c r="Q903" s="594"/>
      <c r="R903" s="594"/>
      <c r="S903" s="594"/>
      <c r="T903" s="594"/>
      <c r="U903" s="594"/>
      <c r="V903" s="594"/>
      <c r="W903" s="594"/>
      <c r="X903" s="594"/>
      <c r="Y903" s="594"/>
      <c r="Z903" s="594"/>
    </row>
    <row r="904" ht="14.25" customHeight="1">
      <c r="A904" s="595"/>
      <c r="B904" s="596"/>
      <c r="C904" s="499"/>
      <c r="D904" s="597"/>
      <c r="E904" s="598"/>
      <c r="F904" s="599"/>
      <c r="G904" s="594"/>
      <c r="H904" s="594"/>
      <c r="I904" s="594"/>
      <c r="J904" s="594"/>
      <c r="K904" s="594"/>
      <c r="L904" s="594"/>
      <c r="M904" s="594"/>
      <c r="N904" s="594"/>
      <c r="O904" s="594"/>
      <c r="P904" s="594"/>
      <c r="Q904" s="594"/>
      <c r="R904" s="594"/>
      <c r="S904" s="594"/>
      <c r="T904" s="594"/>
      <c r="U904" s="594"/>
      <c r="V904" s="594"/>
      <c r="W904" s="594"/>
      <c r="X904" s="594"/>
      <c r="Y904" s="594"/>
      <c r="Z904" s="594"/>
    </row>
    <row r="905" ht="14.25" customHeight="1">
      <c r="A905" s="595"/>
      <c r="B905" s="596"/>
      <c r="C905" s="499"/>
      <c r="D905" s="597"/>
      <c r="E905" s="598"/>
      <c r="F905" s="599"/>
      <c r="G905" s="594"/>
      <c r="H905" s="594"/>
      <c r="I905" s="594"/>
      <c r="J905" s="594"/>
      <c r="K905" s="594"/>
      <c r="L905" s="594"/>
      <c r="M905" s="594"/>
      <c r="N905" s="594"/>
      <c r="O905" s="594"/>
      <c r="P905" s="594"/>
      <c r="Q905" s="594"/>
      <c r="R905" s="594"/>
      <c r="S905" s="594"/>
      <c r="T905" s="594"/>
      <c r="U905" s="594"/>
      <c r="V905" s="594"/>
      <c r="W905" s="594"/>
      <c r="X905" s="594"/>
      <c r="Y905" s="594"/>
      <c r="Z905" s="594"/>
    </row>
    <row r="906" ht="14.25" customHeight="1">
      <c r="A906" s="595"/>
      <c r="B906" s="596"/>
      <c r="C906" s="499"/>
      <c r="D906" s="597"/>
      <c r="E906" s="598"/>
      <c r="F906" s="599"/>
      <c r="G906" s="594"/>
      <c r="H906" s="594"/>
      <c r="I906" s="594"/>
      <c r="J906" s="594"/>
      <c r="K906" s="594"/>
      <c r="L906" s="594"/>
      <c r="M906" s="594"/>
      <c r="N906" s="594"/>
      <c r="O906" s="594"/>
      <c r="P906" s="594"/>
      <c r="Q906" s="594"/>
      <c r="R906" s="594"/>
      <c r="S906" s="594"/>
      <c r="T906" s="594"/>
      <c r="U906" s="594"/>
      <c r="V906" s="594"/>
      <c r="W906" s="594"/>
      <c r="X906" s="594"/>
      <c r="Y906" s="594"/>
      <c r="Z906" s="594"/>
    </row>
    <row r="907" ht="14.25" customHeight="1">
      <c r="A907" s="595"/>
      <c r="B907" s="596"/>
      <c r="C907" s="499"/>
      <c r="D907" s="597"/>
      <c r="E907" s="598"/>
      <c r="F907" s="599"/>
      <c r="G907" s="594"/>
      <c r="H907" s="594"/>
      <c r="I907" s="594"/>
      <c r="J907" s="594"/>
      <c r="K907" s="594"/>
      <c r="L907" s="594"/>
      <c r="M907" s="594"/>
      <c r="N907" s="594"/>
      <c r="O907" s="594"/>
      <c r="P907" s="594"/>
      <c r="Q907" s="594"/>
      <c r="R907" s="594"/>
      <c r="S907" s="594"/>
      <c r="T907" s="594"/>
      <c r="U907" s="594"/>
      <c r="V907" s="594"/>
      <c r="W907" s="594"/>
      <c r="X907" s="594"/>
      <c r="Y907" s="594"/>
      <c r="Z907" s="594"/>
    </row>
    <row r="908" ht="14.25" customHeight="1">
      <c r="A908" s="595"/>
      <c r="B908" s="596"/>
      <c r="C908" s="499"/>
      <c r="D908" s="597"/>
      <c r="E908" s="598"/>
      <c r="F908" s="599"/>
      <c r="G908" s="594"/>
      <c r="H908" s="594"/>
      <c r="I908" s="594"/>
      <c r="J908" s="594"/>
      <c r="K908" s="594"/>
      <c r="L908" s="594"/>
      <c r="M908" s="594"/>
      <c r="N908" s="594"/>
      <c r="O908" s="594"/>
      <c r="P908" s="594"/>
      <c r="Q908" s="594"/>
      <c r="R908" s="594"/>
      <c r="S908" s="594"/>
      <c r="T908" s="594"/>
      <c r="U908" s="594"/>
      <c r="V908" s="594"/>
      <c r="W908" s="594"/>
      <c r="X908" s="594"/>
      <c r="Y908" s="594"/>
      <c r="Z908" s="594"/>
    </row>
    <row r="909" ht="14.25" customHeight="1">
      <c r="A909" s="595"/>
      <c r="B909" s="596"/>
      <c r="C909" s="499"/>
      <c r="D909" s="597"/>
      <c r="E909" s="598"/>
      <c r="F909" s="599"/>
      <c r="G909" s="594"/>
      <c r="H909" s="594"/>
      <c r="I909" s="594"/>
      <c r="J909" s="594"/>
      <c r="K909" s="594"/>
      <c r="L909" s="594"/>
      <c r="M909" s="594"/>
      <c r="N909" s="594"/>
      <c r="O909" s="594"/>
      <c r="P909" s="594"/>
      <c r="Q909" s="594"/>
      <c r="R909" s="594"/>
      <c r="S909" s="594"/>
      <c r="T909" s="594"/>
      <c r="U909" s="594"/>
      <c r="V909" s="594"/>
      <c r="W909" s="594"/>
      <c r="X909" s="594"/>
      <c r="Y909" s="594"/>
      <c r="Z909" s="594"/>
    </row>
    <row r="910" ht="14.25" customHeight="1">
      <c r="A910" s="595"/>
      <c r="B910" s="596"/>
      <c r="C910" s="499"/>
      <c r="D910" s="597"/>
      <c r="E910" s="598"/>
      <c r="F910" s="599"/>
      <c r="G910" s="594"/>
      <c r="H910" s="594"/>
      <c r="I910" s="594"/>
      <c r="J910" s="594"/>
      <c r="K910" s="594"/>
      <c r="L910" s="594"/>
      <c r="M910" s="594"/>
      <c r="N910" s="594"/>
      <c r="O910" s="594"/>
      <c r="P910" s="594"/>
      <c r="Q910" s="594"/>
      <c r="R910" s="594"/>
      <c r="S910" s="594"/>
      <c r="T910" s="594"/>
      <c r="U910" s="594"/>
      <c r="V910" s="594"/>
      <c r="W910" s="594"/>
      <c r="X910" s="594"/>
      <c r="Y910" s="594"/>
      <c r="Z910" s="594"/>
    </row>
    <row r="911" ht="14.25" customHeight="1">
      <c r="A911" s="595"/>
      <c r="B911" s="596"/>
      <c r="C911" s="499"/>
      <c r="D911" s="597"/>
      <c r="E911" s="598"/>
      <c r="F911" s="599"/>
      <c r="G911" s="594"/>
      <c r="H911" s="594"/>
      <c r="I911" s="594"/>
      <c r="J911" s="594"/>
      <c r="K911" s="594"/>
      <c r="L911" s="594"/>
      <c r="M911" s="594"/>
      <c r="N911" s="594"/>
      <c r="O911" s="594"/>
      <c r="P911" s="594"/>
      <c r="Q911" s="594"/>
      <c r="R911" s="594"/>
      <c r="S911" s="594"/>
      <c r="T911" s="594"/>
      <c r="U911" s="594"/>
      <c r="V911" s="594"/>
      <c r="W911" s="594"/>
      <c r="X911" s="594"/>
      <c r="Y911" s="594"/>
      <c r="Z911" s="594"/>
    </row>
    <row r="912" ht="14.25" customHeight="1">
      <c r="A912" s="595"/>
      <c r="B912" s="596"/>
      <c r="C912" s="499"/>
      <c r="D912" s="597"/>
      <c r="E912" s="598"/>
      <c r="F912" s="599"/>
      <c r="G912" s="594"/>
      <c r="H912" s="594"/>
      <c r="I912" s="594"/>
      <c r="J912" s="594"/>
      <c r="K912" s="594"/>
      <c r="L912" s="594"/>
      <c r="M912" s="594"/>
      <c r="N912" s="594"/>
      <c r="O912" s="594"/>
      <c r="P912" s="594"/>
      <c r="Q912" s="594"/>
      <c r="R912" s="594"/>
      <c r="S912" s="594"/>
      <c r="T912" s="594"/>
      <c r="U912" s="594"/>
      <c r="V912" s="594"/>
      <c r="W912" s="594"/>
      <c r="X912" s="594"/>
      <c r="Y912" s="594"/>
      <c r="Z912" s="594"/>
    </row>
    <row r="913" ht="14.25" customHeight="1">
      <c r="A913" s="595"/>
      <c r="B913" s="596"/>
      <c r="C913" s="499"/>
      <c r="D913" s="597"/>
      <c r="E913" s="598"/>
      <c r="F913" s="599"/>
      <c r="G913" s="594"/>
      <c r="H913" s="594"/>
      <c r="I913" s="594"/>
      <c r="J913" s="594"/>
      <c r="K913" s="594"/>
      <c r="L913" s="594"/>
      <c r="M913" s="594"/>
      <c r="N913" s="594"/>
      <c r="O913" s="594"/>
      <c r="P913" s="594"/>
      <c r="Q913" s="594"/>
      <c r="R913" s="594"/>
      <c r="S913" s="594"/>
      <c r="T913" s="594"/>
      <c r="U913" s="594"/>
      <c r="V913" s="594"/>
      <c r="W913" s="594"/>
      <c r="X913" s="594"/>
      <c r="Y913" s="594"/>
      <c r="Z913" s="594"/>
    </row>
    <row r="914" ht="14.25" customHeight="1">
      <c r="A914" s="595"/>
      <c r="B914" s="596"/>
      <c r="C914" s="499"/>
      <c r="D914" s="597"/>
      <c r="E914" s="598"/>
      <c r="F914" s="599"/>
      <c r="G914" s="594"/>
      <c r="H914" s="594"/>
      <c r="I914" s="594"/>
      <c r="J914" s="594"/>
      <c r="K914" s="594"/>
      <c r="L914" s="594"/>
      <c r="M914" s="594"/>
      <c r="N914" s="594"/>
      <c r="O914" s="594"/>
      <c r="P914" s="594"/>
      <c r="Q914" s="594"/>
      <c r="R914" s="594"/>
      <c r="S914" s="594"/>
      <c r="T914" s="594"/>
      <c r="U914" s="594"/>
      <c r="V914" s="594"/>
      <c r="W914" s="594"/>
      <c r="X914" s="594"/>
      <c r="Y914" s="594"/>
      <c r="Z914" s="594"/>
    </row>
    <row r="915" ht="14.25" customHeight="1">
      <c r="A915" s="595"/>
      <c r="B915" s="596"/>
      <c r="C915" s="499"/>
      <c r="D915" s="597"/>
      <c r="E915" s="598"/>
      <c r="F915" s="599"/>
      <c r="G915" s="594"/>
      <c r="H915" s="594"/>
      <c r="I915" s="594"/>
      <c r="J915" s="594"/>
      <c r="K915" s="594"/>
      <c r="L915" s="594"/>
      <c r="M915" s="594"/>
      <c r="N915" s="594"/>
      <c r="O915" s="594"/>
      <c r="P915" s="594"/>
      <c r="Q915" s="594"/>
      <c r="R915" s="594"/>
      <c r="S915" s="594"/>
      <c r="T915" s="594"/>
      <c r="U915" s="594"/>
      <c r="V915" s="594"/>
      <c r="W915" s="594"/>
      <c r="X915" s="594"/>
      <c r="Y915" s="594"/>
      <c r="Z915" s="594"/>
    </row>
    <row r="916" ht="14.25" customHeight="1">
      <c r="A916" s="595"/>
      <c r="B916" s="596"/>
      <c r="C916" s="499"/>
      <c r="D916" s="597"/>
      <c r="E916" s="598"/>
      <c r="F916" s="599"/>
      <c r="G916" s="594"/>
      <c r="H916" s="594"/>
      <c r="I916" s="594"/>
      <c r="J916" s="594"/>
      <c r="K916" s="594"/>
      <c r="L916" s="594"/>
      <c r="M916" s="594"/>
      <c r="N916" s="594"/>
      <c r="O916" s="594"/>
      <c r="P916" s="594"/>
      <c r="Q916" s="594"/>
      <c r="R916" s="594"/>
      <c r="S916" s="594"/>
      <c r="T916" s="594"/>
      <c r="U916" s="594"/>
      <c r="V916" s="594"/>
      <c r="W916" s="594"/>
      <c r="X916" s="594"/>
      <c r="Y916" s="594"/>
      <c r="Z916" s="594"/>
    </row>
    <row r="917" ht="14.25" customHeight="1">
      <c r="A917" s="595"/>
      <c r="B917" s="596"/>
      <c r="C917" s="499"/>
      <c r="D917" s="597"/>
      <c r="E917" s="598"/>
      <c r="F917" s="599"/>
      <c r="G917" s="594"/>
      <c r="H917" s="594"/>
      <c r="I917" s="594"/>
      <c r="J917" s="594"/>
      <c r="K917" s="594"/>
      <c r="L917" s="594"/>
      <c r="M917" s="594"/>
      <c r="N917" s="594"/>
      <c r="O917" s="594"/>
      <c r="P917" s="594"/>
      <c r="Q917" s="594"/>
      <c r="R917" s="594"/>
      <c r="S917" s="594"/>
      <c r="T917" s="594"/>
      <c r="U917" s="594"/>
      <c r="V917" s="594"/>
      <c r="W917" s="594"/>
      <c r="X917" s="594"/>
      <c r="Y917" s="594"/>
      <c r="Z917" s="594"/>
    </row>
    <row r="918" ht="14.25" customHeight="1">
      <c r="A918" s="595"/>
      <c r="B918" s="596"/>
      <c r="C918" s="499"/>
      <c r="D918" s="597"/>
      <c r="E918" s="598"/>
      <c r="F918" s="599"/>
      <c r="G918" s="594"/>
      <c r="H918" s="594"/>
      <c r="I918" s="594"/>
      <c r="J918" s="594"/>
      <c r="K918" s="594"/>
      <c r="L918" s="594"/>
      <c r="M918" s="594"/>
      <c r="N918" s="594"/>
      <c r="O918" s="594"/>
      <c r="P918" s="594"/>
      <c r="Q918" s="594"/>
      <c r="R918" s="594"/>
      <c r="S918" s="594"/>
      <c r="T918" s="594"/>
      <c r="U918" s="594"/>
      <c r="V918" s="594"/>
      <c r="W918" s="594"/>
      <c r="X918" s="594"/>
      <c r="Y918" s="594"/>
      <c r="Z918" s="594"/>
    </row>
    <row r="919" ht="14.25" customHeight="1">
      <c r="A919" s="595"/>
      <c r="B919" s="596"/>
      <c r="C919" s="499"/>
      <c r="D919" s="597"/>
      <c r="E919" s="598"/>
      <c r="F919" s="599"/>
      <c r="G919" s="594"/>
      <c r="H919" s="594"/>
      <c r="I919" s="594"/>
      <c r="J919" s="594"/>
      <c r="K919" s="594"/>
      <c r="L919" s="594"/>
      <c r="M919" s="594"/>
      <c r="N919" s="594"/>
      <c r="O919" s="594"/>
      <c r="P919" s="594"/>
      <c r="Q919" s="594"/>
      <c r="R919" s="594"/>
      <c r="S919" s="594"/>
      <c r="T919" s="594"/>
      <c r="U919" s="594"/>
      <c r="V919" s="594"/>
      <c r="W919" s="594"/>
      <c r="X919" s="594"/>
      <c r="Y919" s="594"/>
      <c r="Z919" s="594"/>
    </row>
    <row r="920" ht="14.25" customHeight="1">
      <c r="A920" s="595"/>
      <c r="B920" s="596"/>
      <c r="C920" s="499"/>
      <c r="D920" s="597"/>
      <c r="E920" s="598"/>
      <c r="F920" s="599"/>
      <c r="G920" s="594"/>
      <c r="H920" s="594"/>
      <c r="I920" s="594"/>
      <c r="J920" s="594"/>
      <c r="K920" s="594"/>
      <c r="L920" s="594"/>
      <c r="M920" s="594"/>
      <c r="N920" s="594"/>
      <c r="O920" s="594"/>
      <c r="P920" s="594"/>
      <c r="Q920" s="594"/>
      <c r="R920" s="594"/>
      <c r="S920" s="594"/>
      <c r="T920" s="594"/>
      <c r="U920" s="594"/>
      <c r="V920" s="594"/>
      <c r="W920" s="594"/>
      <c r="X920" s="594"/>
      <c r="Y920" s="594"/>
      <c r="Z920" s="594"/>
    </row>
    <row r="921" ht="14.25" customHeight="1">
      <c r="A921" s="595"/>
      <c r="B921" s="596"/>
      <c r="C921" s="499"/>
      <c r="D921" s="597"/>
      <c r="E921" s="598"/>
      <c r="F921" s="599"/>
      <c r="G921" s="594"/>
      <c r="H921" s="594"/>
      <c r="I921" s="594"/>
      <c r="J921" s="594"/>
      <c r="K921" s="594"/>
      <c r="L921" s="594"/>
      <c r="M921" s="594"/>
      <c r="N921" s="594"/>
      <c r="O921" s="594"/>
      <c r="P921" s="594"/>
      <c r="Q921" s="594"/>
      <c r="R921" s="594"/>
      <c r="S921" s="594"/>
      <c r="T921" s="594"/>
      <c r="U921" s="594"/>
      <c r="V921" s="594"/>
      <c r="W921" s="594"/>
      <c r="X921" s="594"/>
      <c r="Y921" s="594"/>
      <c r="Z921" s="594"/>
    </row>
    <row r="922" ht="14.25" customHeight="1">
      <c r="A922" s="595"/>
      <c r="B922" s="596"/>
      <c r="C922" s="499"/>
      <c r="D922" s="597"/>
      <c r="E922" s="598"/>
      <c r="F922" s="599"/>
      <c r="G922" s="594"/>
      <c r="H922" s="594"/>
      <c r="I922" s="594"/>
      <c r="J922" s="594"/>
      <c r="K922" s="594"/>
      <c r="L922" s="594"/>
      <c r="M922" s="594"/>
      <c r="N922" s="594"/>
      <c r="O922" s="594"/>
      <c r="P922" s="594"/>
      <c r="Q922" s="594"/>
      <c r="R922" s="594"/>
      <c r="S922" s="594"/>
      <c r="T922" s="594"/>
      <c r="U922" s="594"/>
      <c r="V922" s="594"/>
      <c r="W922" s="594"/>
      <c r="X922" s="594"/>
      <c r="Y922" s="594"/>
      <c r="Z922" s="594"/>
    </row>
    <row r="923" ht="14.25" customHeight="1">
      <c r="A923" s="595"/>
      <c r="B923" s="596"/>
      <c r="C923" s="499"/>
      <c r="D923" s="597"/>
      <c r="E923" s="598"/>
      <c r="F923" s="599"/>
      <c r="G923" s="594"/>
      <c r="H923" s="594"/>
      <c r="I923" s="594"/>
      <c r="J923" s="594"/>
      <c r="K923" s="594"/>
      <c r="L923" s="594"/>
      <c r="M923" s="594"/>
      <c r="N923" s="594"/>
      <c r="O923" s="594"/>
      <c r="P923" s="594"/>
      <c r="Q923" s="594"/>
      <c r="R923" s="594"/>
      <c r="S923" s="594"/>
      <c r="T923" s="594"/>
      <c r="U923" s="594"/>
      <c r="V923" s="594"/>
      <c r="W923" s="594"/>
      <c r="X923" s="594"/>
      <c r="Y923" s="594"/>
      <c r="Z923" s="594"/>
    </row>
    <row r="924" ht="14.25" customHeight="1">
      <c r="A924" s="595"/>
      <c r="B924" s="596"/>
      <c r="C924" s="499"/>
      <c r="D924" s="597"/>
      <c r="E924" s="598"/>
      <c r="F924" s="599"/>
      <c r="G924" s="594"/>
      <c r="H924" s="594"/>
      <c r="I924" s="594"/>
      <c r="J924" s="594"/>
      <c r="K924" s="594"/>
      <c r="L924" s="594"/>
      <c r="M924" s="594"/>
      <c r="N924" s="594"/>
      <c r="O924" s="594"/>
      <c r="P924" s="594"/>
      <c r="Q924" s="594"/>
      <c r="R924" s="594"/>
      <c r="S924" s="594"/>
      <c r="T924" s="594"/>
      <c r="U924" s="594"/>
      <c r="V924" s="594"/>
      <c r="W924" s="594"/>
      <c r="X924" s="594"/>
      <c r="Y924" s="594"/>
      <c r="Z924" s="594"/>
    </row>
    <row r="925" ht="14.25" customHeight="1">
      <c r="A925" s="595"/>
      <c r="B925" s="596"/>
      <c r="C925" s="499"/>
      <c r="D925" s="597"/>
      <c r="E925" s="598"/>
      <c r="F925" s="599"/>
      <c r="G925" s="594"/>
      <c r="H925" s="594"/>
      <c r="I925" s="594"/>
      <c r="J925" s="594"/>
      <c r="K925" s="594"/>
      <c r="L925" s="594"/>
      <c r="M925" s="594"/>
      <c r="N925" s="594"/>
      <c r="O925" s="594"/>
      <c r="P925" s="594"/>
      <c r="Q925" s="594"/>
      <c r="R925" s="594"/>
      <c r="S925" s="594"/>
      <c r="T925" s="594"/>
      <c r="U925" s="594"/>
      <c r="V925" s="594"/>
      <c r="W925" s="594"/>
      <c r="X925" s="594"/>
      <c r="Y925" s="594"/>
      <c r="Z925" s="594"/>
    </row>
    <row r="926" ht="14.25" customHeight="1">
      <c r="A926" s="595"/>
      <c r="B926" s="596"/>
      <c r="C926" s="499"/>
      <c r="D926" s="597"/>
      <c r="E926" s="598"/>
      <c r="F926" s="599"/>
      <c r="G926" s="594"/>
      <c r="H926" s="594"/>
      <c r="I926" s="594"/>
      <c r="J926" s="594"/>
      <c r="K926" s="594"/>
      <c r="L926" s="594"/>
      <c r="M926" s="594"/>
      <c r="N926" s="594"/>
      <c r="O926" s="594"/>
      <c r="P926" s="594"/>
      <c r="Q926" s="594"/>
      <c r="R926" s="594"/>
      <c r="S926" s="594"/>
      <c r="T926" s="594"/>
      <c r="U926" s="594"/>
      <c r="V926" s="594"/>
      <c r="W926" s="594"/>
      <c r="X926" s="594"/>
      <c r="Y926" s="594"/>
      <c r="Z926" s="594"/>
    </row>
    <row r="927" ht="14.25" customHeight="1">
      <c r="A927" s="595"/>
      <c r="B927" s="596"/>
      <c r="C927" s="499"/>
      <c r="D927" s="597"/>
      <c r="E927" s="598"/>
      <c r="F927" s="599"/>
      <c r="G927" s="594"/>
      <c r="H927" s="594"/>
      <c r="I927" s="594"/>
      <c r="J927" s="594"/>
      <c r="K927" s="594"/>
      <c r="L927" s="594"/>
      <c r="M927" s="594"/>
      <c r="N927" s="594"/>
      <c r="O927" s="594"/>
      <c r="P927" s="594"/>
      <c r="Q927" s="594"/>
      <c r="R927" s="594"/>
      <c r="S927" s="594"/>
      <c r="T927" s="594"/>
      <c r="U927" s="594"/>
      <c r="V927" s="594"/>
      <c r="W927" s="594"/>
      <c r="X927" s="594"/>
      <c r="Y927" s="594"/>
      <c r="Z927" s="594"/>
    </row>
    <row r="928" ht="14.25" customHeight="1">
      <c r="A928" s="595"/>
      <c r="B928" s="596"/>
      <c r="C928" s="499"/>
      <c r="D928" s="597"/>
      <c r="E928" s="598"/>
      <c r="F928" s="599"/>
      <c r="G928" s="594"/>
      <c r="H928" s="594"/>
      <c r="I928" s="594"/>
      <c r="J928" s="594"/>
      <c r="K928" s="594"/>
      <c r="L928" s="594"/>
      <c r="M928" s="594"/>
      <c r="N928" s="594"/>
      <c r="O928" s="594"/>
      <c r="P928" s="594"/>
      <c r="Q928" s="594"/>
      <c r="R928" s="594"/>
      <c r="S928" s="594"/>
      <c r="T928" s="594"/>
      <c r="U928" s="594"/>
      <c r="V928" s="594"/>
      <c r="W928" s="594"/>
      <c r="X928" s="594"/>
      <c r="Y928" s="594"/>
      <c r="Z928" s="594"/>
    </row>
    <row r="929" ht="14.25" customHeight="1">
      <c r="A929" s="595"/>
      <c r="B929" s="596"/>
      <c r="C929" s="499"/>
      <c r="D929" s="597"/>
      <c r="E929" s="598"/>
      <c r="F929" s="599"/>
      <c r="G929" s="594"/>
      <c r="H929" s="594"/>
      <c r="I929" s="594"/>
      <c r="J929" s="594"/>
      <c r="K929" s="594"/>
      <c r="L929" s="594"/>
      <c r="M929" s="594"/>
      <c r="N929" s="594"/>
      <c r="O929" s="594"/>
      <c r="P929" s="594"/>
      <c r="Q929" s="594"/>
      <c r="R929" s="594"/>
      <c r="S929" s="594"/>
      <c r="T929" s="594"/>
      <c r="U929" s="594"/>
      <c r="V929" s="594"/>
      <c r="W929" s="594"/>
      <c r="X929" s="594"/>
      <c r="Y929" s="594"/>
      <c r="Z929" s="594"/>
    </row>
    <row r="930" ht="14.25" customHeight="1">
      <c r="A930" s="595"/>
      <c r="B930" s="596"/>
      <c r="C930" s="499"/>
      <c r="D930" s="597"/>
      <c r="E930" s="598"/>
      <c r="F930" s="599"/>
      <c r="G930" s="594"/>
      <c r="H930" s="594"/>
      <c r="I930" s="594"/>
      <c r="J930" s="594"/>
      <c r="K930" s="594"/>
      <c r="L930" s="594"/>
      <c r="M930" s="594"/>
      <c r="N930" s="594"/>
      <c r="O930" s="594"/>
      <c r="P930" s="594"/>
      <c r="Q930" s="594"/>
      <c r="R930" s="594"/>
      <c r="S930" s="594"/>
      <c r="T930" s="594"/>
      <c r="U930" s="594"/>
      <c r="V930" s="594"/>
      <c r="W930" s="594"/>
      <c r="X930" s="594"/>
      <c r="Y930" s="594"/>
      <c r="Z930" s="594"/>
    </row>
    <row r="931" ht="14.25" customHeight="1">
      <c r="A931" s="595"/>
      <c r="B931" s="596"/>
      <c r="C931" s="499"/>
      <c r="D931" s="597"/>
      <c r="E931" s="598"/>
      <c r="F931" s="599"/>
      <c r="G931" s="594"/>
      <c r="H931" s="594"/>
      <c r="I931" s="594"/>
      <c r="J931" s="594"/>
      <c r="K931" s="594"/>
      <c r="L931" s="594"/>
      <c r="M931" s="594"/>
      <c r="N931" s="594"/>
      <c r="O931" s="594"/>
      <c r="P931" s="594"/>
      <c r="Q931" s="594"/>
      <c r="R931" s="594"/>
      <c r="S931" s="594"/>
      <c r="T931" s="594"/>
      <c r="U931" s="594"/>
      <c r="V931" s="594"/>
      <c r="W931" s="594"/>
      <c r="X931" s="594"/>
      <c r="Y931" s="594"/>
      <c r="Z931" s="594"/>
    </row>
    <row r="932" ht="14.25" customHeight="1">
      <c r="A932" s="595"/>
      <c r="B932" s="596"/>
      <c r="C932" s="499"/>
      <c r="D932" s="597"/>
      <c r="E932" s="598"/>
      <c r="F932" s="599"/>
      <c r="G932" s="594"/>
      <c r="H932" s="594"/>
      <c r="I932" s="594"/>
      <c r="J932" s="594"/>
      <c r="K932" s="594"/>
      <c r="L932" s="594"/>
      <c r="M932" s="594"/>
      <c r="N932" s="594"/>
      <c r="O932" s="594"/>
      <c r="P932" s="594"/>
      <c r="Q932" s="594"/>
      <c r="R932" s="594"/>
      <c r="S932" s="594"/>
      <c r="T932" s="594"/>
      <c r="U932" s="594"/>
      <c r="V932" s="594"/>
      <c r="W932" s="594"/>
      <c r="X932" s="594"/>
      <c r="Y932" s="594"/>
      <c r="Z932" s="594"/>
    </row>
    <row r="933" ht="14.25" customHeight="1">
      <c r="A933" s="595"/>
      <c r="B933" s="596"/>
      <c r="C933" s="499"/>
      <c r="D933" s="597"/>
      <c r="E933" s="598"/>
      <c r="F933" s="599"/>
      <c r="G933" s="594"/>
      <c r="H933" s="594"/>
      <c r="I933" s="594"/>
      <c r="J933" s="594"/>
      <c r="K933" s="594"/>
      <c r="L933" s="594"/>
      <c r="M933" s="594"/>
      <c r="N933" s="594"/>
      <c r="O933" s="594"/>
      <c r="P933" s="594"/>
      <c r="Q933" s="594"/>
      <c r="R933" s="594"/>
      <c r="S933" s="594"/>
      <c r="T933" s="594"/>
      <c r="U933" s="594"/>
      <c r="V933" s="594"/>
      <c r="W933" s="594"/>
      <c r="X933" s="594"/>
      <c r="Y933" s="594"/>
      <c r="Z933" s="594"/>
    </row>
    <row r="934" ht="14.25" customHeight="1">
      <c r="A934" s="595"/>
      <c r="B934" s="596"/>
      <c r="C934" s="499"/>
      <c r="D934" s="597"/>
      <c r="E934" s="598"/>
      <c r="F934" s="599"/>
      <c r="G934" s="594"/>
      <c r="H934" s="594"/>
      <c r="I934" s="594"/>
      <c r="J934" s="594"/>
      <c r="K934" s="594"/>
      <c r="L934" s="594"/>
      <c r="M934" s="594"/>
      <c r="N934" s="594"/>
      <c r="O934" s="594"/>
      <c r="P934" s="594"/>
      <c r="Q934" s="594"/>
      <c r="R934" s="594"/>
      <c r="S934" s="594"/>
      <c r="T934" s="594"/>
      <c r="U934" s="594"/>
      <c r="V934" s="594"/>
      <c r="W934" s="594"/>
      <c r="X934" s="594"/>
      <c r="Y934" s="594"/>
      <c r="Z934" s="594"/>
    </row>
    <row r="935" ht="14.25" customHeight="1">
      <c r="A935" s="595"/>
      <c r="B935" s="596"/>
      <c r="C935" s="499"/>
      <c r="D935" s="597"/>
      <c r="E935" s="598"/>
      <c r="F935" s="599"/>
      <c r="G935" s="594"/>
      <c r="H935" s="594"/>
      <c r="I935" s="594"/>
      <c r="J935" s="594"/>
      <c r="K935" s="594"/>
      <c r="L935" s="594"/>
      <c r="M935" s="594"/>
      <c r="N935" s="594"/>
      <c r="O935" s="594"/>
      <c r="P935" s="594"/>
      <c r="Q935" s="594"/>
      <c r="R935" s="594"/>
      <c r="S935" s="594"/>
      <c r="T935" s="594"/>
      <c r="U935" s="594"/>
      <c r="V935" s="594"/>
      <c r="W935" s="594"/>
      <c r="X935" s="594"/>
      <c r="Y935" s="594"/>
      <c r="Z935" s="594"/>
    </row>
    <row r="936" ht="14.25" customHeight="1">
      <c r="A936" s="595"/>
      <c r="B936" s="596"/>
      <c r="C936" s="499"/>
      <c r="D936" s="597"/>
      <c r="E936" s="598"/>
      <c r="F936" s="599"/>
      <c r="G936" s="594"/>
      <c r="H936" s="594"/>
      <c r="I936" s="594"/>
      <c r="J936" s="594"/>
      <c r="K936" s="594"/>
      <c r="L936" s="594"/>
      <c r="M936" s="594"/>
      <c r="N936" s="594"/>
      <c r="O936" s="594"/>
      <c r="P936" s="594"/>
      <c r="Q936" s="594"/>
      <c r="R936" s="594"/>
      <c r="S936" s="594"/>
      <c r="T936" s="594"/>
      <c r="U936" s="594"/>
      <c r="V936" s="594"/>
      <c r="W936" s="594"/>
      <c r="X936" s="594"/>
      <c r="Y936" s="594"/>
      <c r="Z936" s="594"/>
    </row>
    <row r="937" ht="14.25" customHeight="1">
      <c r="A937" s="595"/>
      <c r="B937" s="596"/>
      <c r="C937" s="499"/>
      <c r="D937" s="597"/>
      <c r="E937" s="598"/>
      <c r="F937" s="599"/>
      <c r="G937" s="594"/>
      <c r="H937" s="594"/>
      <c r="I937" s="594"/>
      <c r="J937" s="594"/>
      <c r="K937" s="594"/>
      <c r="L937" s="594"/>
      <c r="M937" s="594"/>
      <c r="N937" s="594"/>
      <c r="O937" s="594"/>
      <c r="P937" s="594"/>
      <c r="Q937" s="594"/>
      <c r="R937" s="594"/>
      <c r="S937" s="594"/>
      <c r="T937" s="594"/>
      <c r="U937" s="594"/>
      <c r="V937" s="594"/>
      <c r="W937" s="594"/>
      <c r="X937" s="594"/>
      <c r="Y937" s="594"/>
      <c r="Z937" s="594"/>
    </row>
    <row r="938" ht="14.25" customHeight="1">
      <c r="A938" s="595"/>
      <c r="B938" s="596"/>
      <c r="C938" s="499"/>
      <c r="D938" s="597"/>
      <c r="E938" s="598"/>
      <c r="F938" s="599"/>
      <c r="G938" s="594"/>
      <c r="H938" s="594"/>
      <c r="I938" s="594"/>
      <c r="J938" s="594"/>
      <c r="K938" s="594"/>
      <c r="L938" s="594"/>
      <c r="M938" s="594"/>
      <c r="N938" s="594"/>
      <c r="O938" s="594"/>
      <c r="P938" s="594"/>
      <c r="Q938" s="594"/>
      <c r="R938" s="594"/>
      <c r="S938" s="594"/>
      <c r="T938" s="594"/>
      <c r="U938" s="594"/>
      <c r="V938" s="594"/>
      <c r="W938" s="594"/>
      <c r="X938" s="594"/>
      <c r="Y938" s="594"/>
      <c r="Z938" s="594"/>
    </row>
    <row r="939" ht="14.25" customHeight="1">
      <c r="A939" s="595"/>
      <c r="B939" s="596"/>
      <c r="C939" s="499"/>
      <c r="D939" s="597"/>
      <c r="E939" s="598"/>
      <c r="F939" s="599"/>
      <c r="G939" s="594"/>
      <c r="H939" s="594"/>
      <c r="I939" s="594"/>
      <c r="J939" s="594"/>
      <c r="K939" s="594"/>
      <c r="L939" s="594"/>
      <c r="M939" s="594"/>
      <c r="N939" s="594"/>
      <c r="O939" s="594"/>
      <c r="P939" s="594"/>
      <c r="Q939" s="594"/>
      <c r="R939" s="594"/>
      <c r="S939" s="594"/>
      <c r="T939" s="594"/>
      <c r="U939" s="594"/>
      <c r="V939" s="594"/>
      <c r="W939" s="594"/>
      <c r="X939" s="594"/>
      <c r="Y939" s="594"/>
      <c r="Z939" s="594"/>
    </row>
    <row r="940" ht="14.25" customHeight="1">
      <c r="A940" s="595"/>
      <c r="B940" s="596"/>
      <c r="C940" s="499"/>
      <c r="D940" s="597"/>
      <c r="E940" s="598"/>
      <c r="F940" s="599"/>
      <c r="G940" s="594"/>
      <c r="H940" s="594"/>
      <c r="I940" s="594"/>
      <c r="J940" s="594"/>
      <c r="K940" s="594"/>
      <c r="L940" s="594"/>
      <c r="M940" s="594"/>
      <c r="N940" s="594"/>
      <c r="O940" s="594"/>
      <c r="P940" s="594"/>
      <c r="Q940" s="594"/>
      <c r="R940" s="594"/>
      <c r="S940" s="594"/>
      <c r="T940" s="594"/>
      <c r="U940" s="594"/>
      <c r="V940" s="594"/>
      <c r="W940" s="594"/>
      <c r="X940" s="594"/>
      <c r="Y940" s="594"/>
      <c r="Z940" s="594"/>
    </row>
    <row r="941" ht="14.25" customHeight="1">
      <c r="A941" s="595"/>
      <c r="B941" s="596"/>
      <c r="C941" s="499"/>
      <c r="D941" s="597"/>
      <c r="E941" s="598"/>
      <c r="F941" s="599"/>
      <c r="G941" s="594"/>
      <c r="H941" s="594"/>
      <c r="I941" s="594"/>
      <c r="J941" s="594"/>
      <c r="K941" s="594"/>
      <c r="L941" s="594"/>
      <c r="M941" s="594"/>
      <c r="N941" s="594"/>
      <c r="O941" s="594"/>
      <c r="P941" s="594"/>
      <c r="Q941" s="594"/>
      <c r="R941" s="594"/>
      <c r="S941" s="594"/>
      <c r="T941" s="594"/>
      <c r="U941" s="594"/>
      <c r="V941" s="594"/>
      <c r="W941" s="594"/>
      <c r="X941" s="594"/>
      <c r="Y941" s="594"/>
      <c r="Z941" s="594"/>
    </row>
    <row r="942" ht="14.25" customHeight="1">
      <c r="A942" s="595"/>
      <c r="B942" s="596"/>
      <c r="C942" s="499"/>
      <c r="D942" s="597"/>
      <c r="E942" s="598"/>
      <c r="F942" s="599"/>
      <c r="G942" s="594"/>
      <c r="H942" s="594"/>
      <c r="I942" s="594"/>
      <c r="J942" s="594"/>
      <c r="K942" s="594"/>
      <c r="L942" s="594"/>
      <c r="M942" s="594"/>
      <c r="N942" s="594"/>
      <c r="O942" s="594"/>
      <c r="P942" s="594"/>
      <c r="Q942" s="594"/>
      <c r="R942" s="594"/>
      <c r="S942" s="594"/>
      <c r="T942" s="594"/>
      <c r="U942" s="594"/>
      <c r="V942" s="594"/>
      <c r="W942" s="594"/>
      <c r="X942" s="594"/>
      <c r="Y942" s="594"/>
      <c r="Z942" s="594"/>
    </row>
    <row r="943" ht="14.25" customHeight="1">
      <c r="A943" s="595"/>
      <c r="B943" s="596"/>
      <c r="C943" s="499"/>
      <c r="D943" s="597"/>
      <c r="E943" s="598"/>
      <c r="F943" s="599"/>
      <c r="G943" s="594"/>
      <c r="H943" s="594"/>
      <c r="I943" s="594"/>
      <c r="J943" s="594"/>
      <c r="K943" s="594"/>
      <c r="L943" s="594"/>
      <c r="M943" s="594"/>
      <c r="N943" s="594"/>
      <c r="O943" s="594"/>
      <c r="P943" s="594"/>
      <c r="Q943" s="594"/>
      <c r="R943" s="594"/>
      <c r="S943" s="594"/>
      <c r="T943" s="594"/>
      <c r="U943" s="594"/>
      <c r="V943" s="594"/>
      <c r="W943" s="594"/>
      <c r="X943" s="594"/>
      <c r="Y943" s="594"/>
      <c r="Z943" s="594"/>
    </row>
    <row r="944" ht="14.25" customHeight="1">
      <c r="A944" s="595"/>
      <c r="B944" s="596"/>
      <c r="C944" s="499"/>
      <c r="D944" s="597"/>
      <c r="E944" s="598"/>
      <c r="F944" s="599"/>
      <c r="G944" s="594"/>
      <c r="H944" s="594"/>
      <c r="I944" s="594"/>
      <c r="J944" s="594"/>
      <c r="K944" s="594"/>
      <c r="L944" s="594"/>
      <c r="M944" s="594"/>
      <c r="N944" s="594"/>
      <c r="O944" s="594"/>
      <c r="P944" s="594"/>
      <c r="Q944" s="594"/>
      <c r="R944" s="594"/>
      <c r="S944" s="594"/>
      <c r="T944" s="594"/>
      <c r="U944" s="594"/>
      <c r="V944" s="594"/>
      <c r="W944" s="594"/>
      <c r="X944" s="594"/>
      <c r="Y944" s="594"/>
      <c r="Z944" s="594"/>
    </row>
    <row r="945" ht="14.25" customHeight="1">
      <c r="A945" s="595"/>
      <c r="B945" s="596"/>
      <c r="C945" s="499"/>
      <c r="D945" s="597"/>
      <c r="E945" s="598"/>
      <c r="F945" s="599"/>
      <c r="G945" s="594"/>
      <c r="H945" s="594"/>
      <c r="I945" s="594"/>
      <c r="J945" s="594"/>
      <c r="K945" s="594"/>
      <c r="L945" s="594"/>
      <c r="M945" s="594"/>
      <c r="N945" s="594"/>
      <c r="O945" s="594"/>
      <c r="P945" s="594"/>
      <c r="Q945" s="594"/>
      <c r="R945" s="594"/>
      <c r="S945" s="594"/>
      <c r="T945" s="594"/>
      <c r="U945" s="594"/>
      <c r="V945" s="594"/>
      <c r="W945" s="594"/>
      <c r="X945" s="594"/>
      <c r="Y945" s="594"/>
      <c r="Z945" s="594"/>
    </row>
    <row r="946" ht="14.25" customHeight="1">
      <c r="A946" s="595"/>
      <c r="B946" s="596"/>
      <c r="C946" s="499"/>
      <c r="D946" s="597"/>
      <c r="E946" s="598"/>
      <c r="F946" s="599"/>
      <c r="G946" s="594"/>
      <c r="H946" s="594"/>
      <c r="I946" s="594"/>
      <c r="J946" s="594"/>
      <c r="K946" s="594"/>
      <c r="L946" s="594"/>
      <c r="M946" s="594"/>
      <c r="N946" s="594"/>
      <c r="O946" s="594"/>
      <c r="P946" s="594"/>
      <c r="Q946" s="594"/>
      <c r="R946" s="594"/>
      <c r="S946" s="594"/>
      <c r="T946" s="594"/>
      <c r="U946" s="594"/>
      <c r="V946" s="594"/>
      <c r="W946" s="594"/>
      <c r="X946" s="594"/>
      <c r="Y946" s="594"/>
      <c r="Z946" s="594"/>
    </row>
    <row r="947" ht="14.25" customHeight="1">
      <c r="A947" s="595"/>
      <c r="B947" s="596"/>
      <c r="C947" s="499"/>
      <c r="D947" s="597"/>
      <c r="E947" s="598"/>
      <c r="F947" s="599"/>
      <c r="G947" s="594"/>
      <c r="H947" s="594"/>
      <c r="I947" s="594"/>
      <c r="J947" s="594"/>
      <c r="K947" s="594"/>
      <c r="L947" s="594"/>
      <c r="M947" s="594"/>
      <c r="N947" s="594"/>
      <c r="O947" s="594"/>
      <c r="P947" s="594"/>
      <c r="Q947" s="594"/>
      <c r="R947" s="594"/>
      <c r="S947" s="594"/>
      <c r="T947" s="594"/>
      <c r="U947" s="594"/>
      <c r="V947" s="594"/>
      <c r="W947" s="594"/>
      <c r="X947" s="594"/>
      <c r="Y947" s="594"/>
      <c r="Z947" s="594"/>
    </row>
    <row r="948" ht="14.25" customHeight="1">
      <c r="A948" s="595"/>
      <c r="B948" s="596"/>
      <c r="C948" s="499"/>
      <c r="D948" s="597"/>
      <c r="E948" s="598"/>
      <c r="F948" s="599"/>
      <c r="G948" s="594"/>
      <c r="H948" s="594"/>
      <c r="I948" s="594"/>
      <c r="J948" s="594"/>
      <c r="K948" s="594"/>
      <c r="L948" s="594"/>
      <c r="M948" s="594"/>
      <c r="N948" s="594"/>
      <c r="O948" s="594"/>
      <c r="P948" s="594"/>
      <c r="Q948" s="594"/>
      <c r="R948" s="594"/>
      <c r="S948" s="594"/>
      <c r="T948" s="594"/>
      <c r="U948" s="594"/>
      <c r="V948" s="594"/>
      <c r="W948" s="594"/>
      <c r="X948" s="594"/>
      <c r="Y948" s="594"/>
      <c r="Z948" s="594"/>
    </row>
    <row r="949" ht="14.25" customHeight="1">
      <c r="A949" s="595"/>
      <c r="B949" s="596"/>
      <c r="C949" s="499"/>
      <c r="D949" s="597"/>
      <c r="E949" s="598"/>
      <c r="F949" s="599"/>
      <c r="G949" s="594"/>
      <c r="H949" s="594"/>
      <c r="I949" s="594"/>
      <c r="J949" s="594"/>
      <c r="K949" s="594"/>
      <c r="L949" s="594"/>
      <c r="M949" s="594"/>
      <c r="N949" s="594"/>
      <c r="O949" s="594"/>
      <c r="P949" s="594"/>
      <c r="Q949" s="594"/>
      <c r="R949" s="594"/>
      <c r="S949" s="594"/>
      <c r="T949" s="594"/>
      <c r="U949" s="594"/>
      <c r="V949" s="594"/>
      <c r="W949" s="594"/>
      <c r="X949" s="594"/>
      <c r="Y949" s="594"/>
      <c r="Z949" s="594"/>
    </row>
    <row r="950" ht="14.25" customHeight="1">
      <c r="A950" s="595"/>
      <c r="B950" s="596"/>
      <c r="C950" s="499"/>
      <c r="D950" s="597"/>
      <c r="E950" s="598"/>
      <c r="F950" s="599"/>
      <c r="G950" s="594"/>
      <c r="H950" s="594"/>
      <c r="I950" s="594"/>
      <c r="J950" s="594"/>
      <c r="K950" s="594"/>
      <c r="L950" s="594"/>
      <c r="M950" s="594"/>
      <c r="N950" s="594"/>
      <c r="O950" s="594"/>
      <c r="P950" s="594"/>
      <c r="Q950" s="594"/>
      <c r="R950" s="594"/>
      <c r="S950" s="594"/>
      <c r="T950" s="594"/>
      <c r="U950" s="594"/>
      <c r="V950" s="594"/>
      <c r="W950" s="594"/>
      <c r="X950" s="594"/>
      <c r="Y950" s="594"/>
      <c r="Z950" s="594"/>
    </row>
    <row r="951" ht="14.25" customHeight="1">
      <c r="A951" s="595"/>
      <c r="B951" s="596"/>
      <c r="C951" s="499"/>
      <c r="D951" s="597"/>
      <c r="E951" s="598"/>
      <c r="F951" s="599"/>
      <c r="G951" s="594"/>
      <c r="H951" s="594"/>
      <c r="I951" s="594"/>
      <c r="J951" s="594"/>
      <c r="K951" s="594"/>
      <c r="L951" s="594"/>
      <c r="M951" s="594"/>
      <c r="N951" s="594"/>
      <c r="O951" s="594"/>
      <c r="P951" s="594"/>
      <c r="Q951" s="594"/>
      <c r="R951" s="594"/>
      <c r="S951" s="594"/>
      <c r="T951" s="594"/>
      <c r="U951" s="594"/>
      <c r="V951" s="594"/>
      <c r="W951" s="594"/>
      <c r="X951" s="594"/>
      <c r="Y951" s="594"/>
      <c r="Z951" s="594"/>
    </row>
    <row r="952" ht="14.25" customHeight="1">
      <c r="A952" s="595"/>
      <c r="B952" s="596"/>
      <c r="C952" s="499"/>
      <c r="D952" s="597"/>
      <c r="E952" s="598"/>
      <c r="F952" s="599"/>
      <c r="G952" s="594"/>
      <c r="H952" s="594"/>
      <c r="I952" s="594"/>
      <c r="J952" s="594"/>
      <c r="K952" s="594"/>
      <c r="L952" s="594"/>
      <c r="M952" s="594"/>
      <c r="N952" s="594"/>
      <c r="O952" s="594"/>
      <c r="P952" s="594"/>
      <c r="Q952" s="594"/>
      <c r="R952" s="594"/>
      <c r="S952" s="594"/>
      <c r="T952" s="594"/>
      <c r="U952" s="594"/>
      <c r="V952" s="594"/>
      <c r="W952" s="594"/>
      <c r="X952" s="594"/>
      <c r="Y952" s="594"/>
      <c r="Z952" s="594"/>
    </row>
    <row r="953" ht="14.25" customHeight="1">
      <c r="A953" s="595"/>
      <c r="B953" s="596"/>
      <c r="C953" s="499"/>
      <c r="D953" s="597"/>
      <c r="E953" s="598"/>
      <c r="F953" s="599"/>
      <c r="G953" s="594"/>
      <c r="H953" s="594"/>
      <c r="I953" s="594"/>
      <c r="J953" s="594"/>
      <c r="K953" s="594"/>
      <c r="L953" s="594"/>
      <c r="M953" s="594"/>
      <c r="N953" s="594"/>
      <c r="O953" s="594"/>
      <c r="P953" s="594"/>
      <c r="Q953" s="594"/>
      <c r="R953" s="594"/>
      <c r="S953" s="594"/>
      <c r="T953" s="594"/>
      <c r="U953" s="594"/>
      <c r="V953" s="594"/>
      <c r="W953" s="594"/>
      <c r="X953" s="594"/>
      <c r="Y953" s="594"/>
      <c r="Z953" s="594"/>
    </row>
    <row r="954" ht="14.25" customHeight="1">
      <c r="A954" s="595"/>
      <c r="B954" s="596"/>
      <c r="C954" s="499"/>
      <c r="D954" s="597"/>
      <c r="E954" s="598"/>
      <c r="F954" s="599"/>
      <c r="G954" s="594"/>
      <c r="H954" s="594"/>
      <c r="I954" s="594"/>
      <c r="J954" s="594"/>
      <c r="K954" s="594"/>
      <c r="L954" s="594"/>
      <c r="M954" s="594"/>
      <c r="N954" s="594"/>
      <c r="O954" s="594"/>
      <c r="P954" s="594"/>
      <c r="Q954" s="594"/>
      <c r="R954" s="594"/>
      <c r="S954" s="594"/>
      <c r="T954" s="594"/>
      <c r="U954" s="594"/>
      <c r="V954" s="594"/>
      <c r="W954" s="594"/>
      <c r="X954" s="594"/>
      <c r="Y954" s="594"/>
      <c r="Z954" s="594"/>
    </row>
    <row r="955" ht="14.25" customHeight="1">
      <c r="A955" s="595"/>
      <c r="B955" s="596"/>
      <c r="C955" s="499"/>
      <c r="D955" s="597"/>
      <c r="E955" s="598"/>
      <c r="F955" s="599"/>
      <c r="G955" s="594"/>
      <c r="H955" s="594"/>
      <c r="I955" s="594"/>
      <c r="J955" s="594"/>
      <c r="K955" s="594"/>
      <c r="L955" s="594"/>
      <c r="M955" s="594"/>
      <c r="N955" s="594"/>
      <c r="O955" s="594"/>
      <c r="P955" s="594"/>
      <c r="Q955" s="594"/>
      <c r="R955" s="594"/>
      <c r="S955" s="594"/>
      <c r="T955" s="594"/>
      <c r="U955" s="594"/>
      <c r="V955" s="594"/>
      <c r="W955" s="594"/>
      <c r="X955" s="594"/>
      <c r="Y955" s="594"/>
      <c r="Z955" s="594"/>
    </row>
    <row r="956" ht="14.25" customHeight="1">
      <c r="A956" s="595"/>
      <c r="B956" s="596"/>
      <c r="C956" s="499"/>
      <c r="D956" s="597"/>
      <c r="E956" s="598"/>
      <c r="F956" s="599"/>
      <c r="G956" s="594"/>
      <c r="H956" s="594"/>
      <c r="I956" s="594"/>
      <c r="J956" s="594"/>
      <c r="K956" s="594"/>
      <c r="L956" s="594"/>
      <c r="M956" s="594"/>
      <c r="N956" s="594"/>
      <c r="O956" s="594"/>
      <c r="P956" s="594"/>
      <c r="Q956" s="594"/>
      <c r="R956" s="594"/>
      <c r="S956" s="594"/>
      <c r="T956" s="594"/>
      <c r="U956" s="594"/>
      <c r="V956" s="594"/>
      <c r="W956" s="594"/>
      <c r="X956" s="594"/>
      <c r="Y956" s="594"/>
      <c r="Z956" s="594"/>
    </row>
    <row r="957" ht="14.25" customHeight="1">
      <c r="A957" s="595"/>
      <c r="B957" s="596"/>
      <c r="C957" s="499"/>
      <c r="D957" s="597"/>
      <c r="E957" s="598"/>
      <c r="F957" s="599"/>
      <c r="G957" s="594"/>
      <c r="H957" s="594"/>
      <c r="I957" s="594"/>
      <c r="J957" s="594"/>
      <c r="K957" s="594"/>
      <c r="L957" s="594"/>
      <c r="M957" s="594"/>
      <c r="N957" s="594"/>
      <c r="O957" s="594"/>
      <c r="P957" s="594"/>
      <c r="Q957" s="594"/>
      <c r="R957" s="594"/>
      <c r="S957" s="594"/>
      <c r="T957" s="594"/>
      <c r="U957" s="594"/>
      <c r="V957" s="594"/>
      <c r="W957" s="594"/>
      <c r="X957" s="594"/>
      <c r="Y957" s="594"/>
      <c r="Z957" s="594"/>
    </row>
    <row r="958" ht="14.25" customHeight="1">
      <c r="A958" s="595"/>
      <c r="B958" s="596"/>
      <c r="C958" s="499"/>
      <c r="D958" s="597"/>
      <c r="E958" s="598"/>
      <c r="F958" s="599"/>
      <c r="G958" s="594"/>
      <c r="H958" s="594"/>
      <c r="I958" s="594"/>
      <c r="J958" s="594"/>
      <c r="K958" s="594"/>
      <c r="L958" s="594"/>
      <c r="M958" s="594"/>
      <c r="N958" s="594"/>
      <c r="O958" s="594"/>
      <c r="P958" s="594"/>
      <c r="Q958" s="594"/>
      <c r="R958" s="594"/>
      <c r="S958" s="594"/>
      <c r="T958" s="594"/>
      <c r="U958" s="594"/>
      <c r="V958" s="594"/>
      <c r="W958" s="594"/>
      <c r="X958" s="594"/>
      <c r="Y958" s="594"/>
      <c r="Z958" s="594"/>
    </row>
    <row r="959" ht="14.25" customHeight="1">
      <c r="A959" s="595"/>
      <c r="B959" s="596"/>
      <c r="C959" s="499"/>
      <c r="D959" s="597"/>
      <c r="E959" s="598"/>
      <c r="F959" s="599"/>
      <c r="G959" s="594"/>
      <c r="H959" s="594"/>
      <c r="I959" s="594"/>
      <c r="J959" s="594"/>
      <c r="K959" s="594"/>
      <c r="L959" s="594"/>
      <c r="M959" s="594"/>
      <c r="N959" s="594"/>
      <c r="O959" s="594"/>
      <c r="P959" s="594"/>
      <c r="Q959" s="594"/>
      <c r="R959" s="594"/>
      <c r="S959" s="594"/>
      <c r="T959" s="594"/>
      <c r="U959" s="594"/>
      <c r="V959" s="594"/>
      <c r="W959" s="594"/>
      <c r="X959" s="594"/>
      <c r="Y959" s="594"/>
      <c r="Z959" s="594"/>
    </row>
    <row r="960" ht="14.25" customHeight="1">
      <c r="A960" s="595"/>
      <c r="B960" s="596"/>
      <c r="C960" s="499"/>
      <c r="D960" s="597"/>
      <c r="E960" s="598"/>
      <c r="F960" s="599"/>
      <c r="G960" s="594"/>
      <c r="H960" s="594"/>
      <c r="I960" s="594"/>
      <c r="J960" s="594"/>
      <c r="K960" s="594"/>
      <c r="L960" s="594"/>
      <c r="M960" s="594"/>
      <c r="N960" s="594"/>
      <c r="O960" s="594"/>
      <c r="P960" s="594"/>
      <c r="Q960" s="594"/>
      <c r="R960" s="594"/>
      <c r="S960" s="594"/>
      <c r="T960" s="594"/>
      <c r="U960" s="594"/>
      <c r="V960" s="594"/>
      <c r="W960" s="594"/>
      <c r="X960" s="594"/>
      <c r="Y960" s="594"/>
      <c r="Z960" s="594"/>
    </row>
    <row r="961" ht="14.25" customHeight="1">
      <c r="A961" s="595"/>
      <c r="B961" s="596"/>
      <c r="C961" s="499"/>
      <c r="D961" s="597"/>
      <c r="E961" s="598"/>
      <c r="F961" s="599"/>
      <c r="G961" s="594"/>
      <c r="H961" s="594"/>
      <c r="I961" s="594"/>
      <c r="J961" s="594"/>
      <c r="K961" s="594"/>
      <c r="L961" s="594"/>
      <c r="M961" s="594"/>
      <c r="N961" s="594"/>
      <c r="O961" s="594"/>
      <c r="P961" s="594"/>
      <c r="Q961" s="594"/>
      <c r="R961" s="594"/>
      <c r="S961" s="594"/>
      <c r="T961" s="594"/>
      <c r="U961" s="594"/>
      <c r="V961" s="594"/>
      <c r="W961" s="594"/>
      <c r="X961" s="594"/>
      <c r="Y961" s="594"/>
      <c r="Z961" s="594"/>
    </row>
    <row r="962" ht="14.25" customHeight="1">
      <c r="A962" s="595"/>
      <c r="B962" s="596"/>
      <c r="C962" s="499"/>
      <c r="D962" s="597"/>
      <c r="E962" s="598"/>
      <c r="F962" s="599"/>
      <c r="G962" s="594"/>
      <c r="H962" s="594"/>
      <c r="I962" s="594"/>
      <c r="J962" s="594"/>
      <c r="K962" s="594"/>
      <c r="L962" s="594"/>
      <c r="M962" s="594"/>
      <c r="N962" s="594"/>
      <c r="O962" s="594"/>
      <c r="P962" s="594"/>
      <c r="Q962" s="594"/>
      <c r="R962" s="594"/>
      <c r="S962" s="594"/>
      <c r="T962" s="594"/>
      <c r="U962" s="594"/>
      <c r="V962" s="594"/>
      <c r="W962" s="594"/>
      <c r="X962" s="594"/>
      <c r="Y962" s="594"/>
      <c r="Z962" s="594"/>
    </row>
    <row r="963" ht="14.25" customHeight="1">
      <c r="A963" s="595"/>
      <c r="B963" s="596"/>
      <c r="C963" s="499"/>
      <c r="D963" s="597"/>
      <c r="E963" s="598"/>
      <c r="F963" s="599"/>
      <c r="G963" s="594"/>
      <c r="H963" s="594"/>
      <c r="I963" s="594"/>
      <c r="J963" s="594"/>
      <c r="K963" s="594"/>
      <c r="L963" s="594"/>
      <c r="M963" s="594"/>
      <c r="N963" s="594"/>
      <c r="O963" s="594"/>
      <c r="P963" s="594"/>
      <c r="Q963" s="594"/>
      <c r="R963" s="594"/>
      <c r="S963" s="594"/>
      <c r="T963" s="594"/>
      <c r="U963" s="594"/>
      <c r="V963" s="594"/>
      <c r="W963" s="594"/>
      <c r="X963" s="594"/>
      <c r="Y963" s="594"/>
      <c r="Z963" s="594"/>
    </row>
    <row r="964" ht="14.25" customHeight="1">
      <c r="A964" s="595"/>
      <c r="B964" s="596"/>
      <c r="C964" s="499"/>
      <c r="D964" s="597"/>
      <c r="E964" s="598"/>
      <c r="F964" s="599"/>
      <c r="G964" s="594"/>
      <c r="H964" s="594"/>
      <c r="I964" s="594"/>
      <c r="J964" s="594"/>
      <c r="K964" s="594"/>
      <c r="L964" s="594"/>
      <c r="M964" s="594"/>
      <c r="N964" s="594"/>
      <c r="O964" s="594"/>
      <c r="P964" s="594"/>
      <c r="Q964" s="594"/>
      <c r="R964" s="594"/>
      <c r="S964" s="594"/>
      <c r="T964" s="594"/>
      <c r="U964" s="594"/>
      <c r="V964" s="594"/>
      <c r="W964" s="594"/>
      <c r="X964" s="594"/>
      <c r="Y964" s="594"/>
      <c r="Z964" s="594"/>
    </row>
    <row r="965" ht="14.25" customHeight="1">
      <c r="A965" s="595"/>
      <c r="B965" s="596"/>
      <c r="C965" s="499"/>
      <c r="D965" s="597"/>
      <c r="E965" s="598"/>
      <c r="F965" s="599"/>
      <c r="G965" s="594"/>
      <c r="H965" s="594"/>
      <c r="I965" s="594"/>
      <c r="J965" s="594"/>
      <c r="K965" s="594"/>
      <c r="L965" s="594"/>
      <c r="M965" s="594"/>
      <c r="N965" s="594"/>
      <c r="O965" s="594"/>
      <c r="P965" s="594"/>
      <c r="Q965" s="594"/>
      <c r="R965" s="594"/>
      <c r="S965" s="594"/>
      <c r="T965" s="594"/>
      <c r="U965" s="594"/>
      <c r="V965" s="594"/>
      <c r="W965" s="594"/>
      <c r="X965" s="594"/>
      <c r="Y965" s="594"/>
      <c r="Z965" s="594"/>
    </row>
    <row r="966" ht="14.25" customHeight="1">
      <c r="A966" s="595"/>
      <c r="B966" s="596"/>
      <c r="C966" s="499"/>
      <c r="D966" s="597"/>
      <c r="E966" s="598"/>
      <c r="F966" s="599"/>
      <c r="G966" s="594"/>
      <c r="H966" s="594"/>
      <c r="I966" s="594"/>
      <c r="J966" s="594"/>
      <c r="K966" s="594"/>
      <c r="L966" s="594"/>
      <c r="M966" s="594"/>
      <c r="N966" s="594"/>
      <c r="O966" s="594"/>
      <c r="P966" s="594"/>
      <c r="Q966" s="594"/>
      <c r="R966" s="594"/>
      <c r="S966" s="594"/>
      <c r="T966" s="594"/>
      <c r="U966" s="594"/>
      <c r="V966" s="594"/>
      <c r="W966" s="594"/>
      <c r="X966" s="594"/>
      <c r="Y966" s="594"/>
      <c r="Z966" s="594"/>
    </row>
    <row r="967" ht="14.25" customHeight="1">
      <c r="A967" s="595"/>
      <c r="B967" s="596"/>
      <c r="C967" s="499"/>
      <c r="D967" s="597"/>
      <c r="E967" s="598"/>
      <c r="F967" s="599"/>
      <c r="G967" s="594"/>
      <c r="H967" s="594"/>
      <c r="I967" s="594"/>
      <c r="J967" s="594"/>
      <c r="K967" s="594"/>
      <c r="L967" s="594"/>
      <c r="M967" s="594"/>
      <c r="N967" s="594"/>
      <c r="O967" s="594"/>
      <c r="P967" s="594"/>
      <c r="Q967" s="594"/>
      <c r="R967" s="594"/>
      <c r="S967" s="594"/>
      <c r="T967" s="594"/>
      <c r="U967" s="594"/>
      <c r="V967" s="594"/>
      <c r="W967" s="594"/>
      <c r="X967" s="594"/>
      <c r="Y967" s="594"/>
      <c r="Z967" s="594"/>
    </row>
    <row r="968" ht="14.25" customHeight="1">
      <c r="A968" s="595"/>
      <c r="B968" s="596"/>
      <c r="C968" s="499"/>
      <c r="D968" s="597"/>
      <c r="E968" s="598"/>
      <c r="F968" s="599"/>
      <c r="G968" s="594"/>
      <c r="H968" s="594"/>
      <c r="I968" s="594"/>
      <c r="J968" s="594"/>
      <c r="K968" s="594"/>
      <c r="L968" s="594"/>
      <c r="M968" s="594"/>
      <c r="N968" s="594"/>
      <c r="O968" s="594"/>
      <c r="P968" s="594"/>
      <c r="Q968" s="594"/>
      <c r="R968" s="594"/>
      <c r="S968" s="594"/>
      <c r="T968" s="594"/>
      <c r="U968" s="594"/>
      <c r="V968" s="594"/>
      <c r="W968" s="594"/>
      <c r="X968" s="594"/>
      <c r="Y968" s="594"/>
      <c r="Z968" s="594"/>
    </row>
    <row r="969" ht="14.25" customHeight="1">
      <c r="A969" s="595"/>
      <c r="B969" s="596"/>
      <c r="C969" s="499"/>
      <c r="D969" s="597"/>
      <c r="E969" s="598"/>
      <c r="F969" s="599"/>
      <c r="G969" s="594"/>
      <c r="H969" s="594"/>
      <c r="I969" s="594"/>
      <c r="J969" s="594"/>
      <c r="K969" s="594"/>
      <c r="L969" s="594"/>
      <c r="M969" s="594"/>
      <c r="N969" s="594"/>
      <c r="O969" s="594"/>
      <c r="P969" s="594"/>
      <c r="Q969" s="594"/>
      <c r="R969" s="594"/>
      <c r="S969" s="594"/>
      <c r="T969" s="594"/>
      <c r="U969" s="594"/>
      <c r="V969" s="594"/>
      <c r="W969" s="594"/>
      <c r="X969" s="594"/>
      <c r="Y969" s="594"/>
      <c r="Z969" s="594"/>
    </row>
    <row r="970" ht="14.25" customHeight="1">
      <c r="A970" s="595"/>
      <c r="B970" s="596"/>
      <c r="C970" s="499"/>
      <c r="D970" s="597"/>
      <c r="E970" s="598"/>
      <c r="F970" s="599"/>
      <c r="G970" s="594"/>
      <c r="H970" s="594"/>
      <c r="I970" s="594"/>
      <c r="J970" s="594"/>
      <c r="K970" s="594"/>
      <c r="L970" s="594"/>
      <c r="M970" s="594"/>
      <c r="N970" s="594"/>
      <c r="O970" s="594"/>
      <c r="P970" s="594"/>
      <c r="Q970" s="594"/>
      <c r="R970" s="594"/>
      <c r="S970" s="594"/>
      <c r="T970" s="594"/>
      <c r="U970" s="594"/>
      <c r="V970" s="594"/>
      <c r="W970" s="594"/>
      <c r="X970" s="594"/>
      <c r="Y970" s="594"/>
      <c r="Z970" s="594"/>
    </row>
    <row r="971" ht="14.25" customHeight="1">
      <c r="A971" s="595"/>
      <c r="B971" s="596"/>
      <c r="C971" s="499"/>
      <c r="D971" s="597"/>
      <c r="E971" s="598"/>
      <c r="F971" s="599"/>
      <c r="G971" s="594"/>
      <c r="H971" s="594"/>
      <c r="I971" s="594"/>
      <c r="J971" s="594"/>
      <c r="K971" s="594"/>
      <c r="L971" s="594"/>
      <c r="M971" s="594"/>
      <c r="N971" s="594"/>
      <c r="O971" s="594"/>
      <c r="P971" s="594"/>
      <c r="Q971" s="594"/>
      <c r="R971" s="594"/>
      <c r="S971" s="594"/>
      <c r="T971" s="594"/>
      <c r="U971" s="594"/>
      <c r="V971" s="594"/>
      <c r="W971" s="594"/>
      <c r="X971" s="594"/>
      <c r="Y971" s="594"/>
      <c r="Z971" s="594"/>
    </row>
    <row r="972" ht="14.25" customHeight="1">
      <c r="A972" s="595"/>
      <c r="B972" s="596"/>
      <c r="C972" s="499"/>
      <c r="D972" s="597"/>
      <c r="E972" s="598"/>
      <c r="F972" s="599"/>
      <c r="G972" s="594"/>
      <c r="H972" s="594"/>
      <c r="I972" s="594"/>
      <c r="J972" s="594"/>
      <c r="K972" s="594"/>
      <c r="L972" s="594"/>
      <c r="M972" s="594"/>
      <c r="N972" s="594"/>
      <c r="O972" s="594"/>
      <c r="P972" s="594"/>
      <c r="Q972" s="594"/>
      <c r="R972" s="594"/>
      <c r="S972" s="594"/>
      <c r="T972" s="594"/>
      <c r="U972" s="594"/>
      <c r="V972" s="594"/>
      <c r="W972" s="594"/>
      <c r="X972" s="594"/>
      <c r="Y972" s="594"/>
      <c r="Z972" s="594"/>
    </row>
    <row r="973" ht="14.25" customHeight="1">
      <c r="A973" s="595"/>
      <c r="B973" s="596"/>
      <c r="C973" s="499"/>
      <c r="D973" s="597"/>
      <c r="E973" s="598"/>
      <c r="F973" s="599"/>
      <c r="G973" s="594"/>
      <c r="H973" s="594"/>
      <c r="I973" s="594"/>
      <c r="J973" s="594"/>
      <c r="K973" s="594"/>
      <c r="L973" s="594"/>
      <c r="M973" s="594"/>
      <c r="N973" s="594"/>
      <c r="O973" s="594"/>
      <c r="P973" s="594"/>
      <c r="Q973" s="594"/>
      <c r="R973" s="594"/>
      <c r="S973" s="594"/>
      <c r="T973" s="594"/>
      <c r="U973" s="594"/>
      <c r="V973" s="594"/>
      <c r="W973" s="594"/>
      <c r="X973" s="594"/>
      <c r="Y973" s="594"/>
      <c r="Z973" s="594"/>
    </row>
    <row r="974" ht="14.25" customHeight="1">
      <c r="A974" s="595"/>
      <c r="B974" s="596"/>
      <c r="C974" s="499"/>
      <c r="D974" s="597"/>
      <c r="E974" s="598"/>
      <c r="F974" s="599"/>
      <c r="G974" s="594"/>
      <c r="H974" s="594"/>
      <c r="I974" s="594"/>
      <c r="J974" s="594"/>
      <c r="K974" s="594"/>
      <c r="L974" s="594"/>
      <c r="M974" s="594"/>
      <c r="N974" s="594"/>
      <c r="O974" s="594"/>
      <c r="P974" s="594"/>
      <c r="Q974" s="594"/>
      <c r="R974" s="594"/>
      <c r="S974" s="594"/>
      <c r="T974" s="594"/>
      <c r="U974" s="594"/>
      <c r="V974" s="594"/>
      <c r="W974" s="594"/>
      <c r="X974" s="594"/>
      <c r="Y974" s="594"/>
      <c r="Z974" s="594"/>
    </row>
    <row r="975" ht="14.25" customHeight="1">
      <c r="A975" s="595"/>
      <c r="B975" s="596"/>
      <c r="C975" s="499"/>
      <c r="D975" s="597"/>
      <c r="E975" s="598"/>
      <c r="F975" s="599"/>
      <c r="G975" s="594"/>
      <c r="H975" s="594"/>
      <c r="I975" s="594"/>
      <c r="J975" s="594"/>
      <c r="K975" s="594"/>
      <c r="L975" s="594"/>
      <c r="M975" s="594"/>
      <c r="N975" s="594"/>
      <c r="O975" s="594"/>
      <c r="P975" s="594"/>
      <c r="Q975" s="594"/>
      <c r="R975" s="594"/>
      <c r="S975" s="594"/>
      <c r="T975" s="594"/>
      <c r="U975" s="594"/>
      <c r="V975" s="594"/>
      <c r="W975" s="594"/>
      <c r="X975" s="594"/>
      <c r="Y975" s="594"/>
      <c r="Z975" s="594"/>
    </row>
    <row r="976" ht="14.25" customHeight="1">
      <c r="A976" s="595"/>
      <c r="B976" s="596"/>
      <c r="C976" s="499"/>
      <c r="D976" s="597"/>
      <c r="E976" s="598"/>
      <c r="F976" s="599"/>
      <c r="G976" s="594"/>
      <c r="H976" s="594"/>
      <c r="I976" s="594"/>
      <c r="J976" s="594"/>
      <c r="K976" s="594"/>
      <c r="L976" s="594"/>
      <c r="M976" s="594"/>
      <c r="N976" s="594"/>
      <c r="O976" s="594"/>
      <c r="P976" s="594"/>
      <c r="Q976" s="594"/>
      <c r="R976" s="594"/>
      <c r="S976" s="594"/>
      <c r="T976" s="594"/>
      <c r="U976" s="594"/>
      <c r="V976" s="594"/>
      <c r="W976" s="594"/>
      <c r="X976" s="594"/>
      <c r="Y976" s="594"/>
      <c r="Z976" s="594"/>
    </row>
    <row r="977" ht="14.25" customHeight="1">
      <c r="A977" s="595"/>
      <c r="B977" s="596"/>
      <c r="C977" s="499"/>
      <c r="D977" s="597"/>
      <c r="E977" s="598"/>
      <c r="F977" s="599"/>
      <c r="G977" s="594"/>
      <c r="H977" s="594"/>
      <c r="I977" s="594"/>
      <c r="J977" s="594"/>
      <c r="K977" s="594"/>
      <c r="L977" s="594"/>
      <c r="M977" s="594"/>
      <c r="N977" s="594"/>
      <c r="O977" s="594"/>
      <c r="P977" s="594"/>
      <c r="Q977" s="594"/>
      <c r="R977" s="594"/>
      <c r="S977" s="594"/>
      <c r="T977" s="594"/>
      <c r="U977" s="594"/>
      <c r="V977" s="594"/>
      <c r="W977" s="594"/>
      <c r="X977" s="594"/>
      <c r="Y977" s="594"/>
      <c r="Z977" s="594"/>
    </row>
    <row r="978" ht="14.25" customHeight="1">
      <c r="A978" s="595"/>
      <c r="B978" s="596"/>
      <c r="C978" s="499"/>
      <c r="D978" s="597"/>
      <c r="E978" s="598"/>
      <c r="F978" s="599"/>
      <c r="G978" s="594"/>
      <c r="H978" s="594"/>
      <c r="I978" s="594"/>
      <c r="J978" s="594"/>
      <c r="K978" s="594"/>
      <c r="L978" s="594"/>
      <c r="M978" s="594"/>
      <c r="N978" s="594"/>
      <c r="O978" s="594"/>
      <c r="P978" s="594"/>
      <c r="Q978" s="594"/>
      <c r="R978" s="594"/>
      <c r="S978" s="594"/>
      <c r="T978" s="594"/>
      <c r="U978" s="594"/>
      <c r="V978" s="594"/>
      <c r="W978" s="594"/>
      <c r="X978" s="594"/>
      <c r="Y978" s="594"/>
      <c r="Z978" s="594"/>
    </row>
    <row r="979" ht="14.25" customHeight="1">
      <c r="A979" s="595"/>
      <c r="B979" s="596"/>
      <c r="C979" s="499"/>
      <c r="D979" s="597"/>
      <c r="E979" s="598"/>
      <c r="F979" s="599"/>
      <c r="G979" s="594"/>
      <c r="H979" s="594"/>
      <c r="I979" s="594"/>
      <c r="J979" s="594"/>
      <c r="K979" s="594"/>
      <c r="L979" s="594"/>
      <c r="M979" s="594"/>
      <c r="N979" s="594"/>
      <c r="O979" s="594"/>
      <c r="P979" s="594"/>
      <c r="Q979" s="594"/>
      <c r="R979" s="594"/>
      <c r="S979" s="594"/>
      <c r="T979" s="594"/>
      <c r="U979" s="594"/>
      <c r="V979" s="594"/>
      <c r="W979" s="594"/>
      <c r="X979" s="594"/>
      <c r="Y979" s="594"/>
      <c r="Z979" s="594"/>
    </row>
    <row r="980" ht="14.25" customHeight="1">
      <c r="A980" s="595"/>
      <c r="B980" s="596"/>
      <c r="C980" s="499"/>
      <c r="D980" s="597"/>
      <c r="E980" s="598"/>
      <c r="F980" s="599"/>
      <c r="G980" s="594"/>
      <c r="H980" s="594"/>
      <c r="I980" s="594"/>
      <c r="J980" s="594"/>
      <c r="K980" s="594"/>
      <c r="L980" s="594"/>
      <c r="M980" s="594"/>
      <c r="N980" s="594"/>
      <c r="O980" s="594"/>
      <c r="P980" s="594"/>
      <c r="Q980" s="594"/>
      <c r="R980" s="594"/>
      <c r="S980" s="594"/>
      <c r="T980" s="594"/>
      <c r="U980" s="594"/>
      <c r="V980" s="594"/>
      <c r="W980" s="594"/>
      <c r="X980" s="594"/>
      <c r="Y980" s="594"/>
      <c r="Z980" s="594"/>
    </row>
    <row r="981" ht="14.25" customHeight="1">
      <c r="A981" s="595"/>
      <c r="B981" s="596"/>
      <c r="C981" s="499"/>
      <c r="D981" s="597"/>
      <c r="E981" s="598"/>
      <c r="F981" s="599"/>
      <c r="G981" s="594"/>
      <c r="H981" s="594"/>
      <c r="I981" s="594"/>
      <c r="J981" s="594"/>
      <c r="K981" s="594"/>
      <c r="L981" s="594"/>
      <c r="M981" s="594"/>
      <c r="N981" s="594"/>
      <c r="O981" s="594"/>
      <c r="P981" s="594"/>
      <c r="Q981" s="594"/>
      <c r="R981" s="594"/>
      <c r="S981" s="594"/>
      <c r="T981" s="594"/>
      <c r="U981" s="594"/>
      <c r="V981" s="594"/>
      <c r="W981" s="594"/>
      <c r="X981" s="594"/>
      <c r="Y981" s="594"/>
      <c r="Z981" s="594"/>
    </row>
    <row r="982" ht="14.25" customHeight="1">
      <c r="A982" s="595"/>
      <c r="B982" s="596"/>
      <c r="C982" s="499"/>
      <c r="D982" s="597"/>
      <c r="E982" s="598"/>
      <c r="F982" s="599"/>
      <c r="G982" s="594"/>
      <c r="H982" s="594"/>
      <c r="I982" s="594"/>
      <c r="J982" s="594"/>
      <c r="K982" s="594"/>
      <c r="L982" s="594"/>
      <c r="M982" s="594"/>
      <c r="N982" s="594"/>
      <c r="O982" s="594"/>
      <c r="P982" s="594"/>
      <c r="Q982" s="594"/>
      <c r="R982" s="594"/>
      <c r="S982" s="594"/>
      <c r="T982" s="594"/>
      <c r="U982" s="594"/>
      <c r="V982" s="594"/>
      <c r="W982" s="594"/>
      <c r="X982" s="594"/>
      <c r="Y982" s="594"/>
      <c r="Z982" s="594"/>
    </row>
    <row r="983" ht="14.25" customHeight="1">
      <c r="A983" s="595"/>
      <c r="B983" s="596"/>
      <c r="C983" s="499"/>
      <c r="D983" s="597"/>
      <c r="E983" s="598"/>
      <c r="F983" s="599"/>
      <c r="G983" s="594"/>
      <c r="H983" s="594"/>
      <c r="I983" s="594"/>
      <c r="J983" s="594"/>
      <c r="K983" s="594"/>
      <c r="L983" s="594"/>
      <c r="M983" s="594"/>
      <c r="N983" s="594"/>
      <c r="O983" s="594"/>
      <c r="P983" s="594"/>
      <c r="Q983" s="594"/>
      <c r="R983" s="594"/>
      <c r="S983" s="594"/>
      <c r="T983" s="594"/>
      <c r="U983" s="594"/>
      <c r="V983" s="594"/>
      <c r="W983" s="594"/>
      <c r="X983" s="594"/>
      <c r="Y983" s="594"/>
      <c r="Z983" s="594"/>
    </row>
    <row r="984" ht="14.25" customHeight="1">
      <c r="A984" s="595"/>
      <c r="B984" s="596"/>
      <c r="C984" s="499"/>
      <c r="D984" s="597"/>
      <c r="E984" s="598"/>
      <c r="F984" s="599"/>
      <c r="G984" s="594"/>
      <c r="H984" s="594"/>
      <c r="I984" s="594"/>
      <c r="J984" s="594"/>
      <c r="K984" s="594"/>
      <c r="L984" s="594"/>
      <c r="M984" s="594"/>
      <c r="N984" s="594"/>
      <c r="O984" s="594"/>
      <c r="P984" s="594"/>
      <c r="Q984" s="594"/>
      <c r="R984" s="594"/>
      <c r="S984" s="594"/>
      <c r="T984" s="594"/>
      <c r="U984" s="594"/>
      <c r="V984" s="594"/>
      <c r="W984" s="594"/>
      <c r="X984" s="594"/>
      <c r="Y984" s="594"/>
      <c r="Z984" s="594"/>
    </row>
    <row r="985" ht="14.25" customHeight="1">
      <c r="A985" s="595"/>
      <c r="B985" s="596"/>
      <c r="C985" s="499"/>
      <c r="D985" s="597"/>
      <c r="E985" s="598"/>
      <c r="F985" s="599"/>
      <c r="G985" s="594"/>
      <c r="H985" s="594"/>
      <c r="I985" s="594"/>
      <c r="J985" s="594"/>
      <c r="K985" s="594"/>
      <c r="L985" s="594"/>
      <c r="M985" s="594"/>
      <c r="N985" s="594"/>
      <c r="O985" s="594"/>
      <c r="P985" s="594"/>
      <c r="Q985" s="594"/>
      <c r="R985" s="594"/>
      <c r="S985" s="594"/>
      <c r="T985" s="594"/>
      <c r="U985" s="594"/>
      <c r="V985" s="594"/>
      <c r="W985" s="594"/>
      <c r="X985" s="594"/>
      <c r="Y985" s="594"/>
      <c r="Z985" s="594"/>
    </row>
    <row r="986" ht="14.25" customHeight="1">
      <c r="A986" s="595"/>
      <c r="B986" s="596"/>
      <c r="C986" s="499"/>
      <c r="D986" s="597"/>
      <c r="E986" s="598"/>
      <c r="F986" s="599"/>
      <c r="G986" s="594"/>
      <c r="H986" s="594"/>
      <c r="I986" s="594"/>
      <c r="J986" s="594"/>
      <c r="K986" s="594"/>
      <c r="L986" s="594"/>
      <c r="M986" s="594"/>
      <c r="N986" s="594"/>
      <c r="O986" s="594"/>
      <c r="P986" s="594"/>
      <c r="Q986" s="594"/>
      <c r="R986" s="594"/>
      <c r="S986" s="594"/>
      <c r="T986" s="594"/>
      <c r="U986" s="594"/>
      <c r="V986" s="594"/>
      <c r="W986" s="594"/>
      <c r="X986" s="594"/>
      <c r="Y986" s="594"/>
      <c r="Z986" s="594"/>
    </row>
    <row r="987" ht="14.25" customHeight="1">
      <c r="A987" s="595"/>
      <c r="B987" s="596"/>
      <c r="C987" s="499"/>
      <c r="D987" s="597"/>
      <c r="E987" s="598"/>
      <c r="F987" s="599"/>
      <c r="G987" s="594"/>
      <c r="H987" s="594"/>
      <c r="I987" s="594"/>
      <c r="J987" s="594"/>
      <c r="K987" s="594"/>
      <c r="L987" s="594"/>
      <c r="M987" s="594"/>
      <c r="N987" s="594"/>
      <c r="O987" s="594"/>
      <c r="P987" s="594"/>
      <c r="Q987" s="594"/>
      <c r="R987" s="594"/>
      <c r="S987" s="594"/>
      <c r="T987" s="594"/>
      <c r="U987" s="594"/>
      <c r="V987" s="594"/>
      <c r="W987" s="594"/>
      <c r="X987" s="594"/>
      <c r="Y987" s="594"/>
      <c r="Z987" s="594"/>
    </row>
    <row r="988" ht="14.25" customHeight="1">
      <c r="A988" s="595"/>
      <c r="B988" s="596"/>
      <c r="C988" s="499"/>
      <c r="D988" s="597"/>
      <c r="E988" s="598"/>
      <c r="F988" s="599"/>
      <c r="G988" s="594"/>
      <c r="H988" s="594"/>
      <c r="I988" s="594"/>
      <c r="J988" s="594"/>
      <c r="K988" s="594"/>
      <c r="L988" s="594"/>
      <c r="M988" s="594"/>
      <c r="N988" s="594"/>
      <c r="O988" s="594"/>
      <c r="P988" s="594"/>
      <c r="Q988" s="594"/>
      <c r="R988" s="594"/>
      <c r="S988" s="594"/>
      <c r="T988" s="594"/>
      <c r="U988" s="594"/>
      <c r="V988" s="594"/>
      <c r="W988" s="594"/>
      <c r="X988" s="594"/>
      <c r="Y988" s="594"/>
      <c r="Z988" s="594"/>
    </row>
    <row r="989" ht="14.25" customHeight="1">
      <c r="A989" s="595"/>
      <c r="B989" s="596"/>
      <c r="C989" s="499"/>
      <c r="D989" s="597"/>
      <c r="E989" s="598"/>
      <c r="F989" s="599"/>
      <c r="G989" s="594"/>
      <c r="H989" s="594"/>
      <c r="I989" s="594"/>
      <c r="J989" s="594"/>
      <c r="K989" s="594"/>
      <c r="L989" s="594"/>
      <c r="M989" s="594"/>
      <c r="N989" s="594"/>
      <c r="O989" s="594"/>
      <c r="P989" s="594"/>
      <c r="Q989" s="594"/>
      <c r="R989" s="594"/>
      <c r="S989" s="594"/>
      <c r="T989" s="594"/>
      <c r="U989" s="594"/>
      <c r="V989" s="594"/>
      <c r="W989" s="594"/>
      <c r="X989" s="594"/>
      <c r="Y989" s="594"/>
      <c r="Z989" s="594"/>
    </row>
    <row r="990" ht="14.25" customHeight="1">
      <c r="A990" s="595"/>
      <c r="B990" s="596"/>
      <c r="C990" s="499"/>
      <c r="D990" s="597"/>
      <c r="E990" s="598"/>
      <c r="F990" s="599"/>
      <c r="G990" s="594"/>
      <c r="H990" s="594"/>
      <c r="I990" s="594"/>
      <c r="J990" s="594"/>
      <c r="K990" s="594"/>
      <c r="L990" s="594"/>
      <c r="M990" s="594"/>
      <c r="N990" s="594"/>
      <c r="O990" s="594"/>
      <c r="P990" s="594"/>
      <c r="Q990" s="594"/>
      <c r="R990" s="594"/>
      <c r="S990" s="594"/>
      <c r="T990" s="594"/>
      <c r="U990" s="594"/>
      <c r="V990" s="594"/>
      <c r="W990" s="594"/>
      <c r="X990" s="594"/>
      <c r="Y990" s="594"/>
      <c r="Z990" s="594"/>
    </row>
    <row r="991" ht="14.25" customHeight="1">
      <c r="A991" s="595"/>
      <c r="B991" s="596"/>
      <c r="C991" s="499"/>
      <c r="D991" s="597"/>
      <c r="E991" s="598"/>
      <c r="F991" s="599"/>
      <c r="G991" s="594"/>
      <c r="H991" s="594"/>
      <c r="I991" s="594"/>
      <c r="J991" s="594"/>
      <c r="K991" s="594"/>
      <c r="L991" s="594"/>
      <c r="M991" s="594"/>
      <c r="N991" s="594"/>
      <c r="O991" s="594"/>
      <c r="P991" s="594"/>
      <c r="Q991" s="594"/>
      <c r="R991" s="594"/>
      <c r="S991" s="594"/>
      <c r="T991" s="594"/>
      <c r="U991" s="594"/>
      <c r="V991" s="594"/>
      <c r="W991" s="594"/>
      <c r="X991" s="594"/>
      <c r="Y991" s="594"/>
      <c r="Z991" s="594"/>
    </row>
    <row r="992" ht="14.25" customHeight="1">
      <c r="A992" s="595"/>
      <c r="B992" s="596"/>
      <c r="C992" s="499"/>
      <c r="D992" s="597"/>
      <c r="E992" s="598"/>
      <c r="F992" s="599"/>
      <c r="G992" s="594"/>
      <c r="H992" s="594"/>
      <c r="I992" s="594"/>
      <c r="J992" s="594"/>
      <c r="K992" s="594"/>
      <c r="L992" s="594"/>
      <c r="M992" s="594"/>
      <c r="N992" s="594"/>
      <c r="O992" s="594"/>
      <c r="P992" s="594"/>
      <c r="Q992" s="594"/>
      <c r="R992" s="594"/>
      <c r="S992" s="594"/>
      <c r="T992" s="594"/>
      <c r="U992" s="594"/>
      <c r="V992" s="594"/>
      <c r="W992" s="594"/>
      <c r="X992" s="594"/>
      <c r="Y992" s="594"/>
      <c r="Z992" s="594"/>
    </row>
    <row r="993" ht="14.25" customHeight="1">
      <c r="A993" s="595"/>
      <c r="B993" s="596"/>
      <c r="C993" s="499"/>
      <c r="D993" s="597"/>
      <c r="E993" s="598"/>
      <c r="F993" s="599"/>
      <c r="G993" s="594"/>
      <c r="H993" s="594"/>
      <c r="I993" s="594"/>
      <c r="J993" s="594"/>
      <c r="K993" s="594"/>
      <c r="L993" s="594"/>
      <c r="M993" s="594"/>
      <c r="N993" s="594"/>
      <c r="O993" s="594"/>
      <c r="P993" s="594"/>
      <c r="Q993" s="594"/>
      <c r="R993" s="594"/>
      <c r="S993" s="594"/>
      <c r="T993" s="594"/>
      <c r="U993" s="594"/>
      <c r="V993" s="594"/>
      <c r="W993" s="594"/>
      <c r="X993" s="594"/>
      <c r="Y993" s="594"/>
      <c r="Z993" s="594"/>
    </row>
    <row r="994" ht="14.25" customHeight="1">
      <c r="A994" s="595"/>
      <c r="B994" s="596"/>
      <c r="C994" s="499"/>
      <c r="D994" s="597"/>
      <c r="E994" s="598"/>
      <c r="F994" s="599"/>
      <c r="G994" s="594"/>
      <c r="H994" s="594"/>
      <c r="I994" s="594"/>
      <c r="J994" s="594"/>
      <c r="K994" s="594"/>
      <c r="L994" s="594"/>
      <c r="M994" s="594"/>
      <c r="N994" s="594"/>
      <c r="O994" s="594"/>
      <c r="P994" s="594"/>
      <c r="Q994" s="594"/>
      <c r="R994" s="594"/>
      <c r="S994" s="594"/>
      <c r="T994" s="594"/>
      <c r="U994" s="594"/>
      <c r="V994" s="594"/>
      <c r="W994" s="594"/>
      <c r="X994" s="594"/>
      <c r="Y994" s="594"/>
      <c r="Z994" s="594"/>
    </row>
    <row r="995" ht="14.25" customHeight="1">
      <c r="A995" s="595"/>
      <c r="B995" s="596"/>
      <c r="C995" s="499"/>
      <c r="D995" s="597"/>
      <c r="E995" s="598"/>
      <c r="F995" s="599"/>
      <c r="G995" s="594"/>
      <c r="H995" s="594"/>
      <c r="I995" s="594"/>
      <c r="J995" s="594"/>
      <c r="K995" s="594"/>
      <c r="L995" s="594"/>
      <c r="M995" s="594"/>
      <c r="N995" s="594"/>
      <c r="O995" s="594"/>
      <c r="P995" s="594"/>
      <c r="Q995" s="594"/>
      <c r="R995" s="594"/>
      <c r="S995" s="594"/>
      <c r="T995" s="594"/>
      <c r="U995" s="594"/>
      <c r="V995" s="594"/>
      <c r="W995" s="594"/>
      <c r="X995" s="594"/>
      <c r="Y995" s="594"/>
      <c r="Z995" s="594"/>
    </row>
    <row r="996" ht="14.25" customHeight="1">
      <c r="A996" s="595"/>
      <c r="B996" s="596"/>
      <c r="C996" s="499"/>
      <c r="D996" s="597"/>
      <c r="E996" s="598"/>
      <c r="F996" s="599"/>
      <c r="G996" s="594"/>
      <c r="H996" s="594"/>
      <c r="I996" s="594"/>
      <c r="J996" s="594"/>
      <c r="K996" s="594"/>
      <c r="L996" s="594"/>
      <c r="M996" s="594"/>
      <c r="N996" s="594"/>
      <c r="O996" s="594"/>
      <c r="P996" s="594"/>
      <c r="Q996" s="594"/>
      <c r="R996" s="594"/>
      <c r="S996" s="594"/>
      <c r="T996" s="594"/>
      <c r="U996" s="594"/>
      <c r="V996" s="594"/>
      <c r="W996" s="594"/>
      <c r="X996" s="594"/>
      <c r="Y996" s="594"/>
      <c r="Z996" s="594"/>
    </row>
    <row r="997" ht="14.25" customHeight="1">
      <c r="A997" s="595"/>
      <c r="B997" s="596"/>
      <c r="C997" s="499"/>
      <c r="D997" s="597"/>
      <c r="E997" s="598"/>
      <c r="F997" s="599"/>
      <c r="G997" s="594"/>
      <c r="H997" s="594"/>
      <c r="I997" s="594"/>
      <c r="J997" s="594"/>
      <c r="K997" s="594"/>
      <c r="L997" s="594"/>
      <c r="M997" s="594"/>
      <c r="N997" s="594"/>
      <c r="O997" s="594"/>
      <c r="P997" s="594"/>
      <c r="Q997" s="594"/>
      <c r="R997" s="594"/>
      <c r="S997" s="594"/>
      <c r="T997" s="594"/>
      <c r="U997" s="594"/>
      <c r="V997" s="594"/>
      <c r="W997" s="594"/>
      <c r="X997" s="594"/>
      <c r="Y997" s="594"/>
      <c r="Z997" s="594"/>
    </row>
    <row r="998" ht="14.25" customHeight="1">
      <c r="A998" s="595"/>
      <c r="B998" s="596"/>
      <c r="C998" s="499"/>
      <c r="D998" s="597"/>
      <c r="E998" s="598"/>
      <c r="F998" s="599"/>
      <c r="G998" s="594"/>
      <c r="H998" s="594"/>
      <c r="I998" s="594"/>
      <c r="J998" s="594"/>
      <c r="K998" s="594"/>
      <c r="L998" s="594"/>
      <c r="M998" s="594"/>
      <c r="N998" s="594"/>
      <c r="O998" s="594"/>
      <c r="P998" s="594"/>
      <c r="Q998" s="594"/>
      <c r="R998" s="594"/>
      <c r="S998" s="594"/>
      <c r="T998" s="594"/>
      <c r="U998" s="594"/>
      <c r="V998" s="594"/>
      <c r="W998" s="594"/>
      <c r="X998" s="594"/>
      <c r="Y998" s="594"/>
      <c r="Z998" s="594"/>
    </row>
    <row r="999" ht="14.25" customHeight="1">
      <c r="A999" s="595"/>
      <c r="B999" s="596"/>
      <c r="C999" s="499"/>
      <c r="D999" s="597"/>
      <c r="E999" s="598"/>
      <c r="F999" s="599"/>
      <c r="G999" s="594"/>
      <c r="H999" s="594"/>
      <c r="I999" s="594"/>
      <c r="J999" s="594"/>
      <c r="K999" s="594"/>
      <c r="L999" s="594"/>
      <c r="M999" s="594"/>
      <c r="N999" s="594"/>
      <c r="O999" s="594"/>
      <c r="P999" s="594"/>
      <c r="Q999" s="594"/>
      <c r="R999" s="594"/>
      <c r="S999" s="594"/>
      <c r="T999" s="594"/>
      <c r="U999" s="594"/>
      <c r="V999" s="594"/>
      <c r="W999" s="594"/>
      <c r="X999" s="594"/>
      <c r="Y999" s="594"/>
      <c r="Z999" s="594"/>
    </row>
    <row r="1000" ht="14.25" customHeight="1">
      <c r="A1000" s="595"/>
      <c r="B1000" s="596"/>
      <c r="C1000" s="499"/>
      <c r="D1000" s="597"/>
      <c r="E1000" s="598"/>
      <c r="F1000" s="599"/>
      <c r="G1000" s="594"/>
      <c r="H1000" s="594"/>
      <c r="I1000" s="594"/>
      <c r="J1000" s="594"/>
      <c r="K1000" s="594"/>
      <c r="L1000" s="594"/>
      <c r="M1000" s="594"/>
      <c r="N1000" s="594"/>
      <c r="O1000" s="594"/>
      <c r="P1000" s="594"/>
      <c r="Q1000" s="594"/>
      <c r="R1000" s="594"/>
      <c r="S1000" s="594"/>
      <c r="T1000" s="594"/>
      <c r="U1000" s="594"/>
      <c r="V1000" s="594"/>
      <c r="W1000" s="594"/>
      <c r="X1000" s="594"/>
      <c r="Y1000" s="594"/>
      <c r="Z1000" s="594"/>
    </row>
  </sheetData>
  <mergeCells count="4">
    <mergeCell ref="A1:F1"/>
    <mergeCell ref="A2:F2"/>
    <mergeCell ref="A3:F3"/>
    <mergeCell ref="A5:F5"/>
  </mergeCells>
  <printOptions horizontalCentered="1"/>
  <pageMargins bottom="0.75" footer="0.0" header="0.0" left="0.5906944444444444" right="0.5906944444444444" top="0.39375000000000004"/>
  <pageSetup fitToHeight="0" orientation="portrait"/>
  <headerFooter>
    <oddFooter>&amp;C_x000D_</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62.57"/>
    <col customWidth="1" min="2" max="26" width="10.71"/>
  </cols>
  <sheetData>
    <row r="1" ht="123.0" customHeight="1">
      <c r="A1" s="135" t="s">
        <v>345</v>
      </c>
    </row>
    <row r="2" ht="23.25" customHeight="1">
      <c r="A2" s="136" t="s">
        <v>346</v>
      </c>
    </row>
    <row r="3" ht="9.0" customHeight="1">
      <c r="A3" s="137"/>
    </row>
    <row r="4" ht="14.25" customHeight="1">
      <c r="A4" s="137" t="s">
        <v>347</v>
      </c>
    </row>
    <row r="5" ht="14.25" customHeight="1">
      <c r="A5" s="137"/>
    </row>
    <row r="6" ht="14.25" customHeight="1">
      <c r="A6" s="137" t="s">
        <v>348</v>
      </c>
    </row>
    <row r="7" ht="14.25" customHeight="1">
      <c r="A7" s="137" t="s">
        <v>349</v>
      </c>
    </row>
    <row r="8" ht="14.25" customHeight="1">
      <c r="A8" s="137" t="s">
        <v>350</v>
      </c>
    </row>
    <row r="9" ht="14.25" customHeight="1">
      <c r="A9" s="137" t="s">
        <v>351</v>
      </c>
    </row>
    <row r="10" ht="14.25" customHeight="1">
      <c r="A10" s="137"/>
    </row>
    <row r="11" ht="14.25" customHeight="1">
      <c r="A11" s="137" t="s">
        <v>352</v>
      </c>
    </row>
    <row r="12" ht="14.25" customHeight="1">
      <c r="A12" s="137"/>
    </row>
    <row r="13" ht="14.25" customHeight="1">
      <c r="A13" s="138" t="s">
        <v>353</v>
      </c>
    </row>
    <row r="14" ht="14.25" customHeight="1">
      <c r="A14" s="137" t="s">
        <v>354</v>
      </c>
    </row>
    <row r="15" ht="14.25" customHeight="1">
      <c r="A15" s="137"/>
    </row>
    <row r="16" ht="14.25" customHeight="1">
      <c r="A16" s="137" t="s">
        <v>355</v>
      </c>
    </row>
    <row r="17" ht="14.25" customHeight="1">
      <c r="A17" s="137" t="s">
        <v>356</v>
      </c>
    </row>
    <row r="18" ht="14.25" customHeight="1">
      <c r="A18" s="137" t="s">
        <v>357</v>
      </c>
    </row>
    <row r="19" ht="14.25" customHeight="1">
      <c r="A19" s="137" t="s">
        <v>358</v>
      </c>
    </row>
    <row r="20" ht="14.25" customHeight="1">
      <c r="A20" s="137" t="s">
        <v>359</v>
      </c>
    </row>
    <row r="21" ht="14.25" customHeight="1">
      <c r="A21" s="137"/>
    </row>
    <row r="22" ht="14.25" customHeight="1">
      <c r="A22" s="137" t="s">
        <v>360</v>
      </c>
    </row>
    <row r="23" ht="14.25" customHeight="1">
      <c r="A23" s="137"/>
    </row>
    <row r="24" ht="14.25" customHeight="1">
      <c r="A24" s="137" t="s">
        <v>361</v>
      </c>
    </row>
    <row r="25" ht="14.25" customHeight="1">
      <c r="A25" s="137"/>
    </row>
    <row r="26" ht="14.25" customHeight="1">
      <c r="A26" s="137" t="s">
        <v>362</v>
      </c>
    </row>
    <row r="27" ht="14.25" customHeight="1">
      <c r="A27" s="137" t="s">
        <v>363</v>
      </c>
    </row>
    <row r="28" ht="14.25" customHeight="1">
      <c r="A28" s="137" t="s">
        <v>364</v>
      </c>
    </row>
    <row r="29" ht="14.25" customHeight="1">
      <c r="A29" s="137"/>
    </row>
    <row r="30" ht="14.25" customHeight="1">
      <c r="A30" s="138" t="s">
        <v>365</v>
      </c>
    </row>
    <row r="31" ht="14.25" customHeight="1">
      <c r="A31" s="137" t="s">
        <v>366</v>
      </c>
    </row>
    <row r="32" ht="14.25" customHeight="1">
      <c r="A32" s="137"/>
    </row>
    <row r="33" ht="14.25" customHeight="1">
      <c r="A33" s="137" t="s">
        <v>367</v>
      </c>
    </row>
    <row r="34" ht="14.25" customHeight="1">
      <c r="A34" s="137" t="s">
        <v>368</v>
      </c>
    </row>
    <row r="35" ht="14.25" customHeight="1">
      <c r="A35" s="137" t="s">
        <v>369</v>
      </c>
    </row>
    <row r="36" ht="14.25" customHeight="1">
      <c r="A36" s="137" t="s">
        <v>370</v>
      </c>
    </row>
    <row r="37" ht="14.25" customHeight="1">
      <c r="A37" s="137"/>
    </row>
    <row r="38" ht="14.25" customHeight="1">
      <c r="A38" s="137" t="s">
        <v>371</v>
      </c>
    </row>
    <row r="39" ht="14.25" customHeight="1">
      <c r="A39" s="137"/>
    </row>
    <row r="40" ht="14.25" customHeight="1">
      <c r="A40" s="138" t="s">
        <v>372</v>
      </c>
    </row>
    <row r="41" ht="14.25" customHeight="1">
      <c r="A41" s="137" t="s">
        <v>373</v>
      </c>
    </row>
    <row r="42" ht="14.25" customHeight="1">
      <c r="A42" s="137"/>
    </row>
    <row r="43" ht="14.25" customHeight="1">
      <c r="A43" s="137" t="s">
        <v>374</v>
      </c>
    </row>
    <row r="44" ht="14.25" customHeight="1">
      <c r="A44" s="137"/>
    </row>
    <row r="45" ht="14.25" customHeight="1">
      <c r="A45" s="137" t="s">
        <v>375</v>
      </c>
    </row>
    <row r="46" ht="14.25" customHeight="1">
      <c r="A46" s="137" t="s">
        <v>376</v>
      </c>
    </row>
    <row r="47" ht="14.25" customHeight="1">
      <c r="A47" s="137" t="s">
        <v>377</v>
      </c>
    </row>
    <row r="48" ht="14.25" customHeight="1">
      <c r="A48" s="137"/>
    </row>
    <row r="49" ht="14.25" customHeight="1">
      <c r="A49" s="137" t="s">
        <v>378</v>
      </c>
    </row>
    <row r="50" ht="14.25" customHeight="1">
      <c r="A50" s="137" t="s">
        <v>379</v>
      </c>
    </row>
    <row r="51" ht="14.25" customHeight="1">
      <c r="A51" s="137" t="s">
        <v>380</v>
      </c>
    </row>
    <row r="52" ht="14.25" customHeight="1">
      <c r="A52" s="137"/>
    </row>
    <row r="53" ht="14.25" customHeight="1">
      <c r="A53" s="138" t="s">
        <v>381</v>
      </c>
    </row>
    <row r="54" ht="14.25" customHeight="1">
      <c r="A54" s="137" t="s">
        <v>382</v>
      </c>
    </row>
    <row r="55" ht="14.25" customHeight="1">
      <c r="A55" s="137"/>
    </row>
    <row r="56" ht="14.25" customHeight="1">
      <c r="A56" s="137" t="s">
        <v>383</v>
      </c>
    </row>
    <row r="57" ht="14.25" customHeight="1">
      <c r="A57" s="137" t="s">
        <v>384</v>
      </c>
    </row>
    <row r="58" ht="14.25" customHeight="1">
      <c r="A58" s="137"/>
    </row>
    <row r="59" ht="14.25" customHeight="1">
      <c r="A59" s="137" t="s">
        <v>385</v>
      </c>
    </row>
    <row r="60" ht="14.25" customHeight="1">
      <c r="A60" s="137" t="s">
        <v>386</v>
      </c>
    </row>
    <row r="61" ht="14.25" customHeight="1">
      <c r="A61" s="137" t="s">
        <v>387</v>
      </c>
    </row>
    <row r="62" ht="14.25" customHeight="1">
      <c r="A62" s="137"/>
    </row>
    <row r="63" ht="14.25" customHeight="1">
      <c r="A63" s="137" t="s">
        <v>388</v>
      </c>
    </row>
    <row r="64" ht="14.25" customHeight="1">
      <c r="A64" s="137"/>
    </row>
    <row r="65" ht="14.25" customHeight="1">
      <c r="A65" s="138" t="s">
        <v>389</v>
      </c>
    </row>
    <row r="66" ht="14.25" customHeight="1">
      <c r="A66" s="137" t="s">
        <v>390</v>
      </c>
    </row>
    <row r="67" ht="14.25" customHeight="1">
      <c r="A67" s="137" t="s">
        <v>391</v>
      </c>
    </row>
    <row r="68" ht="14.25" customHeight="1">
      <c r="A68" s="137" t="s">
        <v>392</v>
      </c>
    </row>
    <row r="69" ht="14.25" customHeight="1">
      <c r="A69" s="137" t="s">
        <v>393</v>
      </c>
    </row>
    <row r="70" ht="14.25" customHeight="1">
      <c r="A70" s="139"/>
    </row>
    <row r="71" ht="14.25" customHeight="1">
      <c r="A71" s="140" t="s">
        <v>394</v>
      </c>
    </row>
    <row r="72" ht="14.25" customHeight="1">
      <c r="A72" s="141" t="s">
        <v>395</v>
      </c>
    </row>
    <row r="73" ht="14.25" customHeight="1">
      <c r="A73" s="141" t="s">
        <v>396</v>
      </c>
    </row>
    <row r="74" ht="14.25" customHeight="1">
      <c r="A74" s="141" t="s">
        <v>397</v>
      </c>
    </row>
    <row r="75" ht="14.25" customHeight="1">
      <c r="A75" s="141" t="s">
        <v>398</v>
      </c>
    </row>
    <row r="76" ht="14.25" customHeight="1">
      <c r="A76" s="141" t="s">
        <v>399</v>
      </c>
    </row>
    <row r="77" ht="14.25" customHeight="1">
      <c r="A77" s="141" t="s">
        <v>400</v>
      </c>
    </row>
    <row r="78" ht="14.25" customHeight="1">
      <c r="A78" s="142" t="s">
        <v>401</v>
      </c>
    </row>
    <row r="79" ht="14.25" customHeight="1">
      <c r="A79" s="139"/>
    </row>
    <row r="80" ht="14.25" customHeight="1">
      <c r="A80" s="139"/>
    </row>
    <row r="81" ht="14.25" customHeight="1">
      <c r="A81" s="139"/>
    </row>
    <row r="82" ht="14.25" customHeight="1">
      <c r="A82" s="139"/>
    </row>
    <row r="83" ht="14.25" customHeight="1">
      <c r="A83" s="139"/>
    </row>
    <row r="84" ht="14.25" customHeight="1">
      <c r="A84" s="139"/>
    </row>
    <row r="85" ht="14.25" customHeight="1">
      <c r="A85" s="139"/>
    </row>
    <row r="86" ht="14.25" customHeight="1">
      <c r="A86" s="139"/>
    </row>
    <row r="87" ht="14.25" customHeight="1">
      <c r="A87" s="139"/>
    </row>
    <row r="88" ht="14.25" customHeight="1">
      <c r="A88" s="139"/>
    </row>
    <row r="89" ht="14.25" customHeight="1">
      <c r="A89" s="139"/>
    </row>
    <row r="90" ht="14.25" customHeight="1">
      <c r="A90" s="139"/>
    </row>
    <row r="91" ht="14.25" customHeight="1">
      <c r="A91" s="139"/>
    </row>
    <row r="92" ht="14.25" customHeight="1">
      <c r="A92" s="139"/>
    </row>
    <row r="93" ht="14.25" customHeight="1">
      <c r="A93" s="139"/>
    </row>
    <row r="94" ht="14.25" customHeight="1">
      <c r="A94" s="139"/>
    </row>
    <row r="95" ht="14.25" customHeight="1">
      <c r="A95" s="139"/>
    </row>
    <row r="96" ht="14.25" customHeight="1">
      <c r="A96" s="139"/>
    </row>
    <row r="97" ht="14.25" customHeight="1">
      <c r="A97" s="139"/>
    </row>
    <row r="98" ht="14.25" customHeight="1">
      <c r="A98" s="139"/>
    </row>
    <row r="99" ht="14.25" customHeight="1">
      <c r="A99" s="139"/>
    </row>
    <row r="100" ht="14.25" customHeight="1">
      <c r="A100" s="139"/>
    </row>
    <row r="101" ht="14.25" customHeight="1">
      <c r="A101" s="139"/>
    </row>
    <row r="102" ht="14.25" customHeight="1">
      <c r="A102" s="139"/>
    </row>
    <row r="103" ht="14.25" customHeight="1">
      <c r="A103" s="139"/>
    </row>
    <row r="104" ht="14.25" customHeight="1">
      <c r="A104" s="139"/>
    </row>
    <row r="105" ht="14.25" customHeight="1">
      <c r="A105" s="139"/>
    </row>
    <row r="106" ht="14.25" customHeight="1">
      <c r="A106" s="139"/>
    </row>
    <row r="107" ht="14.25" customHeight="1">
      <c r="A107" s="139"/>
    </row>
    <row r="108" ht="14.25" customHeight="1">
      <c r="A108" s="139"/>
    </row>
    <row r="109" ht="14.25" customHeight="1">
      <c r="A109" s="139"/>
    </row>
    <row r="110" ht="14.25" customHeight="1">
      <c r="A110" s="139"/>
    </row>
    <row r="111" ht="14.25" customHeight="1">
      <c r="A111" s="139"/>
    </row>
    <row r="112" ht="14.25" customHeight="1">
      <c r="A112" s="139"/>
    </row>
    <row r="113" ht="14.25" customHeight="1">
      <c r="A113" s="139"/>
    </row>
    <row r="114" ht="14.25" customHeight="1">
      <c r="A114" s="139"/>
    </row>
    <row r="115" ht="14.25" customHeight="1">
      <c r="A115" s="139"/>
    </row>
    <row r="116" ht="14.25" customHeight="1">
      <c r="A116" s="139"/>
    </row>
    <row r="117" ht="14.25" customHeight="1">
      <c r="A117" s="139"/>
    </row>
    <row r="118" ht="14.25" customHeight="1">
      <c r="A118" s="139"/>
    </row>
    <row r="119" ht="14.25" customHeight="1">
      <c r="A119" s="139"/>
    </row>
    <row r="120" ht="14.25" customHeight="1">
      <c r="A120" s="139"/>
    </row>
    <row r="121" ht="14.25" customHeight="1">
      <c r="A121" s="139"/>
    </row>
    <row r="122" ht="14.25" customHeight="1">
      <c r="A122" s="139"/>
    </row>
    <row r="123" ht="14.25" customHeight="1">
      <c r="A123" s="139"/>
    </row>
    <row r="124" ht="14.25" customHeight="1">
      <c r="A124" s="139"/>
    </row>
    <row r="125" ht="14.25" customHeight="1">
      <c r="A125" s="139"/>
    </row>
    <row r="126" ht="14.25" customHeight="1">
      <c r="A126" s="139"/>
    </row>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showGridLines="0" workbookViewId="0"/>
  </sheetViews>
  <sheetFormatPr customHeight="1" defaultColWidth="14.43" defaultRowHeight="15.0" outlineLevelRow="3"/>
  <cols>
    <col customWidth="1" min="1" max="1" width="1.57"/>
    <col customWidth="1" min="2" max="2" width="7.57"/>
    <col customWidth="1" min="3" max="3" width="100.0"/>
    <col customWidth="1" min="4" max="4" width="10.86"/>
    <col customWidth="1" min="5" max="5" width="15.0"/>
    <col customWidth="1" min="6" max="6" width="18.0"/>
    <col customWidth="1" min="7" max="7" width="23.14"/>
    <col customWidth="1" min="8" max="8" width="10.0"/>
    <col customWidth="1" min="9" max="9" width="1.43"/>
    <col customWidth="1" min="10" max="10" width="2.57"/>
    <col customWidth="1" min="11" max="11" width="13.43"/>
    <col customWidth="1" min="12" max="12" width="19.43"/>
    <col customWidth="1" hidden="1" min="13" max="13" width="4.57"/>
    <col customWidth="1" min="14" max="14" width="13.57"/>
    <col customWidth="1" hidden="1" min="15" max="15" width="10.57"/>
    <col customWidth="1" min="16" max="16" width="15.57"/>
    <col customWidth="1" hidden="1" min="17" max="17" width="22.0"/>
    <col customWidth="1" min="18" max="18" width="6.86"/>
    <col customWidth="1" min="19" max="19" width="15.14"/>
    <col customWidth="1" min="20" max="32" width="4.57"/>
  </cols>
  <sheetData>
    <row r="1" ht="80.25" customHeight="1">
      <c r="A1" s="6"/>
      <c r="B1" s="2" t="s">
        <v>402</v>
      </c>
      <c r="C1" s="3"/>
      <c r="D1" s="3"/>
      <c r="E1" s="3"/>
      <c r="F1" s="143"/>
      <c r="G1" s="143"/>
      <c r="H1" s="144"/>
      <c r="I1" s="5"/>
      <c r="J1" s="5"/>
      <c r="K1" s="7"/>
      <c r="L1" s="6"/>
      <c r="M1" s="6"/>
      <c r="N1" s="6"/>
      <c r="O1" s="6"/>
      <c r="P1" s="145"/>
      <c r="Q1" s="6"/>
      <c r="R1" s="6"/>
      <c r="S1" s="6"/>
      <c r="T1" s="6"/>
      <c r="U1" s="6"/>
      <c r="V1" s="6"/>
      <c r="W1" s="6"/>
      <c r="X1" s="6"/>
      <c r="Y1" s="6"/>
      <c r="Z1" s="6"/>
      <c r="AA1" s="6"/>
      <c r="AB1" s="6"/>
      <c r="AC1" s="6"/>
      <c r="AD1" s="6"/>
      <c r="AE1" s="6"/>
      <c r="AF1" s="6"/>
    </row>
    <row r="2" ht="12.0" customHeight="1">
      <c r="A2" s="146"/>
      <c r="B2" s="146"/>
      <c r="C2" s="147"/>
      <c r="D2" s="146"/>
      <c r="E2" s="148"/>
      <c r="F2" s="146"/>
      <c r="G2" s="149"/>
      <c r="H2" s="150"/>
      <c r="I2" s="150"/>
      <c r="J2" s="150"/>
      <c r="K2" s="146"/>
      <c r="L2" s="146"/>
      <c r="M2" s="146"/>
      <c r="N2" s="146"/>
      <c r="O2" s="146"/>
      <c r="P2" s="151"/>
      <c r="Q2" s="146"/>
      <c r="R2" s="146"/>
      <c r="S2" s="146"/>
      <c r="T2" s="146"/>
      <c r="U2" s="146"/>
      <c r="V2" s="146"/>
      <c r="W2" s="146"/>
      <c r="X2" s="146"/>
      <c r="Y2" s="146"/>
      <c r="Z2" s="146"/>
      <c r="AA2" s="146"/>
      <c r="AB2" s="146"/>
      <c r="AC2" s="146"/>
      <c r="AD2" s="146"/>
      <c r="AE2" s="146"/>
      <c r="AF2" s="146"/>
    </row>
    <row r="3" ht="25.5" customHeight="1">
      <c r="A3" s="12"/>
      <c r="B3" s="152" t="s">
        <v>403</v>
      </c>
      <c r="C3" s="3"/>
      <c r="D3" s="3"/>
      <c r="E3" s="3"/>
      <c r="F3" s="3"/>
      <c r="G3" s="3"/>
      <c r="H3" s="4"/>
      <c r="I3" s="22"/>
      <c r="J3" s="22"/>
      <c r="K3" s="9"/>
      <c r="L3" s="12"/>
      <c r="M3" s="12"/>
      <c r="N3" s="12"/>
      <c r="O3" s="12"/>
      <c r="P3" s="153"/>
      <c r="Q3" s="12"/>
      <c r="R3" s="12"/>
      <c r="S3" s="12"/>
      <c r="T3" s="12"/>
      <c r="U3" s="12"/>
      <c r="V3" s="12"/>
      <c r="W3" s="12"/>
      <c r="X3" s="12"/>
      <c r="Y3" s="12"/>
      <c r="Z3" s="12"/>
      <c r="AA3" s="12"/>
      <c r="AB3" s="12"/>
      <c r="AC3" s="12"/>
      <c r="AD3" s="12"/>
      <c r="AE3" s="12"/>
      <c r="AF3" s="12"/>
    </row>
    <row r="4" ht="12.0" customHeight="1">
      <c r="A4" s="12"/>
      <c r="B4" s="154" t="s">
        <v>1</v>
      </c>
      <c r="C4" s="155" t="s">
        <v>2</v>
      </c>
      <c r="D4" s="156" t="s">
        <v>3</v>
      </c>
      <c r="E4" s="157" t="s">
        <v>5</v>
      </c>
      <c r="F4" s="158" t="s">
        <v>4</v>
      </c>
      <c r="G4" s="159" t="s">
        <v>6</v>
      </c>
      <c r="H4" s="160" t="s">
        <v>404</v>
      </c>
      <c r="I4" s="22"/>
      <c r="J4" s="22"/>
      <c r="K4" s="9"/>
      <c r="L4" s="12"/>
      <c r="M4" s="12"/>
      <c r="N4" s="12"/>
      <c r="O4" s="12"/>
      <c r="P4" s="153"/>
      <c r="Q4" s="12"/>
      <c r="R4" s="12"/>
      <c r="S4" s="12"/>
      <c r="T4" s="12"/>
      <c r="U4" s="12"/>
      <c r="V4" s="12"/>
      <c r="W4" s="12"/>
      <c r="X4" s="12"/>
      <c r="Y4" s="12"/>
      <c r="Z4" s="12"/>
      <c r="AA4" s="12"/>
      <c r="AB4" s="12"/>
      <c r="AC4" s="12"/>
      <c r="AD4" s="12"/>
      <c r="AE4" s="12"/>
      <c r="AF4" s="12"/>
    </row>
    <row r="5" ht="12.0" customHeight="1">
      <c r="A5" s="12"/>
      <c r="B5" s="161" t="s">
        <v>405</v>
      </c>
      <c r="C5" s="162" t="s">
        <v>406</v>
      </c>
      <c r="D5" s="163" t="s">
        <v>407</v>
      </c>
      <c r="E5" s="164">
        <v>7831.72</v>
      </c>
      <c r="F5" s="165">
        <f>G5/E5</f>
        <v>0</v>
      </c>
      <c r="G5" s="166">
        <f>G6+G21+G29+G40+G58+G72+G87+G94+G223+G271+G294+G359+G493+G538+G562+G565+G627+G642+G650+G661+G668+G671+G699+G704+G729+G747+G752</f>
        <v>0</v>
      </c>
      <c r="H5" s="167">
        <f>H6+H21+H29+H40+H58+H72+H87+H94+H223+H271+H294+H359+H627+H642+H650+H661+H668+H671+H699+H704+H729+H747+H752</f>
        <v>0</v>
      </c>
      <c r="I5" s="22"/>
      <c r="J5" s="22"/>
      <c r="K5" s="9"/>
      <c r="L5" s="12"/>
      <c r="M5" s="12"/>
      <c r="N5" s="12"/>
      <c r="O5" s="12"/>
      <c r="P5" s="153"/>
      <c r="Q5" s="12"/>
      <c r="R5" s="12"/>
      <c r="S5" s="12"/>
      <c r="T5" s="12"/>
      <c r="U5" s="12"/>
      <c r="V5" s="12"/>
      <c r="W5" s="12"/>
      <c r="X5" s="12"/>
      <c r="Y5" s="12"/>
      <c r="Z5" s="12"/>
      <c r="AA5" s="12"/>
      <c r="AB5" s="12"/>
      <c r="AC5" s="12"/>
      <c r="AD5" s="12"/>
      <c r="AE5" s="12"/>
      <c r="AF5" s="12"/>
    </row>
    <row r="6" ht="12.0" customHeight="1" outlineLevel="1">
      <c r="A6" s="168"/>
      <c r="B6" s="169">
        <v>1.0</v>
      </c>
      <c r="C6" s="170" t="s">
        <v>408</v>
      </c>
      <c r="D6" s="171" t="s">
        <v>407</v>
      </c>
      <c r="E6" s="172"/>
      <c r="F6" s="173">
        <f>G6/$E$5</f>
        <v>0</v>
      </c>
      <c r="G6" s="174">
        <f>G7+G14+G17</f>
        <v>0</v>
      </c>
      <c r="H6" s="175">
        <f>IFERROR(G6/$G$827,0)</f>
        <v>0</v>
      </c>
      <c r="I6" s="47"/>
      <c r="J6" s="47"/>
      <c r="K6" s="9"/>
      <c r="L6" s="12"/>
      <c r="M6" s="12"/>
      <c r="N6" s="12"/>
      <c r="O6" s="12"/>
      <c r="P6" s="153"/>
      <c r="Q6" s="12"/>
      <c r="R6" s="12"/>
      <c r="S6" s="12"/>
      <c r="T6" s="12"/>
      <c r="U6" s="12"/>
      <c r="V6" s="12"/>
      <c r="W6" s="12"/>
      <c r="X6" s="12"/>
      <c r="Y6" s="12"/>
      <c r="Z6" s="12"/>
      <c r="AA6" s="12"/>
      <c r="AB6" s="12"/>
      <c r="AC6" s="12"/>
      <c r="AD6" s="12"/>
      <c r="AE6" s="12"/>
      <c r="AF6" s="12"/>
    </row>
    <row r="7" ht="12.0" customHeight="1" outlineLevel="2">
      <c r="A7" s="12"/>
      <c r="B7" s="176" t="s">
        <v>409</v>
      </c>
      <c r="C7" s="177" t="s">
        <v>410</v>
      </c>
      <c r="D7" s="178"/>
      <c r="E7" s="179"/>
      <c r="F7" s="180"/>
      <c r="G7" s="181">
        <f>SUM(G8:G13)</f>
        <v>0</v>
      </c>
      <c r="H7" s="182" t="str">
        <f>G7/$G$827</f>
        <v>#DIV/0!</v>
      </c>
      <c r="I7" s="31"/>
      <c r="J7" s="31"/>
      <c r="K7" s="47"/>
      <c r="L7" s="48"/>
      <c r="M7" s="12"/>
      <c r="N7" s="12"/>
      <c r="O7" s="12"/>
      <c r="P7" s="153"/>
      <c r="Q7" s="12"/>
      <c r="R7" s="49"/>
      <c r="S7" s="12"/>
      <c r="T7" s="12"/>
      <c r="U7" s="12"/>
      <c r="V7" s="12"/>
      <c r="W7" s="12"/>
      <c r="X7" s="12"/>
      <c r="Y7" s="12"/>
      <c r="Z7" s="12"/>
      <c r="AA7" s="12"/>
      <c r="AB7" s="12"/>
      <c r="AC7" s="12"/>
      <c r="AD7" s="12"/>
      <c r="AE7" s="12"/>
      <c r="AF7" s="12"/>
    </row>
    <row r="8" ht="12.0" customHeight="1" outlineLevel="3">
      <c r="A8" s="12"/>
      <c r="B8" s="50" t="s">
        <v>411</v>
      </c>
      <c r="C8" s="51" t="s">
        <v>412</v>
      </c>
      <c r="D8" s="52" t="s">
        <v>407</v>
      </c>
      <c r="E8" s="183">
        <v>7831.72</v>
      </c>
      <c r="F8" s="53">
        <f t="shared" ref="F8:F13" si="1">IFERROR(VLOOKUP(B8,#REF!,8,0),0)</f>
        <v>0</v>
      </c>
      <c r="G8" s="184">
        <f t="shared" ref="G8:G13" si="2">ROUND(E8*F8,0)</f>
        <v>0</v>
      </c>
      <c r="H8" s="56">
        <f t="shared" ref="H8:H13" si="3">IFERROR(G8/$G$827,0)</f>
        <v>0</v>
      </c>
      <c r="I8" s="57"/>
      <c r="J8" s="57"/>
      <c r="K8" s="9"/>
      <c r="L8" s="12"/>
      <c r="M8" s="12"/>
      <c r="N8" s="12"/>
      <c r="O8" s="12"/>
      <c r="P8" s="153"/>
      <c r="Q8" s="12"/>
      <c r="R8" s="49"/>
      <c r="S8" s="12"/>
      <c r="T8" s="12"/>
      <c r="U8" s="12"/>
      <c r="V8" s="12"/>
      <c r="W8" s="12"/>
      <c r="X8" s="12"/>
      <c r="Y8" s="12"/>
      <c r="Z8" s="12"/>
      <c r="AA8" s="12"/>
      <c r="AB8" s="12"/>
      <c r="AC8" s="12"/>
      <c r="AD8" s="12"/>
      <c r="AE8" s="12"/>
      <c r="AF8" s="12"/>
    </row>
    <row r="9" ht="12.0" customHeight="1" outlineLevel="3">
      <c r="A9" s="12"/>
      <c r="B9" s="50" t="s">
        <v>413</v>
      </c>
      <c r="C9" s="51" t="s">
        <v>414</v>
      </c>
      <c r="D9" s="52" t="s">
        <v>407</v>
      </c>
      <c r="E9" s="183">
        <v>12137.0</v>
      </c>
      <c r="F9" s="53">
        <f t="shared" si="1"/>
        <v>0</v>
      </c>
      <c r="G9" s="184">
        <f t="shared" si="2"/>
        <v>0</v>
      </c>
      <c r="H9" s="56">
        <f t="shared" si="3"/>
        <v>0</v>
      </c>
      <c r="I9" s="57"/>
      <c r="J9" s="57"/>
      <c r="K9" s="9"/>
      <c r="L9" s="12"/>
      <c r="M9" s="12"/>
      <c r="N9" s="12"/>
      <c r="O9" s="12"/>
      <c r="P9" s="153"/>
      <c r="Q9" s="12"/>
      <c r="R9" s="49"/>
      <c r="S9" s="12"/>
      <c r="T9" s="12"/>
      <c r="U9" s="12"/>
      <c r="V9" s="12"/>
      <c r="W9" s="12"/>
      <c r="X9" s="12"/>
      <c r="Y9" s="12"/>
      <c r="Z9" s="12"/>
      <c r="AA9" s="12"/>
      <c r="AB9" s="12"/>
      <c r="AC9" s="12"/>
      <c r="AD9" s="12"/>
      <c r="AE9" s="12"/>
      <c r="AF9" s="12"/>
    </row>
    <row r="10" ht="12.0" customHeight="1" outlineLevel="3">
      <c r="A10" s="12"/>
      <c r="B10" s="50" t="s">
        <v>415</v>
      </c>
      <c r="C10" s="51" t="s">
        <v>416</v>
      </c>
      <c r="D10" s="52" t="s">
        <v>13</v>
      </c>
      <c r="E10" s="183">
        <v>170.0</v>
      </c>
      <c r="F10" s="53">
        <f t="shared" si="1"/>
        <v>0</v>
      </c>
      <c r="G10" s="184">
        <f t="shared" si="2"/>
        <v>0</v>
      </c>
      <c r="H10" s="56">
        <f t="shared" si="3"/>
        <v>0</v>
      </c>
      <c r="I10" s="57"/>
      <c r="J10" s="57"/>
      <c r="K10" s="9"/>
      <c r="L10" s="12"/>
      <c r="M10" s="12"/>
      <c r="N10" s="12"/>
      <c r="O10" s="12"/>
      <c r="P10" s="153"/>
      <c r="Q10" s="12"/>
      <c r="R10" s="49"/>
      <c r="S10" s="12"/>
      <c r="T10" s="12"/>
      <c r="U10" s="12"/>
      <c r="V10" s="12"/>
      <c r="W10" s="12"/>
      <c r="X10" s="12"/>
      <c r="Y10" s="12"/>
      <c r="Z10" s="12"/>
      <c r="AA10" s="12"/>
      <c r="AB10" s="12"/>
      <c r="AC10" s="12"/>
      <c r="AD10" s="12"/>
      <c r="AE10" s="12"/>
      <c r="AF10" s="12"/>
    </row>
    <row r="11" ht="12.0" customHeight="1" outlineLevel="3">
      <c r="A11" s="12"/>
      <c r="B11" s="50" t="s">
        <v>417</v>
      </c>
      <c r="C11" s="51" t="s">
        <v>418</v>
      </c>
      <c r="D11" s="52" t="s">
        <v>194</v>
      </c>
      <c r="E11" s="183">
        <v>170.0</v>
      </c>
      <c r="F11" s="53">
        <f t="shared" si="1"/>
        <v>0</v>
      </c>
      <c r="G11" s="184">
        <f t="shared" si="2"/>
        <v>0</v>
      </c>
      <c r="H11" s="56">
        <f t="shared" si="3"/>
        <v>0</v>
      </c>
      <c r="I11" s="57"/>
      <c r="J11" s="57"/>
      <c r="K11" s="9"/>
      <c r="L11" s="12"/>
      <c r="M11" s="12"/>
      <c r="N11" s="12"/>
      <c r="O11" s="12"/>
      <c r="P11" s="153"/>
      <c r="Q11" s="12"/>
      <c r="R11" s="49"/>
      <c r="S11" s="12"/>
      <c r="T11" s="12"/>
      <c r="U11" s="12"/>
      <c r="V11" s="12"/>
      <c r="W11" s="12"/>
      <c r="X11" s="12"/>
      <c r="Y11" s="12"/>
      <c r="Z11" s="12"/>
      <c r="AA11" s="12"/>
      <c r="AB11" s="12"/>
      <c r="AC11" s="12"/>
      <c r="AD11" s="12"/>
      <c r="AE11" s="12"/>
      <c r="AF11" s="12"/>
    </row>
    <row r="12" ht="12.0" customHeight="1" outlineLevel="3">
      <c r="A12" s="12"/>
      <c r="B12" s="50" t="s">
        <v>419</v>
      </c>
      <c r="C12" s="51" t="s">
        <v>420</v>
      </c>
      <c r="D12" s="52" t="s">
        <v>194</v>
      </c>
      <c r="E12" s="183">
        <v>170.0</v>
      </c>
      <c r="F12" s="53">
        <f t="shared" si="1"/>
        <v>0</v>
      </c>
      <c r="G12" s="184">
        <f t="shared" si="2"/>
        <v>0</v>
      </c>
      <c r="H12" s="56">
        <f t="shared" si="3"/>
        <v>0</v>
      </c>
      <c r="I12" s="57"/>
      <c r="J12" s="57"/>
      <c r="K12" s="9"/>
      <c r="L12" s="12"/>
      <c r="M12" s="12"/>
      <c r="N12" s="12"/>
      <c r="O12" s="12"/>
      <c r="P12" s="153"/>
      <c r="Q12" s="12"/>
      <c r="R12" s="49"/>
      <c r="S12" s="12"/>
      <c r="T12" s="12"/>
      <c r="U12" s="12"/>
      <c r="V12" s="12"/>
      <c r="W12" s="12"/>
      <c r="X12" s="12"/>
      <c r="Y12" s="12"/>
      <c r="Z12" s="12"/>
      <c r="AA12" s="12"/>
      <c r="AB12" s="12"/>
      <c r="AC12" s="12"/>
      <c r="AD12" s="12"/>
      <c r="AE12" s="12"/>
      <c r="AF12" s="12"/>
    </row>
    <row r="13" ht="12.0" customHeight="1" outlineLevel="3">
      <c r="A13" s="12"/>
      <c r="B13" s="50" t="s">
        <v>421</v>
      </c>
      <c r="C13" s="51" t="s">
        <v>422</v>
      </c>
      <c r="D13" s="52" t="s">
        <v>194</v>
      </c>
      <c r="E13" s="183">
        <v>170.0</v>
      </c>
      <c r="F13" s="53">
        <f t="shared" si="1"/>
        <v>0</v>
      </c>
      <c r="G13" s="184">
        <f t="shared" si="2"/>
        <v>0</v>
      </c>
      <c r="H13" s="56">
        <f t="shared" si="3"/>
        <v>0</v>
      </c>
      <c r="I13" s="57"/>
      <c r="J13" s="57"/>
      <c r="K13" s="9"/>
      <c r="L13" s="12"/>
      <c r="M13" s="12"/>
      <c r="N13" s="12"/>
      <c r="O13" s="12"/>
      <c r="P13" s="153"/>
      <c r="Q13" s="12"/>
      <c r="R13" s="49"/>
      <c r="S13" s="12"/>
      <c r="T13" s="12"/>
      <c r="U13" s="12"/>
      <c r="V13" s="12"/>
      <c r="W13" s="12"/>
      <c r="X13" s="12"/>
      <c r="Y13" s="12"/>
      <c r="Z13" s="12"/>
      <c r="AA13" s="12"/>
      <c r="AB13" s="12"/>
      <c r="AC13" s="12"/>
      <c r="AD13" s="12"/>
      <c r="AE13" s="12"/>
      <c r="AF13" s="12"/>
    </row>
    <row r="14" ht="12.0" customHeight="1" outlineLevel="2">
      <c r="A14" s="12"/>
      <c r="B14" s="176" t="s">
        <v>423</v>
      </c>
      <c r="C14" s="177" t="s">
        <v>424</v>
      </c>
      <c r="D14" s="178"/>
      <c r="E14" s="179"/>
      <c r="F14" s="180"/>
      <c r="G14" s="181">
        <f>SUM(G15:G16)</f>
        <v>0</v>
      </c>
      <c r="H14" s="182" t="str">
        <f>G14/$G$827</f>
        <v>#DIV/0!</v>
      </c>
      <c r="I14" s="31"/>
      <c r="J14" s="31"/>
      <c r="K14" s="47"/>
      <c r="L14" s="48"/>
      <c r="M14" s="12"/>
      <c r="N14" s="12"/>
      <c r="O14" s="12"/>
      <c r="P14" s="153"/>
      <c r="Q14" s="12"/>
      <c r="R14" s="49"/>
      <c r="S14" s="12"/>
      <c r="T14" s="12"/>
      <c r="U14" s="12"/>
      <c r="V14" s="12"/>
      <c r="W14" s="12"/>
      <c r="X14" s="12"/>
      <c r="Y14" s="12"/>
      <c r="Z14" s="12"/>
      <c r="AA14" s="12"/>
      <c r="AB14" s="12"/>
      <c r="AC14" s="12"/>
      <c r="AD14" s="12"/>
      <c r="AE14" s="12"/>
      <c r="AF14" s="12"/>
    </row>
    <row r="15" ht="12.0" customHeight="1" outlineLevel="3">
      <c r="A15" s="12"/>
      <c r="B15" s="50" t="s">
        <v>425</v>
      </c>
      <c r="C15" s="51" t="s">
        <v>426</v>
      </c>
      <c r="D15" s="52" t="s">
        <v>44</v>
      </c>
      <c r="E15" s="183">
        <v>3.0</v>
      </c>
      <c r="F15" s="53">
        <f t="shared" ref="F15:F16" si="4">IFERROR(VLOOKUP(B15,#REF!,8,0),0)</f>
        <v>0</v>
      </c>
      <c r="G15" s="184">
        <f t="shared" ref="G15:G16" si="5">ROUND(E15*F15,0)</f>
        <v>0</v>
      </c>
      <c r="H15" s="56">
        <f t="shared" ref="H15:H16" si="6">IFERROR(G15/$G$827,0)</f>
        <v>0</v>
      </c>
      <c r="I15" s="57"/>
      <c r="J15" s="57"/>
      <c r="K15" s="9"/>
      <c r="L15" s="12"/>
      <c r="M15" s="12"/>
      <c r="N15" s="12"/>
      <c r="O15" s="12"/>
      <c r="P15" s="153"/>
      <c r="Q15" s="12"/>
      <c r="R15" s="49"/>
      <c r="S15" s="12"/>
      <c r="T15" s="12"/>
      <c r="U15" s="12"/>
      <c r="V15" s="12"/>
      <c r="W15" s="12"/>
      <c r="X15" s="12"/>
      <c r="Y15" s="12"/>
      <c r="Z15" s="12"/>
      <c r="AA15" s="12"/>
      <c r="AB15" s="12"/>
      <c r="AC15" s="12"/>
      <c r="AD15" s="12"/>
      <c r="AE15" s="12"/>
      <c r="AF15" s="12"/>
    </row>
    <row r="16" ht="12.0" customHeight="1" outlineLevel="3">
      <c r="A16" s="12"/>
      <c r="B16" s="50" t="s">
        <v>427</v>
      </c>
      <c r="C16" s="51" t="s">
        <v>428</v>
      </c>
      <c r="D16" s="52" t="s">
        <v>44</v>
      </c>
      <c r="E16" s="183">
        <v>3.0</v>
      </c>
      <c r="F16" s="53">
        <f t="shared" si="4"/>
        <v>0</v>
      </c>
      <c r="G16" s="184">
        <f t="shared" si="5"/>
        <v>0</v>
      </c>
      <c r="H16" s="56">
        <f t="shared" si="6"/>
        <v>0</v>
      </c>
      <c r="I16" s="57"/>
      <c r="J16" s="57"/>
      <c r="K16" s="9"/>
      <c r="L16" s="12"/>
      <c r="M16" s="12"/>
      <c r="N16" s="12"/>
      <c r="O16" s="12"/>
      <c r="P16" s="153"/>
      <c r="Q16" s="12"/>
      <c r="R16" s="49"/>
      <c r="S16" s="12"/>
      <c r="T16" s="12"/>
      <c r="U16" s="12"/>
      <c r="V16" s="12"/>
      <c r="W16" s="12"/>
      <c r="X16" s="12"/>
      <c r="Y16" s="12"/>
      <c r="Z16" s="12"/>
      <c r="AA16" s="12"/>
      <c r="AB16" s="12"/>
      <c r="AC16" s="12"/>
      <c r="AD16" s="12"/>
      <c r="AE16" s="12"/>
      <c r="AF16" s="12"/>
    </row>
    <row r="17" ht="12.0" customHeight="1" outlineLevel="2">
      <c r="A17" s="12"/>
      <c r="B17" s="176" t="s">
        <v>429</v>
      </c>
      <c r="C17" s="177" t="s">
        <v>430</v>
      </c>
      <c r="D17" s="178"/>
      <c r="E17" s="179"/>
      <c r="F17" s="180"/>
      <c r="G17" s="181">
        <f>SUM(G18:G20)</f>
        <v>0</v>
      </c>
      <c r="H17" s="182" t="str">
        <f>G17/$G$827</f>
        <v>#DIV/0!</v>
      </c>
      <c r="I17" s="31"/>
      <c r="J17" s="31"/>
      <c r="K17" s="47"/>
      <c r="L17" s="48"/>
      <c r="M17" s="12"/>
      <c r="N17" s="12"/>
      <c r="O17" s="12"/>
      <c r="P17" s="153"/>
      <c r="Q17" s="12"/>
      <c r="R17" s="49"/>
      <c r="S17" s="12"/>
      <c r="T17" s="12"/>
      <c r="U17" s="12"/>
      <c r="V17" s="12"/>
      <c r="W17" s="12"/>
      <c r="X17" s="12"/>
      <c r="Y17" s="12"/>
      <c r="Z17" s="12"/>
      <c r="AA17" s="12"/>
      <c r="AB17" s="12"/>
      <c r="AC17" s="12"/>
      <c r="AD17" s="12"/>
      <c r="AE17" s="12"/>
      <c r="AF17" s="12"/>
    </row>
    <row r="18" ht="12.0" customHeight="1" outlineLevel="3">
      <c r="A18" s="12"/>
      <c r="B18" s="50" t="s">
        <v>431</v>
      </c>
      <c r="C18" s="51" t="s">
        <v>432</v>
      </c>
      <c r="D18" s="52" t="s">
        <v>407</v>
      </c>
      <c r="E18" s="183">
        <v>47.05</v>
      </c>
      <c r="F18" s="53">
        <f>IFERROR(VLOOKUP(B18,#REF!,8,0),0)</f>
        <v>0</v>
      </c>
      <c r="G18" s="184">
        <f t="shared" ref="G18:G20" si="7">ROUND(E18*F18,0)</f>
        <v>0</v>
      </c>
      <c r="H18" s="56">
        <f t="shared" ref="H18:H21" si="8">IFERROR(G18/$G$827,0)</f>
        <v>0</v>
      </c>
      <c r="I18" s="57"/>
      <c r="J18" s="57"/>
      <c r="K18" s="9"/>
      <c r="L18" s="12"/>
      <c r="M18" s="12"/>
      <c r="N18" s="12"/>
      <c r="O18" s="12"/>
      <c r="P18" s="153"/>
      <c r="Q18" s="12"/>
      <c r="R18" s="49"/>
      <c r="S18" s="12"/>
      <c r="T18" s="12"/>
      <c r="U18" s="12"/>
      <c r="V18" s="12"/>
      <c r="W18" s="12"/>
      <c r="X18" s="12"/>
      <c r="Y18" s="12"/>
      <c r="Z18" s="12"/>
      <c r="AA18" s="12"/>
      <c r="AB18" s="12"/>
      <c r="AC18" s="12"/>
      <c r="AD18" s="12"/>
      <c r="AE18" s="12"/>
      <c r="AF18" s="12"/>
    </row>
    <row r="19" ht="12.0" customHeight="1" outlineLevel="3">
      <c r="A19" s="12"/>
      <c r="B19" s="50" t="s">
        <v>433</v>
      </c>
      <c r="C19" s="51" t="s">
        <v>434</v>
      </c>
      <c r="D19" s="52" t="s">
        <v>3</v>
      </c>
      <c r="E19" s="183">
        <v>1.0</v>
      </c>
      <c r="F19" s="53">
        <v>0.0</v>
      </c>
      <c r="G19" s="184">
        <f t="shared" si="7"/>
        <v>0</v>
      </c>
      <c r="H19" s="56">
        <f t="shared" si="8"/>
        <v>0</v>
      </c>
      <c r="I19" s="57"/>
      <c r="J19" s="57"/>
      <c r="K19" s="9"/>
      <c r="L19" s="12"/>
      <c r="M19" s="12"/>
      <c r="N19" s="12"/>
      <c r="O19" s="12"/>
      <c r="P19" s="153"/>
      <c r="Q19" s="12"/>
      <c r="R19" s="49"/>
      <c r="S19" s="12"/>
      <c r="T19" s="12"/>
      <c r="U19" s="12"/>
      <c r="V19" s="12"/>
      <c r="W19" s="12"/>
      <c r="X19" s="12"/>
      <c r="Y19" s="12"/>
      <c r="Z19" s="12"/>
      <c r="AA19" s="12"/>
      <c r="AB19" s="12"/>
      <c r="AC19" s="12"/>
      <c r="AD19" s="12"/>
      <c r="AE19" s="12"/>
      <c r="AF19" s="12"/>
    </row>
    <row r="20" ht="12.0" customHeight="1" outlineLevel="3">
      <c r="A20" s="12"/>
      <c r="B20" s="50" t="s">
        <v>435</v>
      </c>
      <c r="C20" s="51" t="s">
        <v>436</v>
      </c>
      <c r="D20" s="52" t="s">
        <v>13</v>
      </c>
      <c r="E20" s="183">
        <v>120.0</v>
      </c>
      <c r="F20" s="53">
        <f>IFERROR(VLOOKUP(B20,#REF!,8,0),0)</f>
        <v>0</v>
      </c>
      <c r="G20" s="184">
        <f t="shared" si="7"/>
        <v>0</v>
      </c>
      <c r="H20" s="56">
        <f t="shared" si="8"/>
        <v>0</v>
      </c>
      <c r="I20" s="57"/>
      <c r="J20" s="57"/>
      <c r="K20" s="9"/>
      <c r="L20" s="12"/>
      <c r="M20" s="12"/>
      <c r="N20" s="12"/>
      <c r="O20" s="12"/>
      <c r="P20" s="153"/>
      <c r="Q20" s="12"/>
      <c r="R20" s="49"/>
      <c r="S20" s="12"/>
      <c r="T20" s="12"/>
      <c r="U20" s="12"/>
      <c r="V20" s="12"/>
      <c r="W20" s="12"/>
      <c r="X20" s="12"/>
      <c r="Y20" s="12"/>
      <c r="Z20" s="12"/>
      <c r="AA20" s="12"/>
      <c r="AB20" s="12"/>
      <c r="AC20" s="12"/>
      <c r="AD20" s="12"/>
      <c r="AE20" s="12"/>
      <c r="AF20" s="12"/>
    </row>
    <row r="21" ht="12.0" customHeight="1" outlineLevel="1">
      <c r="A21" s="168"/>
      <c r="B21" s="169">
        <v>2.0</v>
      </c>
      <c r="C21" s="170" t="s">
        <v>437</v>
      </c>
      <c r="D21" s="171" t="s">
        <v>407</v>
      </c>
      <c r="E21" s="172"/>
      <c r="F21" s="173">
        <f>G21/$E$5</f>
        <v>0</v>
      </c>
      <c r="G21" s="174">
        <f>G22+G25</f>
        <v>0</v>
      </c>
      <c r="H21" s="175">
        <f t="shared" si="8"/>
        <v>0</v>
      </c>
      <c r="I21" s="47"/>
      <c r="J21" s="47"/>
      <c r="K21" s="9"/>
      <c r="L21" s="12"/>
      <c r="M21" s="12"/>
      <c r="N21" s="12"/>
      <c r="O21" s="12"/>
      <c r="P21" s="153"/>
      <c r="Q21" s="12"/>
      <c r="R21" s="49"/>
      <c r="S21" s="12"/>
      <c r="T21" s="12"/>
      <c r="U21" s="12"/>
      <c r="V21" s="12"/>
      <c r="W21" s="12"/>
      <c r="X21" s="12"/>
      <c r="Y21" s="12"/>
      <c r="Z21" s="12"/>
      <c r="AA21" s="12"/>
      <c r="AB21" s="12"/>
      <c r="AC21" s="12"/>
      <c r="AD21" s="12"/>
      <c r="AE21" s="12"/>
      <c r="AF21" s="12"/>
    </row>
    <row r="22" ht="12.0" customHeight="1" outlineLevel="2">
      <c r="A22" s="12"/>
      <c r="B22" s="176" t="s">
        <v>438</v>
      </c>
      <c r="C22" s="177" t="s">
        <v>439</v>
      </c>
      <c r="D22" s="178"/>
      <c r="E22" s="179"/>
      <c r="F22" s="180"/>
      <c r="G22" s="181">
        <f>SUM(G23:G24)</f>
        <v>0</v>
      </c>
      <c r="H22" s="182" t="str">
        <f>G22/$G$827</f>
        <v>#DIV/0!</v>
      </c>
      <c r="I22" s="31"/>
      <c r="J22" s="31"/>
      <c r="K22" s="47"/>
      <c r="L22" s="48"/>
      <c r="M22" s="12"/>
      <c r="N22" s="12"/>
      <c r="O22" s="12"/>
      <c r="P22" s="153"/>
      <c r="Q22" s="12"/>
      <c r="R22" s="49"/>
      <c r="S22" s="12"/>
      <c r="T22" s="12"/>
      <c r="U22" s="12"/>
      <c r="V22" s="12"/>
      <c r="W22" s="12"/>
      <c r="X22" s="12"/>
      <c r="Y22" s="12"/>
      <c r="Z22" s="12"/>
      <c r="AA22" s="12"/>
      <c r="AB22" s="12"/>
      <c r="AC22" s="12"/>
      <c r="AD22" s="12"/>
      <c r="AE22" s="12"/>
      <c r="AF22" s="12"/>
    </row>
    <row r="23" ht="12.0" customHeight="1" outlineLevel="3">
      <c r="A23" s="12"/>
      <c r="B23" s="50" t="s">
        <v>440</v>
      </c>
      <c r="C23" s="51" t="s">
        <v>441</v>
      </c>
      <c r="D23" s="52" t="s">
        <v>61</v>
      </c>
      <c r="E23" s="183">
        <v>1654.5</v>
      </c>
      <c r="F23" s="53">
        <f t="shared" ref="F23:F24" si="9">IFERROR(VLOOKUP(B23,#REF!,8,0),0)</f>
        <v>0</v>
      </c>
      <c r="G23" s="184">
        <f t="shared" ref="G23:G24" si="10">ROUND(E23*F23,0)</f>
        <v>0</v>
      </c>
      <c r="H23" s="56">
        <f t="shared" ref="H23:H24" si="11">IFERROR(G23/$G$827,0)</f>
        <v>0</v>
      </c>
      <c r="I23" s="57"/>
      <c r="J23" s="57"/>
      <c r="K23" s="9"/>
      <c r="L23" s="12"/>
      <c r="M23" s="12"/>
      <c r="N23" s="12"/>
      <c r="O23" s="12"/>
      <c r="P23" s="153"/>
      <c r="Q23" s="12"/>
      <c r="R23" s="49"/>
      <c r="S23" s="12"/>
      <c r="T23" s="12"/>
      <c r="U23" s="12"/>
      <c r="V23" s="12"/>
      <c r="W23" s="12"/>
      <c r="X23" s="12"/>
      <c r="Y23" s="12"/>
      <c r="Z23" s="12"/>
      <c r="AA23" s="12"/>
      <c r="AB23" s="12"/>
      <c r="AC23" s="12"/>
      <c r="AD23" s="12"/>
      <c r="AE23" s="12"/>
      <c r="AF23" s="12"/>
    </row>
    <row r="24" ht="12.0" customHeight="1" outlineLevel="3">
      <c r="A24" s="12"/>
      <c r="B24" s="50" t="s">
        <v>442</v>
      </c>
      <c r="C24" s="51" t="s">
        <v>443</v>
      </c>
      <c r="D24" s="52" t="s">
        <v>61</v>
      </c>
      <c r="E24" s="183">
        <v>1985.24</v>
      </c>
      <c r="F24" s="53">
        <f t="shared" si="9"/>
        <v>0</v>
      </c>
      <c r="G24" s="184">
        <f t="shared" si="10"/>
        <v>0</v>
      </c>
      <c r="H24" s="56">
        <f t="shared" si="11"/>
        <v>0</v>
      </c>
      <c r="I24" s="57"/>
      <c r="J24" s="57"/>
      <c r="K24" s="9"/>
      <c r="L24" s="12"/>
      <c r="M24" s="12"/>
      <c r="N24" s="12"/>
      <c r="O24" s="12"/>
      <c r="P24" s="153"/>
      <c r="Q24" s="12"/>
      <c r="R24" s="49"/>
      <c r="S24" s="12"/>
      <c r="T24" s="12"/>
      <c r="U24" s="12"/>
      <c r="V24" s="12"/>
      <c r="W24" s="12"/>
      <c r="X24" s="12"/>
      <c r="Y24" s="12"/>
      <c r="Z24" s="12"/>
      <c r="AA24" s="12"/>
      <c r="AB24" s="12"/>
      <c r="AC24" s="12"/>
      <c r="AD24" s="12"/>
      <c r="AE24" s="12"/>
      <c r="AF24" s="12"/>
    </row>
    <row r="25" ht="12.0" customHeight="1" outlineLevel="2">
      <c r="A25" s="12"/>
      <c r="B25" s="176" t="s">
        <v>444</v>
      </c>
      <c r="C25" s="177" t="s">
        <v>445</v>
      </c>
      <c r="D25" s="178"/>
      <c r="E25" s="179"/>
      <c r="F25" s="180"/>
      <c r="G25" s="181">
        <f>SUM(G26:G28)</f>
        <v>0</v>
      </c>
      <c r="H25" s="182" t="str">
        <f>G25/$G$827</f>
        <v>#DIV/0!</v>
      </c>
      <c r="I25" s="31"/>
      <c r="J25" s="31"/>
      <c r="K25" s="47"/>
      <c r="L25" s="48"/>
      <c r="M25" s="12"/>
      <c r="N25" s="12"/>
      <c r="O25" s="12"/>
      <c r="P25" s="153"/>
      <c r="Q25" s="12"/>
      <c r="R25" s="49"/>
      <c r="S25" s="12"/>
      <c r="T25" s="12"/>
      <c r="U25" s="12"/>
      <c r="V25" s="12"/>
      <c r="W25" s="12"/>
      <c r="X25" s="12"/>
      <c r="Y25" s="12"/>
      <c r="Z25" s="12"/>
      <c r="AA25" s="12"/>
      <c r="AB25" s="12"/>
      <c r="AC25" s="12"/>
      <c r="AD25" s="12"/>
      <c r="AE25" s="12"/>
      <c r="AF25" s="12"/>
    </row>
    <row r="26" ht="12.0" customHeight="1" outlineLevel="3">
      <c r="A26" s="12"/>
      <c r="B26" s="50" t="s">
        <v>446</v>
      </c>
      <c r="C26" s="51" t="s">
        <v>447</v>
      </c>
      <c r="D26" s="52" t="s">
        <v>61</v>
      </c>
      <c r="E26" s="183">
        <v>1081.95</v>
      </c>
      <c r="F26" s="53">
        <f t="shared" ref="F26:F28" si="12">IFERROR(VLOOKUP(B26,#REF!,8,0),0)</f>
        <v>0</v>
      </c>
      <c r="G26" s="184">
        <f t="shared" ref="G26:G28" si="13">ROUND(E26*F26,0)</f>
        <v>0</v>
      </c>
      <c r="H26" s="56">
        <f t="shared" ref="H26:H29" si="14">IFERROR(G26/$G$827,0)</f>
        <v>0</v>
      </c>
      <c r="I26" s="57"/>
      <c r="J26" s="57"/>
      <c r="K26" s="9"/>
      <c r="L26" s="12"/>
      <c r="M26" s="12"/>
      <c r="N26" s="12"/>
      <c r="O26" s="12"/>
      <c r="P26" s="153"/>
      <c r="Q26" s="12"/>
      <c r="R26" s="49"/>
      <c r="S26" s="12"/>
      <c r="T26" s="12"/>
      <c r="U26" s="12"/>
      <c r="V26" s="12"/>
      <c r="W26" s="12"/>
      <c r="X26" s="12"/>
      <c r="Y26" s="12"/>
      <c r="Z26" s="12"/>
      <c r="AA26" s="12"/>
      <c r="AB26" s="12"/>
      <c r="AC26" s="12"/>
      <c r="AD26" s="12"/>
      <c r="AE26" s="12"/>
      <c r="AF26" s="12"/>
    </row>
    <row r="27" ht="12.0" customHeight="1" outlineLevel="3">
      <c r="A27" s="12"/>
      <c r="B27" s="50" t="s">
        <v>448</v>
      </c>
      <c r="C27" s="51" t="s">
        <v>449</v>
      </c>
      <c r="D27" s="52" t="s">
        <v>61</v>
      </c>
      <c r="E27" s="183">
        <v>48.0</v>
      </c>
      <c r="F27" s="53">
        <f t="shared" si="12"/>
        <v>0</v>
      </c>
      <c r="G27" s="184">
        <f t="shared" si="13"/>
        <v>0</v>
      </c>
      <c r="H27" s="56">
        <f t="shared" si="14"/>
        <v>0</v>
      </c>
      <c r="I27" s="57"/>
      <c r="J27" s="57"/>
      <c r="K27" s="9"/>
      <c r="L27" s="12"/>
      <c r="M27" s="12"/>
      <c r="N27" s="12"/>
      <c r="O27" s="12"/>
      <c r="P27" s="153"/>
      <c r="Q27" s="12"/>
      <c r="R27" s="49"/>
      <c r="S27" s="12"/>
      <c r="T27" s="12"/>
      <c r="U27" s="12"/>
      <c r="V27" s="12"/>
      <c r="W27" s="12"/>
      <c r="X27" s="12"/>
      <c r="Y27" s="12"/>
      <c r="Z27" s="12"/>
      <c r="AA27" s="12"/>
      <c r="AB27" s="12"/>
      <c r="AC27" s="12"/>
      <c r="AD27" s="12"/>
      <c r="AE27" s="12"/>
      <c r="AF27" s="12"/>
    </row>
    <row r="28" ht="12.0" customHeight="1" outlineLevel="3">
      <c r="A28" s="12"/>
      <c r="B28" s="50" t="s">
        <v>450</v>
      </c>
      <c r="C28" s="51" t="s">
        <v>451</v>
      </c>
      <c r="D28" s="52" t="s">
        <v>407</v>
      </c>
      <c r="E28" s="183">
        <v>4091.79</v>
      </c>
      <c r="F28" s="53">
        <f t="shared" si="12"/>
        <v>0</v>
      </c>
      <c r="G28" s="184">
        <f t="shared" si="13"/>
        <v>0</v>
      </c>
      <c r="H28" s="56">
        <f t="shared" si="14"/>
        <v>0</v>
      </c>
      <c r="I28" s="57"/>
      <c r="J28" s="57"/>
      <c r="K28" s="9"/>
      <c r="L28" s="12"/>
      <c r="M28" s="12"/>
      <c r="N28" s="12"/>
      <c r="O28" s="12"/>
      <c r="P28" s="153"/>
      <c r="Q28" s="12"/>
      <c r="R28" s="49"/>
      <c r="S28" s="12"/>
      <c r="T28" s="12"/>
      <c r="U28" s="12"/>
      <c r="V28" s="12"/>
      <c r="W28" s="12"/>
      <c r="X28" s="12"/>
      <c r="Y28" s="12"/>
      <c r="Z28" s="12"/>
      <c r="AA28" s="12"/>
      <c r="AB28" s="12"/>
      <c r="AC28" s="12"/>
      <c r="AD28" s="12"/>
      <c r="AE28" s="12"/>
      <c r="AF28" s="12"/>
    </row>
    <row r="29" ht="12.0" customHeight="1" outlineLevel="1">
      <c r="A29" s="168"/>
      <c r="B29" s="169">
        <v>3.0</v>
      </c>
      <c r="C29" s="170" t="s">
        <v>452</v>
      </c>
      <c r="D29" s="171" t="s">
        <v>407</v>
      </c>
      <c r="E29" s="172"/>
      <c r="F29" s="173">
        <f>G29/$E$5</f>
        <v>0</v>
      </c>
      <c r="G29" s="174">
        <f>G30+G36</f>
        <v>0</v>
      </c>
      <c r="H29" s="175">
        <f t="shared" si="14"/>
        <v>0</v>
      </c>
      <c r="I29" s="47"/>
      <c r="J29" s="47"/>
      <c r="K29" s="9"/>
      <c r="L29" s="12"/>
      <c r="M29" s="12"/>
      <c r="N29" s="12"/>
      <c r="O29" s="12"/>
      <c r="P29" s="153"/>
      <c r="Q29" s="12"/>
      <c r="R29" s="49"/>
      <c r="S29" s="12"/>
      <c r="T29" s="12"/>
      <c r="U29" s="12"/>
      <c r="V29" s="12"/>
      <c r="W29" s="12"/>
      <c r="X29" s="12"/>
      <c r="Y29" s="12"/>
      <c r="Z29" s="12"/>
      <c r="AA29" s="12"/>
      <c r="AB29" s="12"/>
      <c r="AC29" s="12"/>
      <c r="AD29" s="12"/>
      <c r="AE29" s="12"/>
      <c r="AF29" s="12"/>
    </row>
    <row r="30" ht="12.0" customHeight="1" outlineLevel="2">
      <c r="A30" s="12"/>
      <c r="B30" s="176" t="s">
        <v>453</v>
      </c>
      <c r="C30" s="177" t="s">
        <v>454</v>
      </c>
      <c r="D30" s="178"/>
      <c r="E30" s="179"/>
      <c r="F30" s="180"/>
      <c r="G30" s="181">
        <f>SUM(G31:G35)</f>
        <v>0</v>
      </c>
      <c r="H30" s="182" t="str">
        <f>G30/$G$827</f>
        <v>#DIV/0!</v>
      </c>
      <c r="I30" s="31"/>
      <c r="J30" s="31"/>
      <c r="K30" s="47"/>
      <c r="L30" s="48"/>
      <c r="M30" s="12"/>
      <c r="N30" s="12"/>
      <c r="O30" s="12"/>
      <c r="P30" s="153"/>
      <c r="Q30" s="12"/>
      <c r="R30" s="49"/>
      <c r="S30" s="12"/>
      <c r="T30" s="12"/>
      <c r="U30" s="12"/>
      <c r="V30" s="12"/>
      <c r="W30" s="12"/>
      <c r="X30" s="12"/>
      <c r="Y30" s="12"/>
      <c r="Z30" s="12"/>
      <c r="AA30" s="12"/>
      <c r="AB30" s="12"/>
      <c r="AC30" s="12"/>
      <c r="AD30" s="12"/>
      <c r="AE30" s="12"/>
      <c r="AF30" s="12"/>
    </row>
    <row r="31" ht="12.0" customHeight="1" outlineLevel="3">
      <c r="A31" s="12"/>
      <c r="B31" s="50" t="s">
        <v>455</v>
      </c>
      <c r="C31" s="58" t="s">
        <v>456</v>
      </c>
      <c r="D31" s="52" t="s">
        <v>61</v>
      </c>
      <c r="E31" s="183">
        <v>52.23</v>
      </c>
      <c r="F31" s="53">
        <f t="shared" ref="F31:F35" si="15">IFERROR(VLOOKUP(B31,#REF!,8,0),0)</f>
        <v>0</v>
      </c>
      <c r="G31" s="184">
        <f t="shared" ref="G31:G35" si="16">ROUND(E31*F31,0)</f>
        <v>0</v>
      </c>
      <c r="H31" s="56">
        <f t="shared" ref="H31:H35" si="17">IFERROR(G31/$G$827,0)</f>
        <v>0</v>
      </c>
      <c r="I31" s="57"/>
      <c r="J31" s="57"/>
      <c r="K31" s="9"/>
      <c r="L31" s="12"/>
      <c r="M31" s="12"/>
      <c r="N31" s="12"/>
      <c r="O31" s="12"/>
      <c r="P31" s="153"/>
      <c r="Q31" s="12"/>
      <c r="R31" s="49"/>
      <c r="S31" s="12"/>
      <c r="T31" s="12"/>
      <c r="U31" s="12"/>
      <c r="V31" s="12"/>
      <c r="W31" s="12"/>
      <c r="X31" s="12"/>
      <c r="Y31" s="12"/>
      <c r="Z31" s="12"/>
      <c r="AA31" s="12"/>
      <c r="AB31" s="12"/>
      <c r="AC31" s="12"/>
      <c r="AD31" s="12"/>
      <c r="AE31" s="12"/>
      <c r="AF31" s="12"/>
    </row>
    <row r="32" ht="12.0" customHeight="1" outlineLevel="3">
      <c r="A32" s="12"/>
      <c r="B32" s="50" t="s">
        <v>457</v>
      </c>
      <c r="C32" s="58" t="s">
        <v>458</v>
      </c>
      <c r="D32" s="52" t="s">
        <v>61</v>
      </c>
      <c r="E32" s="183">
        <v>68.17</v>
      </c>
      <c r="F32" s="53">
        <f t="shared" si="15"/>
        <v>0</v>
      </c>
      <c r="G32" s="184">
        <f t="shared" si="16"/>
        <v>0</v>
      </c>
      <c r="H32" s="56">
        <f t="shared" si="17"/>
        <v>0</v>
      </c>
      <c r="I32" s="57"/>
      <c r="J32" s="57"/>
      <c r="K32" s="9"/>
      <c r="L32" s="12"/>
      <c r="M32" s="12"/>
      <c r="N32" s="12"/>
      <c r="O32" s="12"/>
      <c r="P32" s="153"/>
      <c r="Q32" s="12"/>
      <c r="R32" s="49"/>
      <c r="S32" s="12"/>
      <c r="T32" s="12"/>
      <c r="U32" s="12"/>
      <c r="V32" s="12"/>
      <c r="W32" s="12"/>
      <c r="X32" s="12"/>
      <c r="Y32" s="12"/>
      <c r="Z32" s="12"/>
      <c r="AA32" s="12"/>
      <c r="AB32" s="12"/>
      <c r="AC32" s="12"/>
      <c r="AD32" s="12"/>
      <c r="AE32" s="12"/>
      <c r="AF32" s="12"/>
    </row>
    <row r="33" ht="12.0" customHeight="1" outlineLevel="3">
      <c r="A33" s="12"/>
      <c r="B33" s="50" t="s">
        <v>459</v>
      </c>
      <c r="C33" s="58" t="s">
        <v>460</v>
      </c>
      <c r="D33" s="52" t="s">
        <v>61</v>
      </c>
      <c r="E33" s="183">
        <v>204.5</v>
      </c>
      <c r="F33" s="53">
        <f t="shared" si="15"/>
        <v>0</v>
      </c>
      <c r="G33" s="184">
        <f t="shared" si="16"/>
        <v>0</v>
      </c>
      <c r="H33" s="56">
        <f t="shared" si="17"/>
        <v>0</v>
      </c>
      <c r="I33" s="57"/>
      <c r="J33" s="57"/>
      <c r="K33" s="9"/>
      <c r="L33" s="12"/>
      <c r="M33" s="12"/>
      <c r="N33" s="12"/>
      <c r="O33" s="12"/>
      <c r="P33" s="153"/>
      <c r="Q33" s="12"/>
      <c r="R33" s="49"/>
      <c r="S33" s="12"/>
      <c r="T33" s="12"/>
      <c r="U33" s="12"/>
      <c r="V33" s="12"/>
      <c r="W33" s="12"/>
      <c r="X33" s="12"/>
      <c r="Y33" s="12"/>
      <c r="Z33" s="12"/>
      <c r="AA33" s="12"/>
      <c r="AB33" s="12"/>
      <c r="AC33" s="12"/>
      <c r="AD33" s="12"/>
      <c r="AE33" s="12"/>
      <c r="AF33" s="12"/>
    </row>
    <row r="34" ht="12.0" customHeight="1" outlineLevel="3">
      <c r="A34" s="12"/>
      <c r="B34" s="50" t="s">
        <v>461</v>
      </c>
      <c r="C34" s="58" t="s">
        <v>462</v>
      </c>
      <c r="D34" s="52" t="s">
        <v>61</v>
      </c>
      <c r="E34" s="183">
        <v>54.71</v>
      </c>
      <c r="F34" s="53">
        <f t="shared" si="15"/>
        <v>0</v>
      </c>
      <c r="G34" s="184">
        <f t="shared" si="16"/>
        <v>0</v>
      </c>
      <c r="H34" s="56">
        <f t="shared" si="17"/>
        <v>0</v>
      </c>
      <c r="I34" s="57"/>
      <c r="J34" s="57"/>
      <c r="K34" s="9"/>
      <c r="L34" s="12"/>
      <c r="M34" s="12"/>
      <c r="N34" s="12"/>
      <c r="O34" s="12"/>
      <c r="P34" s="153"/>
      <c r="Q34" s="12"/>
      <c r="R34" s="49"/>
      <c r="S34" s="12"/>
      <c r="T34" s="12"/>
      <c r="U34" s="12"/>
      <c r="V34" s="12"/>
      <c r="W34" s="12"/>
      <c r="X34" s="12"/>
      <c r="Y34" s="12"/>
      <c r="Z34" s="12"/>
      <c r="AA34" s="12"/>
      <c r="AB34" s="12"/>
      <c r="AC34" s="12"/>
      <c r="AD34" s="12"/>
      <c r="AE34" s="12"/>
      <c r="AF34" s="12"/>
    </row>
    <row r="35" ht="12.0" customHeight="1" outlineLevel="3">
      <c r="A35" s="12"/>
      <c r="B35" s="50" t="s">
        <v>463</v>
      </c>
      <c r="C35" s="58" t="s">
        <v>464</v>
      </c>
      <c r="D35" s="52" t="s">
        <v>61</v>
      </c>
      <c r="E35" s="183">
        <v>209.14</v>
      </c>
      <c r="F35" s="53">
        <f t="shared" si="15"/>
        <v>0</v>
      </c>
      <c r="G35" s="184">
        <f t="shared" si="16"/>
        <v>0</v>
      </c>
      <c r="H35" s="56">
        <f t="shared" si="17"/>
        <v>0</v>
      </c>
      <c r="I35" s="57"/>
      <c r="J35" s="57"/>
      <c r="K35" s="9"/>
      <c r="L35" s="12"/>
      <c r="M35" s="12"/>
      <c r="N35" s="12"/>
      <c r="O35" s="12"/>
      <c r="P35" s="153"/>
      <c r="Q35" s="12"/>
      <c r="R35" s="49"/>
      <c r="S35" s="12"/>
      <c r="T35" s="12"/>
      <c r="U35" s="12"/>
      <c r="V35" s="12"/>
      <c r="W35" s="12"/>
      <c r="X35" s="12"/>
      <c r="Y35" s="12"/>
      <c r="Z35" s="12"/>
      <c r="AA35" s="12"/>
      <c r="AB35" s="12"/>
      <c r="AC35" s="12"/>
      <c r="AD35" s="12"/>
      <c r="AE35" s="12"/>
      <c r="AF35" s="12"/>
    </row>
    <row r="36" ht="12.0" customHeight="1" outlineLevel="2">
      <c r="A36" s="12"/>
      <c r="B36" s="176" t="s">
        <v>465</v>
      </c>
      <c r="C36" s="177" t="s">
        <v>466</v>
      </c>
      <c r="D36" s="178"/>
      <c r="E36" s="179"/>
      <c r="F36" s="180"/>
      <c r="G36" s="181">
        <f>SUM(G37:G39)</f>
        <v>0</v>
      </c>
      <c r="H36" s="182" t="str">
        <f>G36/$G$827</f>
        <v>#DIV/0!</v>
      </c>
      <c r="I36" s="31"/>
      <c r="J36" s="31"/>
      <c r="K36" s="47"/>
      <c r="L36" s="48"/>
      <c r="M36" s="12"/>
      <c r="N36" s="12"/>
      <c r="O36" s="12"/>
      <c r="P36" s="153"/>
      <c r="Q36" s="12"/>
      <c r="R36" s="49"/>
      <c r="S36" s="12"/>
      <c r="T36" s="12"/>
      <c r="U36" s="12"/>
      <c r="V36" s="12"/>
      <c r="W36" s="12"/>
      <c r="X36" s="12"/>
      <c r="Y36" s="12"/>
      <c r="Z36" s="12"/>
      <c r="AA36" s="12"/>
      <c r="AB36" s="12"/>
      <c r="AC36" s="12"/>
      <c r="AD36" s="12"/>
      <c r="AE36" s="12"/>
      <c r="AF36" s="12"/>
    </row>
    <row r="37" ht="12.0" customHeight="1" outlineLevel="3">
      <c r="A37" s="12"/>
      <c r="B37" s="50" t="s">
        <v>467</v>
      </c>
      <c r="C37" s="58" t="s">
        <v>468</v>
      </c>
      <c r="D37" s="52" t="s">
        <v>407</v>
      </c>
      <c r="E37" s="183">
        <v>4091.79</v>
      </c>
      <c r="F37" s="53">
        <f t="shared" ref="F37:F39" si="18">IFERROR(VLOOKUP(B37,#REF!,8,0),0)</f>
        <v>0</v>
      </c>
      <c r="G37" s="184">
        <f t="shared" ref="G37:G39" si="19">ROUND(E37*F37,0)</f>
        <v>0</v>
      </c>
      <c r="H37" s="56">
        <f t="shared" ref="H37:H40" si="20">IFERROR(G37/$G$827,0)</f>
        <v>0</v>
      </c>
      <c r="I37" s="57"/>
      <c r="J37" s="57"/>
      <c r="K37" s="9"/>
      <c r="L37" s="12"/>
      <c r="M37" s="12"/>
      <c r="N37" s="12"/>
      <c r="O37" s="12"/>
      <c r="P37" s="153"/>
      <c r="Q37" s="12"/>
      <c r="R37" s="49"/>
      <c r="S37" s="12"/>
      <c r="T37" s="12"/>
      <c r="U37" s="12"/>
      <c r="V37" s="12"/>
      <c r="W37" s="12"/>
      <c r="X37" s="12"/>
      <c r="Y37" s="12"/>
      <c r="Z37" s="12"/>
      <c r="AA37" s="12"/>
      <c r="AB37" s="12"/>
      <c r="AC37" s="12"/>
      <c r="AD37" s="12"/>
      <c r="AE37" s="12"/>
      <c r="AF37" s="12"/>
    </row>
    <row r="38" ht="12.0" customHeight="1" outlineLevel="3">
      <c r="A38" s="12"/>
      <c r="B38" s="50" t="s">
        <v>469</v>
      </c>
      <c r="C38" s="58" t="s">
        <v>470</v>
      </c>
      <c r="D38" s="52" t="s">
        <v>13</v>
      </c>
      <c r="E38" s="183">
        <v>2045.9</v>
      </c>
      <c r="F38" s="53">
        <f t="shared" si="18"/>
        <v>0</v>
      </c>
      <c r="G38" s="184">
        <f t="shared" si="19"/>
        <v>0</v>
      </c>
      <c r="H38" s="56">
        <f t="shared" si="20"/>
        <v>0</v>
      </c>
      <c r="I38" s="57"/>
      <c r="J38" s="57"/>
      <c r="K38" s="9"/>
      <c r="L38" s="12"/>
      <c r="M38" s="12"/>
      <c r="N38" s="12"/>
      <c r="O38" s="12"/>
      <c r="P38" s="153"/>
      <c r="Q38" s="12"/>
      <c r="R38" s="49"/>
      <c r="S38" s="12"/>
      <c r="T38" s="12"/>
      <c r="U38" s="12"/>
      <c r="V38" s="12"/>
      <c r="W38" s="12"/>
      <c r="X38" s="12"/>
      <c r="Y38" s="12"/>
      <c r="Z38" s="12"/>
      <c r="AA38" s="12"/>
      <c r="AB38" s="12"/>
      <c r="AC38" s="12"/>
      <c r="AD38" s="12"/>
      <c r="AE38" s="12"/>
      <c r="AF38" s="12"/>
    </row>
    <row r="39" ht="12.0" customHeight="1" outlineLevel="3">
      <c r="A39" s="12"/>
      <c r="B39" s="50" t="s">
        <v>471</v>
      </c>
      <c r="C39" s="58" t="s">
        <v>472</v>
      </c>
      <c r="D39" s="52" t="s">
        <v>407</v>
      </c>
      <c r="E39" s="183">
        <v>533.31</v>
      </c>
      <c r="F39" s="53">
        <f t="shared" si="18"/>
        <v>0</v>
      </c>
      <c r="G39" s="184">
        <f t="shared" si="19"/>
        <v>0</v>
      </c>
      <c r="H39" s="56">
        <f t="shared" si="20"/>
        <v>0</v>
      </c>
      <c r="I39" s="57"/>
      <c r="J39" s="57"/>
      <c r="K39" s="9"/>
      <c r="L39" s="12"/>
      <c r="M39" s="12"/>
      <c r="N39" s="12"/>
      <c r="O39" s="12"/>
      <c r="P39" s="153"/>
      <c r="Q39" s="12"/>
      <c r="R39" s="49"/>
      <c r="S39" s="12"/>
      <c r="T39" s="12"/>
      <c r="U39" s="12"/>
      <c r="V39" s="12"/>
      <c r="W39" s="12"/>
      <c r="X39" s="12"/>
      <c r="Y39" s="12"/>
      <c r="Z39" s="12"/>
      <c r="AA39" s="12"/>
      <c r="AB39" s="12"/>
      <c r="AC39" s="12"/>
      <c r="AD39" s="12"/>
      <c r="AE39" s="12"/>
      <c r="AF39" s="12"/>
    </row>
    <row r="40" ht="12.0" customHeight="1" outlineLevel="1">
      <c r="A40" s="168"/>
      <c r="B40" s="169">
        <v>4.0</v>
      </c>
      <c r="C40" s="170" t="s">
        <v>473</v>
      </c>
      <c r="D40" s="171" t="s">
        <v>407</v>
      </c>
      <c r="E40" s="172"/>
      <c r="F40" s="173">
        <f>G40/$E$5</f>
        <v>0</v>
      </c>
      <c r="G40" s="174">
        <f>G41+G50</f>
        <v>0</v>
      </c>
      <c r="H40" s="175">
        <f t="shared" si="20"/>
        <v>0</v>
      </c>
      <c r="I40" s="47"/>
      <c r="J40" s="47"/>
      <c r="K40" s="9"/>
      <c r="L40" s="12"/>
      <c r="M40" s="12"/>
      <c r="N40" s="12"/>
      <c r="O40" s="12"/>
      <c r="P40" s="153"/>
      <c r="Q40" s="12"/>
      <c r="R40" s="49"/>
      <c r="S40" s="12"/>
      <c r="T40" s="12"/>
      <c r="U40" s="12"/>
      <c r="V40" s="12"/>
      <c r="W40" s="12"/>
      <c r="X40" s="12"/>
      <c r="Y40" s="12"/>
      <c r="Z40" s="12"/>
      <c r="AA40" s="12"/>
      <c r="AB40" s="12"/>
      <c r="AC40" s="12"/>
      <c r="AD40" s="12"/>
      <c r="AE40" s="12"/>
      <c r="AF40" s="12"/>
    </row>
    <row r="41" ht="12.0" customHeight="1" outlineLevel="2">
      <c r="A41" s="12"/>
      <c r="B41" s="176" t="s">
        <v>474</v>
      </c>
      <c r="C41" s="177" t="s">
        <v>475</v>
      </c>
      <c r="D41" s="178"/>
      <c r="E41" s="179"/>
      <c r="F41" s="180"/>
      <c r="G41" s="181">
        <f>SUM(G42:G49)</f>
        <v>0</v>
      </c>
      <c r="H41" s="182" t="str">
        <f>G41/$G$827</f>
        <v>#DIV/0!</v>
      </c>
      <c r="I41" s="31"/>
      <c r="J41" s="31"/>
      <c r="K41" s="47"/>
      <c r="L41" s="48"/>
      <c r="M41" s="12"/>
      <c r="N41" s="12"/>
      <c r="O41" s="12"/>
      <c r="P41" s="153"/>
      <c r="Q41" s="12"/>
      <c r="R41" s="49"/>
      <c r="S41" s="12"/>
      <c r="T41" s="12"/>
      <c r="U41" s="12"/>
      <c r="V41" s="12"/>
      <c r="W41" s="12"/>
      <c r="X41" s="12"/>
      <c r="Y41" s="12"/>
      <c r="Z41" s="12"/>
      <c r="AA41" s="12"/>
      <c r="AB41" s="12"/>
      <c r="AC41" s="12"/>
      <c r="AD41" s="12"/>
      <c r="AE41" s="12"/>
      <c r="AF41" s="12"/>
    </row>
    <row r="42" ht="12.0" customHeight="1" outlineLevel="3">
      <c r="A42" s="12"/>
      <c r="B42" s="50" t="s">
        <v>476</v>
      </c>
      <c r="C42" s="58" t="s">
        <v>477</v>
      </c>
      <c r="D42" s="52" t="s">
        <v>407</v>
      </c>
      <c r="E42" s="183">
        <v>64.9</v>
      </c>
      <c r="F42" s="53">
        <f t="shared" ref="F42:F49" si="21">IFERROR(VLOOKUP(B42,#REF!,8,0),0)</f>
        <v>0</v>
      </c>
      <c r="G42" s="184">
        <f>ROUND(E42*F42,0)</f>
        <v>0</v>
      </c>
      <c r="H42" s="56">
        <f t="shared" ref="H42:H49" si="22">IFERROR(G42/$G$827,0)</f>
        <v>0</v>
      </c>
      <c r="I42" s="57"/>
      <c r="J42" s="57"/>
      <c r="K42" s="9"/>
      <c r="L42" s="12"/>
      <c r="M42" s="12"/>
      <c r="N42" s="12"/>
      <c r="O42" s="12"/>
      <c r="P42" s="153"/>
      <c r="Q42" s="12"/>
      <c r="R42" s="49"/>
      <c r="S42" s="12"/>
      <c r="T42" s="12"/>
      <c r="U42" s="12"/>
      <c r="V42" s="12"/>
      <c r="W42" s="12"/>
      <c r="X42" s="12"/>
      <c r="Y42" s="12"/>
      <c r="Z42" s="12"/>
      <c r="AA42" s="12"/>
      <c r="AB42" s="12"/>
      <c r="AC42" s="12"/>
      <c r="AD42" s="12"/>
      <c r="AE42" s="12"/>
      <c r="AF42" s="12"/>
    </row>
    <row r="43" ht="12.0" customHeight="1" outlineLevel="3">
      <c r="A43" s="12"/>
      <c r="B43" s="50" t="s">
        <v>478</v>
      </c>
      <c r="C43" s="58" t="s">
        <v>479</v>
      </c>
      <c r="D43" s="52" t="s">
        <v>44</v>
      </c>
      <c r="E43" s="183">
        <v>389.0</v>
      </c>
      <c r="F43" s="53">
        <f t="shared" si="21"/>
        <v>0</v>
      </c>
      <c r="G43" s="184">
        <f>E43*F43</f>
        <v>0</v>
      </c>
      <c r="H43" s="56">
        <f t="shared" si="22"/>
        <v>0</v>
      </c>
      <c r="I43" s="57"/>
      <c r="J43" s="57"/>
      <c r="K43" s="9"/>
      <c r="L43" s="12"/>
      <c r="M43" s="12"/>
      <c r="N43" s="12"/>
      <c r="O43" s="12"/>
      <c r="P43" s="153"/>
      <c r="Q43" s="12"/>
      <c r="R43" s="49"/>
      <c r="S43" s="12"/>
      <c r="T43" s="12"/>
      <c r="U43" s="12"/>
      <c r="V43" s="12"/>
      <c r="W43" s="12"/>
      <c r="X43" s="12"/>
      <c r="Y43" s="12"/>
      <c r="Z43" s="12"/>
      <c r="AA43" s="12"/>
      <c r="AB43" s="12"/>
      <c r="AC43" s="12"/>
      <c r="AD43" s="12"/>
      <c r="AE43" s="12"/>
      <c r="AF43" s="12"/>
    </row>
    <row r="44" ht="12.0" customHeight="1" outlineLevel="3">
      <c r="A44" s="12"/>
      <c r="B44" s="50" t="s">
        <v>480</v>
      </c>
      <c r="C44" s="58" t="s">
        <v>481</v>
      </c>
      <c r="D44" s="52" t="s">
        <v>61</v>
      </c>
      <c r="E44" s="183">
        <v>194.34</v>
      </c>
      <c r="F44" s="53">
        <f t="shared" si="21"/>
        <v>0</v>
      </c>
      <c r="G44" s="184">
        <f t="shared" ref="G44:G49" si="23">ROUND(E44*F44,0)</f>
        <v>0</v>
      </c>
      <c r="H44" s="56">
        <f t="shared" si="22"/>
        <v>0</v>
      </c>
      <c r="I44" s="57"/>
      <c r="J44" s="57"/>
      <c r="K44" s="9"/>
      <c r="L44" s="12"/>
      <c r="M44" s="12"/>
      <c r="N44" s="12"/>
      <c r="O44" s="12"/>
      <c r="P44" s="153"/>
      <c r="Q44" s="12"/>
      <c r="R44" s="49"/>
      <c r="S44" s="12"/>
      <c r="T44" s="12"/>
      <c r="U44" s="12"/>
      <c r="V44" s="12"/>
      <c r="W44" s="12"/>
      <c r="X44" s="12"/>
      <c r="Y44" s="12"/>
      <c r="Z44" s="12"/>
      <c r="AA44" s="12"/>
      <c r="AB44" s="12"/>
      <c r="AC44" s="12"/>
      <c r="AD44" s="12"/>
      <c r="AE44" s="12"/>
      <c r="AF44" s="12"/>
    </row>
    <row r="45" ht="49.5" customHeight="1" outlineLevel="3">
      <c r="A45" s="12"/>
      <c r="B45" s="50" t="s">
        <v>482</v>
      </c>
      <c r="C45" s="58" t="s">
        <v>483</v>
      </c>
      <c r="D45" s="52" t="s">
        <v>61</v>
      </c>
      <c r="E45" s="183">
        <v>66.67</v>
      </c>
      <c r="F45" s="53">
        <f t="shared" si="21"/>
        <v>0</v>
      </c>
      <c r="G45" s="184">
        <f t="shared" si="23"/>
        <v>0</v>
      </c>
      <c r="H45" s="56">
        <f t="shared" si="22"/>
        <v>0</v>
      </c>
      <c r="I45" s="57"/>
      <c r="J45" s="57"/>
      <c r="K45" s="9"/>
      <c r="L45" s="12"/>
      <c r="M45" s="12"/>
      <c r="N45" s="12"/>
      <c r="O45" s="12"/>
      <c r="P45" s="153"/>
      <c r="Q45" s="12"/>
      <c r="R45" s="49"/>
      <c r="S45" s="12"/>
      <c r="T45" s="12"/>
      <c r="U45" s="12"/>
      <c r="V45" s="12"/>
      <c r="W45" s="12"/>
      <c r="X45" s="12"/>
      <c r="Y45" s="12"/>
      <c r="Z45" s="12"/>
      <c r="AA45" s="12"/>
      <c r="AB45" s="12"/>
      <c r="AC45" s="12"/>
      <c r="AD45" s="12"/>
      <c r="AE45" s="12"/>
      <c r="AF45" s="12"/>
    </row>
    <row r="46" ht="12.0" customHeight="1" outlineLevel="3">
      <c r="A46" s="12"/>
      <c r="B46" s="50" t="s">
        <v>484</v>
      </c>
      <c r="C46" s="58" t="s">
        <v>485</v>
      </c>
      <c r="D46" s="52" t="s">
        <v>61</v>
      </c>
      <c r="E46" s="183">
        <v>20.35</v>
      </c>
      <c r="F46" s="53">
        <f t="shared" si="21"/>
        <v>0</v>
      </c>
      <c r="G46" s="184">
        <f t="shared" si="23"/>
        <v>0</v>
      </c>
      <c r="H46" s="56">
        <f t="shared" si="22"/>
        <v>0</v>
      </c>
      <c r="I46" s="57"/>
      <c r="J46" s="57"/>
      <c r="K46" s="9"/>
      <c r="L46" s="12"/>
      <c r="M46" s="12"/>
      <c r="N46" s="12"/>
      <c r="O46" s="12"/>
      <c r="P46" s="153"/>
      <c r="Q46" s="12"/>
      <c r="R46" s="49"/>
      <c r="S46" s="12"/>
      <c r="T46" s="12"/>
      <c r="U46" s="12"/>
      <c r="V46" s="12"/>
      <c r="W46" s="12"/>
      <c r="X46" s="12"/>
      <c r="Y46" s="12"/>
      <c r="Z46" s="12"/>
      <c r="AA46" s="12"/>
      <c r="AB46" s="12"/>
      <c r="AC46" s="12"/>
      <c r="AD46" s="12"/>
      <c r="AE46" s="12"/>
      <c r="AF46" s="12"/>
    </row>
    <row r="47" ht="12.0" customHeight="1" outlineLevel="3">
      <c r="A47" s="12"/>
      <c r="B47" s="50" t="s">
        <v>486</v>
      </c>
      <c r="C47" s="58" t="s">
        <v>487</v>
      </c>
      <c r="D47" s="52" t="s">
        <v>407</v>
      </c>
      <c r="E47" s="183">
        <v>2555.74</v>
      </c>
      <c r="F47" s="53">
        <f t="shared" si="21"/>
        <v>0</v>
      </c>
      <c r="G47" s="184">
        <f t="shared" si="23"/>
        <v>0</v>
      </c>
      <c r="H47" s="56">
        <f t="shared" si="22"/>
        <v>0</v>
      </c>
      <c r="I47" s="57"/>
      <c r="J47" s="57"/>
      <c r="K47" s="9"/>
      <c r="L47" s="12"/>
      <c r="M47" s="12"/>
      <c r="N47" s="12"/>
      <c r="O47" s="12"/>
      <c r="P47" s="153"/>
      <c r="Q47" s="12"/>
      <c r="R47" s="49"/>
      <c r="S47" s="12"/>
      <c r="T47" s="12"/>
      <c r="U47" s="12"/>
      <c r="V47" s="12"/>
      <c r="W47" s="12"/>
      <c r="X47" s="12"/>
      <c r="Y47" s="12"/>
      <c r="Z47" s="12"/>
      <c r="AA47" s="12"/>
      <c r="AB47" s="12"/>
      <c r="AC47" s="12"/>
      <c r="AD47" s="12"/>
      <c r="AE47" s="12"/>
      <c r="AF47" s="12"/>
    </row>
    <row r="48" ht="12.0" customHeight="1" outlineLevel="3">
      <c r="A48" s="12"/>
      <c r="B48" s="50" t="s">
        <v>488</v>
      </c>
      <c r="C48" s="58" t="s">
        <v>489</v>
      </c>
      <c r="D48" s="52" t="s">
        <v>61</v>
      </c>
      <c r="E48" s="183">
        <v>13.39</v>
      </c>
      <c r="F48" s="53">
        <f t="shared" si="21"/>
        <v>0</v>
      </c>
      <c r="G48" s="184">
        <f t="shared" si="23"/>
        <v>0</v>
      </c>
      <c r="H48" s="56">
        <f t="shared" si="22"/>
        <v>0</v>
      </c>
      <c r="I48" s="57"/>
      <c r="J48" s="57"/>
      <c r="K48" s="9"/>
      <c r="L48" s="12"/>
      <c r="M48" s="12"/>
      <c r="N48" s="12"/>
      <c r="O48" s="12"/>
      <c r="P48" s="153"/>
      <c r="Q48" s="12"/>
      <c r="R48" s="49"/>
      <c r="S48" s="12"/>
      <c r="T48" s="12"/>
      <c r="U48" s="12"/>
      <c r="V48" s="12"/>
      <c r="W48" s="12"/>
      <c r="X48" s="12"/>
      <c r="Y48" s="12"/>
      <c r="Z48" s="12"/>
      <c r="AA48" s="12"/>
      <c r="AB48" s="12"/>
      <c r="AC48" s="12"/>
      <c r="AD48" s="12"/>
      <c r="AE48" s="12"/>
      <c r="AF48" s="12"/>
    </row>
    <row r="49" ht="12.0" customHeight="1" outlineLevel="3">
      <c r="A49" s="12"/>
      <c r="B49" s="50" t="s">
        <v>490</v>
      </c>
      <c r="C49" s="58" t="s">
        <v>491</v>
      </c>
      <c r="D49" s="52" t="s">
        <v>61</v>
      </c>
      <c r="E49" s="183">
        <v>234.66</v>
      </c>
      <c r="F49" s="53">
        <f t="shared" si="21"/>
        <v>0</v>
      </c>
      <c r="G49" s="184">
        <f t="shared" si="23"/>
        <v>0</v>
      </c>
      <c r="H49" s="56">
        <f t="shared" si="22"/>
        <v>0</v>
      </c>
      <c r="I49" s="57"/>
      <c r="J49" s="57"/>
      <c r="K49" s="9"/>
      <c r="L49" s="12"/>
      <c r="M49" s="12"/>
      <c r="N49" s="12"/>
      <c r="O49" s="12"/>
      <c r="P49" s="153"/>
      <c r="Q49" s="12"/>
      <c r="R49" s="49"/>
      <c r="S49" s="12"/>
      <c r="T49" s="12"/>
      <c r="U49" s="12"/>
      <c r="V49" s="12"/>
      <c r="W49" s="12"/>
      <c r="X49" s="12"/>
      <c r="Y49" s="12"/>
      <c r="Z49" s="12"/>
      <c r="AA49" s="12"/>
      <c r="AB49" s="12"/>
      <c r="AC49" s="12"/>
      <c r="AD49" s="12"/>
      <c r="AE49" s="12"/>
      <c r="AF49" s="12"/>
    </row>
    <row r="50" ht="12.0" customHeight="1" outlineLevel="2">
      <c r="A50" s="12"/>
      <c r="B50" s="176" t="s">
        <v>492</v>
      </c>
      <c r="C50" s="177" t="s">
        <v>493</v>
      </c>
      <c r="D50" s="178"/>
      <c r="E50" s="179"/>
      <c r="F50" s="180"/>
      <c r="G50" s="181">
        <f>SUM(G51:G57)</f>
        <v>0</v>
      </c>
      <c r="H50" s="182" t="str">
        <f>G50/$G$827</f>
        <v>#DIV/0!</v>
      </c>
      <c r="I50" s="31"/>
      <c r="J50" s="31"/>
      <c r="K50" s="47"/>
      <c r="L50" s="48"/>
      <c r="M50" s="12"/>
      <c r="N50" s="12"/>
      <c r="O50" s="12"/>
      <c r="P50" s="153"/>
      <c r="Q50" s="12"/>
      <c r="R50" s="49"/>
      <c r="S50" s="12"/>
      <c r="T50" s="12"/>
      <c r="U50" s="12"/>
      <c r="V50" s="12"/>
      <c r="W50" s="12"/>
      <c r="X50" s="12"/>
      <c r="Y50" s="12"/>
      <c r="Z50" s="12"/>
      <c r="AA50" s="12"/>
      <c r="AB50" s="12"/>
      <c r="AC50" s="12"/>
      <c r="AD50" s="12"/>
      <c r="AE50" s="12"/>
      <c r="AF50" s="12"/>
    </row>
    <row r="51" ht="12.0" customHeight="1" outlineLevel="3">
      <c r="A51" s="12"/>
      <c r="B51" s="50" t="s">
        <v>494</v>
      </c>
      <c r="C51" s="58" t="s">
        <v>495</v>
      </c>
      <c r="D51" s="52" t="s">
        <v>61</v>
      </c>
      <c r="E51" s="183">
        <v>81.28</v>
      </c>
      <c r="F51" s="53">
        <f t="shared" ref="F51:F57" si="24">IFERROR(VLOOKUP(B51,#REF!,8,0),0)</f>
        <v>0</v>
      </c>
      <c r="G51" s="184">
        <f t="shared" ref="G51:G57" si="25">ROUND(E51*F51,0)</f>
        <v>0</v>
      </c>
      <c r="H51" s="56">
        <f t="shared" ref="H51:H58" si="26">IFERROR(G51/$G$827,0)</f>
        <v>0</v>
      </c>
      <c r="I51" s="57"/>
      <c r="J51" s="57"/>
      <c r="K51" s="9"/>
      <c r="L51" s="12"/>
      <c r="M51" s="12"/>
      <c r="N51" s="12"/>
      <c r="O51" s="12"/>
      <c r="P51" s="153"/>
      <c r="Q51" s="12"/>
      <c r="R51" s="49"/>
      <c r="S51" s="12"/>
      <c r="T51" s="12"/>
      <c r="U51" s="12"/>
      <c r="V51" s="12"/>
      <c r="W51" s="12"/>
      <c r="X51" s="12"/>
      <c r="Y51" s="12"/>
      <c r="Z51" s="12"/>
      <c r="AA51" s="12"/>
      <c r="AB51" s="12"/>
      <c r="AC51" s="12"/>
      <c r="AD51" s="12"/>
      <c r="AE51" s="12"/>
      <c r="AF51" s="12"/>
    </row>
    <row r="52" ht="42.0" customHeight="1" outlineLevel="3">
      <c r="A52" s="12"/>
      <c r="B52" s="50" t="s">
        <v>496</v>
      </c>
      <c r="C52" s="58" t="s">
        <v>497</v>
      </c>
      <c r="D52" s="52" t="s">
        <v>61</v>
      </c>
      <c r="E52" s="183">
        <v>92.81</v>
      </c>
      <c r="F52" s="53">
        <f t="shared" si="24"/>
        <v>0</v>
      </c>
      <c r="G52" s="184">
        <f t="shared" si="25"/>
        <v>0</v>
      </c>
      <c r="H52" s="56">
        <f t="shared" si="26"/>
        <v>0</v>
      </c>
      <c r="I52" s="57"/>
      <c r="J52" s="57"/>
      <c r="K52" s="9"/>
      <c r="L52" s="12"/>
      <c r="M52" s="12"/>
      <c r="N52" s="12"/>
      <c r="O52" s="12"/>
      <c r="P52" s="153"/>
      <c r="Q52" s="12"/>
      <c r="R52" s="49"/>
      <c r="S52" s="12"/>
      <c r="T52" s="12"/>
      <c r="U52" s="12"/>
      <c r="V52" s="12"/>
      <c r="W52" s="12"/>
      <c r="X52" s="12"/>
      <c r="Y52" s="12"/>
      <c r="Z52" s="12"/>
      <c r="AA52" s="12"/>
      <c r="AB52" s="12"/>
      <c r="AC52" s="12"/>
      <c r="AD52" s="12"/>
      <c r="AE52" s="12"/>
      <c r="AF52" s="12"/>
    </row>
    <row r="53" ht="12.0" customHeight="1" outlineLevel="3">
      <c r="A53" s="12"/>
      <c r="B53" s="50" t="s">
        <v>498</v>
      </c>
      <c r="C53" s="58" t="s">
        <v>499</v>
      </c>
      <c r="D53" s="52" t="s">
        <v>61</v>
      </c>
      <c r="E53" s="183">
        <v>60.11</v>
      </c>
      <c r="F53" s="53">
        <f t="shared" si="24"/>
        <v>0</v>
      </c>
      <c r="G53" s="184">
        <f t="shared" si="25"/>
        <v>0</v>
      </c>
      <c r="H53" s="56">
        <f t="shared" si="26"/>
        <v>0</v>
      </c>
      <c r="I53" s="57"/>
      <c r="J53" s="57"/>
      <c r="K53" s="9"/>
      <c r="L53" s="12"/>
      <c r="M53" s="12"/>
      <c r="N53" s="12"/>
      <c r="O53" s="12"/>
      <c r="P53" s="153"/>
      <c r="Q53" s="12"/>
      <c r="R53" s="49"/>
      <c r="S53" s="12"/>
      <c r="T53" s="12"/>
      <c r="U53" s="12"/>
      <c r="V53" s="12"/>
      <c r="W53" s="12"/>
      <c r="X53" s="12"/>
      <c r="Y53" s="12"/>
      <c r="Z53" s="12"/>
      <c r="AA53" s="12"/>
      <c r="AB53" s="12"/>
      <c r="AC53" s="12"/>
      <c r="AD53" s="12"/>
      <c r="AE53" s="12"/>
      <c r="AF53" s="12"/>
    </row>
    <row r="54" ht="12.0" customHeight="1" outlineLevel="3">
      <c r="A54" s="12"/>
      <c r="B54" s="50" t="s">
        <v>500</v>
      </c>
      <c r="C54" s="58" t="s">
        <v>501</v>
      </c>
      <c r="D54" s="52" t="s">
        <v>13</v>
      </c>
      <c r="E54" s="183">
        <v>89.41</v>
      </c>
      <c r="F54" s="53">
        <f t="shared" si="24"/>
        <v>0</v>
      </c>
      <c r="G54" s="184">
        <f t="shared" si="25"/>
        <v>0</v>
      </c>
      <c r="H54" s="56">
        <f t="shared" si="26"/>
        <v>0</v>
      </c>
      <c r="I54" s="57"/>
      <c r="J54" s="57"/>
      <c r="K54" s="9"/>
      <c r="L54" s="12"/>
      <c r="M54" s="12"/>
      <c r="N54" s="12"/>
      <c r="O54" s="12"/>
      <c r="P54" s="153"/>
      <c r="Q54" s="12"/>
      <c r="R54" s="49"/>
      <c r="S54" s="12"/>
      <c r="T54" s="12"/>
      <c r="U54" s="12"/>
      <c r="V54" s="12"/>
      <c r="W54" s="12"/>
      <c r="X54" s="12"/>
      <c r="Y54" s="12"/>
      <c r="Z54" s="12"/>
      <c r="AA54" s="12"/>
      <c r="AB54" s="12"/>
      <c r="AC54" s="12"/>
      <c r="AD54" s="12"/>
      <c r="AE54" s="12"/>
      <c r="AF54" s="12"/>
    </row>
    <row r="55" ht="12.0" customHeight="1" outlineLevel="3">
      <c r="A55" s="12"/>
      <c r="B55" s="50" t="s">
        <v>502</v>
      </c>
      <c r="C55" s="58" t="s">
        <v>503</v>
      </c>
      <c r="D55" s="52" t="s">
        <v>13</v>
      </c>
      <c r="E55" s="183">
        <v>89.41</v>
      </c>
      <c r="F55" s="53">
        <f t="shared" si="24"/>
        <v>0</v>
      </c>
      <c r="G55" s="184">
        <f t="shared" si="25"/>
        <v>0</v>
      </c>
      <c r="H55" s="56">
        <f t="shared" si="26"/>
        <v>0</v>
      </c>
      <c r="I55" s="57"/>
      <c r="J55" s="57"/>
      <c r="K55" s="9"/>
      <c r="L55" s="12"/>
      <c r="M55" s="12"/>
      <c r="N55" s="12"/>
      <c r="O55" s="12"/>
      <c r="P55" s="153"/>
      <c r="Q55" s="12"/>
      <c r="R55" s="49"/>
      <c r="S55" s="12"/>
      <c r="T55" s="12"/>
      <c r="U55" s="12"/>
      <c r="V55" s="12"/>
      <c r="W55" s="12"/>
      <c r="X55" s="12"/>
      <c r="Y55" s="12"/>
      <c r="Z55" s="12"/>
      <c r="AA55" s="12"/>
      <c r="AB55" s="12"/>
      <c r="AC55" s="12"/>
      <c r="AD55" s="12"/>
      <c r="AE55" s="12"/>
      <c r="AF55" s="12"/>
    </row>
    <row r="56" ht="12.0" customHeight="1" outlineLevel="3">
      <c r="A56" s="12"/>
      <c r="B56" s="50" t="s">
        <v>504</v>
      </c>
      <c r="C56" s="58" t="s">
        <v>505</v>
      </c>
      <c r="D56" s="52" t="s">
        <v>506</v>
      </c>
      <c r="E56" s="183">
        <v>2880.0</v>
      </c>
      <c r="F56" s="53">
        <f t="shared" si="24"/>
        <v>0</v>
      </c>
      <c r="G56" s="184">
        <f t="shared" si="25"/>
        <v>0</v>
      </c>
      <c r="H56" s="56">
        <f t="shared" si="26"/>
        <v>0</v>
      </c>
      <c r="I56" s="57"/>
      <c r="J56" s="57"/>
      <c r="K56" s="9"/>
      <c r="L56" s="12"/>
      <c r="M56" s="12"/>
      <c r="N56" s="12"/>
      <c r="O56" s="12"/>
      <c r="P56" s="153"/>
      <c r="Q56" s="12"/>
      <c r="R56" s="49"/>
      <c r="S56" s="12"/>
      <c r="T56" s="12"/>
      <c r="U56" s="12"/>
      <c r="V56" s="12"/>
      <c r="W56" s="12"/>
      <c r="X56" s="12"/>
      <c r="Y56" s="12"/>
      <c r="Z56" s="12"/>
      <c r="AA56" s="12"/>
      <c r="AB56" s="12"/>
      <c r="AC56" s="12"/>
      <c r="AD56" s="12"/>
      <c r="AE56" s="12"/>
      <c r="AF56" s="12"/>
    </row>
    <row r="57" ht="12.0" customHeight="1" outlineLevel="3">
      <c r="A57" s="12"/>
      <c r="B57" s="50" t="s">
        <v>507</v>
      </c>
      <c r="C57" s="70" t="s">
        <v>508</v>
      </c>
      <c r="D57" s="52" t="s">
        <v>13</v>
      </c>
      <c r="E57" s="183">
        <v>89.41</v>
      </c>
      <c r="F57" s="53">
        <f t="shared" si="24"/>
        <v>0</v>
      </c>
      <c r="G57" s="184">
        <f t="shared" si="25"/>
        <v>0</v>
      </c>
      <c r="H57" s="56">
        <f t="shared" si="26"/>
        <v>0</v>
      </c>
      <c r="I57" s="57"/>
      <c r="J57" s="57"/>
      <c r="K57" s="9"/>
      <c r="L57" s="12"/>
      <c r="M57" s="12"/>
      <c r="N57" s="12"/>
      <c r="O57" s="12"/>
      <c r="P57" s="153"/>
      <c r="Q57" s="12"/>
      <c r="R57" s="49"/>
      <c r="S57" s="12"/>
      <c r="T57" s="12"/>
      <c r="U57" s="12"/>
      <c r="V57" s="12"/>
      <c r="W57" s="12"/>
      <c r="X57" s="12"/>
      <c r="Y57" s="12"/>
      <c r="Z57" s="12"/>
      <c r="AA57" s="12"/>
      <c r="AB57" s="12"/>
      <c r="AC57" s="12"/>
      <c r="AD57" s="12"/>
      <c r="AE57" s="12"/>
      <c r="AF57" s="12"/>
    </row>
    <row r="58" ht="12.0" customHeight="1" outlineLevel="1">
      <c r="A58" s="168"/>
      <c r="B58" s="169">
        <v>5.0</v>
      </c>
      <c r="C58" s="170" t="s">
        <v>509</v>
      </c>
      <c r="D58" s="171" t="s">
        <v>407</v>
      </c>
      <c r="E58" s="172"/>
      <c r="F58" s="173">
        <f>G58/$E$5</f>
        <v>0</v>
      </c>
      <c r="G58" s="174">
        <f>G59+G62+G65+G68</f>
        <v>0</v>
      </c>
      <c r="H58" s="175">
        <f t="shared" si="26"/>
        <v>0</v>
      </c>
      <c r="I58" s="31"/>
      <c r="J58" s="31"/>
      <c r="K58" s="9"/>
      <c r="L58" s="12"/>
      <c r="M58" s="12"/>
      <c r="N58" s="12"/>
      <c r="O58" s="12"/>
      <c r="P58" s="153"/>
      <c r="Q58" s="12"/>
      <c r="R58" s="49"/>
      <c r="S58" s="12"/>
      <c r="T58" s="12"/>
      <c r="U58" s="12"/>
      <c r="V58" s="12"/>
      <c r="W58" s="12"/>
      <c r="X58" s="12"/>
      <c r="Y58" s="12"/>
      <c r="Z58" s="12"/>
      <c r="AA58" s="12"/>
      <c r="AB58" s="12"/>
      <c r="AC58" s="12"/>
      <c r="AD58" s="12"/>
      <c r="AE58" s="12"/>
      <c r="AF58" s="12"/>
    </row>
    <row r="59" ht="12.0" customHeight="1" outlineLevel="2">
      <c r="A59" s="12"/>
      <c r="B59" s="176" t="s">
        <v>510</v>
      </c>
      <c r="C59" s="177" t="s">
        <v>511</v>
      </c>
      <c r="D59" s="178"/>
      <c r="E59" s="179"/>
      <c r="F59" s="180"/>
      <c r="G59" s="181">
        <f>SUM(G60:G61)</f>
        <v>0</v>
      </c>
      <c r="H59" s="182" t="str">
        <f>G59/$G$827</f>
        <v>#DIV/0!</v>
      </c>
      <c r="I59" s="31"/>
      <c r="J59" s="31"/>
      <c r="K59" s="47"/>
      <c r="L59" s="48"/>
      <c r="M59" s="12"/>
      <c r="N59" s="12"/>
      <c r="O59" s="12"/>
      <c r="P59" s="153"/>
      <c r="Q59" s="12"/>
      <c r="R59" s="49"/>
      <c r="S59" s="12"/>
      <c r="T59" s="12"/>
      <c r="U59" s="12"/>
      <c r="V59" s="12"/>
      <c r="W59" s="12"/>
      <c r="X59" s="12"/>
      <c r="Y59" s="12"/>
      <c r="Z59" s="12"/>
      <c r="AA59" s="12"/>
      <c r="AB59" s="12"/>
      <c r="AC59" s="12"/>
      <c r="AD59" s="12"/>
      <c r="AE59" s="12"/>
      <c r="AF59" s="12"/>
    </row>
    <row r="60" ht="12.0" customHeight="1" outlineLevel="3">
      <c r="A60" s="12"/>
      <c r="B60" s="50" t="s">
        <v>512</v>
      </c>
      <c r="C60" s="58" t="s">
        <v>513</v>
      </c>
      <c r="D60" s="52" t="s">
        <v>514</v>
      </c>
      <c r="E60" s="183">
        <v>145124.54</v>
      </c>
      <c r="F60" s="53">
        <f t="shared" ref="F60:F61" si="27">IFERROR(VLOOKUP(B60,#REF!,8,0),0)</f>
        <v>0</v>
      </c>
      <c r="G60" s="184">
        <f t="shared" ref="G60:G61" si="28">ROUND(E60*F60,0)</f>
        <v>0</v>
      </c>
      <c r="H60" s="56">
        <f t="shared" ref="H60:H61" si="29">IFERROR(G60/$G$827,0)</f>
        <v>0</v>
      </c>
      <c r="I60" s="57"/>
      <c r="J60" s="185"/>
      <c r="K60" s="9"/>
      <c r="L60" s="12"/>
      <c r="M60" s="12"/>
      <c r="N60" s="12"/>
      <c r="O60" s="12"/>
      <c r="P60" s="153"/>
      <c r="Q60" s="12"/>
      <c r="R60" s="49"/>
      <c r="S60" s="12"/>
      <c r="T60" s="12"/>
      <c r="U60" s="12"/>
      <c r="V60" s="12"/>
      <c r="W60" s="12"/>
      <c r="X60" s="12"/>
      <c r="Y60" s="12"/>
      <c r="Z60" s="12"/>
      <c r="AA60" s="12"/>
      <c r="AB60" s="12"/>
      <c r="AC60" s="12"/>
      <c r="AD60" s="12"/>
      <c r="AE60" s="12"/>
      <c r="AF60" s="12"/>
    </row>
    <row r="61" ht="12.0" customHeight="1" outlineLevel="3">
      <c r="A61" s="12"/>
      <c r="B61" s="50" t="s">
        <v>515</v>
      </c>
      <c r="C61" s="58" t="s">
        <v>516</v>
      </c>
      <c r="D61" s="52" t="s">
        <v>514</v>
      </c>
      <c r="E61" s="183">
        <v>16703.0</v>
      </c>
      <c r="F61" s="53">
        <f t="shared" si="27"/>
        <v>0</v>
      </c>
      <c r="G61" s="184">
        <f t="shared" si="28"/>
        <v>0</v>
      </c>
      <c r="H61" s="56">
        <f t="shared" si="29"/>
        <v>0</v>
      </c>
      <c r="I61" s="57"/>
      <c r="J61" s="57"/>
      <c r="K61" s="9"/>
      <c r="L61" s="12"/>
      <c r="M61" s="12"/>
      <c r="N61" s="12"/>
      <c r="O61" s="12"/>
      <c r="P61" s="153"/>
      <c r="Q61" s="12"/>
      <c r="R61" s="49"/>
      <c r="S61" s="12"/>
      <c r="T61" s="12"/>
      <c r="U61" s="12"/>
      <c r="V61" s="12"/>
      <c r="W61" s="12"/>
      <c r="X61" s="12"/>
      <c r="Y61" s="12"/>
      <c r="Z61" s="12"/>
      <c r="AA61" s="12"/>
      <c r="AB61" s="12"/>
      <c r="AC61" s="12"/>
      <c r="AD61" s="12"/>
      <c r="AE61" s="12"/>
      <c r="AF61" s="12"/>
    </row>
    <row r="62" ht="12.0" customHeight="1" outlineLevel="2">
      <c r="A62" s="12"/>
      <c r="B62" s="176" t="s">
        <v>517</v>
      </c>
      <c r="C62" s="177" t="s">
        <v>518</v>
      </c>
      <c r="D62" s="178"/>
      <c r="E62" s="179"/>
      <c r="F62" s="180"/>
      <c r="G62" s="181">
        <f>SUM(G63:G64)</f>
        <v>0</v>
      </c>
      <c r="H62" s="182" t="str">
        <f>G62/$G$827</f>
        <v>#DIV/0!</v>
      </c>
      <c r="I62" s="31"/>
      <c r="J62" s="31"/>
      <c r="K62" s="47"/>
      <c r="L62" s="48"/>
      <c r="M62" s="12"/>
      <c r="N62" s="12"/>
      <c r="O62" s="12"/>
      <c r="P62" s="153"/>
      <c r="Q62" s="12"/>
      <c r="R62" s="49"/>
      <c r="S62" s="12"/>
      <c r="T62" s="12"/>
      <c r="U62" s="12"/>
      <c r="V62" s="12"/>
      <c r="W62" s="12"/>
      <c r="X62" s="12"/>
      <c r="Y62" s="12"/>
      <c r="Z62" s="12"/>
      <c r="AA62" s="12"/>
      <c r="AB62" s="12"/>
      <c r="AC62" s="12"/>
      <c r="AD62" s="12"/>
      <c r="AE62" s="12"/>
      <c r="AF62" s="12"/>
    </row>
    <row r="63" ht="12.0" customHeight="1" outlineLevel="3">
      <c r="A63" s="12"/>
      <c r="B63" s="50" t="s">
        <v>519</v>
      </c>
      <c r="C63" s="58" t="s">
        <v>513</v>
      </c>
      <c r="D63" s="52" t="s">
        <v>514</v>
      </c>
      <c r="E63" s="183">
        <v>130611.42</v>
      </c>
      <c r="F63" s="53">
        <f t="shared" ref="F63:F64" si="30">IFERROR(VLOOKUP(B63,#REF!,8,0),0)</f>
        <v>0</v>
      </c>
      <c r="G63" s="184">
        <f t="shared" ref="G63:G64" si="31">ROUND(E63*F63,0)</f>
        <v>0</v>
      </c>
      <c r="H63" s="56">
        <f t="shared" ref="H63:H64" si="32">IFERROR(G63/$G$827,0)</f>
        <v>0</v>
      </c>
      <c r="I63" s="57"/>
      <c r="J63" s="185"/>
      <c r="K63" s="9"/>
      <c r="L63" s="12"/>
      <c r="M63" s="12"/>
      <c r="N63" s="12"/>
      <c r="O63" s="12"/>
      <c r="P63" s="153"/>
      <c r="Q63" s="12"/>
      <c r="R63" s="49"/>
      <c r="S63" s="12"/>
      <c r="T63" s="12"/>
      <c r="U63" s="12"/>
      <c r="V63" s="12"/>
      <c r="W63" s="12"/>
      <c r="X63" s="12"/>
      <c r="Y63" s="12"/>
      <c r="Z63" s="12"/>
      <c r="AA63" s="12"/>
      <c r="AB63" s="12"/>
      <c r="AC63" s="12"/>
      <c r="AD63" s="12"/>
      <c r="AE63" s="12"/>
      <c r="AF63" s="12"/>
    </row>
    <row r="64" ht="12.0" customHeight="1" outlineLevel="3">
      <c r="A64" s="12"/>
      <c r="B64" s="50" t="s">
        <v>520</v>
      </c>
      <c r="C64" s="58" t="s">
        <v>516</v>
      </c>
      <c r="D64" s="52" t="s">
        <v>514</v>
      </c>
      <c r="E64" s="183">
        <v>28821.57</v>
      </c>
      <c r="F64" s="53">
        <f t="shared" si="30"/>
        <v>0</v>
      </c>
      <c r="G64" s="184">
        <f t="shared" si="31"/>
        <v>0</v>
      </c>
      <c r="H64" s="56">
        <f t="shared" si="32"/>
        <v>0</v>
      </c>
      <c r="I64" s="57"/>
      <c r="J64" s="57"/>
      <c r="K64" s="9"/>
      <c r="L64" s="12"/>
      <c r="M64" s="12"/>
      <c r="N64" s="12"/>
      <c r="O64" s="12"/>
      <c r="P64" s="153"/>
      <c r="Q64" s="12"/>
      <c r="R64" s="49"/>
      <c r="S64" s="12"/>
      <c r="T64" s="12"/>
      <c r="U64" s="12"/>
      <c r="V64" s="12"/>
      <c r="W64" s="12"/>
      <c r="X64" s="12"/>
      <c r="Y64" s="12"/>
      <c r="Z64" s="12"/>
      <c r="AA64" s="12"/>
      <c r="AB64" s="12"/>
      <c r="AC64" s="12"/>
      <c r="AD64" s="12"/>
      <c r="AE64" s="12"/>
      <c r="AF64" s="12"/>
    </row>
    <row r="65" ht="12.0" customHeight="1" outlineLevel="2">
      <c r="A65" s="12"/>
      <c r="B65" s="176" t="s">
        <v>521</v>
      </c>
      <c r="C65" s="177" t="s">
        <v>522</v>
      </c>
      <c r="D65" s="178"/>
      <c r="E65" s="179"/>
      <c r="F65" s="180"/>
      <c r="G65" s="181">
        <f>SUM(G66:G67)</f>
        <v>0</v>
      </c>
      <c r="H65" s="182" t="str">
        <f>G65/$G$827</f>
        <v>#DIV/0!</v>
      </c>
      <c r="I65" s="31"/>
      <c r="J65" s="31"/>
      <c r="K65" s="47"/>
      <c r="L65" s="48"/>
      <c r="M65" s="12"/>
      <c r="N65" s="12"/>
      <c r="O65" s="12"/>
      <c r="P65" s="153"/>
      <c r="Q65" s="12"/>
      <c r="R65" s="49"/>
      <c r="S65" s="12"/>
      <c r="T65" s="12"/>
      <c r="U65" s="12"/>
      <c r="V65" s="12"/>
      <c r="W65" s="12"/>
      <c r="X65" s="12"/>
      <c r="Y65" s="12"/>
      <c r="Z65" s="12"/>
      <c r="AA65" s="12"/>
      <c r="AB65" s="12"/>
      <c r="AC65" s="12"/>
      <c r="AD65" s="12"/>
      <c r="AE65" s="12"/>
      <c r="AF65" s="12"/>
    </row>
    <row r="66" ht="12.0" customHeight="1" outlineLevel="3">
      <c r="A66" s="12"/>
      <c r="B66" s="50" t="s">
        <v>523</v>
      </c>
      <c r="C66" s="58" t="s">
        <v>513</v>
      </c>
      <c r="D66" s="52" t="s">
        <v>514</v>
      </c>
      <c r="E66" s="183">
        <v>9943.66</v>
      </c>
      <c r="F66" s="53">
        <f t="shared" ref="F66:F67" si="33">IFERROR(VLOOKUP(B66,#REF!,8,0),0)</f>
        <v>0</v>
      </c>
      <c r="G66" s="184">
        <f t="shared" ref="G66:G67" si="34">ROUND(E66*F66,0)</f>
        <v>0</v>
      </c>
      <c r="H66" s="56">
        <f t="shared" ref="H66:H67" si="35">IFERROR(G66/$G$827,0)</f>
        <v>0</v>
      </c>
      <c r="I66" s="57"/>
      <c r="J66" s="185"/>
      <c r="K66" s="9"/>
      <c r="L66" s="12"/>
      <c r="M66" s="12"/>
      <c r="N66" s="12"/>
      <c r="O66" s="12"/>
      <c r="P66" s="153"/>
      <c r="Q66" s="12"/>
      <c r="R66" s="49"/>
      <c r="S66" s="12"/>
      <c r="T66" s="12"/>
      <c r="U66" s="12"/>
      <c r="V66" s="12"/>
      <c r="W66" s="12"/>
      <c r="X66" s="12"/>
      <c r="Y66" s="12"/>
      <c r="Z66" s="12"/>
      <c r="AA66" s="12"/>
      <c r="AB66" s="12"/>
      <c r="AC66" s="12"/>
      <c r="AD66" s="12"/>
      <c r="AE66" s="12"/>
      <c r="AF66" s="12"/>
    </row>
    <row r="67" ht="12.0" customHeight="1" outlineLevel="3">
      <c r="A67" s="12"/>
      <c r="B67" s="50" t="s">
        <v>524</v>
      </c>
      <c r="C67" s="58" t="s">
        <v>525</v>
      </c>
      <c r="D67" s="52" t="s">
        <v>514</v>
      </c>
      <c r="E67" s="183">
        <v>2660.14</v>
      </c>
      <c r="F67" s="53">
        <f t="shared" si="33"/>
        <v>0</v>
      </c>
      <c r="G67" s="184">
        <f t="shared" si="34"/>
        <v>0</v>
      </c>
      <c r="H67" s="56">
        <f t="shared" si="35"/>
        <v>0</v>
      </c>
      <c r="I67" s="57"/>
      <c r="J67" s="57"/>
      <c r="K67" s="9"/>
      <c r="L67" s="12"/>
      <c r="M67" s="12"/>
      <c r="N67" s="12"/>
      <c r="O67" s="12"/>
      <c r="P67" s="153"/>
      <c r="Q67" s="12"/>
      <c r="R67" s="49"/>
      <c r="S67" s="12"/>
      <c r="T67" s="12"/>
      <c r="U67" s="12"/>
      <c r="V67" s="12"/>
      <c r="W67" s="12"/>
      <c r="X67" s="12"/>
      <c r="Y67" s="12"/>
      <c r="Z67" s="12"/>
      <c r="AA67" s="12"/>
      <c r="AB67" s="12"/>
      <c r="AC67" s="12"/>
      <c r="AD67" s="12"/>
      <c r="AE67" s="12"/>
      <c r="AF67" s="12"/>
    </row>
    <row r="68" ht="12.0" customHeight="1" outlineLevel="2">
      <c r="A68" s="12"/>
      <c r="B68" s="176" t="s">
        <v>526</v>
      </c>
      <c r="C68" s="177" t="s">
        <v>527</v>
      </c>
      <c r="D68" s="178"/>
      <c r="E68" s="179"/>
      <c r="F68" s="180"/>
      <c r="G68" s="181">
        <f>SUM(G69:G71)</f>
        <v>0</v>
      </c>
      <c r="H68" s="182" t="str">
        <f>G68/$G$827</f>
        <v>#DIV/0!</v>
      </c>
      <c r="I68" s="31"/>
      <c r="J68" s="31"/>
      <c r="K68" s="47"/>
      <c r="L68" s="48"/>
      <c r="M68" s="12"/>
      <c r="N68" s="12"/>
      <c r="O68" s="12"/>
      <c r="P68" s="153"/>
      <c r="Q68" s="12"/>
      <c r="R68" s="49"/>
      <c r="S68" s="12"/>
      <c r="T68" s="12"/>
      <c r="U68" s="12"/>
      <c r="V68" s="12"/>
      <c r="W68" s="12"/>
      <c r="X68" s="12"/>
      <c r="Y68" s="12"/>
      <c r="Z68" s="12"/>
      <c r="AA68" s="12"/>
      <c r="AB68" s="12"/>
      <c r="AC68" s="12"/>
      <c r="AD68" s="12"/>
      <c r="AE68" s="12"/>
      <c r="AF68" s="12"/>
    </row>
    <row r="69" ht="12.0" customHeight="1" outlineLevel="3">
      <c r="A69" s="12"/>
      <c r="B69" s="50" t="s">
        <v>528</v>
      </c>
      <c r="C69" s="58" t="s">
        <v>529</v>
      </c>
      <c r="D69" s="52" t="s">
        <v>514</v>
      </c>
      <c r="E69" s="183">
        <v>340545.21</v>
      </c>
      <c r="F69" s="53">
        <f t="shared" ref="F69:F71" si="36">IFERROR(VLOOKUP(B69,#REF!,8,0),0)</f>
        <v>0</v>
      </c>
      <c r="G69" s="184">
        <f t="shared" ref="G69:G71" si="37">ROUND(E69*F69,0)</f>
        <v>0</v>
      </c>
      <c r="H69" s="56">
        <f t="shared" ref="H69:H72" si="38">IFERROR(G69/$G$827,0)</f>
        <v>0</v>
      </c>
      <c r="I69" s="57"/>
      <c r="J69" s="185"/>
      <c r="K69" s="9"/>
      <c r="L69" s="12"/>
      <c r="M69" s="12"/>
      <c r="N69" s="12"/>
      <c r="O69" s="12"/>
      <c r="P69" s="186"/>
      <c r="Q69" s="187"/>
      <c r="R69" s="49"/>
      <c r="S69" s="12"/>
      <c r="T69" s="12"/>
      <c r="U69" s="12"/>
      <c r="V69" s="12"/>
      <c r="W69" s="12"/>
      <c r="X69" s="12"/>
      <c r="Y69" s="12"/>
      <c r="Z69" s="12"/>
      <c r="AA69" s="12"/>
      <c r="AB69" s="12"/>
      <c r="AC69" s="12"/>
      <c r="AD69" s="12"/>
      <c r="AE69" s="12"/>
      <c r="AF69" s="12"/>
    </row>
    <row r="70" ht="12.0" customHeight="1" outlineLevel="3">
      <c r="A70" s="12"/>
      <c r="B70" s="50" t="s">
        <v>530</v>
      </c>
      <c r="C70" s="58" t="s">
        <v>531</v>
      </c>
      <c r="D70" s="52" t="s">
        <v>514</v>
      </c>
      <c r="E70" s="183">
        <v>340545.21</v>
      </c>
      <c r="F70" s="53">
        <f t="shared" si="36"/>
        <v>0</v>
      </c>
      <c r="G70" s="184">
        <f t="shared" si="37"/>
        <v>0</v>
      </c>
      <c r="H70" s="56">
        <f t="shared" si="38"/>
        <v>0</v>
      </c>
      <c r="I70" s="57"/>
      <c r="J70" s="57"/>
      <c r="K70" s="9"/>
      <c r="L70" s="12"/>
      <c r="M70" s="12"/>
      <c r="N70" s="12"/>
      <c r="O70" s="12"/>
      <c r="P70" s="153"/>
      <c r="Q70" s="12"/>
      <c r="R70" s="49"/>
      <c r="S70" s="12"/>
      <c r="T70" s="12"/>
      <c r="U70" s="12"/>
      <c r="V70" s="12"/>
      <c r="W70" s="12"/>
      <c r="X70" s="12"/>
      <c r="Y70" s="12"/>
      <c r="Z70" s="12"/>
      <c r="AA70" s="12"/>
      <c r="AB70" s="12"/>
      <c r="AC70" s="12"/>
      <c r="AD70" s="12"/>
      <c r="AE70" s="12"/>
      <c r="AF70" s="12"/>
    </row>
    <row r="71" ht="12.0" customHeight="1" outlineLevel="3">
      <c r="A71" s="12"/>
      <c r="B71" s="50" t="s">
        <v>532</v>
      </c>
      <c r="C71" s="58" t="s">
        <v>533</v>
      </c>
      <c r="D71" s="52" t="s">
        <v>407</v>
      </c>
      <c r="E71" s="183">
        <v>64.9</v>
      </c>
      <c r="F71" s="53">
        <f t="shared" si="36"/>
        <v>0</v>
      </c>
      <c r="G71" s="184">
        <f t="shared" si="37"/>
        <v>0</v>
      </c>
      <c r="H71" s="56">
        <f t="shared" si="38"/>
        <v>0</v>
      </c>
      <c r="I71" s="57"/>
      <c r="J71" s="57"/>
      <c r="K71" s="9"/>
      <c r="L71" s="12"/>
      <c r="M71" s="12"/>
      <c r="N71" s="12"/>
      <c r="O71" s="12"/>
      <c r="P71" s="153"/>
      <c r="Q71" s="12"/>
      <c r="R71" s="49"/>
      <c r="S71" s="12"/>
      <c r="T71" s="12"/>
      <c r="U71" s="12"/>
      <c r="V71" s="12"/>
      <c r="W71" s="12"/>
      <c r="X71" s="12"/>
      <c r="Y71" s="12"/>
      <c r="Z71" s="12"/>
      <c r="AA71" s="12"/>
      <c r="AB71" s="12"/>
      <c r="AC71" s="12"/>
      <c r="AD71" s="12"/>
      <c r="AE71" s="12"/>
      <c r="AF71" s="12"/>
    </row>
    <row r="72" ht="12.0" customHeight="1" outlineLevel="1">
      <c r="A72" s="168"/>
      <c r="B72" s="169">
        <v>6.0</v>
      </c>
      <c r="C72" s="170" t="s">
        <v>534</v>
      </c>
      <c r="D72" s="171" t="s">
        <v>407</v>
      </c>
      <c r="E72" s="172"/>
      <c r="F72" s="173">
        <f>G72/$E$5</f>
        <v>0</v>
      </c>
      <c r="G72" s="174">
        <f>G73+G79</f>
        <v>0</v>
      </c>
      <c r="H72" s="175">
        <f t="shared" si="38"/>
        <v>0</v>
      </c>
      <c r="I72" s="31"/>
      <c r="J72" s="31"/>
      <c r="K72" s="9"/>
      <c r="L72" s="12"/>
      <c r="M72" s="12"/>
      <c r="N72" s="12"/>
      <c r="O72" s="12"/>
      <c r="P72" s="153"/>
      <c r="Q72" s="12"/>
      <c r="R72" s="49"/>
      <c r="S72" s="12"/>
      <c r="T72" s="12"/>
      <c r="U72" s="12"/>
      <c r="V72" s="12"/>
      <c r="W72" s="12"/>
      <c r="X72" s="12"/>
      <c r="Y72" s="12"/>
      <c r="Z72" s="12"/>
      <c r="AA72" s="12"/>
      <c r="AB72" s="12"/>
      <c r="AC72" s="12"/>
      <c r="AD72" s="12"/>
      <c r="AE72" s="12"/>
      <c r="AF72" s="12"/>
    </row>
    <row r="73" ht="12.0" customHeight="1" outlineLevel="2">
      <c r="A73" s="12"/>
      <c r="B73" s="176" t="s">
        <v>535</v>
      </c>
      <c r="C73" s="177" t="s">
        <v>536</v>
      </c>
      <c r="D73" s="178"/>
      <c r="E73" s="179"/>
      <c r="F73" s="180"/>
      <c r="G73" s="181">
        <f>SUM(G74:G78)</f>
        <v>0</v>
      </c>
      <c r="H73" s="182" t="str">
        <f>G73/$G$827</f>
        <v>#DIV/0!</v>
      </c>
      <c r="I73" s="31"/>
      <c r="J73" s="31"/>
      <c r="K73" s="47"/>
      <c r="L73" s="48"/>
      <c r="M73" s="12"/>
      <c r="N73" s="12"/>
      <c r="O73" s="12"/>
      <c r="P73" s="153"/>
      <c r="Q73" s="12"/>
      <c r="R73" s="49"/>
      <c r="S73" s="12"/>
      <c r="T73" s="12"/>
      <c r="U73" s="12"/>
      <c r="V73" s="12"/>
      <c r="W73" s="12"/>
      <c r="X73" s="12"/>
      <c r="Y73" s="12"/>
      <c r="Z73" s="12"/>
      <c r="AA73" s="12"/>
      <c r="AB73" s="12"/>
      <c r="AC73" s="12"/>
      <c r="AD73" s="12"/>
      <c r="AE73" s="12"/>
      <c r="AF73" s="12"/>
    </row>
    <row r="74" ht="55.5" customHeight="1" outlineLevel="3">
      <c r="A74" s="12"/>
      <c r="B74" s="50" t="s">
        <v>537</v>
      </c>
      <c r="C74" s="58" t="s">
        <v>538</v>
      </c>
      <c r="D74" s="52" t="s">
        <v>407</v>
      </c>
      <c r="E74" s="183">
        <v>5961.26</v>
      </c>
      <c r="F74" s="53">
        <f t="shared" ref="F74:F78" si="39">IFERROR(VLOOKUP(B74,#REF!,8,0),0)</f>
        <v>0</v>
      </c>
      <c r="G74" s="184">
        <f t="shared" ref="G74:G78" si="40">ROUND(E74*F74,0)</f>
        <v>0</v>
      </c>
      <c r="H74" s="56">
        <f t="shared" ref="H74:H78" si="41">IFERROR(G74/$G$827,0)</f>
        <v>0</v>
      </c>
      <c r="I74" s="57"/>
      <c r="J74" s="57"/>
      <c r="K74" s="188"/>
      <c r="L74" s="188"/>
      <c r="M74" s="12"/>
      <c r="N74" s="12"/>
      <c r="O74" s="12"/>
      <c r="P74" s="153"/>
      <c r="Q74" s="12"/>
      <c r="R74" s="49"/>
      <c r="S74" s="12"/>
      <c r="T74" s="12"/>
      <c r="U74" s="12"/>
      <c r="V74" s="12"/>
      <c r="W74" s="12"/>
      <c r="X74" s="12"/>
      <c r="Y74" s="12"/>
      <c r="Z74" s="12"/>
      <c r="AA74" s="12"/>
      <c r="AB74" s="12"/>
      <c r="AC74" s="12"/>
      <c r="AD74" s="12"/>
      <c r="AE74" s="12"/>
      <c r="AF74" s="12"/>
    </row>
    <row r="75" ht="12.0" customHeight="1" outlineLevel="3">
      <c r="A75" s="12"/>
      <c r="B75" s="50" t="s">
        <v>539</v>
      </c>
      <c r="C75" s="58" t="s">
        <v>540</v>
      </c>
      <c r="D75" s="52" t="s">
        <v>407</v>
      </c>
      <c r="E75" s="183">
        <v>1471.08</v>
      </c>
      <c r="F75" s="53">
        <f t="shared" si="39"/>
        <v>0</v>
      </c>
      <c r="G75" s="184">
        <f t="shared" si="40"/>
        <v>0</v>
      </c>
      <c r="H75" s="56">
        <f t="shared" si="41"/>
        <v>0</v>
      </c>
      <c r="I75" s="57"/>
      <c r="J75" s="57"/>
      <c r="K75" s="47"/>
      <c r="L75" s="188"/>
      <c r="M75" s="12"/>
      <c r="N75" s="12"/>
      <c r="O75" s="12"/>
      <c r="P75" s="153"/>
      <c r="Q75" s="12"/>
      <c r="R75" s="49"/>
      <c r="S75" s="12"/>
      <c r="T75" s="12"/>
      <c r="U75" s="12"/>
      <c r="V75" s="12"/>
      <c r="W75" s="12"/>
      <c r="X75" s="12"/>
      <c r="Y75" s="12"/>
      <c r="Z75" s="12"/>
      <c r="AA75" s="12"/>
      <c r="AB75" s="12"/>
      <c r="AC75" s="12"/>
      <c r="AD75" s="12"/>
      <c r="AE75" s="12"/>
      <c r="AF75" s="12"/>
    </row>
    <row r="76" ht="12.0" customHeight="1" outlineLevel="3">
      <c r="A76" s="12"/>
      <c r="B76" s="50" t="s">
        <v>541</v>
      </c>
      <c r="C76" s="189" t="s">
        <v>542</v>
      </c>
      <c r="D76" s="52" t="s">
        <v>407</v>
      </c>
      <c r="E76" s="183">
        <v>182.18</v>
      </c>
      <c r="F76" s="53">
        <f t="shared" si="39"/>
        <v>0</v>
      </c>
      <c r="G76" s="184">
        <f t="shared" si="40"/>
        <v>0</v>
      </c>
      <c r="H76" s="56">
        <f t="shared" si="41"/>
        <v>0</v>
      </c>
      <c r="I76" s="57"/>
      <c r="J76" s="57"/>
      <c r="K76" s="47"/>
      <c r="L76" s="48"/>
      <c r="M76" s="12"/>
      <c r="N76" s="12"/>
      <c r="O76" s="12"/>
      <c r="P76" s="153"/>
      <c r="Q76" s="12"/>
      <c r="R76" s="49"/>
      <c r="S76" s="12"/>
      <c r="T76" s="12"/>
      <c r="U76" s="12"/>
      <c r="V76" s="12"/>
      <c r="W76" s="12"/>
      <c r="X76" s="12"/>
      <c r="Y76" s="12"/>
      <c r="Z76" s="12"/>
      <c r="AA76" s="12"/>
      <c r="AB76" s="12"/>
      <c r="AC76" s="12"/>
      <c r="AD76" s="12"/>
      <c r="AE76" s="12"/>
      <c r="AF76" s="12"/>
    </row>
    <row r="77" ht="12.0" customHeight="1" outlineLevel="3">
      <c r="A77" s="12"/>
      <c r="B77" s="50" t="s">
        <v>543</v>
      </c>
      <c r="C77" s="58" t="s">
        <v>544</v>
      </c>
      <c r="D77" s="52" t="s">
        <v>407</v>
      </c>
      <c r="E77" s="183">
        <v>3.17</v>
      </c>
      <c r="F77" s="53">
        <f t="shared" si="39"/>
        <v>0</v>
      </c>
      <c r="G77" s="184">
        <f t="shared" si="40"/>
        <v>0</v>
      </c>
      <c r="H77" s="56">
        <f t="shared" si="41"/>
        <v>0</v>
      </c>
      <c r="I77" s="57"/>
      <c r="J77" s="57"/>
      <c r="K77" s="47"/>
      <c r="L77" s="48"/>
      <c r="M77" s="12"/>
      <c r="N77" s="12"/>
      <c r="O77" s="12"/>
      <c r="P77" s="153"/>
      <c r="Q77" s="12"/>
      <c r="R77" s="49"/>
      <c r="S77" s="12"/>
      <c r="T77" s="12"/>
      <c r="U77" s="12"/>
      <c r="V77" s="12"/>
      <c r="W77" s="12"/>
      <c r="X77" s="12"/>
      <c r="Y77" s="12"/>
      <c r="Z77" s="12"/>
      <c r="AA77" s="12"/>
      <c r="AB77" s="12"/>
      <c r="AC77" s="12"/>
      <c r="AD77" s="12"/>
      <c r="AE77" s="12"/>
      <c r="AF77" s="12"/>
    </row>
    <row r="78" ht="53.25" customHeight="1" outlineLevel="3">
      <c r="A78" s="12"/>
      <c r="B78" s="50" t="s">
        <v>545</v>
      </c>
      <c r="C78" s="189" t="s">
        <v>546</v>
      </c>
      <c r="D78" s="52" t="s">
        <v>407</v>
      </c>
      <c r="E78" s="183">
        <v>412.51</v>
      </c>
      <c r="F78" s="53">
        <f t="shared" si="39"/>
        <v>0</v>
      </c>
      <c r="G78" s="184">
        <f t="shared" si="40"/>
        <v>0</v>
      </c>
      <c r="H78" s="56">
        <f t="shared" si="41"/>
        <v>0</v>
      </c>
      <c r="I78" s="57"/>
      <c r="J78" s="57"/>
      <c r="K78" s="47"/>
      <c r="L78" s="48"/>
      <c r="M78" s="12"/>
      <c r="N78" s="12"/>
      <c r="O78" s="12"/>
      <c r="P78" s="153"/>
      <c r="Q78" s="12"/>
      <c r="R78" s="49"/>
      <c r="S78" s="12"/>
      <c r="T78" s="12"/>
      <c r="U78" s="12"/>
      <c r="V78" s="12"/>
      <c r="W78" s="12"/>
      <c r="X78" s="12"/>
      <c r="Y78" s="12"/>
      <c r="Z78" s="12"/>
      <c r="AA78" s="12"/>
      <c r="AB78" s="12"/>
      <c r="AC78" s="12"/>
      <c r="AD78" s="12"/>
      <c r="AE78" s="12"/>
      <c r="AF78" s="12"/>
    </row>
    <row r="79" ht="12.0" customHeight="1" outlineLevel="2">
      <c r="A79" s="12"/>
      <c r="B79" s="176" t="s">
        <v>547</v>
      </c>
      <c r="C79" s="177" t="s">
        <v>548</v>
      </c>
      <c r="D79" s="178"/>
      <c r="E79" s="179"/>
      <c r="F79" s="180"/>
      <c r="G79" s="181">
        <f>SUM(G80:G86)</f>
        <v>0</v>
      </c>
      <c r="H79" s="182" t="str">
        <f>G79/$G$827</f>
        <v>#DIV/0!</v>
      </c>
      <c r="I79" s="31"/>
      <c r="J79" s="31"/>
      <c r="K79" s="47"/>
      <c r="L79" s="48"/>
      <c r="M79" s="12"/>
      <c r="N79" s="12"/>
      <c r="O79" s="12"/>
      <c r="P79" s="153"/>
      <c r="Q79" s="12"/>
      <c r="R79" s="49"/>
      <c r="S79" s="12"/>
      <c r="T79" s="12"/>
      <c r="U79" s="12"/>
      <c r="V79" s="12"/>
      <c r="W79" s="12"/>
      <c r="X79" s="12"/>
      <c r="Y79" s="12"/>
      <c r="Z79" s="12"/>
      <c r="AA79" s="12"/>
      <c r="AB79" s="12"/>
      <c r="AC79" s="12"/>
      <c r="AD79" s="12"/>
      <c r="AE79" s="12"/>
      <c r="AF79" s="12"/>
    </row>
    <row r="80" ht="12.0" customHeight="1" outlineLevel="3">
      <c r="A80" s="12"/>
      <c r="B80" s="50" t="s">
        <v>549</v>
      </c>
      <c r="C80" s="58" t="s">
        <v>550</v>
      </c>
      <c r="D80" s="52" t="s">
        <v>13</v>
      </c>
      <c r="E80" s="183">
        <v>525.12</v>
      </c>
      <c r="F80" s="53">
        <f t="shared" ref="F80:F86" si="42">IFERROR(VLOOKUP(B80,#REF!,8,0),0)</f>
        <v>0</v>
      </c>
      <c r="G80" s="184">
        <f t="shared" ref="G80:G86" si="43">ROUND(E80*F80,0)</f>
        <v>0</v>
      </c>
      <c r="H80" s="56">
        <f t="shared" ref="H80:H87" si="44">IFERROR(G80/$G$827,0)</f>
        <v>0</v>
      </c>
      <c r="I80" s="57"/>
      <c r="J80" s="57"/>
      <c r="K80" s="47"/>
      <c r="L80" s="48"/>
      <c r="M80" s="12"/>
      <c r="N80" s="12"/>
      <c r="O80" s="12"/>
      <c r="P80" s="153"/>
      <c r="Q80" s="12"/>
      <c r="R80" s="49"/>
      <c r="S80" s="12"/>
      <c r="T80" s="12"/>
      <c r="U80" s="12"/>
      <c r="V80" s="12"/>
      <c r="W80" s="12"/>
      <c r="X80" s="12"/>
      <c r="Y80" s="12"/>
      <c r="Z80" s="12"/>
      <c r="AA80" s="12"/>
      <c r="AB80" s="12"/>
      <c r="AC80" s="12"/>
      <c r="AD80" s="12"/>
      <c r="AE80" s="12"/>
      <c r="AF80" s="12"/>
    </row>
    <row r="81" ht="12.0" customHeight="1" outlineLevel="3">
      <c r="A81" s="12"/>
      <c r="B81" s="50" t="s">
        <v>551</v>
      </c>
      <c r="C81" s="58" t="s">
        <v>552</v>
      </c>
      <c r="D81" s="52" t="s">
        <v>13</v>
      </c>
      <c r="E81" s="183">
        <v>45.45</v>
      </c>
      <c r="F81" s="53">
        <f t="shared" si="42"/>
        <v>0</v>
      </c>
      <c r="G81" s="184">
        <f t="shared" si="43"/>
        <v>0</v>
      </c>
      <c r="H81" s="56">
        <f t="shared" si="44"/>
        <v>0</v>
      </c>
      <c r="I81" s="57"/>
      <c r="J81" s="57"/>
      <c r="K81" s="47"/>
      <c r="L81" s="48"/>
      <c r="M81" s="12"/>
      <c r="N81" s="12"/>
      <c r="O81" s="12"/>
      <c r="P81" s="153"/>
      <c r="Q81" s="12"/>
      <c r="R81" s="49"/>
      <c r="S81" s="12"/>
      <c r="T81" s="12"/>
      <c r="U81" s="12"/>
      <c r="V81" s="12"/>
      <c r="W81" s="12"/>
      <c r="X81" s="12"/>
      <c r="Y81" s="12"/>
      <c r="Z81" s="12"/>
      <c r="AA81" s="12"/>
      <c r="AB81" s="12"/>
      <c r="AC81" s="12"/>
      <c r="AD81" s="12"/>
      <c r="AE81" s="12"/>
      <c r="AF81" s="12"/>
    </row>
    <row r="82" ht="12.0" customHeight="1" outlineLevel="3">
      <c r="A82" s="12"/>
      <c r="B82" s="50" t="s">
        <v>553</v>
      </c>
      <c r="C82" s="58" t="s">
        <v>554</v>
      </c>
      <c r="D82" s="52" t="s">
        <v>13</v>
      </c>
      <c r="E82" s="183">
        <v>9889.23</v>
      </c>
      <c r="F82" s="53">
        <f t="shared" si="42"/>
        <v>0</v>
      </c>
      <c r="G82" s="184">
        <f t="shared" si="43"/>
        <v>0</v>
      </c>
      <c r="H82" s="56">
        <f t="shared" si="44"/>
        <v>0</v>
      </c>
      <c r="I82" s="57"/>
      <c r="J82" s="57"/>
      <c r="K82" s="47"/>
      <c r="L82" s="48"/>
      <c r="M82" s="12"/>
      <c r="N82" s="12"/>
      <c r="O82" s="12"/>
      <c r="P82" s="153"/>
      <c r="Q82" s="46"/>
      <c r="R82" s="49"/>
      <c r="S82" s="12"/>
      <c r="T82" s="12"/>
      <c r="U82" s="12"/>
      <c r="V82" s="12"/>
      <c r="W82" s="12"/>
      <c r="X82" s="12"/>
      <c r="Y82" s="12"/>
      <c r="Z82" s="12"/>
      <c r="AA82" s="12"/>
      <c r="AB82" s="12"/>
      <c r="AC82" s="12"/>
      <c r="AD82" s="12"/>
      <c r="AE82" s="12"/>
      <c r="AF82" s="12"/>
    </row>
    <row r="83" ht="12.0" customHeight="1" outlineLevel="3">
      <c r="A83" s="12"/>
      <c r="B83" s="50" t="s">
        <v>555</v>
      </c>
      <c r="C83" s="58" t="s">
        <v>556</v>
      </c>
      <c r="D83" s="52" t="s">
        <v>13</v>
      </c>
      <c r="E83" s="183">
        <v>4470.95</v>
      </c>
      <c r="F83" s="53">
        <f t="shared" si="42"/>
        <v>0</v>
      </c>
      <c r="G83" s="184">
        <f t="shared" si="43"/>
        <v>0</v>
      </c>
      <c r="H83" s="56">
        <f t="shared" si="44"/>
        <v>0</v>
      </c>
      <c r="I83" s="57"/>
      <c r="J83" s="57"/>
      <c r="K83" s="47"/>
      <c r="L83" s="48"/>
      <c r="M83" s="12"/>
      <c r="N83" s="12"/>
      <c r="O83" s="12"/>
      <c r="P83" s="153"/>
      <c r="Q83" s="46"/>
      <c r="R83" s="49"/>
      <c r="S83" s="12"/>
      <c r="T83" s="12"/>
      <c r="U83" s="12"/>
      <c r="V83" s="12"/>
      <c r="W83" s="12"/>
      <c r="X83" s="12"/>
      <c r="Y83" s="12"/>
      <c r="Z83" s="12"/>
      <c r="AA83" s="12"/>
      <c r="AB83" s="12"/>
      <c r="AC83" s="12"/>
      <c r="AD83" s="12"/>
      <c r="AE83" s="12"/>
      <c r="AF83" s="12"/>
    </row>
    <row r="84" ht="12.0" customHeight="1" outlineLevel="3">
      <c r="A84" s="12"/>
      <c r="B84" s="50" t="s">
        <v>557</v>
      </c>
      <c r="C84" s="58" t="s">
        <v>558</v>
      </c>
      <c r="D84" s="52" t="s">
        <v>559</v>
      </c>
      <c r="E84" s="183">
        <v>4848.0</v>
      </c>
      <c r="F84" s="53">
        <f t="shared" si="42"/>
        <v>0</v>
      </c>
      <c r="G84" s="184">
        <f t="shared" si="43"/>
        <v>0</v>
      </c>
      <c r="H84" s="56">
        <f t="shared" si="44"/>
        <v>0</v>
      </c>
      <c r="I84" s="57"/>
      <c r="J84" s="57"/>
      <c r="K84" s="47"/>
      <c r="L84" s="48"/>
      <c r="M84" s="12"/>
      <c r="N84" s="12"/>
      <c r="O84" s="12"/>
      <c r="P84" s="153"/>
      <c r="Q84" s="46"/>
      <c r="R84" s="49"/>
      <c r="S84" s="12"/>
      <c r="T84" s="12"/>
      <c r="U84" s="12"/>
      <c r="V84" s="12"/>
      <c r="W84" s="12"/>
      <c r="X84" s="12"/>
      <c r="Y84" s="12"/>
      <c r="Z84" s="12"/>
      <c r="AA84" s="12"/>
      <c r="AB84" s="12"/>
      <c r="AC84" s="12"/>
      <c r="AD84" s="12"/>
      <c r="AE84" s="12"/>
      <c r="AF84" s="12"/>
    </row>
    <row r="85" ht="12.0" customHeight="1" outlineLevel="3">
      <c r="A85" s="12"/>
      <c r="B85" s="50" t="s">
        <v>560</v>
      </c>
      <c r="C85" s="58" t="s">
        <v>561</v>
      </c>
      <c r="D85" s="52" t="s">
        <v>407</v>
      </c>
      <c r="E85" s="183">
        <v>5.25</v>
      </c>
      <c r="F85" s="53">
        <f t="shared" si="42"/>
        <v>0</v>
      </c>
      <c r="G85" s="184">
        <f t="shared" si="43"/>
        <v>0</v>
      </c>
      <c r="H85" s="56">
        <f t="shared" si="44"/>
        <v>0</v>
      </c>
      <c r="I85" s="57"/>
      <c r="J85" s="57"/>
      <c r="K85" s="47"/>
      <c r="L85" s="48"/>
      <c r="M85" s="12"/>
      <c r="N85" s="12"/>
      <c r="O85" s="12"/>
      <c r="P85" s="153"/>
      <c r="Q85" s="12"/>
      <c r="R85" s="49"/>
      <c r="S85" s="12"/>
      <c r="T85" s="12"/>
      <c r="U85" s="12"/>
      <c r="V85" s="12"/>
      <c r="W85" s="12"/>
      <c r="X85" s="12"/>
      <c r="Y85" s="12"/>
      <c r="Z85" s="12"/>
      <c r="AA85" s="12"/>
      <c r="AB85" s="12"/>
      <c r="AC85" s="12"/>
      <c r="AD85" s="12"/>
      <c r="AE85" s="12"/>
      <c r="AF85" s="12"/>
    </row>
    <row r="86" ht="12.0" customHeight="1" outlineLevel="3">
      <c r="A86" s="12"/>
      <c r="B86" s="50" t="s">
        <v>562</v>
      </c>
      <c r="C86" s="58" t="s">
        <v>563</v>
      </c>
      <c r="D86" s="52" t="s">
        <v>194</v>
      </c>
      <c r="E86" s="183">
        <v>224.0</v>
      </c>
      <c r="F86" s="53">
        <f t="shared" si="42"/>
        <v>0</v>
      </c>
      <c r="G86" s="184">
        <f t="shared" si="43"/>
        <v>0</v>
      </c>
      <c r="H86" s="56">
        <f t="shared" si="44"/>
        <v>0</v>
      </c>
      <c r="I86" s="57"/>
      <c r="J86" s="57"/>
      <c r="K86" s="47"/>
      <c r="L86" s="48"/>
      <c r="M86" s="12"/>
      <c r="N86" s="12"/>
      <c r="O86" s="12"/>
      <c r="P86" s="153"/>
      <c r="Q86" s="12"/>
      <c r="R86" s="49"/>
      <c r="S86" s="12"/>
      <c r="T86" s="12"/>
      <c r="U86" s="12"/>
      <c r="V86" s="12"/>
      <c r="W86" s="12"/>
      <c r="X86" s="12"/>
      <c r="Y86" s="12"/>
      <c r="Z86" s="12"/>
      <c r="AA86" s="12"/>
      <c r="AB86" s="12"/>
      <c r="AC86" s="12"/>
      <c r="AD86" s="12"/>
      <c r="AE86" s="12"/>
      <c r="AF86" s="12"/>
    </row>
    <row r="87" ht="12.0" customHeight="1" outlineLevel="1">
      <c r="A87" s="168"/>
      <c r="B87" s="169">
        <v>7.0</v>
      </c>
      <c r="C87" s="170" t="s">
        <v>564</v>
      </c>
      <c r="D87" s="171" t="s">
        <v>407</v>
      </c>
      <c r="E87" s="172"/>
      <c r="F87" s="173">
        <f>G87/$E$5</f>
        <v>0</v>
      </c>
      <c r="G87" s="174">
        <f>G88+G92</f>
        <v>0</v>
      </c>
      <c r="H87" s="175">
        <f t="shared" si="44"/>
        <v>0</v>
      </c>
      <c r="I87" s="31"/>
      <c r="J87" s="31"/>
      <c r="K87" s="47"/>
      <c r="L87" s="48"/>
      <c r="M87" s="12"/>
      <c r="N87" s="12"/>
      <c r="O87" s="12"/>
      <c r="P87" s="153"/>
      <c r="Q87" s="12"/>
      <c r="R87" s="49"/>
      <c r="S87" s="12"/>
      <c r="T87" s="12"/>
      <c r="U87" s="12"/>
      <c r="V87" s="12"/>
      <c r="W87" s="12"/>
      <c r="X87" s="12"/>
      <c r="Y87" s="12"/>
      <c r="Z87" s="12"/>
      <c r="AA87" s="12"/>
      <c r="AB87" s="12"/>
      <c r="AC87" s="12"/>
      <c r="AD87" s="12"/>
      <c r="AE87" s="12"/>
      <c r="AF87" s="12"/>
    </row>
    <row r="88" ht="12.0" customHeight="1" outlineLevel="2">
      <c r="A88" s="12"/>
      <c r="B88" s="176" t="s">
        <v>565</v>
      </c>
      <c r="C88" s="177" t="s">
        <v>566</v>
      </c>
      <c r="D88" s="178"/>
      <c r="E88" s="179"/>
      <c r="F88" s="180"/>
      <c r="G88" s="181">
        <f>SUM(G89:G91)</f>
        <v>0</v>
      </c>
      <c r="H88" s="182" t="str">
        <f>G88/$G$827</f>
        <v>#DIV/0!</v>
      </c>
      <c r="I88" s="31"/>
      <c r="J88" s="31"/>
      <c r="K88" s="47"/>
      <c r="L88" s="48"/>
      <c r="M88" s="12"/>
      <c r="N88" s="12"/>
      <c r="O88" s="12"/>
      <c r="P88" s="153"/>
      <c r="Q88" s="12"/>
      <c r="R88" s="49"/>
      <c r="S88" s="12"/>
      <c r="T88" s="12"/>
      <c r="U88" s="12"/>
      <c r="V88" s="12"/>
      <c r="W88" s="12"/>
      <c r="X88" s="12"/>
      <c r="Y88" s="12"/>
      <c r="Z88" s="12"/>
      <c r="AA88" s="12"/>
      <c r="AB88" s="12"/>
      <c r="AC88" s="12"/>
      <c r="AD88" s="12"/>
      <c r="AE88" s="12"/>
      <c r="AF88" s="12"/>
    </row>
    <row r="89" ht="12.0" customHeight="1" outlineLevel="3">
      <c r="A89" s="12"/>
      <c r="B89" s="50" t="s">
        <v>567</v>
      </c>
      <c r="C89" s="58" t="s">
        <v>568</v>
      </c>
      <c r="D89" s="52" t="s">
        <v>407</v>
      </c>
      <c r="E89" s="183">
        <v>415.55</v>
      </c>
      <c r="F89" s="53">
        <f t="shared" ref="F89:F91" si="45">IFERROR(VLOOKUP(B89,#REF!,8,0),0)</f>
        <v>0</v>
      </c>
      <c r="G89" s="184">
        <f t="shared" ref="G89:G91" si="46">ROUND(E89*F89,0)</f>
        <v>0</v>
      </c>
      <c r="H89" s="56">
        <f t="shared" ref="H89:H91" si="47">IFERROR(G89/$G$827,0)</f>
        <v>0</v>
      </c>
      <c r="I89" s="57"/>
      <c r="J89" s="57"/>
      <c r="K89" s="47"/>
      <c r="L89" s="48"/>
      <c r="M89" s="12"/>
      <c r="N89" s="12"/>
      <c r="O89" s="12"/>
      <c r="P89" s="153"/>
      <c r="Q89" s="12"/>
      <c r="R89" s="49"/>
      <c r="S89" s="12"/>
      <c r="T89" s="12"/>
      <c r="U89" s="12"/>
      <c r="V89" s="12"/>
      <c r="W89" s="12"/>
      <c r="X89" s="12"/>
      <c r="Y89" s="12"/>
      <c r="Z89" s="12"/>
      <c r="AA89" s="12"/>
      <c r="AB89" s="12"/>
      <c r="AC89" s="12"/>
      <c r="AD89" s="12"/>
      <c r="AE89" s="12"/>
      <c r="AF89" s="12"/>
    </row>
    <row r="90" ht="12.0" customHeight="1" outlineLevel="3">
      <c r="A90" s="12"/>
      <c r="B90" s="50" t="s">
        <v>569</v>
      </c>
      <c r="C90" s="58" t="s">
        <v>570</v>
      </c>
      <c r="D90" s="52" t="s">
        <v>13</v>
      </c>
      <c r="E90" s="183">
        <v>138.52</v>
      </c>
      <c r="F90" s="53">
        <f t="shared" si="45"/>
        <v>0</v>
      </c>
      <c r="G90" s="184">
        <f t="shared" si="46"/>
        <v>0</v>
      </c>
      <c r="H90" s="56">
        <f t="shared" si="47"/>
        <v>0</v>
      </c>
      <c r="I90" s="57"/>
      <c r="J90" s="57"/>
      <c r="K90" s="47"/>
      <c r="L90" s="48"/>
      <c r="M90" s="12"/>
      <c r="N90" s="12"/>
      <c r="O90" s="12"/>
      <c r="P90" s="153"/>
      <c r="Q90" s="12"/>
      <c r="R90" s="49"/>
      <c r="S90" s="12"/>
      <c r="T90" s="12"/>
      <c r="U90" s="12"/>
      <c r="V90" s="12"/>
      <c r="W90" s="12"/>
      <c r="X90" s="12"/>
      <c r="Y90" s="12"/>
      <c r="Z90" s="12"/>
      <c r="AA90" s="12"/>
      <c r="AB90" s="12"/>
      <c r="AC90" s="12"/>
      <c r="AD90" s="12"/>
      <c r="AE90" s="12"/>
      <c r="AF90" s="12"/>
    </row>
    <row r="91" ht="12.0" customHeight="1" outlineLevel="3">
      <c r="A91" s="12"/>
      <c r="B91" s="50" t="s">
        <v>571</v>
      </c>
      <c r="C91" s="58" t="s">
        <v>572</v>
      </c>
      <c r="D91" s="52" t="s">
        <v>407</v>
      </c>
      <c r="E91" s="183">
        <v>1471.08</v>
      </c>
      <c r="F91" s="53">
        <f t="shared" si="45"/>
        <v>0</v>
      </c>
      <c r="G91" s="184">
        <f t="shared" si="46"/>
        <v>0</v>
      </c>
      <c r="H91" s="56">
        <f t="shared" si="47"/>
        <v>0</v>
      </c>
      <c r="I91" s="57"/>
      <c r="J91" s="57"/>
      <c r="K91" s="47"/>
      <c r="L91" s="48"/>
      <c r="M91" s="12"/>
      <c r="N91" s="12"/>
      <c r="O91" s="12"/>
      <c r="P91" s="153"/>
      <c r="Q91" s="12"/>
      <c r="R91" s="49"/>
      <c r="S91" s="12"/>
      <c r="T91" s="12"/>
      <c r="U91" s="12"/>
      <c r="V91" s="12"/>
      <c r="W91" s="12"/>
      <c r="X91" s="12"/>
      <c r="Y91" s="12"/>
      <c r="Z91" s="12"/>
      <c r="AA91" s="12"/>
      <c r="AB91" s="12"/>
      <c r="AC91" s="12"/>
      <c r="AD91" s="12"/>
      <c r="AE91" s="12"/>
      <c r="AF91" s="12"/>
    </row>
    <row r="92" ht="12.0" customHeight="1" outlineLevel="2">
      <c r="A92" s="12"/>
      <c r="B92" s="176" t="s">
        <v>573</v>
      </c>
      <c r="C92" s="177" t="s">
        <v>574</v>
      </c>
      <c r="D92" s="178"/>
      <c r="E92" s="179"/>
      <c r="F92" s="180"/>
      <c r="G92" s="181">
        <f>SUM(G93)</f>
        <v>0</v>
      </c>
      <c r="H92" s="182" t="str">
        <f>G92/$G$827</f>
        <v>#DIV/0!</v>
      </c>
      <c r="I92" s="31"/>
      <c r="J92" s="31"/>
      <c r="K92" s="47"/>
      <c r="L92" s="48"/>
      <c r="M92" s="12"/>
      <c r="N92" s="12"/>
      <c r="O92" s="12"/>
      <c r="P92" s="153"/>
      <c r="Q92" s="12"/>
      <c r="R92" s="49"/>
      <c r="S92" s="12"/>
      <c r="T92" s="12"/>
      <c r="U92" s="12"/>
      <c r="V92" s="12"/>
      <c r="W92" s="12"/>
      <c r="X92" s="12"/>
      <c r="Y92" s="12"/>
      <c r="Z92" s="12"/>
      <c r="AA92" s="12"/>
      <c r="AB92" s="12"/>
      <c r="AC92" s="12"/>
      <c r="AD92" s="12"/>
      <c r="AE92" s="12"/>
      <c r="AF92" s="12"/>
    </row>
    <row r="93" ht="12.0" customHeight="1" outlineLevel="3">
      <c r="A93" s="12"/>
      <c r="B93" s="50" t="s">
        <v>575</v>
      </c>
      <c r="C93" s="58" t="s">
        <v>576</v>
      </c>
      <c r="D93" s="52" t="s">
        <v>407</v>
      </c>
      <c r="E93" s="183">
        <v>81.05</v>
      </c>
      <c r="F93" s="53">
        <f>IFERROR(VLOOKUP(B93,#REF!,8,0),0)</f>
        <v>0</v>
      </c>
      <c r="G93" s="184">
        <f>ROUND(E93*F93,0)</f>
        <v>0</v>
      </c>
      <c r="H93" s="56">
        <f t="shared" ref="H93:H94" si="48">IFERROR(G93/$G$827,0)</f>
        <v>0</v>
      </c>
      <c r="I93" s="57"/>
      <c r="J93" s="57"/>
      <c r="K93" s="47"/>
      <c r="L93" s="48"/>
      <c r="M93" s="12"/>
      <c r="N93" s="12"/>
      <c r="O93" s="12"/>
      <c r="P93" s="153"/>
      <c r="Q93" s="12"/>
      <c r="R93" s="49"/>
      <c r="S93" s="12"/>
      <c r="T93" s="12"/>
      <c r="U93" s="12"/>
      <c r="V93" s="12"/>
      <c r="W93" s="12"/>
      <c r="X93" s="12"/>
      <c r="Y93" s="12"/>
      <c r="Z93" s="12"/>
      <c r="AA93" s="12"/>
      <c r="AB93" s="12"/>
      <c r="AC93" s="12"/>
      <c r="AD93" s="12"/>
      <c r="AE93" s="12"/>
      <c r="AF93" s="12"/>
    </row>
    <row r="94" ht="12.0" customHeight="1" outlineLevel="1">
      <c r="A94" s="12"/>
      <c r="B94" s="169">
        <v>8.0</v>
      </c>
      <c r="C94" s="170" t="s">
        <v>8</v>
      </c>
      <c r="D94" s="171" t="s">
        <v>407</v>
      </c>
      <c r="E94" s="172"/>
      <c r="F94" s="173">
        <f>G94/$E$5</f>
        <v>0</v>
      </c>
      <c r="G94" s="174">
        <f>G95+G120+G125+G140+G169+G190+G200+G206+G214</f>
        <v>0</v>
      </c>
      <c r="H94" s="175">
        <f t="shared" si="48"/>
        <v>0</v>
      </c>
      <c r="I94" s="31"/>
      <c r="J94" s="31"/>
      <c r="K94" s="34"/>
      <c r="L94" s="36"/>
      <c r="M94" s="36"/>
      <c r="N94" s="36"/>
      <c r="O94" s="190"/>
      <c r="P94" s="36"/>
      <c r="Q94" s="38"/>
      <c r="R94" s="36"/>
      <c r="S94" s="36"/>
      <c r="T94" s="36"/>
      <c r="U94" s="36"/>
      <c r="V94" s="36"/>
      <c r="W94" s="36"/>
      <c r="X94" s="36"/>
      <c r="Y94" s="36"/>
      <c r="Z94" s="36"/>
      <c r="AA94" s="36"/>
      <c r="AB94" s="36"/>
      <c r="AC94" s="36"/>
      <c r="AD94" s="36"/>
      <c r="AE94" s="36"/>
      <c r="AF94" s="36"/>
    </row>
    <row r="95" ht="12.0" customHeight="1" outlineLevel="2">
      <c r="A95" s="12"/>
      <c r="B95" s="176" t="s">
        <v>9</v>
      </c>
      <c r="C95" s="177" t="s">
        <v>10</v>
      </c>
      <c r="D95" s="178"/>
      <c r="E95" s="179"/>
      <c r="F95" s="180"/>
      <c r="G95" s="181">
        <f>SUM(G96:G119)</f>
        <v>0</v>
      </c>
      <c r="H95" s="182" t="str">
        <f>G95/$G$827</f>
        <v>#DIV/0!</v>
      </c>
      <c r="I95" s="31"/>
      <c r="J95" s="31"/>
      <c r="K95" s="48"/>
      <c r="L95" s="12"/>
      <c r="M95" s="12"/>
      <c r="N95" s="12"/>
      <c r="O95" s="153"/>
      <c r="P95" s="12"/>
      <c r="Q95" s="49"/>
      <c r="R95" s="12"/>
      <c r="S95" s="12"/>
      <c r="T95" s="12"/>
      <c r="U95" s="12"/>
      <c r="V95" s="12"/>
      <c r="W95" s="12"/>
      <c r="X95" s="12"/>
      <c r="Y95" s="12"/>
      <c r="Z95" s="12"/>
      <c r="AA95" s="12"/>
      <c r="AB95" s="12"/>
      <c r="AC95" s="12"/>
      <c r="AD95" s="12"/>
      <c r="AE95" s="12"/>
      <c r="AF95" s="12"/>
    </row>
    <row r="96" ht="12.0" customHeight="1" outlineLevel="3">
      <c r="A96" s="12"/>
      <c r="B96" s="50" t="s">
        <v>11</v>
      </c>
      <c r="C96" s="51" t="s">
        <v>12</v>
      </c>
      <c r="D96" s="52" t="s">
        <v>13</v>
      </c>
      <c r="E96" s="183">
        <v>85.0</v>
      </c>
      <c r="F96" s="53"/>
      <c r="G96" s="184">
        <f t="shared" ref="G96:G119" si="49">ROUND(E96*F96,0)</f>
        <v>0</v>
      </c>
      <c r="H96" s="56">
        <f t="shared" ref="H96:H119" si="50">IFERROR(G96/$G$827,0)</f>
        <v>0</v>
      </c>
      <c r="I96" s="57"/>
      <c r="J96" s="57"/>
      <c r="K96" s="48"/>
      <c r="L96" s="12"/>
      <c r="M96" s="12"/>
      <c r="N96" s="12"/>
      <c r="O96" s="153"/>
      <c r="P96" s="12"/>
      <c r="Q96" s="49"/>
      <c r="R96" s="12"/>
      <c r="S96" s="12"/>
      <c r="T96" s="12"/>
      <c r="U96" s="12"/>
      <c r="V96" s="12"/>
      <c r="W96" s="12"/>
      <c r="X96" s="12"/>
      <c r="Y96" s="12"/>
      <c r="Z96" s="12"/>
      <c r="AA96" s="12"/>
      <c r="AB96" s="12"/>
      <c r="AC96" s="12"/>
      <c r="AD96" s="12"/>
      <c r="AE96" s="12"/>
      <c r="AF96" s="12"/>
    </row>
    <row r="97" ht="12.0" customHeight="1" outlineLevel="3">
      <c r="A97" s="12"/>
      <c r="B97" s="50" t="s">
        <v>14</v>
      </c>
      <c r="C97" s="51" t="s">
        <v>15</v>
      </c>
      <c r="D97" s="52" t="s">
        <v>13</v>
      </c>
      <c r="E97" s="183">
        <v>35.0</v>
      </c>
      <c r="F97" s="53"/>
      <c r="G97" s="184">
        <f t="shared" si="49"/>
        <v>0</v>
      </c>
      <c r="H97" s="56">
        <f t="shared" si="50"/>
        <v>0</v>
      </c>
      <c r="I97" s="57"/>
      <c r="J97" s="57"/>
      <c r="K97" s="48"/>
      <c r="L97" s="12"/>
      <c r="M97" s="12"/>
      <c r="N97" s="12"/>
      <c r="O97" s="153"/>
      <c r="P97" s="12"/>
      <c r="Q97" s="49"/>
      <c r="R97" s="12"/>
      <c r="S97" s="12"/>
      <c r="T97" s="12"/>
      <c r="U97" s="12"/>
      <c r="V97" s="12"/>
      <c r="W97" s="12"/>
      <c r="X97" s="12"/>
      <c r="Y97" s="12"/>
      <c r="Z97" s="12"/>
      <c r="AA97" s="12"/>
      <c r="AB97" s="12"/>
      <c r="AC97" s="12"/>
      <c r="AD97" s="12"/>
      <c r="AE97" s="12"/>
      <c r="AF97" s="12"/>
    </row>
    <row r="98" ht="12.0" customHeight="1" outlineLevel="3">
      <c r="A98" s="12"/>
      <c r="B98" s="50" t="s">
        <v>16</v>
      </c>
      <c r="C98" s="51" t="s">
        <v>17</v>
      </c>
      <c r="D98" s="52" t="s">
        <v>13</v>
      </c>
      <c r="E98" s="183">
        <v>45.0</v>
      </c>
      <c r="F98" s="53"/>
      <c r="G98" s="184">
        <f t="shared" si="49"/>
        <v>0</v>
      </c>
      <c r="H98" s="56">
        <f t="shared" si="50"/>
        <v>0</v>
      </c>
      <c r="I98" s="57"/>
      <c r="J98" s="57"/>
      <c r="K98" s="48"/>
      <c r="L98" s="12"/>
      <c r="M98" s="12"/>
      <c r="N98" s="12"/>
      <c r="O98" s="153"/>
      <c r="P98" s="12"/>
      <c r="Q98" s="49"/>
      <c r="R98" s="12"/>
      <c r="S98" s="12"/>
      <c r="T98" s="12"/>
      <c r="U98" s="12"/>
      <c r="V98" s="12"/>
      <c r="W98" s="12"/>
      <c r="X98" s="12"/>
      <c r="Y98" s="12"/>
      <c r="Z98" s="12"/>
      <c r="AA98" s="12"/>
      <c r="AB98" s="12"/>
      <c r="AC98" s="12"/>
      <c r="AD98" s="12"/>
      <c r="AE98" s="12"/>
      <c r="AF98" s="12"/>
    </row>
    <row r="99" ht="12.0" customHeight="1" outlineLevel="3">
      <c r="A99" s="12"/>
      <c r="B99" s="50" t="s">
        <v>18</v>
      </c>
      <c r="C99" s="51" t="s">
        <v>19</v>
      </c>
      <c r="D99" s="52" t="s">
        <v>13</v>
      </c>
      <c r="E99" s="183">
        <v>6.0</v>
      </c>
      <c r="F99" s="53"/>
      <c r="G99" s="184">
        <f t="shared" si="49"/>
        <v>0</v>
      </c>
      <c r="H99" s="56">
        <f t="shared" si="50"/>
        <v>0</v>
      </c>
      <c r="I99" s="57"/>
      <c r="J99" s="57"/>
      <c r="K99" s="48"/>
      <c r="L99" s="12"/>
      <c r="M99" s="12"/>
      <c r="N99" s="12"/>
      <c r="O99" s="153"/>
      <c r="P99" s="12"/>
      <c r="Q99" s="49"/>
      <c r="R99" s="12"/>
      <c r="S99" s="12"/>
      <c r="T99" s="12"/>
      <c r="U99" s="12"/>
      <c r="V99" s="12"/>
      <c r="W99" s="12"/>
      <c r="X99" s="12"/>
      <c r="Y99" s="12"/>
      <c r="Z99" s="12"/>
      <c r="AA99" s="12"/>
      <c r="AB99" s="12"/>
      <c r="AC99" s="12"/>
      <c r="AD99" s="12"/>
      <c r="AE99" s="12"/>
      <c r="AF99" s="12"/>
    </row>
    <row r="100" ht="12.0" customHeight="1" outlineLevel="3">
      <c r="A100" s="12"/>
      <c r="B100" s="50" t="s">
        <v>20</v>
      </c>
      <c r="C100" s="51" t="s">
        <v>21</v>
      </c>
      <c r="D100" s="52" t="s">
        <v>13</v>
      </c>
      <c r="E100" s="183">
        <v>85.0</v>
      </c>
      <c r="F100" s="53"/>
      <c r="G100" s="184">
        <f t="shared" si="49"/>
        <v>0</v>
      </c>
      <c r="H100" s="56">
        <f t="shared" si="50"/>
        <v>0</v>
      </c>
      <c r="I100" s="57"/>
      <c r="J100" s="57"/>
      <c r="K100" s="48"/>
      <c r="L100" s="12"/>
      <c r="M100" s="12"/>
      <c r="N100" s="12"/>
      <c r="O100" s="153"/>
      <c r="P100" s="12"/>
      <c r="Q100" s="49"/>
      <c r="R100" s="12"/>
      <c r="S100" s="12"/>
      <c r="T100" s="12"/>
      <c r="U100" s="12"/>
      <c r="V100" s="12"/>
      <c r="W100" s="12"/>
      <c r="X100" s="12"/>
      <c r="Y100" s="12"/>
      <c r="Z100" s="12"/>
      <c r="AA100" s="12"/>
      <c r="AB100" s="12"/>
      <c r="AC100" s="12"/>
      <c r="AD100" s="12"/>
      <c r="AE100" s="12"/>
      <c r="AF100" s="12"/>
    </row>
    <row r="101" ht="12.0" customHeight="1" outlineLevel="3">
      <c r="A101" s="12"/>
      <c r="B101" s="50" t="s">
        <v>22</v>
      </c>
      <c r="C101" s="51" t="s">
        <v>23</v>
      </c>
      <c r="D101" s="52" t="s">
        <v>13</v>
      </c>
      <c r="E101" s="183">
        <v>25.0</v>
      </c>
      <c r="F101" s="53"/>
      <c r="G101" s="184">
        <f t="shared" si="49"/>
        <v>0</v>
      </c>
      <c r="H101" s="56">
        <f t="shared" si="50"/>
        <v>0</v>
      </c>
      <c r="I101" s="57"/>
      <c r="J101" s="57"/>
      <c r="K101" s="48"/>
      <c r="L101" s="12"/>
      <c r="M101" s="12"/>
      <c r="N101" s="12"/>
      <c r="O101" s="153"/>
      <c r="P101" s="12"/>
      <c r="Q101" s="49"/>
      <c r="R101" s="12"/>
      <c r="S101" s="12"/>
      <c r="T101" s="12"/>
      <c r="U101" s="12"/>
      <c r="V101" s="12"/>
      <c r="W101" s="12"/>
      <c r="X101" s="12"/>
      <c r="Y101" s="12"/>
      <c r="Z101" s="12"/>
      <c r="AA101" s="12"/>
      <c r="AB101" s="12"/>
      <c r="AC101" s="12"/>
      <c r="AD101" s="12"/>
      <c r="AE101" s="12"/>
      <c r="AF101" s="12"/>
    </row>
    <row r="102" ht="12.0" customHeight="1" outlineLevel="3">
      <c r="A102" s="12"/>
      <c r="B102" s="50" t="s">
        <v>24</v>
      </c>
      <c r="C102" s="51" t="s">
        <v>25</v>
      </c>
      <c r="D102" s="52" t="s">
        <v>13</v>
      </c>
      <c r="E102" s="183">
        <v>15.0</v>
      </c>
      <c r="F102" s="53"/>
      <c r="G102" s="184">
        <f t="shared" si="49"/>
        <v>0</v>
      </c>
      <c r="H102" s="56">
        <f t="shared" si="50"/>
        <v>0</v>
      </c>
      <c r="I102" s="57"/>
      <c r="J102" s="57"/>
      <c r="K102" s="48"/>
      <c r="L102" s="12"/>
      <c r="M102" s="12"/>
      <c r="N102" s="12"/>
      <c r="O102" s="153"/>
      <c r="P102" s="12"/>
      <c r="Q102" s="49"/>
      <c r="R102" s="12"/>
      <c r="S102" s="12"/>
      <c r="T102" s="12"/>
      <c r="U102" s="12"/>
      <c r="V102" s="12"/>
      <c r="W102" s="12"/>
      <c r="X102" s="12"/>
      <c r="Y102" s="12"/>
      <c r="Z102" s="12"/>
      <c r="AA102" s="12"/>
      <c r="AB102" s="12"/>
      <c r="AC102" s="12"/>
      <c r="AD102" s="12"/>
      <c r="AE102" s="12"/>
      <c r="AF102" s="12"/>
    </row>
    <row r="103" ht="12.0" customHeight="1" outlineLevel="3">
      <c r="A103" s="12"/>
      <c r="B103" s="50" t="s">
        <v>26</v>
      </c>
      <c r="C103" s="58" t="s">
        <v>27</v>
      </c>
      <c r="D103" s="52" t="s">
        <v>13</v>
      </c>
      <c r="E103" s="183">
        <v>235.0</v>
      </c>
      <c r="F103" s="53"/>
      <c r="G103" s="184">
        <f t="shared" si="49"/>
        <v>0</v>
      </c>
      <c r="H103" s="56">
        <f t="shared" si="50"/>
        <v>0</v>
      </c>
      <c r="I103" s="57"/>
      <c r="J103" s="57"/>
      <c r="K103" s="48"/>
      <c r="L103" s="12"/>
      <c r="M103" s="12"/>
      <c r="N103" s="12"/>
      <c r="O103" s="153"/>
      <c r="P103" s="12"/>
      <c r="Q103" s="49"/>
      <c r="R103" s="12"/>
      <c r="S103" s="12"/>
      <c r="T103" s="12"/>
      <c r="U103" s="12"/>
      <c r="V103" s="12"/>
      <c r="W103" s="12"/>
      <c r="X103" s="12"/>
      <c r="Y103" s="12"/>
      <c r="Z103" s="12"/>
      <c r="AA103" s="12"/>
      <c r="AB103" s="12"/>
      <c r="AC103" s="12"/>
      <c r="AD103" s="12"/>
      <c r="AE103" s="12"/>
      <c r="AF103" s="12"/>
    </row>
    <row r="104" ht="12.0" customHeight="1" outlineLevel="3">
      <c r="A104" s="12"/>
      <c r="B104" s="50" t="s">
        <v>28</v>
      </c>
      <c r="C104" s="58" t="s">
        <v>29</v>
      </c>
      <c r="D104" s="52" t="s">
        <v>13</v>
      </c>
      <c r="E104" s="183">
        <v>94.0</v>
      </c>
      <c r="F104" s="53"/>
      <c r="G104" s="184">
        <f t="shared" si="49"/>
        <v>0</v>
      </c>
      <c r="H104" s="56">
        <f t="shared" si="50"/>
        <v>0</v>
      </c>
      <c r="I104" s="57"/>
      <c r="J104" s="57"/>
      <c r="K104" s="48"/>
      <c r="L104" s="12"/>
      <c r="M104" s="12"/>
      <c r="N104" s="12"/>
      <c r="O104" s="153"/>
      <c r="P104" s="12"/>
      <c r="Q104" s="49"/>
      <c r="R104" s="12"/>
      <c r="S104" s="12"/>
      <c r="T104" s="12"/>
      <c r="U104" s="12"/>
      <c r="V104" s="12"/>
      <c r="W104" s="12"/>
      <c r="X104" s="12"/>
      <c r="Y104" s="12"/>
      <c r="Z104" s="12"/>
      <c r="AA104" s="12"/>
      <c r="AB104" s="12"/>
      <c r="AC104" s="12"/>
      <c r="AD104" s="12"/>
      <c r="AE104" s="12"/>
      <c r="AF104" s="12"/>
    </row>
    <row r="105" ht="12.0" customHeight="1" outlineLevel="3">
      <c r="A105" s="12"/>
      <c r="B105" s="50" t="s">
        <v>30</v>
      </c>
      <c r="C105" s="58" t="s">
        <v>31</v>
      </c>
      <c r="D105" s="52" t="s">
        <v>13</v>
      </c>
      <c r="E105" s="183">
        <v>298.0</v>
      </c>
      <c r="F105" s="53"/>
      <c r="G105" s="184">
        <f t="shared" si="49"/>
        <v>0</v>
      </c>
      <c r="H105" s="56">
        <f t="shared" si="50"/>
        <v>0</v>
      </c>
      <c r="I105" s="57"/>
      <c r="J105" s="57"/>
      <c r="K105" s="48"/>
      <c r="L105" s="12"/>
      <c r="M105" s="12"/>
      <c r="N105" s="12"/>
      <c r="O105" s="153"/>
      <c r="P105" s="12"/>
      <c r="Q105" s="49"/>
      <c r="R105" s="12"/>
      <c r="S105" s="12"/>
      <c r="T105" s="12"/>
      <c r="U105" s="12"/>
      <c r="V105" s="12"/>
      <c r="W105" s="12"/>
      <c r="X105" s="12"/>
      <c r="Y105" s="12"/>
      <c r="Z105" s="12"/>
      <c r="AA105" s="12"/>
      <c r="AB105" s="12"/>
      <c r="AC105" s="12"/>
      <c r="AD105" s="12"/>
      <c r="AE105" s="12"/>
      <c r="AF105" s="12"/>
    </row>
    <row r="106" ht="12.0" customHeight="1" outlineLevel="3">
      <c r="A106" s="12"/>
      <c r="B106" s="50" t="s">
        <v>32</v>
      </c>
      <c r="C106" s="58" t="s">
        <v>33</v>
      </c>
      <c r="D106" s="52" t="s">
        <v>13</v>
      </c>
      <c r="E106" s="183">
        <v>25.0</v>
      </c>
      <c r="F106" s="53"/>
      <c r="G106" s="184">
        <f t="shared" si="49"/>
        <v>0</v>
      </c>
      <c r="H106" s="56">
        <f t="shared" si="50"/>
        <v>0</v>
      </c>
      <c r="I106" s="57"/>
      <c r="J106" s="57"/>
      <c r="K106" s="48"/>
      <c r="L106" s="12"/>
      <c r="M106" s="12"/>
      <c r="N106" s="12"/>
      <c r="O106" s="153"/>
      <c r="P106" s="12"/>
      <c r="Q106" s="49"/>
      <c r="R106" s="12"/>
      <c r="S106" s="12"/>
      <c r="T106" s="12"/>
      <c r="U106" s="12"/>
      <c r="V106" s="12"/>
      <c r="W106" s="12"/>
      <c r="X106" s="12"/>
      <c r="Y106" s="12"/>
      <c r="Z106" s="12"/>
      <c r="AA106" s="12"/>
      <c r="AB106" s="12"/>
      <c r="AC106" s="12"/>
      <c r="AD106" s="12"/>
      <c r="AE106" s="12"/>
      <c r="AF106" s="12"/>
    </row>
    <row r="107" ht="12.0" customHeight="1" outlineLevel="3">
      <c r="A107" s="12"/>
      <c r="B107" s="50" t="s">
        <v>34</v>
      </c>
      <c r="C107" s="58" t="s">
        <v>35</v>
      </c>
      <c r="D107" s="52" t="s">
        <v>13</v>
      </c>
      <c r="E107" s="183">
        <v>263.0</v>
      </c>
      <c r="F107" s="53"/>
      <c r="G107" s="184">
        <f t="shared" si="49"/>
        <v>0</v>
      </c>
      <c r="H107" s="56">
        <f t="shared" si="50"/>
        <v>0</v>
      </c>
      <c r="I107" s="57"/>
      <c r="J107" s="57"/>
      <c r="K107" s="48"/>
      <c r="L107" s="12"/>
      <c r="M107" s="12"/>
      <c r="N107" s="12"/>
      <c r="O107" s="153"/>
      <c r="P107" s="12"/>
      <c r="Q107" s="49"/>
      <c r="R107" s="12"/>
      <c r="S107" s="12"/>
      <c r="T107" s="12"/>
      <c r="U107" s="12"/>
      <c r="V107" s="12"/>
      <c r="W107" s="12"/>
      <c r="X107" s="12"/>
      <c r="Y107" s="12"/>
      <c r="Z107" s="12"/>
      <c r="AA107" s="12"/>
      <c r="AB107" s="12"/>
      <c r="AC107" s="12"/>
      <c r="AD107" s="12"/>
      <c r="AE107" s="12"/>
      <c r="AF107" s="12"/>
    </row>
    <row r="108" ht="12.0" customHeight="1" outlineLevel="3">
      <c r="A108" s="12"/>
      <c r="B108" s="50" t="s">
        <v>36</v>
      </c>
      <c r="C108" s="58" t="s">
        <v>37</v>
      </c>
      <c r="D108" s="52" t="s">
        <v>13</v>
      </c>
      <c r="E108" s="183">
        <v>45.0</v>
      </c>
      <c r="F108" s="53"/>
      <c r="G108" s="184">
        <f t="shared" si="49"/>
        <v>0</v>
      </c>
      <c r="H108" s="56">
        <f t="shared" si="50"/>
        <v>0</v>
      </c>
      <c r="I108" s="57"/>
      <c r="J108" s="57"/>
      <c r="K108" s="48"/>
      <c r="L108" s="12"/>
      <c r="M108" s="12"/>
      <c r="N108" s="12"/>
      <c r="O108" s="153"/>
      <c r="P108" s="12"/>
      <c r="Q108" s="49"/>
      <c r="R108" s="12"/>
      <c r="S108" s="12"/>
      <c r="T108" s="12"/>
      <c r="U108" s="12"/>
      <c r="V108" s="12"/>
      <c r="W108" s="12"/>
      <c r="X108" s="12"/>
      <c r="Y108" s="12"/>
      <c r="Z108" s="12"/>
      <c r="AA108" s="12"/>
      <c r="AB108" s="12"/>
      <c r="AC108" s="12"/>
      <c r="AD108" s="12"/>
      <c r="AE108" s="12"/>
      <c r="AF108" s="12"/>
    </row>
    <row r="109" ht="12.0" customHeight="1" outlineLevel="3">
      <c r="A109" s="12"/>
      <c r="B109" s="50" t="s">
        <v>38</v>
      </c>
      <c r="C109" s="58" t="s">
        <v>39</v>
      </c>
      <c r="D109" s="52" t="s">
        <v>13</v>
      </c>
      <c r="E109" s="183">
        <v>165.0</v>
      </c>
      <c r="F109" s="53"/>
      <c r="G109" s="184">
        <f t="shared" si="49"/>
        <v>0</v>
      </c>
      <c r="H109" s="56">
        <f t="shared" si="50"/>
        <v>0</v>
      </c>
      <c r="I109" s="57"/>
      <c r="J109" s="57"/>
      <c r="K109" s="48"/>
      <c r="L109" s="12"/>
      <c r="M109" s="12"/>
      <c r="N109" s="12"/>
      <c r="O109" s="153"/>
      <c r="P109" s="12"/>
      <c r="Q109" s="49"/>
      <c r="R109" s="12"/>
      <c r="S109" s="12"/>
      <c r="T109" s="12"/>
      <c r="U109" s="12"/>
      <c r="V109" s="12"/>
      <c r="W109" s="12"/>
      <c r="X109" s="12"/>
      <c r="Y109" s="12"/>
      <c r="Z109" s="12"/>
      <c r="AA109" s="12"/>
      <c r="AB109" s="12"/>
      <c r="AC109" s="12"/>
      <c r="AD109" s="12"/>
      <c r="AE109" s="12"/>
      <c r="AF109" s="12"/>
    </row>
    <row r="110" ht="12.0" customHeight="1" outlineLevel="3">
      <c r="A110" s="12"/>
      <c r="B110" s="50" t="s">
        <v>40</v>
      </c>
      <c r="C110" s="58" t="s">
        <v>41</v>
      </c>
      <c r="D110" s="52" t="s">
        <v>13</v>
      </c>
      <c r="E110" s="183">
        <v>10.0</v>
      </c>
      <c r="F110" s="53"/>
      <c r="G110" s="184">
        <f t="shared" si="49"/>
        <v>0</v>
      </c>
      <c r="H110" s="56">
        <f t="shared" si="50"/>
        <v>0</v>
      </c>
      <c r="I110" s="57"/>
      <c r="J110" s="57"/>
      <c r="K110" s="48"/>
      <c r="L110" s="12"/>
      <c r="M110" s="12"/>
      <c r="N110" s="12"/>
      <c r="O110" s="153"/>
      <c r="P110" s="12"/>
      <c r="Q110" s="49"/>
      <c r="R110" s="12"/>
      <c r="S110" s="12"/>
      <c r="T110" s="12"/>
      <c r="U110" s="12"/>
      <c r="V110" s="12"/>
      <c r="W110" s="12"/>
      <c r="X110" s="12"/>
      <c r="Y110" s="12"/>
      <c r="Z110" s="12"/>
      <c r="AA110" s="12"/>
      <c r="AB110" s="12"/>
      <c r="AC110" s="12"/>
      <c r="AD110" s="12"/>
      <c r="AE110" s="12"/>
      <c r="AF110" s="12"/>
    </row>
    <row r="111" ht="12.0" customHeight="1" outlineLevel="3">
      <c r="A111" s="9"/>
      <c r="B111" s="50" t="s">
        <v>42</v>
      </c>
      <c r="C111" s="51" t="s">
        <v>43</v>
      </c>
      <c r="D111" s="52" t="s">
        <v>44</v>
      </c>
      <c r="E111" s="183">
        <v>478.0</v>
      </c>
      <c r="F111" s="53"/>
      <c r="G111" s="184">
        <f t="shared" si="49"/>
        <v>0</v>
      </c>
      <c r="H111" s="56">
        <f t="shared" si="50"/>
        <v>0</v>
      </c>
      <c r="I111" s="57"/>
      <c r="J111" s="57"/>
      <c r="K111" s="48"/>
      <c r="L111" s="12"/>
      <c r="M111" s="12"/>
      <c r="N111" s="12"/>
      <c r="O111" s="153"/>
      <c r="P111" s="12"/>
      <c r="Q111" s="49"/>
      <c r="R111" s="12"/>
      <c r="S111" s="12"/>
      <c r="T111" s="12"/>
      <c r="U111" s="12"/>
      <c r="V111" s="12"/>
      <c r="W111" s="12"/>
      <c r="X111" s="12"/>
      <c r="Y111" s="12"/>
      <c r="Z111" s="12"/>
      <c r="AA111" s="12"/>
      <c r="AB111" s="12"/>
      <c r="AC111" s="12"/>
      <c r="AD111" s="12"/>
      <c r="AE111" s="12"/>
      <c r="AF111" s="12"/>
    </row>
    <row r="112" ht="12.0" customHeight="1" outlineLevel="3">
      <c r="A112" s="9"/>
      <c r="B112" s="50" t="s">
        <v>45</v>
      </c>
      <c r="C112" s="51" t="s">
        <v>46</v>
      </c>
      <c r="D112" s="52" t="s">
        <v>44</v>
      </c>
      <c r="E112" s="183">
        <v>144.0</v>
      </c>
      <c r="F112" s="53"/>
      <c r="G112" s="184">
        <f t="shared" si="49"/>
        <v>0</v>
      </c>
      <c r="H112" s="56">
        <f t="shared" si="50"/>
        <v>0</v>
      </c>
      <c r="I112" s="57"/>
      <c r="J112" s="57"/>
      <c r="K112" s="48"/>
      <c r="L112" s="12"/>
      <c r="M112" s="12"/>
      <c r="N112" s="12"/>
      <c r="O112" s="153"/>
      <c r="P112" s="12"/>
      <c r="Q112" s="49"/>
      <c r="R112" s="12"/>
      <c r="S112" s="12"/>
      <c r="T112" s="12"/>
      <c r="U112" s="12"/>
      <c r="V112" s="12"/>
      <c r="W112" s="12"/>
      <c r="X112" s="12"/>
      <c r="Y112" s="12"/>
      <c r="Z112" s="12"/>
      <c r="AA112" s="12"/>
      <c r="AB112" s="12"/>
      <c r="AC112" s="12"/>
      <c r="AD112" s="12"/>
      <c r="AE112" s="12"/>
      <c r="AF112" s="12"/>
    </row>
    <row r="113" ht="12.0" customHeight="1" outlineLevel="3">
      <c r="A113" s="9"/>
      <c r="B113" s="50" t="s">
        <v>47</v>
      </c>
      <c r="C113" s="51" t="s">
        <v>48</v>
      </c>
      <c r="D113" s="52" t="s">
        <v>44</v>
      </c>
      <c r="E113" s="183">
        <v>31.0</v>
      </c>
      <c r="F113" s="53"/>
      <c r="G113" s="184">
        <f t="shared" si="49"/>
        <v>0</v>
      </c>
      <c r="H113" s="56">
        <f t="shared" si="50"/>
        <v>0</v>
      </c>
      <c r="I113" s="57"/>
      <c r="J113" s="57"/>
      <c r="K113" s="48"/>
      <c r="L113" s="12"/>
      <c r="M113" s="12"/>
      <c r="N113" s="12"/>
      <c r="O113" s="153"/>
      <c r="P113" s="12"/>
      <c r="Q113" s="49"/>
      <c r="R113" s="12"/>
      <c r="S113" s="12"/>
      <c r="T113" s="12"/>
      <c r="U113" s="12"/>
      <c r="V113" s="12"/>
      <c r="W113" s="12"/>
      <c r="X113" s="12"/>
      <c r="Y113" s="12"/>
      <c r="Z113" s="12"/>
      <c r="AA113" s="12"/>
      <c r="AB113" s="12"/>
      <c r="AC113" s="12"/>
      <c r="AD113" s="12"/>
      <c r="AE113" s="12"/>
      <c r="AF113" s="12"/>
    </row>
    <row r="114" ht="12.0" customHeight="1" outlineLevel="3">
      <c r="A114" s="9"/>
      <c r="B114" s="50" t="s">
        <v>49</v>
      </c>
      <c r="C114" s="51" t="s">
        <v>50</v>
      </c>
      <c r="D114" s="52" t="s">
        <v>44</v>
      </c>
      <c r="E114" s="183">
        <v>15.0</v>
      </c>
      <c r="F114" s="53"/>
      <c r="G114" s="184">
        <f t="shared" si="49"/>
        <v>0</v>
      </c>
      <c r="H114" s="56">
        <f t="shared" si="50"/>
        <v>0</v>
      </c>
      <c r="I114" s="57"/>
      <c r="J114" s="57"/>
      <c r="K114" s="48"/>
      <c r="L114" s="12"/>
      <c r="M114" s="12"/>
      <c r="N114" s="12"/>
      <c r="O114" s="153"/>
      <c r="P114" s="12"/>
      <c r="Q114" s="49"/>
      <c r="R114" s="12"/>
      <c r="S114" s="12"/>
      <c r="T114" s="12"/>
      <c r="U114" s="12"/>
      <c r="V114" s="12"/>
      <c r="W114" s="12"/>
      <c r="X114" s="12"/>
      <c r="Y114" s="12"/>
      <c r="Z114" s="12"/>
      <c r="AA114" s="12"/>
      <c r="AB114" s="12"/>
      <c r="AC114" s="12"/>
      <c r="AD114" s="12"/>
      <c r="AE114" s="12"/>
      <c r="AF114" s="12"/>
    </row>
    <row r="115" ht="12.0" customHeight="1" outlineLevel="3">
      <c r="A115" s="9"/>
      <c r="B115" s="50" t="s">
        <v>51</v>
      </c>
      <c r="C115" s="51" t="s">
        <v>52</v>
      </c>
      <c r="D115" s="52" t="s">
        <v>44</v>
      </c>
      <c r="E115" s="183">
        <v>370.0</v>
      </c>
      <c r="F115" s="53"/>
      <c r="G115" s="184">
        <f t="shared" si="49"/>
        <v>0</v>
      </c>
      <c r="H115" s="56">
        <f t="shared" si="50"/>
        <v>0</v>
      </c>
      <c r="I115" s="57"/>
      <c r="J115" s="57"/>
      <c r="K115" s="48"/>
      <c r="L115" s="12"/>
      <c r="M115" s="12"/>
      <c r="N115" s="12"/>
      <c r="O115" s="153"/>
      <c r="P115" s="12"/>
      <c r="Q115" s="49"/>
      <c r="R115" s="12"/>
      <c r="S115" s="12"/>
      <c r="T115" s="12"/>
      <c r="U115" s="12"/>
      <c r="V115" s="12"/>
      <c r="W115" s="12"/>
      <c r="X115" s="12"/>
      <c r="Y115" s="12"/>
      <c r="Z115" s="12"/>
      <c r="AA115" s="12"/>
      <c r="AB115" s="12"/>
      <c r="AC115" s="12"/>
      <c r="AD115" s="12"/>
      <c r="AE115" s="12"/>
      <c r="AF115" s="12"/>
    </row>
    <row r="116" ht="12.0" customHeight="1" outlineLevel="3">
      <c r="A116" s="9"/>
      <c r="B116" s="50" t="s">
        <v>53</v>
      </c>
      <c r="C116" s="51" t="s">
        <v>54</v>
      </c>
      <c r="D116" s="52" t="s">
        <v>44</v>
      </c>
      <c r="E116" s="183">
        <v>32.0</v>
      </c>
      <c r="F116" s="53"/>
      <c r="G116" s="184">
        <f t="shared" si="49"/>
        <v>0</v>
      </c>
      <c r="H116" s="56">
        <f t="shared" si="50"/>
        <v>0</v>
      </c>
      <c r="I116" s="57"/>
      <c r="J116" s="57"/>
      <c r="K116" s="48"/>
      <c r="L116" s="12"/>
      <c r="M116" s="12"/>
      <c r="N116" s="12"/>
      <c r="O116" s="153"/>
      <c r="P116" s="12"/>
      <c r="Q116" s="49"/>
      <c r="R116" s="12"/>
      <c r="S116" s="12"/>
      <c r="T116" s="12"/>
      <c r="U116" s="12"/>
      <c r="V116" s="12"/>
      <c r="W116" s="12"/>
      <c r="X116" s="12"/>
      <c r="Y116" s="12"/>
      <c r="Z116" s="12"/>
      <c r="AA116" s="12"/>
      <c r="AB116" s="12"/>
      <c r="AC116" s="12"/>
      <c r="AD116" s="12"/>
      <c r="AE116" s="12"/>
      <c r="AF116" s="12"/>
    </row>
    <row r="117" ht="12.0" customHeight="1" outlineLevel="3">
      <c r="A117" s="9"/>
      <c r="B117" s="50" t="s">
        <v>55</v>
      </c>
      <c r="C117" s="51" t="s">
        <v>56</v>
      </c>
      <c r="D117" s="52" t="s">
        <v>44</v>
      </c>
      <c r="E117" s="183">
        <v>75.0</v>
      </c>
      <c r="F117" s="53"/>
      <c r="G117" s="184">
        <f t="shared" si="49"/>
        <v>0</v>
      </c>
      <c r="H117" s="56">
        <f t="shared" si="50"/>
        <v>0</v>
      </c>
      <c r="I117" s="57"/>
      <c r="J117" s="57"/>
      <c r="K117" s="48"/>
      <c r="L117" s="12"/>
      <c r="M117" s="12"/>
      <c r="N117" s="12"/>
      <c r="O117" s="153"/>
      <c r="P117" s="12"/>
      <c r="Q117" s="49"/>
      <c r="R117" s="12"/>
      <c r="S117" s="12"/>
      <c r="T117" s="12"/>
      <c r="U117" s="12"/>
      <c r="V117" s="12"/>
      <c r="W117" s="12"/>
      <c r="X117" s="12"/>
      <c r="Y117" s="12"/>
      <c r="Z117" s="12"/>
      <c r="AA117" s="12"/>
      <c r="AB117" s="12"/>
      <c r="AC117" s="12"/>
      <c r="AD117" s="12"/>
      <c r="AE117" s="12"/>
      <c r="AF117" s="12"/>
    </row>
    <row r="118" ht="12.0" customHeight="1" outlineLevel="3">
      <c r="A118" s="9"/>
      <c r="B118" s="50" t="s">
        <v>57</v>
      </c>
      <c r="C118" s="51" t="s">
        <v>58</v>
      </c>
      <c r="D118" s="52" t="s">
        <v>44</v>
      </c>
      <c r="E118" s="183">
        <v>6.0</v>
      </c>
      <c r="F118" s="53"/>
      <c r="G118" s="184">
        <f t="shared" si="49"/>
        <v>0</v>
      </c>
      <c r="H118" s="56">
        <f t="shared" si="50"/>
        <v>0</v>
      </c>
      <c r="I118" s="57"/>
      <c r="J118" s="57"/>
      <c r="K118" s="48"/>
      <c r="L118" s="12"/>
      <c r="M118" s="12"/>
      <c r="N118" s="12"/>
      <c r="O118" s="153"/>
      <c r="P118" s="12"/>
      <c r="Q118" s="49"/>
      <c r="R118" s="12"/>
      <c r="S118" s="12"/>
      <c r="T118" s="12"/>
      <c r="U118" s="12"/>
      <c r="V118" s="12"/>
      <c r="W118" s="12"/>
      <c r="X118" s="12"/>
      <c r="Y118" s="12"/>
      <c r="Z118" s="12"/>
      <c r="AA118" s="12"/>
      <c r="AB118" s="12"/>
      <c r="AC118" s="12"/>
      <c r="AD118" s="12"/>
      <c r="AE118" s="12"/>
      <c r="AF118" s="12"/>
    </row>
    <row r="119" ht="12.0" customHeight="1" outlineLevel="3">
      <c r="A119" s="12"/>
      <c r="B119" s="50" t="s">
        <v>59</v>
      </c>
      <c r="C119" s="58" t="s">
        <v>60</v>
      </c>
      <c r="D119" s="52" t="s">
        <v>61</v>
      </c>
      <c r="E119" s="183">
        <v>15.0</v>
      </c>
      <c r="F119" s="53"/>
      <c r="G119" s="184">
        <f t="shared" si="49"/>
        <v>0</v>
      </c>
      <c r="H119" s="56">
        <f t="shared" si="50"/>
        <v>0</v>
      </c>
      <c r="I119" s="57"/>
      <c r="J119" s="57"/>
      <c r="K119" s="48"/>
      <c r="L119" s="12"/>
      <c r="M119" s="12"/>
      <c r="N119" s="12"/>
      <c r="O119" s="153"/>
      <c r="P119" s="12"/>
      <c r="Q119" s="49"/>
      <c r="R119" s="12"/>
      <c r="S119" s="12"/>
      <c r="T119" s="12"/>
      <c r="U119" s="12"/>
      <c r="V119" s="12"/>
      <c r="W119" s="12"/>
      <c r="X119" s="12"/>
      <c r="Y119" s="12"/>
      <c r="Z119" s="12"/>
      <c r="AA119" s="12"/>
      <c r="AB119" s="12"/>
      <c r="AC119" s="12"/>
      <c r="AD119" s="12"/>
      <c r="AE119" s="12"/>
      <c r="AF119" s="12"/>
    </row>
    <row r="120" ht="12.0" customHeight="1" outlineLevel="2">
      <c r="A120" s="12"/>
      <c r="B120" s="176" t="s">
        <v>62</v>
      </c>
      <c r="C120" s="177" t="s">
        <v>63</v>
      </c>
      <c r="D120" s="178"/>
      <c r="E120" s="179"/>
      <c r="F120" s="180"/>
      <c r="G120" s="181">
        <f>SUM(G121:G124)</f>
        <v>0</v>
      </c>
      <c r="H120" s="182" t="str">
        <f>G120/$G$827</f>
        <v>#DIV/0!</v>
      </c>
      <c r="I120" s="31"/>
      <c r="J120" s="31"/>
      <c r="K120" s="48"/>
      <c r="L120" s="12"/>
      <c r="M120" s="12"/>
      <c r="N120" s="12"/>
      <c r="O120" s="153"/>
      <c r="P120" s="12"/>
      <c r="Q120" s="49"/>
      <c r="R120" s="12"/>
      <c r="S120" s="12"/>
      <c r="T120" s="12"/>
      <c r="U120" s="12"/>
      <c r="V120" s="12"/>
      <c r="W120" s="12"/>
      <c r="X120" s="12"/>
      <c r="Y120" s="12"/>
      <c r="Z120" s="12"/>
      <c r="AA120" s="12"/>
      <c r="AB120" s="12"/>
      <c r="AC120" s="12"/>
      <c r="AD120" s="12"/>
      <c r="AE120" s="12"/>
      <c r="AF120" s="12"/>
    </row>
    <row r="121" ht="12.0" customHeight="1" outlineLevel="3">
      <c r="A121" s="12"/>
      <c r="B121" s="50" t="s">
        <v>64</v>
      </c>
      <c r="C121" s="58" t="s">
        <v>65</v>
      </c>
      <c r="D121" s="52" t="s">
        <v>44</v>
      </c>
      <c r="E121" s="183">
        <v>83.0</v>
      </c>
      <c r="F121" s="53"/>
      <c r="G121" s="184">
        <f t="shared" ref="G121:G124" si="51">ROUND(E121*F121,0)</f>
        <v>0</v>
      </c>
      <c r="H121" s="56">
        <f t="shared" ref="H121:H124" si="52">IFERROR(G121/$G$827,0)</f>
        <v>0</v>
      </c>
      <c r="I121" s="57"/>
      <c r="J121" s="57"/>
      <c r="K121" s="48"/>
      <c r="L121" s="12"/>
      <c r="M121" s="12"/>
      <c r="N121" s="12"/>
      <c r="O121" s="153"/>
      <c r="P121" s="12"/>
      <c r="Q121" s="49"/>
      <c r="R121" s="12"/>
      <c r="S121" s="12"/>
      <c r="T121" s="12"/>
      <c r="U121" s="12"/>
      <c r="V121" s="12"/>
      <c r="W121" s="12"/>
      <c r="X121" s="12"/>
      <c r="Y121" s="12"/>
      <c r="Z121" s="12"/>
      <c r="AA121" s="12"/>
      <c r="AB121" s="12"/>
      <c r="AC121" s="12"/>
      <c r="AD121" s="12"/>
      <c r="AE121" s="12"/>
      <c r="AF121" s="12"/>
    </row>
    <row r="122" ht="12.0" customHeight="1" outlineLevel="3">
      <c r="A122" s="12"/>
      <c r="B122" s="50" t="s">
        <v>66</v>
      </c>
      <c r="C122" s="58" t="s">
        <v>67</v>
      </c>
      <c r="D122" s="52" t="s">
        <v>44</v>
      </c>
      <c r="E122" s="183">
        <v>12.0</v>
      </c>
      <c r="F122" s="53"/>
      <c r="G122" s="184">
        <f t="shared" si="51"/>
        <v>0</v>
      </c>
      <c r="H122" s="56">
        <f t="shared" si="52"/>
        <v>0</v>
      </c>
      <c r="I122" s="57"/>
      <c r="J122" s="57"/>
      <c r="K122" s="48"/>
      <c r="L122" s="12"/>
      <c r="M122" s="12"/>
      <c r="N122" s="12"/>
      <c r="O122" s="153"/>
      <c r="P122" s="12"/>
      <c r="Q122" s="49"/>
      <c r="R122" s="12"/>
      <c r="S122" s="12"/>
      <c r="T122" s="12"/>
      <c r="U122" s="12"/>
      <c r="V122" s="12"/>
      <c r="W122" s="12"/>
      <c r="X122" s="12"/>
      <c r="Y122" s="12"/>
      <c r="Z122" s="12"/>
      <c r="AA122" s="12"/>
      <c r="AB122" s="12"/>
      <c r="AC122" s="12"/>
      <c r="AD122" s="12"/>
      <c r="AE122" s="12"/>
      <c r="AF122" s="12"/>
    </row>
    <row r="123" ht="12.0" customHeight="1" outlineLevel="3">
      <c r="A123" s="12"/>
      <c r="B123" s="50" t="s">
        <v>68</v>
      </c>
      <c r="C123" s="58" t="s">
        <v>69</v>
      </c>
      <c r="D123" s="52" t="s">
        <v>44</v>
      </c>
      <c r="E123" s="183">
        <v>2.0</v>
      </c>
      <c r="F123" s="53"/>
      <c r="G123" s="184">
        <f t="shared" si="51"/>
        <v>0</v>
      </c>
      <c r="H123" s="56">
        <f t="shared" si="52"/>
        <v>0</v>
      </c>
      <c r="I123" s="57"/>
      <c r="J123" s="57"/>
      <c r="K123" s="48"/>
      <c r="L123" s="12"/>
      <c r="M123" s="12"/>
      <c r="N123" s="12"/>
      <c r="O123" s="153"/>
      <c r="P123" s="12"/>
      <c r="Q123" s="49"/>
      <c r="R123" s="12"/>
      <c r="S123" s="12"/>
      <c r="T123" s="12"/>
      <c r="U123" s="12"/>
      <c r="V123" s="12"/>
      <c r="W123" s="12"/>
      <c r="X123" s="12"/>
      <c r="Y123" s="12"/>
      <c r="Z123" s="12"/>
      <c r="AA123" s="12"/>
      <c r="AB123" s="12"/>
      <c r="AC123" s="12"/>
      <c r="AD123" s="12"/>
      <c r="AE123" s="12"/>
      <c r="AF123" s="12"/>
    </row>
    <row r="124" ht="12.0" customHeight="1" outlineLevel="3">
      <c r="A124" s="12"/>
      <c r="B124" s="50" t="s">
        <v>70</v>
      </c>
      <c r="C124" s="58" t="s">
        <v>71</v>
      </c>
      <c r="D124" s="52" t="s">
        <v>44</v>
      </c>
      <c r="E124" s="183">
        <v>40.0</v>
      </c>
      <c r="F124" s="53"/>
      <c r="G124" s="184">
        <f t="shared" si="51"/>
        <v>0</v>
      </c>
      <c r="H124" s="56">
        <f t="shared" si="52"/>
        <v>0</v>
      </c>
      <c r="I124" s="57"/>
      <c r="J124" s="57"/>
      <c r="K124" s="48"/>
      <c r="L124" s="12"/>
      <c r="M124" s="12"/>
      <c r="N124" s="12"/>
      <c r="O124" s="153"/>
      <c r="P124" s="12"/>
      <c r="Q124" s="49"/>
      <c r="R124" s="12"/>
      <c r="S124" s="12"/>
      <c r="T124" s="12"/>
      <c r="U124" s="12"/>
      <c r="V124" s="12"/>
      <c r="W124" s="12"/>
      <c r="X124" s="12"/>
      <c r="Y124" s="12"/>
      <c r="Z124" s="12"/>
      <c r="AA124" s="12"/>
      <c r="AB124" s="12"/>
      <c r="AC124" s="12"/>
      <c r="AD124" s="12"/>
      <c r="AE124" s="12"/>
      <c r="AF124" s="12"/>
    </row>
    <row r="125" ht="12.0" customHeight="1" outlineLevel="2">
      <c r="A125" s="12"/>
      <c r="B125" s="176" t="s">
        <v>72</v>
      </c>
      <c r="C125" s="177" t="s">
        <v>73</v>
      </c>
      <c r="D125" s="178"/>
      <c r="E125" s="179"/>
      <c r="F125" s="180"/>
      <c r="G125" s="181">
        <f>SUM(G126:G139)</f>
        <v>0</v>
      </c>
      <c r="H125" s="182" t="str">
        <f>G125/$G$827</f>
        <v>#DIV/0!</v>
      </c>
      <c r="I125" s="31"/>
      <c r="J125" s="31"/>
      <c r="K125" s="48"/>
      <c r="L125" s="12"/>
      <c r="M125" s="12"/>
      <c r="N125" s="12"/>
      <c r="O125" s="153"/>
      <c r="P125" s="12"/>
      <c r="Q125" s="49"/>
      <c r="R125" s="12"/>
      <c r="S125" s="12"/>
      <c r="T125" s="12"/>
      <c r="U125" s="12"/>
      <c r="V125" s="12"/>
      <c r="W125" s="12"/>
      <c r="X125" s="12"/>
      <c r="Y125" s="12"/>
      <c r="Z125" s="12"/>
      <c r="AA125" s="12"/>
      <c r="AB125" s="12"/>
      <c r="AC125" s="12"/>
      <c r="AD125" s="12"/>
      <c r="AE125" s="12"/>
      <c r="AF125" s="12"/>
    </row>
    <row r="126" ht="12.0" customHeight="1" outlineLevel="3">
      <c r="A126" s="12"/>
      <c r="B126" s="50" t="s">
        <v>74</v>
      </c>
      <c r="C126" s="58" t="s">
        <v>75</v>
      </c>
      <c r="D126" s="52" t="s">
        <v>44</v>
      </c>
      <c r="E126" s="183">
        <v>34.0</v>
      </c>
      <c r="F126" s="53"/>
      <c r="G126" s="184">
        <f t="shared" ref="G126:G139" si="53">ROUND(E126*F126,0)</f>
        <v>0</v>
      </c>
      <c r="H126" s="56">
        <f t="shared" ref="H126:H139" si="54">IFERROR(G126/$G$827,0)</f>
        <v>0</v>
      </c>
      <c r="I126" s="57"/>
      <c r="J126" s="57"/>
      <c r="K126" s="48"/>
      <c r="L126" s="12"/>
      <c r="M126" s="12"/>
      <c r="N126" s="12"/>
      <c r="O126" s="153"/>
      <c r="P126" s="12"/>
      <c r="Q126" s="49"/>
      <c r="R126" s="12"/>
      <c r="S126" s="12"/>
      <c r="T126" s="12"/>
      <c r="U126" s="12"/>
      <c r="V126" s="12"/>
      <c r="W126" s="12"/>
      <c r="X126" s="12"/>
      <c r="Y126" s="12"/>
      <c r="Z126" s="12"/>
      <c r="AA126" s="12"/>
      <c r="AB126" s="12"/>
      <c r="AC126" s="12"/>
      <c r="AD126" s="12"/>
      <c r="AE126" s="12"/>
      <c r="AF126" s="12"/>
    </row>
    <row r="127" ht="12.0" customHeight="1" outlineLevel="3">
      <c r="A127" s="12"/>
      <c r="B127" s="50" t="s">
        <v>76</v>
      </c>
      <c r="C127" s="58" t="s">
        <v>77</v>
      </c>
      <c r="D127" s="52" t="s">
        <v>44</v>
      </c>
      <c r="E127" s="183">
        <v>19.0</v>
      </c>
      <c r="F127" s="53"/>
      <c r="G127" s="184">
        <f t="shared" si="53"/>
        <v>0</v>
      </c>
      <c r="H127" s="56">
        <f t="shared" si="54"/>
        <v>0</v>
      </c>
      <c r="I127" s="57"/>
      <c r="J127" s="57"/>
      <c r="K127" s="48"/>
      <c r="L127" s="12"/>
      <c r="M127" s="12"/>
      <c r="N127" s="12"/>
      <c r="O127" s="153"/>
      <c r="P127" s="12"/>
      <c r="Q127" s="49"/>
      <c r="R127" s="12"/>
      <c r="S127" s="12"/>
      <c r="T127" s="12"/>
      <c r="U127" s="12"/>
      <c r="V127" s="12"/>
      <c r="W127" s="12"/>
      <c r="X127" s="12"/>
      <c r="Y127" s="12"/>
      <c r="Z127" s="12"/>
      <c r="AA127" s="12"/>
      <c r="AB127" s="12"/>
      <c r="AC127" s="12"/>
      <c r="AD127" s="12"/>
      <c r="AE127" s="12"/>
      <c r="AF127" s="12"/>
    </row>
    <row r="128" ht="12.0" customHeight="1" outlineLevel="3">
      <c r="A128" s="12"/>
      <c r="B128" s="50" t="s">
        <v>78</v>
      </c>
      <c r="C128" s="58" t="s">
        <v>79</v>
      </c>
      <c r="D128" s="52" t="s">
        <v>44</v>
      </c>
      <c r="E128" s="183">
        <v>4.0</v>
      </c>
      <c r="F128" s="53"/>
      <c r="G128" s="184">
        <f t="shared" si="53"/>
        <v>0</v>
      </c>
      <c r="H128" s="56">
        <f t="shared" si="54"/>
        <v>0</v>
      </c>
      <c r="I128" s="57"/>
      <c r="J128" s="57"/>
      <c r="K128" s="48"/>
      <c r="L128" s="12"/>
      <c r="M128" s="12"/>
      <c r="N128" s="12"/>
      <c r="O128" s="153"/>
      <c r="P128" s="12"/>
      <c r="Q128" s="49"/>
      <c r="R128" s="12"/>
      <c r="S128" s="12"/>
      <c r="T128" s="12"/>
      <c r="U128" s="12"/>
      <c r="V128" s="12"/>
      <c r="W128" s="12"/>
      <c r="X128" s="12"/>
      <c r="Y128" s="12"/>
      <c r="Z128" s="12"/>
      <c r="AA128" s="12"/>
      <c r="AB128" s="12"/>
      <c r="AC128" s="12"/>
      <c r="AD128" s="12"/>
      <c r="AE128" s="12"/>
      <c r="AF128" s="12"/>
    </row>
    <row r="129" ht="12.0" customHeight="1" outlineLevel="3">
      <c r="A129" s="12"/>
      <c r="B129" s="50" t="s">
        <v>80</v>
      </c>
      <c r="C129" s="58" t="s">
        <v>81</v>
      </c>
      <c r="D129" s="52" t="s">
        <v>44</v>
      </c>
      <c r="E129" s="183">
        <v>0.0</v>
      </c>
      <c r="F129" s="53"/>
      <c r="G129" s="184">
        <f t="shared" si="53"/>
        <v>0</v>
      </c>
      <c r="H129" s="56">
        <f t="shared" si="54"/>
        <v>0</v>
      </c>
      <c r="I129" s="57"/>
      <c r="J129" s="57"/>
      <c r="K129" s="48"/>
      <c r="L129" s="12"/>
      <c r="M129" s="12"/>
      <c r="N129" s="12"/>
      <c r="O129" s="153"/>
      <c r="P129" s="12"/>
      <c r="Q129" s="49"/>
      <c r="R129" s="12"/>
      <c r="S129" s="12"/>
      <c r="T129" s="12"/>
      <c r="U129" s="12"/>
      <c r="V129" s="12"/>
      <c r="W129" s="12"/>
      <c r="X129" s="12"/>
      <c r="Y129" s="12"/>
      <c r="Z129" s="12"/>
      <c r="AA129" s="12"/>
      <c r="AB129" s="12"/>
      <c r="AC129" s="12"/>
      <c r="AD129" s="12"/>
      <c r="AE129" s="12"/>
      <c r="AF129" s="12"/>
    </row>
    <row r="130" ht="12.0" customHeight="1" outlineLevel="3">
      <c r="A130" s="12"/>
      <c r="B130" s="50" t="s">
        <v>82</v>
      </c>
      <c r="C130" s="58" t="s">
        <v>83</v>
      </c>
      <c r="D130" s="52" t="s">
        <v>44</v>
      </c>
      <c r="E130" s="183">
        <v>3.0</v>
      </c>
      <c r="F130" s="53"/>
      <c r="G130" s="184">
        <f t="shared" si="53"/>
        <v>0</v>
      </c>
      <c r="H130" s="56">
        <f t="shared" si="54"/>
        <v>0</v>
      </c>
      <c r="I130" s="57"/>
      <c r="J130" s="57"/>
      <c r="K130" s="48"/>
      <c r="L130" s="12"/>
      <c r="M130" s="12"/>
      <c r="N130" s="12"/>
      <c r="O130" s="153"/>
      <c r="P130" s="12"/>
      <c r="Q130" s="49"/>
      <c r="R130" s="12"/>
      <c r="S130" s="12"/>
      <c r="T130" s="12"/>
      <c r="U130" s="12"/>
      <c r="V130" s="12"/>
      <c r="W130" s="12"/>
      <c r="X130" s="12"/>
      <c r="Y130" s="12"/>
      <c r="Z130" s="12"/>
      <c r="AA130" s="12"/>
      <c r="AB130" s="12"/>
      <c r="AC130" s="12"/>
      <c r="AD130" s="12"/>
      <c r="AE130" s="12"/>
      <c r="AF130" s="12"/>
    </row>
    <row r="131" ht="12.0" customHeight="1" outlineLevel="3">
      <c r="A131" s="12"/>
      <c r="B131" s="50" t="s">
        <v>84</v>
      </c>
      <c r="C131" s="58" t="s">
        <v>85</v>
      </c>
      <c r="D131" s="52" t="s">
        <v>44</v>
      </c>
      <c r="E131" s="183">
        <v>9.0</v>
      </c>
      <c r="F131" s="53"/>
      <c r="G131" s="184">
        <f t="shared" si="53"/>
        <v>0</v>
      </c>
      <c r="H131" s="56">
        <f t="shared" si="54"/>
        <v>0</v>
      </c>
      <c r="I131" s="57"/>
      <c r="J131" s="57"/>
      <c r="K131" s="48"/>
      <c r="L131" s="12"/>
      <c r="M131" s="12"/>
      <c r="N131" s="12"/>
      <c r="O131" s="153"/>
      <c r="P131" s="12"/>
      <c r="Q131" s="49"/>
      <c r="R131" s="12"/>
      <c r="S131" s="12"/>
      <c r="T131" s="12"/>
      <c r="U131" s="12"/>
      <c r="V131" s="12"/>
      <c r="W131" s="12"/>
      <c r="X131" s="12"/>
      <c r="Y131" s="12"/>
      <c r="Z131" s="12"/>
      <c r="AA131" s="12"/>
      <c r="AB131" s="12"/>
      <c r="AC131" s="12"/>
      <c r="AD131" s="12"/>
      <c r="AE131" s="12"/>
      <c r="AF131" s="12"/>
    </row>
    <row r="132" ht="12.0" customHeight="1" outlineLevel="3">
      <c r="A132" s="12"/>
      <c r="B132" s="50" t="s">
        <v>86</v>
      </c>
      <c r="C132" s="58" t="s">
        <v>87</v>
      </c>
      <c r="D132" s="52" t="s">
        <v>44</v>
      </c>
      <c r="E132" s="183">
        <v>2.0</v>
      </c>
      <c r="F132" s="53"/>
      <c r="G132" s="184">
        <f t="shared" si="53"/>
        <v>0</v>
      </c>
      <c r="H132" s="56">
        <f t="shared" si="54"/>
        <v>0</v>
      </c>
      <c r="I132" s="57"/>
      <c r="J132" s="57"/>
      <c r="K132" s="48"/>
      <c r="L132" s="12"/>
      <c r="M132" s="12"/>
      <c r="N132" s="12"/>
      <c r="O132" s="153"/>
      <c r="P132" s="12"/>
      <c r="Q132" s="49"/>
      <c r="R132" s="12"/>
      <c r="S132" s="12"/>
      <c r="T132" s="12"/>
      <c r="U132" s="12"/>
      <c r="V132" s="12"/>
      <c r="W132" s="12"/>
      <c r="X132" s="12"/>
      <c r="Y132" s="12"/>
      <c r="Z132" s="12"/>
      <c r="AA132" s="12"/>
      <c r="AB132" s="12"/>
      <c r="AC132" s="12"/>
      <c r="AD132" s="12"/>
      <c r="AE132" s="12"/>
      <c r="AF132" s="12"/>
    </row>
    <row r="133" ht="12.0" customHeight="1" outlineLevel="3">
      <c r="A133" s="12"/>
      <c r="B133" s="50" t="s">
        <v>88</v>
      </c>
      <c r="C133" s="58" t="s">
        <v>89</v>
      </c>
      <c r="D133" s="52" t="s">
        <v>44</v>
      </c>
      <c r="E133" s="183">
        <v>1.0</v>
      </c>
      <c r="F133" s="53"/>
      <c r="G133" s="184">
        <f t="shared" si="53"/>
        <v>0</v>
      </c>
      <c r="H133" s="56">
        <f t="shared" si="54"/>
        <v>0</v>
      </c>
      <c r="I133" s="57"/>
      <c r="J133" s="57"/>
      <c r="K133" s="48"/>
      <c r="L133" s="12"/>
      <c r="M133" s="12"/>
      <c r="N133" s="12"/>
      <c r="O133" s="153"/>
      <c r="P133" s="12"/>
      <c r="Q133" s="49"/>
      <c r="R133" s="12"/>
      <c r="S133" s="12"/>
      <c r="T133" s="12"/>
      <c r="U133" s="12"/>
      <c r="V133" s="12"/>
      <c r="W133" s="12"/>
      <c r="X133" s="12"/>
      <c r="Y133" s="12"/>
      <c r="Z133" s="12"/>
      <c r="AA133" s="12"/>
      <c r="AB133" s="12"/>
      <c r="AC133" s="12"/>
      <c r="AD133" s="12"/>
      <c r="AE133" s="12"/>
      <c r="AF133" s="12"/>
    </row>
    <row r="134" ht="12.0" customHeight="1" outlineLevel="3">
      <c r="A134" s="12"/>
      <c r="B134" s="50" t="s">
        <v>90</v>
      </c>
      <c r="C134" s="58" t="s">
        <v>91</v>
      </c>
      <c r="D134" s="52" t="s">
        <v>44</v>
      </c>
      <c r="E134" s="183">
        <v>2.0</v>
      </c>
      <c r="F134" s="53"/>
      <c r="G134" s="184">
        <f t="shared" si="53"/>
        <v>0</v>
      </c>
      <c r="H134" s="56">
        <f t="shared" si="54"/>
        <v>0</v>
      </c>
      <c r="I134" s="57"/>
      <c r="J134" s="57"/>
      <c r="K134" s="48"/>
      <c r="L134" s="12"/>
      <c r="M134" s="12"/>
      <c r="N134" s="12"/>
      <c r="O134" s="153"/>
      <c r="P134" s="12"/>
      <c r="Q134" s="49"/>
      <c r="R134" s="12"/>
      <c r="S134" s="12"/>
      <c r="T134" s="12"/>
      <c r="U134" s="12"/>
      <c r="V134" s="12"/>
      <c r="W134" s="12"/>
      <c r="X134" s="12"/>
      <c r="Y134" s="12"/>
      <c r="Z134" s="12"/>
      <c r="AA134" s="12"/>
      <c r="AB134" s="12"/>
      <c r="AC134" s="12"/>
      <c r="AD134" s="12"/>
      <c r="AE134" s="12"/>
      <c r="AF134" s="12"/>
    </row>
    <row r="135" ht="12.0" customHeight="1" outlineLevel="3">
      <c r="A135" s="12"/>
      <c r="B135" s="50" t="s">
        <v>92</v>
      </c>
      <c r="C135" s="51" t="s">
        <v>93</v>
      </c>
      <c r="D135" s="52" t="s">
        <v>44</v>
      </c>
      <c r="E135" s="183">
        <v>1.0</v>
      </c>
      <c r="F135" s="53"/>
      <c r="G135" s="184">
        <f t="shared" si="53"/>
        <v>0</v>
      </c>
      <c r="H135" s="56">
        <f t="shared" si="54"/>
        <v>0</v>
      </c>
      <c r="I135" s="57"/>
      <c r="J135" s="57"/>
      <c r="K135" s="48"/>
      <c r="L135" s="12"/>
      <c r="M135" s="12"/>
      <c r="N135" s="12"/>
      <c r="O135" s="153"/>
      <c r="P135" s="12"/>
      <c r="Q135" s="49"/>
      <c r="R135" s="12"/>
      <c r="S135" s="12"/>
      <c r="T135" s="12"/>
      <c r="U135" s="12"/>
      <c r="V135" s="12"/>
      <c r="W135" s="12"/>
      <c r="X135" s="12"/>
      <c r="Y135" s="12"/>
      <c r="Z135" s="12"/>
      <c r="AA135" s="12"/>
      <c r="AB135" s="12"/>
      <c r="AC135" s="12"/>
      <c r="AD135" s="12"/>
      <c r="AE135" s="12"/>
      <c r="AF135" s="12"/>
    </row>
    <row r="136" ht="12.0" customHeight="1" outlineLevel="3">
      <c r="A136" s="12"/>
      <c r="B136" s="50" t="s">
        <v>94</v>
      </c>
      <c r="C136" s="51" t="s">
        <v>95</v>
      </c>
      <c r="D136" s="52" t="s">
        <v>44</v>
      </c>
      <c r="E136" s="183">
        <v>3.0</v>
      </c>
      <c r="F136" s="53"/>
      <c r="G136" s="184">
        <f t="shared" si="53"/>
        <v>0</v>
      </c>
      <c r="H136" s="56">
        <f t="shared" si="54"/>
        <v>0</v>
      </c>
      <c r="I136" s="57"/>
      <c r="J136" s="57"/>
      <c r="K136" s="48"/>
      <c r="L136" s="12"/>
      <c r="M136" s="12"/>
      <c r="N136" s="12"/>
      <c r="O136" s="153"/>
      <c r="P136" s="12"/>
      <c r="Q136" s="49"/>
      <c r="R136" s="12"/>
      <c r="S136" s="12"/>
      <c r="T136" s="12"/>
      <c r="U136" s="12"/>
      <c r="V136" s="12"/>
      <c r="W136" s="12"/>
      <c r="X136" s="12"/>
      <c r="Y136" s="12"/>
      <c r="Z136" s="12"/>
      <c r="AA136" s="12"/>
      <c r="AB136" s="12"/>
      <c r="AC136" s="12"/>
      <c r="AD136" s="12"/>
      <c r="AE136" s="12"/>
      <c r="AF136" s="12"/>
    </row>
    <row r="137" ht="12.0" customHeight="1" outlineLevel="3">
      <c r="A137" s="12"/>
      <c r="B137" s="50" t="s">
        <v>96</v>
      </c>
      <c r="C137" s="58" t="s">
        <v>97</v>
      </c>
      <c r="D137" s="52" t="s">
        <v>44</v>
      </c>
      <c r="E137" s="183">
        <v>1.0</v>
      </c>
      <c r="F137" s="53"/>
      <c r="G137" s="184">
        <f t="shared" si="53"/>
        <v>0</v>
      </c>
      <c r="H137" s="56">
        <f t="shared" si="54"/>
        <v>0</v>
      </c>
      <c r="I137" s="57"/>
      <c r="J137" s="57"/>
      <c r="K137" s="48"/>
      <c r="L137" s="12"/>
      <c r="M137" s="12"/>
      <c r="N137" s="12"/>
      <c r="O137" s="153"/>
      <c r="P137" s="12"/>
      <c r="Q137" s="49"/>
      <c r="R137" s="12"/>
      <c r="S137" s="12"/>
      <c r="T137" s="12"/>
      <c r="U137" s="12"/>
      <c r="V137" s="12"/>
      <c r="W137" s="12"/>
      <c r="X137" s="12"/>
      <c r="Y137" s="12"/>
      <c r="Z137" s="12"/>
      <c r="AA137" s="12"/>
      <c r="AB137" s="12"/>
      <c r="AC137" s="12"/>
      <c r="AD137" s="12"/>
      <c r="AE137" s="12"/>
      <c r="AF137" s="12"/>
    </row>
    <row r="138" ht="12.0" customHeight="1" outlineLevel="3">
      <c r="A138" s="12"/>
      <c r="B138" s="50" t="s">
        <v>98</v>
      </c>
      <c r="C138" s="58" t="s">
        <v>99</v>
      </c>
      <c r="D138" s="52" t="s">
        <v>44</v>
      </c>
      <c r="E138" s="183">
        <v>1.0</v>
      </c>
      <c r="F138" s="53"/>
      <c r="G138" s="184">
        <f t="shared" si="53"/>
        <v>0</v>
      </c>
      <c r="H138" s="56">
        <f t="shared" si="54"/>
        <v>0</v>
      </c>
      <c r="I138" s="57"/>
      <c r="J138" s="57"/>
      <c r="K138" s="48"/>
      <c r="L138" s="12"/>
      <c r="M138" s="12"/>
      <c r="N138" s="12"/>
      <c r="O138" s="153"/>
      <c r="P138" s="12"/>
      <c r="Q138" s="49"/>
      <c r="R138" s="12"/>
      <c r="S138" s="12"/>
      <c r="T138" s="12"/>
      <c r="U138" s="12"/>
      <c r="V138" s="12"/>
      <c r="W138" s="12"/>
      <c r="X138" s="12"/>
      <c r="Y138" s="12"/>
      <c r="Z138" s="12"/>
      <c r="AA138" s="12"/>
      <c r="AB138" s="12"/>
      <c r="AC138" s="12"/>
      <c r="AD138" s="12"/>
      <c r="AE138" s="12"/>
      <c r="AF138" s="12"/>
    </row>
    <row r="139" ht="12.0" customHeight="1" outlineLevel="3">
      <c r="A139" s="12"/>
      <c r="B139" s="50" t="s">
        <v>100</v>
      </c>
      <c r="C139" s="58" t="s">
        <v>101</v>
      </c>
      <c r="D139" s="52" t="s">
        <v>44</v>
      </c>
      <c r="E139" s="183">
        <v>5.0</v>
      </c>
      <c r="F139" s="53"/>
      <c r="G139" s="184">
        <f t="shared" si="53"/>
        <v>0</v>
      </c>
      <c r="H139" s="56">
        <f t="shared" si="54"/>
        <v>0</v>
      </c>
      <c r="I139" s="57"/>
      <c r="J139" s="57"/>
      <c r="K139" s="48"/>
      <c r="L139" s="12"/>
      <c r="M139" s="12"/>
      <c r="N139" s="12"/>
      <c r="O139" s="153"/>
      <c r="P139" s="12"/>
      <c r="Q139" s="49"/>
      <c r="R139" s="12"/>
      <c r="S139" s="12"/>
      <c r="T139" s="12"/>
      <c r="U139" s="12"/>
      <c r="V139" s="12"/>
      <c r="W139" s="12"/>
      <c r="X139" s="12"/>
      <c r="Y139" s="12"/>
      <c r="Z139" s="12"/>
      <c r="AA139" s="12"/>
      <c r="AB139" s="12"/>
      <c r="AC139" s="12"/>
      <c r="AD139" s="12"/>
      <c r="AE139" s="12"/>
      <c r="AF139" s="12"/>
    </row>
    <row r="140" ht="12.0" customHeight="1" outlineLevel="2">
      <c r="A140" s="12"/>
      <c r="B140" s="176" t="s">
        <v>102</v>
      </c>
      <c r="C140" s="177" t="s">
        <v>103</v>
      </c>
      <c r="D140" s="178"/>
      <c r="E140" s="179"/>
      <c r="F140" s="180"/>
      <c r="G140" s="181">
        <f>SUM(G141:G168)</f>
        <v>0</v>
      </c>
      <c r="H140" s="182" t="str">
        <f>G140/$G$827</f>
        <v>#DIV/0!</v>
      </c>
      <c r="I140" s="31"/>
      <c r="J140" s="31"/>
      <c r="K140" s="48"/>
      <c r="L140" s="12"/>
      <c r="M140" s="12"/>
      <c r="N140" s="12"/>
      <c r="O140" s="153"/>
      <c r="P140" s="12"/>
      <c r="Q140" s="49"/>
      <c r="R140" s="12"/>
      <c r="S140" s="12"/>
      <c r="T140" s="12"/>
      <c r="U140" s="12"/>
      <c r="V140" s="12"/>
      <c r="W140" s="12"/>
      <c r="X140" s="12"/>
      <c r="Y140" s="12"/>
      <c r="Z140" s="12"/>
      <c r="AA140" s="12"/>
      <c r="AB140" s="12"/>
      <c r="AC140" s="12"/>
      <c r="AD140" s="12"/>
      <c r="AE140" s="12"/>
      <c r="AF140" s="12"/>
    </row>
    <row r="141" ht="12.0" customHeight="1" outlineLevel="3">
      <c r="A141" s="12"/>
      <c r="B141" s="50" t="s">
        <v>104</v>
      </c>
      <c r="C141" s="58" t="s">
        <v>105</v>
      </c>
      <c r="D141" s="52" t="s">
        <v>13</v>
      </c>
      <c r="E141" s="183">
        <v>285.0</v>
      </c>
      <c r="F141" s="53"/>
      <c r="G141" s="184">
        <f t="shared" ref="G141:G168" si="55">ROUND(E141*F141,0)</f>
        <v>0</v>
      </c>
      <c r="H141" s="56">
        <f t="shared" ref="H141:H168" si="56">IFERROR(G141/$G$827,0)</f>
        <v>0</v>
      </c>
      <c r="I141" s="57"/>
      <c r="J141" s="57"/>
      <c r="K141" s="48"/>
      <c r="L141" s="12"/>
      <c r="M141" s="12"/>
      <c r="N141" s="12"/>
      <c r="O141" s="153"/>
      <c r="P141" s="12"/>
      <c r="Q141" s="49"/>
      <c r="R141" s="12"/>
      <c r="S141" s="12"/>
      <c r="T141" s="12"/>
      <c r="U141" s="12"/>
      <c r="V141" s="12"/>
      <c r="W141" s="12"/>
      <c r="X141" s="12"/>
      <c r="Y141" s="12"/>
      <c r="Z141" s="12"/>
      <c r="AA141" s="12"/>
      <c r="AB141" s="12"/>
      <c r="AC141" s="12"/>
      <c r="AD141" s="12"/>
      <c r="AE141" s="12"/>
      <c r="AF141" s="12"/>
    </row>
    <row r="142" ht="12.0" customHeight="1" outlineLevel="3">
      <c r="A142" s="12"/>
      <c r="B142" s="50" t="s">
        <v>106</v>
      </c>
      <c r="C142" s="58" t="s">
        <v>107</v>
      </c>
      <c r="D142" s="52" t="s">
        <v>13</v>
      </c>
      <c r="E142" s="183">
        <v>45.0</v>
      </c>
      <c r="F142" s="53"/>
      <c r="G142" s="184">
        <f t="shared" si="55"/>
        <v>0</v>
      </c>
      <c r="H142" s="56">
        <f t="shared" si="56"/>
        <v>0</v>
      </c>
      <c r="I142" s="57"/>
      <c r="J142" s="57"/>
      <c r="K142" s="48"/>
      <c r="L142" s="12"/>
      <c r="M142" s="12"/>
      <c r="N142" s="12"/>
      <c r="O142" s="153"/>
      <c r="P142" s="12"/>
      <c r="Q142" s="49"/>
      <c r="R142" s="12"/>
      <c r="S142" s="12"/>
      <c r="T142" s="12"/>
      <c r="U142" s="12"/>
      <c r="V142" s="12"/>
      <c r="W142" s="12"/>
      <c r="X142" s="12"/>
      <c r="Y142" s="12"/>
      <c r="Z142" s="12"/>
      <c r="AA142" s="12"/>
      <c r="AB142" s="12"/>
      <c r="AC142" s="12"/>
      <c r="AD142" s="12"/>
      <c r="AE142" s="12"/>
      <c r="AF142" s="12"/>
    </row>
    <row r="143" ht="12.0" customHeight="1" outlineLevel="3">
      <c r="A143" s="12"/>
      <c r="B143" s="50" t="s">
        <v>108</v>
      </c>
      <c r="C143" s="58" t="s">
        <v>109</v>
      </c>
      <c r="D143" s="52" t="s">
        <v>13</v>
      </c>
      <c r="E143" s="183">
        <v>265.0</v>
      </c>
      <c r="F143" s="53"/>
      <c r="G143" s="184">
        <f t="shared" si="55"/>
        <v>0</v>
      </c>
      <c r="H143" s="56">
        <f t="shared" si="56"/>
        <v>0</v>
      </c>
      <c r="I143" s="57"/>
      <c r="J143" s="57"/>
      <c r="K143" s="48"/>
      <c r="L143" s="12"/>
      <c r="M143" s="12"/>
      <c r="N143" s="12"/>
      <c r="O143" s="153"/>
      <c r="P143" s="12"/>
      <c r="Q143" s="49"/>
      <c r="R143" s="12"/>
      <c r="S143" s="12"/>
      <c r="T143" s="12"/>
      <c r="U143" s="12"/>
      <c r="V143" s="12"/>
      <c r="W143" s="12"/>
      <c r="X143" s="12"/>
      <c r="Y143" s="12"/>
      <c r="Z143" s="12"/>
      <c r="AA143" s="12"/>
      <c r="AB143" s="12"/>
      <c r="AC143" s="12"/>
      <c r="AD143" s="12"/>
      <c r="AE143" s="12"/>
      <c r="AF143" s="12"/>
    </row>
    <row r="144" ht="12.0" customHeight="1" outlineLevel="3">
      <c r="A144" s="12"/>
      <c r="B144" s="50" t="s">
        <v>110</v>
      </c>
      <c r="C144" s="58" t="s">
        <v>111</v>
      </c>
      <c r="D144" s="52" t="s">
        <v>13</v>
      </c>
      <c r="E144" s="183">
        <v>75.0</v>
      </c>
      <c r="F144" s="53"/>
      <c r="G144" s="184">
        <f t="shared" si="55"/>
        <v>0</v>
      </c>
      <c r="H144" s="56">
        <f t="shared" si="56"/>
        <v>0</v>
      </c>
      <c r="I144" s="57"/>
      <c r="J144" s="57"/>
      <c r="K144" s="48"/>
      <c r="L144" s="12"/>
      <c r="M144" s="12"/>
      <c r="N144" s="12"/>
      <c r="O144" s="153"/>
      <c r="P144" s="12"/>
      <c r="Q144" s="49"/>
      <c r="R144" s="12"/>
      <c r="S144" s="12"/>
      <c r="T144" s="12"/>
      <c r="U144" s="12"/>
      <c r="V144" s="12"/>
      <c r="W144" s="12"/>
      <c r="X144" s="12"/>
      <c r="Y144" s="12"/>
      <c r="Z144" s="12"/>
      <c r="AA144" s="12"/>
      <c r="AB144" s="12"/>
      <c r="AC144" s="12"/>
      <c r="AD144" s="12"/>
      <c r="AE144" s="12"/>
      <c r="AF144" s="12"/>
    </row>
    <row r="145" ht="12.0" customHeight="1" outlineLevel="3">
      <c r="A145" s="12"/>
      <c r="B145" s="50" t="s">
        <v>112</v>
      </c>
      <c r="C145" s="58" t="s">
        <v>113</v>
      </c>
      <c r="D145" s="52" t="s">
        <v>13</v>
      </c>
      <c r="E145" s="183">
        <v>2.0</v>
      </c>
      <c r="F145" s="53"/>
      <c r="G145" s="184">
        <f t="shared" si="55"/>
        <v>0</v>
      </c>
      <c r="H145" s="56">
        <f t="shared" si="56"/>
        <v>0</v>
      </c>
      <c r="I145" s="57"/>
      <c r="J145" s="57"/>
      <c r="K145" s="48"/>
      <c r="L145" s="12"/>
      <c r="M145" s="12"/>
      <c r="N145" s="12"/>
      <c r="O145" s="153"/>
      <c r="P145" s="12"/>
      <c r="Q145" s="49"/>
      <c r="R145" s="12"/>
      <c r="S145" s="12"/>
      <c r="T145" s="12"/>
      <c r="U145" s="12"/>
      <c r="V145" s="12"/>
      <c r="W145" s="12"/>
      <c r="X145" s="12"/>
      <c r="Y145" s="12"/>
      <c r="Z145" s="12"/>
      <c r="AA145" s="12"/>
      <c r="AB145" s="12"/>
      <c r="AC145" s="12"/>
      <c r="AD145" s="12"/>
      <c r="AE145" s="12"/>
      <c r="AF145" s="12"/>
    </row>
    <row r="146" ht="12.0" customHeight="1" outlineLevel="3">
      <c r="A146" s="12"/>
      <c r="B146" s="50" t="s">
        <v>114</v>
      </c>
      <c r="C146" s="58" t="s">
        <v>115</v>
      </c>
      <c r="D146" s="52" t="s">
        <v>13</v>
      </c>
      <c r="E146" s="183">
        <v>190.0</v>
      </c>
      <c r="F146" s="53"/>
      <c r="G146" s="184">
        <f t="shared" si="55"/>
        <v>0</v>
      </c>
      <c r="H146" s="56">
        <f t="shared" si="56"/>
        <v>0</v>
      </c>
      <c r="I146" s="57"/>
      <c r="J146" s="57"/>
      <c r="K146" s="48"/>
      <c r="L146" s="12"/>
      <c r="M146" s="12"/>
      <c r="N146" s="12"/>
      <c r="O146" s="153"/>
      <c r="P146" s="12"/>
      <c r="Q146" s="49"/>
      <c r="R146" s="12"/>
      <c r="S146" s="12"/>
      <c r="T146" s="12"/>
      <c r="U146" s="12"/>
      <c r="V146" s="12"/>
      <c r="W146" s="12"/>
      <c r="X146" s="12"/>
      <c r="Y146" s="12"/>
      <c r="Z146" s="12"/>
      <c r="AA146" s="12"/>
      <c r="AB146" s="12"/>
      <c r="AC146" s="12"/>
      <c r="AD146" s="12"/>
      <c r="AE146" s="12"/>
      <c r="AF146" s="12"/>
    </row>
    <row r="147" ht="12.0" customHeight="1" outlineLevel="3">
      <c r="A147" s="12"/>
      <c r="B147" s="50" t="s">
        <v>116</v>
      </c>
      <c r="C147" s="58" t="s">
        <v>117</v>
      </c>
      <c r="D147" s="52" t="s">
        <v>13</v>
      </c>
      <c r="E147" s="183">
        <v>55.0</v>
      </c>
      <c r="F147" s="53"/>
      <c r="G147" s="184">
        <f t="shared" si="55"/>
        <v>0</v>
      </c>
      <c r="H147" s="56">
        <f t="shared" si="56"/>
        <v>0</v>
      </c>
      <c r="I147" s="57"/>
      <c r="J147" s="57"/>
      <c r="K147" s="48"/>
      <c r="L147" s="12"/>
      <c r="M147" s="12"/>
      <c r="N147" s="12"/>
      <c r="O147" s="153"/>
      <c r="P147" s="12"/>
      <c r="Q147" s="49"/>
      <c r="R147" s="12"/>
      <c r="S147" s="12"/>
      <c r="T147" s="12"/>
      <c r="U147" s="12"/>
      <c r="V147" s="12"/>
      <c r="W147" s="12"/>
      <c r="X147" s="12"/>
      <c r="Y147" s="12"/>
      <c r="Z147" s="12"/>
      <c r="AA147" s="12"/>
      <c r="AB147" s="12"/>
      <c r="AC147" s="12"/>
      <c r="AD147" s="12"/>
      <c r="AE147" s="12"/>
      <c r="AF147" s="12"/>
    </row>
    <row r="148" ht="12.0" customHeight="1" outlineLevel="3">
      <c r="A148" s="12"/>
      <c r="B148" s="50" t="s">
        <v>118</v>
      </c>
      <c r="C148" s="58" t="s">
        <v>119</v>
      </c>
      <c r="D148" s="52" t="s">
        <v>13</v>
      </c>
      <c r="E148" s="183">
        <v>151.0</v>
      </c>
      <c r="F148" s="53"/>
      <c r="G148" s="184">
        <f t="shared" si="55"/>
        <v>0</v>
      </c>
      <c r="H148" s="56">
        <f t="shared" si="56"/>
        <v>0</v>
      </c>
      <c r="I148" s="57"/>
      <c r="J148" s="57"/>
      <c r="K148" s="48"/>
      <c r="L148" s="12"/>
      <c r="M148" s="12"/>
      <c r="N148" s="12"/>
      <c r="O148" s="153"/>
      <c r="P148" s="12"/>
      <c r="Q148" s="49"/>
      <c r="R148" s="12"/>
      <c r="S148" s="12"/>
      <c r="T148" s="12"/>
      <c r="U148" s="12"/>
      <c r="V148" s="12"/>
      <c r="W148" s="12"/>
      <c r="X148" s="12"/>
      <c r="Y148" s="12"/>
      <c r="Z148" s="12"/>
      <c r="AA148" s="12"/>
      <c r="AB148" s="12"/>
      <c r="AC148" s="12"/>
      <c r="AD148" s="12"/>
      <c r="AE148" s="12"/>
      <c r="AF148" s="12"/>
    </row>
    <row r="149" ht="12.0" customHeight="1" outlineLevel="3">
      <c r="A149" s="12"/>
      <c r="B149" s="50" t="s">
        <v>120</v>
      </c>
      <c r="C149" s="58" t="s">
        <v>121</v>
      </c>
      <c r="D149" s="52" t="s">
        <v>13</v>
      </c>
      <c r="E149" s="183">
        <v>15.0</v>
      </c>
      <c r="F149" s="53"/>
      <c r="G149" s="184">
        <f t="shared" si="55"/>
        <v>0</v>
      </c>
      <c r="H149" s="56">
        <f t="shared" si="56"/>
        <v>0</v>
      </c>
      <c r="I149" s="57"/>
      <c r="J149" s="57"/>
      <c r="K149" s="48"/>
      <c r="L149" s="12"/>
      <c r="M149" s="12"/>
      <c r="N149" s="12"/>
      <c r="O149" s="153"/>
      <c r="P149" s="12"/>
      <c r="Q149" s="49"/>
      <c r="R149" s="12"/>
      <c r="S149" s="12"/>
      <c r="T149" s="12"/>
      <c r="U149" s="12"/>
      <c r="V149" s="12"/>
      <c r="W149" s="12"/>
      <c r="X149" s="12"/>
      <c r="Y149" s="12"/>
      <c r="Z149" s="12"/>
      <c r="AA149" s="12"/>
      <c r="AB149" s="12"/>
      <c r="AC149" s="12"/>
      <c r="AD149" s="12"/>
      <c r="AE149" s="12"/>
      <c r="AF149" s="12"/>
    </row>
    <row r="150" ht="12.0" customHeight="1" outlineLevel="3">
      <c r="A150" s="12"/>
      <c r="B150" s="50" t="s">
        <v>122</v>
      </c>
      <c r="C150" s="58" t="s">
        <v>123</v>
      </c>
      <c r="D150" s="52" t="s">
        <v>44</v>
      </c>
      <c r="E150" s="183">
        <v>540.0</v>
      </c>
      <c r="F150" s="53"/>
      <c r="G150" s="184">
        <f t="shared" si="55"/>
        <v>0</v>
      </c>
      <c r="H150" s="56">
        <f t="shared" si="56"/>
        <v>0</v>
      </c>
      <c r="I150" s="57"/>
      <c r="J150" s="57"/>
      <c r="K150" s="48"/>
      <c r="L150" s="12"/>
      <c r="M150" s="12"/>
      <c r="N150" s="12"/>
      <c r="O150" s="153"/>
      <c r="P150" s="12"/>
      <c r="Q150" s="49"/>
      <c r="R150" s="12"/>
      <c r="S150" s="12"/>
      <c r="T150" s="12"/>
      <c r="U150" s="12"/>
      <c r="V150" s="12"/>
      <c r="W150" s="12"/>
      <c r="X150" s="12"/>
      <c r="Y150" s="12"/>
      <c r="Z150" s="12"/>
      <c r="AA150" s="12"/>
      <c r="AB150" s="12"/>
      <c r="AC150" s="12"/>
      <c r="AD150" s="12"/>
      <c r="AE150" s="12"/>
      <c r="AF150" s="12"/>
    </row>
    <row r="151" ht="12.0" customHeight="1" outlineLevel="3">
      <c r="A151" s="12"/>
      <c r="B151" s="50" t="s">
        <v>124</v>
      </c>
      <c r="C151" s="58" t="s">
        <v>125</v>
      </c>
      <c r="D151" s="52" t="s">
        <v>44</v>
      </c>
      <c r="E151" s="183">
        <v>12.0</v>
      </c>
      <c r="F151" s="53"/>
      <c r="G151" s="184">
        <f t="shared" si="55"/>
        <v>0</v>
      </c>
      <c r="H151" s="56">
        <f t="shared" si="56"/>
        <v>0</v>
      </c>
      <c r="I151" s="57"/>
      <c r="J151" s="57"/>
      <c r="K151" s="48"/>
      <c r="L151" s="12"/>
      <c r="M151" s="12"/>
      <c r="N151" s="12"/>
      <c r="O151" s="153"/>
      <c r="P151" s="12"/>
      <c r="Q151" s="49"/>
      <c r="R151" s="12"/>
      <c r="S151" s="12"/>
      <c r="T151" s="12"/>
      <c r="U151" s="12"/>
      <c r="V151" s="12"/>
      <c r="W151" s="12"/>
      <c r="X151" s="12"/>
      <c r="Y151" s="12"/>
      <c r="Z151" s="12"/>
      <c r="AA151" s="12"/>
      <c r="AB151" s="12"/>
      <c r="AC151" s="12"/>
      <c r="AD151" s="12"/>
      <c r="AE151" s="12"/>
      <c r="AF151" s="12"/>
    </row>
    <row r="152" ht="12.0" customHeight="1" outlineLevel="3">
      <c r="A152" s="12"/>
      <c r="B152" s="50" t="s">
        <v>126</v>
      </c>
      <c r="C152" s="58" t="s">
        <v>127</v>
      </c>
      <c r="D152" s="52" t="s">
        <v>44</v>
      </c>
      <c r="E152" s="183">
        <v>298.0</v>
      </c>
      <c r="F152" s="53"/>
      <c r="G152" s="184">
        <f t="shared" si="55"/>
        <v>0</v>
      </c>
      <c r="H152" s="56">
        <f t="shared" si="56"/>
        <v>0</v>
      </c>
      <c r="I152" s="57"/>
      <c r="J152" s="57"/>
      <c r="K152" s="48"/>
      <c r="L152" s="12"/>
      <c r="M152" s="12"/>
      <c r="N152" s="12"/>
      <c r="O152" s="153"/>
      <c r="P152" s="12"/>
      <c r="Q152" s="49"/>
      <c r="R152" s="12"/>
      <c r="S152" s="12"/>
      <c r="T152" s="12"/>
      <c r="U152" s="12"/>
      <c r="V152" s="12"/>
      <c r="W152" s="12"/>
      <c r="X152" s="12"/>
      <c r="Y152" s="12"/>
      <c r="Z152" s="12"/>
      <c r="AA152" s="12"/>
      <c r="AB152" s="12"/>
      <c r="AC152" s="12"/>
      <c r="AD152" s="12"/>
      <c r="AE152" s="12"/>
      <c r="AF152" s="12"/>
    </row>
    <row r="153" ht="12.0" customHeight="1" outlineLevel="3">
      <c r="A153" s="12"/>
      <c r="B153" s="50" t="s">
        <v>128</v>
      </c>
      <c r="C153" s="58" t="s">
        <v>129</v>
      </c>
      <c r="D153" s="52" t="s">
        <v>44</v>
      </c>
      <c r="E153" s="183">
        <v>5.0</v>
      </c>
      <c r="F153" s="53"/>
      <c r="G153" s="184">
        <f t="shared" si="55"/>
        <v>0</v>
      </c>
      <c r="H153" s="56">
        <f t="shared" si="56"/>
        <v>0</v>
      </c>
      <c r="I153" s="57"/>
      <c r="J153" s="57"/>
      <c r="K153" s="48"/>
      <c r="L153" s="12"/>
      <c r="M153" s="12"/>
      <c r="N153" s="12"/>
      <c r="O153" s="153"/>
      <c r="P153" s="12"/>
      <c r="Q153" s="49"/>
      <c r="R153" s="12"/>
      <c r="S153" s="12"/>
      <c r="T153" s="12"/>
      <c r="U153" s="12"/>
      <c r="V153" s="12"/>
      <c r="W153" s="12"/>
      <c r="X153" s="12"/>
      <c r="Y153" s="12"/>
      <c r="Z153" s="12"/>
      <c r="AA153" s="12"/>
      <c r="AB153" s="12"/>
      <c r="AC153" s="12"/>
      <c r="AD153" s="12"/>
      <c r="AE153" s="12"/>
      <c r="AF153" s="12"/>
    </row>
    <row r="154" ht="12.0" customHeight="1" outlineLevel="3">
      <c r="A154" s="12"/>
      <c r="B154" s="50" t="s">
        <v>130</v>
      </c>
      <c r="C154" s="58" t="s">
        <v>131</v>
      </c>
      <c r="D154" s="52" t="s">
        <v>44</v>
      </c>
      <c r="E154" s="183">
        <v>71.0</v>
      </c>
      <c r="F154" s="53"/>
      <c r="G154" s="184">
        <f t="shared" si="55"/>
        <v>0</v>
      </c>
      <c r="H154" s="56">
        <f t="shared" si="56"/>
        <v>0</v>
      </c>
      <c r="I154" s="57"/>
      <c r="J154" s="57"/>
      <c r="K154" s="48"/>
      <c r="L154" s="12"/>
      <c r="M154" s="12"/>
      <c r="N154" s="12"/>
      <c r="O154" s="153"/>
      <c r="P154" s="12"/>
      <c r="Q154" s="49"/>
      <c r="R154" s="12"/>
      <c r="S154" s="12"/>
      <c r="T154" s="12"/>
      <c r="U154" s="12"/>
      <c r="V154" s="12"/>
      <c r="W154" s="12"/>
      <c r="X154" s="12"/>
      <c r="Y154" s="12"/>
      <c r="Z154" s="12"/>
      <c r="AA154" s="12"/>
      <c r="AB154" s="12"/>
      <c r="AC154" s="12"/>
      <c r="AD154" s="12"/>
      <c r="AE154" s="12"/>
      <c r="AF154" s="12"/>
    </row>
    <row r="155" ht="12.0" customHeight="1" outlineLevel="3">
      <c r="A155" s="12"/>
      <c r="B155" s="50" t="s">
        <v>132</v>
      </c>
      <c r="C155" s="58" t="s">
        <v>133</v>
      </c>
      <c r="D155" s="52" t="s">
        <v>44</v>
      </c>
      <c r="E155" s="183">
        <v>40.0</v>
      </c>
      <c r="F155" s="53"/>
      <c r="G155" s="184">
        <f t="shared" si="55"/>
        <v>0</v>
      </c>
      <c r="H155" s="56">
        <f t="shared" si="56"/>
        <v>0</v>
      </c>
      <c r="I155" s="57"/>
      <c r="J155" s="57"/>
      <c r="K155" s="48"/>
      <c r="L155" s="12"/>
      <c r="M155" s="12"/>
      <c r="N155" s="12"/>
      <c r="O155" s="153"/>
      <c r="P155" s="12"/>
      <c r="Q155" s="49"/>
      <c r="R155" s="12"/>
      <c r="S155" s="12"/>
      <c r="T155" s="12"/>
      <c r="U155" s="12"/>
      <c r="V155" s="12"/>
      <c r="W155" s="12"/>
      <c r="X155" s="12"/>
      <c r="Y155" s="12"/>
      <c r="Z155" s="12"/>
      <c r="AA155" s="12"/>
      <c r="AB155" s="12"/>
      <c r="AC155" s="12"/>
      <c r="AD155" s="12"/>
      <c r="AE155" s="12"/>
      <c r="AF155" s="12"/>
    </row>
    <row r="156" ht="12.0" customHeight="1" outlineLevel="3">
      <c r="A156" s="12"/>
      <c r="B156" s="50" t="s">
        <v>134</v>
      </c>
      <c r="C156" s="58" t="s">
        <v>135</v>
      </c>
      <c r="D156" s="52" t="s">
        <v>44</v>
      </c>
      <c r="E156" s="183">
        <v>41.0</v>
      </c>
      <c r="F156" s="53"/>
      <c r="G156" s="184">
        <f t="shared" si="55"/>
        <v>0</v>
      </c>
      <c r="H156" s="56">
        <f t="shared" si="56"/>
        <v>0</v>
      </c>
      <c r="I156" s="57"/>
      <c r="J156" s="57"/>
      <c r="K156" s="48"/>
      <c r="L156" s="12"/>
      <c r="M156" s="12"/>
      <c r="N156" s="12"/>
      <c r="O156" s="153"/>
      <c r="P156" s="12"/>
      <c r="Q156" s="49"/>
      <c r="R156" s="12"/>
      <c r="S156" s="12"/>
      <c r="T156" s="12"/>
      <c r="U156" s="12"/>
      <c r="V156" s="12"/>
      <c r="W156" s="12"/>
      <c r="X156" s="12"/>
      <c r="Y156" s="12"/>
      <c r="Z156" s="12"/>
      <c r="AA156" s="12"/>
      <c r="AB156" s="12"/>
      <c r="AC156" s="12"/>
      <c r="AD156" s="12"/>
      <c r="AE156" s="12"/>
      <c r="AF156" s="12"/>
    </row>
    <row r="157" ht="12.0" customHeight="1" outlineLevel="3">
      <c r="A157" s="12"/>
      <c r="B157" s="50" t="s">
        <v>136</v>
      </c>
      <c r="C157" s="58" t="s">
        <v>137</v>
      </c>
      <c r="D157" s="52" t="s">
        <v>44</v>
      </c>
      <c r="E157" s="183">
        <v>29.0</v>
      </c>
      <c r="F157" s="53"/>
      <c r="G157" s="184">
        <f t="shared" si="55"/>
        <v>0</v>
      </c>
      <c r="H157" s="56">
        <f t="shared" si="56"/>
        <v>0</v>
      </c>
      <c r="I157" s="57"/>
      <c r="J157" s="57"/>
      <c r="K157" s="48"/>
      <c r="L157" s="12"/>
      <c r="M157" s="12"/>
      <c r="N157" s="12"/>
      <c r="O157" s="153"/>
      <c r="P157" s="12"/>
      <c r="Q157" s="49"/>
      <c r="R157" s="12"/>
      <c r="S157" s="12"/>
      <c r="T157" s="12"/>
      <c r="U157" s="12"/>
      <c r="V157" s="12"/>
      <c r="W157" s="12"/>
      <c r="X157" s="12"/>
      <c r="Y157" s="12"/>
      <c r="Z157" s="12"/>
      <c r="AA157" s="12"/>
      <c r="AB157" s="12"/>
      <c r="AC157" s="12"/>
      <c r="AD157" s="12"/>
      <c r="AE157" s="12"/>
      <c r="AF157" s="12"/>
    </row>
    <row r="158" ht="12.0" customHeight="1" outlineLevel="3">
      <c r="A158" s="12"/>
      <c r="B158" s="50" t="s">
        <v>138</v>
      </c>
      <c r="C158" s="58" t="s">
        <v>139</v>
      </c>
      <c r="D158" s="52" t="s">
        <v>44</v>
      </c>
      <c r="E158" s="183">
        <v>5.0</v>
      </c>
      <c r="F158" s="53"/>
      <c r="G158" s="184">
        <f t="shared" si="55"/>
        <v>0</v>
      </c>
      <c r="H158" s="56">
        <f t="shared" si="56"/>
        <v>0</v>
      </c>
      <c r="I158" s="57"/>
      <c r="J158" s="57"/>
      <c r="K158" s="48"/>
      <c r="L158" s="12"/>
      <c r="M158" s="12"/>
      <c r="N158" s="12"/>
      <c r="O158" s="153"/>
      <c r="P158" s="12"/>
      <c r="Q158" s="49"/>
      <c r="R158" s="12"/>
      <c r="S158" s="12"/>
      <c r="T158" s="12"/>
      <c r="U158" s="12"/>
      <c r="V158" s="12"/>
      <c r="W158" s="12"/>
      <c r="X158" s="12"/>
      <c r="Y158" s="12"/>
      <c r="Z158" s="12"/>
      <c r="AA158" s="12"/>
      <c r="AB158" s="12"/>
      <c r="AC158" s="12"/>
      <c r="AD158" s="12"/>
      <c r="AE158" s="12"/>
      <c r="AF158" s="12"/>
    </row>
    <row r="159" ht="12.0" customHeight="1" outlineLevel="3">
      <c r="A159" s="12"/>
      <c r="B159" s="50" t="s">
        <v>140</v>
      </c>
      <c r="C159" s="58" t="s">
        <v>141</v>
      </c>
      <c r="D159" s="52" t="s">
        <v>44</v>
      </c>
      <c r="E159" s="183">
        <v>5.0</v>
      </c>
      <c r="F159" s="53"/>
      <c r="G159" s="184">
        <f t="shared" si="55"/>
        <v>0</v>
      </c>
      <c r="H159" s="56">
        <f t="shared" si="56"/>
        <v>0</v>
      </c>
      <c r="I159" s="57"/>
      <c r="J159" s="57"/>
      <c r="K159" s="48"/>
      <c r="L159" s="12"/>
      <c r="M159" s="12"/>
      <c r="N159" s="12"/>
      <c r="O159" s="153"/>
      <c r="P159" s="12"/>
      <c r="Q159" s="49"/>
      <c r="R159" s="12"/>
      <c r="S159" s="12"/>
      <c r="T159" s="12"/>
      <c r="U159" s="12"/>
      <c r="V159" s="12"/>
      <c r="W159" s="12"/>
      <c r="X159" s="12"/>
      <c r="Y159" s="12"/>
      <c r="Z159" s="12"/>
      <c r="AA159" s="12"/>
      <c r="AB159" s="12"/>
      <c r="AC159" s="12"/>
      <c r="AD159" s="12"/>
      <c r="AE159" s="12"/>
      <c r="AF159" s="12"/>
    </row>
    <row r="160" ht="12.0" customHeight="1" outlineLevel="3">
      <c r="A160" s="12"/>
      <c r="B160" s="50" t="s">
        <v>142</v>
      </c>
      <c r="C160" s="58" t="s">
        <v>143</v>
      </c>
      <c r="D160" s="52" t="s">
        <v>44</v>
      </c>
      <c r="E160" s="183">
        <v>5.0</v>
      </c>
      <c r="F160" s="53"/>
      <c r="G160" s="184">
        <f t="shared" si="55"/>
        <v>0</v>
      </c>
      <c r="H160" s="56">
        <f t="shared" si="56"/>
        <v>0</v>
      </c>
      <c r="I160" s="57"/>
      <c r="J160" s="57"/>
      <c r="K160" s="48"/>
      <c r="L160" s="12"/>
      <c r="M160" s="12"/>
      <c r="N160" s="12"/>
      <c r="O160" s="153"/>
      <c r="P160" s="12"/>
      <c r="Q160" s="49"/>
      <c r="R160" s="12"/>
      <c r="S160" s="12"/>
      <c r="T160" s="12"/>
      <c r="U160" s="12"/>
      <c r="V160" s="12"/>
      <c r="W160" s="12"/>
      <c r="X160" s="12"/>
      <c r="Y160" s="12"/>
      <c r="Z160" s="12"/>
      <c r="AA160" s="12"/>
      <c r="AB160" s="12"/>
      <c r="AC160" s="12"/>
      <c r="AD160" s="12"/>
      <c r="AE160" s="12"/>
      <c r="AF160" s="12"/>
    </row>
    <row r="161" ht="12.0" customHeight="1" outlineLevel="3">
      <c r="A161" s="12"/>
      <c r="B161" s="50" t="s">
        <v>144</v>
      </c>
      <c r="C161" s="58" t="s">
        <v>145</v>
      </c>
      <c r="D161" s="52" t="s">
        <v>44</v>
      </c>
      <c r="E161" s="183">
        <v>11.0</v>
      </c>
      <c r="F161" s="53"/>
      <c r="G161" s="184">
        <f t="shared" si="55"/>
        <v>0</v>
      </c>
      <c r="H161" s="56">
        <f t="shared" si="56"/>
        <v>0</v>
      </c>
      <c r="I161" s="57"/>
      <c r="J161" s="57"/>
      <c r="K161" s="48"/>
      <c r="L161" s="12"/>
      <c r="M161" s="12"/>
      <c r="N161" s="12"/>
      <c r="O161" s="153"/>
      <c r="P161" s="12"/>
      <c r="Q161" s="49"/>
      <c r="R161" s="12"/>
      <c r="S161" s="12"/>
      <c r="T161" s="12"/>
      <c r="U161" s="12"/>
      <c r="V161" s="12"/>
      <c r="W161" s="12"/>
      <c r="X161" s="12"/>
      <c r="Y161" s="12"/>
      <c r="Z161" s="12"/>
      <c r="AA161" s="12"/>
      <c r="AB161" s="12"/>
      <c r="AC161" s="12"/>
      <c r="AD161" s="12"/>
      <c r="AE161" s="12"/>
      <c r="AF161" s="12"/>
    </row>
    <row r="162" ht="12.0" customHeight="1" outlineLevel="3">
      <c r="A162" s="12"/>
      <c r="B162" s="50" t="s">
        <v>146</v>
      </c>
      <c r="C162" s="58" t="s">
        <v>147</v>
      </c>
      <c r="D162" s="52" t="s">
        <v>44</v>
      </c>
      <c r="E162" s="183">
        <v>15.0</v>
      </c>
      <c r="F162" s="53"/>
      <c r="G162" s="184">
        <f t="shared" si="55"/>
        <v>0</v>
      </c>
      <c r="H162" s="56">
        <f t="shared" si="56"/>
        <v>0</v>
      </c>
      <c r="I162" s="57"/>
      <c r="J162" s="57"/>
      <c r="K162" s="48"/>
      <c r="L162" s="12"/>
      <c r="M162" s="12"/>
      <c r="N162" s="12"/>
      <c r="O162" s="153"/>
      <c r="P162" s="12"/>
      <c r="Q162" s="49"/>
      <c r="R162" s="12"/>
      <c r="S162" s="12"/>
      <c r="T162" s="12"/>
      <c r="U162" s="12"/>
      <c r="V162" s="12"/>
      <c r="W162" s="12"/>
      <c r="X162" s="12"/>
      <c r="Y162" s="12"/>
      <c r="Z162" s="12"/>
      <c r="AA162" s="12"/>
      <c r="AB162" s="12"/>
      <c r="AC162" s="12"/>
      <c r="AD162" s="12"/>
      <c r="AE162" s="12"/>
      <c r="AF162" s="12"/>
    </row>
    <row r="163" ht="12.0" customHeight="1" outlineLevel="3">
      <c r="A163" s="12"/>
      <c r="B163" s="50" t="s">
        <v>148</v>
      </c>
      <c r="C163" s="58" t="s">
        <v>149</v>
      </c>
      <c r="D163" s="52" t="s">
        <v>44</v>
      </c>
      <c r="E163" s="183">
        <v>2.0</v>
      </c>
      <c r="F163" s="53"/>
      <c r="G163" s="184">
        <f t="shared" si="55"/>
        <v>0</v>
      </c>
      <c r="H163" s="56">
        <f t="shared" si="56"/>
        <v>0</v>
      </c>
      <c r="I163" s="57"/>
      <c r="J163" s="57"/>
      <c r="K163" s="48"/>
      <c r="L163" s="12"/>
      <c r="M163" s="12"/>
      <c r="N163" s="12"/>
      <c r="O163" s="153"/>
      <c r="P163" s="12"/>
      <c r="Q163" s="49"/>
      <c r="R163" s="12"/>
      <c r="S163" s="12"/>
      <c r="T163" s="12"/>
      <c r="U163" s="12"/>
      <c r="V163" s="12"/>
      <c r="W163" s="12"/>
      <c r="X163" s="12"/>
      <c r="Y163" s="12"/>
      <c r="Z163" s="12"/>
      <c r="AA163" s="12"/>
      <c r="AB163" s="12"/>
      <c r="AC163" s="12"/>
      <c r="AD163" s="12"/>
      <c r="AE163" s="12"/>
      <c r="AF163" s="12"/>
    </row>
    <row r="164" ht="12.0" customHeight="1" outlineLevel="3">
      <c r="A164" s="12"/>
      <c r="B164" s="50" t="s">
        <v>150</v>
      </c>
      <c r="C164" s="58" t="s">
        <v>151</v>
      </c>
      <c r="D164" s="52" t="s">
        <v>44</v>
      </c>
      <c r="E164" s="183">
        <v>1.0</v>
      </c>
      <c r="F164" s="53"/>
      <c r="G164" s="184">
        <f t="shared" si="55"/>
        <v>0</v>
      </c>
      <c r="H164" s="56">
        <f t="shared" si="56"/>
        <v>0</v>
      </c>
      <c r="I164" s="57"/>
      <c r="J164" s="57"/>
      <c r="K164" s="48"/>
      <c r="L164" s="12"/>
      <c r="M164" s="12"/>
      <c r="N164" s="12"/>
      <c r="O164" s="153"/>
      <c r="P164" s="12"/>
      <c r="Q164" s="49"/>
      <c r="R164" s="12"/>
      <c r="S164" s="12"/>
      <c r="T164" s="12"/>
      <c r="U164" s="12"/>
      <c r="V164" s="12"/>
      <c r="W164" s="12"/>
      <c r="X164" s="12"/>
      <c r="Y164" s="12"/>
      <c r="Z164" s="12"/>
      <c r="AA164" s="12"/>
      <c r="AB164" s="12"/>
      <c r="AC164" s="12"/>
      <c r="AD164" s="12"/>
      <c r="AE164" s="12"/>
      <c r="AF164" s="12"/>
    </row>
    <row r="165" ht="12.0" customHeight="1" outlineLevel="3">
      <c r="A165" s="12"/>
      <c r="B165" s="50" t="s">
        <v>152</v>
      </c>
      <c r="C165" s="58" t="s">
        <v>153</v>
      </c>
      <c r="D165" s="52" t="s">
        <v>44</v>
      </c>
      <c r="E165" s="183">
        <v>54.0</v>
      </c>
      <c r="F165" s="53"/>
      <c r="G165" s="184">
        <f t="shared" si="55"/>
        <v>0</v>
      </c>
      <c r="H165" s="56">
        <f t="shared" si="56"/>
        <v>0</v>
      </c>
      <c r="I165" s="57"/>
      <c r="J165" s="57"/>
      <c r="K165" s="48"/>
      <c r="L165" s="12"/>
      <c r="M165" s="12"/>
      <c r="N165" s="12"/>
      <c r="O165" s="153"/>
      <c r="P165" s="12"/>
      <c r="Q165" s="49"/>
      <c r="R165" s="12"/>
      <c r="S165" s="12"/>
      <c r="T165" s="12"/>
      <c r="U165" s="12"/>
      <c r="V165" s="12"/>
      <c r="W165" s="12"/>
      <c r="X165" s="12"/>
      <c r="Y165" s="12"/>
      <c r="Z165" s="12"/>
      <c r="AA165" s="12"/>
      <c r="AB165" s="12"/>
      <c r="AC165" s="12"/>
      <c r="AD165" s="12"/>
      <c r="AE165" s="12"/>
      <c r="AF165" s="12"/>
    </row>
    <row r="166" ht="12.0" customHeight="1" outlineLevel="3">
      <c r="A166" s="12"/>
      <c r="B166" s="50" t="s">
        <v>154</v>
      </c>
      <c r="C166" s="58" t="s">
        <v>155</v>
      </c>
      <c r="D166" s="52" t="s">
        <v>44</v>
      </c>
      <c r="E166" s="183">
        <v>6.0</v>
      </c>
      <c r="F166" s="53"/>
      <c r="G166" s="184">
        <f t="shared" si="55"/>
        <v>0</v>
      </c>
      <c r="H166" s="56">
        <f t="shared" si="56"/>
        <v>0</v>
      </c>
      <c r="I166" s="57"/>
      <c r="J166" s="57"/>
      <c r="K166" s="48"/>
      <c r="L166" s="12"/>
      <c r="M166" s="12"/>
      <c r="N166" s="12"/>
      <c r="O166" s="153"/>
      <c r="P166" s="12"/>
      <c r="Q166" s="49"/>
      <c r="R166" s="12"/>
      <c r="S166" s="12"/>
      <c r="T166" s="12"/>
      <c r="U166" s="12"/>
      <c r="V166" s="12"/>
      <c r="W166" s="12"/>
      <c r="X166" s="12"/>
      <c r="Y166" s="12"/>
      <c r="Z166" s="12"/>
      <c r="AA166" s="12"/>
      <c r="AB166" s="12"/>
      <c r="AC166" s="12"/>
      <c r="AD166" s="12"/>
      <c r="AE166" s="12"/>
      <c r="AF166" s="12"/>
    </row>
    <row r="167" ht="12.0" customHeight="1" outlineLevel="3">
      <c r="A167" s="12"/>
      <c r="B167" s="50" t="s">
        <v>156</v>
      </c>
      <c r="C167" s="58" t="s">
        <v>157</v>
      </c>
      <c r="D167" s="52" t="s">
        <v>44</v>
      </c>
      <c r="E167" s="183">
        <v>1.0</v>
      </c>
      <c r="F167" s="53"/>
      <c r="G167" s="184">
        <f t="shared" si="55"/>
        <v>0</v>
      </c>
      <c r="H167" s="56">
        <f t="shared" si="56"/>
        <v>0</v>
      </c>
      <c r="I167" s="57"/>
      <c r="J167" s="57"/>
      <c r="K167" s="48"/>
      <c r="L167" s="12"/>
      <c r="M167" s="12"/>
      <c r="N167" s="12"/>
      <c r="O167" s="153"/>
      <c r="P167" s="12"/>
      <c r="Q167" s="49"/>
      <c r="R167" s="12"/>
      <c r="S167" s="12"/>
      <c r="T167" s="12"/>
      <c r="U167" s="12"/>
      <c r="V167" s="12"/>
      <c r="W167" s="12"/>
      <c r="X167" s="12"/>
      <c r="Y167" s="12"/>
      <c r="Z167" s="12"/>
      <c r="AA167" s="12"/>
      <c r="AB167" s="12"/>
      <c r="AC167" s="12"/>
      <c r="AD167" s="12"/>
      <c r="AE167" s="12"/>
      <c r="AF167" s="12"/>
    </row>
    <row r="168" ht="12.0" customHeight="1" outlineLevel="3">
      <c r="A168" s="12"/>
      <c r="B168" s="50" t="s">
        <v>158</v>
      </c>
      <c r="C168" s="58" t="s">
        <v>159</v>
      </c>
      <c r="D168" s="52" t="s">
        <v>44</v>
      </c>
      <c r="E168" s="183">
        <v>1.0</v>
      </c>
      <c r="F168" s="53"/>
      <c r="G168" s="184">
        <f t="shared" si="55"/>
        <v>0</v>
      </c>
      <c r="H168" s="56">
        <f t="shared" si="56"/>
        <v>0</v>
      </c>
      <c r="I168" s="57"/>
      <c r="J168" s="57"/>
      <c r="K168" s="48"/>
      <c r="L168" s="12"/>
      <c r="M168" s="12"/>
      <c r="N168" s="12"/>
      <c r="O168" s="153"/>
      <c r="P168" s="12"/>
      <c r="Q168" s="49"/>
      <c r="R168" s="12"/>
      <c r="S168" s="12"/>
      <c r="T168" s="12"/>
      <c r="U168" s="12"/>
      <c r="V168" s="12"/>
      <c r="W168" s="12"/>
      <c r="X168" s="12"/>
      <c r="Y168" s="12"/>
      <c r="Z168" s="12"/>
      <c r="AA168" s="12"/>
      <c r="AB168" s="12"/>
      <c r="AC168" s="12"/>
      <c r="AD168" s="12"/>
      <c r="AE168" s="12"/>
      <c r="AF168" s="12"/>
    </row>
    <row r="169" ht="12.0" customHeight="1" outlineLevel="2">
      <c r="A169" s="12"/>
      <c r="B169" s="176" t="s">
        <v>160</v>
      </c>
      <c r="C169" s="177" t="s">
        <v>161</v>
      </c>
      <c r="D169" s="178"/>
      <c r="E169" s="179"/>
      <c r="F169" s="180"/>
      <c r="G169" s="181">
        <f>SUM(G170:G189)</f>
        <v>0</v>
      </c>
      <c r="H169" s="182" t="str">
        <f>G169/$G$827</f>
        <v>#DIV/0!</v>
      </c>
      <c r="I169" s="31"/>
      <c r="J169" s="31"/>
      <c r="K169" s="48"/>
      <c r="L169" s="12"/>
      <c r="M169" s="12"/>
      <c r="N169" s="12"/>
      <c r="O169" s="153"/>
      <c r="P169" s="12"/>
      <c r="Q169" s="49"/>
      <c r="R169" s="12"/>
      <c r="S169" s="12"/>
      <c r="T169" s="12"/>
      <c r="U169" s="12"/>
      <c r="V169" s="12"/>
      <c r="W169" s="12"/>
      <c r="X169" s="12"/>
      <c r="Y169" s="12"/>
      <c r="Z169" s="12"/>
      <c r="AA169" s="12"/>
      <c r="AB169" s="12"/>
      <c r="AC169" s="12"/>
      <c r="AD169" s="12"/>
      <c r="AE169" s="12"/>
      <c r="AF169" s="12"/>
    </row>
    <row r="170" ht="12.0" customHeight="1" outlineLevel="3">
      <c r="A170" s="12"/>
      <c r="B170" s="50" t="s">
        <v>162</v>
      </c>
      <c r="C170" s="58" t="s">
        <v>163</v>
      </c>
      <c r="D170" s="52" t="s">
        <v>13</v>
      </c>
      <c r="E170" s="183">
        <v>439.0</v>
      </c>
      <c r="F170" s="53"/>
      <c r="G170" s="184">
        <f t="shared" ref="G170:G189" si="57">ROUND(E170*F170,0)</f>
        <v>0</v>
      </c>
      <c r="H170" s="56">
        <f t="shared" ref="H170:H189" si="58">IFERROR(G170/$G$827,0)</f>
        <v>0</v>
      </c>
      <c r="I170" s="57"/>
      <c r="J170" s="57"/>
      <c r="K170" s="48"/>
      <c r="L170" s="12"/>
      <c r="M170" s="12"/>
      <c r="N170" s="12"/>
      <c r="O170" s="153"/>
      <c r="P170" s="12"/>
      <c r="Q170" s="49"/>
      <c r="R170" s="12"/>
      <c r="S170" s="12"/>
      <c r="T170" s="12"/>
      <c r="U170" s="12"/>
      <c r="V170" s="12"/>
      <c r="W170" s="12"/>
      <c r="X170" s="12"/>
      <c r="Y170" s="12"/>
      <c r="Z170" s="12"/>
      <c r="AA170" s="12"/>
      <c r="AB170" s="12"/>
      <c r="AC170" s="12"/>
      <c r="AD170" s="12"/>
      <c r="AE170" s="12"/>
      <c r="AF170" s="12"/>
    </row>
    <row r="171" ht="12.0" customHeight="1" outlineLevel="3">
      <c r="A171" s="12"/>
      <c r="B171" s="50" t="s">
        <v>164</v>
      </c>
      <c r="C171" s="58" t="s">
        <v>165</v>
      </c>
      <c r="D171" s="52" t="s">
        <v>13</v>
      </c>
      <c r="E171" s="183">
        <v>165.0</v>
      </c>
      <c r="F171" s="53"/>
      <c r="G171" s="184">
        <f t="shared" si="57"/>
        <v>0</v>
      </c>
      <c r="H171" s="56">
        <f t="shared" si="58"/>
        <v>0</v>
      </c>
      <c r="I171" s="57"/>
      <c r="J171" s="57"/>
      <c r="K171" s="48"/>
      <c r="L171" s="12"/>
      <c r="M171" s="12"/>
      <c r="N171" s="12"/>
      <c r="O171" s="153"/>
      <c r="P171" s="12"/>
      <c r="Q171" s="49"/>
      <c r="R171" s="12"/>
      <c r="S171" s="12"/>
      <c r="T171" s="12"/>
      <c r="U171" s="12"/>
      <c r="V171" s="12"/>
      <c r="W171" s="12"/>
      <c r="X171" s="12"/>
      <c r="Y171" s="12"/>
      <c r="Z171" s="12"/>
      <c r="AA171" s="12"/>
      <c r="AB171" s="12"/>
      <c r="AC171" s="12"/>
      <c r="AD171" s="12"/>
      <c r="AE171" s="12"/>
      <c r="AF171" s="12"/>
    </row>
    <row r="172" ht="12.0" customHeight="1" outlineLevel="3">
      <c r="A172" s="12"/>
      <c r="B172" s="50" t="s">
        <v>166</v>
      </c>
      <c r="C172" s="58" t="s">
        <v>167</v>
      </c>
      <c r="D172" s="52" t="s">
        <v>13</v>
      </c>
      <c r="E172" s="183">
        <v>235.0</v>
      </c>
      <c r="F172" s="53"/>
      <c r="G172" s="184">
        <f t="shared" si="57"/>
        <v>0</v>
      </c>
      <c r="H172" s="56">
        <f t="shared" si="58"/>
        <v>0</v>
      </c>
      <c r="I172" s="57"/>
      <c r="J172" s="57"/>
      <c r="K172" s="48"/>
      <c r="L172" s="12"/>
      <c r="M172" s="12"/>
      <c r="N172" s="12"/>
      <c r="O172" s="153"/>
      <c r="P172" s="12"/>
      <c r="Q172" s="49"/>
      <c r="R172" s="12"/>
      <c r="S172" s="12"/>
      <c r="T172" s="12"/>
      <c r="U172" s="12"/>
      <c r="V172" s="12"/>
      <c r="W172" s="12"/>
      <c r="X172" s="12"/>
      <c r="Y172" s="12"/>
      <c r="Z172" s="12"/>
      <c r="AA172" s="12"/>
      <c r="AB172" s="12"/>
      <c r="AC172" s="12"/>
      <c r="AD172" s="12"/>
      <c r="AE172" s="12"/>
      <c r="AF172" s="12"/>
    </row>
    <row r="173" ht="12.0" customHeight="1" outlineLevel="3">
      <c r="A173" s="12"/>
      <c r="B173" s="50" t="s">
        <v>168</v>
      </c>
      <c r="C173" s="58" t="s">
        <v>169</v>
      </c>
      <c r="D173" s="52" t="s">
        <v>13</v>
      </c>
      <c r="E173" s="183">
        <v>310.0</v>
      </c>
      <c r="F173" s="53"/>
      <c r="G173" s="184">
        <f t="shared" si="57"/>
        <v>0</v>
      </c>
      <c r="H173" s="56">
        <f t="shared" si="58"/>
        <v>0</v>
      </c>
      <c r="I173" s="57"/>
      <c r="J173" s="57"/>
      <c r="K173" s="48"/>
      <c r="L173" s="12"/>
      <c r="M173" s="12"/>
      <c r="N173" s="12"/>
      <c r="O173" s="153"/>
      <c r="P173" s="12"/>
      <c r="Q173" s="49"/>
      <c r="R173" s="12"/>
      <c r="S173" s="12"/>
      <c r="T173" s="12"/>
      <c r="U173" s="12"/>
      <c r="V173" s="12"/>
      <c r="W173" s="12"/>
      <c r="X173" s="12"/>
      <c r="Y173" s="12"/>
      <c r="Z173" s="12"/>
      <c r="AA173" s="12"/>
      <c r="AB173" s="12"/>
      <c r="AC173" s="12"/>
      <c r="AD173" s="12"/>
      <c r="AE173" s="12"/>
      <c r="AF173" s="12"/>
    </row>
    <row r="174" ht="12.0" customHeight="1" outlineLevel="3">
      <c r="A174" s="12"/>
      <c r="B174" s="50" t="s">
        <v>170</v>
      </c>
      <c r="C174" s="58" t="s">
        <v>171</v>
      </c>
      <c r="D174" s="52" t="s">
        <v>44</v>
      </c>
      <c r="E174" s="183">
        <v>285.0</v>
      </c>
      <c r="F174" s="53"/>
      <c r="G174" s="184">
        <f t="shared" si="57"/>
        <v>0</v>
      </c>
      <c r="H174" s="56">
        <f t="shared" si="58"/>
        <v>0</v>
      </c>
      <c r="I174" s="57"/>
      <c r="J174" s="57"/>
      <c r="K174" s="48"/>
      <c r="L174" s="12"/>
      <c r="M174" s="12"/>
      <c r="N174" s="12"/>
      <c r="O174" s="153"/>
      <c r="P174" s="12"/>
      <c r="Q174" s="49"/>
      <c r="R174" s="12"/>
      <c r="S174" s="12"/>
      <c r="T174" s="12"/>
      <c r="U174" s="12"/>
      <c r="V174" s="12"/>
      <c r="W174" s="12"/>
      <c r="X174" s="12"/>
      <c r="Y174" s="12"/>
      <c r="Z174" s="12"/>
      <c r="AA174" s="12"/>
      <c r="AB174" s="12"/>
      <c r="AC174" s="12"/>
      <c r="AD174" s="12"/>
      <c r="AE174" s="12"/>
      <c r="AF174" s="12"/>
    </row>
    <row r="175" ht="12.0" customHeight="1" outlineLevel="3">
      <c r="A175" s="12"/>
      <c r="B175" s="50" t="s">
        <v>172</v>
      </c>
      <c r="C175" s="58" t="s">
        <v>173</v>
      </c>
      <c r="D175" s="52" t="s">
        <v>44</v>
      </c>
      <c r="E175" s="183">
        <v>20.0</v>
      </c>
      <c r="F175" s="53"/>
      <c r="G175" s="184">
        <f t="shared" si="57"/>
        <v>0</v>
      </c>
      <c r="H175" s="56">
        <f t="shared" si="58"/>
        <v>0</v>
      </c>
      <c r="I175" s="57"/>
      <c r="J175" s="57"/>
      <c r="K175" s="48"/>
      <c r="L175" s="12"/>
      <c r="M175" s="12"/>
      <c r="N175" s="12"/>
      <c r="O175" s="153"/>
      <c r="P175" s="12"/>
      <c r="Q175" s="49"/>
      <c r="R175" s="12"/>
      <c r="S175" s="12"/>
      <c r="T175" s="12"/>
      <c r="U175" s="12"/>
      <c r="V175" s="12"/>
      <c r="W175" s="12"/>
      <c r="X175" s="12"/>
      <c r="Y175" s="12"/>
      <c r="Z175" s="12"/>
      <c r="AA175" s="12"/>
      <c r="AB175" s="12"/>
      <c r="AC175" s="12"/>
      <c r="AD175" s="12"/>
      <c r="AE175" s="12"/>
      <c r="AF175" s="12"/>
    </row>
    <row r="176" ht="12.0" customHeight="1" outlineLevel="3">
      <c r="A176" s="12"/>
      <c r="B176" s="50" t="s">
        <v>174</v>
      </c>
      <c r="C176" s="58" t="s">
        <v>175</v>
      </c>
      <c r="D176" s="52" t="s">
        <v>44</v>
      </c>
      <c r="E176" s="183">
        <v>6.0</v>
      </c>
      <c r="F176" s="53"/>
      <c r="G176" s="184">
        <f t="shared" si="57"/>
        <v>0</v>
      </c>
      <c r="H176" s="56">
        <f t="shared" si="58"/>
        <v>0</v>
      </c>
      <c r="I176" s="57"/>
      <c r="J176" s="57"/>
      <c r="K176" s="48"/>
      <c r="L176" s="12"/>
      <c r="M176" s="12"/>
      <c r="N176" s="12"/>
      <c r="O176" s="153"/>
      <c r="P176" s="12"/>
      <c r="Q176" s="49"/>
      <c r="R176" s="12"/>
      <c r="S176" s="12"/>
      <c r="T176" s="12"/>
      <c r="U176" s="12"/>
      <c r="V176" s="12"/>
      <c r="W176" s="12"/>
      <c r="X176" s="12"/>
      <c r="Y176" s="12"/>
      <c r="Z176" s="12"/>
      <c r="AA176" s="12"/>
      <c r="AB176" s="12"/>
      <c r="AC176" s="12"/>
      <c r="AD176" s="12"/>
      <c r="AE176" s="12"/>
      <c r="AF176" s="12"/>
    </row>
    <row r="177" ht="12.0" customHeight="1" outlineLevel="3">
      <c r="A177" s="12"/>
      <c r="B177" s="50" t="s">
        <v>176</v>
      </c>
      <c r="C177" s="58" t="s">
        <v>177</v>
      </c>
      <c r="D177" s="52" t="s">
        <v>13</v>
      </c>
      <c r="E177" s="183">
        <v>95.0</v>
      </c>
      <c r="F177" s="53"/>
      <c r="G177" s="184">
        <f t="shared" si="57"/>
        <v>0</v>
      </c>
      <c r="H177" s="56">
        <f t="shared" si="58"/>
        <v>0</v>
      </c>
      <c r="I177" s="57"/>
      <c r="J177" s="57"/>
      <c r="K177" s="48"/>
      <c r="L177" s="12"/>
      <c r="M177" s="12"/>
      <c r="N177" s="12"/>
      <c r="O177" s="153"/>
      <c r="P177" s="12"/>
      <c r="Q177" s="49"/>
      <c r="R177" s="12"/>
      <c r="S177" s="12"/>
      <c r="T177" s="12"/>
      <c r="U177" s="12"/>
      <c r="V177" s="12"/>
      <c r="W177" s="12"/>
      <c r="X177" s="12"/>
      <c r="Y177" s="12"/>
      <c r="Z177" s="12"/>
      <c r="AA177" s="12"/>
      <c r="AB177" s="12"/>
      <c r="AC177" s="12"/>
      <c r="AD177" s="12"/>
      <c r="AE177" s="12"/>
      <c r="AF177" s="12"/>
    </row>
    <row r="178" ht="12.0" customHeight="1" outlineLevel="3">
      <c r="A178" s="12"/>
      <c r="B178" s="50" t="s">
        <v>178</v>
      </c>
      <c r="C178" s="58" t="s">
        <v>179</v>
      </c>
      <c r="D178" s="52" t="s">
        <v>13</v>
      </c>
      <c r="E178" s="183">
        <v>121.0</v>
      </c>
      <c r="F178" s="53"/>
      <c r="G178" s="184">
        <f t="shared" si="57"/>
        <v>0</v>
      </c>
      <c r="H178" s="56">
        <f t="shared" si="58"/>
        <v>0</v>
      </c>
      <c r="I178" s="57"/>
      <c r="J178" s="57"/>
      <c r="K178" s="48"/>
      <c r="L178" s="12"/>
      <c r="M178" s="12"/>
      <c r="N178" s="12"/>
      <c r="O178" s="153"/>
      <c r="P178" s="12"/>
      <c r="Q178" s="49"/>
      <c r="R178" s="12"/>
      <c r="S178" s="12"/>
      <c r="T178" s="12"/>
      <c r="U178" s="12"/>
      <c r="V178" s="12"/>
      <c r="W178" s="12"/>
      <c r="X178" s="12"/>
      <c r="Y178" s="12"/>
      <c r="Z178" s="12"/>
      <c r="AA178" s="12"/>
      <c r="AB178" s="12"/>
      <c r="AC178" s="12"/>
      <c r="AD178" s="12"/>
      <c r="AE178" s="12"/>
      <c r="AF178" s="12"/>
    </row>
    <row r="179" ht="12.0" customHeight="1" outlineLevel="3">
      <c r="A179" s="12"/>
      <c r="B179" s="50" t="s">
        <v>180</v>
      </c>
      <c r="C179" s="58" t="s">
        <v>181</v>
      </c>
      <c r="D179" s="52" t="s">
        <v>13</v>
      </c>
      <c r="E179" s="183">
        <v>6.0</v>
      </c>
      <c r="F179" s="53"/>
      <c r="G179" s="184">
        <f t="shared" si="57"/>
        <v>0</v>
      </c>
      <c r="H179" s="56">
        <f t="shared" si="58"/>
        <v>0</v>
      </c>
      <c r="I179" s="57"/>
      <c r="J179" s="57"/>
      <c r="K179" s="48"/>
      <c r="L179" s="12"/>
      <c r="M179" s="12"/>
      <c r="N179" s="12"/>
      <c r="O179" s="153"/>
      <c r="P179" s="12"/>
      <c r="Q179" s="49"/>
      <c r="R179" s="12"/>
      <c r="S179" s="12"/>
      <c r="T179" s="12"/>
      <c r="U179" s="12"/>
      <c r="V179" s="12"/>
      <c r="W179" s="12"/>
      <c r="X179" s="12"/>
      <c r="Y179" s="12"/>
      <c r="Z179" s="12"/>
      <c r="AA179" s="12"/>
      <c r="AB179" s="12"/>
      <c r="AC179" s="12"/>
      <c r="AD179" s="12"/>
      <c r="AE179" s="12"/>
      <c r="AF179" s="12"/>
    </row>
    <row r="180" ht="12.0" customHeight="1" outlineLevel="3">
      <c r="A180" s="12"/>
      <c r="B180" s="50" t="s">
        <v>182</v>
      </c>
      <c r="C180" s="51" t="s">
        <v>183</v>
      </c>
      <c r="D180" s="62" t="s">
        <v>44</v>
      </c>
      <c r="E180" s="183">
        <v>5.0</v>
      </c>
      <c r="F180" s="53"/>
      <c r="G180" s="184">
        <f t="shared" si="57"/>
        <v>0</v>
      </c>
      <c r="H180" s="56">
        <f t="shared" si="58"/>
        <v>0</v>
      </c>
      <c r="I180" s="57"/>
      <c r="J180" s="57"/>
      <c r="K180" s="48"/>
      <c r="L180" s="12"/>
      <c r="M180" s="12"/>
      <c r="N180" s="12"/>
      <c r="O180" s="153"/>
      <c r="P180" s="12"/>
      <c r="Q180" s="49"/>
      <c r="R180" s="12"/>
      <c r="S180" s="12"/>
      <c r="T180" s="12"/>
      <c r="U180" s="12"/>
      <c r="V180" s="12"/>
      <c r="W180" s="12"/>
      <c r="X180" s="12"/>
      <c r="Y180" s="12"/>
      <c r="Z180" s="12"/>
      <c r="AA180" s="12"/>
      <c r="AB180" s="12"/>
      <c r="AC180" s="12"/>
      <c r="AD180" s="12"/>
      <c r="AE180" s="12"/>
      <c r="AF180" s="12"/>
    </row>
    <row r="181" ht="12.0" customHeight="1" outlineLevel="3">
      <c r="A181" s="12"/>
      <c r="B181" s="50" t="s">
        <v>184</v>
      </c>
      <c r="C181" s="51" t="s">
        <v>185</v>
      </c>
      <c r="D181" s="62" t="s">
        <v>44</v>
      </c>
      <c r="E181" s="183">
        <v>25.0</v>
      </c>
      <c r="F181" s="53"/>
      <c r="G181" s="184">
        <f t="shared" si="57"/>
        <v>0</v>
      </c>
      <c r="H181" s="56">
        <f t="shared" si="58"/>
        <v>0</v>
      </c>
      <c r="I181" s="57"/>
      <c r="J181" s="57"/>
      <c r="K181" s="48"/>
      <c r="L181" s="12"/>
      <c r="M181" s="12"/>
      <c r="N181" s="12"/>
      <c r="O181" s="153"/>
      <c r="P181" s="12"/>
      <c r="Q181" s="49"/>
      <c r="R181" s="12"/>
      <c r="S181" s="12"/>
      <c r="T181" s="12"/>
      <c r="U181" s="12"/>
      <c r="V181" s="12"/>
      <c r="W181" s="12"/>
      <c r="X181" s="12"/>
      <c r="Y181" s="12"/>
      <c r="Z181" s="12"/>
      <c r="AA181" s="12"/>
      <c r="AB181" s="12"/>
      <c r="AC181" s="12"/>
      <c r="AD181" s="12"/>
      <c r="AE181" s="12"/>
      <c r="AF181" s="12"/>
    </row>
    <row r="182" ht="12.0" customHeight="1" outlineLevel="3">
      <c r="A182" s="12"/>
      <c r="B182" s="50" t="s">
        <v>186</v>
      </c>
      <c r="C182" s="51" t="s">
        <v>187</v>
      </c>
      <c r="D182" s="63" t="s">
        <v>44</v>
      </c>
      <c r="E182" s="183">
        <v>25.0</v>
      </c>
      <c r="F182" s="53"/>
      <c r="G182" s="184">
        <f t="shared" si="57"/>
        <v>0</v>
      </c>
      <c r="H182" s="56">
        <f t="shared" si="58"/>
        <v>0</v>
      </c>
      <c r="I182" s="57"/>
      <c r="J182" s="57"/>
      <c r="K182" s="48"/>
      <c r="L182" s="12"/>
      <c r="M182" s="12"/>
      <c r="N182" s="12"/>
      <c r="O182" s="153"/>
      <c r="P182" s="12"/>
      <c r="Q182" s="49"/>
      <c r="R182" s="12"/>
      <c r="S182" s="12"/>
      <c r="T182" s="12"/>
      <c r="U182" s="12"/>
      <c r="V182" s="12"/>
      <c r="W182" s="12"/>
      <c r="X182" s="12"/>
      <c r="Y182" s="12"/>
      <c r="Z182" s="12"/>
      <c r="AA182" s="12"/>
      <c r="AB182" s="12"/>
      <c r="AC182" s="12"/>
      <c r="AD182" s="12"/>
      <c r="AE182" s="12"/>
      <c r="AF182" s="12"/>
    </row>
    <row r="183" ht="12.0" customHeight="1" outlineLevel="3">
      <c r="A183" s="12"/>
      <c r="B183" s="50" t="s">
        <v>188</v>
      </c>
      <c r="C183" s="51" t="s">
        <v>189</v>
      </c>
      <c r="D183" s="63" t="s">
        <v>44</v>
      </c>
      <c r="E183" s="183">
        <v>3.0</v>
      </c>
      <c r="F183" s="53"/>
      <c r="G183" s="184">
        <f t="shared" si="57"/>
        <v>0</v>
      </c>
      <c r="H183" s="56">
        <f t="shared" si="58"/>
        <v>0</v>
      </c>
      <c r="I183" s="57"/>
      <c r="J183" s="57"/>
      <c r="K183" s="48"/>
      <c r="L183" s="12"/>
      <c r="M183" s="12"/>
      <c r="N183" s="12"/>
      <c r="O183" s="153"/>
      <c r="P183" s="12"/>
      <c r="Q183" s="49"/>
      <c r="R183" s="12"/>
      <c r="S183" s="12"/>
      <c r="T183" s="12"/>
      <c r="U183" s="12"/>
      <c r="V183" s="12"/>
      <c r="W183" s="12"/>
      <c r="X183" s="12"/>
      <c r="Y183" s="12"/>
      <c r="Z183" s="12"/>
      <c r="AA183" s="12"/>
      <c r="AB183" s="12"/>
      <c r="AC183" s="12"/>
      <c r="AD183" s="12"/>
      <c r="AE183" s="12"/>
      <c r="AF183" s="12"/>
    </row>
    <row r="184" ht="12.0" customHeight="1" outlineLevel="3">
      <c r="A184" s="12"/>
      <c r="B184" s="50" t="s">
        <v>190</v>
      </c>
      <c r="C184" s="51" t="s">
        <v>191</v>
      </c>
      <c r="D184" s="63" t="s">
        <v>44</v>
      </c>
      <c r="E184" s="183">
        <v>26.0</v>
      </c>
      <c r="F184" s="53"/>
      <c r="G184" s="184">
        <f t="shared" si="57"/>
        <v>0</v>
      </c>
      <c r="H184" s="56">
        <f t="shared" si="58"/>
        <v>0</v>
      </c>
      <c r="I184" s="57"/>
      <c r="J184" s="57"/>
      <c r="K184" s="48"/>
      <c r="L184" s="12"/>
      <c r="M184" s="12"/>
      <c r="N184" s="12"/>
      <c r="O184" s="153"/>
      <c r="P184" s="12"/>
      <c r="Q184" s="49"/>
      <c r="R184" s="12"/>
      <c r="S184" s="12"/>
      <c r="T184" s="12"/>
      <c r="U184" s="12"/>
      <c r="V184" s="12"/>
      <c r="W184" s="12"/>
      <c r="X184" s="12"/>
      <c r="Y184" s="12"/>
      <c r="Z184" s="12"/>
      <c r="AA184" s="12"/>
      <c r="AB184" s="12"/>
      <c r="AC184" s="12"/>
      <c r="AD184" s="12"/>
      <c r="AE184" s="12"/>
      <c r="AF184" s="12"/>
    </row>
    <row r="185" ht="12.0" customHeight="1" outlineLevel="3">
      <c r="A185" s="12"/>
      <c r="B185" s="50" t="s">
        <v>192</v>
      </c>
      <c r="C185" s="51" t="s">
        <v>193</v>
      </c>
      <c r="D185" s="63" t="s">
        <v>194</v>
      </c>
      <c r="E185" s="183">
        <v>155.0</v>
      </c>
      <c r="F185" s="53"/>
      <c r="G185" s="184">
        <f t="shared" si="57"/>
        <v>0</v>
      </c>
      <c r="H185" s="56">
        <f t="shared" si="58"/>
        <v>0</v>
      </c>
      <c r="I185" s="57"/>
      <c r="J185" s="57"/>
      <c r="K185" s="48"/>
      <c r="L185" s="12"/>
      <c r="M185" s="12"/>
      <c r="N185" s="12"/>
      <c r="O185" s="153"/>
      <c r="P185" s="12"/>
      <c r="Q185" s="49"/>
      <c r="R185" s="12"/>
      <c r="S185" s="12"/>
      <c r="T185" s="12"/>
      <c r="U185" s="12"/>
      <c r="V185" s="12"/>
      <c r="W185" s="12"/>
      <c r="X185" s="12"/>
      <c r="Y185" s="12"/>
      <c r="Z185" s="12"/>
      <c r="AA185" s="12"/>
      <c r="AB185" s="12"/>
      <c r="AC185" s="12"/>
      <c r="AD185" s="12"/>
      <c r="AE185" s="12"/>
      <c r="AF185" s="12"/>
    </row>
    <row r="186" ht="12.0" customHeight="1" outlineLevel="3">
      <c r="A186" s="12"/>
      <c r="B186" s="50" t="s">
        <v>195</v>
      </c>
      <c r="C186" s="51" t="s">
        <v>196</v>
      </c>
      <c r="D186" s="63" t="s">
        <v>194</v>
      </c>
      <c r="E186" s="183">
        <v>155.0</v>
      </c>
      <c r="F186" s="53"/>
      <c r="G186" s="184">
        <f t="shared" si="57"/>
        <v>0</v>
      </c>
      <c r="H186" s="56">
        <f t="shared" si="58"/>
        <v>0</v>
      </c>
      <c r="I186" s="57"/>
      <c r="J186" s="57"/>
      <c r="K186" s="48"/>
      <c r="L186" s="12"/>
      <c r="M186" s="12"/>
      <c r="N186" s="12"/>
      <c r="O186" s="153"/>
      <c r="P186" s="12"/>
      <c r="Q186" s="49"/>
      <c r="R186" s="12"/>
      <c r="S186" s="12"/>
      <c r="T186" s="12"/>
      <c r="U186" s="12"/>
      <c r="V186" s="12"/>
      <c r="W186" s="12"/>
      <c r="X186" s="12"/>
      <c r="Y186" s="12"/>
      <c r="Z186" s="12"/>
      <c r="AA186" s="12"/>
      <c r="AB186" s="12"/>
      <c r="AC186" s="12"/>
      <c r="AD186" s="12"/>
      <c r="AE186" s="12"/>
      <c r="AF186" s="12"/>
    </row>
    <row r="187" ht="12.0" customHeight="1" outlineLevel="3">
      <c r="A187" s="12"/>
      <c r="B187" s="50" t="s">
        <v>197</v>
      </c>
      <c r="C187" s="51" t="s">
        <v>198</v>
      </c>
      <c r="D187" s="63" t="s">
        <v>44</v>
      </c>
      <c r="E187" s="183">
        <v>2.0</v>
      </c>
      <c r="F187" s="53"/>
      <c r="G187" s="184">
        <f t="shared" si="57"/>
        <v>0</v>
      </c>
      <c r="H187" s="56">
        <f t="shared" si="58"/>
        <v>0</v>
      </c>
      <c r="I187" s="57"/>
      <c r="J187" s="57"/>
      <c r="K187" s="48"/>
      <c r="L187" s="12"/>
      <c r="M187" s="12"/>
      <c r="N187" s="12"/>
      <c r="O187" s="153"/>
      <c r="P187" s="12"/>
      <c r="Q187" s="49"/>
      <c r="R187" s="12"/>
      <c r="S187" s="12"/>
      <c r="T187" s="12"/>
      <c r="U187" s="12"/>
      <c r="V187" s="12"/>
      <c r="W187" s="12"/>
      <c r="X187" s="12"/>
      <c r="Y187" s="12"/>
      <c r="Z187" s="12"/>
      <c r="AA187" s="12"/>
      <c r="AB187" s="12"/>
      <c r="AC187" s="12"/>
      <c r="AD187" s="12"/>
      <c r="AE187" s="12"/>
      <c r="AF187" s="12"/>
    </row>
    <row r="188" ht="12.0" customHeight="1" outlineLevel="3">
      <c r="A188" s="12"/>
      <c r="B188" s="50" t="s">
        <v>199</v>
      </c>
      <c r="C188" s="51" t="s">
        <v>200</v>
      </c>
      <c r="D188" s="63" t="s">
        <v>194</v>
      </c>
      <c r="E188" s="183">
        <v>195.0</v>
      </c>
      <c r="F188" s="53"/>
      <c r="G188" s="184">
        <f t="shared" si="57"/>
        <v>0</v>
      </c>
      <c r="H188" s="56">
        <f t="shared" si="58"/>
        <v>0</v>
      </c>
      <c r="I188" s="57"/>
      <c r="J188" s="64"/>
      <c r="K188" s="48"/>
      <c r="L188" s="12"/>
      <c r="M188" s="12"/>
      <c r="N188" s="12"/>
      <c r="O188" s="153"/>
      <c r="P188" s="12"/>
      <c r="Q188" s="49"/>
      <c r="R188" s="12"/>
      <c r="S188" s="12"/>
      <c r="T188" s="12"/>
      <c r="U188" s="12"/>
      <c r="V188" s="12"/>
      <c r="W188" s="12"/>
      <c r="X188" s="12"/>
      <c r="Y188" s="12"/>
      <c r="Z188" s="12"/>
      <c r="AA188" s="12"/>
      <c r="AB188" s="12"/>
      <c r="AC188" s="12"/>
      <c r="AD188" s="12"/>
      <c r="AE188" s="12"/>
      <c r="AF188" s="12"/>
    </row>
    <row r="189" ht="12.0" customHeight="1" outlineLevel="3">
      <c r="A189" s="12"/>
      <c r="B189" s="50" t="s">
        <v>201</v>
      </c>
      <c r="C189" s="51" t="s">
        <v>202</v>
      </c>
      <c r="D189" s="63" t="s">
        <v>44</v>
      </c>
      <c r="E189" s="183">
        <v>6.0</v>
      </c>
      <c r="F189" s="53"/>
      <c r="G189" s="184">
        <f t="shared" si="57"/>
        <v>0</v>
      </c>
      <c r="H189" s="56">
        <f t="shared" si="58"/>
        <v>0</v>
      </c>
      <c r="I189" s="57"/>
      <c r="J189" s="64"/>
      <c r="K189" s="48"/>
      <c r="L189" s="12"/>
      <c r="M189" s="12"/>
      <c r="N189" s="12"/>
      <c r="O189" s="153"/>
      <c r="P189" s="12"/>
      <c r="Q189" s="49"/>
      <c r="R189" s="12"/>
      <c r="S189" s="12"/>
      <c r="T189" s="12"/>
      <c r="U189" s="12"/>
      <c r="V189" s="12"/>
      <c r="W189" s="12"/>
      <c r="X189" s="12"/>
      <c r="Y189" s="12"/>
      <c r="Z189" s="12"/>
      <c r="AA189" s="12"/>
      <c r="AB189" s="12"/>
      <c r="AC189" s="12"/>
      <c r="AD189" s="12"/>
      <c r="AE189" s="12"/>
      <c r="AF189" s="12"/>
    </row>
    <row r="190" ht="12.0" customHeight="1" outlineLevel="2">
      <c r="A190" s="12"/>
      <c r="B190" s="176" t="s">
        <v>203</v>
      </c>
      <c r="C190" s="177" t="s">
        <v>204</v>
      </c>
      <c r="D190" s="178"/>
      <c r="E190" s="179"/>
      <c r="F190" s="180"/>
      <c r="G190" s="181">
        <f>SUM(G191:G199)</f>
        <v>0</v>
      </c>
      <c r="H190" s="182" t="str">
        <f>G190/$G$827</f>
        <v>#DIV/0!</v>
      </c>
      <c r="I190" s="31"/>
      <c r="J190" s="31"/>
      <c r="K190" s="48"/>
      <c r="L190" s="12"/>
      <c r="M190" s="12"/>
      <c r="N190" s="12"/>
      <c r="O190" s="153"/>
      <c r="P190" s="12"/>
      <c r="Q190" s="49"/>
      <c r="R190" s="12"/>
      <c r="S190" s="12"/>
      <c r="T190" s="12"/>
      <c r="U190" s="12"/>
      <c r="V190" s="12"/>
      <c r="W190" s="12"/>
      <c r="X190" s="12"/>
      <c r="Y190" s="12"/>
      <c r="Z190" s="12"/>
      <c r="AA190" s="12"/>
      <c r="AB190" s="12"/>
      <c r="AC190" s="12"/>
      <c r="AD190" s="12"/>
      <c r="AE190" s="12"/>
      <c r="AF190" s="12"/>
    </row>
    <row r="191" ht="12.0" customHeight="1" outlineLevel="3">
      <c r="A191" s="12"/>
      <c r="B191" s="50" t="s">
        <v>205</v>
      </c>
      <c r="C191" s="51" t="s">
        <v>206</v>
      </c>
      <c r="D191" s="65" t="s">
        <v>44</v>
      </c>
      <c r="E191" s="183">
        <v>40.0</v>
      </c>
      <c r="F191" s="53"/>
      <c r="G191" s="184">
        <f t="shared" ref="G191:G199" si="59">ROUND(E191*F191,0)</f>
        <v>0</v>
      </c>
      <c r="H191" s="56">
        <f t="shared" ref="H191:H199" si="60">IFERROR(G191/$G$827,0)</f>
        <v>0</v>
      </c>
      <c r="I191" s="57"/>
      <c r="J191" s="57"/>
      <c r="K191" s="48"/>
      <c r="L191" s="12"/>
      <c r="M191" s="12"/>
      <c r="N191" s="12"/>
      <c r="O191" s="153"/>
      <c r="P191" s="12"/>
      <c r="Q191" s="49"/>
      <c r="R191" s="12"/>
      <c r="S191" s="12"/>
      <c r="T191" s="12"/>
      <c r="U191" s="12"/>
      <c r="V191" s="12"/>
      <c r="W191" s="12"/>
      <c r="X191" s="12"/>
      <c r="Y191" s="12"/>
      <c r="Z191" s="12"/>
      <c r="AA191" s="12"/>
      <c r="AB191" s="12"/>
      <c r="AC191" s="12"/>
      <c r="AD191" s="12"/>
      <c r="AE191" s="12"/>
      <c r="AF191" s="12"/>
    </row>
    <row r="192" ht="12.0" customHeight="1" outlineLevel="3">
      <c r="A192" s="12"/>
      <c r="B192" s="50" t="s">
        <v>207</v>
      </c>
      <c r="C192" s="51" t="s">
        <v>208</v>
      </c>
      <c r="D192" s="65" t="s">
        <v>44</v>
      </c>
      <c r="E192" s="183">
        <v>51.0</v>
      </c>
      <c r="F192" s="53"/>
      <c r="G192" s="184">
        <f t="shared" si="59"/>
        <v>0</v>
      </c>
      <c r="H192" s="56">
        <f t="shared" si="60"/>
        <v>0</v>
      </c>
      <c r="I192" s="57"/>
      <c r="J192" s="57"/>
      <c r="K192" s="48"/>
      <c r="L192" s="12"/>
      <c r="M192" s="12"/>
      <c r="N192" s="12"/>
      <c r="O192" s="153"/>
      <c r="P192" s="12"/>
      <c r="Q192" s="49"/>
      <c r="R192" s="12"/>
      <c r="S192" s="12"/>
      <c r="T192" s="12"/>
      <c r="U192" s="12"/>
      <c r="V192" s="12"/>
      <c r="W192" s="12"/>
      <c r="X192" s="12"/>
      <c r="Y192" s="12"/>
      <c r="Z192" s="12"/>
      <c r="AA192" s="12"/>
      <c r="AB192" s="12"/>
      <c r="AC192" s="12"/>
      <c r="AD192" s="12"/>
      <c r="AE192" s="12"/>
      <c r="AF192" s="12"/>
    </row>
    <row r="193" ht="12.0" customHeight="1" outlineLevel="3">
      <c r="A193" s="12"/>
      <c r="B193" s="50" t="s">
        <v>209</v>
      </c>
      <c r="C193" s="51" t="s">
        <v>210</v>
      </c>
      <c r="D193" s="65" t="s">
        <v>44</v>
      </c>
      <c r="E193" s="183">
        <v>51.0</v>
      </c>
      <c r="F193" s="53"/>
      <c r="G193" s="184">
        <f t="shared" si="59"/>
        <v>0</v>
      </c>
      <c r="H193" s="56">
        <f t="shared" si="60"/>
        <v>0</v>
      </c>
      <c r="I193" s="57"/>
      <c r="J193" s="57"/>
      <c r="K193" s="48"/>
      <c r="L193" s="12"/>
      <c r="M193" s="12"/>
      <c r="N193" s="12"/>
      <c r="O193" s="153"/>
      <c r="P193" s="12"/>
      <c r="Q193" s="49"/>
      <c r="R193" s="12"/>
      <c r="S193" s="12"/>
      <c r="T193" s="12"/>
      <c r="U193" s="12"/>
      <c r="V193" s="12"/>
      <c r="W193" s="12"/>
      <c r="X193" s="12"/>
      <c r="Y193" s="12"/>
      <c r="Z193" s="12"/>
      <c r="AA193" s="12"/>
      <c r="AB193" s="12"/>
      <c r="AC193" s="12"/>
      <c r="AD193" s="12"/>
      <c r="AE193" s="12"/>
      <c r="AF193" s="12"/>
    </row>
    <row r="194" ht="12.0" customHeight="1" outlineLevel="3">
      <c r="A194" s="12"/>
      <c r="B194" s="50" t="s">
        <v>211</v>
      </c>
      <c r="C194" s="51" t="s">
        <v>212</v>
      </c>
      <c r="D194" s="65" t="s">
        <v>44</v>
      </c>
      <c r="E194" s="183">
        <v>7.0</v>
      </c>
      <c r="F194" s="53"/>
      <c r="G194" s="184">
        <f t="shared" si="59"/>
        <v>0</v>
      </c>
      <c r="H194" s="56">
        <f t="shared" si="60"/>
        <v>0</v>
      </c>
      <c r="I194" s="57"/>
      <c r="J194" s="57"/>
      <c r="K194" s="48"/>
      <c r="L194" s="12"/>
      <c r="M194" s="12"/>
      <c r="N194" s="12"/>
      <c r="O194" s="153"/>
      <c r="P194" s="12"/>
      <c r="Q194" s="49"/>
      <c r="R194" s="12"/>
      <c r="S194" s="12"/>
      <c r="T194" s="12"/>
      <c r="U194" s="12"/>
      <c r="V194" s="12"/>
      <c r="W194" s="12"/>
      <c r="X194" s="12"/>
      <c r="Y194" s="12"/>
      <c r="Z194" s="12"/>
      <c r="AA194" s="12"/>
      <c r="AB194" s="12"/>
      <c r="AC194" s="12"/>
      <c r="AD194" s="12"/>
      <c r="AE194" s="12"/>
      <c r="AF194" s="12"/>
    </row>
    <row r="195" ht="12.0" customHeight="1" outlineLevel="3">
      <c r="A195" s="12"/>
      <c r="B195" s="50" t="s">
        <v>213</v>
      </c>
      <c r="C195" s="51" t="s">
        <v>214</v>
      </c>
      <c r="D195" s="65" t="s">
        <v>44</v>
      </c>
      <c r="E195" s="183">
        <v>7.0</v>
      </c>
      <c r="F195" s="53"/>
      <c r="G195" s="184">
        <f t="shared" si="59"/>
        <v>0</v>
      </c>
      <c r="H195" s="56">
        <f t="shared" si="60"/>
        <v>0</v>
      </c>
      <c r="I195" s="57"/>
      <c r="J195" s="57"/>
      <c r="K195" s="48"/>
      <c r="L195" s="12"/>
      <c r="M195" s="12"/>
      <c r="N195" s="12"/>
      <c r="O195" s="153"/>
      <c r="P195" s="12"/>
      <c r="Q195" s="49"/>
      <c r="R195" s="12"/>
      <c r="S195" s="12"/>
      <c r="T195" s="12"/>
      <c r="U195" s="12"/>
      <c r="V195" s="12"/>
      <c r="W195" s="12"/>
      <c r="X195" s="12"/>
      <c r="Y195" s="12"/>
      <c r="Z195" s="12"/>
      <c r="AA195" s="12"/>
      <c r="AB195" s="12"/>
      <c r="AC195" s="12"/>
      <c r="AD195" s="12"/>
      <c r="AE195" s="12"/>
      <c r="AF195" s="12"/>
    </row>
    <row r="196" ht="12.0" customHeight="1" outlineLevel="3">
      <c r="A196" s="12"/>
      <c r="B196" s="50" t="s">
        <v>215</v>
      </c>
      <c r="C196" s="70" t="s">
        <v>216</v>
      </c>
      <c r="D196" s="65" t="s">
        <v>44</v>
      </c>
      <c r="E196" s="183">
        <v>17.0</v>
      </c>
      <c r="F196" s="53"/>
      <c r="G196" s="184">
        <f t="shared" si="59"/>
        <v>0</v>
      </c>
      <c r="H196" s="56">
        <f t="shared" si="60"/>
        <v>0</v>
      </c>
      <c r="I196" s="57"/>
      <c r="J196" s="57"/>
      <c r="K196" s="48"/>
      <c r="L196" s="12"/>
      <c r="M196" s="12"/>
      <c r="N196" s="12"/>
      <c r="O196" s="153"/>
      <c r="P196" s="12"/>
      <c r="Q196" s="49"/>
      <c r="R196" s="12"/>
      <c r="S196" s="12"/>
      <c r="T196" s="12"/>
      <c r="U196" s="12"/>
      <c r="V196" s="12"/>
      <c r="W196" s="12"/>
      <c r="X196" s="12"/>
      <c r="Y196" s="12"/>
      <c r="Z196" s="12"/>
      <c r="AA196" s="12"/>
      <c r="AB196" s="12"/>
      <c r="AC196" s="12"/>
      <c r="AD196" s="12"/>
      <c r="AE196" s="12"/>
      <c r="AF196" s="12"/>
    </row>
    <row r="197" ht="12.0" customHeight="1" outlineLevel="3">
      <c r="A197" s="12"/>
      <c r="B197" s="50" t="s">
        <v>219</v>
      </c>
      <c r="C197" s="67" t="s">
        <v>220</v>
      </c>
      <c r="D197" s="65" t="s">
        <v>44</v>
      </c>
      <c r="E197" s="183">
        <v>2.0</v>
      </c>
      <c r="F197" s="53"/>
      <c r="G197" s="184">
        <f t="shared" si="59"/>
        <v>0</v>
      </c>
      <c r="H197" s="56">
        <f t="shared" si="60"/>
        <v>0</v>
      </c>
      <c r="I197" s="57"/>
      <c r="J197" s="57"/>
      <c r="K197" s="48"/>
      <c r="L197" s="12"/>
      <c r="M197" s="12"/>
      <c r="N197" s="12"/>
      <c r="O197" s="153"/>
      <c r="P197" s="12"/>
      <c r="Q197" s="49"/>
      <c r="R197" s="12"/>
      <c r="S197" s="12"/>
      <c r="T197" s="12"/>
      <c r="U197" s="12"/>
      <c r="V197" s="12"/>
      <c r="W197" s="12"/>
      <c r="X197" s="12"/>
      <c r="Y197" s="12"/>
      <c r="Z197" s="12"/>
      <c r="AA197" s="12"/>
      <c r="AB197" s="12"/>
      <c r="AC197" s="12"/>
      <c r="AD197" s="12"/>
      <c r="AE197" s="12"/>
      <c r="AF197" s="12"/>
    </row>
    <row r="198" ht="12.0" customHeight="1" outlineLevel="3">
      <c r="A198" s="12"/>
      <c r="B198" s="50" t="s">
        <v>221</v>
      </c>
      <c r="C198" s="67" t="s">
        <v>222</v>
      </c>
      <c r="D198" s="65" t="s">
        <v>44</v>
      </c>
      <c r="E198" s="183">
        <v>12.0</v>
      </c>
      <c r="F198" s="53"/>
      <c r="G198" s="184">
        <f t="shared" si="59"/>
        <v>0</v>
      </c>
      <c r="H198" s="56">
        <f t="shared" si="60"/>
        <v>0</v>
      </c>
      <c r="I198" s="57"/>
      <c r="J198" s="57"/>
      <c r="K198" s="48"/>
      <c r="L198" s="12"/>
      <c r="M198" s="12"/>
      <c r="N198" s="12"/>
      <c r="O198" s="153"/>
      <c r="P198" s="12"/>
      <c r="Q198" s="49"/>
      <c r="R198" s="12"/>
      <c r="S198" s="12"/>
      <c r="T198" s="12"/>
      <c r="U198" s="12"/>
      <c r="V198" s="12"/>
      <c r="W198" s="12"/>
      <c r="X198" s="12"/>
      <c r="Y198" s="12"/>
      <c r="Z198" s="12"/>
      <c r="AA198" s="12"/>
      <c r="AB198" s="12"/>
      <c r="AC198" s="12"/>
      <c r="AD198" s="12"/>
      <c r="AE198" s="12"/>
      <c r="AF198" s="12"/>
    </row>
    <row r="199" ht="12.0" customHeight="1" outlineLevel="3">
      <c r="A199" s="12"/>
      <c r="B199" s="50" t="s">
        <v>223</v>
      </c>
      <c r="C199" s="51" t="s">
        <v>224</v>
      </c>
      <c r="D199" s="65" t="s">
        <v>44</v>
      </c>
      <c r="E199" s="183">
        <v>12.0</v>
      </c>
      <c r="F199" s="53"/>
      <c r="G199" s="184">
        <f t="shared" si="59"/>
        <v>0</v>
      </c>
      <c r="H199" s="56">
        <f t="shared" si="60"/>
        <v>0</v>
      </c>
      <c r="I199" s="57"/>
      <c r="J199" s="57"/>
      <c r="K199" s="48"/>
      <c r="L199" s="12"/>
      <c r="M199" s="12"/>
      <c r="N199" s="12"/>
      <c r="O199" s="153"/>
      <c r="P199" s="12"/>
      <c r="Q199" s="49"/>
      <c r="R199" s="12"/>
      <c r="S199" s="12"/>
      <c r="T199" s="12"/>
      <c r="U199" s="12"/>
      <c r="V199" s="12"/>
      <c r="W199" s="12"/>
      <c r="X199" s="12"/>
      <c r="Y199" s="12"/>
      <c r="Z199" s="12"/>
      <c r="AA199" s="12"/>
      <c r="AB199" s="12"/>
      <c r="AC199" s="12"/>
      <c r="AD199" s="12"/>
      <c r="AE199" s="12"/>
      <c r="AF199" s="12"/>
    </row>
    <row r="200" ht="12.0" customHeight="1" outlineLevel="2">
      <c r="A200" s="12"/>
      <c r="B200" s="176" t="s">
        <v>225</v>
      </c>
      <c r="C200" s="177" t="s">
        <v>226</v>
      </c>
      <c r="D200" s="178"/>
      <c r="E200" s="179"/>
      <c r="F200" s="180"/>
      <c r="G200" s="181">
        <f>SUM(G201:G205)</f>
        <v>0</v>
      </c>
      <c r="H200" s="182" t="str">
        <f>G200/$G$827</f>
        <v>#DIV/0!</v>
      </c>
      <c r="I200" s="31"/>
      <c r="J200" s="31"/>
      <c r="K200" s="48"/>
      <c r="L200" s="12"/>
      <c r="M200" s="12"/>
      <c r="N200" s="12"/>
      <c r="O200" s="153"/>
      <c r="P200" s="12"/>
      <c r="Q200" s="49"/>
      <c r="R200" s="12"/>
      <c r="S200" s="12"/>
      <c r="T200" s="12"/>
      <c r="U200" s="12"/>
      <c r="V200" s="12"/>
      <c r="W200" s="12"/>
      <c r="X200" s="12"/>
      <c r="Y200" s="12"/>
      <c r="Z200" s="12"/>
      <c r="AA200" s="12"/>
      <c r="AB200" s="12"/>
      <c r="AC200" s="12"/>
      <c r="AD200" s="12"/>
      <c r="AE200" s="12"/>
      <c r="AF200" s="12"/>
    </row>
    <row r="201" ht="12.0" customHeight="1" outlineLevel="3">
      <c r="A201" s="12"/>
      <c r="B201" s="50" t="s">
        <v>227</v>
      </c>
      <c r="C201" s="67" t="s">
        <v>228</v>
      </c>
      <c r="D201" s="65" t="s">
        <v>44</v>
      </c>
      <c r="E201" s="183">
        <v>1.0</v>
      </c>
      <c r="F201" s="53"/>
      <c r="G201" s="184">
        <f t="shared" ref="G201:G205" si="61">ROUND(E201*F201,0)</f>
        <v>0</v>
      </c>
      <c r="H201" s="56">
        <f t="shared" ref="H201:H205" si="62">IFERROR(G201/$G$827,0)</f>
        <v>0</v>
      </c>
      <c r="I201" s="57"/>
      <c r="J201" s="57"/>
      <c r="K201" s="48"/>
      <c r="L201" s="12"/>
      <c r="M201" s="12"/>
      <c r="N201" s="12"/>
      <c r="O201" s="153"/>
      <c r="P201" s="12"/>
      <c r="Q201" s="49"/>
      <c r="R201" s="12"/>
      <c r="S201" s="12"/>
      <c r="T201" s="12"/>
      <c r="U201" s="12"/>
      <c r="V201" s="12"/>
      <c r="W201" s="12"/>
      <c r="X201" s="12"/>
      <c r="Y201" s="12"/>
      <c r="Z201" s="12"/>
      <c r="AA201" s="12"/>
      <c r="AB201" s="12"/>
      <c r="AC201" s="12"/>
      <c r="AD201" s="12"/>
      <c r="AE201" s="12"/>
      <c r="AF201" s="12"/>
    </row>
    <row r="202" ht="12.0" customHeight="1" outlineLevel="3">
      <c r="A202" s="12"/>
      <c r="B202" s="50" t="s">
        <v>229</v>
      </c>
      <c r="C202" s="67" t="s">
        <v>230</v>
      </c>
      <c r="D202" s="65" t="s">
        <v>44</v>
      </c>
      <c r="E202" s="183">
        <v>1.0</v>
      </c>
      <c r="F202" s="53"/>
      <c r="G202" s="184">
        <f t="shared" si="61"/>
        <v>0</v>
      </c>
      <c r="H202" s="56">
        <f t="shared" si="62"/>
        <v>0</v>
      </c>
      <c r="I202" s="57"/>
      <c r="J202" s="57"/>
      <c r="K202" s="48"/>
      <c r="L202" s="12"/>
      <c r="M202" s="12"/>
      <c r="N202" s="12"/>
      <c r="O202" s="153"/>
      <c r="P202" s="12"/>
      <c r="Q202" s="49"/>
      <c r="R202" s="12"/>
      <c r="S202" s="12"/>
      <c r="T202" s="12"/>
      <c r="U202" s="12"/>
      <c r="V202" s="12"/>
      <c r="W202" s="12"/>
      <c r="X202" s="12"/>
      <c r="Y202" s="12"/>
      <c r="Z202" s="12"/>
      <c r="AA202" s="12"/>
      <c r="AB202" s="12"/>
      <c r="AC202" s="12"/>
      <c r="AD202" s="12"/>
      <c r="AE202" s="12"/>
      <c r="AF202" s="12"/>
    </row>
    <row r="203" ht="12.0" customHeight="1" outlineLevel="3">
      <c r="A203" s="12"/>
      <c r="B203" s="50" t="s">
        <v>231</v>
      </c>
      <c r="C203" s="67" t="s">
        <v>232</v>
      </c>
      <c r="D203" s="65" t="s">
        <v>44</v>
      </c>
      <c r="E203" s="183">
        <v>1.0</v>
      </c>
      <c r="F203" s="53"/>
      <c r="G203" s="184">
        <f t="shared" si="61"/>
        <v>0</v>
      </c>
      <c r="H203" s="56">
        <f t="shared" si="62"/>
        <v>0</v>
      </c>
      <c r="I203" s="57"/>
      <c r="J203" s="57"/>
      <c r="K203" s="48"/>
      <c r="L203" s="12"/>
      <c r="M203" s="12"/>
      <c r="N203" s="12"/>
      <c r="O203" s="153"/>
      <c r="P203" s="12"/>
      <c r="Q203" s="49"/>
      <c r="R203" s="12"/>
      <c r="S203" s="12"/>
      <c r="T203" s="12"/>
      <c r="U203" s="12"/>
      <c r="V203" s="12"/>
      <c r="W203" s="12"/>
      <c r="X203" s="12"/>
      <c r="Y203" s="12"/>
      <c r="Z203" s="12"/>
      <c r="AA203" s="12"/>
      <c r="AB203" s="12"/>
      <c r="AC203" s="12"/>
      <c r="AD203" s="12"/>
      <c r="AE203" s="12"/>
      <c r="AF203" s="12"/>
    </row>
    <row r="204" ht="12.0" customHeight="1" outlineLevel="3">
      <c r="A204" s="12"/>
      <c r="B204" s="50" t="s">
        <v>233</v>
      </c>
      <c r="C204" s="67" t="s">
        <v>234</v>
      </c>
      <c r="D204" s="65" t="s">
        <v>44</v>
      </c>
      <c r="E204" s="183">
        <v>2.0</v>
      </c>
      <c r="F204" s="53"/>
      <c r="G204" s="184">
        <f t="shared" si="61"/>
        <v>0</v>
      </c>
      <c r="H204" s="56">
        <f t="shared" si="62"/>
        <v>0</v>
      </c>
      <c r="I204" s="57"/>
      <c r="J204" s="57"/>
      <c r="K204" s="48"/>
      <c r="L204" s="12"/>
      <c r="M204" s="12"/>
      <c r="N204" s="12"/>
      <c r="O204" s="153"/>
      <c r="P204" s="12"/>
      <c r="Q204" s="49"/>
      <c r="R204" s="12"/>
      <c r="S204" s="12"/>
      <c r="T204" s="12"/>
      <c r="U204" s="12"/>
      <c r="V204" s="12"/>
      <c r="W204" s="12"/>
      <c r="X204" s="12"/>
      <c r="Y204" s="12"/>
      <c r="Z204" s="12"/>
      <c r="AA204" s="12"/>
      <c r="AB204" s="12"/>
      <c r="AC204" s="12"/>
      <c r="AD204" s="12"/>
      <c r="AE204" s="12"/>
      <c r="AF204" s="12"/>
    </row>
    <row r="205" ht="12.0" customHeight="1" outlineLevel="3">
      <c r="A205" s="12"/>
      <c r="B205" s="50" t="s">
        <v>235</v>
      </c>
      <c r="C205" s="68" t="s">
        <v>236</v>
      </c>
      <c r="D205" s="65" t="s">
        <v>44</v>
      </c>
      <c r="E205" s="183">
        <v>15.0</v>
      </c>
      <c r="F205" s="53"/>
      <c r="G205" s="184">
        <f t="shared" si="61"/>
        <v>0</v>
      </c>
      <c r="H205" s="56">
        <f t="shared" si="62"/>
        <v>0</v>
      </c>
      <c r="I205" s="57"/>
      <c r="J205" s="57"/>
      <c r="K205" s="48"/>
      <c r="L205" s="12"/>
      <c r="M205" s="12"/>
      <c r="N205" s="12"/>
      <c r="O205" s="153"/>
      <c r="P205" s="12"/>
      <c r="Q205" s="49"/>
      <c r="R205" s="12"/>
      <c r="S205" s="12"/>
      <c r="T205" s="12"/>
      <c r="U205" s="12"/>
      <c r="V205" s="12"/>
      <c r="W205" s="12"/>
      <c r="X205" s="12"/>
      <c r="Y205" s="12"/>
      <c r="Z205" s="12"/>
      <c r="AA205" s="12"/>
      <c r="AB205" s="12"/>
      <c r="AC205" s="12"/>
      <c r="AD205" s="12"/>
      <c r="AE205" s="12"/>
      <c r="AF205" s="12"/>
    </row>
    <row r="206" ht="12.0" customHeight="1" outlineLevel="2">
      <c r="A206" s="12"/>
      <c r="B206" s="176">
        <v>8.8</v>
      </c>
      <c r="C206" s="177" t="s">
        <v>577</v>
      </c>
      <c r="D206" s="178"/>
      <c r="E206" s="179"/>
      <c r="F206" s="180"/>
      <c r="G206" s="181">
        <f>SUM(G207:G213)</f>
        <v>0</v>
      </c>
      <c r="H206" s="182" t="str">
        <f>G206/$G$827</f>
        <v>#DIV/0!</v>
      </c>
      <c r="I206" s="31"/>
      <c r="J206" s="31"/>
      <c r="K206" s="48"/>
      <c r="L206" s="12"/>
      <c r="M206" s="12"/>
      <c r="N206" s="12"/>
      <c r="O206" s="153"/>
      <c r="P206" s="12"/>
      <c r="Q206" s="49"/>
      <c r="R206" s="12"/>
      <c r="S206" s="12"/>
      <c r="T206" s="12"/>
      <c r="U206" s="12"/>
      <c r="V206" s="12"/>
      <c r="W206" s="12"/>
      <c r="X206" s="12"/>
      <c r="Y206" s="12"/>
      <c r="Z206" s="12"/>
      <c r="AA206" s="12"/>
      <c r="AB206" s="12"/>
      <c r="AC206" s="12"/>
      <c r="AD206" s="12"/>
      <c r="AE206" s="12"/>
      <c r="AF206" s="12"/>
    </row>
    <row r="207" ht="12.0" customHeight="1" outlineLevel="3">
      <c r="A207" s="12"/>
      <c r="B207" s="50" t="s">
        <v>578</v>
      </c>
      <c r="C207" s="67" t="s">
        <v>579</v>
      </c>
      <c r="D207" s="65" t="s">
        <v>44</v>
      </c>
      <c r="E207" s="183">
        <v>1.0</v>
      </c>
      <c r="F207" s="53"/>
      <c r="G207" s="184">
        <f t="shared" ref="G207:G213" si="63">ROUND(E207*F207,0)</f>
        <v>0</v>
      </c>
      <c r="H207" s="56">
        <f t="shared" ref="H207:H213" si="64">IFERROR(G207/$G$827,0)</f>
        <v>0</v>
      </c>
      <c r="I207" s="57"/>
      <c r="J207" s="57"/>
      <c r="K207" s="48"/>
      <c r="L207" s="12"/>
      <c r="M207" s="12"/>
      <c r="N207" s="12"/>
      <c r="O207" s="153"/>
      <c r="P207" s="12"/>
      <c r="Q207" s="49"/>
      <c r="R207" s="12"/>
      <c r="S207" s="12"/>
      <c r="T207" s="12"/>
      <c r="U207" s="12"/>
      <c r="V207" s="12"/>
      <c r="W207" s="12"/>
      <c r="X207" s="12"/>
      <c r="Y207" s="12"/>
      <c r="Z207" s="12"/>
      <c r="AA207" s="12"/>
      <c r="AB207" s="12"/>
      <c r="AC207" s="12"/>
      <c r="AD207" s="12"/>
      <c r="AE207" s="12"/>
      <c r="AF207" s="12"/>
    </row>
    <row r="208" ht="12.0" customHeight="1" outlineLevel="3">
      <c r="A208" s="12"/>
      <c r="B208" s="50" t="s">
        <v>580</v>
      </c>
      <c r="C208" s="67" t="s">
        <v>581</v>
      </c>
      <c r="D208" s="65" t="s">
        <v>44</v>
      </c>
      <c r="E208" s="183">
        <v>1.0</v>
      </c>
      <c r="F208" s="53"/>
      <c r="G208" s="184">
        <f t="shared" si="63"/>
        <v>0</v>
      </c>
      <c r="H208" s="56">
        <f t="shared" si="64"/>
        <v>0</v>
      </c>
      <c r="I208" s="57"/>
      <c r="J208" s="57"/>
      <c r="K208" s="48"/>
      <c r="L208" s="12"/>
      <c r="M208" s="12"/>
      <c r="N208" s="12"/>
      <c r="O208" s="153"/>
      <c r="P208" s="12"/>
      <c r="Q208" s="49"/>
      <c r="R208" s="12"/>
      <c r="S208" s="12"/>
      <c r="T208" s="12"/>
      <c r="U208" s="12"/>
      <c r="V208" s="12"/>
      <c r="W208" s="12"/>
      <c r="X208" s="12"/>
      <c r="Y208" s="12"/>
      <c r="Z208" s="12"/>
      <c r="AA208" s="12"/>
      <c r="AB208" s="12"/>
      <c r="AC208" s="12"/>
      <c r="AD208" s="12"/>
      <c r="AE208" s="12"/>
      <c r="AF208" s="12"/>
    </row>
    <row r="209" ht="12.0" customHeight="1" outlineLevel="3">
      <c r="A209" s="12"/>
      <c r="B209" s="50" t="s">
        <v>582</v>
      </c>
      <c r="C209" s="67" t="s">
        <v>583</v>
      </c>
      <c r="D209" s="65" t="s">
        <v>194</v>
      </c>
      <c r="E209" s="183">
        <v>4.0</v>
      </c>
      <c r="F209" s="53"/>
      <c r="G209" s="184">
        <f t="shared" si="63"/>
        <v>0</v>
      </c>
      <c r="H209" s="56">
        <f t="shared" si="64"/>
        <v>0</v>
      </c>
      <c r="I209" s="57"/>
      <c r="J209" s="57"/>
      <c r="K209" s="48"/>
      <c r="L209" s="12"/>
      <c r="M209" s="12"/>
      <c r="N209" s="12"/>
      <c r="O209" s="153"/>
      <c r="P209" s="12"/>
      <c r="Q209" s="49"/>
      <c r="R209" s="12"/>
      <c r="S209" s="12"/>
      <c r="T209" s="12"/>
      <c r="U209" s="12"/>
      <c r="V209" s="12"/>
      <c r="W209" s="12"/>
      <c r="X209" s="12"/>
      <c r="Y209" s="12"/>
      <c r="Z209" s="12"/>
      <c r="AA209" s="12"/>
      <c r="AB209" s="12"/>
      <c r="AC209" s="12"/>
      <c r="AD209" s="12"/>
      <c r="AE209" s="12"/>
      <c r="AF209" s="12"/>
    </row>
    <row r="210" ht="12.0" customHeight="1" outlineLevel="3">
      <c r="A210" s="12"/>
      <c r="B210" s="50" t="s">
        <v>584</v>
      </c>
      <c r="C210" s="67" t="s">
        <v>585</v>
      </c>
      <c r="D210" s="65" t="s">
        <v>194</v>
      </c>
      <c r="E210" s="183">
        <v>150.0</v>
      </c>
      <c r="F210" s="53"/>
      <c r="G210" s="184">
        <f t="shared" si="63"/>
        <v>0</v>
      </c>
      <c r="H210" s="56">
        <f t="shared" si="64"/>
        <v>0</v>
      </c>
      <c r="I210" s="57"/>
      <c r="J210" s="57"/>
      <c r="K210" s="48"/>
      <c r="L210" s="12"/>
      <c r="M210" s="12"/>
      <c r="N210" s="12"/>
      <c r="O210" s="153"/>
      <c r="P210" s="12"/>
      <c r="Q210" s="49"/>
      <c r="R210" s="12"/>
      <c r="S210" s="12"/>
      <c r="T210" s="12"/>
      <c r="U210" s="12"/>
      <c r="V210" s="12"/>
      <c r="W210" s="12"/>
      <c r="X210" s="12"/>
      <c r="Y210" s="12"/>
      <c r="Z210" s="12"/>
      <c r="AA210" s="12"/>
      <c r="AB210" s="12"/>
      <c r="AC210" s="12"/>
      <c r="AD210" s="12"/>
      <c r="AE210" s="12"/>
      <c r="AF210" s="12"/>
    </row>
    <row r="211" ht="12.0" customHeight="1" outlineLevel="3">
      <c r="A211" s="12"/>
      <c r="B211" s="50" t="s">
        <v>586</v>
      </c>
      <c r="C211" s="67" t="s">
        <v>319</v>
      </c>
      <c r="D211" s="65" t="s">
        <v>44</v>
      </c>
      <c r="E211" s="183">
        <v>2.0</v>
      </c>
      <c r="F211" s="53"/>
      <c r="G211" s="184">
        <f t="shared" si="63"/>
        <v>0</v>
      </c>
      <c r="H211" s="56">
        <f t="shared" si="64"/>
        <v>0</v>
      </c>
      <c r="I211" s="57"/>
      <c r="J211" s="57"/>
      <c r="K211" s="48"/>
      <c r="L211" s="12"/>
      <c r="M211" s="12"/>
      <c r="N211" s="12"/>
      <c r="O211" s="153"/>
      <c r="P211" s="12"/>
      <c r="Q211" s="49"/>
      <c r="R211" s="12"/>
      <c r="S211" s="12"/>
      <c r="T211" s="12"/>
      <c r="U211" s="12"/>
      <c r="V211" s="12"/>
      <c r="W211" s="12"/>
      <c r="X211" s="12"/>
      <c r="Y211" s="12"/>
      <c r="Z211" s="12"/>
      <c r="AA211" s="12"/>
      <c r="AB211" s="12"/>
      <c r="AC211" s="12"/>
      <c r="AD211" s="12"/>
      <c r="AE211" s="12"/>
      <c r="AF211" s="12"/>
    </row>
    <row r="212" ht="12.0" customHeight="1" outlineLevel="3">
      <c r="A212" s="12"/>
      <c r="B212" s="50" t="s">
        <v>587</v>
      </c>
      <c r="C212" s="67" t="s">
        <v>588</v>
      </c>
      <c r="D212" s="65" t="s">
        <v>194</v>
      </c>
      <c r="E212" s="183">
        <v>15.0</v>
      </c>
      <c r="F212" s="53"/>
      <c r="G212" s="184">
        <f t="shared" si="63"/>
        <v>0</v>
      </c>
      <c r="H212" s="56">
        <f t="shared" si="64"/>
        <v>0</v>
      </c>
      <c r="I212" s="57"/>
      <c r="J212" s="57"/>
      <c r="K212" s="48"/>
      <c r="L212" s="12"/>
      <c r="M212" s="12"/>
      <c r="N212" s="12"/>
      <c r="O212" s="153"/>
      <c r="P212" s="12"/>
      <c r="Q212" s="49"/>
      <c r="R212" s="12"/>
      <c r="S212" s="12"/>
      <c r="T212" s="12"/>
      <c r="U212" s="12"/>
      <c r="V212" s="12"/>
      <c r="W212" s="12"/>
      <c r="X212" s="12"/>
      <c r="Y212" s="12"/>
      <c r="Z212" s="12"/>
      <c r="AA212" s="12"/>
      <c r="AB212" s="12"/>
      <c r="AC212" s="12"/>
      <c r="AD212" s="12"/>
      <c r="AE212" s="12"/>
      <c r="AF212" s="12"/>
    </row>
    <row r="213" ht="12.0" customHeight="1" outlineLevel="3">
      <c r="A213" s="12"/>
      <c r="B213" s="50" t="s">
        <v>589</v>
      </c>
      <c r="C213" s="67" t="s">
        <v>590</v>
      </c>
      <c r="D213" s="65" t="s">
        <v>194</v>
      </c>
      <c r="E213" s="183">
        <v>15.0</v>
      </c>
      <c r="F213" s="53"/>
      <c r="G213" s="184">
        <f t="shared" si="63"/>
        <v>0</v>
      </c>
      <c r="H213" s="56">
        <f t="shared" si="64"/>
        <v>0</v>
      </c>
      <c r="I213" s="57"/>
      <c r="J213" s="57"/>
      <c r="K213" s="48"/>
      <c r="L213" s="12"/>
      <c r="M213" s="12"/>
      <c r="N213" s="12"/>
      <c r="O213" s="153"/>
      <c r="P213" s="12"/>
      <c r="Q213" s="49"/>
      <c r="R213" s="12"/>
      <c r="S213" s="12"/>
      <c r="T213" s="12"/>
      <c r="U213" s="12"/>
      <c r="V213" s="12"/>
      <c r="W213" s="12"/>
      <c r="X213" s="12"/>
      <c r="Y213" s="12"/>
      <c r="Z213" s="12"/>
      <c r="AA213" s="12"/>
      <c r="AB213" s="12"/>
      <c r="AC213" s="12"/>
      <c r="AD213" s="12"/>
      <c r="AE213" s="12"/>
      <c r="AF213" s="12"/>
    </row>
    <row r="214" ht="12.0" customHeight="1" outlineLevel="2">
      <c r="A214" s="12"/>
      <c r="B214" s="176">
        <v>8.9</v>
      </c>
      <c r="C214" s="177" t="s">
        <v>591</v>
      </c>
      <c r="D214" s="178"/>
      <c r="E214" s="179"/>
      <c r="F214" s="180"/>
      <c r="G214" s="181">
        <f>SUM(G215:G222)</f>
        <v>0</v>
      </c>
      <c r="H214" s="182" t="str">
        <f>G214/$G$827</f>
        <v>#DIV/0!</v>
      </c>
      <c r="I214" s="31"/>
      <c r="J214" s="31"/>
      <c r="K214" s="48"/>
      <c r="L214" s="12"/>
      <c r="M214" s="12"/>
      <c r="N214" s="12"/>
      <c r="O214" s="153"/>
      <c r="P214" s="12"/>
      <c r="Q214" s="49"/>
      <c r="R214" s="12"/>
      <c r="S214" s="12"/>
      <c r="T214" s="12"/>
      <c r="U214" s="12"/>
      <c r="V214" s="12"/>
      <c r="W214" s="12"/>
      <c r="X214" s="12"/>
      <c r="Y214" s="12"/>
      <c r="Z214" s="12"/>
      <c r="AA214" s="12"/>
      <c r="AB214" s="12"/>
      <c r="AC214" s="12"/>
      <c r="AD214" s="12"/>
      <c r="AE214" s="12"/>
      <c r="AF214" s="12"/>
    </row>
    <row r="215" ht="12.0" customHeight="1" outlineLevel="3">
      <c r="A215" s="12"/>
      <c r="B215" s="50" t="s">
        <v>592</v>
      </c>
      <c r="C215" s="67" t="s">
        <v>593</v>
      </c>
      <c r="D215" s="65" t="s">
        <v>44</v>
      </c>
      <c r="E215" s="183">
        <v>1.0</v>
      </c>
      <c r="F215" s="53"/>
      <c r="G215" s="184">
        <f t="shared" ref="G215:G222" si="65">ROUND(E215*F215,0)</f>
        <v>0</v>
      </c>
      <c r="H215" s="56">
        <f t="shared" ref="H215:H223" si="66">IFERROR(G215/$G$827,0)</f>
        <v>0</v>
      </c>
      <c r="I215" s="57"/>
      <c r="J215" s="57"/>
      <c r="K215" s="48"/>
      <c r="L215" s="12"/>
      <c r="M215" s="12"/>
      <c r="N215" s="12"/>
      <c r="O215" s="153"/>
      <c r="P215" s="12"/>
      <c r="Q215" s="49"/>
      <c r="R215" s="12"/>
      <c r="S215" s="12"/>
      <c r="T215" s="12"/>
      <c r="U215" s="12"/>
      <c r="V215" s="12"/>
      <c r="W215" s="12"/>
      <c r="X215" s="12"/>
      <c r="Y215" s="12"/>
      <c r="Z215" s="12"/>
      <c r="AA215" s="12"/>
      <c r="AB215" s="12"/>
      <c r="AC215" s="12"/>
      <c r="AD215" s="12"/>
      <c r="AE215" s="12"/>
      <c r="AF215" s="12"/>
    </row>
    <row r="216" ht="12.0" customHeight="1" outlineLevel="3">
      <c r="A216" s="12"/>
      <c r="B216" s="50" t="s">
        <v>594</v>
      </c>
      <c r="C216" s="67" t="s">
        <v>595</v>
      </c>
      <c r="D216" s="65" t="s">
        <v>44</v>
      </c>
      <c r="E216" s="183">
        <v>2.0</v>
      </c>
      <c r="F216" s="53"/>
      <c r="G216" s="184">
        <f t="shared" si="65"/>
        <v>0</v>
      </c>
      <c r="H216" s="56">
        <f t="shared" si="66"/>
        <v>0</v>
      </c>
      <c r="I216" s="57"/>
      <c r="J216" s="57"/>
      <c r="K216" s="48"/>
      <c r="L216" s="12"/>
      <c r="M216" s="12"/>
      <c r="N216" s="12"/>
      <c r="O216" s="153"/>
      <c r="P216" s="12"/>
      <c r="Q216" s="49"/>
      <c r="R216" s="12"/>
      <c r="S216" s="12"/>
      <c r="T216" s="12"/>
      <c r="U216" s="12"/>
      <c r="V216" s="12"/>
      <c r="W216" s="12"/>
      <c r="X216" s="12"/>
      <c r="Y216" s="12"/>
      <c r="Z216" s="12"/>
      <c r="AA216" s="12"/>
      <c r="AB216" s="12"/>
      <c r="AC216" s="12"/>
      <c r="AD216" s="12"/>
      <c r="AE216" s="12"/>
      <c r="AF216" s="12"/>
    </row>
    <row r="217" ht="12.0" customHeight="1" outlineLevel="3">
      <c r="A217" s="12"/>
      <c r="B217" s="50" t="s">
        <v>596</v>
      </c>
      <c r="C217" s="67" t="s">
        <v>597</v>
      </c>
      <c r="D217" s="65" t="s">
        <v>13</v>
      </c>
      <c r="E217" s="183">
        <v>6.0</v>
      </c>
      <c r="F217" s="53"/>
      <c r="G217" s="184">
        <f t="shared" si="65"/>
        <v>0</v>
      </c>
      <c r="H217" s="56">
        <f t="shared" si="66"/>
        <v>0</v>
      </c>
      <c r="I217" s="57"/>
      <c r="J217" s="57"/>
      <c r="K217" s="48"/>
      <c r="L217" s="12"/>
      <c r="M217" s="12"/>
      <c r="N217" s="12"/>
      <c r="O217" s="153"/>
      <c r="P217" s="12"/>
      <c r="Q217" s="49"/>
      <c r="R217" s="12"/>
      <c r="S217" s="12"/>
      <c r="T217" s="12"/>
      <c r="U217" s="12"/>
      <c r="V217" s="12"/>
      <c r="W217" s="12"/>
      <c r="X217" s="12"/>
      <c r="Y217" s="12"/>
      <c r="Z217" s="12"/>
      <c r="AA217" s="12"/>
      <c r="AB217" s="12"/>
      <c r="AC217" s="12"/>
      <c r="AD217" s="12"/>
      <c r="AE217" s="12"/>
      <c r="AF217" s="12"/>
    </row>
    <row r="218" ht="12.0" customHeight="1" outlineLevel="3">
      <c r="A218" s="12"/>
      <c r="B218" s="50" t="s">
        <v>598</v>
      </c>
      <c r="C218" s="67" t="s">
        <v>599</v>
      </c>
      <c r="D218" s="65" t="s">
        <v>44</v>
      </c>
      <c r="E218" s="183">
        <v>2.0</v>
      </c>
      <c r="F218" s="53"/>
      <c r="G218" s="184">
        <f t="shared" si="65"/>
        <v>0</v>
      </c>
      <c r="H218" s="56">
        <f t="shared" si="66"/>
        <v>0</v>
      </c>
      <c r="I218" s="57"/>
      <c r="J218" s="57"/>
      <c r="K218" s="48"/>
      <c r="L218" s="12"/>
      <c r="M218" s="12"/>
      <c r="N218" s="12"/>
      <c r="O218" s="153"/>
      <c r="P218" s="12"/>
      <c r="Q218" s="49"/>
      <c r="R218" s="12"/>
      <c r="S218" s="12"/>
      <c r="T218" s="12"/>
      <c r="U218" s="12"/>
      <c r="V218" s="12"/>
      <c r="W218" s="12"/>
      <c r="X218" s="12"/>
      <c r="Y218" s="12"/>
      <c r="Z218" s="12"/>
      <c r="AA218" s="12"/>
      <c r="AB218" s="12"/>
      <c r="AC218" s="12"/>
      <c r="AD218" s="12"/>
      <c r="AE218" s="12"/>
      <c r="AF218" s="12"/>
    </row>
    <row r="219" ht="12.0" customHeight="1" outlineLevel="3">
      <c r="A219" s="12"/>
      <c r="B219" s="50" t="s">
        <v>600</v>
      </c>
      <c r="C219" s="67" t="s">
        <v>601</v>
      </c>
      <c r="D219" s="65" t="s">
        <v>44</v>
      </c>
      <c r="E219" s="183">
        <v>2.0</v>
      </c>
      <c r="F219" s="53"/>
      <c r="G219" s="184">
        <f t="shared" si="65"/>
        <v>0</v>
      </c>
      <c r="H219" s="56">
        <f t="shared" si="66"/>
        <v>0</v>
      </c>
      <c r="I219" s="57"/>
      <c r="J219" s="57"/>
      <c r="K219" s="48"/>
      <c r="L219" s="12"/>
      <c r="M219" s="12"/>
      <c r="N219" s="12"/>
      <c r="O219" s="153"/>
      <c r="P219" s="12"/>
      <c r="Q219" s="49"/>
      <c r="R219" s="12"/>
      <c r="S219" s="12"/>
      <c r="T219" s="12"/>
      <c r="U219" s="12"/>
      <c r="V219" s="12"/>
      <c r="W219" s="12"/>
      <c r="X219" s="12"/>
      <c r="Y219" s="12"/>
      <c r="Z219" s="12"/>
      <c r="AA219" s="12"/>
      <c r="AB219" s="12"/>
      <c r="AC219" s="12"/>
      <c r="AD219" s="12"/>
      <c r="AE219" s="12"/>
      <c r="AF219" s="12"/>
    </row>
    <row r="220" ht="12.0" customHeight="1" outlineLevel="3">
      <c r="A220" s="12"/>
      <c r="B220" s="50" t="s">
        <v>602</v>
      </c>
      <c r="C220" s="67" t="s">
        <v>603</v>
      </c>
      <c r="D220" s="65" t="s">
        <v>44</v>
      </c>
      <c r="E220" s="183">
        <v>18.0</v>
      </c>
      <c r="F220" s="53"/>
      <c r="G220" s="184">
        <f t="shared" si="65"/>
        <v>0</v>
      </c>
      <c r="H220" s="56">
        <f t="shared" si="66"/>
        <v>0</v>
      </c>
      <c r="I220" s="57"/>
      <c r="J220" s="57"/>
      <c r="K220" s="48"/>
      <c r="L220" s="12"/>
      <c r="M220" s="12"/>
      <c r="N220" s="12"/>
      <c r="O220" s="153"/>
      <c r="P220" s="12"/>
      <c r="Q220" s="49"/>
      <c r="R220" s="12"/>
      <c r="S220" s="12"/>
      <c r="T220" s="12"/>
      <c r="U220" s="12"/>
      <c r="V220" s="12"/>
      <c r="W220" s="12"/>
      <c r="X220" s="12"/>
      <c r="Y220" s="12"/>
      <c r="Z220" s="12"/>
      <c r="AA220" s="12"/>
      <c r="AB220" s="12"/>
      <c r="AC220" s="12"/>
      <c r="AD220" s="12"/>
      <c r="AE220" s="12"/>
      <c r="AF220" s="12"/>
    </row>
    <row r="221" ht="12.0" customHeight="1" outlineLevel="3">
      <c r="A221" s="12"/>
      <c r="B221" s="50" t="s">
        <v>604</v>
      </c>
      <c r="C221" s="67" t="s">
        <v>605</v>
      </c>
      <c r="D221" s="65" t="s">
        <v>44</v>
      </c>
      <c r="E221" s="183">
        <v>2.0</v>
      </c>
      <c r="F221" s="53"/>
      <c r="G221" s="184">
        <f t="shared" si="65"/>
        <v>0</v>
      </c>
      <c r="H221" s="56">
        <f t="shared" si="66"/>
        <v>0</v>
      </c>
      <c r="I221" s="57"/>
      <c r="J221" s="57"/>
      <c r="K221" s="48"/>
      <c r="L221" s="12"/>
      <c r="M221" s="12"/>
      <c r="N221" s="12"/>
      <c r="O221" s="153"/>
      <c r="P221" s="12"/>
      <c r="Q221" s="49"/>
      <c r="R221" s="12"/>
      <c r="S221" s="12"/>
      <c r="T221" s="12"/>
      <c r="U221" s="12"/>
      <c r="V221" s="12"/>
      <c r="W221" s="12"/>
      <c r="X221" s="12"/>
      <c r="Y221" s="12"/>
      <c r="Z221" s="12"/>
      <c r="AA221" s="12"/>
      <c r="AB221" s="12"/>
      <c r="AC221" s="12"/>
      <c r="AD221" s="12"/>
      <c r="AE221" s="12"/>
      <c r="AF221" s="12"/>
    </row>
    <row r="222" ht="12.0" customHeight="1" outlineLevel="3">
      <c r="A222" s="12"/>
      <c r="B222" s="50" t="s">
        <v>606</v>
      </c>
      <c r="C222" s="67" t="s">
        <v>607</v>
      </c>
      <c r="D222" s="65" t="s">
        <v>194</v>
      </c>
      <c r="E222" s="183">
        <v>50.0</v>
      </c>
      <c r="F222" s="53"/>
      <c r="G222" s="184">
        <f t="shared" si="65"/>
        <v>0</v>
      </c>
      <c r="H222" s="56">
        <f t="shared" si="66"/>
        <v>0</v>
      </c>
      <c r="I222" s="57"/>
      <c r="J222" s="57"/>
      <c r="K222" s="48"/>
      <c r="L222" s="12"/>
      <c r="M222" s="12"/>
      <c r="N222" s="12"/>
      <c r="O222" s="153"/>
      <c r="P222" s="12"/>
      <c r="Q222" s="49"/>
      <c r="R222" s="12"/>
      <c r="S222" s="12"/>
      <c r="T222" s="12"/>
      <c r="U222" s="12"/>
      <c r="V222" s="12"/>
      <c r="W222" s="12"/>
      <c r="X222" s="12"/>
      <c r="Y222" s="12"/>
      <c r="Z222" s="12"/>
      <c r="AA222" s="12"/>
      <c r="AB222" s="12"/>
      <c r="AC222" s="12"/>
      <c r="AD222" s="12"/>
      <c r="AE222" s="12"/>
      <c r="AF222" s="12"/>
    </row>
    <row r="223" ht="12.0" customHeight="1" outlineLevel="1">
      <c r="A223" s="12"/>
      <c r="B223" s="169">
        <v>9.0</v>
      </c>
      <c r="C223" s="170" t="s">
        <v>237</v>
      </c>
      <c r="D223" s="171" t="s">
        <v>407</v>
      </c>
      <c r="E223" s="172"/>
      <c r="F223" s="173">
        <f>G223/$E$5</f>
        <v>0</v>
      </c>
      <c r="G223" s="174">
        <f>G224+G246</f>
        <v>0</v>
      </c>
      <c r="H223" s="175">
        <f t="shared" si="66"/>
        <v>0</v>
      </c>
      <c r="I223" s="31"/>
      <c r="J223" s="31"/>
      <c r="K223" s="34"/>
      <c r="L223" s="36"/>
      <c r="M223" s="36"/>
      <c r="N223" s="36"/>
      <c r="O223" s="190"/>
      <c r="P223" s="36"/>
      <c r="Q223" s="38"/>
      <c r="R223" s="36"/>
      <c r="S223" s="36"/>
      <c r="T223" s="36"/>
      <c r="U223" s="36"/>
      <c r="V223" s="36"/>
      <c r="W223" s="36"/>
      <c r="X223" s="36"/>
      <c r="Y223" s="36"/>
      <c r="Z223" s="36"/>
      <c r="AA223" s="36"/>
      <c r="AB223" s="36"/>
      <c r="AC223" s="36"/>
      <c r="AD223" s="36"/>
      <c r="AE223" s="36"/>
      <c r="AF223" s="36"/>
    </row>
    <row r="224" ht="12.0" customHeight="1" outlineLevel="2">
      <c r="A224" s="6"/>
      <c r="B224" s="176" t="s">
        <v>608</v>
      </c>
      <c r="C224" s="177" t="s">
        <v>609</v>
      </c>
      <c r="D224" s="178"/>
      <c r="E224" s="179"/>
      <c r="F224" s="180"/>
      <c r="G224" s="181">
        <f>SUM(G225:G245)</f>
        <v>0</v>
      </c>
      <c r="H224" s="182" t="str">
        <f>G224/$G$827</f>
        <v>#DIV/0!</v>
      </c>
      <c r="I224" s="31"/>
      <c r="J224" s="6"/>
      <c r="K224" s="6"/>
      <c r="L224" s="6"/>
      <c r="M224" s="6"/>
      <c r="N224" s="6"/>
      <c r="O224" s="6"/>
      <c r="P224" s="6"/>
      <c r="Q224" s="6"/>
      <c r="R224" s="6"/>
      <c r="S224" s="6"/>
      <c r="T224" s="6"/>
      <c r="U224" s="6"/>
      <c r="V224" s="6"/>
      <c r="W224" s="6"/>
      <c r="X224" s="6"/>
      <c r="Y224" s="6"/>
      <c r="Z224" s="6"/>
      <c r="AA224" s="6"/>
      <c r="AB224" s="6"/>
      <c r="AC224" s="6"/>
      <c r="AD224" s="6"/>
      <c r="AE224" s="6"/>
      <c r="AF224" s="6"/>
    </row>
    <row r="225" ht="12.0" customHeight="1" outlineLevel="3">
      <c r="A225" s="6"/>
      <c r="B225" s="191" t="s">
        <v>610</v>
      </c>
      <c r="C225" s="70" t="s">
        <v>611</v>
      </c>
      <c r="D225" s="63" t="s">
        <v>612</v>
      </c>
      <c r="E225" s="183">
        <v>1.0</v>
      </c>
      <c r="F225" s="53"/>
      <c r="G225" s="192">
        <f t="shared" ref="G225:G245" si="67">ROUND(E225*F225,0)</f>
        <v>0</v>
      </c>
      <c r="H225" s="56">
        <f t="shared" ref="H225:H245" si="68">IFERROR(G225/$G$827,0)</f>
        <v>0</v>
      </c>
      <c r="I225" s="6"/>
      <c r="J225" s="6"/>
      <c r="K225" s="6"/>
      <c r="L225" s="6"/>
      <c r="M225" s="6"/>
      <c r="N225" s="6"/>
      <c r="O225" s="6"/>
      <c r="P225" s="6"/>
      <c r="Q225" s="6"/>
      <c r="R225" s="6"/>
      <c r="S225" s="6"/>
      <c r="T225" s="6"/>
      <c r="U225" s="6"/>
      <c r="V225" s="6"/>
      <c r="W225" s="6"/>
      <c r="X225" s="6"/>
      <c r="Y225" s="6"/>
      <c r="Z225" s="6"/>
      <c r="AA225" s="6"/>
      <c r="AB225" s="6"/>
      <c r="AC225" s="6"/>
      <c r="AD225" s="6"/>
      <c r="AE225" s="6"/>
      <c r="AF225" s="6"/>
    </row>
    <row r="226" ht="12.0" customHeight="1" outlineLevel="3">
      <c r="A226" s="6"/>
      <c r="B226" s="191" t="s">
        <v>613</v>
      </c>
      <c r="C226" s="70" t="s">
        <v>614</v>
      </c>
      <c r="D226" s="63" t="s">
        <v>612</v>
      </c>
      <c r="E226" s="183">
        <v>2.0</v>
      </c>
      <c r="F226" s="53"/>
      <c r="G226" s="192">
        <f t="shared" si="67"/>
        <v>0</v>
      </c>
      <c r="H226" s="56">
        <f t="shared" si="68"/>
        <v>0</v>
      </c>
      <c r="I226" s="6"/>
      <c r="J226" s="6"/>
      <c r="K226" s="6"/>
      <c r="L226" s="6"/>
      <c r="M226" s="6"/>
      <c r="N226" s="6"/>
      <c r="O226" s="6"/>
      <c r="P226" s="6"/>
      <c r="Q226" s="6"/>
      <c r="R226" s="6"/>
      <c r="S226" s="6"/>
      <c r="T226" s="6"/>
      <c r="U226" s="6"/>
      <c r="V226" s="6"/>
      <c r="W226" s="6"/>
      <c r="X226" s="6"/>
      <c r="Y226" s="6"/>
      <c r="Z226" s="6"/>
      <c r="AA226" s="6"/>
      <c r="AB226" s="6"/>
      <c r="AC226" s="6"/>
      <c r="AD226" s="6"/>
      <c r="AE226" s="6"/>
      <c r="AF226" s="6"/>
    </row>
    <row r="227" ht="12.0" customHeight="1" outlineLevel="3">
      <c r="A227" s="6"/>
      <c r="B227" s="191" t="s">
        <v>615</v>
      </c>
      <c r="C227" s="70" t="s">
        <v>616</v>
      </c>
      <c r="D227" s="63" t="s">
        <v>612</v>
      </c>
      <c r="E227" s="183">
        <v>2.0</v>
      </c>
      <c r="F227" s="53"/>
      <c r="G227" s="192">
        <f t="shared" si="67"/>
        <v>0</v>
      </c>
      <c r="H227" s="56">
        <f t="shared" si="68"/>
        <v>0</v>
      </c>
      <c r="I227" s="6"/>
      <c r="J227" s="6"/>
      <c r="K227" s="6"/>
      <c r="L227" s="6"/>
      <c r="M227" s="6"/>
      <c r="N227" s="6"/>
      <c r="O227" s="6"/>
      <c r="P227" s="6"/>
      <c r="Q227" s="6"/>
      <c r="R227" s="6"/>
      <c r="S227" s="6"/>
      <c r="T227" s="6"/>
      <c r="U227" s="6"/>
      <c r="V227" s="6"/>
      <c r="W227" s="6"/>
      <c r="X227" s="6"/>
      <c r="Y227" s="6"/>
      <c r="Z227" s="6"/>
      <c r="AA227" s="6"/>
      <c r="AB227" s="6"/>
      <c r="AC227" s="6"/>
      <c r="AD227" s="6"/>
      <c r="AE227" s="6"/>
      <c r="AF227" s="6"/>
    </row>
    <row r="228" ht="12.0" customHeight="1" outlineLevel="3">
      <c r="A228" s="6"/>
      <c r="B228" s="191" t="s">
        <v>617</v>
      </c>
      <c r="C228" s="70" t="s">
        <v>618</v>
      </c>
      <c r="D228" s="63" t="s">
        <v>612</v>
      </c>
      <c r="E228" s="183">
        <v>1.0</v>
      </c>
      <c r="F228" s="53"/>
      <c r="G228" s="192">
        <f t="shared" si="67"/>
        <v>0</v>
      </c>
      <c r="H228" s="56">
        <f t="shared" si="68"/>
        <v>0</v>
      </c>
      <c r="I228" s="6"/>
      <c r="J228" s="6"/>
      <c r="K228" s="6"/>
      <c r="L228" s="6"/>
      <c r="M228" s="6"/>
      <c r="N228" s="6"/>
      <c r="O228" s="6"/>
      <c r="P228" s="6"/>
      <c r="Q228" s="6"/>
      <c r="R228" s="6"/>
      <c r="S228" s="6"/>
      <c r="T228" s="6"/>
      <c r="U228" s="6"/>
      <c r="V228" s="6"/>
      <c r="W228" s="6"/>
      <c r="X228" s="6"/>
      <c r="Y228" s="6"/>
      <c r="Z228" s="6"/>
      <c r="AA228" s="6"/>
      <c r="AB228" s="6"/>
      <c r="AC228" s="6"/>
      <c r="AD228" s="6"/>
      <c r="AE228" s="6"/>
      <c r="AF228" s="6"/>
    </row>
    <row r="229" ht="12.0" customHeight="1" outlineLevel="3">
      <c r="A229" s="6"/>
      <c r="B229" s="191" t="s">
        <v>619</v>
      </c>
      <c r="C229" s="70" t="s">
        <v>620</v>
      </c>
      <c r="D229" s="63" t="s">
        <v>612</v>
      </c>
      <c r="E229" s="183">
        <v>93.0</v>
      </c>
      <c r="F229" s="53"/>
      <c r="G229" s="192">
        <f t="shared" si="67"/>
        <v>0</v>
      </c>
      <c r="H229" s="56">
        <f t="shared" si="68"/>
        <v>0</v>
      </c>
      <c r="I229" s="6"/>
      <c r="J229" s="6"/>
      <c r="K229" s="6"/>
      <c r="L229" s="6"/>
      <c r="M229" s="6"/>
      <c r="N229" s="6"/>
      <c r="O229" s="6"/>
      <c r="P229" s="6"/>
      <c r="Q229" s="6"/>
      <c r="R229" s="6"/>
      <c r="S229" s="6"/>
      <c r="T229" s="6"/>
      <c r="U229" s="6"/>
      <c r="V229" s="6"/>
      <c r="W229" s="6"/>
      <c r="X229" s="6"/>
      <c r="Y229" s="6"/>
      <c r="Z229" s="6"/>
      <c r="AA229" s="6"/>
      <c r="AB229" s="6"/>
      <c r="AC229" s="6"/>
      <c r="AD229" s="6"/>
      <c r="AE229" s="6"/>
      <c r="AF229" s="6"/>
    </row>
    <row r="230" ht="12.0" customHeight="1" outlineLevel="3">
      <c r="A230" s="6"/>
      <c r="B230" s="191" t="s">
        <v>621</v>
      </c>
      <c r="C230" s="70" t="s">
        <v>622</v>
      </c>
      <c r="D230" s="63" t="s">
        <v>612</v>
      </c>
      <c r="E230" s="183">
        <v>3.0</v>
      </c>
      <c r="F230" s="53"/>
      <c r="G230" s="192">
        <f t="shared" si="67"/>
        <v>0</v>
      </c>
      <c r="H230" s="56">
        <f t="shared" si="68"/>
        <v>0</v>
      </c>
      <c r="I230" s="6"/>
      <c r="J230" s="6"/>
      <c r="K230" s="6"/>
      <c r="L230" s="6"/>
      <c r="M230" s="6"/>
      <c r="N230" s="6"/>
      <c r="O230" s="6"/>
      <c r="P230" s="6"/>
      <c r="Q230" s="6"/>
      <c r="R230" s="6"/>
      <c r="S230" s="6"/>
      <c r="T230" s="6"/>
      <c r="U230" s="6"/>
      <c r="V230" s="6"/>
      <c r="W230" s="6"/>
      <c r="X230" s="6"/>
      <c r="Y230" s="6"/>
      <c r="Z230" s="6"/>
      <c r="AA230" s="6"/>
      <c r="AB230" s="6"/>
      <c r="AC230" s="6"/>
      <c r="AD230" s="6"/>
      <c r="AE230" s="6"/>
      <c r="AF230" s="6"/>
    </row>
    <row r="231" ht="12.0" customHeight="1" outlineLevel="3">
      <c r="A231" s="6"/>
      <c r="B231" s="191" t="s">
        <v>623</v>
      </c>
      <c r="C231" s="70" t="s">
        <v>624</v>
      </c>
      <c r="D231" s="63" t="s">
        <v>612</v>
      </c>
      <c r="E231" s="183">
        <v>5.0</v>
      </c>
      <c r="F231" s="53"/>
      <c r="G231" s="192">
        <f t="shared" si="67"/>
        <v>0</v>
      </c>
      <c r="H231" s="56">
        <f t="shared" si="68"/>
        <v>0</v>
      </c>
      <c r="I231" s="6"/>
      <c r="J231" s="6"/>
      <c r="K231" s="6"/>
      <c r="L231" s="6"/>
      <c r="M231" s="6"/>
      <c r="N231" s="6"/>
      <c r="O231" s="6"/>
      <c r="P231" s="6"/>
      <c r="Q231" s="6"/>
      <c r="R231" s="6"/>
      <c r="S231" s="6"/>
      <c r="T231" s="6"/>
      <c r="U231" s="6"/>
      <c r="V231" s="6"/>
      <c r="W231" s="6"/>
      <c r="X231" s="6"/>
      <c r="Y231" s="6"/>
      <c r="Z231" s="6"/>
      <c r="AA231" s="6"/>
      <c r="AB231" s="6"/>
      <c r="AC231" s="6"/>
      <c r="AD231" s="6"/>
      <c r="AE231" s="6"/>
      <c r="AF231" s="6"/>
    </row>
    <row r="232" ht="12.0" customHeight="1" outlineLevel="3">
      <c r="A232" s="6"/>
      <c r="B232" s="191" t="s">
        <v>625</v>
      </c>
      <c r="C232" s="70" t="s">
        <v>626</v>
      </c>
      <c r="D232" s="63" t="s">
        <v>612</v>
      </c>
      <c r="E232" s="183">
        <v>16.0</v>
      </c>
      <c r="F232" s="53"/>
      <c r="G232" s="192">
        <f t="shared" si="67"/>
        <v>0</v>
      </c>
      <c r="H232" s="56">
        <f t="shared" si="68"/>
        <v>0</v>
      </c>
      <c r="I232" s="6"/>
      <c r="J232" s="6"/>
      <c r="K232" s="6"/>
      <c r="L232" s="6"/>
      <c r="M232" s="6"/>
      <c r="N232" s="6"/>
      <c r="O232" s="6"/>
      <c r="P232" s="6"/>
      <c r="Q232" s="6"/>
      <c r="R232" s="6"/>
      <c r="S232" s="6"/>
      <c r="T232" s="6"/>
      <c r="U232" s="6"/>
      <c r="V232" s="6"/>
      <c r="W232" s="6"/>
      <c r="X232" s="6"/>
      <c r="Y232" s="6"/>
      <c r="Z232" s="6"/>
      <c r="AA232" s="6"/>
      <c r="AB232" s="6"/>
      <c r="AC232" s="6"/>
      <c r="AD232" s="6"/>
      <c r="AE232" s="6"/>
      <c r="AF232" s="6"/>
    </row>
    <row r="233" ht="12.0" customHeight="1" outlineLevel="3">
      <c r="A233" s="6"/>
      <c r="B233" s="191" t="s">
        <v>627</v>
      </c>
      <c r="C233" s="70" t="s">
        <v>628</v>
      </c>
      <c r="D233" s="63" t="s">
        <v>612</v>
      </c>
      <c r="E233" s="183">
        <v>32.0</v>
      </c>
      <c r="F233" s="53"/>
      <c r="G233" s="192">
        <f t="shared" si="67"/>
        <v>0</v>
      </c>
      <c r="H233" s="56">
        <f t="shared" si="68"/>
        <v>0</v>
      </c>
      <c r="I233" s="6"/>
      <c r="J233" s="6"/>
      <c r="K233" s="6"/>
      <c r="L233" s="6"/>
      <c r="M233" s="6"/>
      <c r="N233" s="6"/>
      <c r="O233" s="6"/>
      <c r="P233" s="6"/>
      <c r="Q233" s="6"/>
      <c r="R233" s="6"/>
      <c r="S233" s="6"/>
      <c r="T233" s="6"/>
      <c r="U233" s="6"/>
      <c r="V233" s="6"/>
      <c r="W233" s="6"/>
      <c r="X233" s="6"/>
      <c r="Y233" s="6"/>
      <c r="Z233" s="6"/>
      <c r="AA233" s="6"/>
      <c r="AB233" s="6"/>
      <c r="AC233" s="6"/>
      <c r="AD233" s="6"/>
      <c r="AE233" s="6"/>
      <c r="AF233" s="6"/>
    </row>
    <row r="234" ht="12.0" customHeight="1" outlineLevel="3">
      <c r="A234" s="6"/>
      <c r="B234" s="191" t="s">
        <v>629</v>
      </c>
      <c r="C234" s="70" t="s">
        <v>630</v>
      </c>
      <c r="D234" s="63" t="s">
        <v>612</v>
      </c>
      <c r="E234" s="183">
        <v>9.0</v>
      </c>
      <c r="F234" s="53"/>
      <c r="G234" s="192">
        <f t="shared" si="67"/>
        <v>0</v>
      </c>
      <c r="H234" s="56">
        <f t="shared" si="68"/>
        <v>0</v>
      </c>
      <c r="I234" s="6"/>
      <c r="J234" s="6"/>
      <c r="K234" s="6"/>
      <c r="L234" s="6"/>
      <c r="M234" s="6"/>
      <c r="N234" s="6"/>
      <c r="O234" s="6"/>
      <c r="P234" s="6"/>
      <c r="Q234" s="6"/>
      <c r="R234" s="6"/>
      <c r="S234" s="6"/>
      <c r="T234" s="6"/>
      <c r="U234" s="6"/>
      <c r="V234" s="6"/>
      <c r="W234" s="6"/>
      <c r="X234" s="6"/>
      <c r="Y234" s="6"/>
      <c r="Z234" s="6"/>
      <c r="AA234" s="6"/>
      <c r="AB234" s="6"/>
      <c r="AC234" s="6"/>
      <c r="AD234" s="6"/>
      <c r="AE234" s="6"/>
      <c r="AF234" s="6"/>
    </row>
    <row r="235" ht="12.0" customHeight="1" outlineLevel="3">
      <c r="A235" s="6"/>
      <c r="B235" s="191" t="s">
        <v>631</v>
      </c>
      <c r="C235" s="70" t="s">
        <v>632</v>
      </c>
      <c r="D235" s="63" t="s">
        <v>612</v>
      </c>
      <c r="E235" s="183">
        <v>1.0</v>
      </c>
      <c r="F235" s="53"/>
      <c r="G235" s="192">
        <f t="shared" si="67"/>
        <v>0</v>
      </c>
      <c r="H235" s="56">
        <f t="shared" si="68"/>
        <v>0</v>
      </c>
      <c r="I235" s="6"/>
      <c r="J235" s="6"/>
      <c r="K235" s="6"/>
      <c r="L235" s="6"/>
      <c r="M235" s="6"/>
      <c r="N235" s="6"/>
      <c r="O235" s="6"/>
      <c r="P235" s="6"/>
      <c r="Q235" s="6"/>
      <c r="R235" s="6"/>
      <c r="S235" s="6"/>
      <c r="T235" s="6"/>
      <c r="U235" s="6"/>
      <c r="V235" s="6"/>
      <c r="W235" s="6"/>
      <c r="X235" s="6"/>
      <c r="Y235" s="6"/>
      <c r="Z235" s="6"/>
      <c r="AA235" s="6"/>
      <c r="AB235" s="6"/>
      <c r="AC235" s="6"/>
      <c r="AD235" s="6"/>
      <c r="AE235" s="6"/>
      <c r="AF235" s="6"/>
    </row>
    <row r="236" ht="12.0" customHeight="1" outlineLevel="3">
      <c r="A236" s="6"/>
      <c r="B236" s="191" t="s">
        <v>633</v>
      </c>
      <c r="C236" s="70" t="s">
        <v>634</v>
      </c>
      <c r="D236" s="63" t="s">
        <v>635</v>
      </c>
      <c r="E236" s="183">
        <v>1320.0</v>
      </c>
      <c r="F236" s="53"/>
      <c r="G236" s="192">
        <f t="shared" si="67"/>
        <v>0</v>
      </c>
      <c r="H236" s="56">
        <f t="shared" si="68"/>
        <v>0</v>
      </c>
      <c r="I236" s="6"/>
      <c r="J236" s="6"/>
      <c r="K236" s="6"/>
      <c r="L236" s="6"/>
      <c r="M236" s="6"/>
      <c r="N236" s="6"/>
      <c r="O236" s="6"/>
      <c r="P236" s="6"/>
      <c r="Q236" s="6"/>
      <c r="R236" s="6"/>
      <c r="S236" s="6"/>
      <c r="T236" s="6"/>
      <c r="U236" s="6"/>
      <c r="V236" s="6"/>
      <c r="W236" s="6"/>
      <c r="X236" s="6"/>
      <c r="Y236" s="6"/>
      <c r="Z236" s="6"/>
      <c r="AA236" s="6"/>
      <c r="AB236" s="6"/>
      <c r="AC236" s="6"/>
      <c r="AD236" s="6"/>
      <c r="AE236" s="6"/>
      <c r="AF236" s="6"/>
    </row>
    <row r="237" ht="12.0" customHeight="1" outlineLevel="3">
      <c r="A237" s="6"/>
      <c r="B237" s="191" t="s">
        <v>636</v>
      </c>
      <c r="C237" s="70" t="s">
        <v>637</v>
      </c>
      <c r="D237" s="63" t="s">
        <v>635</v>
      </c>
      <c r="E237" s="183">
        <v>100.0</v>
      </c>
      <c r="F237" s="53"/>
      <c r="G237" s="192">
        <f t="shared" si="67"/>
        <v>0</v>
      </c>
      <c r="H237" s="56">
        <f t="shared" si="68"/>
        <v>0</v>
      </c>
      <c r="I237" s="6"/>
      <c r="J237" s="6"/>
      <c r="K237" s="6"/>
      <c r="L237" s="6"/>
      <c r="M237" s="6"/>
      <c r="N237" s="6"/>
      <c r="O237" s="6"/>
      <c r="P237" s="6"/>
      <c r="Q237" s="6"/>
      <c r="R237" s="6"/>
      <c r="S237" s="6"/>
      <c r="T237" s="6"/>
      <c r="U237" s="6"/>
      <c r="V237" s="6"/>
      <c r="W237" s="6"/>
      <c r="X237" s="6"/>
      <c r="Y237" s="6"/>
      <c r="Z237" s="6"/>
      <c r="AA237" s="6"/>
      <c r="AB237" s="6"/>
      <c r="AC237" s="6"/>
      <c r="AD237" s="6"/>
      <c r="AE237" s="6"/>
      <c r="AF237" s="6"/>
    </row>
    <row r="238" ht="12.0" customHeight="1" outlineLevel="3">
      <c r="A238" s="6"/>
      <c r="B238" s="191" t="s">
        <v>638</v>
      </c>
      <c r="C238" s="70" t="s">
        <v>639</v>
      </c>
      <c r="D238" s="63" t="s">
        <v>635</v>
      </c>
      <c r="E238" s="183">
        <v>65.0</v>
      </c>
      <c r="F238" s="53"/>
      <c r="G238" s="192">
        <f t="shared" si="67"/>
        <v>0</v>
      </c>
      <c r="H238" s="56">
        <f t="shared" si="68"/>
        <v>0</v>
      </c>
      <c r="I238" s="6"/>
      <c r="J238" s="6"/>
      <c r="K238" s="6"/>
      <c r="L238" s="6"/>
      <c r="M238" s="6"/>
      <c r="N238" s="6"/>
      <c r="O238" s="6"/>
      <c r="P238" s="6"/>
      <c r="Q238" s="6"/>
      <c r="R238" s="6"/>
      <c r="S238" s="6"/>
      <c r="T238" s="6"/>
      <c r="U238" s="6"/>
      <c r="V238" s="6"/>
      <c r="W238" s="6"/>
      <c r="X238" s="6"/>
      <c r="Y238" s="6"/>
      <c r="Z238" s="6"/>
      <c r="AA238" s="6"/>
      <c r="AB238" s="6"/>
      <c r="AC238" s="6"/>
      <c r="AD238" s="6"/>
      <c r="AE238" s="6"/>
      <c r="AF238" s="6"/>
    </row>
    <row r="239" ht="12.0" customHeight="1" outlineLevel="3">
      <c r="A239" s="6"/>
      <c r="B239" s="191" t="s">
        <v>640</v>
      </c>
      <c r="C239" s="70" t="s">
        <v>641</v>
      </c>
      <c r="D239" s="63" t="s">
        <v>635</v>
      </c>
      <c r="E239" s="183">
        <v>30.0</v>
      </c>
      <c r="F239" s="53"/>
      <c r="G239" s="192">
        <f t="shared" si="67"/>
        <v>0</v>
      </c>
      <c r="H239" s="56">
        <f t="shared" si="68"/>
        <v>0</v>
      </c>
      <c r="I239" s="6"/>
      <c r="J239" s="6"/>
      <c r="K239" s="6"/>
      <c r="L239" s="6"/>
      <c r="M239" s="6"/>
      <c r="N239" s="6"/>
      <c r="O239" s="6"/>
      <c r="P239" s="6"/>
      <c r="Q239" s="6"/>
      <c r="R239" s="6"/>
      <c r="S239" s="6"/>
      <c r="T239" s="6"/>
      <c r="U239" s="6"/>
      <c r="V239" s="6"/>
      <c r="W239" s="6"/>
      <c r="X239" s="6"/>
      <c r="Y239" s="6"/>
      <c r="Z239" s="6"/>
      <c r="AA239" s="6"/>
      <c r="AB239" s="6"/>
      <c r="AC239" s="6"/>
      <c r="AD239" s="6"/>
      <c r="AE239" s="6"/>
      <c r="AF239" s="6"/>
    </row>
    <row r="240" ht="12.0" customHeight="1" outlineLevel="3">
      <c r="A240" s="6"/>
      <c r="B240" s="191" t="s">
        <v>642</v>
      </c>
      <c r="C240" s="70" t="s">
        <v>643</v>
      </c>
      <c r="D240" s="63" t="s">
        <v>612</v>
      </c>
      <c r="E240" s="183">
        <v>440.0</v>
      </c>
      <c r="F240" s="53"/>
      <c r="G240" s="192">
        <f t="shared" si="67"/>
        <v>0</v>
      </c>
      <c r="H240" s="56">
        <f t="shared" si="68"/>
        <v>0</v>
      </c>
      <c r="I240" s="6"/>
      <c r="J240" s="6"/>
      <c r="K240" s="6"/>
      <c r="L240" s="6"/>
      <c r="M240" s="6"/>
      <c r="N240" s="6"/>
      <c r="O240" s="6"/>
      <c r="P240" s="6"/>
      <c r="Q240" s="6"/>
      <c r="R240" s="6"/>
      <c r="S240" s="6"/>
      <c r="T240" s="6"/>
      <c r="U240" s="6"/>
      <c r="V240" s="6"/>
      <c r="W240" s="6"/>
      <c r="X240" s="6"/>
      <c r="Y240" s="6"/>
      <c r="Z240" s="6"/>
      <c r="AA240" s="6"/>
      <c r="AB240" s="6"/>
      <c r="AC240" s="6"/>
      <c r="AD240" s="6"/>
      <c r="AE240" s="6"/>
      <c r="AF240" s="6"/>
    </row>
    <row r="241" ht="12.0" customHeight="1" outlineLevel="3">
      <c r="A241" s="6"/>
      <c r="B241" s="191" t="s">
        <v>644</v>
      </c>
      <c r="C241" s="70" t="s">
        <v>645</v>
      </c>
      <c r="D241" s="63" t="s">
        <v>612</v>
      </c>
      <c r="E241" s="183">
        <v>34.0</v>
      </c>
      <c r="F241" s="53"/>
      <c r="G241" s="192">
        <f t="shared" si="67"/>
        <v>0</v>
      </c>
      <c r="H241" s="56">
        <f t="shared" si="68"/>
        <v>0</v>
      </c>
      <c r="I241" s="6"/>
      <c r="J241" s="6"/>
      <c r="K241" s="6"/>
      <c r="L241" s="6"/>
      <c r="M241" s="6"/>
      <c r="N241" s="6"/>
      <c r="O241" s="6"/>
      <c r="P241" s="6"/>
      <c r="Q241" s="6"/>
      <c r="R241" s="6"/>
      <c r="S241" s="6"/>
      <c r="T241" s="6"/>
      <c r="U241" s="6"/>
      <c r="V241" s="6"/>
      <c r="W241" s="6"/>
      <c r="X241" s="6"/>
      <c r="Y241" s="6"/>
      <c r="Z241" s="6"/>
      <c r="AA241" s="6"/>
      <c r="AB241" s="6"/>
      <c r="AC241" s="6"/>
      <c r="AD241" s="6"/>
      <c r="AE241" s="6"/>
      <c r="AF241" s="6"/>
    </row>
    <row r="242" ht="12.0" customHeight="1" outlineLevel="3">
      <c r="A242" s="6"/>
      <c r="B242" s="191" t="s">
        <v>646</v>
      </c>
      <c r="C242" s="70" t="s">
        <v>647</v>
      </c>
      <c r="D242" s="63" t="s">
        <v>635</v>
      </c>
      <c r="E242" s="183">
        <v>1102.0</v>
      </c>
      <c r="F242" s="53"/>
      <c r="G242" s="192">
        <f t="shared" si="67"/>
        <v>0</v>
      </c>
      <c r="H242" s="56">
        <f t="shared" si="68"/>
        <v>0</v>
      </c>
      <c r="I242" s="6"/>
      <c r="J242" s="6"/>
      <c r="K242" s="6"/>
      <c r="L242" s="6"/>
      <c r="M242" s="6"/>
      <c r="N242" s="6"/>
      <c r="O242" s="6"/>
      <c r="P242" s="6"/>
      <c r="Q242" s="6"/>
      <c r="R242" s="6"/>
      <c r="S242" s="6"/>
      <c r="T242" s="6"/>
      <c r="U242" s="6"/>
      <c r="V242" s="6"/>
      <c r="W242" s="6"/>
      <c r="X242" s="6"/>
      <c r="Y242" s="6"/>
      <c r="Z242" s="6"/>
      <c r="AA242" s="6"/>
      <c r="AB242" s="6"/>
      <c r="AC242" s="6"/>
      <c r="AD242" s="6"/>
      <c r="AE242" s="6"/>
      <c r="AF242" s="6"/>
    </row>
    <row r="243" ht="12.0" customHeight="1" outlineLevel="3">
      <c r="A243" s="6"/>
      <c r="B243" s="191" t="s">
        <v>648</v>
      </c>
      <c r="C243" s="70" t="s">
        <v>649</v>
      </c>
      <c r="D243" s="63" t="s">
        <v>635</v>
      </c>
      <c r="E243" s="183">
        <v>1450.0</v>
      </c>
      <c r="F243" s="53"/>
      <c r="G243" s="192">
        <f t="shared" si="67"/>
        <v>0</v>
      </c>
      <c r="H243" s="56">
        <f t="shared" si="68"/>
        <v>0</v>
      </c>
      <c r="I243" s="6"/>
      <c r="J243" s="6"/>
      <c r="K243" s="6"/>
      <c r="L243" s="6"/>
      <c r="M243" s="6"/>
      <c r="N243" s="6"/>
      <c r="O243" s="6"/>
      <c r="P243" s="6"/>
      <c r="Q243" s="6"/>
      <c r="R243" s="6"/>
      <c r="S243" s="6"/>
      <c r="T243" s="6"/>
      <c r="U243" s="6"/>
      <c r="V243" s="6"/>
      <c r="W243" s="6"/>
      <c r="X243" s="6"/>
      <c r="Y243" s="6"/>
      <c r="Z243" s="6"/>
      <c r="AA243" s="6"/>
      <c r="AB243" s="6"/>
      <c r="AC243" s="6"/>
      <c r="AD243" s="6"/>
      <c r="AE243" s="6"/>
      <c r="AF243" s="6"/>
    </row>
    <row r="244" ht="12.0" customHeight="1" outlineLevel="3">
      <c r="A244" s="6"/>
      <c r="B244" s="191" t="s">
        <v>650</v>
      </c>
      <c r="C244" s="70" t="s">
        <v>651</v>
      </c>
      <c r="D244" s="63" t="s">
        <v>635</v>
      </c>
      <c r="E244" s="183">
        <v>1152.0</v>
      </c>
      <c r="F244" s="53"/>
      <c r="G244" s="192">
        <f t="shared" si="67"/>
        <v>0</v>
      </c>
      <c r="H244" s="56">
        <f t="shared" si="68"/>
        <v>0</v>
      </c>
      <c r="I244" s="6"/>
      <c r="J244" s="6"/>
      <c r="K244" s="6"/>
      <c r="L244" s="6"/>
      <c r="M244" s="6"/>
      <c r="N244" s="6"/>
      <c r="O244" s="6"/>
      <c r="P244" s="6"/>
      <c r="Q244" s="6"/>
      <c r="R244" s="6"/>
      <c r="S244" s="6"/>
      <c r="T244" s="6"/>
      <c r="U244" s="6"/>
      <c r="V244" s="6"/>
      <c r="W244" s="6"/>
      <c r="X244" s="6"/>
      <c r="Y244" s="6"/>
      <c r="Z244" s="6"/>
      <c r="AA244" s="6"/>
      <c r="AB244" s="6"/>
      <c r="AC244" s="6"/>
      <c r="AD244" s="6"/>
      <c r="AE244" s="6"/>
      <c r="AF244" s="6"/>
    </row>
    <row r="245" ht="12.0" customHeight="1" outlineLevel="3">
      <c r="A245" s="6"/>
      <c r="B245" s="191" t="s">
        <v>652</v>
      </c>
      <c r="C245" s="70" t="s">
        <v>653</v>
      </c>
      <c r="D245" s="63" t="s">
        <v>635</v>
      </c>
      <c r="E245" s="183">
        <v>150.0</v>
      </c>
      <c r="F245" s="53"/>
      <c r="G245" s="192">
        <f t="shared" si="67"/>
        <v>0</v>
      </c>
      <c r="H245" s="56">
        <f t="shared" si="68"/>
        <v>0</v>
      </c>
      <c r="I245" s="6"/>
      <c r="J245" s="6"/>
      <c r="K245" s="6"/>
      <c r="L245" s="6"/>
      <c r="M245" s="6"/>
      <c r="N245" s="6"/>
      <c r="O245" s="6"/>
      <c r="P245" s="6"/>
      <c r="Q245" s="6"/>
      <c r="R245" s="6"/>
      <c r="S245" s="6"/>
      <c r="T245" s="6"/>
      <c r="U245" s="6"/>
      <c r="V245" s="6"/>
      <c r="W245" s="6"/>
      <c r="X245" s="6"/>
      <c r="Y245" s="6"/>
      <c r="Z245" s="6"/>
      <c r="AA245" s="6"/>
      <c r="AB245" s="6"/>
      <c r="AC245" s="6"/>
      <c r="AD245" s="6"/>
      <c r="AE245" s="6"/>
      <c r="AF245" s="6"/>
    </row>
    <row r="246" ht="12.0" customHeight="1" outlineLevel="2">
      <c r="A246" s="12"/>
      <c r="B246" s="176" t="s">
        <v>238</v>
      </c>
      <c r="C246" s="177" t="s">
        <v>239</v>
      </c>
      <c r="D246" s="178"/>
      <c r="E246" s="179"/>
      <c r="F246" s="180"/>
      <c r="G246" s="181">
        <f>SUM(G247:G270)</f>
        <v>0</v>
      </c>
      <c r="H246" s="182" t="str">
        <f>G246/$G$827</f>
        <v>#DIV/0!</v>
      </c>
      <c r="I246" s="31"/>
      <c r="J246" s="31"/>
      <c r="K246" s="48"/>
      <c r="L246" s="12"/>
      <c r="M246" s="12"/>
      <c r="N246" s="12"/>
      <c r="O246" s="153"/>
      <c r="P246" s="12"/>
      <c r="Q246" s="49"/>
      <c r="R246" s="12"/>
      <c r="S246" s="12"/>
      <c r="T246" s="12"/>
      <c r="U246" s="12"/>
      <c r="V246" s="12"/>
      <c r="W246" s="12"/>
      <c r="X246" s="12"/>
      <c r="Y246" s="12"/>
      <c r="Z246" s="12"/>
      <c r="AA246" s="12"/>
      <c r="AB246" s="12"/>
      <c r="AC246" s="12"/>
      <c r="AD246" s="12"/>
      <c r="AE246" s="12"/>
      <c r="AF246" s="12"/>
    </row>
    <row r="247" ht="12.0" customHeight="1" outlineLevel="3">
      <c r="A247" s="12"/>
      <c r="B247" s="50" t="s">
        <v>240</v>
      </c>
      <c r="C247" s="51" t="s">
        <v>241</v>
      </c>
      <c r="D247" s="63" t="s">
        <v>44</v>
      </c>
      <c r="E247" s="183">
        <v>15.0</v>
      </c>
      <c r="F247" s="53"/>
      <c r="G247" s="184">
        <f t="shared" ref="G247:G270" si="69">ROUND(E247*F247,0)</f>
        <v>0</v>
      </c>
      <c r="H247" s="56">
        <f t="shared" ref="H247:H271" si="70">IFERROR(G247/$G$827,0)</f>
        <v>0</v>
      </c>
      <c r="I247" s="57"/>
      <c r="J247" s="57"/>
      <c r="K247" s="48"/>
      <c r="L247" s="12"/>
      <c r="M247" s="12"/>
      <c r="N247" s="12"/>
      <c r="O247" s="153"/>
      <c r="P247" s="12"/>
      <c r="Q247" s="49"/>
      <c r="R247" s="12"/>
      <c r="S247" s="12"/>
      <c r="T247" s="12"/>
      <c r="U247" s="12"/>
      <c r="V247" s="12"/>
      <c r="W247" s="12"/>
      <c r="X247" s="12"/>
      <c r="Y247" s="12"/>
      <c r="Z247" s="12"/>
      <c r="AA247" s="12"/>
      <c r="AB247" s="12"/>
      <c r="AC247" s="12"/>
      <c r="AD247" s="12"/>
      <c r="AE247" s="12"/>
      <c r="AF247" s="12"/>
    </row>
    <row r="248" ht="12.0" customHeight="1" outlineLevel="3">
      <c r="A248" s="12"/>
      <c r="B248" s="50" t="s">
        <v>242</v>
      </c>
      <c r="C248" s="51" t="s">
        <v>654</v>
      </c>
      <c r="D248" s="69" t="s">
        <v>44</v>
      </c>
      <c r="E248" s="183">
        <v>5.0</v>
      </c>
      <c r="F248" s="53"/>
      <c r="G248" s="184">
        <f t="shared" si="69"/>
        <v>0</v>
      </c>
      <c r="H248" s="56">
        <f t="shared" si="70"/>
        <v>0</v>
      </c>
      <c r="I248" s="57"/>
      <c r="J248" s="57"/>
      <c r="K248" s="48"/>
      <c r="L248" s="12"/>
      <c r="M248" s="12"/>
      <c r="N248" s="12"/>
      <c r="O248" s="153"/>
      <c r="P248" s="12"/>
      <c r="Q248" s="49"/>
      <c r="R248" s="12"/>
      <c r="S248" s="12"/>
      <c r="T248" s="12"/>
      <c r="U248" s="12"/>
      <c r="V248" s="12"/>
      <c r="W248" s="12"/>
      <c r="X248" s="12"/>
      <c r="Y248" s="12"/>
      <c r="Z248" s="12"/>
      <c r="AA248" s="12"/>
      <c r="AB248" s="12"/>
      <c r="AC248" s="12"/>
      <c r="AD248" s="12"/>
      <c r="AE248" s="12"/>
      <c r="AF248" s="12"/>
    </row>
    <row r="249" ht="12.0" customHeight="1" outlineLevel="3">
      <c r="A249" s="12"/>
      <c r="B249" s="50" t="s">
        <v>244</v>
      </c>
      <c r="C249" s="51" t="s">
        <v>245</v>
      </c>
      <c r="D249" s="69" t="s">
        <v>44</v>
      </c>
      <c r="E249" s="183">
        <v>2.0</v>
      </c>
      <c r="F249" s="53"/>
      <c r="G249" s="184">
        <f t="shared" si="69"/>
        <v>0</v>
      </c>
      <c r="H249" s="56">
        <f t="shared" si="70"/>
        <v>0</v>
      </c>
      <c r="I249" s="57"/>
      <c r="J249" s="57"/>
      <c r="K249" s="48"/>
      <c r="L249" s="12"/>
      <c r="M249" s="12"/>
      <c r="N249" s="12"/>
      <c r="O249" s="153"/>
      <c r="P249" s="12"/>
      <c r="Q249" s="49"/>
      <c r="R249" s="12"/>
      <c r="S249" s="12"/>
      <c r="T249" s="12"/>
      <c r="U249" s="12"/>
      <c r="V249" s="12"/>
      <c r="W249" s="12"/>
      <c r="X249" s="12"/>
      <c r="Y249" s="12"/>
      <c r="Z249" s="12"/>
      <c r="AA249" s="12"/>
      <c r="AB249" s="12"/>
      <c r="AC249" s="12"/>
      <c r="AD249" s="12"/>
      <c r="AE249" s="12"/>
      <c r="AF249" s="12"/>
    </row>
    <row r="250" ht="12.0" customHeight="1" outlineLevel="3">
      <c r="A250" s="12"/>
      <c r="B250" s="50" t="s">
        <v>246</v>
      </c>
      <c r="C250" s="51" t="s">
        <v>247</v>
      </c>
      <c r="D250" s="69" t="s">
        <v>194</v>
      </c>
      <c r="E250" s="183">
        <v>49.0</v>
      </c>
      <c r="F250" s="53"/>
      <c r="G250" s="184">
        <f t="shared" si="69"/>
        <v>0</v>
      </c>
      <c r="H250" s="56">
        <f t="shared" si="70"/>
        <v>0</v>
      </c>
      <c r="I250" s="57"/>
      <c r="J250" s="57"/>
      <c r="K250" s="48"/>
      <c r="L250" s="12"/>
      <c r="M250" s="12"/>
      <c r="N250" s="12"/>
      <c r="O250" s="153"/>
      <c r="P250" s="12"/>
      <c r="Q250" s="49"/>
      <c r="R250" s="12"/>
      <c r="S250" s="12"/>
      <c r="T250" s="12"/>
      <c r="U250" s="12"/>
      <c r="V250" s="12"/>
      <c r="W250" s="12"/>
      <c r="X250" s="12"/>
      <c r="Y250" s="12"/>
      <c r="Z250" s="12"/>
      <c r="AA250" s="12"/>
      <c r="AB250" s="12"/>
      <c r="AC250" s="12"/>
      <c r="AD250" s="12"/>
      <c r="AE250" s="12"/>
      <c r="AF250" s="12"/>
    </row>
    <row r="251" ht="12.0" customHeight="1" outlineLevel="3">
      <c r="A251" s="12"/>
      <c r="B251" s="50" t="s">
        <v>248</v>
      </c>
      <c r="C251" s="51" t="s">
        <v>249</v>
      </c>
      <c r="D251" s="69" t="s">
        <v>194</v>
      </c>
      <c r="E251" s="183">
        <v>7.0</v>
      </c>
      <c r="F251" s="53"/>
      <c r="G251" s="184">
        <f t="shared" si="69"/>
        <v>0</v>
      </c>
      <c r="H251" s="56">
        <f t="shared" si="70"/>
        <v>0</v>
      </c>
      <c r="I251" s="57"/>
      <c r="J251" s="57"/>
      <c r="K251" s="48"/>
      <c r="L251" s="12"/>
      <c r="M251" s="12"/>
      <c r="N251" s="12"/>
      <c r="O251" s="153"/>
      <c r="P251" s="12"/>
      <c r="Q251" s="49"/>
      <c r="R251" s="12"/>
      <c r="S251" s="12"/>
      <c r="T251" s="12"/>
      <c r="U251" s="12"/>
      <c r="V251" s="12"/>
      <c r="W251" s="12"/>
      <c r="X251" s="12"/>
      <c r="Y251" s="12"/>
      <c r="Z251" s="12"/>
      <c r="AA251" s="12"/>
      <c r="AB251" s="12"/>
      <c r="AC251" s="12"/>
      <c r="AD251" s="12"/>
      <c r="AE251" s="12"/>
      <c r="AF251" s="12"/>
    </row>
    <row r="252" ht="12.0" customHeight="1" outlineLevel="3">
      <c r="A252" s="12"/>
      <c r="B252" s="50" t="s">
        <v>250</v>
      </c>
      <c r="C252" s="51" t="s">
        <v>251</v>
      </c>
      <c r="D252" s="69" t="s">
        <v>194</v>
      </c>
      <c r="E252" s="183">
        <v>5.0</v>
      </c>
      <c r="F252" s="53"/>
      <c r="G252" s="184">
        <f t="shared" si="69"/>
        <v>0</v>
      </c>
      <c r="H252" s="56">
        <f t="shared" si="70"/>
        <v>0</v>
      </c>
      <c r="I252" s="57"/>
      <c r="J252" s="57"/>
      <c r="K252" s="48"/>
      <c r="L252" s="12"/>
      <c r="M252" s="12"/>
      <c r="N252" s="12"/>
      <c r="O252" s="153"/>
      <c r="P252" s="12"/>
      <c r="Q252" s="49"/>
      <c r="R252" s="12"/>
      <c r="S252" s="12"/>
      <c r="T252" s="12"/>
      <c r="U252" s="12"/>
      <c r="V252" s="12"/>
      <c r="W252" s="12"/>
      <c r="X252" s="12"/>
      <c r="Y252" s="12"/>
      <c r="Z252" s="12"/>
      <c r="AA252" s="12"/>
      <c r="AB252" s="12"/>
      <c r="AC252" s="12"/>
      <c r="AD252" s="12"/>
      <c r="AE252" s="12"/>
      <c r="AF252" s="12"/>
    </row>
    <row r="253" ht="12.0" customHeight="1" outlineLevel="3">
      <c r="A253" s="12"/>
      <c r="B253" s="50" t="s">
        <v>252</v>
      </c>
      <c r="C253" s="51" t="s">
        <v>253</v>
      </c>
      <c r="D253" s="69" t="s">
        <v>44</v>
      </c>
      <c r="E253" s="183">
        <v>30.0</v>
      </c>
      <c r="F253" s="53"/>
      <c r="G253" s="184">
        <f t="shared" si="69"/>
        <v>0</v>
      </c>
      <c r="H253" s="56">
        <f t="shared" si="70"/>
        <v>0</v>
      </c>
      <c r="I253" s="57"/>
      <c r="J253" s="57"/>
      <c r="K253" s="48"/>
      <c r="L253" s="12"/>
      <c r="M253" s="12"/>
      <c r="N253" s="12"/>
      <c r="O253" s="153"/>
      <c r="P253" s="12"/>
      <c r="Q253" s="49"/>
      <c r="R253" s="12"/>
      <c r="S253" s="12"/>
      <c r="T253" s="12"/>
      <c r="U253" s="12"/>
      <c r="V253" s="12"/>
      <c r="W253" s="12"/>
      <c r="X253" s="12"/>
      <c r="Y253" s="12"/>
      <c r="Z253" s="12"/>
      <c r="AA253" s="12"/>
      <c r="AB253" s="12"/>
      <c r="AC253" s="12"/>
      <c r="AD253" s="12"/>
      <c r="AE253" s="12"/>
      <c r="AF253" s="12"/>
    </row>
    <row r="254" ht="12.0" customHeight="1" outlineLevel="3">
      <c r="A254" s="12"/>
      <c r="B254" s="50" t="s">
        <v>254</v>
      </c>
      <c r="C254" s="51" t="s">
        <v>255</v>
      </c>
      <c r="D254" s="69" t="s">
        <v>44</v>
      </c>
      <c r="E254" s="183">
        <v>15.0</v>
      </c>
      <c r="F254" s="53"/>
      <c r="G254" s="184">
        <f t="shared" si="69"/>
        <v>0</v>
      </c>
      <c r="H254" s="56">
        <f t="shared" si="70"/>
        <v>0</v>
      </c>
      <c r="I254" s="57"/>
      <c r="J254" s="57"/>
      <c r="K254" s="48"/>
      <c r="L254" s="12"/>
      <c r="M254" s="12"/>
      <c r="N254" s="12"/>
      <c r="O254" s="153"/>
      <c r="P254" s="12"/>
      <c r="Q254" s="49"/>
      <c r="R254" s="12"/>
      <c r="S254" s="12"/>
      <c r="T254" s="12"/>
      <c r="U254" s="12"/>
      <c r="V254" s="12"/>
      <c r="W254" s="12"/>
      <c r="X254" s="12"/>
      <c r="Y254" s="12"/>
      <c r="Z254" s="12"/>
      <c r="AA254" s="12"/>
      <c r="AB254" s="12"/>
      <c r="AC254" s="12"/>
      <c r="AD254" s="12"/>
      <c r="AE254" s="12"/>
      <c r="AF254" s="12"/>
    </row>
    <row r="255" ht="12.0" customHeight="1" outlineLevel="3">
      <c r="A255" s="12"/>
      <c r="B255" s="50" t="s">
        <v>256</v>
      </c>
      <c r="C255" s="51" t="s">
        <v>257</v>
      </c>
      <c r="D255" s="69" t="s">
        <v>44</v>
      </c>
      <c r="E255" s="183">
        <v>14.0</v>
      </c>
      <c r="F255" s="53"/>
      <c r="G255" s="184">
        <f t="shared" si="69"/>
        <v>0</v>
      </c>
      <c r="H255" s="56">
        <f t="shared" si="70"/>
        <v>0</v>
      </c>
      <c r="I255" s="57"/>
      <c r="J255" s="57"/>
      <c r="K255" s="48"/>
      <c r="L255" s="12"/>
      <c r="M255" s="12"/>
      <c r="N255" s="12"/>
      <c r="O255" s="153"/>
      <c r="P255" s="12"/>
      <c r="Q255" s="49"/>
      <c r="R255" s="12"/>
      <c r="S255" s="12"/>
      <c r="T255" s="12"/>
      <c r="U255" s="12"/>
      <c r="V255" s="12"/>
      <c r="W255" s="12"/>
      <c r="X255" s="12"/>
      <c r="Y255" s="12"/>
      <c r="Z255" s="12"/>
      <c r="AA255" s="12"/>
      <c r="AB255" s="12"/>
      <c r="AC255" s="12"/>
      <c r="AD255" s="12"/>
      <c r="AE255" s="12"/>
      <c r="AF255" s="12"/>
    </row>
    <row r="256" ht="12.0" customHeight="1" outlineLevel="3">
      <c r="A256" s="12"/>
      <c r="B256" s="50" t="s">
        <v>258</v>
      </c>
      <c r="C256" s="51" t="s">
        <v>259</v>
      </c>
      <c r="D256" s="69" t="s">
        <v>44</v>
      </c>
      <c r="E256" s="183">
        <v>25.0</v>
      </c>
      <c r="F256" s="53"/>
      <c r="G256" s="184">
        <f t="shared" si="69"/>
        <v>0</v>
      </c>
      <c r="H256" s="56">
        <f t="shared" si="70"/>
        <v>0</v>
      </c>
      <c r="I256" s="57"/>
      <c r="J256" s="57"/>
      <c r="K256" s="48"/>
      <c r="L256" s="12"/>
      <c r="M256" s="12"/>
      <c r="N256" s="12"/>
      <c r="O256" s="153"/>
      <c r="P256" s="12"/>
      <c r="Q256" s="49"/>
      <c r="R256" s="12"/>
      <c r="S256" s="12"/>
      <c r="T256" s="12"/>
      <c r="U256" s="12"/>
      <c r="V256" s="12"/>
      <c r="W256" s="12"/>
      <c r="X256" s="12"/>
      <c r="Y256" s="12"/>
      <c r="Z256" s="12"/>
      <c r="AA256" s="12"/>
      <c r="AB256" s="12"/>
      <c r="AC256" s="12"/>
      <c r="AD256" s="12"/>
      <c r="AE256" s="12"/>
      <c r="AF256" s="12"/>
    </row>
    <row r="257" ht="12.0" customHeight="1" outlineLevel="3">
      <c r="A257" s="12"/>
      <c r="B257" s="50" t="s">
        <v>260</v>
      </c>
      <c r="C257" s="51" t="s">
        <v>261</v>
      </c>
      <c r="D257" s="69" t="s">
        <v>44</v>
      </c>
      <c r="E257" s="183">
        <v>4.0</v>
      </c>
      <c r="F257" s="53"/>
      <c r="G257" s="184">
        <f t="shared" si="69"/>
        <v>0</v>
      </c>
      <c r="H257" s="56">
        <f t="shared" si="70"/>
        <v>0</v>
      </c>
      <c r="I257" s="57"/>
      <c r="J257" s="57"/>
      <c r="K257" s="48"/>
      <c r="L257" s="12"/>
      <c r="M257" s="12"/>
      <c r="N257" s="12"/>
      <c r="O257" s="153"/>
      <c r="P257" s="12"/>
      <c r="Q257" s="49"/>
      <c r="R257" s="12"/>
      <c r="S257" s="12"/>
      <c r="T257" s="12"/>
      <c r="U257" s="12"/>
      <c r="V257" s="12"/>
      <c r="W257" s="12"/>
      <c r="X257" s="12"/>
      <c r="Y257" s="12"/>
      <c r="Z257" s="12"/>
      <c r="AA257" s="12"/>
      <c r="AB257" s="12"/>
      <c r="AC257" s="12"/>
      <c r="AD257" s="12"/>
      <c r="AE257" s="12"/>
      <c r="AF257" s="12"/>
    </row>
    <row r="258" ht="12.0" customHeight="1" outlineLevel="3">
      <c r="A258" s="12"/>
      <c r="B258" s="50" t="s">
        <v>262</v>
      </c>
      <c r="C258" s="51" t="s">
        <v>263</v>
      </c>
      <c r="D258" s="69" t="s">
        <v>44</v>
      </c>
      <c r="E258" s="183">
        <v>3.0</v>
      </c>
      <c r="F258" s="53"/>
      <c r="G258" s="184">
        <f t="shared" si="69"/>
        <v>0</v>
      </c>
      <c r="H258" s="56">
        <f t="shared" si="70"/>
        <v>0</v>
      </c>
      <c r="I258" s="57"/>
      <c r="J258" s="57"/>
      <c r="K258" s="48"/>
      <c r="L258" s="12"/>
      <c r="M258" s="12"/>
      <c r="N258" s="12"/>
      <c r="O258" s="153"/>
      <c r="P258" s="12"/>
      <c r="Q258" s="49"/>
      <c r="R258" s="12"/>
      <c r="S258" s="12"/>
      <c r="T258" s="12"/>
      <c r="U258" s="12"/>
      <c r="V258" s="12"/>
      <c r="W258" s="12"/>
      <c r="X258" s="12"/>
      <c r="Y258" s="12"/>
      <c r="Z258" s="12"/>
      <c r="AA258" s="12"/>
      <c r="AB258" s="12"/>
      <c r="AC258" s="12"/>
      <c r="AD258" s="12"/>
      <c r="AE258" s="12"/>
      <c r="AF258" s="12"/>
    </row>
    <row r="259" ht="12.0" customHeight="1" outlineLevel="3">
      <c r="A259" s="12"/>
      <c r="B259" s="50" t="s">
        <v>264</v>
      </c>
      <c r="C259" s="51" t="s">
        <v>265</v>
      </c>
      <c r="D259" s="69" t="s">
        <v>44</v>
      </c>
      <c r="E259" s="183">
        <v>5.0</v>
      </c>
      <c r="F259" s="53"/>
      <c r="G259" s="184">
        <f t="shared" si="69"/>
        <v>0</v>
      </c>
      <c r="H259" s="56">
        <f t="shared" si="70"/>
        <v>0</v>
      </c>
      <c r="I259" s="57"/>
      <c r="J259" s="57"/>
      <c r="K259" s="48"/>
      <c r="L259" s="12"/>
      <c r="M259" s="12"/>
      <c r="N259" s="12"/>
      <c r="O259" s="153"/>
      <c r="P259" s="12"/>
      <c r="Q259" s="49"/>
      <c r="R259" s="12"/>
      <c r="S259" s="12"/>
      <c r="T259" s="12"/>
      <c r="U259" s="12"/>
      <c r="V259" s="12"/>
      <c r="W259" s="12"/>
      <c r="X259" s="12"/>
      <c r="Y259" s="12"/>
      <c r="Z259" s="12"/>
      <c r="AA259" s="12"/>
      <c r="AB259" s="12"/>
      <c r="AC259" s="12"/>
      <c r="AD259" s="12"/>
      <c r="AE259" s="12"/>
      <c r="AF259" s="12"/>
    </row>
    <row r="260" ht="12.0" customHeight="1" outlineLevel="3">
      <c r="A260" s="12"/>
      <c r="B260" s="50" t="s">
        <v>266</v>
      </c>
      <c r="C260" s="51" t="s">
        <v>267</v>
      </c>
      <c r="D260" s="69" t="s">
        <v>44</v>
      </c>
      <c r="E260" s="183">
        <v>3.0</v>
      </c>
      <c r="F260" s="53"/>
      <c r="G260" s="184">
        <f t="shared" si="69"/>
        <v>0</v>
      </c>
      <c r="H260" s="56">
        <f t="shared" si="70"/>
        <v>0</v>
      </c>
      <c r="I260" s="57"/>
      <c r="J260" s="57"/>
      <c r="K260" s="48"/>
      <c r="L260" s="12"/>
      <c r="M260" s="12"/>
      <c r="N260" s="12"/>
      <c r="O260" s="153"/>
      <c r="P260" s="12"/>
      <c r="Q260" s="49"/>
      <c r="R260" s="12"/>
      <c r="S260" s="12"/>
      <c r="T260" s="12"/>
      <c r="U260" s="12"/>
      <c r="V260" s="12"/>
      <c r="W260" s="12"/>
      <c r="X260" s="12"/>
      <c r="Y260" s="12"/>
      <c r="Z260" s="12"/>
      <c r="AA260" s="12"/>
      <c r="AB260" s="12"/>
      <c r="AC260" s="12"/>
      <c r="AD260" s="12"/>
      <c r="AE260" s="12"/>
      <c r="AF260" s="12"/>
    </row>
    <row r="261" ht="12.0" customHeight="1" outlineLevel="3">
      <c r="A261" s="12"/>
      <c r="B261" s="50" t="s">
        <v>268</v>
      </c>
      <c r="C261" s="70" t="s">
        <v>269</v>
      </c>
      <c r="D261" s="63" t="s">
        <v>44</v>
      </c>
      <c r="E261" s="183">
        <v>4.0</v>
      </c>
      <c r="F261" s="53"/>
      <c r="G261" s="184">
        <f t="shared" si="69"/>
        <v>0</v>
      </c>
      <c r="H261" s="56">
        <f t="shared" si="70"/>
        <v>0</v>
      </c>
      <c r="I261" s="57"/>
      <c r="J261" s="57"/>
      <c r="K261" s="48"/>
      <c r="L261" s="12"/>
      <c r="M261" s="12"/>
      <c r="N261" s="12"/>
      <c r="O261" s="153"/>
      <c r="P261" s="12"/>
      <c r="Q261" s="49"/>
      <c r="R261" s="12"/>
      <c r="S261" s="12"/>
      <c r="T261" s="12"/>
      <c r="U261" s="12"/>
      <c r="V261" s="12"/>
      <c r="W261" s="12"/>
      <c r="X261" s="12"/>
      <c r="Y261" s="12"/>
      <c r="Z261" s="12"/>
      <c r="AA261" s="12"/>
      <c r="AB261" s="12"/>
      <c r="AC261" s="12"/>
      <c r="AD261" s="12"/>
      <c r="AE261" s="12"/>
      <c r="AF261" s="12"/>
    </row>
    <row r="262" ht="12.0" customHeight="1" outlineLevel="3">
      <c r="A262" s="12"/>
      <c r="B262" s="50" t="s">
        <v>270</v>
      </c>
      <c r="C262" s="51" t="s">
        <v>271</v>
      </c>
      <c r="D262" s="63" t="s">
        <v>44</v>
      </c>
      <c r="E262" s="183">
        <v>5.0</v>
      </c>
      <c r="F262" s="53"/>
      <c r="G262" s="184">
        <f t="shared" si="69"/>
        <v>0</v>
      </c>
      <c r="H262" s="56">
        <f t="shared" si="70"/>
        <v>0</v>
      </c>
      <c r="I262" s="57"/>
      <c r="J262" s="57"/>
      <c r="K262" s="48"/>
      <c r="L262" s="12"/>
      <c r="M262" s="12"/>
      <c r="N262" s="12"/>
      <c r="O262" s="153"/>
      <c r="P262" s="12"/>
      <c r="Q262" s="49"/>
      <c r="R262" s="12"/>
      <c r="S262" s="12"/>
      <c r="T262" s="12"/>
      <c r="U262" s="12"/>
      <c r="V262" s="12"/>
      <c r="W262" s="12"/>
      <c r="X262" s="12"/>
      <c r="Y262" s="12"/>
      <c r="Z262" s="12"/>
      <c r="AA262" s="12"/>
      <c r="AB262" s="12"/>
      <c r="AC262" s="12"/>
      <c r="AD262" s="12"/>
      <c r="AE262" s="12"/>
      <c r="AF262" s="12"/>
    </row>
    <row r="263" ht="12.0" customHeight="1" outlineLevel="3">
      <c r="A263" s="12"/>
      <c r="B263" s="50" t="s">
        <v>272</v>
      </c>
      <c r="C263" s="70" t="s">
        <v>273</v>
      </c>
      <c r="D263" s="63" t="s">
        <v>44</v>
      </c>
      <c r="E263" s="183">
        <v>1.0</v>
      </c>
      <c r="F263" s="53"/>
      <c r="G263" s="184">
        <f t="shared" si="69"/>
        <v>0</v>
      </c>
      <c r="H263" s="56">
        <f t="shared" si="70"/>
        <v>0</v>
      </c>
      <c r="I263" s="57"/>
      <c r="J263" s="57"/>
      <c r="K263" s="48"/>
      <c r="L263" s="12"/>
      <c r="M263" s="12"/>
      <c r="N263" s="12"/>
      <c r="O263" s="153"/>
      <c r="P263" s="12"/>
      <c r="Q263" s="49"/>
      <c r="R263" s="12"/>
      <c r="S263" s="12"/>
      <c r="T263" s="12"/>
      <c r="U263" s="12"/>
      <c r="V263" s="12"/>
      <c r="W263" s="12"/>
      <c r="X263" s="12"/>
      <c r="Y263" s="12"/>
      <c r="Z263" s="12"/>
      <c r="AA263" s="12"/>
      <c r="AB263" s="12"/>
      <c r="AC263" s="12"/>
      <c r="AD263" s="12"/>
      <c r="AE263" s="12"/>
      <c r="AF263" s="12"/>
    </row>
    <row r="264" ht="12.0" customHeight="1" outlineLevel="3">
      <c r="A264" s="12"/>
      <c r="B264" s="50" t="s">
        <v>274</v>
      </c>
      <c r="C264" s="51" t="s">
        <v>275</v>
      </c>
      <c r="D264" s="63" t="s">
        <v>194</v>
      </c>
      <c r="E264" s="183">
        <v>313.0</v>
      </c>
      <c r="F264" s="53"/>
      <c r="G264" s="184">
        <f t="shared" si="69"/>
        <v>0</v>
      </c>
      <c r="H264" s="56">
        <f t="shared" si="70"/>
        <v>0</v>
      </c>
      <c r="I264" s="57"/>
      <c r="J264" s="57"/>
      <c r="K264" s="48"/>
      <c r="L264" s="12"/>
      <c r="M264" s="12"/>
      <c r="N264" s="12"/>
      <c r="O264" s="153"/>
      <c r="P264" s="12"/>
      <c r="Q264" s="49"/>
      <c r="R264" s="12"/>
      <c r="S264" s="12"/>
      <c r="T264" s="12"/>
      <c r="U264" s="12"/>
      <c r="V264" s="12"/>
      <c r="W264" s="12"/>
      <c r="X264" s="12"/>
      <c r="Y264" s="12"/>
      <c r="Z264" s="12"/>
      <c r="AA264" s="12"/>
      <c r="AB264" s="12"/>
      <c r="AC264" s="12"/>
      <c r="AD264" s="12"/>
      <c r="AE264" s="12"/>
      <c r="AF264" s="12"/>
    </row>
    <row r="265" ht="12.0" customHeight="1" outlineLevel="3">
      <c r="A265" s="12"/>
      <c r="B265" s="50" t="s">
        <v>276</v>
      </c>
      <c r="C265" s="51" t="s">
        <v>277</v>
      </c>
      <c r="D265" s="63" t="s">
        <v>44</v>
      </c>
      <c r="E265" s="183">
        <v>80.0</v>
      </c>
      <c r="F265" s="53"/>
      <c r="G265" s="184">
        <f t="shared" si="69"/>
        <v>0</v>
      </c>
      <c r="H265" s="56">
        <f t="shared" si="70"/>
        <v>0</v>
      </c>
      <c r="I265" s="57"/>
      <c r="J265" s="57"/>
      <c r="K265" s="48"/>
      <c r="L265" s="12"/>
      <c r="M265" s="12"/>
      <c r="N265" s="12"/>
      <c r="O265" s="153"/>
      <c r="P265" s="12"/>
      <c r="Q265" s="49"/>
      <c r="R265" s="12"/>
      <c r="S265" s="12"/>
      <c r="T265" s="12"/>
      <c r="U265" s="12"/>
      <c r="V265" s="12"/>
      <c r="W265" s="12"/>
      <c r="X265" s="12"/>
      <c r="Y265" s="12"/>
      <c r="Z265" s="12"/>
      <c r="AA265" s="12"/>
      <c r="AB265" s="12"/>
      <c r="AC265" s="12"/>
      <c r="AD265" s="12"/>
      <c r="AE265" s="12"/>
      <c r="AF265" s="12"/>
    </row>
    <row r="266" ht="12.0" customHeight="1" outlineLevel="3">
      <c r="A266" s="12"/>
      <c r="B266" s="50" t="s">
        <v>278</v>
      </c>
      <c r="C266" s="70" t="s">
        <v>279</v>
      </c>
      <c r="D266" s="63" t="s">
        <v>44</v>
      </c>
      <c r="E266" s="183">
        <v>6.0</v>
      </c>
      <c r="F266" s="53"/>
      <c r="G266" s="184">
        <f t="shared" si="69"/>
        <v>0</v>
      </c>
      <c r="H266" s="56">
        <f t="shared" si="70"/>
        <v>0</v>
      </c>
      <c r="I266" s="57"/>
      <c r="J266" s="57"/>
      <c r="K266" s="48"/>
      <c r="L266" s="12"/>
      <c r="M266" s="12"/>
      <c r="N266" s="12"/>
      <c r="O266" s="153"/>
      <c r="P266" s="12"/>
      <c r="Q266" s="49"/>
      <c r="R266" s="12"/>
      <c r="S266" s="12"/>
      <c r="T266" s="12"/>
      <c r="U266" s="12"/>
      <c r="V266" s="12"/>
      <c r="W266" s="12"/>
      <c r="X266" s="12"/>
      <c r="Y266" s="12"/>
      <c r="Z266" s="12"/>
      <c r="AA266" s="12"/>
      <c r="AB266" s="12"/>
      <c r="AC266" s="12"/>
      <c r="AD266" s="12"/>
      <c r="AE266" s="12"/>
      <c r="AF266" s="12"/>
    </row>
    <row r="267" ht="12.0" customHeight="1" outlineLevel="3">
      <c r="A267" s="12"/>
      <c r="B267" s="50" t="s">
        <v>280</v>
      </c>
      <c r="C267" s="51" t="s">
        <v>281</v>
      </c>
      <c r="D267" s="63" t="s">
        <v>44</v>
      </c>
      <c r="E267" s="183">
        <v>11.0</v>
      </c>
      <c r="F267" s="53"/>
      <c r="G267" s="184">
        <f t="shared" si="69"/>
        <v>0</v>
      </c>
      <c r="H267" s="56">
        <f t="shared" si="70"/>
        <v>0</v>
      </c>
      <c r="I267" s="57"/>
      <c r="J267" s="57"/>
      <c r="K267" s="48"/>
      <c r="L267" s="12"/>
      <c r="M267" s="12"/>
      <c r="N267" s="12"/>
      <c r="O267" s="153"/>
      <c r="P267" s="12"/>
      <c r="Q267" s="49"/>
      <c r="R267" s="12"/>
      <c r="S267" s="12"/>
      <c r="T267" s="12"/>
      <c r="U267" s="12"/>
      <c r="V267" s="12"/>
      <c r="W267" s="12"/>
      <c r="X267" s="12"/>
      <c r="Y267" s="12"/>
      <c r="Z267" s="12"/>
      <c r="AA267" s="12"/>
      <c r="AB267" s="12"/>
      <c r="AC267" s="12"/>
      <c r="AD267" s="12"/>
      <c r="AE267" s="12"/>
      <c r="AF267" s="12"/>
    </row>
    <row r="268" ht="12.0" customHeight="1" outlineLevel="3">
      <c r="A268" s="12"/>
      <c r="B268" s="50" t="s">
        <v>282</v>
      </c>
      <c r="C268" s="51" t="s">
        <v>283</v>
      </c>
      <c r="D268" s="63" t="s">
        <v>44</v>
      </c>
      <c r="E268" s="183">
        <v>1.0</v>
      </c>
      <c r="F268" s="53"/>
      <c r="G268" s="184">
        <f t="shared" si="69"/>
        <v>0</v>
      </c>
      <c r="H268" s="56">
        <f t="shared" si="70"/>
        <v>0</v>
      </c>
      <c r="I268" s="57"/>
      <c r="J268" s="57"/>
      <c r="K268" s="48"/>
      <c r="L268" s="12"/>
      <c r="M268" s="12"/>
      <c r="N268" s="12"/>
      <c r="O268" s="153"/>
      <c r="P268" s="12"/>
      <c r="Q268" s="49"/>
      <c r="R268" s="12"/>
      <c r="S268" s="12"/>
      <c r="T268" s="12"/>
      <c r="U268" s="12"/>
      <c r="V268" s="12"/>
      <c r="W268" s="12"/>
      <c r="X268" s="12"/>
      <c r="Y268" s="12"/>
      <c r="Z268" s="12"/>
      <c r="AA268" s="12"/>
      <c r="AB268" s="12"/>
      <c r="AC268" s="12"/>
      <c r="AD268" s="12"/>
      <c r="AE268" s="12"/>
      <c r="AF268" s="12"/>
    </row>
    <row r="269" ht="12.0" customHeight="1" outlineLevel="3">
      <c r="A269" s="12"/>
      <c r="B269" s="50" t="s">
        <v>284</v>
      </c>
      <c r="C269" s="67" t="s">
        <v>285</v>
      </c>
      <c r="D269" s="65" t="s">
        <v>13</v>
      </c>
      <c r="E269" s="183">
        <v>61.0</v>
      </c>
      <c r="F269" s="53"/>
      <c r="G269" s="184">
        <f t="shared" si="69"/>
        <v>0</v>
      </c>
      <c r="H269" s="56">
        <f t="shared" si="70"/>
        <v>0</v>
      </c>
      <c r="I269" s="57"/>
      <c r="J269" s="57"/>
      <c r="K269" s="48"/>
      <c r="L269" s="12"/>
      <c r="M269" s="12"/>
      <c r="N269" s="12"/>
      <c r="O269" s="153"/>
      <c r="P269" s="12"/>
      <c r="Q269" s="49"/>
      <c r="R269" s="12"/>
      <c r="S269" s="12"/>
      <c r="T269" s="12"/>
      <c r="U269" s="12"/>
      <c r="V269" s="12"/>
      <c r="W269" s="12"/>
      <c r="X269" s="12"/>
      <c r="Y269" s="12"/>
      <c r="Z269" s="12"/>
      <c r="AA269" s="12"/>
      <c r="AB269" s="12"/>
      <c r="AC269" s="12"/>
      <c r="AD269" s="12"/>
      <c r="AE269" s="12"/>
      <c r="AF269" s="12"/>
    </row>
    <row r="270" ht="12.0" customHeight="1" outlineLevel="3">
      <c r="A270" s="12"/>
      <c r="B270" s="50" t="s">
        <v>286</v>
      </c>
      <c r="C270" s="67" t="s">
        <v>287</v>
      </c>
      <c r="D270" s="65" t="s">
        <v>44</v>
      </c>
      <c r="E270" s="183">
        <v>1.0</v>
      </c>
      <c r="F270" s="53"/>
      <c r="G270" s="184">
        <f t="shared" si="69"/>
        <v>0</v>
      </c>
      <c r="H270" s="56">
        <f t="shared" si="70"/>
        <v>0</v>
      </c>
      <c r="I270" s="57"/>
      <c r="J270" s="57"/>
      <c r="K270" s="48"/>
      <c r="L270" s="12"/>
      <c r="M270" s="12"/>
      <c r="N270" s="12"/>
      <c r="O270" s="153"/>
      <c r="P270" s="12"/>
      <c r="Q270" s="49"/>
      <c r="R270" s="12"/>
      <c r="S270" s="12"/>
      <c r="T270" s="12"/>
      <c r="U270" s="12"/>
      <c r="V270" s="12"/>
      <c r="W270" s="12"/>
      <c r="X270" s="12"/>
      <c r="Y270" s="12"/>
      <c r="Z270" s="12"/>
      <c r="AA270" s="12"/>
      <c r="AB270" s="12"/>
      <c r="AC270" s="12"/>
      <c r="AD270" s="12"/>
      <c r="AE270" s="12"/>
      <c r="AF270" s="12"/>
    </row>
    <row r="271" ht="12.0" customHeight="1" outlineLevel="1">
      <c r="A271" s="12"/>
      <c r="B271" s="169">
        <v>10.0</v>
      </c>
      <c r="C271" s="170" t="s">
        <v>289</v>
      </c>
      <c r="D271" s="171" t="s">
        <v>407</v>
      </c>
      <c r="E271" s="172"/>
      <c r="F271" s="173">
        <f>G271/$E$5</f>
        <v>0</v>
      </c>
      <c r="G271" s="174">
        <f>G272</f>
        <v>0</v>
      </c>
      <c r="H271" s="175">
        <f t="shared" si="70"/>
        <v>0</v>
      </c>
      <c r="I271" s="31"/>
      <c r="J271" s="31"/>
      <c r="K271" s="34"/>
      <c r="L271" s="36"/>
      <c r="M271" s="36"/>
      <c r="N271" s="36"/>
      <c r="O271" s="190"/>
      <c r="P271" s="36"/>
      <c r="Q271" s="38"/>
      <c r="R271" s="36"/>
      <c r="S271" s="36"/>
      <c r="T271" s="36"/>
      <c r="U271" s="36"/>
      <c r="V271" s="36"/>
      <c r="W271" s="36"/>
      <c r="X271" s="36"/>
      <c r="Y271" s="36"/>
      <c r="Z271" s="36"/>
      <c r="AA271" s="36"/>
      <c r="AB271" s="36"/>
      <c r="AC271" s="36"/>
      <c r="AD271" s="36"/>
      <c r="AE271" s="36"/>
      <c r="AF271" s="36"/>
    </row>
    <row r="272" ht="12.0" customHeight="1" outlineLevel="2">
      <c r="A272" s="12"/>
      <c r="B272" s="176" t="s">
        <v>290</v>
      </c>
      <c r="C272" s="177" t="s">
        <v>291</v>
      </c>
      <c r="D272" s="178"/>
      <c r="E272" s="179"/>
      <c r="F272" s="180"/>
      <c r="G272" s="181">
        <f>SUM(G273:G293)</f>
        <v>0</v>
      </c>
      <c r="H272" s="182" t="str">
        <f>G272/$G$827</f>
        <v>#DIV/0!</v>
      </c>
      <c r="I272" s="31"/>
      <c r="J272" s="31"/>
      <c r="K272" s="34"/>
      <c r="L272" s="36"/>
      <c r="M272" s="36"/>
      <c r="N272" s="36"/>
      <c r="O272" s="190"/>
      <c r="P272" s="36"/>
      <c r="Q272" s="38"/>
      <c r="R272" s="36"/>
      <c r="S272" s="36"/>
      <c r="T272" s="36"/>
      <c r="U272" s="36"/>
      <c r="V272" s="36"/>
      <c r="W272" s="36"/>
      <c r="X272" s="36"/>
      <c r="Y272" s="36"/>
      <c r="Z272" s="36"/>
      <c r="AA272" s="36"/>
      <c r="AB272" s="36"/>
      <c r="AC272" s="36"/>
      <c r="AD272" s="36"/>
      <c r="AE272" s="36"/>
      <c r="AF272" s="36"/>
    </row>
    <row r="273" ht="12.0" customHeight="1" outlineLevel="3">
      <c r="A273" s="12"/>
      <c r="B273" s="50" t="s">
        <v>292</v>
      </c>
      <c r="C273" s="67" t="s">
        <v>293</v>
      </c>
      <c r="D273" s="65" t="s">
        <v>194</v>
      </c>
      <c r="E273" s="183">
        <v>30.0</v>
      </c>
      <c r="F273" s="53"/>
      <c r="G273" s="184">
        <f t="shared" ref="G273:G293" si="71">ROUND(E273*F273,0)</f>
        <v>0</v>
      </c>
      <c r="H273" s="56">
        <f t="shared" ref="H273:H294" si="72">IFERROR(G273/$G$827,0)</f>
        <v>0</v>
      </c>
      <c r="I273" s="57"/>
      <c r="J273" s="57"/>
      <c r="K273" s="48"/>
      <c r="L273" s="12"/>
      <c r="M273" s="12"/>
      <c r="N273" s="12"/>
      <c r="O273" s="153"/>
      <c r="P273" s="12"/>
      <c r="Q273" s="49"/>
      <c r="R273" s="12"/>
      <c r="S273" s="12"/>
      <c r="T273" s="12"/>
      <c r="U273" s="12"/>
      <c r="V273" s="12"/>
      <c r="W273" s="12"/>
      <c r="X273" s="12"/>
      <c r="Y273" s="12"/>
      <c r="Z273" s="12"/>
      <c r="AA273" s="12"/>
      <c r="AB273" s="12"/>
      <c r="AC273" s="12"/>
      <c r="AD273" s="12"/>
      <c r="AE273" s="12"/>
      <c r="AF273" s="12"/>
    </row>
    <row r="274" ht="12.0" customHeight="1" outlineLevel="3">
      <c r="A274" s="12"/>
      <c r="B274" s="50" t="s">
        <v>294</v>
      </c>
      <c r="C274" s="67" t="s">
        <v>295</v>
      </c>
      <c r="D274" s="65" t="s">
        <v>194</v>
      </c>
      <c r="E274" s="183">
        <v>15.0</v>
      </c>
      <c r="F274" s="53"/>
      <c r="G274" s="184">
        <f t="shared" si="71"/>
        <v>0</v>
      </c>
      <c r="H274" s="56">
        <f t="shared" si="72"/>
        <v>0</v>
      </c>
      <c r="I274" s="57"/>
      <c r="J274" s="57"/>
      <c r="K274" s="48"/>
      <c r="L274" s="12"/>
      <c r="M274" s="12"/>
      <c r="N274" s="12"/>
      <c r="O274" s="153"/>
      <c r="P274" s="12"/>
      <c r="Q274" s="49"/>
      <c r="R274" s="12"/>
      <c r="S274" s="12"/>
      <c r="T274" s="12"/>
      <c r="U274" s="12"/>
      <c r="V274" s="12"/>
      <c r="W274" s="12"/>
      <c r="X274" s="12"/>
      <c r="Y274" s="12"/>
      <c r="Z274" s="12"/>
      <c r="AA274" s="12"/>
      <c r="AB274" s="12"/>
      <c r="AC274" s="12"/>
      <c r="AD274" s="12"/>
      <c r="AE274" s="12"/>
      <c r="AF274" s="12"/>
    </row>
    <row r="275" ht="12.0" customHeight="1" outlineLevel="3">
      <c r="A275" s="12"/>
      <c r="B275" s="50" t="s">
        <v>296</v>
      </c>
      <c r="C275" s="67" t="s">
        <v>297</v>
      </c>
      <c r="D275" s="65" t="s">
        <v>194</v>
      </c>
      <c r="E275" s="183">
        <v>10.0</v>
      </c>
      <c r="F275" s="53"/>
      <c r="G275" s="184">
        <f t="shared" si="71"/>
        <v>0</v>
      </c>
      <c r="H275" s="56">
        <f t="shared" si="72"/>
        <v>0</v>
      </c>
      <c r="I275" s="57"/>
      <c r="J275" s="57"/>
      <c r="K275" s="48"/>
      <c r="L275" s="12"/>
      <c r="M275" s="12"/>
      <c r="N275" s="12"/>
      <c r="O275" s="153"/>
      <c r="P275" s="12"/>
      <c r="Q275" s="49"/>
      <c r="R275" s="12"/>
      <c r="S275" s="12"/>
      <c r="T275" s="12"/>
      <c r="U275" s="12"/>
      <c r="V275" s="12"/>
      <c r="W275" s="12"/>
      <c r="X275" s="12"/>
      <c r="Y275" s="12"/>
      <c r="Z275" s="12"/>
      <c r="AA275" s="12"/>
      <c r="AB275" s="12"/>
      <c r="AC275" s="12"/>
      <c r="AD275" s="12"/>
      <c r="AE275" s="12"/>
      <c r="AF275" s="12"/>
    </row>
    <row r="276" ht="12.0" customHeight="1" outlineLevel="3">
      <c r="A276" s="12"/>
      <c r="B276" s="50" t="s">
        <v>298</v>
      </c>
      <c r="C276" s="67" t="s">
        <v>299</v>
      </c>
      <c r="D276" s="65" t="s">
        <v>194</v>
      </c>
      <c r="E276" s="183">
        <v>5.0</v>
      </c>
      <c r="F276" s="53"/>
      <c r="G276" s="184">
        <f t="shared" si="71"/>
        <v>0</v>
      </c>
      <c r="H276" s="56">
        <f t="shared" si="72"/>
        <v>0</v>
      </c>
      <c r="I276" s="57"/>
      <c r="J276" s="57"/>
      <c r="K276" s="48"/>
      <c r="L276" s="12"/>
      <c r="M276" s="12"/>
      <c r="N276" s="12"/>
      <c r="O276" s="153"/>
      <c r="P276" s="12"/>
      <c r="Q276" s="49"/>
      <c r="R276" s="12"/>
      <c r="S276" s="12"/>
      <c r="T276" s="12"/>
      <c r="U276" s="12"/>
      <c r="V276" s="12"/>
      <c r="W276" s="12"/>
      <c r="X276" s="12"/>
      <c r="Y276" s="12"/>
      <c r="Z276" s="12"/>
      <c r="AA276" s="12"/>
      <c r="AB276" s="12"/>
      <c r="AC276" s="12"/>
      <c r="AD276" s="12"/>
      <c r="AE276" s="12"/>
      <c r="AF276" s="12"/>
    </row>
    <row r="277" ht="12.0" customHeight="1" outlineLevel="3">
      <c r="A277" s="12"/>
      <c r="B277" s="50" t="s">
        <v>300</v>
      </c>
      <c r="C277" s="67" t="s">
        <v>301</v>
      </c>
      <c r="D277" s="65" t="s">
        <v>194</v>
      </c>
      <c r="E277" s="183">
        <v>175.0</v>
      </c>
      <c r="F277" s="53"/>
      <c r="G277" s="184">
        <f t="shared" si="71"/>
        <v>0</v>
      </c>
      <c r="H277" s="56">
        <f t="shared" si="72"/>
        <v>0</v>
      </c>
      <c r="I277" s="57"/>
      <c r="J277" s="57"/>
      <c r="K277" s="48"/>
      <c r="L277" s="12"/>
      <c r="M277" s="12"/>
      <c r="N277" s="12"/>
      <c r="O277" s="153"/>
      <c r="P277" s="12"/>
      <c r="Q277" s="49"/>
      <c r="R277" s="12"/>
      <c r="S277" s="12"/>
      <c r="T277" s="12"/>
      <c r="U277" s="12"/>
      <c r="V277" s="12"/>
      <c r="W277" s="12"/>
      <c r="X277" s="12"/>
      <c r="Y277" s="12"/>
      <c r="Z277" s="12"/>
      <c r="AA277" s="12"/>
      <c r="AB277" s="12"/>
      <c r="AC277" s="12"/>
      <c r="AD277" s="12"/>
      <c r="AE277" s="12"/>
      <c r="AF277" s="12"/>
    </row>
    <row r="278" ht="12.0" customHeight="1" outlineLevel="3">
      <c r="A278" s="12"/>
      <c r="B278" s="50" t="s">
        <v>302</v>
      </c>
      <c r="C278" s="67" t="s">
        <v>303</v>
      </c>
      <c r="D278" s="65" t="s">
        <v>194</v>
      </c>
      <c r="E278" s="183">
        <v>85.0</v>
      </c>
      <c r="F278" s="53"/>
      <c r="G278" s="184">
        <f t="shared" si="71"/>
        <v>0</v>
      </c>
      <c r="H278" s="56">
        <f t="shared" si="72"/>
        <v>0</v>
      </c>
      <c r="I278" s="57"/>
      <c r="J278" s="57"/>
      <c r="K278" s="48"/>
      <c r="L278" s="12"/>
      <c r="M278" s="12"/>
      <c r="N278" s="12"/>
      <c r="O278" s="153"/>
      <c r="P278" s="12"/>
      <c r="Q278" s="49"/>
      <c r="R278" s="12"/>
      <c r="S278" s="12"/>
      <c r="T278" s="12"/>
      <c r="U278" s="12"/>
      <c r="V278" s="12"/>
      <c r="W278" s="12"/>
      <c r="X278" s="12"/>
      <c r="Y278" s="12"/>
      <c r="Z278" s="12"/>
      <c r="AA278" s="12"/>
      <c r="AB278" s="12"/>
      <c r="AC278" s="12"/>
      <c r="AD278" s="12"/>
      <c r="AE278" s="12"/>
      <c r="AF278" s="12"/>
    </row>
    <row r="279" ht="12.0" customHeight="1" outlineLevel="3">
      <c r="A279" s="12"/>
      <c r="B279" s="50" t="s">
        <v>304</v>
      </c>
      <c r="C279" s="67" t="s">
        <v>305</v>
      </c>
      <c r="D279" s="65" t="s">
        <v>44</v>
      </c>
      <c r="E279" s="183">
        <v>10.0</v>
      </c>
      <c r="F279" s="53"/>
      <c r="G279" s="184">
        <f t="shared" si="71"/>
        <v>0</v>
      </c>
      <c r="H279" s="56">
        <f t="shared" si="72"/>
        <v>0</v>
      </c>
      <c r="I279" s="57"/>
      <c r="J279" s="57"/>
      <c r="K279" s="48"/>
      <c r="L279" s="12"/>
      <c r="M279" s="12"/>
      <c r="N279" s="12"/>
      <c r="O279" s="153"/>
      <c r="P279" s="12"/>
      <c r="Q279" s="49"/>
      <c r="R279" s="12"/>
      <c r="S279" s="12"/>
      <c r="T279" s="12"/>
      <c r="U279" s="12"/>
      <c r="V279" s="12"/>
      <c r="W279" s="12"/>
      <c r="X279" s="12"/>
      <c r="Y279" s="12"/>
      <c r="Z279" s="12"/>
      <c r="AA279" s="12"/>
      <c r="AB279" s="12"/>
      <c r="AC279" s="12"/>
      <c r="AD279" s="12"/>
      <c r="AE279" s="12"/>
      <c r="AF279" s="12"/>
    </row>
    <row r="280" ht="12.0" customHeight="1" outlineLevel="3">
      <c r="A280" s="12"/>
      <c r="B280" s="50" t="s">
        <v>306</v>
      </c>
      <c r="C280" s="67" t="s">
        <v>307</v>
      </c>
      <c r="D280" s="65" t="s">
        <v>44</v>
      </c>
      <c r="E280" s="183">
        <v>5.0</v>
      </c>
      <c r="F280" s="53"/>
      <c r="G280" s="184">
        <f t="shared" si="71"/>
        <v>0</v>
      </c>
      <c r="H280" s="56">
        <f t="shared" si="72"/>
        <v>0</v>
      </c>
      <c r="I280" s="57"/>
      <c r="J280" s="57"/>
      <c r="K280" s="48"/>
      <c r="L280" s="12"/>
      <c r="M280" s="12"/>
      <c r="N280" s="12"/>
      <c r="O280" s="153"/>
      <c r="P280" s="12"/>
      <c r="Q280" s="49"/>
      <c r="R280" s="12"/>
      <c r="S280" s="12"/>
      <c r="T280" s="12"/>
      <c r="U280" s="12"/>
      <c r="V280" s="12"/>
      <c r="W280" s="12"/>
      <c r="X280" s="12"/>
      <c r="Y280" s="12"/>
      <c r="Z280" s="12"/>
      <c r="AA280" s="12"/>
      <c r="AB280" s="12"/>
      <c r="AC280" s="12"/>
      <c r="AD280" s="12"/>
      <c r="AE280" s="12"/>
      <c r="AF280" s="12"/>
    </row>
    <row r="281" ht="12.0" customHeight="1" outlineLevel="3">
      <c r="A281" s="12"/>
      <c r="B281" s="50" t="s">
        <v>308</v>
      </c>
      <c r="C281" s="67" t="s">
        <v>309</v>
      </c>
      <c r="D281" s="65" t="s">
        <v>44</v>
      </c>
      <c r="E281" s="183">
        <v>4.0</v>
      </c>
      <c r="F281" s="53"/>
      <c r="G281" s="184">
        <f t="shared" si="71"/>
        <v>0</v>
      </c>
      <c r="H281" s="56">
        <f t="shared" si="72"/>
        <v>0</v>
      </c>
      <c r="I281" s="57"/>
      <c r="J281" s="57"/>
      <c r="K281" s="48"/>
      <c r="L281" s="12"/>
      <c r="M281" s="12"/>
      <c r="N281" s="12"/>
      <c r="O281" s="153"/>
      <c r="P281" s="12"/>
      <c r="Q281" s="49"/>
      <c r="R281" s="12"/>
      <c r="S281" s="12"/>
      <c r="T281" s="12"/>
      <c r="U281" s="12"/>
      <c r="V281" s="12"/>
      <c r="W281" s="12"/>
      <c r="X281" s="12"/>
      <c r="Y281" s="12"/>
      <c r="Z281" s="12"/>
      <c r="AA281" s="12"/>
      <c r="AB281" s="12"/>
      <c r="AC281" s="12"/>
      <c r="AD281" s="12"/>
      <c r="AE281" s="12"/>
      <c r="AF281" s="12"/>
    </row>
    <row r="282" ht="12.0" customHeight="1" outlineLevel="3">
      <c r="A282" s="12"/>
      <c r="B282" s="50" t="s">
        <v>310</v>
      </c>
      <c r="C282" s="67" t="s">
        <v>311</v>
      </c>
      <c r="D282" s="65" t="s">
        <v>44</v>
      </c>
      <c r="E282" s="183">
        <v>4.0</v>
      </c>
      <c r="F282" s="53"/>
      <c r="G282" s="184">
        <f t="shared" si="71"/>
        <v>0</v>
      </c>
      <c r="H282" s="56">
        <f t="shared" si="72"/>
        <v>0</v>
      </c>
      <c r="I282" s="57"/>
      <c r="J282" s="57"/>
      <c r="K282" s="48"/>
      <c r="L282" s="12"/>
      <c r="M282" s="12"/>
      <c r="N282" s="12"/>
      <c r="O282" s="153"/>
      <c r="P282" s="12"/>
      <c r="Q282" s="49"/>
      <c r="R282" s="12"/>
      <c r="S282" s="12"/>
      <c r="T282" s="12"/>
      <c r="U282" s="12"/>
      <c r="V282" s="12"/>
      <c r="W282" s="12"/>
      <c r="X282" s="12"/>
      <c r="Y282" s="12"/>
      <c r="Z282" s="12"/>
      <c r="AA282" s="12"/>
      <c r="AB282" s="12"/>
      <c r="AC282" s="12"/>
      <c r="AD282" s="12"/>
      <c r="AE282" s="12"/>
      <c r="AF282" s="12"/>
    </row>
    <row r="283" ht="12.0" customHeight="1" outlineLevel="3">
      <c r="A283" s="12"/>
      <c r="B283" s="50" t="s">
        <v>312</v>
      </c>
      <c r="C283" s="67" t="s">
        <v>313</v>
      </c>
      <c r="D283" s="65" t="s">
        <v>44</v>
      </c>
      <c r="E283" s="183">
        <v>121.0</v>
      </c>
      <c r="F283" s="53"/>
      <c r="G283" s="184">
        <f t="shared" si="71"/>
        <v>0</v>
      </c>
      <c r="H283" s="56">
        <f t="shared" si="72"/>
        <v>0</v>
      </c>
      <c r="I283" s="57"/>
      <c r="J283" s="57"/>
      <c r="K283" s="48"/>
      <c r="L283" s="12"/>
      <c r="M283" s="12"/>
      <c r="N283" s="12"/>
      <c r="O283" s="153"/>
      <c r="P283" s="12"/>
      <c r="Q283" s="49"/>
      <c r="R283" s="12"/>
      <c r="S283" s="12"/>
      <c r="T283" s="12"/>
      <c r="U283" s="12"/>
      <c r="V283" s="12"/>
      <c r="W283" s="12"/>
      <c r="X283" s="12"/>
      <c r="Y283" s="12"/>
      <c r="Z283" s="12"/>
      <c r="AA283" s="12"/>
      <c r="AB283" s="12"/>
      <c r="AC283" s="12"/>
      <c r="AD283" s="12"/>
      <c r="AE283" s="12"/>
      <c r="AF283" s="12"/>
    </row>
    <row r="284" ht="12.0" customHeight="1" outlineLevel="3">
      <c r="A284" s="12"/>
      <c r="B284" s="50" t="s">
        <v>314</v>
      </c>
      <c r="C284" s="67" t="s">
        <v>315</v>
      </c>
      <c r="D284" s="65" t="s">
        <v>44</v>
      </c>
      <c r="E284" s="183">
        <v>75.0</v>
      </c>
      <c r="F284" s="53"/>
      <c r="G284" s="184">
        <f t="shared" si="71"/>
        <v>0</v>
      </c>
      <c r="H284" s="56">
        <f t="shared" si="72"/>
        <v>0</v>
      </c>
      <c r="I284" s="57"/>
      <c r="J284" s="57"/>
      <c r="K284" s="48"/>
      <c r="L284" s="12"/>
      <c r="M284" s="12"/>
      <c r="N284" s="12"/>
      <c r="O284" s="153"/>
      <c r="P284" s="12"/>
      <c r="Q284" s="49"/>
      <c r="R284" s="12"/>
      <c r="S284" s="12"/>
      <c r="T284" s="12"/>
      <c r="U284" s="12"/>
      <c r="V284" s="12"/>
      <c r="W284" s="12"/>
      <c r="X284" s="12"/>
      <c r="Y284" s="12"/>
      <c r="Z284" s="12"/>
      <c r="AA284" s="12"/>
      <c r="AB284" s="12"/>
      <c r="AC284" s="12"/>
      <c r="AD284" s="12"/>
      <c r="AE284" s="12"/>
      <c r="AF284" s="12"/>
    </row>
    <row r="285" ht="12.0" customHeight="1" outlineLevel="3">
      <c r="A285" s="12"/>
      <c r="B285" s="50" t="s">
        <v>316</v>
      </c>
      <c r="C285" s="67" t="s">
        <v>317</v>
      </c>
      <c r="D285" s="65" t="s">
        <v>44</v>
      </c>
      <c r="E285" s="183">
        <v>1.0</v>
      </c>
      <c r="F285" s="53"/>
      <c r="G285" s="184">
        <f t="shared" si="71"/>
        <v>0</v>
      </c>
      <c r="H285" s="56">
        <f t="shared" si="72"/>
        <v>0</v>
      </c>
      <c r="I285" s="57"/>
      <c r="J285" s="57"/>
      <c r="K285" s="48"/>
      <c r="L285" s="12"/>
      <c r="M285" s="12"/>
      <c r="N285" s="12"/>
      <c r="O285" s="153"/>
      <c r="P285" s="12"/>
      <c r="Q285" s="49"/>
      <c r="R285" s="12"/>
      <c r="S285" s="12"/>
      <c r="T285" s="12"/>
      <c r="U285" s="12"/>
      <c r="V285" s="12"/>
      <c r="W285" s="12"/>
      <c r="X285" s="12"/>
      <c r="Y285" s="12"/>
      <c r="Z285" s="12"/>
      <c r="AA285" s="12"/>
      <c r="AB285" s="12"/>
      <c r="AC285" s="12"/>
      <c r="AD285" s="12"/>
      <c r="AE285" s="12"/>
      <c r="AF285" s="12"/>
    </row>
    <row r="286" ht="12.0" customHeight="1" outlineLevel="3">
      <c r="A286" s="12"/>
      <c r="B286" s="50" t="s">
        <v>318</v>
      </c>
      <c r="C286" s="67" t="s">
        <v>319</v>
      </c>
      <c r="D286" s="65" t="s">
        <v>44</v>
      </c>
      <c r="E286" s="183">
        <v>1.0</v>
      </c>
      <c r="F286" s="53"/>
      <c r="G286" s="184">
        <f t="shared" si="71"/>
        <v>0</v>
      </c>
      <c r="H286" s="56">
        <f t="shared" si="72"/>
        <v>0</v>
      </c>
      <c r="I286" s="57"/>
      <c r="J286" s="57"/>
      <c r="K286" s="48"/>
      <c r="L286" s="12"/>
      <c r="M286" s="12"/>
      <c r="N286" s="12"/>
      <c r="O286" s="153"/>
      <c r="P286" s="12"/>
      <c r="Q286" s="49"/>
      <c r="R286" s="12"/>
      <c r="S286" s="12"/>
      <c r="T286" s="12"/>
      <c r="U286" s="12"/>
      <c r="V286" s="12"/>
      <c r="W286" s="12"/>
      <c r="X286" s="12"/>
      <c r="Y286" s="12"/>
      <c r="Z286" s="12"/>
      <c r="AA286" s="12"/>
      <c r="AB286" s="12"/>
      <c r="AC286" s="12"/>
      <c r="AD286" s="12"/>
      <c r="AE286" s="12"/>
      <c r="AF286" s="12"/>
    </row>
    <row r="287" ht="12.0" customHeight="1" outlineLevel="3">
      <c r="A287" s="12"/>
      <c r="B287" s="50" t="s">
        <v>320</v>
      </c>
      <c r="C287" s="67" t="s">
        <v>321</v>
      </c>
      <c r="D287" s="65" t="s">
        <v>44</v>
      </c>
      <c r="E287" s="183">
        <v>8.0</v>
      </c>
      <c r="F287" s="53"/>
      <c r="G287" s="184">
        <f t="shared" si="71"/>
        <v>0</v>
      </c>
      <c r="H287" s="56">
        <f t="shared" si="72"/>
        <v>0</v>
      </c>
      <c r="I287" s="57"/>
      <c r="J287" s="57"/>
      <c r="K287" s="48"/>
      <c r="L287" s="12"/>
      <c r="M287" s="12"/>
      <c r="N287" s="12"/>
      <c r="O287" s="153"/>
      <c r="P287" s="12"/>
      <c r="Q287" s="49"/>
      <c r="R287" s="12"/>
      <c r="S287" s="12"/>
      <c r="T287" s="12"/>
      <c r="U287" s="12"/>
      <c r="V287" s="12"/>
      <c r="W287" s="12"/>
      <c r="X287" s="12"/>
      <c r="Y287" s="12"/>
      <c r="Z287" s="12"/>
      <c r="AA287" s="12"/>
      <c r="AB287" s="12"/>
      <c r="AC287" s="12"/>
      <c r="AD287" s="12"/>
      <c r="AE287" s="12"/>
      <c r="AF287" s="12"/>
    </row>
    <row r="288" ht="12.0" customHeight="1" outlineLevel="3">
      <c r="A288" s="12"/>
      <c r="B288" s="50" t="s">
        <v>322</v>
      </c>
      <c r="C288" s="67" t="s">
        <v>323</v>
      </c>
      <c r="D288" s="65" t="s">
        <v>44</v>
      </c>
      <c r="E288" s="183">
        <v>15.0</v>
      </c>
      <c r="F288" s="53"/>
      <c r="G288" s="184">
        <f t="shared" si="71"/>
        <v>0</v>
      </c>
      <c r="H288" s="56">
        <f t="shared" si="72"/>
        <v>0</v>
      </c>
      <c r="I288" s="57"/>
      <c r="J288" s="57"/>
      <c r="K288" s="48"/>
      <c r="L288" s="12"/>
      <c r="M288" s="12"/>
      <c r="N288" s="12"/>
      <c r="O288" s="153"/>
      <c r="P288" s="12"/>
      <c r="Q288" s="49"/>
      <c r="R288" s="12"/>
      <c r="S288" s="12"/>
      <c r="T288" s="12"/>
      <c r="U288" s="12"/>
      <c r="V288" s="12"/>
      <c r="W288" s="12"/>
      <c r="X288" s="12"/>
      <c r="Y288" s="12"/>
      <c r="Z288" s="12"/>
      <c r="AA288" s="12"/>
      <c r="AB288" s="12"/>
      <c r="AC288" s="12"/>
      <c r="AD288" s="12"/>
      <c r="AE288" s="12"/>
      <c r="AF288" s="12"/>
    </row>
    <row r="289" ht="12.0" customHeight="1" outlineLevel="3">
      <c r="A289" s="12"/>
      <c r="B289" s="50" t="s">
        <v>324</v>
      </c>
      <c r="C289" s="67" t="s">
        <v>325</v>
      </c>
      <c r="D289" s="65" t="s">
        <v>44</v>
      </c>
      <c r="E289" s="183">
        <v>7.0</v>
      </c>
      <c r="F289" s="53"/>
      <c r="G289" s="184">
        <f t="shared" si="71"/>
        <v>0</v>
      </c>
      <c r="H289" s="56">
        <f t="shared" si="72"/>
        <v>0</v>
      </c>
      <c r="I289" s="57"/>
      <c r="J289" s="57"/>
      <c r="K289" s="48"/>
      <c r="L289" s="12"/>
      <c r="M289" s="12"/>
      <c r="N289" s="12"/>
      <c r="O289" s="153"/>
      <c r="P289" s="12"/>
      <c r="Q289" s="49"/>
      <c r="R289" s="12"/>
      <c r="S289" s="12"/>
      <c r="T289" s="12"/>
      <c r="U289" s="12"/>
      <c r="V289" s="12"/>
      <c r="W289" s="12"/>
      <c r="X289" s="12"/>
      <c r="Y289" s="12"/>
      <c r="Z289" s="12"/>
      <c r="AA289" s="12"/>
      <c r="AB289" s="12"/>
      <c r="AC289" s="12"/>
      <c r="AD289" s="12"/>
      <c r="AE289" s="12"/>
      <c r="AF289" s="12"/>
    </row>
    <row r="290" ht="12.0" customHeight="1" outlineLevel="3">
      <c r="A290" s="12"/>
      <c r="B290" s="50" t="s">
        <v>326</v>
      </c>
      <c r="C290" s="67" t="s">
        <v>327</v>
      </c>
      <c r="D290" s="65" t="s">
        <v>44</v>
      </c>
      <c r="E290" s="183">
        <v>15.0</v>
      </c>
      <c r="F290" s="53"/>
      <c r="G290" s="184">
        <f t="shared" si="71"/>
        <v>0</v>
      </c>
      <c r="H290" s="56">
        <f t="shared" si="72"/>
        <v>0</v>
      </c>
      <c r="I290" s="57"/>
      <c r="J290" s="57"/>
      <c r="K290" s="48"/>
      <c r="L290" s="12"/>
      <c r="M290" s="12"/>
      <c r="N290" s="12"/>
      <c r="O290" s="153"/>
      <c r="P290" s="12"/>
      <c r="Q290" s="49"/>
      <c r="R290" s="12"/>
      <c r="S290" s="12"/>
      <c r="T290" s="12"/>
      <c r="U290" s="12"/>
      <c r="V290" s="12"/>
      <c r="W290" s="12"/>
      <c r="X290" s="12"/>
      <c r="Y290" s="12"/>
      <c r="Z290" s="12"/>
      <c r="AA290" s="12"/>
      <c r="AB290" s="12"/>
      <c r="AC290" s="12"/>
      <c r="AD290" s="12"/>
      <c r="AE290" s="12"/>
      <c r="AF290" s="12"/>
    </row>
    <row r="291" ht="12.0" customHeight="1" outlineLevel="3">
      <c r="A291" s="12"/>
      <c r="B291" s="50" t="s">
        <v>328</v>
      </c>
      <c r="C291" s="67" t="s">
        <v>329</v>
      </c>
      <c r="D291" s="65" t="s">
        <v>44</v>
      </c>
      <c r="E291" s="183">
        <v>10.0</v>
      </c>
      <c r="F291" s="53"/>
      <c r="G291" s="184">
        <f t="shared" si="71"/>
        <v>0</v>
      </c>
      <c r="H291" s="56">
        <f t="shared" si="72"/>
        <v>0</v>
      </c>
      <c r="I291" s="57"/>
      <c r="J291" s="57"/>
      <c r="K291" s="48"/>
      <c r="L291" s="12"/>
      <c r="M291" s="12"/>
      <c r="N291" s="12"/>
      <c r="O291" s="153"/>
      <c r="P291" s="12"/>
      <c r="Q291" s="49"/>
      <c r="R291" s="12"/>
      <c r="S291" s="12"/>
      <c r="T291" s="12"/>
      <c r="U291" s="12"/>
      <c r="V291" s="12"/>
      <c r="W291" s="12"/>
      <c r="X291" s="12"/>
      <c r="Y291" s="12"/>
      <c r="Z291" s="12"/>
      <c r="AA291" s="12"/>
      <c r="AB291" s="12"/>
      <c r="AC291" s="12"/>
      <c r="AD291" s="12"/>
      <c r="AE291" s="12"/>
      <c r="AF291" s="12"/>
    </row>
    <row r="292" ht="12.0" customHeight="1" outlineLevel="3">
      <c r="A292" s="12"/>
      <c r="B292" s="50" t="s">
        <v>330</v>
      </c>
      <c r="C292" s="67" t="s">
        <v>331</v>
      </c>
      <c r="D292" s="65" t="s">
        <v>44</v>
      </c>
      <c r="E292" s="183">
        <v>1.0</v>
      </c>
      <c r="F292" s="53"/>
      <c r="G292" s="184">
        <f t="shared" si="71"/>
        <v>0</v>
      </c>
      <c r="H292" s="56">
        <f t="shared" si="72"/>
        <v>0</v>
      </c>
      <c r="I292" s="57"/>
      <c r="J292" s="57"/>
      <c r="K292" s="48"/>
      <c r="L292" s="12"/>
      <c r="M292" s="12"/>
      <c r="N292" s="12"/>
      <c r="O292" s="153"/>
      <c r="P292" s="12"/>
      <c r="Q292" s="49"/>
      <c r="R292" s="12"/>
      <c r="S292" s="12"/>
      <c r="T292" s="12"/>
      <c r="U292" s="12"/>
      <c r="V292" s="12"/>
      <c r="W292" s="12"/>
      <c r="X292" s="12"/>
      <c r="Y292" s="12"/>
      <c r="Z292" s="12"/>
      <c r="AA292" s="12"/>
      <c r="AB292" s="12"/>
      <c r="AC292" s="12"/>
      <c r="AD292" s="12"/>
      <c r="AE292" s="12"/>
      <c r="AF292" s="12"/>
    </row>
    <row r="293" ht="12.0" customHeight="1" outlineLevel="3">
      <c r="A293" s="12"/>
      <c r="B293" s="50" t="s">
        <v>332</v>
      </c>
      <c r="C293" s="67" t="s">
        <v>333</v>
      </c>
      <c r="D293" s="65" t="s">
        <v>44</v>
      </c>
      <c r="E293" s="183">
        <v>1.0</v>
      </c>
      <c r="F293" s="53"/>
      <c r="G293" s="184">
        <f t="shared" si="71"/>
        <v>0</v>
      </c>
      <c r="H293" s="56">
        <f t="shared" si="72"/>
        <v>0</v>
      </c>
      <c r="I293" s="57"/>
      <c r="J293" s="57"/>
      <c r="K293" s="48"/>
      <c r="L293" s="12"/>
      <c r="M293" s="12"/>
      <c r="N293" s="12"/>
      <c r="O293" s="153"/>
      <c r="P293" s="12"/>
      <c r="Q293" s="49"/>
      <c r="R293" s="12"/>
      <c r="S293" s="12"/>
      <c r="T293" s="12"/>
      <c r="U293" s="12"/>
      <c r="V293" s="12"/>
      <c r="W293" s="12"/>
      <c r="X293" s="12"/>
      <c r="Y293" s="12"/>
      <c r="Z293" s="12"/>
      <c r="AA293" s="12"/>
      <c r="AB293" s="12"/>
      <c r="AC293" s="12"/>
      <c r="AD293" s="12"/>
      <c r="AE293" s="12"/>
      <c r="AF293" s="12"/>
    </row>
    <row r="294" ht="12.0" customHeight="1" outlineLevel="1">
      <c r="A294" s="168"/>
      <c r="B294" s="169">
        <v>11.0</v>
      </c>
      <c r="C294" s="170" t="s">
        <v>655</v>
      </c>
      <c r="D294" s="171" t="s">
        <v>407</v>
      </c>
      <c r="E294" s="172"/>
      <c r="F294" s="173">
        <f>G294/$E$5</f>
        <v>0</v>
      </c>
      <c r="G294" s="174">
        <f>G295+G331+G334+G338+G343+G352+G356</f>
        <v>0</v>
      </c>
      <c r="H294" s="175">
        <f t="shared" si="72"/>
        <v>0</v>
      </c>
      <c r="I294" s="31"/>
      <c r="J294" s="31"/>
      <c r="K294" s="47"/>
      <c r="L294" s="48"/>
      <c r="M294" s="12"/>
      <c r="N294" s="12"/>
      <c r="O294" s="12"/>
      <c r="P294" s="153"/>
      <c r="Q294" s="12"/>
      <c r="R294" s="49"/>
      <c r="S294" s="12"/>
      <c r="T294" s="12"/>
      <c r="U294" s="12"/>
      <c r="V294" s="12"/>
      <c r="W294" s="12"/>
      <c r="X294" s="12"/>
      <c r="Y294" s="12"/>
      <c r="Z294" s="12"/>
      <c r="AA294" s="12"/>
      <c r="AB294" s="12"/>
      <c r="AC294" s="12"/>
      <c r="AD294" s="12"/>
      <c r="AE294" s="12"/>
      <c r="AF294" s="12"/>
    </row>
    <row r="295" ht="12.0" customHeight="1" outlineLevel="2">
      <c r="A295" s="193"/>
      <c r="B295" s="176" t="s">
        <v>656</v>
      </c>
      <c r="C295" s="177" t="s">
        <v>657</v>
      </c>
      <c r="D295" s="178"/>
      <c r="E295" s="179"/>
      <c r="F295" s="180"/>
      <c r="G295" s="181">
        <f>+SUM(G296:G330)</f>
        <v>0</v>
      </c>
      <c r="H295" s="182" t="str">
        <f>G295/$G$827</f>
        <v>#DIV/0!</v>
      </c>
      <c r="I295" s="194"/>
      <c r="J295" s="193"/>
      <c r="K295" s="193"/>
      <c r="L295" s="193"/>
      <c r="M295" s="193"/>
      <c r="N295" s="193"/>
      <c r="O295" s="193"/>
      <c r="P295" s="193"/>
      <c r="Q295" s="193"/>
      <c r="R295" s="193"/>
      <c r="S295" s="193"/>
      <c r="T295" s="193"/>
      <c r="U295" s="193"/>
      <c r="V295" s="193"/>
      <c r="W295" s="193"/>
      <c r="X295" s="193"/>
      <c r="Y295" s="193"/>
      <c r="Z295" s="193"/>
      <c r="AA295" s="193"/>
      <c r="AB295" s="193"/>
      <c r="AC295" s="193"/>
      <c r="AD295" s="193"/>
      <c r="AE295" s="193"/>
      <c r="AF295" s="193"/>
    </row>
    <row r="296" ht="12.0" customHeight="1" outlineLevel="3">
      <c r="A296" s="6"/>
      <c r="B296" s="50"/>
      <c r="C296" s="195" t="s">
        <v>658</v>
      </c>
      <c r="D296" s="196"/>
      <c r="E296" s="197"/>
      <c r="F296" s="198"/>
      <c r="G296" s="199"/>
      <c r="H296" s="56"/>
      <c r="I296" s="6"/>
      <c r="J296" s="6"/>
      <c r="K296" s="6"/>
      <c r="L296" s="6"/>
      <c r="M296" s="6"/>
      <c r="N296" s="6"/>
      <c r="O296" s="6"/>
      <c r="P296" s="6"/>
      <c r="Q296" s="6"/>
      <c r="R296" s="6"/>
      <c r="S296" s="6"/>
      <c r="T296" s="6"/>
      <c r="U296" s="6"/>
      <c r="V296" s="6"/>
      <c r="W296" s="6"/>
      <c r="X296" s="6"/>
      <c r="Y296" s="6"/>
      <c r="Z296" s="6"/>
      <c r="AA296" s="6"/>
      <c r="AB296" s="6"/>
      <c r="AC296" s="6"/>
      <c r="AD296" s="6"/>
      <c r="AE296" s="6"/>
      <c r="AF296" s="6"/>
    </row>
    <row r="297" ht="12.0" customHeight="1" outlineLevel="3">
      <c r="A297" s="6"/>
      <c r="B297" s="50" t="s">
        <v>659</v>
      </c>
      <c r="C297" s="200" t="s">
        <v>660</v>
      </c>
      <c r="D297" s="63" t="s">
        <v>3</v>
      </c>
      <c r="E297" s="183">
        <v>1.0</v>
      </c>
      <c r="F297" s="53"/>
      <c r="G297" s="184">
        <f t="shared" ref="G297:G328" si="73">ROUND(E297*F297,0)</f>
        <v>0</v>
      </c>
      <c r="H297" s="56">
        <f t="shared" ref="H297:H328" si="74">IFERROR(G297/$G$827,0)</f>
        <v>0</v>
      </c>
      <c r="I297" s="6"/>
      <c r="J297" s="6"/>
      <c r="K297" s="6"/>
      <c r="L297" s="6"/>
      <c r="M297" s="6"/>
      <c r="N297" s="6"/>
      <c r="O297" s="6"/>
      <c r="P297" s="6"/>
      <c r="Q297" s="6"/>
      <c r="R297" s="6"/>
      <c r="S297" s="6"/>
      <c r="T297" s="6"/>
      <c r="U297" s="6"/>
      <c r="V297" s="6"/>
      <c r="W297" s="6"/>
      <c r="X297" s="6"/>
      <c r="Y297" s="6"/>
      <c r="Z297" s="6"/>
      <c r="AA297" s="6"/>
      <c r="AB297" s="6"/>
      <c r="AC297" s="6"/>
      <c r="AD297" s="6"/>
      <c r="AE297" s="6"/>
      <c r="AF297" s="6"/>
    </row>
    <row r="298" ht="12.0" customHeight="1" outlineLevel="3">
      <c r="A298" s="6"/>
      <c r="B298" s="50" t="s">
        <v>661</v>
      </c>
      <c r="C298" s="200" t="s">
        <v>662</v>
      </c>
      <c r="D298" s="63" t="s">
        <v>3</v>
      </c>
      <c r="E298" s="183">
        <v>1.0</v>
      </c>
      <c r="F298" s="53"/>
      <c r="G298" s="184">
        <f t="shared" si="73"/>
        <v>0</v>
      </c>
      <c r="H298" s="56">
        <f t="shared" si="74"/>
        <v>0</v>
      </c>
      <c r="I298" s="6"/>
      <c r="J298" s="6"/>
      <c r="K298" s="6"/>
      <c r="L298" s="6"/>
      <c r="M298" s="6"/>
      <c r="N298" s="6"/>
      <c r="O298" s="6"/>
      <c r="P298" s="6"/>
      <c r="Q298" s="6"/>
      <c r="R298" s="6"/>
      <c r="S298" s="6"/>
      <c r="T298" s="6"/>
      <c r="U298" s="6"/>
      <c r="V298" s="6"/>
      <c r="W298" s="6"/>
      <c r="X298" s="6"/>
      <c r="Y298" s="6"/>
      <c r="Z298" s="6"/>
      <c r="AA298" s="6"/>
      <c r="AB298" s="6"/>
      <c r="AC298" s="6"/>
      <c r="AD298" s="6"/>
      <c r="AE298" s="6"/>
      <c r="AF298" s="6"/>
    </row>
    <row r="299" ht="12.0" customHeight="1" outlineLevel="3">
      <c r="A299" s="6"/>
      <c r="B299" s="50" t="s">
        <v>663</v>
      </c>
      <c r="C299" s="200" t="s">
        <v>664</v>
      </c>
      <c r="D299" s="63" t="s">
        <v>3</v>
      </c>
      <c r="E299" s="183">
        <v>1.0</v>
      </c>
      <c r="F299" s="53"/>
      <c r="G299" s="184">
        <f t="shared" si="73"/>
        <v>0</v>
      </c>
      <c r="H299" s="56">
        <f t="shared" si="74"/>
        <v>0</v>
      </c>
      <c r="I299" s="6"/>
      <c r="J299" s="6"/>
      <c r="K299" s="6"/>
      <c r="L299" s="6"/>
      <c r="M299" s="6"/>
      <c r="N299" s="6"/>
      <c r="O299" s="6"/>
      <c r="P299" s="6"/>
      <c r="Q299" s="6"/>
      <c r="R299" s="6"/>
      <c r="S299" s="6"/>
      <c r="T299" s="6"/>
      <c r="U299" s="6"/>
      <c r="V299" s="6"/>
      <c r="W299" s="6"/>
      <c r="X299" s="6"/>
      <c r="Y299" s="6"/>
      <c r="Z299" s="6"/>
      <c r="AA299" s="6"/>
      <c r="AB299" s="6"/>
      <c r="AC299" s="6"/>
      <c r="AD299" s="6"/>
      <c r="AE299" s="6"/>
      <c r="AF299" s="6"/>
    </row>
    <row r="300" ht="12.0" customHeight="1" outlineLevel="3">
      <c r="A300" s="6"/>
      <c r="B300" s="50" t="s">
        <v>665</v>
      </c>
      <c r="C300" s="200" t="s">
        <v>666</v>
      </c>
      <c r="D300" s="63" t="s">
        <v>3</v>
      </c>
      <c r="E300" s="183">
        <v>1.0</v>
      </c>
      <c r="F300" s="53"/>
      <c r="G300" s="184">
        <f t="shared" si="73"/>
        <v>0</v>
      </c>
      <c r="H300" s="56">
        <f t="shared" si="74"/>
        <v>0</v>
      </c>
      <c r="I300" s="6"/>
      <c r="J300" s="6"/>
      <c r="K300" s="6"/>
      <c r="L300" s="6"/>
      <c r="M300" s="6"/>
      <c r="N300" s="6"/>
      <c r="O300" s="6"/>
      <c r="P300" s="6"/>
      <c r="Q300" s="6"/>
      <c r="R300" s="6"/>
      <c r="S300" s="6"/>
      <c r="T300" s="6"/>
      <c r="U300" s="6"/>
      <c r="V300" s="6"/>
      <c r="W300" s="6"/>
      <c r="X300" s="6"/>
      <c r="Y300" s="6"/>
      <c r="Z300" s="6"/>
      <c r="AA300" s="6"/>
      <c r="AB300" s="6"/>
      <c r="AC300" s="6"/>
      <c r="AD300" s="6"/>
      <c r="AE300" s="6"/>
      <c r="AF300" s="6"/>
    </row>
    <row r="301" ht="12.0" customHeight="1" outlineLevel="3">
      <c r="A301" s="6"/>
      <c r="B301" s="50" t="s">
        <v>667</v>
      </c>
      <c r="C301" s="200" t="s">
        <v>668</v>
      </c>
      <c r="D301" s="63" t="s">
        <v>3</v>
      </c>
      <c r="E301" s="183">
        <v>1.0</v>
      </c>
      <c r="F301" s="53"/>
      <c r="G301" s="184">
        <f t="shared" si="73"/>
        <v>0</v>
      </c>
      <c r="H301" s="56">
        <f t="shared" si="74"/>
        <v>0</v>
      </c>
      <c r="I301" s="6"/>
      <c r="J301" s="6"/>
      <c r="K301" s="6"/>
      <c r="L301" s="6"/>
      <c r="M301" s="6"/>
      <c r="N301" s="6"/>
      <c r="O301" s="6"/>
      <c r="P301" s="6"/>
      <c r="Q301" s="6"/>
      <c r="R301" s="6"/>
      <c r="S301" s="6"/>
      <c r="T301" s="6"/>
      <c r="U301" s="6"/>
      <c r="V301" s="6"/>
      <c r="W301" s="6"/>
      <c r="X301" s="6"/>
      <c r="Y301" s="6"/>
      <c r="Z301" s="6"/>
      <c r="AA301" s="6"/>
      <c r="AB301" s="6"/>
      <c r="AC301" s="6"/>
      <c r="AD301" s="6"/>
      <c r="AE301" s="6"/>
      <c r="AF301" s="6"/>
    </row>
    <row r="302" ht="12.0" customHeight="1" outlineLevel="3">
      <c r="A302" s="6"/>
      <c r="B302" s="50" t="s">
        <v>669</v>
      </c>
      <c r="C302" s="200" t="s">
        <v>670</v>
      </c>
      <c r="D302" s="63" t="s">
        <v>3</v>
      </c>
      <c r="E302" s="183">
        <v>1.0</v>
      </c>
      <c r="F302" s="53"/>
      <c r="G302" s="184">
        <f t="shared" si="73"/>
        <v>0</v>
      </c>
      <c r="H302" s="56">
        <f t="shared" si="74"/>
        <v>0</v>
      </c>
      <c r="I302" s="6"/>
      <c r="J302" s="6"/>
      <c r="K302" s="6"/>
      <c r="L302" s="6"/>
      <c r="M302" s="6"/>
      <c r="N302" s="6"/>
      <c r="O302" s="6"/>
      <c r="P302" s="6"/>
      <c r="Q302" s="6"/>
      <c r="R302" s="6"/>
      <c r="S302" s="6"/>
      <c r="T302" s="6"/>
      <c r="U302" s="6"/>
      <c r="V302" s="6"/>
      <c r="W302" s="6"/>
      <c r="X302" s="6"/>
      <c r="Y302" s="6"/>
      <c r="Z302" s="6"/>
      <c r="AA302" s="6"/>
      <c r="AB302" s="6"/>
      <c r="AC302" s="6"/>
      <c r="AD302" s="6"/>
      <c r="AE302" s="6"/>
      <c r="AF302" s="6"/>
    </row>
    <row r="303" ht="12.0" customHeight="1" outlineLevel="3">
      <c r="A303" s="6"/>
      <c r="B303" s="50" t="s">
        <v>671</v>
      </c>
      <c r="C303" s="200" t="s">
        <v>672</v>
      </c>
      <c r="D303" s="63" t="s">
        <v>3</v>
      </c>
      <c r="E303" s="183">
        <v>1.0</v>
      </c>
      <c r="F303" s="53"/>
      <c r="G303" s="184">
        <f t="shared" si="73"/>
        <v>0</v>
      </c>
      <c r="H303" s="56">
        <f t="shared" si="74"/>
        <v>0</v>
      </c>
      <c r="I303" s="6"/>
      <c r="J303" s="6"/>
      <c r="K303" s="6"/>
      <c r="L303" s="6"/>
      <c r="M303" s="6"/>
      <c r="N303" s="6"/>
      <c r="O303" s="6"/>
      <c r="P303" s="6"/>
      <c r="Q303" s="6"/>
      <c r="R303" s="6"/>
      <c r="S303" s="6"/>
      <c r="T303" s="6"/>
      <c r="U303" s="6"/>
      <c r="V303" s="6"/>
      <c r="W303" s="6"/>
      <c r="X303" s="6"/>
      <c r="Y303" s="6"/>
      <c r="Z303" s="6"/>
      <c r="AA303" s="6"/>
      <c r="AB303" s="6"/>
      <c r="AC303" s="6"/>
      <c r="AD303" s="6"/>
      <c r="AE303" s="6"/>
      <c r="AF303" s="6"/>
    </row>
    <row r="304" ht="12.0" customHeight="1" outlineLevel="3">
      <c r="A304" s="6"/>
      <c r="B304" s="50" t="s">
        <v>673</v>
      </c>
      <c r="C304" s="200" t="s">
        <v>674</v>
      </c>
      <c r="D304" s="63" t="s">
        <v>3</v>
      </c>
      <c r="E304" s="183">
        <v>1.0</v>
      </c>
      <c r="F304" s="53"/>
      <c r="G304" s="184">
        <f t="shared" si="73"/>
        <v>0</v>
      </c>
      <c r="H304" s="56">
        <f t="shared" si="74"/>
        <v>0</v>
      </c>
      <c r="I304" s="6"/>
      <c r="J304" s="6"/>
      <c r="K304" s="6"/>
      <c r="L304" s="6"/>
      <c r="M304" s="6"/>
      <c r="N304" s="6"/>
      <c r="O304" s="6"/>
      <c r="P304" s="6"/>
      <c r="Q304" s="6"/>
      <c r="R304" s="6"/>
      <c r="S304" s="6"/>
      <c r="T304" s="6"/>
      <c r="U304" s="6"/>
      <c r="V304" s="6"/>
      <c r="W304" s="6"/>
      <c r="X304" s="6"/>
      <c r="Y304" s="6"/>
      <c r="Z304" s="6"/>
      <c r="AA304" s="6"/>
      <c r="AB304" s="6"/>
      <c r="AC304" s="6"/>
      <c r="AD304" s="6"/>
      <c r="AE304" s="6"/>
      <c r="AF304" s="6"/>
    </row>
    <row r="305" ht="12.0" customHeight="1" outlineLevel="3">
      <c r="A305" s="6"/>
      <c r="B305" s="50" t="s">
        <v>675</v>
      </c>
      <c r="C305" s="200" t="s">
        <v>676</v>
      </c>
      <c r="D305" s="63" t="s">
        <v>3</v>
      </c>
      <c r="E305" s="183">
        <v>1.0</v>
      </c>
      <c r="F305" s="53"/>
      <c r="G305" s="184">
        <f t="shared" si="73"/>
        <v>0</v>
      </c>
      <c r="H305" s="56">
        <f t="shared" si="74"/>
        <v>0</v>
      </c>
      <c r="I305" s="6"/>
      <c r="J305" s="6"/>
      <c r="K305" s="6"/>
      <c r="L305" s="6"/>
      <c r="M305" s="6"/>
      <c r="N305" s="6"/>
      <c r="O305" s="6"/>
      <c r="P305" s="6"/>
      <c r="Q305" s="6"/>
      <c r="R305" s="6"/>
      <c r="S305" s="6"/>
      <c r="T305" s="6"/>
      <c r="U305" s="6"/>
      <c r="V305" s="6"/>
      <c r="W305" s="6"/>
      <c r="X305" s="6"/>
      <c r="Y305" s="6"/>
      <c r="Z305" s="6"/>
      <c r="AA305" s="6"/>
      <c r="AB305" s="6"/>
      <c r="AC305" s="6"/>
      <c r="AD305" s="6"/>
      <c r="AE305" s="6"/>
      <c r="AF305" s="6"/>
    </row>
    <row r="306" ht="12.0" customHeight="1" outlineLevel="3">
      <c r="A306" s="6"/>
      <c r="B306" s="50" t="s">
        <v>677</v>
      </c>
      <c r="C306" s="200" t="s">
        <v>678</v>
      </c>
      <c r="D306" s="63" t="s">
        <v>3</v>
      </c>
      <c r="E306" s="183">
        <v>1.0</v>
      </c>
      <c r="F306" s="53"/>
      <c r="G306" s="184">
        <f t="shared" si="73"/>
        <v>0</v>
      </c>
      <c r="H306" s="56">
        <f t="shared" si="74"/>
        <v>0</v>
      </c>
      <c r="I306" s="6"/>
      <c r="J306" s="6"/>
      <c r="K306" s="6"/>
      <c r="L306" s="6"/>
      <c r="M306" s="6"/>
      <c r="N306" s="6"/>
      <c r="O306" s="6"/>
      <c r="P306" s="6"/>
      <c r="Q306" s="6"/>
      <c r="R306" s="6"/>
      <c r="S306" s="6"/>
      <c r="T306" s="6"/>
      <c r="U306" s="6"/>
      <c r="V306" s="6"/>
      <c r="W306" s="6"/>
      <c r="X306" s="6"/>
      <c r="Y306" s="6"/>
      <c r="Z306" s="6"/>
      <c r="AA306" s="6"/>
      <c r="AB306" s="6"/>
      <c r="AC306" s="6"/>
      <c r="AD306" s="6"/>
      <c r="AE306" s="6"/>
      <c r="AF306" s="6"/>
    </row>
    <row r="307" ht="12.0" customHeight="1" outlineLevel="3">
      <c r="A307" s="6"/>
      <c r="B307" s="50" t="s">
        <v>679</v>
      </c>
      <c r="C307" s="200" t="s">
        <v>680</v>
      </c>
      <c r="D307" s="63" t="s">
        <v>3</v>
      </c>
      <c r="E307" s="183">
        <v>1.0</v>
      </c>
      <c r="F307" s="53"/>
      <c r="G307" s="184">
        <f t="shared" si="73"/>
        <v>0</v>
      </c>
      <c r="H307" s="56">
        <f t="shared" si="74"/>
        <v>0</v>
      </c>
      <c r="I307" s="6"/>
      <c r="J307" s="6"/>
      <c r="K307" s="6"/>
      <c r="L307" s="6"/>
      <c r="M307" s="6"/>
      <c r="N307" s="6"/>
      <c r="O307" s="6"/>
      <c r="P307" s="6"/>
      <c r="Q307" s="6"/>
      <c r="R307" s="6"/>
      <c r="S307" s="6"/>
      <c r="T307" s="6"/>
      <c r="U307" s="6"/>
      <c r="V307" s="6"/>
      <c r="W307" s="6"/>
      <c r="X307" s="6"/>
      <c r="Y307" s="6"/>
      <c r="Z307" s="6"/>
      <c r="AA307" s="6"/>
      <c r="AB307" s="6"/>
      <c r="AC307" s="6"/>
      <c r="AD307" s="6"/>
      <c r="AE307" s="6"/>
      <c r="AF307" s="6"/>
    </row>
    <row r="308" ht="12.0" customHeight="1" outlineLevel="3">
      <c r="A308" s="6"/>
      <c r="B308" s="50" t="s">
        <v>681</v>
      </c>
      <c r="C308" s="200" t="s">
        <v>682</v>
      </c>
      <c r="D308" s="63" t="s">
        <v>3</v>
      </c>
      <c r="E308" s="183">
        <v>1.0</v>
      </c>
      <c r="F308" s="53"/>
      <c r="G308" s="184">
        <f t="shared" si="73"/>
        <v>0</v>
      </c>
      <c r="H308" s="56">
        <f t="shared" si="74"/>
        <v>0</v>
      </c>
      <c r="I308" s="6"/>
      <c r="J308" s="6"/>
      <c r="K308" s="6"/>
      <c r="L308" s="6"/>
      <c r="M308" s="6"/>
      <c r="N308" s="6"/>
      <c r="O308" s="6"/>
      <c r="P308" s="6"/>
      <c r="Q308" s="6"/>
      <c r="R308" s="6"/>
      <c r="S308" s="6"/>
      <c r="T308" s="6"/>
      <c r="U308" s="6"/>
      <c r="V308" s="6"/>
      <c r="W308" s="6"/>
      <c r="X308" s="6"/>
      <c r="Y308" s="6"/>
      <c r="Z308" s="6"/>
      <c r="AA308" s="6"/>
      <c r="AB308" s="6"/>
      <c r="AC308" s="6"/>
      <c r="AD308" s="6"/>
      <c r="AE308" s="6"/>
      <c r="AF308" s="6"/>
    </row>
    <row r="309" ht="12.0" customHeight="1" outlineLevel="3">
      <c r="A309" s="6"/>
      <c r="B309" s="50" t="s">
        <v>683</v>
      </c>
      <c r="C309" s="200" t="s">
        <v>684</v>
      </c>
      <c r="D309" s="63" t="s">
        <v>3</v>
      </c>
      <c r="E309" s="183">
        <v>1.0</v>
      </c>
      <c r="F309" s="53"/>
      <c r="G309" s="184">
        <f t="shared" si="73"/>
        <v>0</v>
      </c>
      <c r="H309" s="56">
        <f t="shared" si="74"/>
        <v>0</v>
      </c>
      <c r="I309" s="6"/>
      <c r="J309" s="6"/>
      <c r="K309" s="6"/>
      <c r="L309" s="6"/>
      <c r="M309" s="6"/>
      <c r="N309" s="6"/>
      <c r="O309" s="6"/>
      <c r="P309" s="6"/>
      <c r="Q309" s="6"/>
      <c r="R309" s="6"/>
      <c r="S309" s="6"/>
      <c r="T309" s="6"/>
      <c r="U309" s="6"/>
      <c r="V309" s="6"/>
      <c r="W309" s="6"/>
      <c r="X309" s="6"/>
      <c r="Y309" s="6"/>
      <c r="Z309" s="6"/>
      <c r="AA309" s="6"/>
      <c r="AB309" s="6"/>
      <c r="AC309" s="6"/>
      <c r="AD309" s="6"/>
      <c r="AE309" s="6"/>
      <c r="AF309" s="6"/>
    </row>
    <row r="310" ht="12.0" customHeight="1" outlineLevel="3">
      <c r="A310" s="6"/>
      <c r="B310" s="50" t="s">
        <v>685</v>
      </c>
      <c r="C310" s="200" t="s">
        <v>686</v>
      </c>
      <c r="D310" s="63" t="s">
        <v>3</v>
      </c>
      <c r="E310" s="183">
        <v>1.0</v>
      </c>
      <c r="F310" s="53"/>
      <c r="G310" s="184">
        <f t="shared" si="73"/>
        <v>0</v>
      </c>
      <c r="H310" s="56">
        <f t="shared" si="74"/>
        <v>0</v>
      </c>
      <c r="I310" s="6"/>
      <c r="J310" s="6"/>
      <c r="K310" s="6"/>
      <c r="L310" s="6"/>
      <c r="M310" s="6"/>
      <c r="N310" s="6"/>
      <c r="O310" s="6"/>
      <c r="P310" s="6"/>
      <c r="Q310" s="6"/>
      <c r="R310" s="6"/>
      <c r="S310" s="6"/>
      <c r="T310" s="6"/>
      <c r="U310" s="6"/>
      <c r="V310" s="6"/>
      <c r="W310" s="6"/>
      <c r="X310" s="6"/>
      <c r="Y310" s="6"/>
      <c r="Z310" s="6"/>
      <c r="AA310" s="6"/>
      <c r="AB310" s="6"/>
      <c r="AC310" s="6"/>
      <c r="AD310" s="6"/>
      <c r="AE310" s="6"/>
      <c r="AF310" s="6"/>
    </row>
    <row r="311" ht="12.0" customHeight="1" outlineLevel="3">
      <c r="A311" s="6"/>
      <c r="B311" s="50" t="s">
        <v>687</v>
      </c>
      <c r="C311" s="200" t="s">
        <v>688</v>
      </c>
      <c r="D311" s="63" t="s">
        <v>3</v>
      </c>
      <c r="E311" s="183">
        <v>1.0</v>
      </c>
      <c r="F311" s="53"/>
      <c r="G311" s="184">
        <f t="shared" si="73"/>
        <v>0</v>
      </c>
      <c r="H311" s="56">
        <f t="shared" si="74"/>
        <v>0</v>
      </c>
      <c r="I311" s="6"/>
      <c r="J311" s="6"/>
      <c r="K311" s="6"/>
      <c r="L311" s="6"/>
      <c r="M311" s="6"/>
      <c r="N311" s="6"/>
      <c r="O311" s="6"/>
      <c r="P311" s="6"/>
      <c r="Q311" s="6"/>
      <c r="R311" s="6"/>
      <c r="S311" s="6"/>
      <c r="T311" s="6"/>
      <c r="U311" s="6"/>
      <c r="V311" s="6"/>
      <c r="W311" s="6"/>
      <c r="X311" s="6"/>
      <c r="Y311" s="6"/>
      <c r="Z311" s="6"/>
      <c r="AA311" s="6"/>
      <c r="AB311" s="6"/>
      <c r="AC311" s="6"/>
      <c r="AD311" s="6"/>
      <c r="AE311" s="6"/>
      <c r="AF311" s="6"/>
    </row>
    <row r="312" ht="12.0" customHeight="1" outlineLevel="3">
      <c r="A312" s="6"/>
      <c r="B312" s="50" t="s">
        <v>689</v>
      </c>
      <c r="C312" s="200" t="s">
        <v>690</v>
      </c>
      <c r="D312" s="63" t="s">
        <v>3</v>
      </c>
      <c r="E312" s="183">
        <v>1.0</v>
      </c>
      <c r="F312" s="53"/>
      <c r="G312" s="184">
        <f t="shared" si="73"/>
        <v>0</v>
      </c>
      <c r="H312" s="56">
        <f t="shared" si="74"/>
        <v>0</v>
      </c>
      <c r="I312" s="6"/>
      <c r="J312" s="6"/>
      <c r="K312" s="6"/>
      <c r="L312" s="6"/>
      <c r="M312" s="6"/>
      <c r="N312" s="6"/>
      <c r="O312" s="6"/>
      <c r="P312" s="6"/>
      <c r="Q312" s="6"/>
      <c r="R312" s="6"/>
      <c r="S312" s="6"/>
      <c r="T312" s="6"/>
      <c r="U312" s="6"/>
      <c r="V312" s="6"/>
      <c r="W312" s="6"/>
      <c r="X312" s="6"/>
      <c r="Y312" s="6"/>
      <c r="Z312" s="6"/>
      <c r="AA312" s="6"/>
      <c r="AB312" s="6"/>
      <c r="AC312" s="6"/>
      <c r="AD312" s="6"/>
      <c r="AE312" s="6"/>
      <c r="AF312" s="6"/>
    </row>
    <row r="313" ht="12.0" customHeight="1" outlineLevel="3">
      <c r="A313" s="6"/>
      <c r="B313" s="50" t="s">
        <v>691</v>
      </c>
      <c r="C313" s="200" t="s">
        <v>692</v>
      </c>
      <c r="D313" s="63" t="s">
        <v>3</v>
      </c>
      <c r="E313" s="183">
        <v>1.0</v>
      </c>
      <c r="F313" s="53"/>
      <c r="G313" s="184">
        <f t="shared" si="73"/>
        <v>0</v>
      </c>
      <c r="H313" s="56">
        <f t="shared" si="74"/>
        <v>0</v>
      </c>
      <c r="I313" s="6"/>
      <c r="J313" s="6"/>
      <c r="K313" s="6"/>
      <c r="L313" s="6"/>
      <c r="M313" s="6"/>
      <c r="N313" s="6"/>
      <c r="O313" s="6"/>
      <c r="P313" s="6"/>
      <c r="Q313" s="6"/>
      <c r="R313" s="6"/>
      <c r="S313" s="6"/>
      <c r="T313" s="6"/>
      <c r="U313" s="6"/>
      <c r="V313" s="6"/>
      <c r="W313" s="6"/>
      <c r="X313" s="6"/>
      <c r="Y313" s="6"/>
      <c r="Z313" s="6"/>
      <c r="AA313" s="6"/>
      <c r="AB313" s="6"/>
      <c r="AC313" s="6"/>
      <c r="AD313" s="6"/>
      <c r="AE313" s="6"/>
      <c r="AF313" s="6"/>
    </row>
    <row r="314" ht="12.0" customHeight="1" outlineLevel="3">
      <c r="A314" s="6"/>
      <c r="B314" s="50" t="s">
        <v>693</v>
      </c>
      <c r="C314" s="200" t="s">
        <v>694</v>
      </c>
      <c r="D314" s="63" t="s">
        <v>3</v>
      </c>
      <c r="E314" s="183">
        <v>1.0</v>
      </c>
      <c r="F314" s="53"/>
      <c r="G314" s="184">
        <f t="shared" si="73"/>
        <v>0</v>
      </c>
      <c r="H314" s="56">
        <f t="shared" si="74"/>
        <v>0</v>
      </c>
      <c r="I314" s="6"/>
      <c r="J314" s="6"/>
      <c r="K314" s="6"/>
      <c r="L314" s="6"/>
      <c r="M314" s="6"/>
      <c r="N314" s="6"/>
      <c r="O314" s="6"/>
      <c r="P314" s="6"/>
      <c r="Q314" s="6"/>
      <c r="R314" s="6"/>
      <c r="S314" s="6"/>
      <c r="T314" s="6"/>
      <c r="U314" s="6"/>
      <c r="V314" s="6"/>
      <c r="W314" s="6"/>
      <c r="X314" s="6"/>
      <c r="Y314" s="6"/>
      <c r="Z314" s="6"/>
      <c r="AA314" s="6"/>
      <c r="AB314" s="6"/>
      <c r="AC314" s="6"/>
      <c r="AD314" s="6"/>
      <c r="AE314" s="6"/>
      <c r="AF314" s="6"/>
    </row>
    <row r="315" ht="12.0" customHeight="1" outlineLevel="3">
      <c r="A315" s="6"/>
      <c r="B315" s="50" t="s">
        <v>695</v>
      </c>
      <c r="C315" s="200" t="s">
        <v>696</v>
      </c>
      <c r="D315" s="63" t="s">
        <v>3</v>
      </c>
      <c r="E315" s="183">
        <v>1.0</v>
      </c>
      <c r="F315" s="53"/>
      <c r="G315" s="184">
        <f t="shared" si="73"/>
        <v>0</v>
      </c>
      <c r="H315" s="56">
        <f t="shared" si="74"/>
        <v>0</v>
      </c>
      <c r="I315" s="6"/>
      <c r="J315" s="6"/>
      <c r="K315" s="6"/>
      <c r="L315" s="6"/>
      <c r="M315" s="6"/>
      <c r="N315" s="6"/>
      <c r="O315" s="6"/>
      <c r="P315" s="6"/>
      <c r="Q315" s="6"/>
      <c r="R315" s="6"/>
      <c r="S315" s="6"/>
      <c r="T315" s="6"/>
      <c r="U315" s="6"/>
      <c r="V315" s="6"/>
      <c r="W315" s="6"/>
      <c r="X315" s="6"/>
      <c r="Y315" s="6"/>
      <c r="Z315" s="6"/>
      <c r="AA315" s="6"/>
      <c r="AB315" s="6"/>
      <c r="AC315" s="6"/>
      <c r="AD315" s="6"/>
      <c r="AE315" s="6"/>
      <c r="AF315" s="6"/>
    </row>
    <row r="316" ht="12.0" customHeight="1" outlineLevel="3">
      <c r="A316" s="6"/>
      <c r="B316" s="50" t="s">
        <v>697</v>
      </c>
      <c r="C316" s="200" t="s">
        <v>698</v>
      </c>
      <c r="D316" s="63" t="s">
        <v>3</v>
      </c>
      <c r="E316" s="183">
        <v>1.0</v>
      </c>
      <c r="F316" s="53"/>
      <c r="G316" s="184">
        <f t="shared" si="73"/>
        <v>0</v>
      </c>
      <c r="H316" s="56">
        <f t="shared" si="74"/>
        <v>0</v>
      </c>
      <c r="I316" s="6"/>
      <c r="J316" s="6"/>
      <c r="K316" s="6"/>
      <c r="L316" s="6"/>
      <c r="M316" s="6"/>
      <c r="N316" s="6"/>
      <c r="O316" s="6"/>
      <c r="P316" s="6"/>
      <c r="Q316" s="6"/>
      <c r="R316" s="6"/>
      <c r="S316" s="6"/>
      <c r="T316" s="6"/>
      <c r="U316" s="6"/>
      <c r="V316" s="6"/>
      <c r="W316" s="6"/>
      <c r="X316" s="6"/>
      <c r="Y316" s="6"/>
      <c r="Z316" s="6"/>
      <c r="AA316" s="6"/>
      <c r="AB316" s="6"/>
      <c r="AC316" s="6"/>
      <c r="AD316" s="6"/>
      <c r="AE316" s="6"/>
      <c r="AF316" s="6"/>
    </row>
    <row r="317" ht="12.0" customHeight="1" outlineLevel="3">
      <c r="A317" s="6"/>
      <c r="B317" s="50" t="s">
        <v>699</v>
      </c>
      <c r="C317" s="200" t="s">
        <v>700</v>
      </c>
      <c r="D317" s="63" t="s">
        <v>3</v>
      </c>
      <c r="E317" s="183">
        <v>1.0</v>
      </c>
      <c r="F317" s="53"/>
      <c r="G317" s="184">
        <f t="shared" si="73"/>
        <v>0</v>
      </c>
      <c r="H317" s="56">
        <f t="shared" si="74"/>
        <v>0</v>
      </c>
      <c r="I317" s="6"/>
      <c r="J317" s="6"/>
      <c r="K317" s="6"/>
      <c r="L317" s="6"/>
      <c r="M317" s="6"/>
      <c r="N317" s="6"/>
      <c r="O317" s="6"/>
      <c r="P317" s="6"/>
      <c r="Q317" s="6"/>
      <c r="R317" s="6"/>
      <c r="S317" s="6"/>
      <c r="T317" s="6"/>
      <c r="U317" s="6"/>
      <c r="V317" s="6"/>
      <c r="W317" s="6"/>
      <c r="X317" s="6"/>
      <c r="Y317" s="6"/>
      <c r="Z317" s="6"/>
      <c r="AA317" s="6"/>
      <c r="AB317" s="6"/>
      <c r="AC317" s="6"/>
      <c r="AD317" s="6"/>
      <c r="AE317" s="6"/>
      <c r="AF317" s="6"/>
    </row>
    <row r="318" ht="12.0" customHeight="1" outlineLevel="3">
      <c r="A318" s="6"/>
      <c r="B318" s="50" t="s">
        <v>701</v>
      </c>
      <c r="C318" s="200" t="s">
        <v>702</v>
      </c>
      <c r="D318" s="63" t="s">
        <v>3</v>
      </c>
      <c r="E318" s="183">
        <v>1.0</v>
      </c>
      <c r="F318" s="53"/>
      <c r="G318" s="184">
        <f t="shared" si="73"/>
        <v>0</v>
      </c>
      <c r="H318" s="56">
        <f t="shared" si="74"/>
        <v>0</v>
      </c>
      <c r="I318" s="6"/>
      <c r="J318" s="6"/>
      <c r="K318" s="6"/>
      <c r="L318" s="6"/>
      <c r="M318" s="6"/>
      <c r="N318" s="6"/>
      <c r="O318" s="6"/>
      <c r="P318" s="6"/>
      <c r="Q318" s="6"/>
      <c r="R318" s="6"/>
      <c r="S318" s="6"/>
      <c r="T318" s="6"/>
      <c r="U318" s="6"/>
      <c r="V318" s="6"/>
      <c r="W318" s="6"/>
      <c r="X318" s="6"/>
      <c r="Y318" s="6"/>
      <c r="Z318" s="6"/>
      <c r="AA318" s="6"/>
      <c r="AB318" s="6"/>
      <c r="AC318" s="6"/>
      <c r="AD318" s="6"/>
      <c r="AE318" s="6"/>
      <c r="AF318" s="6"/>
    </row>
    <row r="319" ht="12.0" customHeight="1" outlineLevel="3">
      <c r="A319" s="6"/>
      <c r="B319" s="50" t="s">
        <v>703</v>
      </c>
      <c r="C319" s="200" t="s">
        <v>704</v>
      </c>
      <c r="D319" s="63" t="s">
        <v>3</v>
      </c>
      <c r="E319" s="183">
        <v>1.0</v>
      </c>
      <c r="F319" s="53"/>
      <c r="G319" s="184">
        <f t="shared" si="73"/>
        <v>0</v>
      </c>
      <c r="H319" s="56">
        <f t="shared" si="74"/>
        <v>0</v>
      </c>
      <c r="I319" s="6"/>
      <c r="J319" s="6"/>
      <c r="K319" s="6"/>
      <c r="L319" s="6"/>
      <c r="M319" s="6"/>
      <c r="N319" s="6"/>
      <c r="O319" s="6"/>
      <c r="P319" s="6"/>
      <c r="Q319" s="6"/>
      <c r="R319" s="6"/>
      <c r="S319" s="6"/>
      <c r="T319" s="6"/>
      <c r="U319" s="6"/>
      <c r="V319" s="6"/>
      <c r="W319" s="6"/>
      <c r="X319" s="6"/>
      <c r="Y319" s="6"/>
      <c r="Z319" s="6"/>
      <c r="AA319" s="6"/>
      <c r="AB319" s="6"/>
      <c r="AC319" s="6"/>
      <c r="AD319" s="6"/>
      <c r="AE319" s="6"/>
      <c r="AF319" s="6"/>
    </row>
    <row r="320" ht="12.0" customHeight="1" outlineLevel="3">
      <c r="A320" s="6"/>
      <c r="B320" s="50" t="s">
        <v>705</v>
      </c>
      <c r="C320" s="200" t="s">
        <v>706</v>
      </c>
      <c r="D320" s="63" t="s">
        <v>3</v>
      </c>
      <c r="E320" s="183">
        <v>1.0</v>
      </c>
      <c r="F320" s="53"/>
      <c r="G320" s="184">
        <f t="shared" si="73"/>
        <v>0</v>
      </c>
      <c r="H320" s="56">
        <f t="shared" si="74"/>
        <v>0</v>
      </c>
      <c r="I320" s="6"/>
      <c r="J320" s="6"/>
      <c r="K320" s="6"/>
      <c r="L320" s="6"/>
      <c r="M320" s="6"/>
      <c r="N320" s="6"/>
      <c r="O320" s="6"/>
      <c r="P320" s="6"/>
      <c r="Q320" s="6"/>
      <c r="R320" s="6"/>
      <c r="S320" s="6"/>
      <c r="T320" s="6"/>
      <c r="U320" s="6"/>
      <c r="V320" s="6"/>
      <c r="W320" s="6"/>
      <c r="X320" s="6"/>
      <c r="Y320" s="6"/>
      <c r="Z320" s="6"/>
      <c r="AA320" s="6"/>
      <c r="AB320" s="6"/>
      <c r="AC320" s="6"/>
      <c r="AD320" s="6"/>
      <c r="AE320" s="6"/>
      <c r="AF320" s="6"/>
    </row>
    <row r="321" ht="12.0" customHeight="1" outlineLevel="3">
      <c r="A321" s="6"/>
      <c r="B321" s="50" t="s">
        <v>707</v>
      </c>
      <c r="C321" s="200" t="s">
        <v>708</v>
      </c>
      <c r="D321" s="63" t="s">
        <v>3</v>
      </c>
      <c r="E321" s="183">
        <v>1.0</v>
      </c>
      <c r="F321" s="53"/>
      <c r="G321" s="184">
        <f t="shared" si="73"/>
        <v>0</v>
      </c>
      <c r="H321" s="56">
        <f t="shared" si="74"/>
        <v>0</v>
      </c>
      <c r="I321" s="6"/>
      <c r="J321" s="6"/>
      <c r="K321" s="6"/>
      <c r="L321" s="6"/>
      <c r="M321" s="6"/>
      <c r="N321" s="6"/>
      <c r="O321" s="6"/>
      <c r="P321" s="6"/>
      <c r="Q321" s="6"/>
      <c r="R321" s="6"/>
      <c r="S321" s="6"/>
      <c r="T321" s="6"/>
      <c r="U321" s="6"/>
      <c r="V321" s="6"/>
      <c r="W321" s="6"/>
      <c r="X321" s="6"/>
      <c r="Y321" s="6"/>
      <c r="Z321" s="6"/>
      <c r="AA321" s="6"/>
      <c r="AB321" s="6"/>
      <c r="AC321" s="6"/>
      <c r="AD321" s="6"/>
      <c r="AE321" s="6"/>
      <c r="AF321" s="6"/>
    </row>
    <row r="322" ht="12.0" customHeight="1" outlineLevel="3">
      <c r="A322" s="6"/>
      <c r="B322" s="50" t="s">
        <v>709</v>
      </c>
      <c r="C322" s="200" t="s">
        <v>710</v>
      </c>
      <c r="D322" s="63" t="s">
        <v>3</v>
      </c>
      <c r="E322" s="183">
        <v>1.0</v>
      </c>
      <c r="F322" s="53"/>
      <c r="G322" s="184">
        <f t="shared" si="73"/>
        <v>0</v>
      </c>
      <c r="H322" s="56">
        <f t="shared" si="74"/>
        <v>0</v>
      </c>
      <c r="I322" s="6"/>
      <c r="J322" s="6"/>
      <c r="K322" s="6"/>
      <c r="L322" s="6"/>
      <c r="M322" s="6"/>
      <c r="N322" s="6"/>
      <c r="O322" s="6"/>
      <c r="P322" s="6"/>
      <c r="Q322" s="6"/>
      <c r="R322" s="6"/>
      <c r="S322" s="6"/>
      <c r="T322" s="6"/>
      <c r="U322" s="6"/>
      <c r="V322" s="6"/>
      <c r="W322" s="6"/>
      <c r="X322" s="6"/>
      <c r="Y322" s="6"/>
      <c r="Z322" s="6"/>
      <c r="AA322" s="6"/>
      <c r="AB322" s="6"/>
      <c r="AC322" s="6"/>
      <c r="AD322" s="6"/>
      <c r="AE322" s="6"/>
      <c r="AF322" s="6"/>
    </row>
    <row r="323" ht="12.0" customHeight="1" outlineLevel="3">
      <c r="A323" s="6"/>
      <c r="B323" s="50" t="s">
        <v>711</v>
      </c>
      <c r="C323" s="200" t="s">
        <v>712</v>
      </c>
      <c r="D323" s="63" t="s">
        <v>3</v>
      </c>
      <c r="E323" s="183">
        <v>1.0</v>
      </c>
      <c r="F323" s="53"/>
      <c r="G323" s="184">
        <f t="shared" si="73"/>
        <v>0</v>
      </c>
      <c r="H323" s="56">
        <f t="shared" si="74"/>
        <v>0</v>
      </c>
      <c r="I323" s="6"/>
      <c r="J323" s="6"/>
      <c r="K323" s="6"/>
      <c r="L323" s="6"/>
      <c r="M323" s="6"/>
      <c r="N323" s="6"/>
      <c r="O323" s="6"/>
      <c r="P323" s="6"/>
      <c r="Q323" s="6"/>
      <c r="R323" s="6"/>
      <c r="S323" s="6"/>
      <c r="T323" s="6"/>
      <c r="U323" s="6"/>
      <c r="V323" s="6"/>
      <c r="W323" s="6"/>
      <c r="X323" s="6"/>
      <c r="Y323" s="6"/>
      <c r="Z323" s="6"/>
      <c r="AA323" s="6"/>
      <c r="AB323" s="6"/>
      <c r="AC323" s="6"/>
      <c r="AD323" s="6"/>
      <c r="AE323" s="6"/>
      <c r="AF323" s="6"/>
    </row>
    <row r="324" ht="12.0" customHeight="1" outlineLevel="3">
      <c r="A324" s="6"/>
      <c r="B324" s="50" t="s">
        <v>713</v>
      </c>
      <c r="C324" s="200" t="s">
        <v>714</v>
      </c>
      <c r="D324" s="63" t="s">
        <v>3</v>
      </c>
      <c r="E324" s="183">
        <v>1.0</v>
      </c>
      <c r="F324" s="53"/>
      <c r="G324" s="184">
        <f t="shared" si="73"/>
        <v>0</v>
      </c>
      <c r="H324" s="56">
        <f t="shared" si="74"/>
        <v>0</v>
      </c>
      <c r="I324" s="6"/>
      <c r="J324" s="6"/>
      <c r="K324" s="6"/>
      <c r="L324" s="6"/>
      <c r="M324" s="6"/>
      <c r="N324" s="6"/>
      <c r="O324" s="6"/>
      <c r="P324" s="6"/>
      <c r="Q324" s="6"/>
      <c r="R324" s="6"/>
      <c r="S324" s="6"/>
      <c r="T324" s="6"/>
      <c r="U324" s="6"/>
      <c r="V324" s="6"/>
      <c r="W324" s="6"/>
      <c r="X324" s="6"/>
      <c r="Y324" s="6"/>
      <c r="Z324" s="6"/>
      <c r="AA324" s="6"/>
      <c r="AB324" s="6"/>
      <c r="AC324" s="6"/>
      <c r="AD324" s="6"/>
      <c r="AE324" s="6"/>
      <c r="AF324" s="6"/>
    </row>
    <row r="325" ht="12.0" customHeight="1" outlineLevel="3">
      <c r="A325" s="6"/>
      <c r="B325" s="50" t="s">
        <v>715</v>
      </c>
      <c r="C325" s="200" t="s">
        <v>716</v>
      </c>
      <c r="D325" s="63" t="s">
        <v>3</v>
      </c>
      <c r="E325" s="183">
        <v>1.0</v>
      </c>
      <c r="F325" s="53"/>
      <c r="G325" s="184">
        <f t="shared" si="73"/>
        <v>0</v>
      </c>
      <c r="H325" s="56">
        <f t="shared" si="74"/>
        <v>0</v>
      </c>
      <c r="I325" s="6"/>
      <c r="J325" s="6"/>
      <c r="K325" s="6"/>
      <c r="L325" s="6"/>
      <c r="M325" s="6"/>
      <c r="N325" s="6"/>
      <c r="O325" s="6"/>
      <c r="P325" s="6"/>
      <c r="Q325" s="6"/>
      <c r="R325" s="6"/>
      <c r="S325" s="6"/>
      <c r="T325" s="6"/>
      <c r="U325" s="6"/>
      <c r="V325" s="6"/>
      <c r="W325" s="6"/>
      <c r="X325" s="6"/>
      <c r="Y325" s="6"/>
      <c r="Z325" s="6"/>
      <c r="AA325" s="6"/>
      <c r="AB325" s="6"/>
      <c r="AC325" s="6"/>
      <c r="AD325" s="6"/>
      <c r="AE325" s="6"/>
      <c r="AF325" s="6"/>
    </row>
    <row r="326" ht="12.0" customHeight="1" outlineLevel="3">
      <c r="A326" s="6"/>
      <c r="B326" s="50" t="s">
        <v>717</v>
      </c>
      <c r="C326" s="200" t="s">
        <v>718</v>
      </c>
      <c r="D326" s="63" t="s">
        <v>3</v>
      </c>
      <c r="E326" s="183">
        <v>1.0</v>
      </c>
      <c r="F326" s="53"/>
      <c r="G326" s="184">
        <f t="shared" si="73"/>
        <v>0</v>
      </c>
      <c r="H326" s="56">
        <f t="shared" si="74"/>
        <v>0</v>
      </c>
      <c r="I326" s="6"/>
      <c r="J326" s="6"/>
      <c r="K326" s="6"/>
      <c r="L326" s="6"/>
      <c r="M326" s="6"/>
      <c r="N326" s="6"/>
      <c r="O326" s="6"/>
      <c r="P326" s="6"/>
      <c r="Q326" s="6"/>
      <c r="R326" s="6"/>
      <c r="S326" s="6"/>
      <c r="T326" s="6"/>
      <c r="U326" s="6"/>
      <c r="V326" s="6"/>
      <c r="W326" s="6"/>
      <c r="X326" s="6"/>
      <c r="Y326" s="6"/>
      <c r="Z326" s="6"/>
      <c r="AA326" s="6"/>
      <c r="AB326" s="6"/>
      <c r="AC326" s="6"/>
      <c r="AD326" s="6"/>
      <c r="AE326" s="6"/>
      <c r="AF326" s="6"/>
    </row>
    <row r="327" ht="12.0" customHeight="1" outlineLevel="3">
      <c r="A327" s="6"/>
      <c r="B327" s="50" t="s">
        <v>719</v>
      </c>
      <c r="C327" s="200" t="s">
        <v>720</v>
      </c>
      <c r="D327" s="63" t="s">
        <v>3</v>
      </c>
      <c r="E327" s="183">
        <v>1.0</v>
      </c>
      <c r="F327" s="53"/>
      <c r="G327" s="184">
        <f t="shared" si="73"/>
        <v>0</v>
      </c>
      <c r="H327" s="56">
        <f t="shared" si="74"/>
        <v>0</v>
      </c>
      <c r="I327" s="6"/>
      <c r="J327" s="6"/>
      <c r="K327" s="6"/>
      <c r="L327" s="6"/>
      <c r="M327" s="6"/>
      <c r="N327" s="6"/>
      <c r="O327" s="6"/>
      <c r="P327" s="6"/>
      <c r="Q327" s="6"/>
      <c r="R327" s="6"/>
      <c r="S327" s="6"/>
      <c r="T327" s="6"/>
      <c r="U327" s="6"/>
      <c r="V327" s="6"/>
      <c r="W327" s="6"/>
      <c r="X327" s="6"/>
      <c r="Y327" s="6"/>
      <c r="Z327" s="6"/>
      <c r="AA327" s="6"/>
      <c r="AB327" s="6"/>
      <c r="AC327" s="6"/>
      <c r="AD327" s="6"/>
      <c r="AE327" s="6"/>
      <c r="AF327" s="6"/>
    </row>
    <row r="328" ht="12.0" customHeight="1" outlineLevel="3">
      <c r="A328" s="6"/>
      <c r="B328" s="50" t="s">
        <v>721</v>
      </c>
      <c r="C328" s="200" t="s">
        <v>722</v>
      </c>
      <c r="D328" s="63" t="s">
        <v>3</v>
      </c>
      <c r="E328" s="183">
        <v>1.0</v>
      </c>
      <c r="F328" s="53"/>
      <c r="G328" s="184">
        <f t="shared" si="73"/>
        <v>0</v>
      </c>
      <c r="H328" s="56">
        <f t="shared" si="74"/>
        <v>0</v>
      </c>
      <c r="I328" s="6"/>
      <c r="J328" s="6"/>
      <c r="K328" s="6"/>
      <c r="L328" s="6"/>
      <c r="M328" s="6"/>
      <c r="N328" s="6"/>
      <c r="O328" s="6"/>
      <c r="P328" s="6"/>
      <c r="Q328" s="6"/>
      <c r="R328" s="6"/>
      <c r="S328" s="6"/>
      <c r="T328" s="6"/>
      <c r="U328" s="6"/>
      <c r="V328" s="6"/>
      <c r="W328" s="6"/>
      <c r="X328" s="6"/>
      <c r="Y328" s="6"/>
      <c r="Z328" s="6"/>
      <c r="AA328" s="6"/>
      <c r="AB328" s="6"/>
      <c r="AC328" s="6"/>
      <c r="AD328" s="6"/>
      <c r="AE328" s="6"/>
      <c r="AF328" s="6"/>
    </row>
    <row r="329" ht="12.0" customHeight="1" outlineLevel="3">
      <c r="A329" s="6"/>
      <c r="B329" s="50"/>
      <c r="C329" s="195" t="s">
        <v>723</v>
      </c>
      <c r="D329" s="196"/>
      <c r="E329" s="201"/>
      <c r="F329" s="53"/>
      <c r="G329" s="184"/>
      <c r="H329" s="56"/>
      <c r="I329" s="6"/>
      <c r="J329" s="6"/>
      <c r="K329" s="6"/>
      <c r="L329" s="6"/>
      <c r="M329" s="6"/>
      <c r="N329" s="6"/>
      <c r="O329" s="6"/>
      <c r="P329" s="6"/>
      <c r="Q329" s="6"/>
      <c r="R329" s="6"/>
      <c r="S329" s="6"/>
      <c r="T329" s="6"/>
      <c r="U329" s="6"/>
      <c r="V329" s="6"/>
      <c r="W329" s="6"/>
      <c r="X329" s="6"/>
      <c r="Y329" s="6"/>
      <c r="Z329" s="6"/>
      <c r="AA329" s="6"/>
      <c r="AB329" s="6"/>
      <c r="AC329" s="6"/>
      <c r="AD329" s="6"/>
      <c r="AE329" s="6"/>
      <c r="AF329" s="6"/>
    </row>
    <row r="330" ht="12.0" customHeight="1" outlineLevel="3">
      <c r="A330" s="6"/>
      <c r="B330" s="50" t="s">
        <v>724</v>
      </c>
      <c r="C330" s="200" t="s">
        <v>725</v>
      </c>
      <c r="D330" s="196" t="s">
        <v>3</v>
      </c>
      <c r="E330" s="183">
        <v>1.0</v>
      </c>
      <c r="F330" s="53"/>
      <c r="G330" s="184">
        <f>ROUND(E330*F330,0)</f>
        <v>0</v>
      </c>
      <c r="H330" s="56">
        <f>IFERROR(G330/$G$827,0)</f>
        <v>0</v>
      </c>
      <c r="I330" s="6"/>
      <c r="J330" s="6"/>
      <c r="K330" s="6"/>
      <c r="L330" s="6"/>
      <c r="M330" s="6"/>
      <c r="N330" s="6"/>
      <c r="O330" s="6"/>
      <c r="P330" s="6"/>
      <c r="Q330" s="6"/>
      <c r="R330" s="6"/>
      <c r="S330" s="6"/>
      <c r="T330" s="6"/>
      <c r="U330" s="6"/>
      <c r="V330" s="6"/>
      <c r="W330" s="6"/>
      <c r="X330" s="6"/>
      <c r="Y330" s="6"/>
      <c r="Z330" s="6"/>
      <c r="AA330" s="6"/>
      <c r="AB330" s="6"/>
      <c r="AC330" s="6"/>
      <c r="AD330" s="6"/>
      <c r="AE330" s="6"/>
      <c r="AF330" s="6"/>
    </row>
    <row r="331" ht="12.0" customHeight="1" outlineLevel="2">
      <c r="A331" s="193"/>
      <c r="B331" s="176" t="s">
        <v>726</v>
      </c>
      <c r="C331" s="177" t="s">
        <v>727</v>
      </c>
      <c r="D331" s="178"/>
      <c r="E331" s="179"/>
      <c r="F331" s="180"/>
      <c r="G331" s="181">
        <f>+SUM(G332:G333)</f>
        <v>0</v>
      </c>
      <c r="H331" s="182" t="str">
        <f>G331/$G$827</f>
        <v>#DIV/0!</v>
      </c>
      <c r="I331" s="194"/>
      <c r="J331" s="193"/>
      <c r="K331" s="193"/>
      <c r="L331" s="193"/>
      <c r="M331" s="193"/>
      <c r="N331" s="193"/>
      <c r="O331" s="193"/>
      <c r="P331" s="193"/>
      <c r="Q331" s="193"/>
      <c r="R331" s="193"/>
      <c r="S331" s="193"/>
      <c r="T331" s="193"/>
      <c r="U331" s="193"/>
      <c r="V331" s="193"/>
      <c r="W331" s="193"/>
      <c r="X331" s="193"/>
      <c r="Y331" s="193"/>
      <c r="Z331" s="193"/>
      <c r="AA331" s="193"/>
      <c r="AB331" s="193"/>
      <c r="AC331" s="193"/>
      <c r="AD331" s="193"/>
      <c r="AE331" s="193"/>
      <c r="AF331" s="193"/>
    </row>
    <row r="332" ht="12.0" customHeight="1" outlineLevel="3">
      <c r="A332" s="193"/>
      <c r="B332" s="50"/>
      <c r="C332" s="202" t="s">
        <v>728</v>
      </c>
      <c r="D332" s="203"/>
      <c r="E332" s="204"/>
      <c r="F332" s="205"/>
      <c r="G332" s="206"/>
      <c r="H332" s="56"/>
      <c r="I332" s="193"/>
      <c r="J332" s="193"/>
      <c r="K332" s="193"/>
      <c r="L332" s="193"/>
      <c r="M332" s="193"/>
      <c r="N332" s="193"/>
      <c r="O332" s="193"/>
      <c r="P332" s="193"/>
      <c r="Q332" s="193"/>
      <c r="R332" s="193"/>
      <c r="S332" s="193"/>
      <c r="T332" s="193"/>
      <c r="U332" s="193"/>
      <c r="V332" s="193"/>
      <c r="W332" s="193"/>
      <c r="X332" s="193"/>
      <c r="Y332" s="193"/>
      <c r="Z332" s="193"/>
      <c r="AA332" s="193"/>
      <c r="AB332" s="193"/>
      <c r="AC332" s="193"/>
      <c r="AD332" s="193"/>
      <c r="AE332" s="193"/>
      <c r="AF332" s="193"/>
    </row>
    <row r="333" ht="12.0" customHeight="1" outlineLevel="3">
      <c r="A333" s="207"/>
      <c r="B333" s="50" t="s">
        <v>729</v>
      </c>
      <c r="C333" s="200" t="s">
        <v>730</v>
      </c>
      <c r="D333" s="63" t="s">
        <v>3</v>
      </c>
      <c r="E333" s="183">
        <v>1.0</v>
      </c>
      <c r="F333" s="53"/>
      <c r="G333" s="184">
        <f>ROUND(E333*F333,0)</f>
        <v>0</v>
      </c>
      <c r="H333" s="56">
        <f>IFERROR(G333/$G$827,0)</f>
        <v>0</v>
      </c>
      <c r="I333" s="193"/>
      <c r="J333" s="193"/>
      <c r="K333" s="193"/>
      <c r="L333" s="193"/>
      <c r="M333" s="193"/>
      <c r="N333" s="193"/>
      <c r="O333" s="193"/>
      <c r="P333" s="193"/>
      <c r="Q333" s="193"/>
      <c r="R333" s="193"/>
      <c r="S333" s="193"/>
      <c r="T333" s="193"/>
      <c r="U333" s="193"/>
      <c r="V333" s="193"/>
      <c r="W333" s="193"/>
      <c r="X333" s="193"/>
      <c r="Y333" s="193"/>
      <c r="Z333" s="193"/>
      <c r="AA333" s="193"/>
      <c r="AB333" s="193"/>
      <c r="AC333" s="193"/>
      <c r="AD333" s="193"/>
      <c r="AE333" s="193"/>
      <c r="AF333" s="193"/>
    </row>
    <row r="334" ht="12.0" customHeight="1" outlineLevel="2">
      <c r="A334" s="193"/>
      <c r="B334" s="176" t="s">
        <v>731</v>
      </c>
      <c r="C334" s="177" t="s">
        <v>732</v>
      </c>
      <c r="D334" s="178"/>
      <c r="E334" s="179"/>
      <c r="F334" s="180"/>
      <c r="G334" s="181">
        <f>+SUM(G335:G337)</f>
        <v>0</v>
      </c>
      <c r="H334" s="182" t="str">
        <f>G334/$G$827</f>
        <v>#DIV/0!</v>
      </c>
      <c r="I334" s="194"/>
      <c r="J334" s="193"/>
      <c r="K334" s="193"/>
      <c r="L334" s="193"/>
      <c r="M334" s="193"/>
      <c r="N334" s="193"/>
      <c r="O334" s="193"/>
      <c r="P334" s="193"/>
      <c r="Q334" s="193"/>
      <c r="R334" s="193"/>
      <c r="S334" s="193"/>
      <c r="T334" s="193"/>
      <c r="U334" s="193"/>
      <c r="V334" s="193"/>
      <c r="W334" s="193"/>
      <c r="X334" s="193"/>
      <c r="Y334" s="193"/>
      <c r="Z334" s="193"/>
      <c r="AA334" s="193"/>
      <c r="AB334" s="193"/>
      <c r="AC334" s="193"/>
      <c r="AD334" s="193"/>
      <c r="AE334" s="193"/>
      <c r="AF334" s="193"/>
    </row>
    <row r="335" ht="12.0" customHeight="1" outlineLevel="3">
      <c r="A335" s="193"/>
      <c r="B335" s="50"/>
      <c r="C335" s="202" t="s">
        <v>733</v>
      </c>
      <c r="D335" s="203"/>
      <c r="E335" s="204"/>
      <c r="F335" s="205"/>
      <c r="G335" s="206"/>
      <c r="H335" s="56"/>
      <c r="I335" s="193"/>
      <c r="J335" s="193"/>
      <c r="K335" s="193"/>
      <c r="L335" s="193"/>
      <c r="M335" s="193"/>
      <c r="N335" s="193"/>
      <c r="O335" s="193"/>
      <c r="P335" s="193"/>
      <c r="Q335" s="193"/>
      <c r="R335" s="193"/>
      <c r="S335" s="193"/>
      <c r="T335" s="193"/>
      <c r="U335" s="193"/>
      <c r="V335" s="193"/>
      <c r="W335" s="193"/>
      <c r="X335" s="193"/>
      <c r="Y335" s="193"/>
      <c r="Z335" s="193"/>
      <c r="AA335" s="193"/>
      <c r="AB335" s="193"/>
      <c r="AC335" s="193"/>
      <c r="AD335" s="193"/>
      <c r="AE335" s="193"/>
      <c r="AF335" s="193"/>
    </row>
    <row r="336" ht="12.0" customHeight="1" outlineLevel="3">
      <c r="A336" s="193"/>
      <c r="B336" s="50" t="s">
        <v>734</v>
      </c>
      <c r="C336" s="51" t="s">
        <v>735</v>
      </c>
      <c r="D336" s="208" t="s">
        <v>407</v>
      </c>
      <c r="E336" s="183">
        <v>13.0</v>
      </c>
      <c r="F336" s="53"/>
      <c r="G336" s="184">
        <f t="shared" ref="G336:G337" si="75">ROUND(E336*F336,0)</f>
        <v>0</v>
      </c>
      <c r="H336" s="56">
        <f t="shared" ref="H336:H337" si="76">IFERROR(G336/$G$827,0)</f>
        <v>0</v>
      </c>
      <c r="I336" s="193"/>
      <c r="J336" s="193"/>
      <c r="K336" s="193"/>
      <c r="L336" s="193"/>
      <c r="M336" s="193"/>
      <c r="N336" s="193"/>
      <c r="O336" s="193"/>
      <c r="P336" s="193"/>
      <c r="Q336" s="193"/>
      <c r="R336" s="193"/>
      <c r="S336" s="193"/>
      <c r="T336" s="193"/>
      <c r="U336" s="193"/>
      <c r="V336" s="193"/>
      <c r="W336" s="193"/>
      <c r="X336" s="193"/>
      <c r="Y336" s="193"/>
      <c r="Z336" s="193"/>
      <c r="AA336" s="193"/>
      <c r="AB336" s="193"/>
      <c r="AC336" s="193"/>
      <c r="AD336" s="193"/>
      <c r="AE336" s="193"/>
      <c r="AF336" s="193"/>
    </row>
    <row r="337" ht="12.0" customHeight="1" outlineLevel="3">
      <c r="A337" s="193"/>
      <c r="B337" s="50" t="s">
        <v>736</v>
      </c>
      <c r="C337" s="51" t="s">
        <v>737</v>
      </c>
      <c r="D337" s="208" t="s">
        <v>407</v>
      </c>
      <c r="E337" s="183">
        <v>20.8</v>
      </c>
      <c r="F337" s="53"/>
      <c r="G337" s="184">
        <f t="shared" si="75"/>
        <v>0</v>
      </c>
      <c r="H337" s="56">
        <f t="shared" si="76"/>
        <v>0</v>
      </c>
      <c r="I337" s="193"/>
      <c r="J337" s="193"/>
      <c r="K337" s="193"/>
      <c r="L337" s="193"/>
      <c r="M337" s="193"/>
      <c r="N337" s="193"/>
      <c r="O337" s="193"/>
      <c r="P337" s="193"/>
      <c r="Q337" s="193"/>
      <c r="R337" s="193"/>
      <c r="S337" s="193"/>
      <c r="T337" s="193"/>
      <c r="U337" s="193"/>
      <c r="V337" s="193"/>
      <c r="W337" s="193"/>
      <c r="X337" s="193"/>
      <c r="Y337" s="193"/>
      <c r="Z337" s="193"/>
      <c r="AA337" s="193"/>
      <c r="AB337" s="193"/>
      <c r="AC337" s="193"/>
      <c r="AD337" s="193"/>
      <c r="AE337" s="193"/>
      <c r="AF337" s="193"/>
    </row>
    <row r="338" ht="12.0" customHeight="1" outlineLevel="2">
      <c r="A338" s="193"/>
      <c r="B338" s="176" t="s">
        <v>738</v>
      </c>
      <c r="C338" s="177" t="s">
        <v>739</v>
      </c>
      <c r="D338" s="178"/>
      <c r="E338" s="179"/>
      <c r="F338" s="180"/>
      <c r="G338" s="181">
        <f>+SUM(G339:G342)</f>
        <v>0</v>
      </c>
      <c r="H338" s="182" t="str">
        <f>G338/$G$827</f>
        <v>#DIV/0!</v>
      </c>
      <c r="I338" s="194"/>
      <c r="J338" s="193"/>
      <c r="K338" s="193"/>
      <c r="L338" s="193"/>
      <c r="M338" s="193"/>
      <c r="N338" s="193"/>
      <c r="O338" s="193"/>
      <c r="P338" s="193"/>
      <c r="Q338" s="193"/>
      <c r="R338" s="193"/>
      <c r="S338" s="193"/>
      <c r="T338" s="193"/>
      <c r="U338" s="193"/>
      <c r="V338" s="193"/>
      <c r="W338" s="193"/>
      <c r="X338" s="193"/>
      <c r="Y338" s="193"/>
      <c r="Z338" s="193"/>
      <c r="AA338" s="193"/>
      <c r="AB338" s="193"/>
      <c r="AC338" s="193"/>
      <c r="AD338" s="193"/>
      <c r="AE338" s="193"/>
      <c r="AF338" s="193"/>
    </row>
    <row r="339" ht="12.0" customHeight="1" outlineLevel="3">
      <c r="A339" s="193"/>
      <c r="B339" s="50"/>
      <c r="C339" s="202" t="s">
        <v>740</v>
      </c>
      <c r="D339" s="203"/>
      <c r="E339" s="204"/>
      <c r="F339" s="205"/>
      <c r="G339" s="206"/>
      <c r="H339" s="56"/>
      <c r="I339" s="193"/>
      <c r="J339" s="193"/>
      <c r="K339" s="193"/>
      <c r="L339" s="193"/>
      <c r="M339" s="193"/>
      <c r="N339" s="193"/>
      <c r="O339" s="193"/>
      <c r="P339" s="193"/>
      <c r="Q339" s="193"/>
      <c r="R339" s="193"/>
      <c r="S339" s="193"/>
      <c r="T339" s="193"/>
      <c r="U339" s="193"/>
      <c r="V339" s="193"/>
      <c r="W339" s="193"/>
      <c r="X339" s="193"/>
      <c r="Y339" s="193"/>
      <c r="Z339" s="193"/>
      <c r="AA339" s="193"/>
      <c r="AB339" s="193"/>
      <c r="AC339" s="193"/>
      <c r="AD339" s="193"/>
      <c r="AE339" s="193"/>
      <c r="AF339" s="193"/>
    </row>
    <row r="340" ht="12.0" customHeight="1" outlineLevel="3">
      <c r="A340" s="193"/>
      <c r="B340" s="50" t="s">
        <v>741</v>
      </c>
      <c r="C340" s="70" t="s">
        <v>742</v>
      </c>
      <c r="D340" s="208" t="s">
        <v>3</v>
      </c>
      <c r="E340" s="183">
        <v>1.0</v>
      </c>
      <c r="F340" s="53"/>
      <c r="G340" s="184">
        <f t="shared" ref="G340:G342" si="77">ROUND(E340*F340,0)</f>
        <v>0</v>
      </c>
      <c r="H340" s="56">
        <f t="shared" ref="H340:H342" si="78">IFERROR(G340/$G$827,0)</f>
        <v>0</v>
      </c>
      <c r="I340" s="193"/>
      <c r="J340" s="193"/>
      <c r="K340" s="193"/>
      <c r="L340" s="193"/>
      <c r="M340" s="193"/>
      <c r="N340" s="193"/>
      <c r="O340" s="193"/>
      <c r="P340" s="193"/>
      <c r="Q340" s="193"/>
      <c r="R340" s="193"/>
      <c r="S340" s="193"/>
      <c r="T340" s="193"/>
      <c r="U340" s="193"/>
      <c r="V340" s="193"/>
      <c r="W340" s="193"/>
      <c r="X340" s="193"/>
      <c r="Y340" s="193"/>
      <c r="Z340" s="193"/>
      <c r="AA340" s="193"/>
      <c r="AB340" s="193"/>
      <c r="AC340" s="193"/>
      <c r="AD340" s="193"/>
      <c r="AE340" s="193"/>
      <c r="AF340" s="193"/>
    </row>
    <row r="341" ht="12.0" customHeight="1" outlineLevel="3">
      <c r="A341" s="193"/>
      <c r="B341" s="50" t="s">
        <v>743</v>
      </c>
      <c r="C341" s="70" t="s">
        <v>744</v>
      </c>
      <c r="D341" s="208" t="s">
        <v>3</v>
      </c>
      <c r="E341" s="183">
        <v>3.0</v>
      </c>
      <c r="F341" s="53"/>
      <c r="G341" s="184">
        <f t="shared" si="77"/>
        <v>0</v>
      </c>
      <c r="H341" s="56">
        <f t="shared" si="78"/>
        <v>0</v>
      </c>
      <c r="I341" s="193"/>
      <c r="J341" s="193"/>
      <c r="K341" s="193"/>
      <c r="L341" s="193"/>
      <c r="M341" s="193"/>
      <c r="N341" s="193"/>
      <c r="O341" s="193"/>
      <c r="P341" s="193"/>
      <c r="Q341" s="193"/>
      <c r="R341" s="193"/>
      <c r="S341" s="193"/>
      <c r="T341" s="193"/>
      <c r="U341" s="193"/>
      <c r="V341" s="193"/>
      <c r="W341" s="193"/>
      <c r="X341" s="193"/>
      <c r="Y341" s="193"/>
      <c r="Z341" s="193"/>
      <c r="AA341" s="193"/>
      <c r="AB341" s="193"/>
      <c r="AC341" s="193"/>
      <c r="AD341" s="193"/>
      <c r="AE341" s="193"/>
      <c r="AF341" s="193"/>
    </row>
    <row r="342" ht="12.0" customHeight="1" outlineLevel="3">
      <c r="A342" s="193"/>
      <c r="B342" s="50" t="s">
        <v>745</v>
      </c>
      <c r="C342" s="70" t="s">
        <v>746</v>
      </c>
      <c r="D342" s="208" t="s">
        <v>3</v>
      </c>
      <c r="E342" s="183">
        <v>1.0</v>
      </c>
      <c r="F342" s="53"/>
      <c r="G342" s="184">
        <f t="shared" si="77"/>
        <v>0</v>
      </c>
      <c r="H342" s="56">
        <f t="shared" si="78"/>
        <v>0</v>
      </c>
      <c r="I342" s="193"/>
      <c r="J342" s="193"/>
      <c r="K342" s="193"/>
      <c r="L342" s="193"/>
      <c r="M342" s="193"/>
      <c r="N342" s="193"/>
      <c r="O342" s="193"/>
      <c r="P342" s="193"/>
      <c r="Q342" s="193"/>
      <c r="R342" s="193"/>
      <c r="S342" s="193"/>
      <c r="T342" s="193"/>
      <c r="U342" s="193"/>
      <c r="V342" s="193"/>
      <c r="W342" s="193"/>
      <c r="X342" s="193"/>
      <c r="Y342" s="193"/>
      <c r="Z342" s="193"/>
      <c r="AA342" s="193"/>
      <c r="AB342" s="193"/>
      <c r="AC342" s="193"/>
      <c r="AD342" s="193"/>
      <c r="AE342" s="193"/>
      <c r="AF342" s="193"/>
    </row>
    <row r="343" ht="12.0" customHeight="1" outlineLevel="2">
      <c r="A343" s="6"/>
      <c r="B343" s="176" t="s">
        <v>747</v>
      </c>
      <c r="C343" s="177" t="s">
        <v>748</v>
      </c>
      <c r="D343" s="178"/>
      <c r="E343" s="179"/>
      <c r="F343" s="180"/>
      <c r="G343" s="181">
        <f>+SUM(G344:G351)</f>
        <v>0</v>
      </c>
      <c r="H343" s="182" t="str">
        <f>G343/$G$827</f>
        <v>#DIV/0!</v>
      </c>
      <c r="I343" s="209"/>
      <c r="J343" s="6"/>
      <c r="K343" s="6"/>
      <c r="L343" s="6"/>
      <c r="M343" s="6"/>
      <c r="N343" s="6"/>
      <c r="O343" s="6"/>
      <c r="P343" s="6"/>
      <c r="Q343" s="6"/>
      <c r="R343" s="6"/>
      <c r="S343" s="6"/>
      <c r="T343" s="6"/>
      <c r="U343" s="6"/>
      <c r="V343" s="6"/>
      <c r="W343" s="6"/>
      <c r="X343" s="6"/>
      <c r="Y343" s="6"/>
      <c r="Z343" s="6"/>
      <c r="AA343" s="6"/>
      <c r="AB343" s="6"/>
      <c r="AC343" s="6"/>
      <c r="AD343" s="6"/>
      <c r="AE343" s="6"/>
      <c r="AF343" s="6"/>
    </row>
    <row r="344" ht="12.0" customHeight="1" outlineLevel="3">
      <c r="A344" s="6"/>
      <c r="B344" s="50"/>
      <c r="C344" s="195" t="s">
        <v>749</v>
      </c>
      <c r="D344" s="196"/>
      <c r="E344" s="197"/>
      <c r="F344" s="198"/>
      <c r="G344" s="206"/>
      <c r="H344" s="56"/>
      <c r="I344" s="6"/>
      <c r="J344" s="6"/>
      <c r="K344" s="6"/>
      <c r="L344" s="6"/>
      <c r="M344" s="6"/>
      <c r="N344" s="6"/>
      <c r="O344" s="6"/>
      <c r="P344" s="6"/>
      <c r="Q344" s="6"/>
      <c r="R344" s="6"/>
      <c r="S344" s="6"/>
      <c r="T344" s="6"/>
      <c r="U344" s="6"/>
      <c r="V344" s="6"/>
      <c r="W344" s="6"/>
      <c r="X344" s="6"/>
      <c r="Y344" s="6"/>
      <c r="Z344" s="6"/>
      <c r="AA344" s="6"/>
      <c r="AB344" s="6"/>
      <c r="AC344" s="6"/>
      <c r="AD344" s="6"/>
      <c r="AE344" s="6"/>
      <c r="AF344" s="6"/>
    </row>
    <row r="345" ht="12.0" customHeight="1" outlineLevel="3">
      <c r="A345" s="6"/>
      <c r="B345" s="50" t="s">
        <v>750</v>
      </c>
      <c r="C345" s="70" t="s">
        <v>751</v>
      </c>
      <c r="D345" s="63" t="s">
        <v>3</v>
      </c>
      <c r="E345" s="183">
        <v>1.0</v>
      </c>
      <c r="F345" s="53"/>
      <c r="G345" s="184">
        <f t="shared" ref="G345:G351" si="79">ROUND(E345*F345,0)</f>
        <v>0</v>
      </c>
      <c r="H345" s="56">
        <f t="shared" ref="H345:H351" si="80">IFERROR(G345/$G$827,0)</f>
        <v>0</v>
      </c>
      <c r="I345" s="6"/>
      <c r="J345" s="6"/>
      <c r="K345" s="6"/>
      <c r="L345" s="6"/>
      <c r="M345" s="6"/>
      <c r="N345" s="6"/>
      <c r="O345" s="6"/>
      <c r="P345" s="6"/>
      <c r="Q345" s="6"/>
      <c r="R345" s="6"/>
      <c r="S345" s="6"/>
      <c r="T345" s="6"/>
      <c r="U345" s="6"/>
      <c r="V345" s="6"/>
      <c r="W345" s="6"/>
      <c r="X345" s="6"/>
      <c r="Y345" s="6"/>
      <c r="Z345" s="6"/>
      <c r="AA345" s="6"/>
      <c r="AB345" s="6"/>
      <c r="AC345" s="6"/>
      <c r="AD345" s="6"/>
      <c r="AE345" s="6"/>
      <c r="AF345" s="6"/>
    </row>
    <row r="346" ht="12.0" customHeight="1" outlineLevel="3">
      <c r="A346" s="6"/>
      <c r="B346" s="50" t="s">
        <v>752</v>
      </c>
      <c r="C346" s="70" t="s">
        <v>753</v>
      </c>
      <c r="D346" s="63" t="s">
        <v>3</v>
      </c>
      <c r="E346" s="183">
        <v>81.0</v>
      </c>
      <c r="F346" s="53"/>
      <c r="G346" s="184">
        <f t="shared" si="79"/>
        <v>0</v>
      </c>
      <c r="H346" s="56">
        <f t="shared" si="80"/>
        <v>0</v>
      </c>
      <c r="I346" s="6"/>
      <c r="J346" s="6"/>
      <c r="K346" s="6"/>
      <c r="L346" s="6"/>
      <c r="M346" s="6"/>
      <c r="N346" s="6"/>
      <c r="O346" s="6"/>
      <c r="P346" s="6"/>
      <c r="Q346" s="6"/>
      <c r="R346" s="6"/>
      <c r="S346" s="6"/>
      <c r="T346" s="6"/>
      <c r="U346" s="6"/>
      <c r="V346" s="6"/>
      <c r="W346" s="6"/>
      <c r="X346" s="6"/>
      <c r="Y346" s="6"/>
      <c r="Z346" s="6"/>
      <c r="AA346" s="6"/>
      <c r="AB346" s="6"/>
      <c r="AC346" s="6"/>
      <c r="AD346" s="6"/>
      <c r="AE346" s="6"/>
      <c r="AF346" s="6"/>
    </row>
    <row r="347" ht="12.0" customHeight="1" outlineLevel="3">
      <c r="A347" s="6"/>
      <c r="B347" s="50"/>
      <c r="C347" s="195" t="s">
        <v>754</v>
      </c>
      <c r="D347" s="196"/>
      <c r="E347" s="201"/>
      <c r="F347" s="53"/>
      <c r="G347" s="184">
        <f t="shared" si="79"/>
        <v>0</v>
      </c>
      <c r="H347" s="56">
        <f t="shared" si="80"/>
        <v>0</v>
      </c>
      <c r="I347" s="6"/>
      <c r="J347" s="6"/>
      <c r="K347" s="6"/>
      <c r="L347" s="6"/>
      <c r="M347" s="6"/>
      <c r="N347" s="6"/>
      <c r="O347" s="6"/>
      <c r="P347" s="6"/>
      <c r="Q347" s="6"/>
      <c r="R347" s="6"/>
      <c r="S347" s="6"/>
      <c r="T347" s="6"/>
      <c r="U347" s="6"/>
      <c r="V347" s="6"/>
      <c r="W347" s="6"/>
      <c r="X347" s="6"/>
      <c r="Y347" s="6"/>
      <c r="Z347" s="6"/>
      <c r="AA347" s="6"/>
      <c r="AB347" s="6"/>
      <c r="AC347" s="6"/>
      <c r="AD347" s="6"/>
      <c r="AE347" s="6"/>
      <c r="AF347" s="6"/>
    </row>
    <row r="348" ht="12.0" customHeight="1" outlineLevel="3">
      <c r="A348" s="6"/>
      <c r="B348" s="50" t="s">
        <v>755</v>
      </c>
      <c r="C348" s="70" t="s">
        <v>756</v>
      </c>
      <c r="D348" s="210" t="s">
        <v>13</v>
      </c>
      <c r="E348" s="183">
        <v>1880.0</v>
      </c>
      <c r="F348" s="53"/>
      <c r="G348" s="184">
        <f t="shared" si="79"/>
        <v>0</v>
      </c>
      <c r="H348" s="56">
        <f t="shared" si="80"/>
        <v>0</v>
      </c>
      <c r="I348" s="6"/>
      <c r="J348" s="6"/>
      <c r="K348" s="6"/>
      <c r="L348" s="6"/>
      <c r="M348" s="6"/>
      <c r="N348" s="6"/>
      <c r="O348" s="6"/>
      <c r="P348" s="6"/>
      <c r="Q348" s="6"/>
      <c r="R348" s="6"/>
      <c r="S348" s="6"/>
      <c r="T348" s="6"/>
      <c r="U348" s="6"/>
      <c r="V348" s="6"/>
      <c r="W348" s="6"/>
      <c r="X348" s="6"/>
      <c r="Y348" s="6"/>
      <c r="Z348" s="6"/>
      <c r="AA348" s="6"/>
      <c r="AB348" s="6"/>
      <c r="AC348" s="6"/>
      <c r="AD348" s="6"/>
      <c r="AE348" s="6"/>
      <c r="AF348" s="6"/>
    </row>
    <row r="349" ht="12.0" customHeight="1" outlineLevel="3">
      <c r="A349" s="6"/>
      <c r="B349" s="50" t="s">
        <v>757</v>
      </c>
      <c r="C349" s="70" t="s">
        <v>758</v>
      </c>
      <c r="D349" s="63" t="s">
        <v>13</v>
      </c>
      <c r="E349" s="183">
        <v>535.0</v>
      </c>
      <c r="F349" s="53"/>
      <c r="G349" s="184">
        <f t="shared" si="79"/>
        <v>0</v>
      </c>
      <c r="H349" s="56">
        <f t="shared" si="80"/>
        <v>0</v>
      </c>
      <c r="I349" s="6"/>
      <c r="J349" s="6"/>
      <c r="K349" s="6"/>
      <c r="L349" s="6"/>
      <c r="M349" s="6"/>
      <c r="N349" s="6"/>
      <c r="O349" s="6"/>
      <c r="P349" s="6"/>
      <c r="Q349" s="6"/>
      <c r="R349" s="6"/>
      <c r="S349" s="6"/>
      <c r="T349" s="6"/>
      <c r="U349" s="6"/>
      <c r="V349" s="6"/>
      <c r="W349" s="6"/>
      <c r="X349" s="6"/>
      <c r="Y349" s="6"/>
      <c r="Z349" s="6"/>
      <c r="AA349" s="6"/>
      <c r="AB349" s="6"/>
      <c r="AC349" s="6"/>
      <c r="AD349" s="6"/>
      <c r="AE349" s="6"/>
      <c r="AF349" s="6"/>
    </row>
    <row r="350" ht="12.0" customHeight="1" outlineLevel="3">
      <c r="A350" s="6"/>
      <c r="B350" s="50" t="s">
        <v>759</v>
      </c>
      <c r="C350" s="70" t="s">
        <v>760</v>
      </c>
      <c r="D350" s="63" t="s">
        <v>13</v>
      </c>
      <c r="E350" s="183">
        <v>375.0</v>
      </c>
      <c r="F350" s="53"/>
      <c r="G350" s="184">
        <f t="shared" si="79"/>
        <v>0</v>
      </c>
      <c r="H350" s="56">
        <f t="shared" si="80"/>
        <v>0</v>
      </c>
      <c r="I350" s="6"/>
      <c r="J350" s="6"/>
      <c r="K350" s="6"/>
      <c r="L350" s="6"/>
      <c r="M350" s="6"/>
      <c r="N350" s="6"/>
      <c r="O350" s="6"/>
      <c r="P350" s="6"/>
      <c r="Q350" s="6"/>
      <c r="R350" s="6"/>
      <c r="S350" s="6"/>
      <c r="T350" s="6"/>
      <c r="U350" s="6"/>
      <c r="V350" s="6"/>
      <c r="W350" s="6"/>
      <c r="X350" s="6"/>
      <c r="Y350" s="6"/>
      <c r="Z350" s="6"/>
      <c r="AA350" s="6"/>
      <c r="AB350" s="6"/>
      <c r="AC350" s="6"/>
      <c r="AD350" s="6"/>
      <c r="AE350" s="6"/>
      <c r="AF350" s="6"/>
    </row>
    <row r="351" ht="12.0" customHeight="1" outlineLevel="3">
      <c r="A351" s="6"/>
      <c r="B351" s="50" t="s">
        <v>761</v>
      </c>
      <c r="C351" s="70" t="s">
        <v>762</v>
      </c>
      <c r="D351" s="63" t="s">
        <v>13</v>
      </c>
      <c r="E351" s="183">
        <v>161.0</v>
      </c>
      <c r="F351" s="53"/>
      <c r="G351" s="184">
        <f t="shared" si="79"/>
        <v>0</v>
      </c>
      <c r="H351" s="56">
        <f t="shared" si="80"/>
        <v>0</v>
      </c>
      <c r="I351" s="6"/>
      <c r="J351" s="6"/>
      <c r="K351" s="6"/>
      <c r="L351" s="6"/>
      <c r="M351" s="6"/>
      <c r="N351" s="6"/>
      <c r="O351" s="6"/>
      <c r="P351" s="6"/>
      <c r="Q351" s="6"/>
      <c r="R351" s="6"/>
      <c r="S351" s="6"/>
      <c r="T351" s="6"/>
      <c r="U351" s="6"/>
      <c r="V351" s="6"/>
      <c r="W351" s="6"/>
      <c r="X351" s="6"/>
      <c r="Y351" s="6"/>
      <c r="Z351" s="6"/>
      <c r="AA351" s="6"/>
      <c r="AB351" s="6"/>
      <c r="AC351" s="6"/>
      <c r="AD351" s="6"/>
      <c r="AE351" s="6"/>
      <c r="AF351" s="6"/>
    </row>
    <row r="352" ht="12.0" customHeight="1" outlineLevel="2">
      <c r="A352" s="193"/>
      <c r="B352" s="176" t="s">
        <v>763</v>
      </c>
      <c r="C352" s="177" t="s">
        <v>764</v>
      </c>
      <c r="D352" s="178"/>
      <c r="E352" s="179"/>
      <c r="F352" s="180"/>
      <c r="G352" s="181">
        <f>+SUM(G353:G355)</f>
        <v>0</v>
      </c>
      <c r="H352" s="182" t="str">
        <f>G352/$G$827</f>
        <v>#DIV/0!</v>
      </c>
      <c r="I352" s="194"/>
      <c r="J352" s="193"/>
      <c r="K352" s="193"/>
      <c r="L352" s="193"/>
      <c r="M352" s="193"/>
      <c r="N352" s="193"/>
      <c r="O352" s="193"/>
      <c r="P352" s="193"/>
      <c r="Q352" s="193"/>
      <c r="R352" s="193"/>
      <c r="S352" s="193"/>
      <c r="T352" s="193"/>
      <c r="U352" s="193"/>
      <c r="V352" s="193"/>
      <c r="W352" s="193"/>
      <c r="X352" s="193"/>
      <c r="Y352" s="193"/>
      <c r="Z352" s="193"/>
      <c r="AA352" s="193"/>
      <c r="AB352" s="193"/>
      <c r="AC352" s="193"/>
      <c r="AD352" s="193"/>
      <c r="AE352" s="193"/>
      <c r="AF352" s="193"/>
    </row>
    <row r="353" ht="12.0" customHeight="1" outlineLevel="3">
      <c r="A353" s="193"/>
      <c r="B353" s="50"/>
      <c r="C353" s="211" t="s">
        <v>765</v>
      </c>
      <c r="D353" s="208"/>
      <c r="E353" s="212"/>
      <c r="F353" s="213"/>
      <c r="G353" s="206"/>
      <c r="H353" s="56"/>
      <c r="I353" s="193"/>
      <c r="J353" s="193"/>
      <c r="K353" s="193"/>
      <c r="L353" s="193"/>
      <c r="M353" s="193"/>
      <c r="N353" s="193"/>
      <c r="O353" s="193"/>
      <c r="P353" s="193"/>
      <c r="Q353" s="193"/>
      <c r="R353" s="193"/>
      <c r="S353" s="193"/>
      <c r="T353" s="193"/>
      <c r="U353" s="193"/>
      <c r="V353" s="193"/>
      <c r="W353" s="193"/>
      <c r="X353" s="193"/>
      <c r="Y353" s="193"/>
      <c r="Z353" s="193"/>
      <c r="AA353" s="193"/>
      <c r="AB353" s="193"/>
      <c r="AC353" s="193"/>
      <c r="AD353" s="193"/>
      <c r="AE353" s="193"/>
      <c r="AF353" s="193"/>
    </row>
    <row r="354" ht="12.0" customHeight="1" outlineLevel="3">
      <c r="A354" s="193"/>
      <c r="B354" s="50" t="s">
        <v>766</v>
      </c>
      <c r="C354" s="70" t="s">
        <v>767</v>
      </c>
      <c r="D354" s="63" t="s">
        <v>3</v>
      </c>
      <c r="E354" s="183">
        <v>1.0</v>
      </c>
      <c r="F354" s="53"/>
      <c r="G354" s="184">
        <f t="shared" ref="G354:G355" si="81">ROUND(E354*F354,0)</f>
        <v>0</v>
      </c>
      <c r="H354" s="56">
        <f t="shared" ref="H354:H355" si="82">IFERROR(G354/$G$827,0)</f>
        <v>0</v>
      </c>
      <c r="I354" s="193"/>
      <c r="J354" s="193"/>
      <c r="K354" s="193"/>
      <c r="L354" s="193"/>
      <c r="M354" s="193"/>
      <c r="N354" s="193"/>
      <c r="O354" s="193"/>
      <c r="P354" s="193"/>
      <c r="Q354" s="193"/>
      <c r="R354" s="193"/>
      <c r="S354" s="193"/>
      <c r="T354" s="193"/>
      <c r="U354" s="193"/>
      <c r="V354" s="193"/>
      <c r="W354" s="193"/>
      <c r="X354" s="193"/>
      <c r="Y354" s="193"/>
      <c r="Z354" s="193"/>
      <c r="AA354" s="193"/>
      <c r="AB354" s="193"/>
      <c r="AC354" s="193"/>
      <c r="AD354" s="193"/>
      <c r="AE354" s="193"/>
      <c r="AF354" s="193"/>
    </row>
    <row r="355" ht="12.0" customHeight="1" outlineLevel="3">
      <c r="A355" s="193"/>
      <c r="B355" s="50" t="s">
        <v>768</v>
      </c>
      <c r="C355" s="70" t="s">
        <v>769</v>
      </c>
      <c r="D355" s="63" t="s">
        <v>3</v>
      </c>
      <c r="E355" s="183">
        <v>1.0</v>
      </c>
      <c r="F355" s="53"/>
      <c r="G355" s="184">
        <f t="shared" si="81"/>
        <v>0</v>
      </c>
      <c r="H355" s="56">
        <f t="shared" si="82"/>
        <v>0</v>
      </c>
      <c r="I355" s="193"/>
      <c r="J355" s="193"/>
      <c r="K355" s="193"/>
      <c r="L355" s="193"/>
      <c r="M355" s="193"/>
      <c r="N355" s="193"/>
      <c r="O355" s="193"/>
      <c r="P355" s="193"/>
      <c r="Q355" s="193"/>
      <c r="R355" s="193"/>
      <c r="S355" s="193"/>
      <c r="T355" s="193"/>
      <c r="U355" s="193"/>
      <c r="V355" s="193"/>
      <c r="W355" s="193"/>
      <c r="X355" s="193"/>
      <c r="Y355" s="193"/>
      <c r="Z355" s="193"/>
      <c r="AA355" s="193"/>
      <c r="AB355" s="193"/>
      <c r="AC355" s="193"/>
      <c r="AD355" s="193"/>
      <c r="AE355" s="193"/>
      <c r="AF355" s="193"/>
    </row>
    <row r="356" ht="12.0" customHeight="1" outlineLevel="2">
      <c r="A356" s="193"/>
      <c r="B356" s="176" t="s">
        <v>770</v>
      </c>
      <c r="C356" s="177" t="s">
        <v>771</v>
      </c>
      <c r="D356" s="178"/>
      <c r="E356" s="179"/>
      <c r="F356" s="180"/>
      <c r="G356" s="181">
        <f>+G358</f>
        <v>0</v>
      </c>
      <c r="H356" s="182" t="str">
        <f>G356/$G$827</f>
        <v>#DIV/0!</v>
      </c>
      <c r="I356" s="194"/>
      <c r="J356" s="193"/>
      <c r="K356" s="193"/>
      <c r="L356" s="193"/>
      <c r="M356" s="193"/>
      <c r="N356" s="193"/>
      <c r="O356" s="193"/>
      <c r="P356" s="193"/>
      <c r="Q356" s="193"/>
      <c r="R356" s="193"/>
      <c r="S356" s="193"/>
      <c r="T356" s="193"/>
      <c r="U356" s="193"/>
      <c r="V356" s="193"/>
      <c r="W356" s="193"/>
      <c r="X356" s="193"/>
      <c r="Y356" s="193"/>
      <c r="Z356" s="193"/>
      <c r="AA356" s="193"/>
      <c r="AB356" s="193"/>
      <c r="AC356" s="193"/>
      <c r="AD356" s="193"/>
      <c r="AE356" s="193"/>
      <c r="AF356" s="193"/>
    </row>
    <row r="357" ht="12.0" customHeight="1" outlineLevel="3">
      <c r="A357" s="193"/>
      <c r="B357" s="50"/>
      <c r="C357" s="211" t="s">
        <v>772</v>
      </c>
      <c r="D357" s="208"/>
      <c r="E357" s="212"/>
      <c r="F357" s="213"/>
      <c r="G357" s="206"/>
      <c r="H357" s="56"/>
      <c r="I357" s="193"/>
      <c r="J357" s="193"/>
      <c r="K357" s="193"/>
      <c r="L357" s="193"/>
      <c r="M357" s="193"/>
      <c r="N357" s="193"/>
      <c r="O357" s="193"/>
      <c r="P357" s="193"/>
      <c r="Q357" s="193"/>
      <c r="R357" s="193"/>
      <c r="S357" s="193"/>
      <c r="T357" s="193"/>
      <c r="U357" s="193"/>
      <c r="V357" s="193"/>
      <c r="W357" s="193"/>
      <c r="X357" s="193"/>
      <c r="Y357" s="193"/>
      <c r="Z357" s="193"/>
      <c r="AA357" s="193"/>
      <c r="AB357" s="193"/>
      <c r="AC357" s="193"/>
      <c r="AD357" s="193"/>
      <c r="AE357" s="193"/>
      <c r="AF357" s="193"/>
    </row>
    <row r="358" ht="12.0" customHeight="1" outlineLevel="3">
      <c r="A358" s="193"/>
      <c r="B358" s="50" t="s">
        <v>773</v>
      </c>
      <c r="C358" s="51" t="s">
        <v>774</v>
      </c>
      <c r="D358" s="208" t="s">
        <v>3</v>
      </c>
      <c r="E358" s="183">
        <v>1.0</v>
      </c>
      <c r="F358" s="53"/>
      <c r="G358" s="184">
        <f>ROUND(E358*F358,0)</f>
        <v>0</v>
      </c>
      <c r="H358" s="56">
        <f t="shared" ref="H358:H359" si="83">IFERROR(G358/$G$827,0)</f>
        <v>0</v>
      </c>
      <c r="I358" s="193"/>
      <c r="J358" s="193"/>
      <c r="K358" s="193"/>
      <c r="L358" s="193"/>
      <c r="M358" s="193"/>
      <c r="N358" s="193"/>
      <c r="O358" s="193"/>
      <c r="P358" s="193"/>
      <c r="Q358" s="193"/>
      <c r="R358" s="193"/>
      <c r="S358" s="193"/>
      <c r="T358" s="193"/>
      <c r="U358" s="193"/>
      <c r="V358" s="193"/>
      <c r="W358" s="193"/>
      <c r="X358" s="193"/>
      <c r="Y358" s="193"/>
      <c r="Z358" s="193"/>
      <c r="AA358" s="193"/>
      <c r="AB358" s="193"/>
      <c r="AC358" s="193"/>
      <c r="AD358" s="193"/>
      <c r="AE358" s="193"/>
      <c r="AF358" s="193"/>
    </row>
    <row r="359" ht="12.0" customHeight="1" outlineLevel="1">
      <c r="A359" s="168"/>
      <c r="B359" s="169">
        <v>12.0</v>
      </c>
      <c r="C359" s="170" t="s">
        <v>775</v>
      </c>
      <c r="D359" s="171" t="s">
        <v>407</v>
      </c>
      <c r="E359" s="172"/>
      <c r="F359" s="173"/>
      <c r="G359" s="174">
        <f>G360+G376+G405+G423+G431+G452+G467+G481+G487+G490</f>
        <v>0</v>
      </c>
      <c r="H359" s="175">
        <f t="shared" si="83"/>
        <v>0</v>
      </c>
      <c r="I359" s="214"/>
      <c r="J359" s="214"/>
      <c r="K359" s="47"/>
      <c r="L359" s="48"/>
      <c r="M359" s="12"/>
      <c r="N359" s="12"/>
      <c r="O359" s="12"/>
      <c r="P359" s="153"/>
      <c r="Q359" s="12"/>
      <c r="R359" s="49"/>
      <c r="S359" s="12"/>
      <c r="T359" s="12"/>
      <c r="U359" s="12"/>
      <c r="V359" s="12"/>
      <c r="W359" s="12"/>
      <c r="X359" s="12"/>
      <c r="Y359" s="12"/>
      <c r="Z359" s="12"/>
      <c r="AA359" s="12"/>
      <c r="AB359" s="12"/>
      <c r="AC359" s="12"/>
      <c r="AD359" s="12"/>
      <c r="AE359" s="12"/>
      <c r="AF359" s="12"/>
    </row>
    <row r="360" ht="12.0" customHeight="1" outlineLevel="2">
      <c r="A360" s="6"/>
      <c r="B360" s="176" t="s">
        <v>776</v>
      </c>
      <c r="C360" s="177" t="s">
        <v>777</v>
      </c>
      <c r="D360" s="178"/>
      <c r="E360" s="179"/>
      <c r="F360" s="180"/>
      <c r="G360" s="181">
        <f>SUM(G361:G375)</f>
        <v>0</v>
      </c>
      <c r="H360" s="182" t="str">
        <f>G360/$G$827</f>
        <v>#DIV/0!</v>
      </c>
      <c r="I360" s="6"/>
      <c r="J360" s="6"/>
      <c r="K360" s="6"/>
      <c r="L360" s="6"/>
      <c r="M360" s="6"/>
      <c r="N360" s="6"/>
      <c r="O360" s="6"/>
      <c r="P360" s="6"/>
      <c r="Q360" s="6"/>
      <c r="R360" s="6"/>
      <c r="S360" s="6"/>
      <c r="T360" s="6"/>
      <c r="U360" s="6"/>
      <c r="V360" s="6"/>
      <c r="W360" s="6"/>
      <c r="X360" s="6"/>
      <c r="Y360" s="6"/>
      <c r="Z360" s="6"/>
      <c r="AA360" s="6"/>
      <c r="AB360" s="6"/>
      <c r="AC360" s="6"/>
      <c r="AD360" s="6"/>
      <c r="AE360" s="6"/>
      <c r="AF360" s="6"/>
    </row>
    <row r="361" ht="12.0" customHeight="1" outlineLevel="3">
      <c r="A361" s="6"/>
      <c r="B361" s="215" t="s">
        <v>778</v>
      </c>
      <c r="C361" s="70" t="s">
        <v>779</v>
      </c>
      <c r="D361" s="63" t="s">
        <v>780</v>
      </c>
      <c r="E361" s="216">
        <v>150.0</v>
      </c>
      <c r="F361" s="217"/>
      <c r="G361" s="192">
        <f t="shared" ref="G361:G375" si="84">ROUND(E361*F361,0)</f>
        <v>0</v>
      </c>
      <c r="H361" s="56">
        <f t="shared" ref="H361:H375" si="85">IFERROR(G361/$G$827,0)</f>
        <v>0</v>
      </c>
      <c r="I361" s="6"/>
      <c r="J361" s="6"/>
      <c r="K361" s="6"/>
      <c r="L361" s="6"/>
      <c r="M361" s="6"/>
      <c r="N361" s="6"/>
      <c r="O361" s="6"/>
      <c r="P361" s="6"/>
      <c r="Q361" s="6"/>
      <c r="R361" s="6"/>
      <c r="S361" s="6"/>
      <c r="T361" s="6"/>
      <c r="U361" s="6"/>
      <c r="V361" s="6"/>
      <c r="W361" s="6"/>
      <c r="X361" s="6"/>
      <c r="Y361" s="6"/>
      <c r="Z361" s="6"/>
      <c r="AA361" s="6"/>
      <c r="AB361" s="6"/>
      <c r="AC361" s="6"/>
      <c r="AD361" s="6"/>
      <c r="AE361" s="6"/>
      <c r="AF361" s="6"/>
    </row>
    <row r="362" ht="12.0" customHeight="1" outlineLevel="3">
      <c r="A362" s="6"/>
      <c r="B362" s="215" t="s">
        <v>781</v>
      </c>
      <c r="C362" s="70" t="s">
        <v>782</v>
      </c>
      <c r="D362" s="63" t="s">
        <v>780</v>
      </c>
      <c r="E362" s="216">
        <v>40.0</v>
      </c>
      <c r="F362" s="217"/>
      <c r="G362" s="192">
        <f t="shared" si="84"/>
        <v>0</v>
      </c>
      <c r="H362" s="56">
        <f t="shared" si="85"/>
        <v>0</v>
      </c>
      <c r="I362" s="6"/>
      <c r="J362" s="6"/>
      <c r="K362" s="6"/>
      <c r="L362" s="6"/>
      <c r="M362" s="6"/>
      <c r="N362" s="6"/>
      <c r="O362" s="6"/>
      <c r="P362" s="6"/>
      <c r="Q362" s="6"/>
      <c r="R362" s="6"/>
      <c r="S362" s="6"/>
      <c r="T362" s="6"/>
      <c r="U362" s="6"/>
      <c r="V362" s="6"/>
      <c r="W362" s="6"/>
      <c r="X362" s="6"/>
      <c r="Y362" s="6"/>
      <c r="Z362" s="6"/>
      <c r="AA362" s="6"/>
      <c r="AB362" s="6"/>
      <c r="AC362" s="6"/>
      <c r="AD362" s="6"/>
      <c r="AE362" s="6"/>
      <c r="AF362" s="6"/>
    </row>
    <row r="363" ht="12.0" customHeight="1" outlineLevel="3">
      <c r="A363" s="6"/>
      <c r="B363" s="215" t="s">
        <v>783</v>
      </c>
      <c r="C363" s="70" t="s">
        <v>784</v>
      </c>
      <c r="D363" s="63" t="s">
        <v>780</v>
      </c>
      <c r="E363" s="216">
        <v>160.0</v>
      </c>
      <c r="F363" s="217"/>
      <c r="G363" s="192">
        <f t="shared" si="84"/>
        <v>0</v>
      </c>
      <c r="H363" s="56">
        <f t="shared" si="85"/>
        <v>0</v>
      </c>
      <c r="I363" s="6"/>
      <c r="J363" s="6"/>
      <c r="K363" s="6"/>
      <c r="L363" s="6"/>
      <c r="M363" s="6"/>
      <c r="N363" s="6"/>
      <c r="O363" s="6"/>
      <c r="P363" s="6"/>
      <c r="Q363" s="6"/>
      <c r="R363" s="6"/>
      <c r="S363" s="6"/>
      <c r="T363" s="6"/>
      <c r="U363" s="6"/>
      <c r="V363" s="6"/>
      <c r="W363" s="6"/>
      <c r="X363" s="6"/>
      <c r="Y363" s="6"/>
      <c r="Z363" s="6"/>
      <c r="AA363" s="6"/>
      <c r="AB363" s="6"/>
      <c r="AC363" s="6"/>
      <c r="AD363" s="6"/>
      <c r="AE363" s="6"/>
      <c r="AF363" s="6"/>
    </row>
    <row r="364" ht="12.0" customHeight="1" outlineLevel="3">
      <c r="A364" s="6"/>
      <c r="B364" s="215" t="s">
        <v>785</v>
      </c>
      <c r="C364" s="70" t="s">
        <v>786</v>
      </c>
      <c r="D364" s="63" t="s">
        <v>780</v>
      </c>
      <c r="E364" s="216">
        <v>455.0</v>
      </c>
      <c r="F364" s="217"/>
      <c r="G364" s="192">
        <f t="shared" si="84"/>
        <v>0</v>
      </c>
      <c r="H364" s="56">
        <f t="shared" si="85"/>
        <v>0</v>
      </c>
      <c r="I364" s="6"/>
      <c r="J364" s="6"/>
      <c r="K364" s="6"/>
      <c r="L364" s="6"/>
      <c r="M364" s="6"/>
      <c r="N364" s="6"/>
      <c r="O364" s="6"/>
      <c r="P364" s="6"/>
      <c r="Q364" s="6"/>
      <c r="R364" s="6"/>
      <c r="S364" s="6"/>
      <c r="T364" s="6"/>
      <c r="U364" s="6"/>
      <c r="V364" s="6"/>
      <c r="W364" s="6"/>
      <c r="X364" s="6"/>
      <c r="Y364" s="6"/>
      <c r="Z364" s="6"/>
      <c r="AA364" s="6"/>
      <c r="AB364" s="6"/>
      <c r="AC364" s="6"/>
      <c r="AD364" s="6"/>
      <c r="AE364" s="6"/>
      <c r="AF364" s="6"/>
    </row>
    <row r="365" ht="12.0" customHeight="1" outlineLevel="3">
      <c r="A365" s="6"/>
      <c r="B365" s="215" t="s">
        <v>787</v>
      </c>
      <c r="C365" s="70" t="s">
        <v>788</v>
      </c>
      <c r="D365" s="63" t="s">
        <v>780</v>
      </c>
      <c r="E365" s="216">
        <v>985.0</v>
      </c>
      <c r="F365" s="217"/>
      <c r="G365" s="192">
        <f t="shared" si="84"/>
        <v>0</v>
      </c>
      <c r="H365" s="56">
        <f t="shared" si="85"/>
        <v>0</v>
      </c>
      <c r="I365" s="6"/>
      <c r="J365" s="6"/>
      <c r="K365" s="6"/>
      <c r="L365" s="6"/>
      <c r="M365" s="6"/>
      <c r="N365" s="6"/>
      <c r="O365" s="6"/>
      <c r="P365" s="6"/>
      <c r="Q365" s="6"/>
      <c r="R365" s="6"/>
      <c r="S365" s="6"/>
      <c r="T365" s="6"/>
      <c r="U365" s="6"/>
      <c r="V365" s="6"/>
      <c r="W365" s="6"/>
      <c r="X365" s="6"/>
      <c r="Y365" s="6"/>
      <c r="Z365" s="6"/>
      <c r="AA365" s="6"/>
      <c r="AB365" s="6"/>
      <c r="AC365" s="6"/>
      <c r="AD365" s="6"/>
      <c r="AE365" s="6"/>
      <c r="AF365" s="6"/>
    </row>
    <row r="366" ht="12.0" customHeight="1" outlineLevel="3">
      <c r="A366" s="6"/>
      <c r="B366" s="215" t="s">
        <v>789</v>
      </c>
      <c r="C366" s="70" t="s">
        <v>790</v>
      </c>
      <c r="D366" s="63" t="s">
        <v>780</v>
      </c>
      <c r="E366" s="216">
        <v>860.0</v>
      </c>
      <c r="F366" s="217"/>
      <c r="G366" s="192">
        <f t="shared" si="84"/>
        <v>0</v>
      </c>
      <c r="H366" s="56">
        <f t="shared" si="85"/>
        <v>0</v>
      </c>
      <c r="I366" s="6"/>
      <c r="J366" s="6"/>
      <c r="K366" s="6"/>
      <c r="L366" s="6"/>
      <c r="M366" s="6"/>
      <c r="N366" s="6"/>
      <c r="O366" s="6"/>
      <c r="P366" s="6"/>
      <c r="Q366" s="6"/>
      <c r="R366" s="6"/>
      <c r="S366" s="6"/>
      <c r="T366" s="6"/>
      <c r="U366" s="6"/>
      <c r="V366" s="6"/>
      <c r="W366" s="6"/>
      <c r="X366" s="6"/>
      <c r="Y366" s="6"/>
      <c r="Z366" s="6"/>
      <c r="AA366" s="6"/>
      <c r="AB366" s="6"/>
      <c r="AC366" s="6"/>
      <c r="AD366" s="6"/>
      <c r="AE366" s="6"/>
      <c r="AF366" s="6"/>
    </row>
    <row r="367" ht="12.0" customHeight="1" outlineLevel="3">
      <c r="A367" s="6"/>
      <c r="B367" s="215" t="s">
        <v>791</v>
      </c>
      <c r="C367" s="70" t="s">
        <v>792</v>
      </c>
      <c r="D367" s="63" t="s">
        <v>780</v>
      </c>
      <c r="E367" s="216">
        <v>60.0</v>
      </c>
      <c r="F367" s="217"/>
      <c r="G367" s="192">
        <f t="shared" si="84"/>
        <v>0</v>
      </c>
      <c r="H367" s="56">
        <f t="shared" si="85"/>
        <v>0</v>
      </c>
      <c r="I367" s="6"/>
      <c r="J367" s="6"/>
      <c r="K367" s="6"/>
      <c r="L367" s="6"/>
      <c r="M367" s="6"/>
      <c r="N367" s="6"/>
      <c r="O367" s="6"/>
      <c r="P367" s="6"/>
      <c r="Q367" s="6"/>
      <c r="R367" s="6"/>
      <c r="S367" s="6"/>
      <c r="T367" s="6"/>
      <c r="U367" s="6"/>
      <c r="V367" s="6"/>
      <c r="W367" s="6"/>
      <c r="X367" s="6"/>
      <c r="Y367" s="6"/>
      <c r="Z367" s="6"/>
      <c r="AA367" s="6"/>
      <c r="AB367" s="6"/>
      <c r="AC367" s="6"/>
      <c r="AD367" s="6"/>
      <c r="AE367" s="6"/>
      <c r="AF367" s="6"/>
    </row>
    <row r="368" ht="12.0" customHeight="1" outlineLevel="3">
      <c r="A368" s="6"/>
      <c r="B368" s="215" t="s">
        <v>793</v>
      </c>
      <c r="C368" s="70" t="s">
        <v>794</v>
      </c>
      <c r="D368" s="63" t="s">
        <v>780</v>
      </c>
      <c r="E368" s="216">
        <v>510.0</v>
      </c>
      <c r="F368" s="217"/>
      <c r="G368" s="192">
        <f t="shared" si="84"/>
        <v>0</v>
      </c>
      <c r="H368" s="56">
        <f t="shared" si="85"/>
        <v>0</v>
      </c>
      <c r="I368" s="6"/>
      <c r="J368" s="6"/>
      <c r="K368" s="6"/>
      <c r="L368" s="6"/>
      <c r="M368" s="6"/>
      <c r="N368" s="6"/>
      <c r="O368" s="6"/>
      <c r="P368" s="6"/>
      <c r="Q368" s="6"/>
      <c r="R368" s="6"/>
      <c r="S368" s="6"/>
      <c r="T368" s="6"/>
      <c r="U368" s="6"/>
      <c r="V368" s="6"/>
      <c r="W368" s="6"/>
      <c r="X368" s="6"/>
      <c r="Y368" s="6"/>
      <c r="Z368" s="6"/>
      <c r="AA368" s="6"/>
      <c r="AB368" s="6"/>
      <c r="AC368" s="6"/>
      <c r="AD368" s="6"/>
      <c r="AE368" s="6"/>
      <c r="AF368" s="6"/>
    </row>
    <row r="369" ht="12.0" customHeight="1" outlineLevel="3">
      <c r="A369" s="6"/>
      <c r="B369" s="215" t="s">
        <v>795</v>
      </c>
      <c r="C369" s="70" t="s">
        <v>796</v>
      </c>
      <c r="D369" s="63" t="s">
        <v>780</v>
      </c>
      <c r="E369" s="216">
        <v>495.0</v>
      </c>
      <c r="F369" s="217"/>
      <c r="G369" s="192">
        <f t="shared" si="84"/>
        <v>0</v>
      </c>
      <c r="H369" s="56">
        <f t="shared" si="85"/>
        <v>0</v>
      </c>
      <c r="I369" s="6"/>
      <c r="J369" s="6"/>
      <c r="K369" s="6"/>
      <c r="L369" s="6"/>
      <c r="M369" s="6"/>
      <c r="N369" s="6"/>
      <c r="O369" s="6"/>
      <c r="P369" s="6"/>
      <c r="Q369" s="6"/>
      <c r="R369" s="6"/>
      <c r="S369" s="6"/>
      <c r="T369" s="6"/>
      <c r="U369" s="6"/>
      <c r="V369" s="6"/>
      <c r="W369" s="6"/>
      <c r="X369" s="6"/>
      <c r="Y369" s="6"/>
      <c r="Z369" s="6"/>
      <c r="AA369" s="6"/>
      <c r="AB369" s="6"/>
      <c r="AC369" s="6"/>
      <c r="AD369" s="6"/>
      <c r="AE369" s="6"/>
      <c r="AF369" s="6"/>
    </row>
    <row r="370" ht="12.0" customHeight="1" outlineLevel="3">
      <c r="A370" s="6"/>
      <c r="B370" s="215" t="s">
        <v>797</v>
      </c>
      <c r="C370" s="70" t="s">
        <v>798</v>
      </c>
      <c r="D370" s="63" t="s">
        <v>780</v>
      </c>
      <c r="E370" s="216">
        <v>278.0</v>
      </c>
      <c r="F370" s="217"/>
      <c r="G370" s="192">
        <f t="shared" si="84"/>
        <v>0</v>
      </c>
      <c r="H370" s="56">
        <f t="shared" si="85"/>
        <v>0</v>
      </c>
      <c r="I370" s="6"/>
      <c r="J370" s="6"/>
      <c r="K370" s="6"/>
      <c r="L370" s="6"/>
      <c r="M370" s="6"/>
      <c r="N370" s="6"/>
      <c r="O370" s="6"/>
      <c r="P370" s="6"/>
      <c r="Q370" s="6"/>
      <c r="R370" s="6"/>
      <c r="S370" s="6"/>
      <c r="T370" s="6"/>
      <c r="U370" s="6"/>
      <c r="V370" s="6"/>
      <c r="W370" s="6"/>
      <c r="X370" s="6"/>
      <c r="Y370" s="6"/>
      <c r="Z370" s="6"/>
      <c r="AA370" s="6"/>
      <c r="AB370" s="6"/>
      <c r="AC370" s="6"/>
      <c r="AD370" s="6"/>
      <c r="AE370" s="6"/>
      <c r="AF370" s="6"/>
    </row>
    <row r="371" ht="45.0" customHeight="1" outlineLevel="3">
      <c r="A371" s="6"/>
      <c r="B371" s="215" t="s">
        <v>799</v>
      </c>
      <c r="C371" s="70" t="s">
        <v>800</v>
      </c>
      <c r="D371" s="63" t="s">
        <v>780</v>
      </c>
      <c r="E371" s="216">
        <v>237.0</v>
      </c>
      <c r="F371" s="217"/>
      <c r="G371" s="192">
        <f t="shared" si="84"/>
        <v>0</v>
      </c>
      <c r="H371" s="56">
        <f t="shared" si="85"/>
        <v>0</v>
      </c>
      <c r="I371" s="6"/>
      <c r="J371" s="6"/>
      <c r="K371" s="6"/>
      <c r="L371" s="6"/>
      <c r="M371" s="6"/>
      <c r="N371" s="6"/>
      <c r="O371" s="6"/>
      <c r="P371" s="6"/>
      <c r="Q371" s="6"/>
      <c r="R371" s="6"/>
      <c r="S371" s="6"/>
      <c r="T371" s="6"/>
      <c r="U371" s="6"/>
      <c r="V371" s="6"/>
      <c r="W371" s="6"/>
      <c r="X371" s="6"/>
      <c r="Y371" s="6"/>
      <c r="Z371" s="6"/>
      <c r="AA371" s="6"/>
      <c r="AB371" s="6"/>
      <c r="AC371" s="6"/>
      <c r="AD371" s="6"/>
      <c r="AE371" s="6"/>
      <c r="AF371" s="6"/>
    </row>
    <row r="372" ht="12.0" customHeight="1" outlineLevel="3">
      <c r="A372" s="6"/>
      <c r="B372" s="215" t="s">
        <v>801</v>
      </c>
      <c r="C372" s="70" t="s">
        <v>802</v>
      </c>
      <c r="D372" s="63" t="s">
        <v>780</v>
      </c>
      <c r="E372" s="216">
        <v>12.0</v>
      </c>
      <c r="F372" s="217"/>
      <c r="G372" s="192">
        <f t="shared" si="84"/>
        <v>0</v>
      </c>
      <c r="H372" s="56">
        <f t="shared" si="85"/>
        <v>0</v>
      </c>
      <c r="I372" s="6"/>
      <c r="J372" s="6"/>
      <c r="K372" s="6"/>
      <c r="L372" s="6"/>
      <c r="M372" s="6"/>
      <c r="N372" s="6"/>
      <c r="O372" s="6"/>
      <c r="P372" s="6"/>
      <c r="Q372" s="6"/>
      <c r="R372" s="6"/>
      <c r="S372" s="6"/>
      <c r="T372" s="6"/>
      <c r="U372" s="6"/>
      <c r="V372" s="6"/>
      <c r="W372" s="6"/>
      <c r="X372" s="6"/>
      <c r="Y372" s="6"/>
      <c r="Z372" s="6"/>
      <c r="AA372" s="6"/>
      <c r="AB372" s="6"/>
      <c r="AC372" s="6"/>
      <c r="AD372" s="6"/>
      <c r="AE372" s="6"/>
      <c r="AF372" s="6"/>
    </row>
    <row r="373" ht="12.0" customHeight="1" outlineLevel="3">
      <c r="A373" s="6"/>
      <c r="B373" s="215" t="s">
        <v>803</v>
      </c>
      <c r="C373" s="70" t="s">
        <v>804</v>
      </c>
      <c r="D373" s="63" t="s">
        <v>780</v>
      </c>
      <c r="E373" s="216">
        <v>10.0</v>
      </c>
      <c r="F373" s="217"/>
      <c r="G373" s="192">
        <f t="shared" si="84"/>
        <v>0</v>
      </c>
      <c r="H373" s="56">
        <f t="shared" si="85"/>
        <v>0</v>
      </c>
      <c r="I373" s="6"/>
      <c r="J373" s="6"/>
      <c r="K373" s="6"/>
      <c r="L373" s="6"/>
      <c r="M373" s="6"/>
      <c r="N373" s="6"/>
      <c r="O373" s="6"/>
      <c r="P373" s="6"/>
      <c r="Q373" s="6"/>
      <c r="R373" s="6"/>
      <c r="S373" s="6"/>
      <c r="T373" s="6"/>
      <c r="U373" s="6"/>
      <c r="V373" s="6"/>
      <c r="W373" s="6"/>
      <c r="X373" s="6"/>
      <c r="Y373" s="6"/>
      <c r="Z373" s="6"/>
      <c r="AA373" s="6"/>
      <c r="AB373" s="6"/>
      <c r="AC373" s="6"/>
      <c r="AD373" s="6"/>
      <c r="AE373" s="6"/>
      <c r="AF373" s="6"/>
    </row>
    <row r="374" ht="12.0" customHeight="1" outlineLevel="3">
      <c r="A374" s="6"/>
      <c r="B374" s="215" t="s">
        <v>805</v>
      </c>
      <c r="C374" s="70" t="s">
        <v>806</v>
      </c>
      <c r="D374" s="63" t="s">
        <v>780</v>
      </c>
      <c r="E374" s="216">
        <v>75.0</v>
      </c>
      <c r="F374" s="217"/>
      <c r="G374" s="192">
        <f t="shared" si="84"/>
        <v>0</v>
      </c>
      <c r="H374" s="56">
        <f t="shared" si="85"/>
        <v>0</v>
      </c>
      <c r="I374" s="6"/>
      <c r="J374" s="6"/>
      <c r="K374" s="6"/>
      <c r="L374" s="6"/>
      <c r="M374" s="6"/>
      <c r="N374" s="6"/>
      <c r="O374" s="6"/>
      <c r="P374" s="6"/>
      <c r="Q374" s="6"/>
      <c r="R374" s="6"/>
      <c r="S374" s="6"/>
      <c r="T374" s="6"/>
      <c r="U374" s="6"/>
      <c r="V374" s="6"/>
      <c r="W374" s="6"/>
      <c r="X374" s="6"/>
      <c r="Y374" s="6"/>
      <c r="Z374" s="6"/>
      <c r="AA374" s="6"/>
      <c r="AB374" s="6"/>
      <c r="AC374" s="6"/>
      <c r="AD374" s="6"/>
      <c r="AE374" s="6"/>
      <c r="AF374" s="6"/>
    </row>
    <row r="375" ht="12.0" customHeight="1" outlineLevel="3">
      <c r="A375" s="6"/>
      <c r="B375" s="215" t="s">
        <v>807</v>
      </c>
      <c r="C375" s="70" t="s">
        <v>808</v>
      </c>
      <c r="D375" s="63" t="s">
        <v>635</v>
      </c>
      <c r="E375" s="216">
        <v>1692.0</v>
      </c>
      <c r="F375" s="217"/>
      <c r="G375" s="192">
        <f t="shared" si="84"/>
        <v>0</v>
      </c>
      <c r="H375" s="56">
        <f t="shared" si="85"/>
        <v>0</v>
      </c>
      <c r="I375" s="6"/>
      <c r="J375" s="6"/>
      <c r="K375" s="6"/>
      <c r="L375" s="6"/>
      <c r="M375" s="6"/>
      <c r="N375" s="6"/>
      <c r="O375" s="6"/>
      <c r="P375" s="6"/>
      <c r="Q375" s="6"/>
      <c r="R375" s="6"/>
      <c r="S375" s="6"/>
      <c r="T375" s="6"/>
      <c r="U375" s="6"/>
      <c r="V375" s="6"/>
      <c r="W375" s="6"/>
      <c r="X375" s="6"/>
      <c r="Y375" s="6"/>
      <c r="Z375" s="6"/>
      <c r="AA375" s="6"/>
      <c r="AB375" s="6"/>
      <c r="AC375" s="6"/>
      <c r="AD375" s="6"/>
      <c r="AE375" s="6"/>
      <c r="AF375" s="6"/>
    </row>
    <row r="376" ht="12.0" customHeight="1" outlineLevel="2">
      <c r="A376" s="6"/>
      <c r="B376" s="176" t="s">
        <v>809</v>
      </c>
      <c r="C376" s="177" t="s">
        <v>810</v>
      </c>
      <c r="D376" s="178"/>
      <c r="E376" s="179"/>
      <c r="F376" s="180"/>
      <c r="G376" s="181">
        <f>SUM(G377:G404)</f>
        <v>0</v>
      </c>
      <c r="H376" s="182" t="str">
        <f>G376/$G$827</f>
        <v>#DIV/0!</v>
      </c>
      <c r="I376" s="6"/>
      <c r="J376" s="6"/>
      <c r="K376" s="6"/>
      <c r="L376" s="6"/>
      <c r="M376" s="6"/>
      <c r="N376" s="6"/>
      <c r="O376" s="6"/>
      <c r="P376" s="6"/>
      <c r="Q376" s="6"/>
      <c r="R376" s="6"/>
      <c r="S376" s="6"/>
      <c r="T376" s="6"/>
      <c r="U376" s="6"/>
      <c r="V376" s="6"/>
      <c r="W376" s="6"/>
      <c r="X376" s="6"/>
      <c r="Y376" s="6"/>
      <c r="Z376" s="6"/>
      <c r="AA376" s="6"/>
      <c r="AB376" s="6"/>
      <c r="AC376" s="6"/>
      <c r="AD376" s="6"/>
      <c r="AE376" s="6"/>
      <c r="AF376" s="6"/>
    </row>
    <row r="377" ht="12.0" customHeight="1" outlineLevel="3">
      <c r="A377" s="6"/>
      <c r="B377" s="215" t="s">
        <v>811</v>
      </c>
      <c r="C377" s="70" t="s">
        <v>812</v>
      </c>
      <c r="D377" s="63" t="s">
        <v>612</v>
      </c>
      <c r="E377" s="216">
        <v>1.0</v>
      </c>
      <c r="F377" s="217"/>
      <c r="G377" s="192">
        <f t="shared" ref="G377:G404" si="86">ROUND(E377*F377,0)</f>
        <v>0</v>
      </c>
      <c r="H377" s="56">
        <f t="shared" ref="H377:H404" si="87">IFERROR(G377/$G$827,0)</f>
        <v>0</v>
      </c>
      <c r="I377" s="6"/>
      <c r="J377" s="6"/>
      <c r="K377" s="6"/>
      <c r="L377" s="6"/>
      <c r="M377" s="6"/>
      <c r="N377" s="6"/>
      <c r="O377" s="6"/>
      <c r="P377" s="6"/>
      <c r="Q377" s="6"/>
      <c r="R377" s="6"/>
      <c r="S377" s="6"/>
      <c r="T377" s="6"/>
      <c r="U377" s="6"/>
      <c r="V377" s="6"/>
      <c r="W377" s="6"/>
      <c r="X377" s="6"/>
      <c r="Y377" s="6"/>
      <c r="Z377" s="6"/>
      <c r="AA377" s="6"/>
      <c r="AB377" s="6"/>
      <c r="AC377" s="6"/>
      <c r="AD377" s="6"/>
      <c r="AE377" s="6"/>
      <c r="AF377" s="6"/>
    </row>
    <row r="378" ht="12.0" customHeight="1" outlineLevel="3">
      <c r="A378" s="6"/>
      <c r="B378" s="215" t="s">
        <v>813</v>
      </c>
      <c r="C378" s="70" t="s">
        <v>814</v>
      </c>
      <c r="D378" s="63" t="s">
        <v>612</v>
      </c>
      <c r="E378" s="216">
        <v>12.0</v>
      </c>
      <c r="F378" s="217"/>
      <c r="G378" s="192">
        <f t="shared" si="86"/>
        <v>0</v>
      </c>
      <c r="H378" s="56">
        <f t="shared" si="87"/>
        <v>0</v>
      </c>
      <c r="I378" s="6"/>
      <c r="J378" s="6"/>
      <c r="K378" s="6"/>
      <c r="L378" s="6"/>
      <c r="M378" s="6"/>
      <c r="N378" s="6"/>
      <c r="O378" s="6"/>
      <c r="P378" s="6"/>
      <c r="Q378" s="6"/>
      <c r="R378" s="6"/>
      <c r="S378" s="6"/>
      <c r="T378" s="6"/>
      <c r="U378" s="6"/>
      <c r="V378" s="6"/>
      <c r="W378" s="6"/>
      <c r="X378" s="6"/>
      <c r="Y378" s="6"/>
      <c r="Z378" s="6"/>
      <c r="AA378" s="6"/>
      <c r="AB378" s="6"/>
      <c r="AC378" s="6"/>
      <c r="AD378" s="6"/>
      <c r="AE378" s="6"/>
      <c r="AF378" s="6"/>
    </row>
    <row r="379" ht="12.0" customHeight="1" outlineLevel="3">
      <c r="A379" s="6"/>
      <c r="B379" s="215" t="s">
        <v>815</v>
      </c>
      <c r="C379" s="70" t="s">
        <v>816</v>
      </c>
      <c r="D379" s="63" t="s">
        <v>612</v>
      </c>
      <c r="E379" s="216">
        <v>86.0</v>
      </c>
      <c r="F379" s="217"/>
      <c r="G379" s="192">
        <f t="shared" si="86"/>
        <v>0</v>
      </c>
      <c r="H379" s="56">
        <f t="shared" si="87"/>
        <v>0</v>
      </c>
      <c r="I379" s="6"/>
      <c r="J379" s="6"/>
      <c r="K379" s="6"/>
      <c r="L379" s="6"/>
      <c r="M379" s="6"/>
      <c r="N379" s="6"/>
      <c r="O379" s="6"/>
      <c r="P379" s="6"/>
      <c r="Q379" s="6"/>
      <c r="R379" s="6"/>
      <c r="S379" s="6"/>
      <c r="T379" s="6"/>
      <c r="U379" s="6"/>
      <c r="V379" s="6"/>
      <c r="W379" s="6"/>
      <c r="X379" s="6"/>
      <c r="Y379" s="6"/>
      <c r="Z379" s="6"/>
      <c r="AA379" s="6"/>
      <c r="AB379" s="6"/>
      <c r="AC379" s="6"/>
      <c r="AD379" s="6"/>
      <c r="AE379" s="6"/>
      <c r="AF379" s="6"/>
    </row>
    <row r="380" ht="12.0" customHeight="1" outlineLevel="3">
      <c r="A380" s="6"/>
      <c r="B380" s="215" t="s">
        <v>817</v>
      </c>
      <c r="C380" s="70" t="s">
        <v>818</v>
      </c>
      <c r="D380" s="63" t="s">
        <v>612</v>
      </c>
      <c r="E380" s="216">
        <v>1.0</v>
      </c>
      <c r="F380" s="217"/>
      <c r="G380" s="192">
        <f t="shared" si="86"/>
        <v>0</v>
      </c>
      <c r="H380" s="56">
        <f t="shared" si="87"/>
        <v>0</v>
      </c>
      <c r="I380" s="6"/>
      <c r="J380" s="6"/>
      <c r="K380" s="6"/>
      <c r="L380" s="6"/>
      <c r="M380" s="6"/>
      <c r="N380" s="6"/>
      <c r="O380" s="6"/>
      <c r="P380" s="6"/>
      <c r="Q380" s="6"/>
      <c r="R380" s="6"/>
      <c r="S380" s="6"/>
      <c r="T380" s="6"/>
      <c r="U380" s="6"/>
      <c r="V380" s="6"/>
      <c r="W380" s="6"/>
      <c r="X380" s="6"/>
      <c r="Y380" s="6"/>
      <c r="Z380" s="6"/>
      <c r="AA380" s="6"/>
      <c r="AB380" s="6"/>
      <c r="AC380" s="6"/>
      <c r="AD380" s="6"/>
      <c r="AE380" s="6"/>
      <c r="AF380" s="6"/>
    </row>
    <row r="381" ht="12.0" customHeight="1" outlineLevel="3">
      <c r="A381" s="6"/>
      <c r="B381" s="215" t="s">
        <v>819</v>
      </c>
      <c r="C381" s="70" t="s">
        <v>820</v>
      </c>
      <c r="D381" s="63" t="s">
        <v>612</v>
      </c>
      <c r="E381" s="216">
        <v>5.0</v>
      </c>
      <c r="F381" s="217"/>
      <c r="G381" s="192">
        <f t="shared" si="86"/>
        <v>0</v>
      </c>
      <c r="H381" s="56">
        <f t="shared" si="87"/>
        <v>0</v>
      </c>
      <c r="I381" s="6"/>
      <c r="J381" s="6"/>
      <c r="K381" s="6"/>
      <c r="L381" s="6"/>
      <c r="M381" s="6"/>
      <c r="N381" s="6"/>
      <c r="O381" s="6"/>
      <c r="P381" s="6"/>
      <c r="Q381" s="6"/>
      <c r="R381" s="6"/>
      <c r="S381" s="6"/>
      <c r="T381" s="6"/>
      <c r="U381" s="6"/>
      <c r="V381" s="6"/>
      <c r="W381" s="6"/>
      <c r="X381" s="6"/>
      <c r="Y381" s="6"/>
      <c r="Z381" s="6"/>
      <c r="AA381" s="6"/>
      <c r="AB381" s="6"/>
      <c r="AC381" s="6"/>
      <c r="AD381" s="6"/>
      <c r="AE381" s="6"/>
      <c r="AF381" s="6"/>
    </row>
    <row r="382" ht="12.0" customHeight="1" outlineLevel="3">
      <c r="A382" s="6"/>
      <c r="B382" s="215" t="s">
        <v>821</v>
      </c>
      <c r="C382" s="70" t="s">
        <v>822</v>
      </c>
      <c r="D382" s="63" t="s">
        <v>612</v>
      </c>
      <c r="E382" s="216">
        <v>2.0</v>
      </c>
      <c r="F382" s="217"/>
      <c r="G382" s="192">
        <f t="shared" si="86"/>
        <v>0</v>
      </c>
      <c r="H382" s="56">
        <f t="shared" si="87"/>
        <v>0</v>
      </c>
      <c r="I382" s="6"/>
      <c r="J382" s="6"/>
      <c r="K382" s="6"/>
      <c r="L382" s="6"/>
      <c r="M382" s="6"/>
      <c r="N382" s="6"/>
      <c r="O382" s="6"/>
      <c r="P382" s="6"/>
      <c r="Q382" s="6"/>
      <c r="R382" s="6"/>
      <c r="S382" s="6"/>
      <c r="T382" s="6"/>
      <c r="U382" s="6"/>
      <c r="V382" s="6"/>
      <c r="W382" s="6"/>
      <c r="X382" s="6"/>
      <c r="Y382" s="6"/>
      <c r="Z382" s="6"/>
      <c r="AA382" s="6"/>
      <c r="AB382" s="6"/>
      <c r="AC382" s="6"/>
      <c r="AD382" s="6"/>
      <c r="AE382" s="6"/>
      <c r="AF382" s="6"/>
    </row>
    <row r="383" ht="12.0" customHeight="1" outlineLevel="3">
      <c r="A383" s="6"/>
      <c r="B383" s="215" t="s">
        <v>823</v>
      </c>
      <c r="C383" s="70" t="s">
        <v>824</v>
      </c>
      <c r="D383" s="63" t="s">
        <v>612</v>
      </c>
      <c r="E383" s="216">
        <v>4.0</v>
      </c>
      <c r="F383" s="217"/>
      <c r="G383" s="192">
        <f t="shared" si="86"/>
        <v>0</v>
      </c>
      <c r="H383" s="56">
        <f t="shared" si="87"/>
        <v>0</v>
      </c>
      <c r="I383" s="6"/>
      <c r="J383" s="6"/>
      <c r="K383" s="6"/>
      <c r="L383" s="6"/>
      <c r="M383" s="6"/>
      <c r="N383" s="6"/>
      <c r="O383" s="6"/>
      <c r="P383" s="6"/>
      <c r="Q383" s="6"/>
      <c r="R383" s="6"/>
      <c r="S383" s="6"/>
      <c r="T383" s="6"/>
      <c r="U383" s="6"/>
      <c r="V383" s="6"/>
      <c r="W383" s="6"/>
      <c r="X383" s="6"/>
      <c r="Y383" s="6"/>
      <c r="Z383" s="6"/>
      <c r="AA383" s="6"/>
      <c r="AB383" s="6"/>
      <c r="AC383" s="6"/>
      <c r="AD383" s="6"/>
      <c r="AE383" s="6"/>
      <c r="AF383" s="6"/>
    </row>
    <row r="384" ht="12.0" customHeight="1" outlineLevel="3">
      <c r="A384" s="6"/>
      <c r="B384" s="215" t="s">
        <v>825</v>
      </c>
      <c r="C384" s="70" t="s">
        <v>826</v>
      </c>
      <c r="D384" s="63" t="s">
        <v>612</v>
      </c>
      <c r="E384" s="216">
        <v>5.0</v>
      </c>
      <c r="F384" s="217"/>
      <c r="G384" s="192">
        <f t="shared" si="86"/>
        <v>0</v>
      </c>
      <c r="H384" s="56">
        <f t="shared" si="87"/>
        <v>0</v>
      </c>
      <c r="I384" s="6"/>
      <c r="J384" s="6"/>
      <c r="K384" s="6"/>
      <c r="L384" s="6"/>
      <c r="M384" s="6"/>
      <c r="N384" s="6"/>
      <c r="O384" s="6"/>
      <c r="P384" s="6"/>
      <c r="Q384" s="6"/>
      <c r="R384" s="6"/>
      <c r="S384" s="6"/>
      <c r="T384" s="6"/>
      <c r="U384" s="6"/>
      <c r="V384" s="6"/>
      <c r="W384" s="6"/>
      <c r="X384" s="6"/>
      <c r="Y384" s="6"/>
      <c r="Z384" s="6"/>
      <c r="AA384" s="6"/>
      <c r="AB384" s="6"/>
      <c r="AC384" s="6"/>
      <c r="AD384" s="6"/>
      <c r="AE384" s="6"/>
      <c r="AF384" s="6"/>
    </row>
    <row r="385" ht="12.0" customHeight="1" outlineLevel="3">
      <c r="A385" s="6"/>
      <c r="B385" s="215" t="s">
        <v>827</v>
      </c>
      <c r="C385" s="70" t="s">
        <v>828</v>
      </c>
      <c r="D385" s="63" t="s">
        <v>612</v>
      </c>
      <c r="E385" s="216">
        <v>8.0</v>
      </c>
      <c r="F385" s="217"/>
      <c r="G385" s="192">
        <f t="shared" si="86"/>
        <v>0</v>
      </c>
      <c r="H385" s="56">
        <f t="shared" si="87"/>
        <v>0</v>
      </c>
      <c r="I385" s="6"/>
      <c r="J385" s="6"/>
      <c r="K385" s="6"/>
      <c r="L385" s="6"/>
      <c r="M385" s="6"/>
      <c r="N385" s="6"/>
      <c r="O385" s="6"/>
      <c r="P385" s="6"/>
      <c r="Q385" s="6"/>
      <c r="R385" s="6"/>
      <c r="S385" s="6"/>
      <c r="T385" s="6"/>
      <c r="U385" s="6"/>
      <c r="V385" s="6"/>
      <c r="W385" s="6"/>
      <c r="X385" s="6"/>
      <c r="Y385" s="6"/>
      <c r="Z385" s="6"/>
      <c r="AA385" s="6"/>
      <c r="AB385" s="6"/>
      <c r="AC385" s="6"/>
      <c r="AD385" s="6"/>
      <c r="AE385" s="6"/>
      <c r="AF385" s="6"/>
    </row>
    <row r="386" ht="12.0" customHeight="1" outlineLevel="3">
      <c r="A386" s="6"/>
      <c r="B386" s="215" t="s">
        <v>829</v>
      </c>
      <c r="C386" s="70" t="s">
        <v>830</v>
      </c>
      <c r="D386" s="63" t="s">
        <v>612</v>
      </c>
      <c r="E386" s="216">
        <v>4.0</v>
      </c>
      <c r="F386" s="217"/>
      <c r="G386" s="192">
        <f t="shared" si="86"/>
        <v>0</v>
      </c>
      <c r="H386" s="56">
        <f t="shared" si="87"/>
        <v>0</v>
      </c>
      <c r="I386" s="6"/>
      <c r="J386" s="6"/>
      <c r="K386" s="6"/>
      <c r="L386" s="6"/>
      <c r="M386" s="6"/>
      <c r="N386" s="6"/>
      <c r="O386" s="6"/>
      <c r="P386" s="6"/>
      <c r="Q386" s="6"/>
      <c r="R386" s="6"/>
      <c r="S386" s="6"/>
      <c r="T386" s="6"/>
      <c r="U386" s="6"/>
      <c r="V386" s="6"/>
      <c r="W386" s="6"/>
      <c r="X386" s="6"/>
      <c r="Y386" s="6"/>
      <c r="Z386" s="6"/>
      <c r="AA386" s="6"/>
      <c r="AB386" s="6"/>
      <c r="AC386" s="6"/>
      <c r="AD386" s="6"/>
      <c r="AE386" s="6"/>
      <c r="AF386" s="6"/>
    </row>
    <row r="387" ht="12.0" customHeight="1" outlineLevel="3">
      <c r="A387" s="6"/>
      <c r="B387" s="215" t="s">
        <v>831</v>
      </c>
      <c r="C387" s="70" t="s">
        <v>832</v>
      </c>
      <c r="D387" s="63" t="s">
        <v>612</v>
      </c>
      <c r="E387" s="216">
        <v>2.0</v>
      </c>
      <c r="F387" s="217"/>
      <c r="G387" s="192">
        <f t="shared" si="86"/>
        <v>0</v>
      </c>
      <c r="H387" s="56">
        <f t="shared" si="87"/>
        <v>0</v>
      </c>
      <c r="I387" s="6"/>
      <c r="J387" s="6"/>
      <c r="K387" s="6"/>
      <c r="L387" s="6"/>
      <c r="M387" s="6"/>
      <c r="N387" s="6"/>
      <c r="O387" s="6"/>
      <c r="P387" s="6"/>
      <c r="Q387" s="6"/>
      <c r="R387" s="6"/>
      <c r="S387" s="6"/>
      <c r="T387" s="6"/>
      <c r="U387" s="6"/>
      <c r="V387" s="6"/>
      <c r="W387" s="6"/>
      <c r="X387" s="6"/>
      <c r="Y387" s="6"/>
      <c r="Z387" s="6"/>
      <c r="AA387" s="6"/>
      <c r="AB387" s="6"/>
      <c r="AC387" s="6"/>
      <c r="AD387" s="6"/>
      <c r="AE387" s="6"/>
      <c r="AF387" s="6"/>
    </row>
    <row r="388" ht="12.0" customHeight="1" outlineLevel="3">
      <c r="A388" s="6"/>
      <c r="B388" s="215" t="s">
        <v>833</v>
      </c>
      <c r="C388" s="70" t="s">
        <v>834</v>
      </c>
      <c r="D388" s="63" t="s">
        <v>612</v>
      </c>
      <c r="E388" s="216">
        <v>1.0</v>
      </c>
      <c r="F388" s="217"/>
      <c r="G388" s="192">
        <f t="shared" si="86"/>
        <v>0</v>
      </c>
      <c r="H388" s="56">
        <f t="shared" si="87"/>
        <v>0</v>
      </c>
      <c r="I388" s="6"/>
      <c r="J388" s="6"/>
      <c r="K388" s="6"/>
      <c r="L388" s="6"/>
      <c r="M388" s="6"/>
      <c r="N388" s="6"/>
      <c r="O388" s="6"/>
      <c r="P388" s="6"/>
      <c r="Q388" s="6"/>
      <c r="R388" s="6"/>
      <c r="S388" s="6"/>
      <c r="T388" s="6"/>
      <c r="U388" s="6"/>
      <c r="V388" s="6"/>
      <c r="W388" s="6"/>
      <c r="X388" s="6"/>
      <c r="Y388" s="6"/>
      <c r="Z388" s="6"/>
      <c r="AA388" s="6"/>
      <c r="AB388" s="6"/>
      <c r="AC388" s="6"/>
      <c r="AD388" s="6"/>
      <c r="AE388" s="6"/>
      <c r="AF388" s="6"/>
    </row>
    <row r="389" ht="12.0" customHeight="1" outlineLevel="3">
      <c r="A389" s="6"/>
      <c r="B389" s="215" t="s">
        <v>835</v>
      </c>
      <c r="C389" s="70" t="s">
        <v>836</v>
      </c>
      <c r="D389" s="63" t="s">
        <v>612</v>
      </c>
      <c r="E389" s="216">
        <v>1.0</v>
      </c>
      <c r="F389" s="217"/>
      <c r="G389" s="192">
        <f t="shared" si="86"/>
        <v>0</v>
      </c>
      <c r="H389" s="56">
        <f t="shared" si="87"/>
        <v>0</v>
      </c>
      <c r="I389" s="6"/>
      <c r="J389" s="6"/>
      <c r="K389" s="6"/>
      <c r="L389" s="6"/>
      <c r="M389" s="6"/>
      <c r="N389" s="6"/>
      <c r="O389" s="6"/>
      <c r="P389" s="6"/>
      <c r="Q389" s="6"/>
      <c r="R389" s="6"/>
      <c r="S389" s="6"/>
      <c r="T389" s="6"/>
      <c r="U389" s="6"/>
      <c r="V389" s="6"/>
      <c r="W389" s="6"/>
      <c r="X389" s="6"/>
      <c r="Y389" s="6"/>
      <c r="Z389" s="6"/>
      <c r="AA389" s="6"/>
      <c r="AB389" s="6"/>
      <c r="AC389" s="6"/>
      <c r="AD389" s="6"/>
      <c r="AE389" s="6"/>
      <c r="AF389" s="6"/>
    </row>
    <row r="390" ht="12.0" customHeight="1" outlineLevel="3">
      <c r="A390" s="6"/>
      <c r="B390" s="215" t="s">
        <v>837</v>
      </c>
      <c r="C390" s="70" t="s">
        <v>838</v>
      </c>
      <c r="D390" s="63" t="s">
        <v>612</v>
      </c>
      <c r="E390" s="216">
        <v>1.0</v>
      </c>
      <c r="F390" s="217"/>
      <c r="G390" s="192">
        <f t="shared" si="86"/>
        <v>0</v>
      </c>
      <c r="H390" s="56">
        <f t="shared" si="87"/>
        <v>0</v>
      </c>
      <c r="I390" s="6"/>
      <c r="J390" s="6"/>
      <c r="K390" s="6"/>
      <c r="L390" s="6"/>
      <c r="M390" s="6"/>
      <c r="N390" s="6"/>
      <c r="O390" s="6"/>
      <c r="P390" s="6"/>
      <c r="Q390" s="6"/>
      <c r="R390" s="6"/>
      <c r="S390" s="6"/>
      <c r="T390" s="6"/>
      <c r="U390" s="6"/>
      <c r="V390" s="6"/>
      <c r="W390" s="6"/>
      <c r="X390" s="6"/>
      <c r="Y390" s="6"/>
      <c r="Z390" s="6"/>
      <c r="AA390" s="6"/>
      <c r="AB390" s="6"/>
      <c r="AC390" s="6"/>
      <c r="AD390" s="6"/>
      <c r="AE390" s="6"/>
      <c r="AF390" s="6"/>
    </row>
    <row r="391" ht="12.0" customHeight="1" outlineLevel="3">
      <c r="A391" s="6"/>
      <c r="B391" s="215" t="s">
        <v>839</v>
      </c>
      <c r="C391" s="70" t="s">
        <v>840</v>
      </c>
      <c r="D391" s="63" t="s">
        <v>612</v>
      </c>
      <c r="E391" s="216">
        <v>1.0</v>
      </c>
      <c r="F391" s="217"/>
      <c r="G391" s="192">
        <f t="shared" si="86"/>
        <v>0</v>
      </c>
      <c r="H391" s="56">
        <f t="shared" si="87"/>
        <v>0</v>
      </c>
      <c r="I391" s="6"/>
      <c r="J391" s="6"/>
      <c r="K391" s="6"/>
      <c r="L391" s="6"/>
      <c r="M391" s="6"/>
      <c r="N391" s="6"/>
      <c r="O391" s="6"/>
      <c r="P391" s="6"/>
      <c r="Q391" s="6"/>
      <c r="R391" s="6"/>
      <c r="S391" s="6"/>
      <c r="T391" s="6"/>
      <c r="U391" s="6"/>
      <c r="V391" s="6"/>
      <c r="W391" s="6"/>
      <c r="X391" s="6"/>
      <c r="Y391" s="6"/>
      <c r="Z391" s="6"/>
      <c r="AA391" s="6"/>
      <c r="AB391" s="6"/>
      <c r="AC391" s="6"/>
      <c r="AD391" s="6"/>
      <c r="AE391" s="6"/>
      <c r="AF391" s="6"/>
    </row>
    <row r="392" ht="12.0" customHeight="1" outlineLevel="3">
      <c r="A392" s="6"/>
      <c r="B392" s="215" t="s">
        <v>841</v>
      </c>
      <c r="C392" s="70" t="s">
        <v>842</v>
      </c>
      <c r="D392" s="63" t="s">
        <v>612</v>
      </c>
      <c r="E392" s="216">
        <v>1.0</v>
      </c>
      <c r="F392" s="217"/>
      <c r="G392" s="192">
        <f t="shared" si="86"/>
        <v>0</v>
      </c>
      <c r="H392" s="56">
        <f t="shared" si="87"/>
        <v>0</v>
      </c>
      <c r="I392" s="6"/>
      <c r="J392" s="6"/>
      <c r="K392" s="6"/>
      <c r="L392" s="6"/>
      <c r="M392" s="6"/>
      <c r="N392" s="6"/>
      <c r="O392" s="6"/>
      <c r="P392" s="6"/>
      <c r="Q392" s="6"/>
      <c r="R392" s="6"/>
      <c r="S392" s="6"/>
      <c r="T392" s="6"/>
      <c r="U392" s="6"/>
      <c r="V392" s="6"/>
      <c r="W392" s="6"/>
      <c r="X392" s="6"/>
      <c r="Y392" s="6"/>
      <c r="Z392" s="6"/>
      <c r="AA392" s="6"/>
      <c r="AB392" s="6"/>
      <c r="AC392" s="6"/>
      <c r="AD392" s="6"/>
      <c r="AE392" s="6"/>
      <c r="AF392" s="6"/>
    </row>
    <row r="393" ht="12.0" customHeight="1" outlineLevel="3">
      <c r="A393" s="6"/>
      <c r="B393" s="215" t="s">
        <v>843</v>
      </c>
      <c r="C393" s="70" t="s">
        <v>844</v>
      </c>
      <c r="D393" s="63" t="s">
        <v>612</v>
      </c>
      <c r="E393" s="216">
        <v>1.0</v>
      </c>
      <c r="F393" s="217"/>
      <c r="G393" s="192">
        <f t="shared" si="86"/>
        <v>0</v>
      </c>
      <c r="H393" s="56">
        <f t="shared" si="87"/>
        <v>0</v>
      </c>
      <c r="I393" s="6"/>
      <c r="J393" s="6"/>
      <c r="K393" s="6"/>
      <c r="L393" s="6"/>
      <c r="M393" s="6"/>
      <c r="N393" s="6"/>
      <c r="O393" s="6"/>
      <c r="P393" s="6"/>
      <c r="Q393" s="6"/>
      <c r="R393" s="6"/>
      <c r="S393" s="6"/>
      <c r="T393" s="6"/>
      <c r="U393" s="6"/>
      <c r="V393" s="6"/>
      <c r="W393" s="6"/>
      <c r="X393" s="6"/>
      <c r="Y393" s="6"/>
      <c r="Z393" s="6"/>
      <c r="AA393" s="6"/>
      <c r="AB393" s="6"/>
      <c r="AC393" s="6"/>
      <c r="AD393" s="6"/>
      <c r="AE393" s="6"/>
      <c r="AF393" s="6"/>
    </row>
    <row r="394" ht="12.0" customHeight="1" outlineLevel="3">
      <c r="A394" s="6"/>
      <c r="B394" s="215" t="s">
        <v>845</v>
      </c>
      <c r="C394" s="70" t="s">
        <v>846</v>
      </c>
      <c r="D394" s="63" t="s">
        <v>612</v>
      </c>
      <c r="E394" s="216">
        <v>1.0</v>
      </c>
      <c r="F394" s="217"/>
      <c r="G394" s="192">
        <f t="shared" si="86"/>
        <v>0</v>
      </c>
      <c r="H394" s="56">
        <f t="shared" si="87"/>
        <v>0</v>
      </c>
      <c r="I394" s="6"/>
      <c r="J394" s="6"/>
      <c r="K394" s="6"/>
      <c r="L394" s="6"/>
      <c r="M394" s="6"/>
      <c r="N394" s="6"/>
      <c r="O394" s="6"/>
      <c r="P394" s="6"/>
      <c r="Q394" s="6"/>
      <c r="R394" s="6"/>
      <c r="S394" s="6"/>
      <c r="T394" s="6"/>
      <c r="U394" s="6"/>
      <c r="V394" s="6"/>
      <c r="W394" s="6"/>
      <c r="X394" s="6"/>
      <c r="Y394" s="6"/>
      <c r="Z394" s="6"/>
      <c r="AA394" s="6"/>
      <c r="AB394" s="6"/>
      <c r="AC394" s="6"/>
      <c r="AD394" s="6"/>
      <c r="AE394" s="6"/>
      <c r="AF394" s="6"/>
    </row>
    <row r="395" ht="12.0" customHeight="1" outlineLevel="3">
      <c r="A395" s="6"/>
      <c r="B395" s="215" t="s">
        <v>847</v>
      </c>
      <c r="C395" s="70" t="s">
        <v>848</v>
      </c>
      <c r="D395" s="63" t="s">
        <v>612</v>
      </c>
      <c r="E395" s="216">
        <v>1.0</v>
      </c>
      <c r="F395" s="217"/>
      <c r="G395" s="192">
        <f t="shared" si="86"/>
        <v>0</v>
      </c>
      <c r="H395" s="56">
        <f t="shared" si="87"/>
        <v>0</v>
      </c>
      <c r="I395" s="6"/>
      <c r="J395" s="6"/>
      <c r="K395" s="6"/>
      <c r="L395" s="6"/>
      <c r="M395" s="6"/>
      <c r="N395" s="6"/>
      <c r="O395" s="6"/>
      <c r="P395" s="6"/>
      <c r="Q395" s="6"/>
      <c r="R395" s="6"/>
      <c r="S395" s="6"/>
      <c r="T395" s="6"/>
      <c r="U395" s="6"/>
      <c r="V395" s="6"/>
      <c r="W395" s="6"/>
      <c r="X395" s="6"/>
      <c r="Y395" s="6"/>
      <c r="Z395" s="6"/>
      <c r="AA395" s="6"/>
      <c r="AB395" s="6"/>
      <c r="AC395" s="6"/>
      <c r="AD395" s="6"/>
      <c r="AE395" s="6"/>
      <c r="AF395" s="6"/>
    </row>
    <row r="396" ht="12.0" customHeight="1" outlineLevel="3">
      <c r="A396" s="6"/>
      <c r="B396" s="215" t="s">
        <v>849</v>
      </c>
      <c r="C396" s="70" t="s">
        <v>850</v>
      </c>
      <c r="D396" s="63" t="s">
        <v>612</v>
      </c>
      <c r="E396" s="216">
        <v>1.0</v>
      </c>
      <c r="F396" s="217"/>
      <c r="G396" s="192">
        <f t="shared" si="86"/>
        <v>0</v>
      </c>
      <c r="H396" s="56">
        <f t="shared" si="87"/>
        <v>0</v>
      </c>
      <c r="I396" s="6"/>
      <c r="J396" s="6"/>
      <c r="K396" s="6"/>
      <c r="L396" s="6"/>
      <c r="M396" s="6"/>
      <c r="N396" s="6"/>
      <c r="O396" s="6"/>
      <c r="P396" s="6"/>
      <c r="Q396" s="6"/>
      <c r="R396" s="6"/>
      <c r="S396" s="6"/>
      <c r="T396" s="6"/>
      <c r="U396" s="6"/>
      <c r="V396" s="6"/>
      <c r="W396" s="6"/>
      <c r="X396" s="6"/>
      <c r="Y396" s="6"/>
      <c r="Z396" s="6"/>
      <c r="AA396" s="6"/>
      <c r="AB396" s="6"/>
      <c r="AC396" s="6"/>
      <c r="AD396" s="6"/>
      <c r="AE396" s="6"/>
      <c r="AF396" s="6"/>
    </row>
    <row r="397" ht="12.0" customHeight="1" outlineLevel="3">
      <c r="A397" s="6"/>
      <c r="B397" s="215" t="s">
        <v>851</v>
      </c>
      <c r="C397" s="70" t="s">
        <v>852</v>
      </c>
      <c r="D397" s="63" t="s">
        <v>612</v>
      </c>
      <c r="E397" s="216">
        <v>1.0</v>
      </c>
      <c r="F397" s="217"/>
      <c r="G397" s="192">
        <f t="shared" si="86"/>
        <v>0</v>
      </c>
      <c r="H397" s="56">
        <f t="shared" si="87"/>
        <v>0</v>
      </c>
      <c r="I397" s="6"/>
      <c r="J397" s="6"/>
      <c r="K397" s="6"/>
      <c r="L397" s="6"/>
      <c r="M397" s="6"/>
      <c r="N397" s="6"/>
      <c r="O397" s="6"/>
      <c r="P397" s="6"/>
      <c r="Q397" s="6"/>
      <c r="R397" s="6"/>
      <c r="S397" s="6"/>
      <c r="T397" s="6"/>
      <c r="U397" s="6"/>
      <c r="V397" s="6"/>
      <c r="W397" s="6"/>
      <c r="X397" s="6"/>
      <c r="Y397" s="6"/>
      <c r="Z397" s="6"/>
      <c r="AA397" s="6"/>
      <c r="AB397" s="6"/>
      <c r="AC397" s="6"/>
      <c r="AD397" s="6"/>
      <c r="AE397" s="6"/>
      <c r="AF397" s="6"/>
    </row>
    <row r="398" ht="12.0" customHeight="1" outlineLevel="3">
      <c r="A398" s="6"/>
      <c r="B398" s="215" t="s">
        <v>853</v>
      </c>
      <c r="C398" s="70" t="s">
        <v>854</v>
      </c>
      <c r="D398" s="63" t="s">
        <v>612</v>
      </c>
      <c r="E398" s="216">
        <v>1.0</v>
      </c>
      <c r="F398" s="217"/>
      <c r="G398" s="192">
        <f t="shared" si="86"/>
        <v>0</v>
      </c>
      <c r="H398" s="56">
        <f t="shared" si="87"/>
        <v>0</v>
      </c>
      <c r="I398" s="6"/>
      <c r="J398" s="6"/>
      <c r="K398" s="6"/>
      <c r="L398" s="6"/>
      <c r="M398" s="6"/>
      <c r="N398" s="6"/>
      <c r="O398" s="6"/>
      <c r="P398" s="6"/>
      <c r="Q398" s="6"/>
      <c r="R398" s="6"/>
      <c r="S398" s="6"/>
      <c r="T398" s="6"/>
      <c r="U398" s="6"/>
      <c r="V398" s="6"/>
      <c r="W398" s="6"/>
      <c r="X398" s="6"/>
      <c r="Y398" s="6"/>
      <c r="Z398" s="6"/>
      <c r="AA398" s="6"/>
      <c r="AB398" s="6"/>
      <c r="AC398" s="6"/>
      <c r="AD398" s="6"/>
      <c r="AE398" s="6"/>
      <c r="AF398" s="6"/>
    </row>
    <row r="399" ht="12.0" customHeight="1" outlineLevel="3">
      <c r="A399" s="6"/>
      <c r="B399" s="215" t="s">
        <v>855</v>
      </c>
      <c r="C399" s="70" t="s">
        <v>856</v>
      </c>
      <c r="D399" s="63" t="s">
        <v>612</v>
      </c>
      <c r="E399" s="216">
        <v>1.0</v>
      </c>
      <c r="F399" s="217"/>
      <c r="G399" s="192">
        <f t="shared" si="86"/>
        <v>0</v>
      </c>
      <c r="H399" s="56">
        <f t="shared" si="87"/>
        <v>0</v>
      </c>
      <c r="I399" s="6"/>
      <c r="J399" s="6"/>
      <c r="K399" s="6"/>
      <c r="L399" s="6"/>
      <c r="M399" s="6"/>
      <c r="N399" s="6"/>
      <c r="O399" s="6"/>
      <c r="P399" s="6"/>
      <c r="Q399" s="6"/>
      <c r="R399" s="6"/>
      <c r="S399" s="6"/>
      <c r="T399" s="6"/>
      <c r="U399" s="6"/>
      <c r="V399" s="6"/>
      <c r="W399" s="6"/>
      <c r="X399" s="6"/>
      <c r="Y399" s="6"/>
      <c r="Z399" s="6"/>
      <c r="AA399" s="6"/>
      <c r="AB399" s="6"/>
      <c r="AC399" s="6"/>
      <c r="AD399" s="6"/>
      <c r="AE399" s="6"/>
      <c r="AF399" s="6"/>
    </row>
    <row r="400" ht="12.0" customHeight="1" outlineLevel="3">
      <c r="A400" s="6"/>
      <c r="B400" s="215" t="s">
        <v>857</v>
      </c>
      <c r="C400" s="70" t="s">
        <v>858</v>
      </c>
      <c r="D400" s="63" t="s">
        <v>612</v>
      </c>
      <c r="E400" s="216">
        <v>1.0</v>
      </c>
      <c r="F400" s="217"/>
      <c r="G400" s="192">
        <f t="shared" si="86"/>
        <v>0</v>
      </c>
      <c r="H400" s="56">
        <f t="shared" si="87"/>
        <v>0</v>
      </c>
      <c r="I400" s="6"/>
      <c r="J400" s="6"/>
      <c r="K400" s="6"/>
      <c r="L400" s="6"/>
      <c r="M400" s="6"/>
      <c r="N400" s="6"/>
      <c r="O400" s="6"/>
      <c r="P400" s="6"/>
      <c r="Q400" s="6"/>
      <c r="R400" s="6"/>
      <c r="S400" s="6"/>
      <c r="T400" s="6"/>
      <c r="U400" s="6"/>
      <c r="V400" s="6"/>
      <c r="W400" s="6"/>
      <c r="X400" s="6"/>
      <c r="Y400" s="6"/>
      <c r="Z400" s="6"/>
      <c r="AA400" s="6"/>
      <c r="AB400" s="6"/>
      <c r="AC400" s="6"/>
      <c r="AD400" s="6"/>
      <c r="AE400" s="6"/>
      <c r="AF400" s="6"/>
    </row>
    <row r="401" ht="12.0" customHeight="1" outlineLevel="3">
      <c r="A401" s="6"/>
      <c r="B401" s="215" t="s">
        <v>859</v>
      </c>
      <c r="C401" s="70" t="s">
        <v>860</v>
      </c>
      <c r="D401" s="63" t="s">
        <v>612</v>
      </c>
      <c r="E401" s="216">
        <v>2.0</v>
      </c>
      <c r="F401" s="217"/>
      <c r="G401" s="192">
        <f t="shared" si="86"/>
        <v>0</v>
      </c>
      <c r="H401" s="56">
        <f t="shared" si="87"/>
        <v>0</v>
      </c>
      <c r="I401" s="6"/>
      <c r="J401" s="6"/>
      <c r="K401" s="6"/>
      <c r="L401" s="6"/>
      <c r="M401" s="6"/>
      <c r="N401" s="6"/>
      <c r="O401" s="6"/>
      <c r="P401" s="6"/>
      <c r="Q401" s="6"/>
      <c r="R401" s="6"/>
      <c r="S401" s="6"/>
      <c r="T401" s="6"/>
      <c r="U401" s="6"/>
      <c r="V401" s="6"/>
      <c r="W401" s="6"/>
      <c r="X401" s="6"/>
      <c r="Y401" s="6"/>
      <c r="Z401" s="6"/>
      <c r="AA401" s="6"/>
      <c r="AB401" s="6"/>
      <c r="AC401" s="6"/>
      <c r="AD401" s="6"/>
      <c r="AE401" s="6"/>
      <c r="AF401" s="6"/>
    </row>
    <row r="402" ht="12.0" customHeight="1" outlineLevel="3">
      <c r="A402" s="6"/>
      <c r="B402" s="215" t="s">
        <v>861</v>
      </c>
      <c r="C402" s="70" t="s">
        <v>862</v>
      </c>
      <c r="D402" s="63" t="s">
        <v>612</v>
      </c>
      <c r="E402" s="216">
        <v>1.0</v>
      </c>
      <c r="F402" s="217"/>
      <c r="G402" s="192">
        <f t="shared" si="86"/>
        <v>0</v>
      </c>
      <c r="H402" s="56">
        <f t="shared" si="87"/>
        <v>0</v>
      </c>
      <c r="I402" s="6"/>
      <c r="J402" s="6"/>
      <c r="K402" s="6"/>
      <c r="L402" s="6"/>
      <c r="M402" s="6"/>
      <c r="N402" s="6"/>
      <c r="O402" s="6"/>
      <c r="P402" s="6"/>
      <c r="Q402" s="6"/>
      <c r="R402" s="6"/>
      <c r="S402" s="6"/>
      <c r="T402" s="6"/>
      <c r="U402" s="6"/>
      <c r="V402" s="6"/>
      <c r="W402" s="6"/>
      <c r="X402" s="6"/>
      <c r="Y402" s="6"/>
      <c r="Z402" s="6"/>
      <c r="AA402" s="6"/>
      <c r="AB402" s="6"/>
      <c r="AC402" s="6"/>
      <c r="AD402" s="6"/>
      <c r="AE402" s="6"/>
      <c r="AF402" s="6"/>
    </row>
    <row r="403" ht="12.0" customHeight="1" outlineLevel="3">
      <c r="A403" s="6"/>
      <c r="B403" s="215" t="s">
        <v>863</v>
      </c>
      <c r="C403" s="70" t="s">
        <v>864</v>
      </c>
      <c r="D403" s="63" t="s">
        <v>612</v>
      </c>
      <c r="E403" s="216">
        <v>1.0</v>
      </c>
      <c r="F403" s="217"/>
      <c r="G403" s="192">
        <f t="shared" si="86"/>
        <v>0</v>
      </c>
      <c r="H403" s="56">
        <f t="shared" si="87"/>
        <v>0</v>
      </c>
      <c r="I403" s="6"/>
      <c r="J403" s="6"/>
      <c r="K403" s="6"/>
      <c r="L403" s="6"/>
      <c r="M403" s="6"/>
      <c r="N403" s="6"/>
      <c r="O403" s="6"/>
      <c r="P403" s="6"/>
      <c r="Q403" s="6"/>
      <c r="R403" s="6"/>
      <c r="S403" s="6"/>
      <c r="T403" s="6"/>
      <c r="U403" s="6"/>
      <c r="V403" s="6"/>
      <c r="W403" s="6"/>
      <c r="X403" s="6"/>
      <c r="Y403" s="6"/>
      <c r="Z403" s="6"/>
      <c r="AA403" s="6"/>
      <c r="AB403" s="6"/>
      <c r="AC403" s="6"/>
      <c r="AD403" s="6"/>
      <c r="AE403" s="6"/>
      <c r="AF403" s="6"/>
    </row>
    <row r="404" ht="12.0" customHeight="1" outlineLevel="3">
      <c r="A404" s="6"/>
      <c r="B404" s="215" t="s">
        <v>865</v>
      </c>
      <c r="C404" s="70" t="s">
        <v>866</v>
      </c>
      <c r="D404" s="63" t="s">
        <v>612</v>
      </c>
      <c r="E404" s="216">
        <v>1.0</v>
      </c>
      <c r="F404" s="217"/>
      <c r="G404" s="192">
        <f t="shared" si="86"/>
        <v>0</v>
      </c>
      <c r="H404" s="56">
        <f t="shared" si="87"/>
        <v>0</v>
      </c>
      <c r="I404" s="6"/>
      <c r="J404" s="6"/>
      <c r="K404" s="6"/>
      <c r="L404" s="6"/>
      <c r="M404" s="6"/>
      <c r="N404" s="6"/>
      <c r="O404" s="6"/>
      <c r="P404" s="6"/>
      <c r="Q404" s="6"/>
      <c r="R404" s="6"/>
      <c r="S404" s="6"/>
      <c r="T404" s="6"/>
      <c r="U404" s="6"/>
      <c r="V404" s="6"/>
      <c r="W404" s="6"/>
      <c r="X404" s="6"/>
      <c r="Y404" s="6"/>
      <c r="Z404" s="6"/>
      <c r="AA404" s="6"/>
      <c r="AB404" s="6"/>
      <c r="AC404" s="6"/>
      <c r="AD404" s="6"/>
      <c r="AE404" s="6"/>
      <c r="AF404" s="6"/>
    </row>
    <row r="405" ht="12.0" customHeight="1" outlineLevel="2">
      <c r="A405" s="6"/>
      <c r="B405" s="176" t="s">
        <v>867</v>
      </c>
      <c r="C405" s="177" t="s">
        <v>868</v>
      </c>
      <c r="D405" s="178"/>
      <c r="E405" s="179"/>
      <c r="F405" s="180"/>
      <c r="G405" s="181">
        <f>SUM(G406:G422)</f>
        <v>0</v>
      </c>
      <c r="H405" s="182" t="str">
        <f>G405/$G$827</f>
        <v>#DIV/0!</v>
      </c>
      <c r="I405" s="6"/>
      <c r="J405" s="6"/>
      <c r="K405" s="6"/>
      <c r="L405" s="6"/>
      <c r="M405" s="6"/>
      <c r="N405" s="6"/>
      <c r="O405" s="6"/>
      <c r="P405" s="6"/>
      <c r="Q405" s="6"/>
      <c r="R405" s="6"/>
      <c r="S405" s="6"/>
      <c r="T405" s="6"/>
      <c r="U405" s="6"/>
      <c r="V405" s="6"/>
      <c r="W405" s="6"/>
      <c r="X405" s="6"/>
      <c r="Y405" s="6"/>
      <c r="Z405" s="6"/>
      <c r="AA405" s="6"/>
      <c r="AB405" s="6"/>
      <c r="AC405" s="6"/>
      <c r="AD405" s="6"/>
      <c r="AE405" s="6"/>
      <c r="AF405" s="6"/>
    </row>
    <row r="406" ht="12.0" customHeight="1" outlineLevel="3">
      <c r="A406" s="6"/>
      <c r="B406" s="215" t="s">
        <v>869</v>
      </c>
      <c r="C406" s="70" t="s">
        <v>870</v>
      </c>
      <c r="D406" s="63" t="s">
        <v>612</v>
      </c>
      <c r="E406" s="216">
        <v>462.0</v>
      </c>
      <c r="F406" s="217"/>
      <c r="G406" s="192">
        <f t="shared" ref="G406:G422" si="88">ROUND(E406*F406,0)</f>
        <v>0</v>
      </c>
      <c r="H406" s="56">
        <f t="shared" ref="H406:H422" si="89">IFERROR(G406/$G$827,0)</f>
        <v>0</v>
      </c>
      <c r="I406" s="6"/>
      <c r="J406" s="6"/>
      <c r="K406" s="6"/>
      <c r="L406" s="6"/>
      <c r="M406" s="6"/>
      <c r="N406" s="6"/>
      <c r="O406" s="6"/>
      <c r="P406" s="6"/>
      <c r="Q406" s="6"/>
      <c r="R406" s="6"/>
      <c r="S406" s="6"/>
      <c r="T406" s="6"/>
      <c r="U406" s="6"/>
      <c r="V406" s="6"/>
      <c r="W406" s="6"/>
      <c r="X406" s="6"/>
      <c r="Y406" s="6"/>
      <c r="Z406" s="6"/>
      <c r="AA406" s="6"/>
      <c r="AB406" s="6"/>
      <c r="AC406" s="6"/>
      <c r="AD406" s="6"/>
      <c r="AE406" s="6"/>
      <c r="AF406" s="6"/>
    </row>
    <row r="407" ht="12.0" customHeight="1" outlineLevel="3">
      <c r="A407" s="6"/>
      <c r="B407" s="215" t="s">
        <v>871</v>
      </c>
      <c r="C407" s="70" t="s">
        <v>872</v>
      </c>
      <c r="D407" s="63" t="s">
        <v>612</v>
      </c>
      <c r="E407" s="216">
        <v>38.0</v>
      </c>
      <c r="F407" s="217"/>
      <c r="G407" s="192">
        <f t="shared" si="88"/>
        <v>0</v>
      </c>
      <c r="H407" s="56">
        <f t="shared" si="89"/>
        <v>0</v>
      </c>
      <c r="I407" s="6"/>
      <c r="J407" s="6"/>
      <c r="K407" s="6"/>
      <c r="L407" s="6"/>
      <c r="M407" s="6"/>
      <c r="N407" s="6"/>
      <c r="O407" s="6"/>
      <c r="P407" s="6"/>
      <c r="Q407" s="6"/>
      <c r="R407" s="6"/>
      <c r="S407" s="6"/>
      <c r="T407" s="6"/>
      <c r="U407" s="6"/>
      <c r="V407" s="6"/>
      <c r="W407" s="6"/>
      <c r="X407" s="6"/>
      <c r="Y407" s="6"/>
      <c r="Z407" s="6"/>
      <c r="AA407" s="6"/>
      <c r="AB407" s="6"/>
      <c r="AC407" s="6"/>
      <c r="AD407" s="6"/>
      <c r="AE407" s="6"/>
      <c r="AF407" s="6"/>
    </row>
    <row r="408" ht="12.0" customHeight="1" outlineLevel="3">
      <c r="A408" s="6"/>
      <c r="B408" s="215" t="s">
        <v>873</v>
      </c>
      <c r="C408" s="70" t="s">
        <v>874</v>
      </c>
      <c r="D408" s="63" t="s">
        <v>612</v>
      </c>
      <c r="E408" s="216">
        <v>15.0</v>
      </c>
      <c r="F408" s="217"/>
      <c r="G408" s="192">
        <f t="shared" si="88"/>
        <v>0</v>
      </c>
      <c r="H408" s="56">
        <f t="shared" si="89"/>
        <v>0</v>
      </c>
      <c r="I408" s="6"/>
      <c r="J408" s="6"/>
      <c r="K408" s="6"/>
      <c r="L408" s="6"/>
      <c r="M408" s="6"/>
      <c r="N408" s="6"/>
      <c r="O408" s="6"/>
      <c r="P408" s="6"/>
      <c r="Q408" s="6"/>
      <c r="R408" s="6"/>
      <c r="S408" s="6"/>
      <c r="T408" s="6"/>
      <c r="U408" s="6"/>
      <c r="V408" s="6"/>
      <c r="W408" s="6"/>
      <c r="X408" s="6"/>
      <c r="Y408" s="6"/>
      <c r="Z408" s="6"/>
      <c r="AA408" s="6"/>
      <c r="AB408" s="6"/>
      <c r="AC408" s="6"/>
      <c r="AD408" s="6"/>
      <c r="AE408" s="6"/>
      <c r="AF408" s="6"/>
    </row>
    <row r="409" ht="12.0" customHeight="1" outlineLevel="3">
      <c r="A409" s="6"/>
      <c r="B409" s="215" t="s">
        <v>875</v>
      </c>
      <c r="C409" s="70" t="s">
        <v>876</v>
      </c>
      <c r="D409" s="63" t="s">
        <v>612</v>
      </c>
      <c r="E409" s="216">
        <v>135.0</v>
      </c>
      <c r="F409" s="217"/>
      <c r="G409" s="192">
        <f t="shared" si="88"/>
        <v>0</v>
      </c>
      <c r="H409" s="56">
        <f t="shared" si="89"/>
        <v>0</v>
      </c>
      <c r="I409" s="6"/>
      <c r="J409" s="6"/>
      <c r="K409" s="6"/>
      <c r="L409" s="6"/>
      <c r="M409" s="6"/>
      <c r="N409" s="6"/>
      <c r="O409" s="6"/>
      <c r="P409" s="6"/>
      <c r="Q409" s="6"/>
      <c r="R409" s="6"/>
      <c r="S409" s="6"/>
      <c r="T409" s="6"/>
      <c r="U409" s="6"/>
      <c r="V409" s="6"/>
      <c r="W409" s="6"/>
      <c r="X409" s="6"/>
      <c r="Y409" s="6"/>
      <c r="Z409" s="6"/>
      <c r="AA409" s="6"/>
      <c r="AB409" s="6"/>
      <c r="AC409" s="6"/>
      <c r="AD409" s="6"/>
      <c r="AE409" s="6"/>
      <c r="AF409" s="6"/>
    </row>
    <row r="410" ht="12.0" customHeight="1" outlineLevel="3">
      <c r="A410" s="6"/>
      <c r="B410" s="215" t="s">
        <v>877</v>
      </c>
      <c r="C410" s="70" t="s">
        <v>878</v>
      </c>
      <c r="D410" s="63" t="s">
        <v>612</v>
      </c>
      <c r="E410" s="216">
        <v>12.0</v>
      </c>
      <c r="F410" s="217"/>
      <c r="G410" s="192">
        <f t="shared" si="88"/>
        <v>0</v>
      </c>
      <c r="H410" s="56">
        <f t="shared" si="89"/>
        <v>0</v>
      </c>
      <c r="I410" s="6"/>
      <c r="J410" s="6"/>
      <c r="K410" s="6"/>
      <c r="L410" s="6"/>
      <c r="M410" s="6"/>
      <c r="N410" s="6"/>
      <c r="O410" s="6"/>
      <c r="P410" s="6"/>
      <c r="Q410" s="6"/>
      <c r="R410" s="6"/>
      <c r="S410" s="6"/>
      <c r="T410" s="6"/>
      <c r="U410" s="6"/>
      <c r="V410" s="6"/>
      <c r="W410" s="6"/>
      <c r="X410" s="6"/>
      <c r="Y410" s="6"/>
      <c r="Z410" s="6"/>
      <c r="AA410" s="6"/>
      <c r="AB410" s="6"/>
      <c r="AC410" s="6"/>
      <c r="AD410" s="6"/>
      <c r="AE410" s="6"/>
      <c r="AF410" s="6"/>
    </row>
    <row r="411" ht="12.0" customHeight="1" outlineLevel="3">
      <c r="A411" s="6"/>
      <c r="B411" s="215" t="s">
        <v>879</v>
      </c>
      <c r="C411" s="70" t="s">
        <v>880</v>
      </c>
      <c r="D411" s="63" t="s">
        <v>612</v>
      </c>
      <c r="E411" s="216">
        <v>205.0</v>
      </c>
      <c r="F411" s="217"/>
      <c r="G411" s="192">
        <f t="shared" si="88"/>
        <v>0</v>
      </c>
      <c r="H411" s="56">
        <f t="shared" si="89"/>
        <v>0</v>
      </c>
      <c r="I411" s="6"/>
      <c r="J411" s="6"/>
      <c r="K411" s="6"/>
      <c r="L411" s="6"/>
      <c r="M411" s="6"/>
      <c r="N411" s="6"/>
      <c r="O411" s="6"/>
      <c r="P411" s="6"/>
      <c r="Q411" s="6"/>
      <c r="R411" s="6"/>
      <c r="S411" s="6"/>
      <c r="T411" s="6"/>
      <c r="U411" s="6"/>
      <c r="V411" s="6"/>
      <c r="W411" s="6"/>
      <c r="X411" s="6"/>
      <c r="Y411" s="6"/>
      <c r="Z411" s="6"/>
      <c r="AA411" s="6"/>
      <c r="AB411" s="6"/>
      <c r="AC411" s="6"/>
      <c r="AD411" s="6"/>
      <c r="AE411" s="6"/>
      <c r="AF411" s="6"/>
    </row>
    <row r="412" ht="12.0" customHeight="1" outlineLevel="3">
      <c r="A412" s="6"/>
      <c r="B412" s="215" t="s">
        <v>881</v>
      </c>
      <c r="C412" s="70" t="s">
        <v>882</v>
      </c>
      <c r="D412" s="63" t="s">
        <v>612</v>
      </c>
      <c r="E412" s="216">
        <v>20.0</v>
      </c>
      <c r="F412" s="217"/>
      <c r="G412" s="192">
        <f t="shared" si="88"/>
        <v>0</v>
      </c>
      <c r="H412" s="56">
        <f t="shared" si="89"/>
        <v>0</v>
      </c>
      <c r="I412" s="6"/>
      <c r="J412" s="6"/>
      <c r="K412" s="6"/>
      <c r="L412" s="6"/>
      <c r="M412" s="6"/>
      <c r="N412" s="6"/>
      <c r="O412" s="6"/>
      <c r="P412" s="6"/>
      <c r="Q412" s="6"/>
      <c r="R412" s="6"/>
      <c r="S412" s="6"/>
      <c r="T412" s="6"/>
      <c r="U412" s="6"/>
      <c r="V412" s="6"/>
      <c r="W412" s="6"/>
      <c r="X412" s="6"/>
      <c r="Y412" s="6"/>
      <c r="Z412" s="6"/>
      <c r="AA412" s="6"/>
      <c r="AB412" s="6"/>
      <c r="AC412" s="6"/>
      <c r="AD412" s="6"/>
      <c r="AE412" s="6"/>
      <c r="AF412" s="6"/>
    </row>
    <row r="413" ht="12.0" customHeight="1" outlineLevel="3">
      <c r="A413" s="6"/>
      <c r="B413" s="215" t="s">
        <v>883</v>
      </c>
      <c r="C413" s="70" t="s">
        <v>884</v>
      </c>
      <c r="D413" s="63" t="s">
        <v>612</v>
      </c>
      <c r="E413" s="216">
        <v>8.0</v>
      </c>
      <c r="F413" s="217"/>
      <c r="G413" s="192">
        <f t="shared" si="88"/>
        <v>0</v>
      </c>
      <c r="H413" s="56">
        <f t="shared" si="89"/>
        <v>0</v>
      </c>
      <c r="I413" s="6"/>
      <c r="J413" s="6"/>
      <c r="K413" s="6"/>
      <c r="L413" s="6"/>
      <c r="M413" s="6"/>
      <c r="N413" s="6"/>
      <c r="O413" s="6"/>
      <c r="P413" s="6"/>
      <c r="Q413" s="6"/>
      <c r="R413" s="6"/>
      <c r="S413" s="6"/>
      <c r="T413" s="6"/>
      <c r="U413" s="6"/>
      <c r="V413" s="6"/>
      <c r="W413" s="6"/>
      <c r="X413" s="6"/>
      <c r="Y413" s="6"/>
      <c r="Z413" s="6"/>
      <c r="AA413" s="6"/>
      <c r="AB413" s="6"/>
      <c r="AC413" s="6"/>
      <c r="AD413" s="6"/>
      <c r="AE413" s="6"/>
      <c r="AF413" s="6"/>
    </row>
    <row r="414" ht="12.0" customHeight="1" outlineLevel="3">
      <c r="A414" s="6"/>
      <c r="B414" s="215" t="s">
        <v>885</v>
      </c>
      <c r="C414" s="70" t="s">
        <v>886</v>
      </c>
      <c r="D414" s="63" t="s">
        <v>612</v>
      </c>
      <c r="E414" s="216">
        <v>10.0</v>
      </c>
      <c r="F414" s="217"/>
      <c r="G414" s="192">
        <f t="shared" si="88"/>
        <v>0</v>
      </c>
      <c r="H414" s="56">
        <f t="shared" si="89"/>
        <v>0</v>
      </c>
      <c r="I414" s="6"/>
      <c r="J414" s="6"/>
      <c r="K414" s="6"/>
      <c r="L414" s="6"/>
      <c r="M414" s="6"/>
      <c r="N414" s="6"/>
      <c r="O414" s="6"/>
      <c r="P414" s="6"/>
      <c r="Q414" s="6"/>
      <c r="R414" s="6"/>
      <c r="S414" s="6"/>
      <c r="T414" s="6"/>
      <c r="U414" s="6"/>
      <c r="V414" s="6"/>
      <c r="W414" s="6"/>
      <c r="X414" s="6"/>
      <c r="Y414" s="6"/>
      <c r="Z414" s="6"/>
      <c r="AA414" s="6"/>
      <c r="AB414" s="6"/>
      <c r="AC414" s="6"/>
      <c r="AD414" s="6"/>
      <c r="AE414" s="6"/>
      <c r="AF414" s="6"/>
    </row>
    <row r="415" ht="12.0" customHeight="1" outlineLevel="3">
      <c r="A415" s="6"/>
      <c r="B415" s="215" t="s">
        <v>887</v>
      </c>
      <c r="C415" s="70" t="s">
        <v>888</v>
      </c>
      <c r="D415" s="63" t="s">
        <v>612</v>
      </c>
      <c r="E415" s="216">
        <v>4.0</v>
      </c>
      <c r="F415" s="217"/>
      <c r="G415" s="192">
        <f t="shared" si="88"/>
        <v>0</v>
      </c>
      <c r="H415" s="56">
        <f t="shared" si="89"/>
        <v>0</v>
      </c>
      <c r="I415" s="6"/>
      <c r="J415" s="6"/>
      <c r="K415" s="6"/>
      <c r="L415" s="6"/>
      <c r="M415" s="6"/>
      <c r="N415" s="6"/>
      <c r="O415" s="6"/>
      <c r="P415" s="6"/>
      <c r="Q415" s="6"/>
      <c r="R415" s="6"/>
      <c r="S415" s="6"/>
      <c r="T415" s="6"/>
      <c r="U415" s="6"/>
      <c r="V415" s="6"/>
      <c r="W415" s="6"/>
      <c r="X415" s="6"/>
      <c r="Y415" s="6"/>
      <c r="Z415" s="6"/>
      <c r="AA415" s="6"/>
      <c r="AB415" s="6"/>
      <c r="AC415" s="6"/>
      <c r="AD415" s="6"/>
      <c r="AE415" s="6"/>
      <c r="AF415" s="6"/>
    </row>
    <row r="416" ht="12.0" customHeight="1" outlineLevel="3">
      <c r="A416" s="6"/>
      <c r="B416" s="215" t="s">
        <v>889</v>
      </c>
      <c r="C416" s="70" t="s">
        <v>890</v>
      </c>
      <c r="D416" s="63" t="s">
        <v>612</v>
      </c>
      <c r="E416" s="216">
        <v>734.0</v>
      </c>
      <c r="F416" s="217"/>
      <c r="G416" s="192">
        <f t="shared" si="88"/>
        <v>0</v>
      </c>
      <c r="H416" s="56">
        <f t="shared" si="89"/>
        <v>0</v>
      </c>
      <c r="I416" s="6"/>
      <c r="J416" s="6"/>
      <c r="K416" s="6"/>
      <c r="L416" s="6"/>
      <c r="M416" s="6"/>
      <c r="N416" s="6"/>
      <c r="O416" s="6"/>
      <c r="P416" s="6"/>
      <c r="Q416" s="6"/>
      <c r="R416" s="6"/>
      <c r="S416" s="6"/>
      <c r="T416" s="6"/>
      <c r="U416" s="6"/>
      <c r="V416" s="6"/>
      <c r="W416" s="6"/>
      <c r="X416" s="6"/>
      <c r="Y416" s="6"/>
      <c r="Z416" s="6"/>
      <c r="AA416" s="6"/>
      <c r="AB416" s="6"/>
      <c r="AC416" s="6"/>
      <c r="AD416" s="6"/>
      <c r="AE416" s="6"/>
      <c r="AF416" s="6"/>
    </row>
    <row r="417" ht="12.0" customHeight="1" outlineLevel="3">
      <c r="A417" s="6"/>
      <c r="B417" s="215" t="s">
        <v>891</v>
      </c>
      <c r="C417" s="70" t="s">
        <v>892</v>
      </c>
      <c r="D417" s="63" t="s">
        <v>612</v>
      </c>
      <c r="E417" s="216">
        <v>123.0</v>
      </c>
      <c r="F417" s="217"/>
      <c r="G417" s="192">
        <f t="shared" si="88"/>
        <v>0</v>
      </c>
      <c r="H417" s="56">
        <f t="shared" si="89"/>
        <v>0</v>
      </c>
      <c r="I417" s="6"/>
      <c r="J417" s="6"/>
      <c r="K417" s="6"/>
      <c r="L417" s="6"/>
      <c r="M417" s="6"/>
      <c r="N417" s="6"/>
      <c r="O417" s="6"/>
      <c r="P417" s="6"/>
      <c r="Q417" s="6"/>
      <c r="R417" s="6"/>
      <c r="S417" s="6"/>
      <c r="T417" s="6"/>
      <c r="U417" s="6"/>
      <c r="V417" s="6"/>
      <c r="W417" s="6"/>
      <c r="X417" s="6"/>
      <c r="Y417" s="6"/>
      <c r="Z417" s="6"/>
      <c r="AA417" s="6"/>
      <c r="AB417" s="6"/>
      <c r="AC417" s="6"/>
      <c r="AD417" s="6"/>
      <c r="AE417" s="6"/>
      <c r="AF417" s="6"/>
    </row>
    <row r="418" ht="12.0" customHeight="1" outlineLevel="3">
      <c r="A418" s="6"/>
      <c r="B418" s="215" t="s">
        <v>893</v>
      </c>
      <c r="C418" s="70" t="s">
        <v>894</v>
      </c>
      <c r="D418" s="63" t="s">
        <v>612</v>
      </c>
      <c r="E418" s="216">
        <v>39.0</v>
      </c>
      <c r="F418" s="217"/>
      <c r="G418" s="192">
        <f t="shared" si="88"/>
        <v>0</v>
      </c>
      <c r="H418" s="56">
        <f t="shared" si="89"/>
        <v>0</v>
      </c>
      <c r="I418" s="6"/>
      <c r="J418" s="6"/>
      <c r="K418" s="6"/>
      <c r="L418" s="6"/>
      <c r="M418" s="6"/>
      <c r="N418" s="6"/>
      <c r="O418" s="6"/>
      <c r="P418" s="6"/>
      <c r="Q418" s="6"/>
      <c r="R418" s="6"/>
      <c r="S418" s="6"/>
      <c r="T418" s="6"/>
      <c r="U418" s="6"/>
      <c r="V418" s="6"/>
      <c r="W418" s="6"/>
      <c r="X418" s="6"/>
      <c r="Y418" s="6"/>
      <c r="Z418" s="6"/>
      <c r="AA418" s="6"/>
      <c r="AB418" s="6"/>
      <c r="AC418" s="6"/>
      <c r="AD418" s="6"/>
      <c r="AE418" s="6"/>
      <c r="AF418" s="6"/>
    </row>
    <row r="419" ht="12.0" customHeight="1" outlineLevel="3">
      <c r="A419" s="6"/>
      <c r="B419" s="215" t="s">
        <v>895</v>
      </c>
      <c r="C419" s="70" t="s">
        <v>896</v>
      </c>
      <c r="D419" s="63" t="s">
        <v>612</v>
      </c>
      <c r="E419" s="216">
        <v>42.0</v>
      </c>
      <c r="F419" s="217"/>
      <c r="G419" s="192">
        <f t="shared" si="88"/>
        <v>0</v>
      </c>
      <c r="H419" s="56">
        <f t="shared" si="89"/>
        <v>0</v>
      </c>
      <c r="I419" s="6"/>
      <c r="J419" s="6"/>
      <c r="K419" s="6"/>
      <c r="L419" s="6"/>
      <c r="M419" s="6"/>
      <c r="N419" s="6"/>
      <c r="O419" s="6"/>
      <c r="P419" s="6"/>
      <c r="Q419" s="6"/>
      <c r="R419" s="6"/>
      <c r="S419" s="6"/>
      <c r="T419" s="6"/>
      <c r="U419" s="6"/>
      <c r="V419" s="6"/>
      <c r="W419" s="6"/>
      <c r="X419" s="6"/>
      <c r="Y419" s="6"/>
      <c r="Z419" s="6"/>
      <c r="AA419" s="6"/>
      <c r="AB419" s="6"/>
      <c r="AC419" s="6"/>
      <c r="AD419" s="6"/>
      <c r="AE419" s="6"/>
      <c r="AF419" s="6"/>
    </row>
    <row r="420" ht="12.0" customHeight="1" outlineLevel="3">
      <c r="A420" s="6"/>
      <c r="B420" s="215" t="s">
        <v>897</v>
      </c>
      <c r="C420" s="70" t="s">
        <v>898</v>
      </c>
      <c r="D420" s="63" t="s">
        <v>612</v>
      </c>
      <c r="E420" s="216">
        <v>4.0</v>
      </c>
      <c r="F420" s="217"/>
      <c r="G420" s="192">
        <f t="shared" si="88"/>
        <v>0</v>
      </c>
      <c r="H420" s="56">
        <f t="shared" si="89"/>
        <v>0</v>
      </c>
      <c r="I420" s="6"/>
      <c r="J420" s="6"/>
      <c r="K420" s="6"/>
      <c r="L420" s="6"/>
      <c r="M420" s="6"/>
      <c r="N420" s="6"/>
      <c r="O420" s="6"/>
      <c r="P420" s="6"/>
      <c r="Q420" s="6"/>
      <c r="R420" s="6"/>
      <c r="S420" s="6"/>
      <c r="T420" s="6"/>
      <c r="U420" s="6"/>
      <c r="V420" s="6"/>
      <c r="W420" s="6"/>
      <c r="X420" s="6"/>
      <c r="Y420" s="6"/>
      <c r="Z420" s="6"/>
      <c r="AA420" s="6"/>
      <c r="AB420" s="6"/>
      <c r="AC420" s="6"/>
      <c r="AD420" s="6"/>
      <c r="AE420" s="6"/>
      <c r="AF420" s="6"/>
    </row>
    <row r="421" ht="12.0" customHeight="1" outlineLevel="3">
      <c r="A421" s="6"/>
      <c r="B421" s="215" t="s">
        <v>899</v>
      </c>
      <c r="C421" s="70" t="s">
        <v>900</v>
      </c>
      <c r="D421" s="63" t="s">
        <v>612</v>
      </c>
      <c r="E421" s="216">
        <v>2.0</v>
      </c>
      <c r="F421" s="217"/>
      <c r="G421" s="192">
        <f t="shared" si="88"/>
        <v>0</v>
      </c>
      <c r="H421" s="56">
        <f t="shared" si="89"/>
        <v>0</v>
      </c>
      <c r="I421" s="6"/>
      <c r="J421" s="6"/>
      <c r="K421" s="6"/>
      <c r="L421" s="6"/>
      <c r="M421" s="6"/>
      <c r="N421" s="6"/>
      <c r="O421" s="6"/>
      <c r="P421" s="6"/>
      <c r="Q421" s="6"/>
      <c r="R421" s="6"/>
      <c r="S421" s="6"/>
      <c r="T421" s="6"/>
      <c r="U421" s="6"/>
      <c r="V421" s="6"/>
      <c r="W421" s="6"/>
      <c r="X421" s="6"/>
      <c r="Y421" s="6"/>
      <c r="Z421" s="6"/>
      <c r="AA421" s="6"/>
      <c r="AB421" s="6"/>
      <c r="AC421" s="6"/>
      <c r="AD421" s="6"/>
      <c r="AE421" s="6"/>
      <c r="AF421" s="6"/>
    </row>
    <row r="422" ht="12.0" customHeight="1" outlineLevel="3">
      <c r="A422" s="6"/>
      <c r="B422" s="215" t="s">
        <v>901</v>
      </c>
      <c r="C422" s="70" t="s">
        <v>902</v>
      </c>
      <c r="D422" s="63" t="s">
        <v>612</v>
      </c>
      <c r="E422" s="216">
        <v>125.0</v>
      </c>
      <c r="F422" s="217"/>
      <c r="G422" s="192">
        <f t="shared" si="88"/>
        <v>0</v>
      </c>
      <c r="H422" s="56">
        <f t="shared" si="89"/>
        <v>0</v>
      </c>
      <c r="I422" s="6"/>
      <c r="J422" s="6"/>
      <c r="K422" s="6"/>
      <c r="L422" s="6"/>
      <c r="M422" s="6"/>
      <c r="N422" s="6"/>
      <c r="O422" s="6"/>
      <c r="P422" s="6"/>
      <c r="Q422" s="6"/>
      <c r="R422" s="6"/>
      <c r="S422" s="6"/>
      <c r="T422" s="6"/>
      <c r="U422" s="6"/>
      <c r="V422" s="6"/>
      <c r="W422" s="6"/>
      <c r="X422" s="6"/>
      <c r="Y422" s="6"/>
      <c r="Z422" s="6"/>
      <c r="AA422" s="6"/>
      <c r="AB422" s="6"/>
      <c r="AC422" s="6"/>
      <c r="AD422" s="6"/>
      <c r="AE422" s="6"/>
      <c r="AF422" s="6"/>
    </row>
    <row r="423" ht="12.0" customHeight="1" outlineLevel="2">
      <c r="A423" s="6"/>
      <c r="B423" s="176" t="s">
        <v>903</v>
      </c>
      <c r="C423" s="177" t="s">
        <v>904</v>
      </c>
      <c r="D423" s="178"/>
      <c r="E423" s="179"/>
      <c r="F423" s="180"/>
      <c r="G423" s="181">
        <f>SUM(G424:G430)</f>
        <v>0</v>
      </c>
      <c r="H423" s="182" t="str">
        <f>G423/$G$827</f>
        <v>#DIV/0!</v>
      </c>
      <c r="I423" s="6"/>
      <c r="J423" s="6"/>
      <c r="K423" s="6"/>
      <c r="L423" s="6"/>
      <c r="M423" s="6"/>
      <c r="N423" s="6"/>
      <c r="O423" s="6"/>
      <c r="P423" s="6"/>
      <c r="Q423" s="6"/>
      <c r="R423" s="6"/>
      <c r="S423" s="6"/>
      <c r="T423" s="6"/>
      <c r="U423" s="6"/>
      <c r="V423" s="6"/>
      <c r="W423" s="6"/>
      <c r="X423" s="6"/>
      <c r="Y423" s="6"/>
      <c r="Z423" s="6"/>
      <c r="AA423" s="6"/>
      <c r="AB423" s="6"/>
      <c r="AC423" s="6"/>
      <c r="AD423" s="6"/>
      <c r="AE423" s="6"/>
      <c r="AF423" s="6"/>
    </row>
    <row r="424" ht="12.0" customHeight="1" outlineLevel="3">
      <c r="A424" s="6"/>
      <c r="B424" s="215" t="s">
        <v>905</v>
      </c>
      <c r="C424" s="70" t="s">
        <v>906</v>
      </c>
      <c r="D424" s="63" t="s">
        <v>612</v>
      </c>
      <c r="E424" s="216">
        <v>187.0</v>
      </c>
      <c r="F424" s="217"/>
      <c r="G424" s="192">
        <f t="shared" ref="G424:G430" si="90">ROUND(E424*F424,0)</f>
        <v>0</v>
      </c>
      <c r="H424" s="56">
        <f t="shared" ref="H424:H430" si="91">IFERROR(G424/$G$827,0)</f>
        <v>0</v>
      </c>
      <c r="I424" s="6"/>
      <c r="J424" s="6"/>
      <c r="K424" s="6"/>
      <c r="L424" s="6"/>
      <c r="M424" s="6"/>
      <c r="N424" s="6"/>
      <c r="O424" s="6"/>
      <c r="P424" s="6"/>
      <c r="Q424" s="6"/>
      <c r="R424" s="6"/>
      <c r="S424" s="6"/>
      <c r="T424" s="6"/>
      <c r="U424" s="6"/>
      <c r="V424" s="6"/>
      <c r="W424" s="6"/>
      <c r="X424" s="6"/>
      <c r="Y424" s="6"/>
      <c r="Z424" s="6"/>
      <c r="AA424" s="6"/>
      <c r="AB424" s="6"/>
      <c r="AC424" s="6"/>
      <c r="AD424" s="6"/>
      <c r="AE424" s="6"/>
      <c r="AF424" s="6"/>
    </row>
    <row r="425" ht="12.0" customHeight="1" outlineLevel="3">
      <c r="A425" s="6"/>
      <c r="B425" s="215" t="s">
        <v>907</v>
      </c>
      <c r="C425" s="70" t="s">
        <v>908</v>
      </c>
      <c r="D425" s="63" t="s">
        <v>612</v>
      </c>
      <c r="E425" s="216">
        <v>4.0</v>
      </c>
      <c r="F425" s="217"/>
      <c r="G425" s="192">
        <f t="shared" si="90"/>
        <v>0</v>
      </c>
      <c r="H425" s="56">
        <f t="shared" si="91"/>
        <v>0</v>
      </c>
      <c r="I425" s="6"/>
      <c r="J425" s="6"/>
      <c r="K425" s="6"/>
      <c r="L425" s="6"/>
      <c r="M425" s="6"/>
      <c r="N425" s="6"/>
      <c r="O425" s="6"/>
      <c r="P425" s="6"/>
      <c r="Q425" s="6"/>
      <c r="R425" s="6"/>
      <c r="S425" s="6"/>
      <c r="T425" s="6"/>
      <c r="U425" s="6"/>
      <c r="V425" s="6"/>
      <c r="W425" s="6"/>
      <c r="X425" s="6"/>
      <c r="Y425" s="6"/>
      <c r="Z425" s="6"/>
      <c r="AA425" s="6"/>
      <c r="AB425" s="6"/>
      <c r="AC425" s="6"/>
      <c r="AD425" s="6"/>
      <c r="AE425" s="6"/>
      <c r="AF425" s="6"/>
    </row>
    <row r="426" ht="12.0" customHeight="1" outlineLevel="3">
      <c r="A426" s="6"/>
      <c r="B426" s="215" t="s">
        <v>909</v>
      </c>
      <c r="C426" s="70" t="s">
        <v>910</v>
      </c>
      <c r="D426" s="63" t="s">
        <v>612</v>
      </c>
      <c r="E426" s="216">
        <v>32.0</v>
      </c>
      <c r="F426" s="217"/>
      <c r="G426" s="192">
        <f t="shared" si="90"/>
        <v>0</v>
      </c>
      <c r="H426" s="56">
        <f t="shared" si="91"/>
        <v>0</v>
      </c>
      <c r="I426" s="6"/>
      <c r="J426" s="6"/>
      <c r="K426" s="6"/>
      <c r="L426" s="6"/>
      <c r="M426" s="6"/>
      <c r="N426" s="6"/>
      <c r="O426" s="6"/>
      <c r="P426" s="6"/>
      <c r="Q426" s="6"/>
      <c r="R426" s="6"/>
      <c r="S426" s="6"/>
      <c r="T426" s="6"/>
      <c r="U426" s="6"/>
      <c r="V426" s="6"/>
      <c r="W426" s="6"/>
      <c r="X426" s="6"/>
      <c r="Y426" s="6"/>
      <c r="Z426" s="6"/>
      <c r="AA426" s="6"/>
      <c r="AB426" s="6"/>
      <c r="AC426" s="6"/>
      <c r="AD426" s="6"/>
      <c r="AE426" s="6"/>
      <c r="AF426" s="6"/>
    </row>
    <row r="427" ht="12.0" customHeight="1" outlineLevel="3">
      <c r="A427" s="6"/>
      <c r="B427" s="215" t="s">
        <v>911</v>
      </c>
      <c r="C427" s="70" t="s">
        <v>912</v>
      </c>
      <c r="D427" s="63" t="s">
        <v>612</v>
      </c>
      <c r="E427" s="216">
        <v>1.0</v>
      </c>
      <c r="F427" s="217"/>
      <c r="G427" s="192">
        <f t="shared" si="90"/>
        <v>0</v>
      </c>
      <c r="H427" s="56">
        <f t="shared" si="91"/>
        <v>0</v>
      </c>
      <c r="I427" s="6"/>
      <c r="J427" s="6"/>
      <c r="K427" s="6"/>
      <c r="L427" s="6"/>
      <c r="M427" s="6"/>
      <c r="N427" s="6"/>
      <c r="O427" s="6"/>
      <c r="P427" s="6"/>
      <c r="Q427" s="6"/>
      <c r="R427" s="6"/>
      <c r="S427" s="6"/>
      <c r="T427" s="6"/>
      <c r="U427" s="6"/>
      <c r="V427" s="6"/>
      <c r="W427" s="6"/>
      <c r="X427" s="6"/>
      <c r="Y427" s="6"/>
      <c r="Z427" s="6"/>
      <c r="AA427" s="6"/>
      <c r="AB427" s="6"/>
      <c r="AC427" s="6"/>
      <c r="AD427" s="6"/>
      <c r="AE427" s="6"/>
      <c r="AF427" s="6"/>
    </row>
    <row r="428" ht="12.0" customHeight="1" outlineLevel="3">
      <c r="A428" s="6"/>
      <c r="B428" s="215" t="s">
        <v>913</v>
      </c>
      <c r="C428" s="70" t="s">
        <v>914</v>
      </c>
      <c r="D428" s="63" t="s">
        <v>612</v>
      </c>
      <c r="E428" s="216">
        <v>4.0</v>
      </c>
      <c r="F428" s="217"/>
      <c r="G428" s="192">
        <f t="shared" si="90"/>
        <v>0</v>
      </c>
      <c r="H428" s="56">
        <f t="shared" si="91"/>
        <v>0</v>
      </c>
      <c r="I428" s="6"/>
      <c r="J428" s="6"/>
      <c r="K428" s="6"/>
      <c r="L428" s="6"/>
      <c r="M428" s="6"/>
      <c r="N428" s="6"/>
      <c r="O428" s="6"/>
      <c r="P428" s="6"/>
      <c r="Q428" s="6"/>
      <c r="R428" s="6"/>
      <c r="S428" s="6"/>
      <c r="T428" s="6"/>
      <c r="U428" s="6"/>
      <c r="V428" s="6"/>
      <c r="W428" s="6"/>
      <c r="X428" s="6"/>
      <c r="Y428" s="6"/>
      <c r="Z428" s="6"/>
      <c r="AA428" s="6"/>
      <c r="AB428" s="6"/>
      <c r="AC428" s="6"/>
      <c r="AD428" s="6"/>
      <c r="AE428" s="6"/>
      <c r="AF428" s="6"/>
    </row>
    <row r="429" ht="12.0" customHeight="1" outlineLevel="3">
      <c r="A429" s="6"/>
      <c r="B429" s="215" t="s">
        <v>915</v>
      </c>
      <c r="C429" s="70" t="s">
        <v>916</v>
      </c>
      <c r="D429" s="63" t="s">
        <v>612</v>
      </c>
      <c r="E429" s="216">
        <v>24.0</v>
      </c>
      <c r="F429" s="217"/>
      <c r="G429" s="192">
        <f t="shared" si="90"/>
        <v>0</v>
      </c>
      <c r="H429" s="56">
        <f t="shared" si="91"/>
        <v>0</v>
      </c>
      <c r="I429" s="6"/>
      <c r="J429" s="6"/>
      <c r="K429" s="6"/>
      <c r="L429" s="6"/>
      <c r="M429" s="6"/>
      <c r="N429" s="6"/>
      <c r="O429" s="6"/>
      <c r="P429" s="6"/>
      <c r="Q429" s="6"/>
      <c r="R429" s="6"/>
      <c r="S429" s="6"/>
      <c r="T429" s="6"/>
      <c r="U429" s="6"/>
      <c r="V429" s="6"/>
      <c r="W429" s="6"/>
      <c r="X429" s="6"/>
      <c r="Y429" s="6"/>
      <c r="Z429" s="6"/>
      <c r="AA429" s="6"/>
      <c r="AB429" s="6"/>
      <c r="AC429" s="6"/>
      <c r="AD429" s="6"/>
      <c r="AE429" s="6"/>
      <c r="AF429" s="6"/>
    </row>
    <row r="430" ht="12.0" customHeight="1" outlineLevel="3">
      <c r="A430" s="6"/>
      <c r="B430" s="215" t="s">
        <v>917</v>
      </c>
      <c r="C430" s="70" t="s">
        <v>918</v>
      </c>
      <c r="D430" s="63" t="s">
        <v>612</v>
      </c>
      <c r="E430" s="216">
        <v>3.0</v>
      </c>
      <c r="F430" s="217"/>
      <c r="G430" s="192">
        <f t="shared" si="90"/>
        <v>0</v>
      </c>
      <c r="H430" s="56">
        <f t="shared" si="91"/>
        <v>0</v>
      </c>
      <c r="I430" s="6"/>
      <c r="J430" s="6"/>
      <c r="K430" s="6"/>
      <c r="L430" s="6"/>
      <c r="M430" s="6"/>
      <c r="N430" s="6"/>
      <c r="O430" s="6"/>
      <c r="P430" s="6"/>
      <c r="Q430" s="6"/>
      <c r="R430" s="6"/>
      <c r="S430" s="6"/>
      <c r="T430" s="6"/>
      <c r="U430" s="6"/>
      <c r="V430" s="6"/>
      <c r="W430" s="6"/>
      <c r="X430" s="6"/>
      <c r="Y430" s="6"/>
      <c r="Z430" s="6"/>
      <c r="AA430" s="6"/>
      <c r="AB430" s="6"/>
      <c r="AC430" s="6"/>
      <c r="AD430" s="6"/>
      <c r="AE430" s="6"/>
      <c r="AF430" s="6"/>
    </row>
    <row r="431" ht="12.0" customHeight="1" outlineLevel="2">
      <c r="A431" s="6"/>
      <c r="B431" s="176" t="s">
        <v>919</v>
      </c>
      <c r="C431" s="177" t="s">
        <v>920</v>
      </c>
      <c r="D431" s="178"/>
      <c r="E431" s="179"/>
      <c r="F431" s="180"/>
      <c r="G431" s="181">
        <f>SUM(G432:G451)</f>
        <v>0</v>
      </c>
      <c r="H431" s="182" t="str">
        <f>G431/$G$827</f>
        <v>#DIV/0!</v>
      </c>
      <c r="I431" s="6"/>
      <c r="J431" s="6"/>
      <c r="K431" s="6"/>
      <c r="L431" s="6"/>
      <c r="M431" s="6"/>
      <c r="N431" s="6"/>
      <c r="O431" s="6"/>
      <c r="P431" s="6"/>
      <c r="Q431" s="6"/>
      <c r="R431" s="6"/>
      <c r="S431" s="6"/>
      <c r="T431" s="6"/>
      <c r="U431" s="6"/>
      <c r="V431" s="6"/>
      <c r="W431" s="6"/>
      <c r="X431" s="6"/>
      <c r="Y431" s="6"/>
      <c r="Z431" s="6"/>
      <c r="AA431" s="6"/>
      <c r="AB431" s="6"/>
      <c r="AC431" s="6"/>
      <c r="AD431" s="6"/>
      <c r="AE431" s="6"/>
      <c r="AF431" s="6"/>
    </row>
    <row r="432" ht="12.0" customHeight="1" outlineLevel="3">
      <c r="A432" s="6"/>
      <c r="B432" s="215" t="s">
        <v>921</v>
      </c>
      <c r="C432" s="70" t="s">
        <v>922</v>
      </c>
      <c r="D432" s="63" t="s">
        <v>780</v>
      </c>
      <c r="E432" s="216">
        <v>8195.0</v>
      </c>
      <c r="F432" s="217"/>
      <c r="G432" s="192">
        <f t="shared" ref="G432:G451" si="92">ROUND(E432*F432,0)</f>
        <v>0</v>
      </c>
      <c r="H432" s="56">
        <f t="shared" ref="H432:H451" si="93">IFERROR(G432/$G$827,0)</f>
        <v>0</v>
      </c>
      <c r="I432" s="6"/>
      <c r="J432" s="6"/>
      <c r="K432" s="6"/>
      <c r="L432" s="6"/>
      <c r="M432" s="6"/>
      <c r="N432" s="6"/>
      <c r="O432" s="6"/>
      <c r="P432" s="6"/>
      <c r="Q432" s="6"/>
      <c r="R432" s="6"/>
      <c r="S432" s="6"/>
      <c r="T432" s="6"/>
      <c r="U432" s="6"/>
      <c r="V432" s="6"/>
      <c r="W432" s="6"/>
      <c r="X432" s="6"/>
      <c r="Y432" s="6"/>
      <c r="Z432" s="6"/>
      <c r="AA432" s="6"/>
      <c r="AB432" s="6"/>
      <c r="AC432" s="6"/>
      <c r="AD432" s="6"/>
      <c r="AE432" s="6"/>
      <c r="AF432" s="6"/>
    </row>
    <row r="433" ht="12.0" customHeight="1" outlineLevel="3">
      <c r="A433" s="6"/>
      <c r="B433" s="215" t="s">
        <v>923</v>
      </c>
      <c r="C433" s="70" t="s">
        <v>924</v>
      </c>
      <c r="D433" s="63" t="s">
        <v>780</v>
      </c>
      <c r="E433" s="216">
        <v>689.0</v>
      </c>
      <c r="F433" s="217"/>
      <c r="G433" s="192">
        <f t="shared" si="92"/>
        <v>0</v>
      </c>
      <c r="H433" s="56">
        <f t="shared" si="93"/>
        <v>0</v>
      </c>
      <c r="I433" s="6"/>
      <c r="J433" s="6"/>
      <c r="K433" s="6"/>
      <c r="L433" s="6"/>
      <c r="M433" s="6"/>
      <c r="N433" s="6"/>
      <c r="O433" s="6"/>
      <c r="P433" s="6"/>
      <c r="Q433" s="6"/>
      <c r="R433" s="6"/>
      <c r="S433" s="6"/>
      <c r="T433" s="6"/>
      <c r="U433" s="6"/>
      <c r="V433" s="6"/>
      <c r="W433" s="6"/>
      <c r="X433" s="6"/>
      <c r="Y433" s="6"/>
      <c r="Z433" s="6"/>
      <c r="AA433" s="6"/>
      <c r="AB433" s="6"/>
      <c r="AC433" s="6"/>
      <c r="AD433" s="6"/>
      <c r="AE433" s="6"/>
      <c r="AF433" s="6"/>
    </row>
    <row r="434" ht="12.0" customHeight="1" outlineLevel="3">
      <c r="A434" s="6"/>
      <c r="B434" s="215" t="s">
        <v>925</v>
      </c>
      <c r="C434" s="70" t="s">
        <v>926</v>
      </c>
      <c r="D434" s="63" t="s">
        <v>780</v>
      </c>
      <c r="E434" s="216">
        <v>80.0</v>
      </c>
      <c r="F434" s="217"/>
      <c r="G434" s="192">
        <f t="shared" si="92"/>
        <v>0</v>
      </c>
      <c r="H434" s="56">
        <f t="shared" si="93"/>
        <v>0</v>
      </c>
      <c r="I434" s="6"/>
      <c r="J434" s="6"/>
      <c r="K434" s="6"/>
      <c r="L434" s="6"/>
      <c r="M434" s="6"/>
      <c r="N434" s="6"/>
      <c r="O434" s="6"/>
      <c r="P434" s="6"/>
      <c r="Q434" s="6"/>
      <c r="R434" s="6"/>
      <c r="S434" s="6"/>
      <c r="T434" s="6"/>
      <c r="U434" s="6"/>
      <c r="V434" s="6"/>
      <c r="W434" s="6"/>
      <c r="X434" s="6"/>
      <c r="Y434" s="6"/>
      <c r="Z434" s="6"/>
      <c r="AA434" s="6"/>
      <c r="AB434" s="6"/>
      <c r="AC434" s="6"/>
      <c r="AD434" s="6"/>
      <c r="AE434" s="6"/>
      <c r="AF434" s="6"/>
    </row>
    <row r="435" ht="12.0" customHeight="1" outlineLevel="3">
      <c r="A435" s="6"/>
      <c r="B435" s="215" t="s">
        <v>927</v>
      </c>
      <c r="C435" s="70" t="s">
        <v>928</v>
      </c>
      <c r="D435" s="63" t="s">
        <v>635</v>
      </c>
      <c r="E435" s="216">
        <v>3750.0</v>
      </c>
      <c r="F435" s="217"/>
      <c r="G435" s="192">
        <f t="shared" si="92"/>
        <v>0</v>
      </c>
      <c r="H435" s="56">
        <f t="shared" si="93"/>
        <v>0</v>
      </c>
      <c r="I435" s="6"/>
      <c r="J435" s="6"/>
      <c r="K435" s="6"/>
      <c r="L435" s="6"/>
      <c r="M435" s="6"/>
      <c r="N435" s="6"/>
      <c r="O435" s="6"/>
      <c r="P435" s="6"/>
      <c r="Q435" s="6"/>
      <c r="R435" s="6"/>
      <c r="S435" s="6"/>
      <c r="T435" s="6"/>
      <c r="U435" s="6"/>
      <c r="V435" s="6"/>
      <c r="W435" s="6"/>
      <c r="X435" s="6"/>
      <c r="Y435" s="6"/>
      <c r="Z435" s="6"/>
      <c r="AA435" s="6"/>
      <c r="AB435" s="6"/>
      <c r="AC435" s="6"/>
      <c r="AD435" s="6"/>
      <c r="AE435" s="6"/>
      <c r="AF435" s="6"/>
    </row>
    <row r="436" ht="12.0" customHeight="1" outlineLevel="3">
      <c r="A436" s="6"/>
      <c r="B436" s="215" t="s">
        <v>929</v>
      </c>
      <c r="C436" s="70" t="s">
        <v>930</v>
      </c>
      <c r="D436" s="63" t="s">
        <v>780</v>
      </c>
      <c r="E436" s="216">
        <v>75.0</v>
      </c>
      <c r="F436" s="217"/>
      <c r="G436" s="192">
        <f t="shared" si="92"/>
        <v>0</v>
      </c>
      <c r="H436" s="56">
        <f t="shared" si="93"/>
        <v>0</v>
      </c>
      <c r="I436" s="6"/>
      <c r="J436" s="6"/>
      <c r="K436" s="6"/>
      <c r="L436" s="6"/>
      <c r="M436" s="6"/>
      <c r="N436" s="6"/>
      <c r="O436" s="6"/>
      <c r="P436" s="6"/>
      <c r="Q436" s="6"/>
      <c r="R436" s="6"/>
      <c r="S436" s="6"/>
      <c r="T436" s="6"/>
      <c r="U436" s="6"/>
      <c r="V436" s="6"/>
      <c r="W436" s="6"/>
      <c r="X436" s="6"/>
      <c r="Y436" s="6"/>
      <c r="Z436" s="6"/>
      <c r="AA436" s="6"/>
      <c r="AB436" s="6"/>
      <c r="AC436" s="6"/>
      <c r="AD436" s="6"/>
      <c r="AE436" s="6"/>
      <c r="AF436" s="6"/>
    </row>
    <row r="437" ht="12.0" customHeight="1" outlineLevel="3">
      <c r="A437" s="6"/>
      <c r="B437" s="215" t="s">
        <v>931</v>
      </c>
      <c r="C437" s="70" t="s">
        <v>932</v>
      </c>
      <c r="D437" s="63" t="s">
        <v>780</v>
      </c>
      <c r="E437" s="216">
        <v>14.0</v>
      </c>
      <c r="F437" s="217"/>
      <c r="G437" s="192">
        <f t="shared" si="92"/>
        <v>0</v>
      </c>
      <c r="H437" s="56">
        <f t="shared" si="93"/>
        <v>0</v>
      </c>
      <c r="I437" s="6"/>
      <c r="J437" s="6"/>
      <c r="K437" s="6"/>
      <c r="L437" s="6"/>
      <c r="M437" s="6"/>
      <c r="N437" s="6"/>
      <c r="O437" s="6"/>
      <c r="P437" s="6"/>
      <c r="Q437" s="6"/>
      <c r="R437" s="6"/>
      <c r="S437" s="6"/>
      <c r="T437" s="6"/>
      <c r="U437" s="6"/>
      <c r="V437" s="6"/>
      <c r="W437" s="6"/>
      <c r="X437" s="6"/>
      <c r="Y437" s="6"/>
      <c r="Z437" s="6"/>
      <c r="AA437" s="6"/>
      <c r="AB437" s="6"/>
      <c r="AC437" s="6"/>
      <c r="AD437" s="6"/>
      <c r="AE437" s="6"/>
      <c r="AF437" s="6"/>
    </row>
    <row r="438" ht="12.0" customHeight="1" outlineLevel="3">
      <c r="A438" s="6"/>
      <c r="B438" s="215" t="s">
        <v>933</v>
      </c>
      <c r="C438" s="70" t="s">
        <v>934</v>
      </c>
      <c r="D438" s="63" t="s">
        <v>780</v>
      </c>
      <c r="E438" s="216">
        <v>4.0</v>
      </c>
      <c r="F438" s="217"/>
      <c r="G438" s="192">
        <f t="shared" si="92"/>
        <v>0</v>
      </c>
      <c r="H438" s="56">
        <f t="shared" si="93"/>
        <v>0</v>
      </c>
      <c r="I438" s="6"/>
      <c r="J438" s="6"/>
      <c r="K438" s="6"/>
      <c r="L438" s="6"/>
      <c r="M438" s="6"/>
      <c r="N438" s="6"/>
      <c r="O438" s="6"/>
      <c r="P438" s="6"/>
      <c r="Q438" s="6"/>
      <c r="R438" s="6"/>
      <c r="S438" s="6"/>
      <c r="T438" s="6"/>
      <c r="U438" s="6"/>
      <c r="V438" s="6"/>
      <c r="W438" s="6"/>
      <c r="X438" s="6"/>
      <c r="Y438" s="6"/>
      <c r="Z438" s="6"/>
      <c r="AA438" s="6"/>
      <c r="AB438" s="6"/>
      <c r="AC438" s="6"/>
      <c r="AD438" s="6"/>
      <c r="AE438" s="6"/>
      <c r="AF438" s="6"/>
    </row>
    <row r="439" ht="12.0" customHeight="1" outlineLevel="3">
      <c r="A439" s="6"/>
      <c r="B439" s="215" t="s">
        <v>935</v>
      </c>
      <c r="C439" s="70" t="s">
        <v>936</v>
      </c>
      <c r="D439" s="63" t="s">
        <v>780</v>
      </c>
      <c r="E439" s="216">
        <v>4.0</v>
      </c>
      <c r="F439" s="217"/>
      <c r="G439" s="192">
        <f t="shared" si="92"/>
        <v>0</v>
      </c>
      <c r="H439" s="56">
        <f t="shared" si="93"/>
        <v>0</v>
      </c>
      <c r="I439" s="6"/>
      <c r="J439" s="6"/>
      <c r="K439" s="6"/>
      <c r="L439" s="6"/>
      <c r="M439" s="6"/>
      <c r="N439" s="6"/>
      <c r="O439" s="6"/>
      <c r="P439" s="6"/>
      <c r="Q439" s="6"/>
      <c r="R439" s="6"/>
      <c r="S439" s="6"/>
      <c r="T439" s="6"/>
      <c r="U439" s="6"/>
      <c r="V439" s="6"/>
      <c r="W439" s="6"/>
      <c r="X439" s="6"/>
      <c r="Y439" s="6"/>
      <c r="Z439" s="6"/>
      <c r="AA439" s="6"/>
      <c r="AB439" s="6"/>
      <c r="AC439" s="6"/>
      <c r="AD439" s="6"/>
      <c r="AE439" s="6"/>
      <c r="AF439" s="6"/>
    </row>
    <row r="440" ht="12.0" customHeight="1" outlineLevel="3">
      <c r="A440" s="6"/>
      <c r="B440" s="215" t="s">
        <v>937</v>
      </c>
      <c r="C440" s="70" t="s">
        <v>938</v>
      </c>
      <c r="D440" s="63" t="s">
        <v>780</v>
      </c>
      <c r="E440" s="216">
        <v>4.0</v>
      </c>
      <c r="F440" s="217"/>
      <c r="G440" s="192">
        <f t="shared" si="92"/>
        <v>0</v>
      </c>
      <c r="H440" s="56">
        <f t="shared" si="93"/>
        <v>0</v>
      </c>
      <c r="I440" s="6"/>
      <c r="J440" s="6"/>
      <c r="K440" s="6"/>
      <c r="L440" s="6"/>
      <c r="M440" s="6"/>
      <c r="N440" s="6"/>
      <c r="O440" s="6"/>
      <c r="P440" s="6"/>
      <c r="Q440" s="6"/>
      <c r="R440" s="6"/>
      <c r="S440" s="6"/>
      <c r="T440" s="6"/>
      <c r="U440" s="6"/>
      <c r="V440" s="6"/>
      <c r="W440" s="6"/>
      <c r="X440" s="6"/>
      <c r="Y440" s="6"/>
      <c r="Z440" s="6"/>
      <c r="AA440" s="6"/>
      <c r="AB440" s="6"/>
      <c r="AC440" s="6"/>
      <c r="AD440" s="6"/>
      <c r="AE440" s="6"/>
      <c r="AF440" s="6"/>
    </row>
    <row r="441" ht="12.0" customHeight="1" outlineLevel="3">
      <c r="A441" s="6"/>
      <c r="B441" s="215" t="s">
        <v>939</v>
      </c>
      <c r="C441" s="70" t="s">
        <v>940</v>
      </c>
      <c r="D441" s="63" t="s">
        <v>780</v>
      </c>
      <c r="E441" s="216">
        <v>72.0</v>
      </c>
      <c r="F441" s="217"/>
      <c r="G441" s="192">
        <f t="shared" si="92"/>
        <v>0</v>
      </c>
      <c r="H441" s="56">
        <f t="shared" si="93"/>
        <v>0</v>
      </c>
      <c r="I441" s="6"/>
      <c r="J441" s="6"/>
      <c r="K441" s="6"/>
      <c r="L441" s="6"/>
      <c r="M441" s="6"/>
      <c r="N441" s="6"/>
      <c r="O441" s="6"/>
      <c r="P441" s="6"/>
      <c r="Q441" s="6"/>
      <c r="R441" s="6"/>
      <c r="S441" s="6"/>
      <c r="T441" s="6"/>
      <c r="U441" s="6"/>
      <c r="V441" s="6"/>
      <c r="W441" s="6"/>
      <c r="X441" s="6"/>
      <c r="Y441" s="6"/>
      <c r="Z441" s="6"/>
      <c r="AA441" s="6"/>
      <c r="AB441" s="6"/>
      <c r="AC441" s="6"/>
      <c r="AD441" s="6"/>
      <c r="AE441" s="6"/>
      <c r="AF441" s="6"/>
    </row>
    <row r="442" ht="12.0" customHeight="1" outlineLevel="3">
      <c r="A442" s="6"/>
      <c r="B442" s="215" t="s">
        <v>941</v>
      </c>
      <c r="C442" s="70" t="s">
        <v>942</v>
      </c>
      <c r="D442" s="63" t="s">
        <v>780</v>
      </c>
      <c r="E442" s="216">
        <v>365.0</v>
      </c>
      <c r="F442" s="217"/>
      <c r="G442" s="192">
        <f t="shared" si="92"/>
        <v>0</v>
      </c>
      <c r="H442" s="56">
        <f t="shared" si="93"/>
        <v>0</v>
      </c>
      <c r="I442" s="6"/>
      <c r="J442" s="6"/>
      <c r="K442" s="6"/>
      <c r="L442" s="6"/>
      <c r="M442" s="6"/>
      <c r="N442" s="6"/>
      <c r="O442" s="6"/>
      <c r="P442" s="6"/>
      <c r="Q442" s="6"/>
      <c r="R442" s="6"/>
      <c r="S442" s="6"/>
      <c r="T442" s="6"/>
      <c r="U442" s="6"/>
      <c r="V442" s="6"/>
      <c r="W442" s="6"/>
      <c r="X442" s="6"/>
      <c r="Y442" s="6"/>
      <c r="Z442" s="6"/>
      <c r="AA442" s="6"/>
      <c r="AB442" s="6"/>
      <c r="AC442" s="6"/>
      <c r="AD442" s="6"/>
      <c r="AE442" s="6"/>
      <c r="AF442" s="6"/>
    </row>
    <row r="443" ht="12.0" customHeight="1" outlineLevel="3">
      <c r="A443" s="6"/>
      <c r="B443" s="215" t="s">
        <v>943</v>
      </c>
      <c r="C443" s="70" t="s">
        <v>944</v>
      </c>
      <c r="D443" s="63" t="s">
        <v>780</v>
      </c>
      <c r="E443" s="216">
        <v>480.0</v>
      </c>
      <c r="F443" s="217"/>
      <c r="G443" s="192">
        <f t="shared" si="92"/>
        <v>0</v>
      </c>
      <c r="H443" s="56">
        <f t="shared" si="93"/>
        <v>0</v>
      </c>
      <c r="I443" s="6"/>
      <c r="J443" s="6"/>
      <c r="K443" s="6"/>
      <c r="L443" s="6"/>
      <c r="M443" s="6"/>
      <c r="N443" s="6"/>
      <c r="O443" s="6"/>
      <c r="P443" s="6"/>
      <c r="Q443" s="6"/>
      <c r="R443" s="6"/>
      <c r="S443" s="6"/>
      <c r="T443" s="6"/>
      <c r="U443" s="6"/>
      <c r="V443" s="6"/>
      <c r="W443" s="6"/>
      <c r="X443" s="6"/>
      <c r="Y443" s="6"/>
      <c r="Z443" s="6"/>
      <c r="AA443" s="6"/>
      <c r="AB443" s="6"/>
      <c r="AC443" s="6"/>
      <c r="AD443" s="6"/>
      <c r="AE443" s="6"/>
      <c r="AF443" s="6"/>
    </row>
    <row r="444" ht="12.0" customHeight="1" outlineLevel="3">
      <c r="A444" s="6"/>
      <c r="B444" s="215" t="s">
        <v>945</v>
      </c>
      <c r="C444" s="70" t="s">
        <v>946</v>
      </c>
      <c r="D444" s="63" t="s">
        <v>780</v>
      </c>
      <c r="E444" s="216">
        <v>250.0</v>
      </c>
      <c r="F444" s="217"/>
      <c r="G444" s="192">
        <f t="shared" si="92"/>
        <v>0</v>
      </c>
      <c r="H444" s="56">
        <f t="shared" si="93"/>
        <v>0</v>
      </c>
      <c r="I444" s="6"/>
      <c r="J444" s="6"/>
      <c r="K444" s="6"/>
      <c r="L444" s="6"/>
      <c r="M444" s="6"/>
      <c r="N444" s="6"/>
      <c r="O444" s="6"/>
      <c r="P444" s="6"/>
      <c r="Q444" s="6"/>
      <c r="R444" s="6"/>
      <c r="S444" s="6"/>
      <c r="T444" s="6"/>
      <c r="U444" s="6"/>
      <c r="V444" s="6"/>
      <c r="W444" s="6"/>
      <c r="X444" s="6"/>
      <c r="Y444" s="6"/>
      <c r="Z444" s="6"/>
      <c r="AA444" s="6"/>
      <c r="AB444" s="6"/>
      <c r="AC444" s="6"/>
      <c r="AD444" s="6"/>
      <c r="AE444" s="6"/>
      <c r="AF444" s="6"/>
    </row>
    <row r="445" ht="12.0" customHeight="1" outlineLevel="3">
      <c r="A445" s="6"/>
      <c r="B445" s="215" t="s">
        <v>947</v>
      </c>
      <c r="C445" s="70" t="s">
        <v>948</v>
      </c>
      <c r="D445" s="63" t="s">
        <v>780</v>
      </c>
      <c r="E445" s="216">
        <v>70.0</v>
      </c>
      <c r="F445" s="217"/>
      <c r="G445" s="192">
        <f t="shared" si="92"/>
        <v>0</v>
      </c>
      <c r="H445" s="56">
        <f t="shared" si="93"/>
        <v>0</v>
      </c>
      <c r="I445" s="6"/>
      <c r="J445" s="6"/>
      <c r="K445" s="6"/>
      <c r="L445" s="6"/>
      <c r="M445" s="6"/>
      <c r="N445" s="6"/>
      <c r="O445" s="6"/>
      <c r="P445" s="6"/>
      <c r="Q445" s="6"/>
      <c r="R445" s="6"/>
      <c r="S445" s="6"/>
      <c r="T445" s="6"/>
      <c r="U445" s="6"/>
      <c r="V445" s="6"/>
      <c r="W445" s="6"/>
      <c r="X445" s="6"/>
      <c r="Y445" s="6"/>
      <c r="Z445" s="6"/>
      <c r="AA445" s="6"/>
      <c r="AB445" s="6"/>
      <c r="AC445" s="6"/>
      <c r="AD445" s="6"/>
      <c r="AE445" s="6"/>
      <c r="AF445" s="6"/>
    </row>
    <row r="446" ht="12.0" customHeight="1" outlineLevel="3">
      <c r="A446" s="6"/>
      <c r="B446" s="215" t="s">
        <v>949</v>
      </c>
      <c r="C446" s="70" t="s">
        <v>950</v>
      </c>
      <c r="D446" s="63" t="s">
        <v>780</v>
      </c>
      <c r="E446" s="216">
        <v>455.0</v>
      </c>
      <c r="F446" s="217"/>
      <c r="G446" s="192">
        <f t="shared" si="92"/>
        <v>0</v>
      </c>
      <c r="H446" s="56">
        <f t="shared" si="93"/>
        <v>0</v>
      </c>
      <c r="I446" s="6"/>
      <c r="J446" s="6"/>
      <c r="K446" s="6"/>
      <c r="L446" s="6"/>
      <c r="M446" s="6"/>
      <c r="N446" s="6"/>
      <c r="O446" s="6"/>
      <c r="P446" s="6"/>
      <c r="Q446" s="6"/>
      <c r="R446" s="6"/>
      <c r="S446" s="6"/>
      <c r="T446" s="6"/>
      <c r="U446" s="6"/>
      <c r="V446" s="6"/>
      <c r="W446" s="6"/>
      <c r="X446" s="6"/>
      <c r="Y446" s="6"/>
      <c r="Z446" s="6"/>
      <c r="AA446" s="6"/>
      <c r="AB446" s="6"/>
      <c r="AC446" s="6"/>
      <c r="AD446" s="6"/>
      <c r="AE446" s="6"/>
      <c r="AF446" s="6"/>
    </row>
    <row r="447" ht="12.0" customHeight="1" outlineLevel="3">
      <c r="A447" s="6"/>
      <c r="B447" s="215" t="s">
        <v>951</v>
      </c>
      <c r="C447" s="70" t="s">
        <v>952</v>
      </c>
      <c r="D447" s="63" t="s">
        <v>780</v>
      </c>
      <c r="E447" s="216">
        <v>265.0</v>
      </c>
      <c r="F447" s="217"/>
      <c r="G447" s="192">
        <f t="shared" si="92"/>
        <v>0</v>
      </c>
      <c r="H447" s="56">
        <f t="shared" si="93"/>
        <v>0</v>
      </c>
      <c r="I447" s="6"/>
      <c r="J447" s="6"/>
      <c r="K447" s="6"/>
      <c r="L447" s="6"/>
      <c r="M447" s="6"/>
      <c r="N447" s="6"/>
      <c r="O447" s="6"/>
      <c r="P447" s="6"/>
      <c r="Q447" s="6"/>
      <c r="R447" s="6"/>
      <c r="S447" s="6"/>
      <c r="T447" s="6"/>
      <c r="U447" s="6"/>
      <c r="V447" s="6"/>
      <c r="W447" s="6"/>
      <c r="X447" s="6"/>
      <c r="Y447" s="6"/>
      <c r="Z447" s="6"/>
      <c r="AA447" s="6"/>
      <c r="AB447" s="6"/>
      <c r="AC447" s="6"/>
      <c r="AD447" s="6"/>
      <c r="AE447" s="6"/>
      <c r="AF447" s="6"/>
    </row>
    <row r="448" ht="12.0" customHeight="1" outlineLevel="3">
      <c r="A448" s="6"/>
      <c r="B448" s="215" t="s">
        <v>953</v>
      </c>
      <c r="C448" s="70" t="s">
        <v>954</v>
      </c>
      <c r="D448" s="63" t="s">
        <v>780</v>
      </c>
      <c r="E448" s="216">
        <v>60.0</v>
      </c>
      <c r="F448" s="217"/>
      <c r="G448" s="192">
        <f t="shared" si="92"/>
        <v>0</v>
      </c>
      <c r="H448" s="56">
        <f t="shared" si="93"/>
        <v>0</v>
      </c>
      <c r="I448" s="6"/>
      <c r="J448" s="6"/>
      <c r="K448" s="6"/>
      <c r="L448" s="6"/>
      <c r="M448" s="6"/>
      <c r="N448" s="6"/>
      <c r="O448" s="6"/>
      <c r="P448" s="6"/>
      <c r="Q448" s="6"/>
      <c r="R448" s="6"/>
      <c r="S448" s="6"/>
      <c r="T448" s="6"/>
      <c r="U448" s="6"/>
      <c r="V448" s="6"/>
      <c r="W448" s="6"/>
      <c r="X448" s="6"/>
      <c r="Y448" s="6"/>
      <c r="Z448" s="6"/>
      <c r="AA448" s="6"/>
      <c r="AB448" s="6"/>
      <c r="AC448" s="6"/>
      <c r="AD448" s="6"/>
      <c r="AE448" s="6"/>
      <c r="AF448" s="6"/>
    </row>
    <row r="449" ht="12.0" customHeight="1" outlineLevel="3">
      <c r="A449" s="6"/>
      <c r="B449" s="215" t="s">
        <v>955</v>
      </c>
      <c r="C449" s="70" t="s">
        <v>956</v>
      </c>
      <c r="D449" s="63" t="s">
        <v>780</v>
      </c>
      <c r="E449" s="216">
        <v>15.0</v>
      </c>
      <c r="F449" s="217"/>
      <c r="G449" s="192">
        <f t="shared" si="92"/>
        <v>0</v>
      </c>
      <c r="H449" s="56">
        <f t="shared" si="93"/>
        <v>0</v>
      </c>
      <c r="I449" s="6"/>
      <c r="J449" s="6"/>
      <c r="K449" s="6"/>
      <c r="L449" s="6"/>
      <c r="M449" s="6"/>
      <c r="N449" s="6"/>
      <c r="O449" s="6"/>
      <c r="P449" s="6"/>
      <c r="Q449" s="6"/>
      <c r="R449" s="6"/>
      <c r="S449" s="6"/>
      <c r="T449" s="6"/>
      <c r="U449" s="6"/>
      <c r="V449" s="6"/>
      <c r="W449" s="6"/>
      <c r="X449" s="6"/>
      <c r="Y449" s="6"/>
      <c r="Z449" s="6"/>
      <c r="AA449" s="6"/>
      <c r="AB449" s="6"/>
      <c r="AC449" s="6"/>
      <c r="AD449" s="6"/>
      <c r="AE449" s="6"/>
      <c r="AF449" s="6"/>
    </row>
    <row r="450" ht="12.0" customHeight="1" outlineLevel="3">
      <c r="A450" s="6"/>
      <c r="B450" s="215" t="s">
        <v>957</v>
      </c>
      <c r="C450" s="70" t="s">
        <v>958</v>
      </c>
      <c r="D450" s="63" t="s">
        <v>780</v>
      </c>
      <c r="E450" s="216">
        <v>10.0</v>
      </c>
      <c r="F450" s="217"/>
      <c r="G450" s="192">
        <f t="shared" si="92"/>
        <v>0</v>
      </c>
      <c r="H450" s="56">
        <f t="shared" si="93"/>
        <v>0</v>
      </c>
      <c r="I450" s="6"/>
      <c r="J450" s="6"/>
      <c r="K450" s="6"/>
      <c r="L450" s="6"/>
      <c r="M450" s="6"/>
      <c r="N450" s="6"/>
      <c r="O450" s="6"/>
      <c r="P450" s="6"/>
      <c r="Q450" s="6"/>
      <c r="R450" s="6"/>
      <c r="S450" s="6"/>
      <c r="T450" s="6"/>
      <c r="U450" s="6"/>
      <c r="V450" s="6"/>
      <c r="W450" s="6"/>
      <c r="X450" s="6"/>
      <c r="Y450" s="6"/>
      <c r="Z450" s="6"/>
      <c r="AA450" s="6"/>
      <c r="AB450" s="6"/>
      <c r="AC450" s="6"/>
      <c r="AD450" s="6"/>
      <c r="AE450" s="6"/>
      <c r="AF450" s="6"/>
    </row>
    <row r="451" ht="12.0" customHeight="1" outlineLevel="3">
      <c r="A451" s="6"/>
      <c r="B451" s="215" t="s">
        <v>959</v>
      </c>
      <c r="C451" s="70" t="s">
        <v>960</v>
      </c>
      <c r="D451" s="63" t="s">
        <v>780</v>
      </c>
      <c r="E451" s="216">
        <v>75.0</v>
      </c>
      <c r="F451" s="217"/>
      <c r="G451" s="192">
        <f t="shared" si="92"/>
        <v>0</v>
      </c>
      <c r="H451" s="56">
        <f t="shared" si="93"/>
        <v>0</v>
      </c>
      <c r="I451" s="6"/>
      <c r="J451" s="6"/>
      <c r="K451" s="6"/>
      <c r="L451" s="6"/>
      <c r="M451" s="6"/>
      <c r="N451" s="6"/>
      <c r="O451" s="6"/>
      <c r="P451" s="6"/>
      <c r="Q451" s="6"/>
      <c r="R451" s="6"/>
      <c r="S451" s="6"/>
      <c r="T451" s="6"/>
      <c r="U451" s="6"/>
      <c r="V451" s="6"/>
      <c r="W451" s="6"/>
      <c r="X451" s="6"/>
      <c r="Y451" s="6"/>
      <c r="Z451" s="6"/>
      <c r="AA451" s="6"/>
      <c r="AB451" s="6"/>
      <c r="AC451" s="6"/>
      <c r="AD451" s="6"/>
      <c r="AE451" s="6"/>
      <c r="AF451" s="6"/>
    </row>
    <row r="452" ht="12.0" customHeight="1" outlineLevel="2">
      <c r="A452" s="6"/>
      <c r="B452" s="176">
        <v>12.6</v>
      </c>
      <c r="C452" s="177" t="s">
        <v>961</v>
      </c>
      <c r="D452" s="178"/>
      <c r="E452" s="179"/>
      <c r="F452" s="180"/>
      <c r="G452" s="181">
        <f>SUM(G453:G466)</f>
        <v>0</v>
      </c>
      <c r="H452" s="182" t="str">
        <f>G452/$G$827</f>
        <v>#DIV/0!</v>
      </c>
      <c r="I452" s="6"/>
      <c r="J452" s="6"/>
      <c r="K452" s="6"/>
      <c r="L452" s="6"/>
      <c r="M452" s="6"/>
      <c r="N452" s="6"/>
      <c r="O452" s="6"/>
      <c r="P452" s="6"/>
      <c r="Q452" s="6"/>
      <c r="R452" s="6"/>
      <c r="S452" s="6"/>
      <c r="T452" s="6"/>
      <c r="U452" s="6"/>
      <c r="V452" s="6"/>
      <c r="W452" s="6"/>
      <c r="X452" s="6"/>
      <c r="Y452" s="6"/>
      <c r="Z452" s="6"/>
      <c r="AA452" s="6"/>
      <c r="AB452" s="6"/>
      <c r="AC452" s="6"/>
      <c r="AD452" s="6"/>
      <c r="AE452" s="6"/>
      <c r="AF452" s="6"/>
    </row>
    <row r="453" ht="12.0" customHeight="1" outlineLevel="3">
      <c r="A453" s="6"/>
      <c r="B453" s="215" t="s">
        <v>962</v>
      </c>
      <c r="C453" s="70" t="s">
        <v>963</v>
      </c>
      <c r="D453" s="63" t="s">
        <v>780</v>
      </c>
      <c r="E453" s="216">
        <v>320.0</v>
      </c>
      <c r="F453" s="217"/>
      <c r="G453" s="192">
        <f t="shared" ref="G453:G466" si="94">ROUND(E453*F453,0)</f>
        <v>0</v>
      </c>
      <c r="H453" s="56">
        <f t="shared" ref="H453:H466" si="95">IFERROR(G453/$G$827,0)</f>
        <v>0</v>
      </c>
      <c r="I453" s="6"/>
      <c r="J453" s="6"/>
      <c r="K453" s="6"/>
      <c r="L453" s="6"/>
      <c r="M453" s="6"/>
      <c r="N453" s="6"/>
      <c r="O453" s="6"/>
      <c r="P453" s="6"/>
      <c r="Q453" s="6"/>
      <c r="R453" s="6"/>
      <c r="S453" s="6"/>
      <c r="T453" s="6"/>
      <c r="U453" s="6"/>
      <c r="V453" s="6"/>
      <c r="W453" s="6"/>
      <c r="X453" s="6"/>
      <c r="Y453" s="6"/>
      <c r="Z453" s="6"/>
      <c r="AA453" s="6"/>
      <c r="AB453" s="6"/>
      <c r="AC453" s="6"/>
      <c r="AD453" s="6"/>
      <c r="AE453" s="6"/>
      <c r="AF453" s="6"/>
    </row>
    <row r="454" ht="12.0" customHeight="1" outlineLevel="3">
      <c r="A454" s="6"/>
      <c r="B454" s="215" t="s">
        <v>964</v>
      </c>
      <c r="C454" s="70" t="s">
        <v>965</v>
      </c>
      <c r="D454" s="63" t="s">
        <v>780</v>
      </c>
      <c r="E454" s="216">
        <v>400.0</v>
      </c>
      <c r="F454" s="217"/>
      <c r="G454" s="192">
        <f t="shared" si="94"/>
        <v>0</v>
      </c>
      <c r="H454" s="56">
        <f t="shared" si="95"/>
        <v>0</v>
      </c>
      <c r="I454" s="6"/>
      <c r="J454" s="6"/>
      <c r="K454" s="6"/>
      <c r="L454" s="6"/>
      <c r="M454" s="6"/>
      <c r="N454" s="6"/>
      <c r="O454" s="6"/>
      <c r="P454" s="6"/>
      <c r="Q454" s="6"/>
      <c r="R454" s="6"/>
      <c r="S454" s="6"/>
      <c r="T454" s="6"/>
      <c r="U454" s="6"/>
      <c r="V454" s="6"/>
      <c r="W454" s="6"/>
      <c r="X454" s="6"/>
      <c r="Y454" s="6"/>
      <c r="Z454" s="6"/>
      <c r="AA454" s="6"/>
      <c r="AB454" s="6"/>
      <c r="AC454" s="6"/>
      <c r="AD454" s="6"/>
      <c r="AE454" s="6"/>
      <c r="AF454" s="6"/>
    </row>
    <row r="455" ht="12.0" customHeight="1" outlineLevel="3">
      <c r="A455" s="6"/>
      <c r="B455" s="215" t="s">
        <v>966</v>
      </c>
      <c r="C455" s="70" t="s">
        <v>967</v>
      </c>
      <c r="D455" s="63" t="s">
        <v>612</v>
      </c>
      <c r="E455" s="216">
        <v>180.0</v>
      </c>
      <c r="F455" s="217"/>
      <c r="G455" s="192">
        <f t="shared" si="94"/>
        <v>0</v>
      </c>
      <c r="H455" s="56">
        <f t="shared" si="95"/>
        <v>0</v>
      </c>
      <c r="I455" s="6"/>
      <c r="J455" s="6"/>
      <c r="K455" s="6"/>
      <c r="L455" s="6"/>
      <c r="M455" s="6"/>
      <c r="N455" s="6"/>
      <c r="O455" s="6"/>
      <c r="P455" s="6"/>
      <c r="Q455" s="6"/>
      <c r="R455" s="6"/>
      <c r="S455" s="6"/>
      <c r="T455" s="6"/>
      <c r="U455" s="6"/>
      <c r="V455" s="6"/>
      <c r="W455" s="6"/>
      <c r="X455" s="6"/>
      <c r="Y455" s="6"/>
      <c r="Z455" s="6"/>
      <c r="AA455" s="6"/>
      <c r="AB455" s="6"/>
      <c r="AC455" s="6"/>
      <c r="AD455" s="6"/>
      <c r="AE455" s="6"/>
      <c r="AF455" s="6"/>
    </row>
    <row r="456" ht="12.0" customHeight="1" outlineLevel="3">
      <c r="A456" s="6"/>
      <c r="B456" s="215" t="s">
        <v>968</v>
      </c>
      <c r="C456" s="70" t="s">
        <v>969</v>
      </c>
      <c r="D456" s="63" t="s">
        <v>612</v>
      </c>
      <c r="E456" s="216">
        <v>52.0</v>
      </c>
      <c r="F456" s="217"/>
      <c r="G456" s="192">
        <f t="shared" si="94"/>
        <v>0</v>
      </c>
      <c r="H456" s="56">
        <f t="shared" si="95"/>
        <v>0</v>
      </c>
      <c r="I456" s="6"/>
      <c r="J456" s="6"/>
      <c r="K456" s="6"/>
      <c r="L456" s="6"/>
      <c r="M456" s="6"/>
      <c r="N456" s="6"/>
      <c r="O456" s="6"/>
      <c r="P456" s="6"/>
      <c r="Q456" s="6"/>
      <c r="R456" s="6"/>
      <c r="S456" s="6"/>
      <c r="T456" s="6"/>
      <c r="U456" s="6"/>
      <c r="V456" s="6"/>
      <c r="W456" s="6"/>
      <c r="X456" s="6"/>
      <c r="Y456" s="6"/>
      <c r="Z456" s="6"/>
      <c r="AA456" s="6"/>
      <c r="AB456" s="6"/>
      <c r="AC456" s="6"/>
      <c r="AD456" s="6"/>
      <c r="AE456" s="6"/>
      <c r="AF456" s="6"/>
    </row>
    <row r="457" ht="12.0" customHeight="1" outlineLevel="3">
      <c r="A457" s="6"/>
      <c r="B457" s="215" t="s">
        <v>970</v>
      </c>
      <c r="C457" s="70" t="s">
        <v>971</v>
      </c>
      <c r="D457" s="63" t="s">
        <v>612</v>
      </c>
      <c r="E457" s="216">
        <v>4.0</v>
      </c>
      <c r="F457" s="217"/>
      <c r="G457" s="192">
        <f t="shared" si="94"/>
        <v>0</v>
      </c>
      <c r="H457" s="56">
        <f t="shared" si="95"/>
        <v>0</v>
      </c>
      <c r="I457" s="6"/>
      <c r="J457" s="6"/>
      <c r="K457" s="6"/>
      <c r="L457" s="6"/>
      <c r="M457" s="6"/>
      <c r="N457" s="6"/>
      <c r="O457" s="6"/>
      <c r="P457" s="6"/>
      <c r="Q457" s="6"/>
      <c r="R457" s="6"/>
      <c r="S457" s="6"/>
      <c r="T457" s="6"/>
      <c r="U457" s="6"/>
      <c r="V457" s="6"/>
      <c r="W457" s="6"/>
      <c r="X457" s="6"/>
      <c r="Y457" s="6"/>
      <c r="Z457" s="6"/>
      <c r="AA457" s="6"/>
      <c r="AB457" s="6"/>
      <c r="AC457" s="6"/>
      <c r="AD457" s="6"/>
      <c r="AE457" s="6"/>
      <c r="AF457" s="6"/>
    </row>
    <row r="458" ht="12.0" customHeight="1" outlineLevel="3">
      <c r="A458" s="6"/>
      <c r="B458" s="215" t="s">
        <v>972</v>
      </c>
      <c r="C458" s="70" t="s">
        <v>973</v>
      </c>
      <c r="D458" s="63" t="s">
        <v>612</v>
      </c>
      <c r="E458" s="216">
        <v>1.0</v>
      </c>
      <c r="F458" s="217"/>
      <c r="G458" s="192">
        <f t="shared" si="94"/>
        <v>0</v>
      </c>
      <c r="H458" s="56">
        <f t="shared" si="95"/>
        <v>0</v>
      </c>
      <c r="I458" s="6"/>
      <c r="J458" s="6"/>
      <c r="K458" s="6"/>
      <c r="L458" s="6"/>
      <c r="M458" s="6"/>
      <c r="N458" s="6"/>
      <c r="O458" s="6"/>
      <c r="P458" s="6"/>
      <c r="Q458" s="6"/>
      <c r="R458" s="6"/>
      <c r="S458" s="6"/>
      <c r="T458" s="6"/>
      <c r="U458" s="6"/>
      <c r="V458" s="6"/>
      <c r="W458" s="6"/>
      <c r="X458" s="6"/>
      <c r="Y458" s="6"/>
      <c r="Z458" s="6"/>
      <c r="AA458" s="6"/>
      <c r="AB458" s="6"/>
      <c r="AC458" s="6"/>
      <c r="AD458" s="6"/>
      <c r="AE458" s="6"/>
      <c r="AF458" s="6"/>
    </row>
    <row r="459" ht="12.0" customHeight="1" outlineLevel="3">
      <c r="A459" s="6"/>
      <c r="B459" s="215" t="s">
        <v>974</v>
      </c>
      <c r="C459" s="70" t="s">
        <v>975</v>
      </c>
      <c r="D459" s="63" t="s">
        <v>612</v>
      </c>
      <c r="E459" s="216">
        <v>36.0</v>
      </c>
      <c r="F459" s="217"/>
      <c r="G459" s="192">
        <f t="shared" si="94"/>
        <v>0</v>
      </c>
      <c r="H459" s="56">
        <f t="shared" si="95"/>
        <v>0</v>
      </c>
      <c r="I459" s="6"/>
      <c r="J459" s="6"/>
      <c r="K459" s="6"/>
      <c r="L459" s="6"/>
      <c r="M459" s="6"/>
      <c r="N459" s="6"/>
      <c r="O459" s="6"/>
      <c r="P459" s="6"/>
      <c r="Q459" s="6"/>
      <c r="R459" s="6"/>
      <c r="S459" s="6"/>
      <c r="T459" s="6"/>
      <c r="U459" s="6"/>
      <c r="V459" s="6"/>
      <c r="W459" s="6"/>
      <c r="X459" s="6"/>
      <c r="Y459" s="6"/>
      <c r="Z459" s="6"/>
      <c r="AA459" s="6"/>
      <c r="AB459" s="6"/>
      <c r="AC459" s="6"/>
      <c r="AD459" s="6"/>
      <c r="AE459" s="6"/>
      <c r="AF459" s="6"/>
    </row>
    <row r="460" ht="12.0" customHeight="1" outlineLevel="3">
      <c r="A460" s="6"/>
      <c r="B460" s="215" t="s">
        <v>976</v>
      </c>
      <c r="C460" s="70" t="s">
        <v>977</v>
      </c>
      <c r="D460" s="63" t="s">
        <v>612</v>
      </c>
      <c r="E460" s="216">
        <v>3.0</v>
      </c>
      <c r="F460" s="217"/>
      <c r="G460" s="192">
        <f t="shared" si="94"/>
        <v>0</v>
      </c>
      <c r="H460" s="56">
        <f t="shared" si="95"/>
        <v>0</v>
      </c>
      <c r="I460" s="6"/>
      <c r="J460" s="6"/>
      <c r="K460" s="6"/>
      <c r="L460" s="6"/>
      <c r="M460" s="6"/>
      <c r="N460" s="6"/>
      <c r="O460" s="6"/>
      <c r="P460" s="6"/>
      <c r="Q460" s="6"/>
      <c r="R460" s="6"/>
      <c r="S460" s="6"/>
      <c r="T460" s="6"/>
      <c r="U460" s="6"/>
      <c r="V460" s="6"/>
      <c r="W460" s="6"/>
      <c r="X460" s="6"/>
      <c r="Y460" s="6"/>
      <c r="Z460" s="6"/>
      <c r="AA460" s="6"/>
      <c r="AB460" s="6"/>
      <c r="AC460" s="6"/>
      <c r="AD460" s="6"/>
      <c r="AE460" s="6"/>
      <c r="AF460" s="6"/>
    </row>
    <row r="461" ht="12.0" customHeight="1" outlineLevel="3">
      <c r="A461" s="6"/>
      <c r="B461" s="215" t="s">
        <v>978</v>
      </c>
      <c r="C461" s="70" t="s">
        <v>979</v>
      </c>
      <c r="D461" s="63" t="s">
        <v>612</v>
      </c>
      <c r="E461" s="216">
        <v>1.0</v>
      </c>
      <c r="F461" s="217"/>
      <c r="G461" s="192">
        <f t="shared" si="94"/>
        <v>0</v>
      </c>
      <c r="H461" s="56">
        <f t="shared" si="95"/>
        <v>0</v>
      </c>
      <c r="I461" s="6"/>
      <c r="J461" s="6"/>
      <c r="K461" s="6"/>
      <c r="L461" s="6"/>
      <c r="M461" s="6"/>
      <c r="N461" s="6"/>
      <c r="O461" s="6"/>
      <c r="P461" s="6"/>
      <c r="Q461" s="6"/>
      <c r="R461" s="6"/>
      <c r="S461" s="6"/>
      <c r="T461" s="6"/>
      <c r="U461" s="6"/>
      <c r="V461" s="6"/>
      <c r="W461" s="6"/>
      <c r="X461" s="6"/>
      <c r="Y461" s="6"/>
      <c r="Z461" s="6"/>
      <c r="AA461" s="6"/>
      <c r="AB461" s="6"/>
      <c r="AC461" s="6"/>
      <c r="AD461" s="6"/>
      <c r="AE461" s="6"/>
      <c r="AF461" s="6"/>
    </row>
    <row r="462" ht="12.0" customHeight="1" outlineLevel="3">
      <c r="A462" s="6"/>
      <c r="B462" s="215" t="s">
        <v>980</v>
      </c>
      <c r="C462" s="70" t="s">
        <v>981</v>
      </c>
      <c r="D462" s="63" t="s">
        <v>612</v>
      </c>
      <c r="E462" s="216">
        <v>1.0</v>
      </c>
      <c r="F462" s="217"/>
      <c r="G462" s="192">
        <f t="shared" si="94"/>
        <v>0</v>
      </c>
      <c r="H462" s="56">
        <f t="shared" si="95"/>
        <v>0</v>
      </c>
      <c r="I462" s="6"/>
      <c r="J462" s="6"/>
      <c r="K462" s="6"/>
      <c r="L462" s="6"/>
      <c r="M462" s="6"/>
      <c r="N462" s="6"/>
      <c r="O462" s="6"/>
      <c r="P462" s="6"/>
      <c r="Q462" s="6"/>
      <c r="R462" s="6"/>
      <c r="S462" s="6"/>
      <c r="T462" s="6"/>
      <c r="U462" s="6"/>
      <c r="V462" s="6"/>
      <c r="W462" s="6"/>
      <c r="X462" s="6"/>
      <c r="Y462" s="6"/>
      <c r="Z462" s="6"/>
      <c r="AA462" s="6"/>
      <c r="AB462" s="6"/>
      <c r="AC462" s="6"/>
      <c r="AD462" s="6"/>
      <c r="AE462" s="6"/>
      <c r="AF462" s="6"/>
    </row>
    <row r="463" ht="12.0" customHeight="1" outlineLevel="3">
      <c r="A463" s="6"/>
      <c r="B463" s="215" t="s">
        <v>982</v>
      </c>
      <c r="C463" s="70" t="s">
        <v>983</v>
      </c>
      <c r="D463" s="63" t="s">
        <v>612</v>
      </c>
      <c r="E463" s="216">
        <v>1.0</v>
      </c>
      <c r="F463" s="217"/>
      <c r="G463" s="192">
        <f t="shared" si="94"/>
        <v>0</v>
      </c>
      <c r="H463" s="56">
        <f t="shared" si="95"/>
        <v>0</v>
      </c>
      <c r="I463" s="6"/>
      <c r="J463" s="6"/>
      <c r="K463" s="6"/>
      <c r="L463" s="6"/>
      <c r="M463" s="6"/>
      <c r="N463" s="6"/>
      <c r="O463" s="6"/>
      <c r="P463" s="6"/>
      <c r="Q463" s="6"/>
      <c r="R463" s="6"/>
      <c r="S463" s="6"/>
      <c r="T463" s="6"/>
      <c r="U463" s="6"/>
      <c r="V463" s="6"/>
      <c r="W463" s="6"/>
      <c r="X463" s="6"/>
      <c r="Y463" s="6"/>
      <c r="Z463" s="6"/>
      <c r="AA463" s="6"/>
      <c r="AB463" s="6"/>
      <c r="AC463" s="6"/>
      <c r="AD463" s="6"/>
      <c r="AE463" s="6"/>
      <c r="AF463" s="6"/>
    </row>
    <row r="464" ht="12.0" customHeight="1" outlineLevel="3">
      <c r="A464" s="6"/>
      <c r="B464" s="215" t="s">
        <v>984</v>
      </c>
      <c r="C464" s="70" t="s">
        <v>788</v>
      </c>
      <c r="D464" s="63" t="s">
        <v>780</v>
      </c>
      <c r="E464" s="216">
        <v>140.0</v>
      </c>
      <c r="F464" s="217"/>
      <c r="G464" s="192">
        <f t="shared" si="94"/>
        <v>0</v>
      </c>
      <c r="H464" s="56">
        <f t="shared" si="95"/>
        <v>0</v>
      </c>
      <c r="I464" s="6"/>
      <c r="J464" s="6"/>
      <c r="K464" s="6"/>
      <c r="L464" s="6"/>
      <c r="M464" s="6"/>
      <c r="N464" s="6"/>
      <c r="O464" s="6"/>
      <c r="P464" s="6"/>
      <c r="Q464" s="6"/>
      <c r="R464" s="6"/>
      <c r="S464" s="6"/>
      <c r="T464" s="6"/>
      <c r="U464" s="6"/>
      <c r="V464" s="6"/>
      <c r="W464" s="6"/>
      <c r="X464" s="6"/>
      <c r="Y464" s="6"/>
      <c r="Z464" s="6"/>
      <c r="AA464" s="6"/>
      <c r="AB464" s="6"/>
      <c r="AC464" s="6"/>
      <c r="AD464" s="6"/>
      <c r="AE464" s="6"/>
      <c r="AF464" s="6"/>
    </row>
    <row r="465" ht="12.0" customHeight="1" outlineLevel="3">
      <c r="A465" s="6"/>
      <c r="B465" s="215" t="s">
        <v>985</v>
      </c>
      <c r="C465" s="70" t="s">
        <v>986</v>
      </c>
      <c r="D465" s="63" t="s">
        <v>780</v>
      </c>
      <c r="E465" s="216">
        <v>190.0</v>
      </c>
      <c r="F465" s="217"/>
      <c r="G465" s="192">
        <f t="shared" si="94"/>
        <v>0</v>
      </c>
      <c r="H465" s="56">
        <f t="shared" si="95"/>
        <v>0</v>
      </c>
      <c r="I465" s="6"/>
      <c r="J465" s="6"/>
      <c r="K465" s="6"/>
      <c r="L465" s="6"/>
      <c r="M465" s="6"/>
      <c r="N465" s="6"/>
      <c r="O465" s="6"/>
      <c r="P465" s="6"/>
      <c r="Q465" s="6"/>
      <c r="R465" s="6"/>
      <c r="S465" s="6"/>
      <c r="T465" s="6"/>
      <c r="U465" s="6"/>
      <c r="V465" s="6"/>
      <c r="W465" s="6"/>
      <c r="X465" s="6"/>
      <c r="Y465" s="6"/>
      <c r="Z465" s="6"/>
      <c r="AA465" s="6"/>
      <c r="AB465" s="6"/>
      <c r="AC465" s="6"/>
      <c r="AD465" s="6"/>
      <c r="AE465" s="6"/>
      <c r="AF465" s="6"/>
    </row>
    <row r="466" ht="12.0" customHeight="1" outlineLevel="3">
      <c r="A466" s="6"/>
      <c r="B466" s="215" t="s">
        <v>987</v>
      </c>
      <c r="C466" s="70" t="s">
        <v>988</v>
      </c>
      <c r="D466" s="63" t="s">
        <v>780</v>
      </c>
      <c r="E466" s="216">
        <v>47.0</v>
      </c>
      <c r="F466" s="217"/>
      <c r="G466" s="192">
        <f t="shared" si="94"/>
        <v>0</v>
      </c>
      <c r="H466" s="56">
        <f t="shared" si="95"/>
        <v>0</v>
      </c>
      <c r="I466" s="6"/>
      <c r="J466" s="6"/>
      <c r="K466" s="6"/>
      <c r="L466" s="6"/>
      <c r="M466" s="6"/>
      <c r="N466" s="6"/>
      <c r="O466" s="6"/>
      <c r="P466" s="6"/>
      <c r="Q466" s="6"/>
      <c r="R466" s="6"/>
      <c r="S466" s="6"/>
      <c r="T466" s="6"/>
      <c r="U466" s="6"/>
      <c r="V466" s="6"/>
      <c r="W466" s="6"/>
      <c r="X466" s="6"/>
      <c r="Y466" s="6"/>
      <c r="Z466" s="6"/>
      <c r="AA466" s="6"/>
      <c r="AB466" s="6"/>
      <c r="AC466" s="6"/>
      <c r="AD466" s="6"/>
      <c r="AE466" s="6"/>
      <c r="AF466" s="6"/>
    </row>
    <row r="467" ht="12.0" customHeight="1" outlineLevel="2">
      <c r="A467" s="6"/>
      <c r="B467" s="176">
        <v>12.7</v>
      </c>
      <c r="C467" s="177" t="s">
        <v>989</v>
      </c>
      <c r="D467" s="178"/>
      <c r="E467" s="179"/>
      <c r="F467" s="180"/>
      <c r="G467" s="181">
        <f>SUM(G468:G480)</f>
        <v>0</v>
      </c>
      <c r="H467" s="182" t="str">
        <f>G467/$G$827</f>
        <v>#DIV/0!</v>
      </c>
      <c r="I467" s="6"/>
      <c r="J467" s="6"/>
      <c r="K467" s="6"/>
      <c r="L467" s="6"/>
      <c r="M467" s="6"/>
      <c r="N467" s="6"/>
      <c r="O467" s="6"/>
      <c r="P467" s="6"/>
      <c r="Q467" s="6"/>
      <c r="R467" s="6"/>
      <c r="S467" s="6"/>
      <c r="T467" s="6"/>
      <c r="U467" s="6"/>
      <c r="V467" s="6"/>
      <c r="W467" s="6"/>
      <c r="X467" s="6"/>
      <c r="Y467" s="6"/>
      <c r="Z467" s="6"/>
      <c r="AA467" s="6"/>
      <c r="AB467" s="6"/>
      <c r="AC467" s="6"/>
      <c r="AD467" s="6"/>
      <c r="AE467" s="6"/>
      <c r="AF467" s="6"/>
    </row>
    <row r="468" ht="12.0" customHeight="1" outlineLevel="3">
      <c r="A468" s="6"/>
      <c r="B468" s="218" t="s">
        <v>990</v>
      </c>
      <c r="C468" s="70" t="s">
        <v>991</v>
      </c>
      <c r="D468" s="63" t="s">
        <v>635</v>
      </c>
      <c r="E468" s="216">
        <v>80.0</v>
      </c>
      <c r="F468" s="217"/>
      <c r="G468" s="192">
        <f t="shared" ref="G468:G480" si="96">ROUND(E468*F468,0)</f>
        <v>0</v>
      </c>
      <c r="H468" s="56">
        <f t="shared" ref="H468:H480" si="97">IFERROR(G468/$G$827,0)</f>
        <v>0</v>
      </c>
      <c r="I468" s="6"/>
      <c r="J468" s="6"/>
      <c r="K468" s="6"/>
      <c r="L468" s="6"/>
      <c r="M468" s="6"/>
      <c r="N468" s="6"/>
      <c r="O468" s="6"/>
      <c r="P468" s="6"/>
      <c r="Q468" s="6"/>
      <c r="R468" s="6"/>
      <c r="S468" s="6"/>
      <c r="T468" s="6"/>
      <c r="U468" s="6"/>
      <c r="V468" s="6"/>
      <c r="W468" s="6"/>
      <c r="X468" s="6"/>
      <c r="Y468" s="6"/>
      <c r="Z468" s="6"/>
      <c r="AA468" s="6"/>
      <c r="AB468" s="6"/>
      <c r="AC468" s="6"/>
      <c r="AD468" s="6"/>
      <c r="AE468" s="6"/>
      <c r="AF468" s="6"/>
    </row>
    <row r="469" ht="12.0" customHeight="1" outlineLevel="3">
      <c r="A469" s="6"/>
      <c r="B469" s="218" t="s">
        <v>992</v>
      </c>
      <c r="C469" s="70" t="s">
        <v>993</v>
      </c>
      <c r="D469" s="63" t="s">
        <v>635</v>
      </c>
      <c r="E469" s="216">
        <v>390.0</v>
      </c>
      <c r="F469" s="217"/>
      <c r="G469" s="192">
        <f t="shared" si="96"/>
        <v>0</v>
      </c>
      <c r="H469" s="56">
        <f t="shared" si="97"/>
        <v>0</v>
      </c>
      <c r="I469" s="6"/>
      <c r="J469" s="6"/>
      <c r="K469" s="6"/>
      <c r="L469" s="6"/>
      <c r="M469" s="6"/>
      <c r="N469" s="6"/>
      <c r="O469" s="6"/>
      <c r="P469" s="6"/>
      <c r="Q469" s="6"/>
      <c r="R469" s="6"/>
      <c r="S469" s="6"/>
      <c r="T469" s="6"/>
      <c r="U469" s="6"/>
      <c r="V469" s="6"/>
      <c r="W469" s="6"/>
      <c r="X469" s="6"/>
      <c r="Y469" s="6"/>
      <c r="Z469" s="6"/>
      <c r="AA469" s="6"/>
      <c r="AB469" s="6"/>
      <c r="AC469" s="6"/>
      <c r="AD469" s="6"/>
      <c r="AE469" s="6"/>
      <c r="AF469" s="6"/>
    </row>
    <row r="470" ht="12.0" customHeight="1" outlineLevel="3">
      <c r="A470" s="6"/>
      <c r="B470" s="218" t="s">
        <v>994</v>
      </c>
      <c r="C470" s="70" t="s">
        <v>995</v>
      </c>
      <c r="D470" s="63" t="s">
        <v>635</v>
      </c>
      <c r="E470" s="216">
        <v>850.0</v>
      </c>
      <c r="F470" s="217"/>
      <c r="G470" s="192">
        <f t="shared" si="96"/>
        <v>0</v>
      </c>
      <c r="H470" s="56">
        <f t="shared" si="97"/>
        <v>0</v>
      </c>
      <c r="I470" s="6"/>
      <c r="J470" s="6"/>
      <c r="K470" s="6"/>
      <c r="L470" s="6"/>
      <c r="M470" s="6"/>
      <c r="N470" s="6"/>
      <c r="O470" s="6"/>
      <c r="P470" s="6"/>
      <c r="Q470" s="6"/>
      <c r="R470" s="6"/>
      <c r="S470" s="6"/>
      <c r="T470" s="6"/>
      <c r="U470" s="6"/>
      <c r="V470" s="6"/>
      <c r="W470" s="6"/>
      <c r="X470" s="6"/>
      <c r="Y470" s="6"/>
      <c r="Z470" s="6"/>
      <c r="AA470" s="6"/>
      <c r="AB470" s="6"/>
      <c r="AC470" s="6"/>
      <c r="AD470" s="6"/>
      <c r="AE470" s="6"/>
      <c r="AF470" s="6"/>
    </row>
    <row r="471" ht="12.0" customHeight="1" outlineLevel="3">
      <c r="A471" s="6"/>
      <c r="B471" s="218" t="s">
        <v>996</v>
      </c>
      <c r="C471" s="70" t="s">
        <v>997</v>
      </c>
      <c r="D471" s="63" t="s">
        <v>612</v>
      </c>
      <c r="E471" s="216">
        <v>16.0</v>
      </c>
      <c r="F471" s="217"/>
      <c r="G471" s="192">
        <f t="shared" si="96"/>
        <v>0</v>
      </c>
      <c r="H471" s="56">
        <f t="shared" si="97"/>
        <v>0</v>
      </c>
      <c r="I471" s="6"/>
      <c r="J471" s="6"/>
      <c r="K471" s="6"/>
      <c r="L471" s="6"/>
      <c r="M471" s="6"/>
      <c r="N471" s="6"/>
      <c r="O471" s="6"/>
      <c r="P471" s="6"/>
      <c r="Q471" s="6"/>
      <c r="R471" s="6"/>
      <c r="S471" s="6"/>
      <c r="T471" s="6"/>
      <c r="U471" s="6"/>
      <c r="V471" s="6"/>
      <c r="W471" s="6"/>
      <c r="X471" s="6"/>
      <c r="Y471" s="6"/>
      <c r="Z471" s="6"/>
      <c r="AA471" s="6"/>
      <c r="AB471" s="6"/>
      <c r="AC471" s="6"/>
      <c r="AD471" s="6"/>
      <c r="AE471" s="6"/>
      <c r="AF471" s="6"/>
    </row>
    <row r="472" ht="12.0" customHeight="1" outlineLevel="3">
      <c r="A472" s="6"/>
      <c r="B472" s="218" t="s">
        <v>998</v>
      </c>
      <c r="C472" s="70" t="s">
        <v>999</v>
      </c>
      <c r="D472" s="63" t="s">
        <v>612</v>
      </c>
      <c r="E472" s="216">
        <v>11.0</v>
      </c>
      <c r="F472" s="217"/>
      <c r="G472" s="192">
        <f t="shared" si="96"/>
        <v>0</v>
      </c>
      <c r="H472" s="56">
        <f t="shared" si="97"/>
        <v>0</v>
      </c>
      <c r="I472" s="6"/>
      <c r="J472" s="6"/>
      <c r="K472" s="6"/>
      <c r="L472" s="6"/>
      <c r="M472" s="6"/>
      <c r="N472" s="6"/>
      <c r="O472" s="6"/>
      <c r="P472" s="6"/>
      <c r="Q472" s="6"/>
      <c r="R472" s="6"/>
      <c r="S472" s="6"/>
      <c r="T472" s="6"/>
      <c r="U472" s="6"/>
      <c r="V472" s="6"/>
      <c r="W472" s="6"/>
      <c r="X472" s="6"/>
      <c r="Y472" s="6"/>
      <c r="Z472" s="6"/>
      <c r="AA472" s="6"/>
      <c r="AB472" s="6"/>
      <c r="AC472" s="6"/>
      <c r="AD472" s="6"/>
      <c r="AE472" s="6"/>
      <c r="AF472" s="6"/>
    </row>
    <row r="473" ht="12.0" customHeight="1" outlineLevel="3">
      <c r="A473" s="6"/>
      <c r="B473" s="218" t="s">
        <v>1000</v>
      </c>
      <c r="C473" s="70" t="s">
        <v>1001</v>
      </c>
      <c r="D473" s="63" t="s">
        <v>612</v>
      </c>
      <c r="E473" s="216">
        <v>18.0</v>
      </c>
      <c r="F473" s="217"/>
      <c r="G473" s="192">
        <f t="shared" si="96"/>
        <v>0</v>
      </c>
      <c r="H473" s="56">
        <f t="shared" si="97"/>
        <v>0</v>
      </c>
      <c r="I473" s="6"/>
      <c r="J473" s="6"/>
      <c r="K473" s="6"/>
      <c r="L473" s="6"/>
      <c r="M473" s="6"/>
      <c r="N473" s="6"/>
      <c r="O473" s="6"/>
      <c r="P473" s="6"/>
      <c r="Q473" s="6"/>
      <c r="R473" s="6"/>
      <c r="S473" s="6"/>
      <c r="T473" s="6"/>
      <c r="U473" s="6"/>
      <c r="V473" s="6"/>
      <c r="W473" s="6"/>
      <c r="X473" s="6"/>
      <c r="Y473" s="6"/>
      <c r="Z473" s="6"/>
      <c r="AA473" s="6"/>
      <c r="AB473" s="6"/>
      <c r="AC473" s="6"/>
      <c r="AD473" s="6"/>
      <c r="AE473" s="6"/>
      <c r="AF473" s="6"/>
    </row>
    <row r="474" ht="12.0" customHeight="1" outlineLevel="3">
      <c r="A474" s="6"/>
      <c r="B474" s="218" t="s">
        <v>1002</v>
      </c>
      <c r="C474" s="70" t="s">
        <v>1003</v>
      </c>
      <c r="D474" s="63" t="s">
        <v>612</v>
      </c>
      <c r="E474" s="216">
        <v>11.0</v>
      </c>
      <c r="F474" s="217"/>
      <c r="G474" s="192">
        <f t="shared" si="96"/>
        <v>0</v>
      </c>
      <c r="H474" s="56">
        <f t="shared" si="97"/>
        <v>0</v>
      </c>
      <c r="I474" s="6"/>
      <c r="J474" s="6"/>
      <c r="K474" s="6"/>
      <c r="L474" s="6"/>
      <c r="M474" s="6"/>
      <c r="N474" s="6"/>
      <c r="O474" s="6"/>
      <c r="P474" s="6"/>
      <c r="Q474" s="6"/>
      <c r="R474" s="6"/>
      <c r="S474" s="6"/>
      <c r="T474" s="6"/>
      <c r="U474" s="6"/>
      <c r="V474" s="6"/>
      <c r="W474" s="6"/>
      <c r="X474" s="6"/>
      <c r="Y474" s="6"/>
      <c r="Z474" s="6"/>
      <c r="AA474" s="6"/>
      <c r="AB474" s="6"/>
      <c r="AC474" s="6"/>
      <c r="AD474" s="6"/>
      <c r="AE474" s="6"/>
      <c r="AF474" s="6"/>
    </row>
    <row r="475" ht="12.0" customHeight="1" outlineLevel="3">
      <c r="A475" s="6"/>
      <c r="B475" s="218" t="s">
        <v>1004</v>
      </c>
      <c r="C475" s="70" t="s">
        <v>1005</v>
      </c>
      <c r="D475" s="63" t="s">
        <v>612</v>
      </c>
      <c r="E475" s="216">
        <v>17.0</v>
      </c>
      <c r="F475" s="217"/>
      <c r="G475" s="192">
        <f t="shared" si="96"/>
        <v>0</v>
      </c>
      <c r="H475" s="56">
        <f t="shared" si="97"/>
        <v>0</v>
      </c>
      <c r="I475" s="6"/>
      <c r="J475" s="6"/>
      <c r="K475" s="6"/>
      <c r="L475" s="6"/>
      <c r="M475" s="6"/>
      <c r="N475" s="6"/>
      <c r="O475" s="6"/>
      <c r="P475" s="6"/>
      <c r="Q475" s="6"/>
      <c r="R475" s="6"/>
      <c r="S475" s="6"/>
      <c r="T475" s="6"/>
      <c r="U475" s="6"/>
      <c r="V475" s="6"/>
      <c r="W475" s="6"/>
      <c r="X475" s="6"/>
      <c r="Y475" s="6"/>
      <c r="Z475" s="6"/>
      <c r="AA475" s="6"/>
      <c r="AB475" s="6"/>
      <c r="AC475" s="6"/>
      <c r="AD475" s="6"/>
      <c r="AE475" s="6"/>
      <c r="AF475" s="6"/>
    </row>
    <row r="476" ht="12.0" customHeight="1" outlineLevel="3">
      <c r="A476" s="6"/>
      <c r="B476" s="218" t="s">
        <v>1006</v>
      </c>
      <c r="C476" s="70" t="s">
        <v>1007</v>
      </c>
      <c r="D476" s="63" t="s">
        <v>612</v>
      </c>
      <c r="E476" s="216">
        <v>6.0</v>
      </c>
      <c r="F476" s="217"/>
      <c r="G476" s="192">
        <f t="shared" si="96"/>
        <v>0</v>
      </c>
      <c r="H476" s="56">
        <f t="shared" si="97"/>
        <v>0</v>
      </c>
      <c r="I476" s="6"/>
      <c r="J476" s="6"/>
      <c r="K476" s="6"/>
      <c r="L476" s="6"/>
      <c r="M476" s="6"/>
      <c r="N476" s="6"/>
      <c r="O476" s="6"/>
      <c r="P476" s="6"/>
      <c r="Q476" s="6"/>
      <c r="R476" s="6"/>
      <c r="S476" s="6"/>
      <c r="T476" s="6"/>
      <c r="U476" s="6"/>
      <c r="V476" s="6"/>
      <c r="W476" s="6"/>
      <c r="X476" s="6"/>
      <c r="Y476" s="6"/>
      <c r="Z476" s="6"/>
      <c r="AA476" s="6"/>
      <c r="AB476" s="6"/>
      <c r="AC476" s="6"/>
      <c r="AD476" s="6"/>
      <c r="AE476" s="6"/>
      <c r="AF476" s="6"/>
    </row>
    <row r="477" ht="12.0" customHeight="1" outlineLevel="3">
      <c r="A477" s="6"/>
      <c r="B477" s="218" t="s">
        <v>1008</v>
      </c>
      <c r="C477" s="70" t="s">
        <v>1009</v>
      </c>
      <c r="D477" s="63" t="s">
        <v>612</v>
      </c>
      <c r="E477" s="216">
        <v>16.0</v>
      </c>
      <c r="F477" s="217"/>
      <c r="G477" s="192">
        <f t="shared" si="96"/>
        <v>0</v>
      </c>
      <c r="H477" s="56">
        <f t="shared" si="97"/>
        <v>0</v>
      </c>
      <c r="I477" s="6"/>
      <c r="J477" s="6"/>
      <c r="K477" s="6"/>
      <c r="L477" s="6"/>
      <c r="M477" s="6"/>
      <c r="N477" s="6"/>
      <c r="O477" s="6"/>
      <c r="P477" s="6"/>
      <c r="Q477" s="6"/>
      <c r="R477" s="6"/>
      <c r="S477" s="6"/>
      <c r="T477" s="6"/>
      <c r="U477" s="6"/>
      <c r="V477" s="6"/>
      <c r="W477" s="6"/>
      <c r="X477" s="6"/>
      <c r="Y477" s="6"/>
      <c r="Z477" s="6"/>
      <c r="AA477" s="6"/>
      <c r="AB477" s="6"/>
      <c r="AC477" s="6"/>
      <c r="AD477" s="6"/>
      <c r="AE477" s="6"/>
      <c r="AF477" s="6"/>
    </row>
    <row r="478" ht="12.0" customHeight="1" outlineLevel="3">
      <c r="A478" s="6"/>
      <c r="B478" s="218" t="s">
        <v>1010</v>
      </c>
      <c r="C478" s="70" t="s">
        <v>1011</v>
      </c>
      <c r="D478" s="63" t="s">
        <v>612</v>
      </c>
      <c r="E478" s="216">
        <v>8.0</v>
      </c>
      <c r="F478" s="217"/>
      <c r="G478" s="192">
        <f t="shared" si="96"/>
        <v>0</v>
      </c>
      <c r="H478" s="56">
        <f t="shared" si="97"/>
        <v>0</v>
      </c>
      <c r="I478" s="6"/>
      <c r="J478" s="6"/>
      <c r="K478" s="6"/>
      <c r="L478" s="6"/>
      <c r="M478" s="6"/>
      <c r="N478" s="6"/>
      <c r="O478" s="6"/>
      <c r="P478" s="6"/>
      <c r="Q478" s="6"/>
      <c r="R478" s="6"/>
      <c r="S478" s="6"/>
      <c r="T478" s="6"/>
      <c r="U478" s="6"/>
      <c r="V478" s="6"/>
      <c r="W478" s="6"/>
      <c r="X478" s="6"/>
      <c r="Y478" s="6"/>
      <c r="Z478" s="6"/>
      <c r="AA478" s="6"/>
      <c r="AB478" s="6"/>
      <c r="AC478" s="6"/>
      <c r="AD478" s="6"/>
      <c r="AE478" s="6"/>
      <c r="AF478" s="6"/>
    </row>
    <row r="479" ht="12.0" customHeight="1" outlineLevel="3">
      <c r="A479" s="6"/>
      <c r="B479" s="218" t="s">
        <v>1012</v>
      </c>
      <c r="C479" s="70" t="s">
        <v>1013</v>
      </c>
      <c r="D479" s="63" t="s">
        <v>612</v>
      </c>
      <c r="E479" s="216">
        <v>8.0</v>
      </c>
      <c r="F479" s="217"/>
      <c r="G479" s="192">
        <f t="shared" si="96"/>
        <v>0</v>
      </c>
      <c r="H479" s="56">
        <f t="shared" si="97"/>
        <v>0</v>
      </c>
      <c r="I479" s="6"/>
      <c r="J479" s="6"/>
      <c r="K479" s="6"/>
      <c r="L479" s="6"/>
      <c r="M479" s="6"/>
      <c r="N479" s="6"/>
      <c r="O479" s="6"/>
      <c r="P479" s="6"/>
      <c r="Q479" s="6"/>
      <c r="R479" s="6"/>
      <c r="S479" s="6"/>
      <c r="T479" s="6"/>
      <c r="U479" s="6"/>
      <c r="V479" s="6"/>
      <c r="W479" s="6"/>
      <c r="X479" s="6"/>
      <c r="Y479" s="6"/>
      <c r="Z479" s="6"/>
      <c r="AA479" s="6"/>
      <c r="AB479" s="6"/>
      <c r="AC479" s="6"/>
      <c r="AD479" s="6"/>
      <c r="AE479" s="6"/>
      <c r="AF479" s="6"/>
    </row>
    <row r="480" ht="12.0" customHeight="1" outlineLevel="3">
      <c r="A480" s="6"/>
      <c r="B480" s="218" t="s">
        <v>1014</v>
      </c>
      <c r="C480" s="70" t="s">
        <v>1015</v>
      </c>
      <c r="D480" s="63" t="s">
        <v>612</v>
      </c>
      <c r="E480" s="216">
        <v>32.0</v>
      </c>
      <c r="F480" s="217"/>
      <c r="G480" s="192">
        <f t="shared" si="96"/>
        <v>0</v>
      </c>
      <c r="H480" s="56">
        <f t="shared" si="97"/>
        <v>0</v>
      </c>
      <c r="I480" s="6"/>
      <c r="J480" s="6"/>
      <c r="K480" s="6"/>
      <c r="L480" s="6"/>
      <c r="M480" s="6"/>
      <c r="N480" s="6"/>
      <c r="O480" s="6"/>
      <c r="P480" s="6"/>
      <c r="Q480" s="6"/>
      <c r="R480" s="6"/>
      <c r="S480" s="6"/>
      <c r="T480" s="6"/>
      <c r="U480" s="6"/>
      <c r="V480" s="6"/>
      <c r="W480" s="6"/>
      <c r="X480" s="6"/>
      <c r="Y480" s="6"/>
      <c r="Z480" s="6"/>
      <c r="AA480" s="6"/>
      <c r="AB480" s="6"/>
      <c r="AC480" s="6"/>
      <c r="AD480" s="6"/>
      <c r="AE480" s="6"/>
      <c r="AF480" s="6"/>
    </row>
    <row r="481" ht="12.0" customHeight="1" outlineLevel="2">
      <c r="A481" s="6"/>
      <c r="B481" s="176">
        <v>12.8</v>
      </c>
      <c r="C481" s="177" t="s">
        <v>1016</v>
      </c>
      <c r="D481" s="178"/>
      <c r="E481" s="179"/>
      <c r="F481" s="180"/>
      <c r="G481" s="181">
        <f>SUM(G482:G486)</f>
        <v>0</v>
      </c>
      <c r="H481" s="182" t="str">
        <f>G481/$G$827</f>
        <v>#DIV/0!</v>
      </c>
      <c r="I481" s="6"/>
      <c r="J481" s="6"/>
      <c r="K481" s="6"/>
      <c r="L481" s="6"/>
      <c r="M481" s="6"/>
      <c r="N481" s="6"/>
      <c r="O481" s="6"/>
      <c r="P481" s="6"/>
      <c r="Q481" s="6"/>
      <c r="R481" s="6"/>
      <c r="S481" s="6"/>
      <c r="T481" s="6"/>
      <c r="U481" s="6"/>
      <c r="V481" s="6"/>
      <c r="W481" s="6"/>
      <c r="X481" s="6"/>
      <c r="Y481" s="6"/>
      <c r="Z481" s="6"/>
      <c r="AA481" s="6"/>
      <c r="AB481" s="6"/>
      <c r="AC481" s="6"/>
      <c r="AD481" s="6"/>
      <c r="AE481" s="6"/>
      <c r="AF481" s="6"/>
    </row>
    <row r="482" ht="12.0" customHeight="1" outlineLevel="3">
      <c r="A482" s="6"/>
      <c r="B482" s="218" t="s">
        <v>1017</v>
      </c>
      <c r="C482" s="70" t="s">
        <v>1018</v>
      </c>
      <c r="D482" s="63" t="s">
        <v>612</v>
      </c>
      <c r="E482" s="216">
        <v>1.0</v>
      </c>
      <c r="F482" s="217"/>
      <c r="G482" s="192">
        <f t="shared" ref="G482:G486" si="98">ROUND(E482*F482,0)</f>
        <v>0</v>
      </c>
      <c r="H482" s="56">
        <f t="shared" ref="H482:H486" si="99">IFERROR(G482/$G$827,0)</f>
        <v>0</v>
      </c>
      <c r="I482" s="6"/>
      <c r="J482" s="6"/>
      <c r="K482" s="6"/>
      <c r="L482" s="6"/>
      <c r="M482" s="6"/>
      <c r="N482" s="6"/>
      <c r="O482" s="6"/>
      <c r="P482" s="6"/>
      <c r="Q482" s="6"/>
      <c r="R482" s="6"/>
      <c r="S482" s="6"/>
      <c r="T482" s="6"/>
      <c r="U482" s="6"/>
      <c r="V482" s="6"/>
      <c r="W482" s="6"/>
      <c r="X482" s="6"/>
      <c r="Y482" s="6"/>
      <c r="Z482" s="6"/>
      <c r="AA482" s="6"/>
      <c r="AB482" s="6"/>
      <c r="AC482" s="6"/>
      <c r="AD482" s="6"/>
      <c r="AE482" s="6"/>
      <c r="AF482" s="6"/>
    </row>
    <row r="483" ht="12.0" customHeight="1" outlineLevel="3">
      <c r="A483" s="6"/>
      <c r="B483" s="218" t="s">
        <v>1019</v>
      </c>
      <c r="C483" s="70" t="s">
        <v>1020</v>
      </c>
      <c r="D483" s="63" t="s">
        <v>635</v>
      </c>
      <c r="E483" s="216">
        <v>60.0</v>
      </c>
      <c r="F483" s="217"/>
      <c r="G483" s="192">
        <f t="shared" si="98"/>
        <v>0</v>
      </c>
      <c r="H483" s="56">
        <f t="shared" si="99"/>
        <v>0</v>
      </c>
      <c r="I483" s="6"/>
      <c r="J483" s="6"/>
      <c r="K483" s="6"/>
      <c r="L483" s="6"/>
      <c r="M483" s="6"/>
      <c r="N483" s="6"/>
      <c r="O483" s="6"/>
      <c r="P483" s="6"/>
      <c r="Q483" s="6"/>
      <c r="R483" s="6"/>
      <c r="S483" s="6"/>
      <c r="T483" s="6"/>
      <c r="U483" s="6"/>
      <c r="V483" s="6"/>
      <c r="W483" s="6"/>
      <c r="X483" s="6"/>
      <c r="Y483" s="6"/>
      <c r="Z483" s="6"/>
      <c r="AA483" s="6"/>
      <c r="AB483" s="6"/>
      <c r="AC483" s="6"/>
      <c r="AD483" s="6"/>
      <c r="AE483" s="6"/>
      <c r="AF483" s="6"/>
    </row>
    <row r="484" ht="12.0" customHeight="1" outlineLevel="3">
      <c r="A484" s="6"/>
      <c r="B484" s="218" t="s">
        <v>1021</v>
      </c>
      <c r="C484" s="70" t="s">
        <v>1022</v>
      </c>
      <c r="D484" s="63" t="s">
        <v>612</v>
      </c>
      <c r="E484" s="216">
        <v>1.0</v>
      </c>
      <c r="F484" s="217"/>
      <c r="G484" s="192">
        <f t="shared" si="98"/>
        <v>0</v>
      </c>
      <c r="H484" s="56">
        <f t="shared" si="99"/>
        <v>0</v>
      </c>
      <c r="I484" s="6"/>
      <c r="J484" s="6"/>
      <c r="K484" s="6"/>
      <c r="L484" s="6"/>
      <c r="M484" s="6"/>
      <c r="N484" s="6"/>
      <c r="O484" s="6"/>
      <c r="P484" s="6"/>
      <c r="Q484" s="6"/>
      <c r="R484" s="6"/>
      <c r="S484" s="6"/>
      <c r="T484" s="6"/>
      <c r="U484" s="6"/>
      <c r="V484" s="6"/>
      <c r="W484" s="6"/>
      <c r="X484" s="6"/>
      <c r="Y484" s="6"/>
      <c r="Z484" s="6"/>
      <c r="AA484" s="6"/>
      <c r="AB484" s="6"/>
      <c r="AC484" s="6"/>
      <c r="AD484" s="6"/>
      <c r="AE484" s="6"/>
      <c r="AF484" s="6"/>
    </row>
    <row r="485" ht="12.0" customHeight="1" outlineLevel="3">
      <c r="A485" s="6"/>
      <c r="B485" s="218" t="s">
        <v>1023</v>
      </c>
      <c r="C485" s="70" t="s">
        <v>1024</v>
      </c>
      <c r="D485" s="63" t="s">
        <v>612</v>
      </c>
      <c r="E485" s="216">
        <v>2.0</v>
      </c>
      <c r="F485" s="217"/>
      <c r="G485" s="192">
        <f t="shared" si="98"/>
        <v>0</v>
      </c>
      <c r="H485" s="56">
        <f t="shared" si="99"/>
        <v>0</v>
      </c>
      <c r="I485" s="6"/>
      <c r="J485" s="6"/>
      <c r="K485" s="6"/>
      <c r="L485" s="6"/>
      <c r="M485" s="6"/>
      <c r="N485" s="6"/>
      <c r="O485" s="6"/>
      <c r="P485" s="6"/>
      <c r="Q485" s="6"/>
      <c r="R485" s="6"/>
      <c r="S485" s="6"/>
      <c r="T485" s="6"/>
      <c r="U485" s="6"/>
      <c r="V485" s="6"/>
      <c r="W485" s="6"/>
      <c r="X485" s="6"/>
      <c r="Y485" s="6"/>
      <c r="Z485" s="6"/>
      <c r="AA485" s="6"/>
      <c r="AB485" s="6"/>
      <c r="AC485" s="6"/>
      <c r="AD485" s="6"/>
      <c r="AE485" s="6"/>
      <c r="AF485" s="6"/>
    </row>
    <row r="486" ht="12.0" customHeight="1" outlineLevel="3">
      <c r="A486" s="6"/>
      <c r="B486" s="218" t="s">
        <v>1025</v>
      </c>
      <c r="C486" s="70" t="s">
        <v>1026</v>
      </c>
      <c r="D486" s="63" t="s">
        <v>612</v>
      </c>
      <c r="E486" s="216">
        <v>1.0</v>
      </c>
      <c r="F486" s="217"/>
      <c r="G486" s="192">
        <f t="shared" si="98"/>
        <v>0</v>
      </c>
      <c r="H486" s="56">
        <f t="shared" si="99"/>
        <v>0</v>
      </c>
      <c r="I486" s="6"/>
      <c r="J486" s="6"/>
      <c r="K486" s="6"/>
      <c r="L486" s="6"/>
      <c r="M486" s="6"/>
      <c r="N486" s="6"/>
      <c r="O486" s="6"/>
      <c r="P486" s="6"/>
      <c r="Q486" s="6"/>
      <c r="R486" s="6"/>
      <c r="S486" s="6"/>
      <c r="T486" s="6"/>
      <c r="U486" s="6"/>
      <c r="V486" s="6"/>
      <c r="W486" s="6"/>
      <c r="X486" s="6"/>
      <c r="Y486" s="6"/>
      <c r="Z486" s="6"/>
      <c r="AA486" s="6"/>
      <c r="AB486" s="6"/>
      <c r="AC486" s="6"/>
      <c r="AD486" s="6"/>
      <c r="AE486" s="6"/>
      <c r="AF486" s="6"/>
    </row>
    <row r="487" ht="12.0" customHeight="1" outlineLevel="2">
      <c r="A487" s="6"/>
      <c r="B487" s="176">
        <v>12.9</v>
      </c>
      <c r="C487" s="177" t="s">
        <v>1027</v>
      </c>
      <c r="D487" s="178"/>
      <c r="E487" s="179"/>
      <c r="F487" s="180"/>
      <c r="G487" s="181">
        <f>SUM(G488:G489)</f>
        <v>0</v>
      </c>
      <c r="H487" s="182" t="str">
        <f>G487/$G$827</f>
        <v>#DIV/0!</v>
      </c>
      <c r="I487" s="6"/>
      <c r="J487" s="6"/>
      <c r="K487" s="6"/>
      <c r="L487" s="6"/>
      <c r="M487" s="6"/>
      <c r="N487" s="6"/>
      <c r="O487" s="6"/>
      <c r="P487" s="6"/>
      <c r="Q487" s="6"/>
      <c r="R487" s="6"/>
      <c r="S487" s="6"/>
      <c r="T487" s="6"/>
      <c r="U487" s="6"/>
      <c r="V487" s="6"/>
      <c r="W487" s="6"/>
      <c r="X487" s="6"/>
      <c r="Y487" s="6"/>
      <c r="Z487" s="6"/>
      <c r="AA487" s="6"/>
      <c r="AB487" s="6"/>
      <c r="AC487" s="6"/>
      <c r="AD487" s="6"/>
      <c r="AE487" s="6"/>
      <c r="AF487" s="6"/>
    </row>
    <row r="488" ht="12.0" customHeight="1" outlineLevel="3">
      <c r="A488" s="6"/>
      <c r="B488" s="218" t="s">
        <v>1028</v>
      </c>
      <c r="C488" s="70" t="s">
        <v>1029</v>
      </c>
      <c r="D488" s="63" t="s">
        <v>612</v>
      </c>
      <c r="E488" s="216">
        <v>1.0</v>
      </c>
      <c r="F488" s="217"/>
      <c r="G488" s="192">
        <f t="shared" ref="G488:G489" si="100">ROUND(E488*F488,0)</f>
        <v>0</v>
      </c>
      <c r="H488" s="56">
        <f t="shared" ref="H488:H489" si="101">IFERROR(G488/$G$827,0)</f>
        <v>0</v>
      </c>
      <c r="I488" s="6"/>
      <c r="J488" s="6"/>
      <c r="K488" s="6"/>
      <c r="L488" s="6"/>
      <c r="M488" s="6"/>
      <c r="N488" s="6"/>
      <c r="O488" s="6"/>
      <c r="P488" s="6"/>
      <c r="Q488" s="6"/>
      <c r="R488" s="6"/>
      <c r="S488" s="6"/>
      <c r="T488" s="6"/>
      <c r="U488" s="6"/>
      <c r="V488" s="6"/>
      <c r="W488" s="6"/>
      <c r="X488" s="6"/>
      <c r="Y488" s="6"/>
      <c r="Z488" s="6"/>
      <c r="AA488" s="6"/>
      <c r="AB488" s="6"/>
      <c r="AC488" s="6"/>
      <c r="AD488" s="6"/>
      <c r="AE488" s="6"/>
      <c r="AF488" s="6"/>
    </row>
    <row r="489" ht="12.0" customHeight="1" outlineLevel="3">
      <c r="A489" s="6"/>
      <c r="B489" s="218" t="s">
        <v>1030</v>
      </c>
      <c r="C489" s="70" t="s">
        <v>1031</v>
      </c>
      <c r="D489" s="63" t="s">
        <v>612</v>
      </c>
      <c r="E489" s="216">
        <v>1.0</v>
      </c>
      <c r="F489" s="217"/>
      <c r="G489" s="192">
        <f t="shared" si="100"/>
        <v>0</v>
      </c>
      <c r="H489" s="56">
        <f t="shared" si="101"/>
        <v>0</v>
      </c>
      <c r="I489" s="6"/>
      <c r="J489" s="6"/>
      <c r="K489" s="6"/>
      <c r="L489" s="6"/>
      <c r="M489" s="6"/>
      <c r="N489" s="6"/>
      <c r="O489" s="6"/>
      <c r="P489" s="6"/>
      <c r="Q489" s="6"/>
      <c r="R489" s="6"/>
      <c r="S489" s="6"/>
      <c r="T489" s="6"/>
      <c r="U489" s="6"/>
      <c r="V489" s="6"/>
      <c r="W489" s="6"/>
      <c r="X489" s="6"/>
      <c r="Y489" s="6"/>
      <c r="Z489" s="6"/>
      <c r="AA489" s="6"/>
      <c r="AB489" s="6"/>
      <c r="AC489" s="6"/>
      <c r="AD489" s="6"/>
      <c r="AE489" s="6"/>
      <c r="AF489" s="6"/>
    </row>
    <row r="490" ht="12.0" customHeight="1" outlineLevel="2">
      <c r="A490" s="6"/>
      <c r="B490" s="219">
        <v>12.1</v>
      </c>
      <c r="C490" s="177" t="s">
        <v>1032</v>
      </c>
      <c r="D490" s="178"/>
      <c r="E490" s="179"/>
      <c r="F490" s="180"/>
      <c r="G490" s="181">
        <f>SUM(G491:G492)</f>
        <v>0</v>
      </c>
      <c r="H490" s="182" t="str">
        <f>G490/$G$827</f>
        <v>#DIV/0!</v>
      </c>
      <c r="I490" s="6"/>
      <c r="J490" s="6"/>
      <c r="K490" s="6"/>
      <c r="L490" s="6"/>
      <c r="M490" s="6"/>
      <c r="N490" s="6"/>
      <c r="O490" s="6"/>
      <c r="P490" s="6"/>
      <c r="Q490" s="6"/>
      <c r="R490" s="6"/>
      <c r="S490" s="6"/>
      <c r="T490" s="6"/>
      <c r="U490" s="6"/>
      <c r="V490" s="6"/>
      <c r="W490" s="6"/>
      <c r="X490" s="6"/>
      <c r="Y490" s="6"/>
      <c r="Z490" s="6"/>
      <c r="AA490" s="6"/>
      <c r="AB490" s="6"/>
      <c r="AC490" s="6"/>
      <c r="AD490" s="6"/>
      <c r="AE490" s="6"/>
      <c r="AF490" s="6"/>
    </row>
    <row r="491" ht="12.0" customHeight="1" outlineLevel="3">
      <c r="A491" s="6"/>
      <c r="B491" s="220" t="s">
        <v>1033</v>
      </c>
      <c r="C491" s="70" t="s">
        <v>1034</v>
      </c>
      <c r="D491" s="63" t="s">
        <v>612</v>
      </c>
      <c r="E491" s="216">
        <v>1.0</v>
      </c>
      <c r="F491" s="217"/>
      <c r="G491" s="192">
        <f t="shared" ref="G491:G492" si="102">ROUND(E491*F491,0)</f>
        <v>0</v>
      </c>
      <c r="H491" s="56">
        <f t="shared" ref="H491:H538" si="103">IFERROR(G491/$G$827,0)</f>
        <v>0</v>
      </c>
      <c r="I491" s="6"/>
      <c r="J491" s="6"/>
      <c r="K491" s="6"/>
      <c r="L491" s="6"/>
      <c r="M491" s="6"/>
      <c r="N491" s="6"/>
      <c r="O491" s="6"/>
      <c r="P491" s="6"/>
      <c r="Q491" s="6"/>
      <c r="R491" s="6"/>
      <c r="S491" s="6"/>
      <c r="T491" s="6"/>
      <c r="U491" s="6"/>
      <c r="V491" s="6"/>
      <c r="W491" s="6"/>
      <c r="X491" s="6"/>
      <c r="Y491" s="6"/>
      <c r="Z491" s="6"/>
      <c r="AA491" s="6"/>
      <c r="AB491" s="6"/>
      <c r="AC491" s="6"/>
      <c r="AD491" s="6"/>
      <c r="AE491" s="6"/>
      <c r="AF491" s="6"/>
    </row>
    <row r="492" ht="12.0" customHeight="1" outlineLevel="3">
      <c r="A492" s="6"/>
      <c r="B492" s="220" t="s">
        <v>1035</v>
      </c>
      <c r="C492" s="70" t="s">
        <v>1036</v>
      </c>
      <c r="D492" s="63" t="s">
        <v>612</v>
      </c>
      <c r="E492" s="216">
        <v>1.0</v>
      </c>
      <c r="F492" s="217"/>
      <c r="G492" s="192">
        <f t="shared" si="102"/>
        <v>0</v>
      </c>
      <c r="H492" s="56">
        <f t="shared" si="103"/>
        <v>0</v>
      </c>
      <c r="I492" s="6"/>
      <c r="J492" s="6"/>
      <c r="K492" s="6"/>
      <c r="L492" s="6"/>
      <c r="M492" s="6"/>
      <c r="N492" s="6"/>
      <c r="O492" s="6"/>
      <c r="P492" s="6"/>
      <c r="Q492" s="6"/>
      <c r="R492" s="6"/>
      <c r="S492" s="6"/>
      <c r="T492" s="6"/>
      <c r="U492" s="6"/>
      <c r="V492" s="6"/>
      <c r="W492" s="6"/>
      <c r="X492" s="6"/>
      <c r="Y492" s="6"/>
      <c r="Z492" s="6"/>
      <c r="AA492" s="6"/>
      <c r="AB492" s="6"/>
      <c r="AC492" s="6"/>
      <c r="AD492" s="6"/>
      <c r="AE492" s="6"/>
      <c r="AF492" s="6"/>
    </row>
    <row r="493" ht="12.0" customHeight="1" outlineLevel="1">
      <c r="A493" s="168"/>
      <c r="B493" s="169">
        <v>13.0</v>
      </c>
      <c r="C493" s="170" t="s">
        <v>1037</v>
      </c>
      <c r="D493" s="171" t="s">
        <v>407</v>
      </c>
      <c r="E493" s="172"/>
      <c r="F493" s="173">
        <f>G493/$E$5</f>
        <v>0</v>
      </c>
      <c r="G493" s="174">
        <f>G494+G518</f>
        <v>0</v>
      </c>
      <c r="H493" s="175">
        <f t="shared" si="103"/>
        <v>0</v>
      </c>
      <c r="I493" s="214"/>
      <c r="J493" s="214"/>
      <c r="K493" s="47"/>
      <c r="L493" s="48"/>
      <c r="M493" s="12"/>
      <c r="N493" s="12"/>
      <c r="O493" s="12"/>
      <c r="P493" s="153"/>
      <c r="Q493" s="12"/>
      <c r="R493" s="49"/>
      <c r="S493" s="12"/>
      <c r="T493" s="12"/>
      <c r="U493" s="12"/>
      <c r="V493" s="12"/>
      <c r="W493" s="12"/>
      <c r="X493" s="12"/>
      <c r="Y493" s="12"/>
      <c r="Z493" s="12"/>
      <c r="AA493" s="12"/>
      <c r="AB493" s="12"/>
      <c r="AC493" s="12"/>
      <c r="AD493" s="12"/>
      <c r="AE493" s="12"/>
      <c r="AF493" s="12"/>
    </row>
    <row r="494" ht="12.0" customHeight="1" outlineLevel="2">
      <c r="A494" s="6"/>
      <c r="B494" s="176">
        <v>13.1</v>
      </c>
      <c r="C494" s="177" t="s">
        <v>1038</v>
      </c>
      <c r="D494" s="178"/>
      <c r="E494" s="179"/>
      <c r="F494" s="180"/>
      <c r="G494" s="181">
        <f>SUM(G495:G517)</f>
        <v>0</v>
      </c>
      <c r="H494" s="182">
        <f t="shared" si="103"/>
        <v>0</v>
      </c>
      <c r="I494" s="6"/>
      <c r="J494" s="6"/>
      <c r="K494" s="6"/>
      <c r="L494" s="6"/>
      <c r="M494" s="6"/>
      <c r="N494" s="6"/>
      <c r="O494" s="6"/>
      <c r="P494" s="6"/>
      <c r="Q494" s="6"/>
      <c r="R494" s="6"/>
      <c r="S494" s="6"/>
      <c r="T494" s="6"/>
      <c r="U494" s="6"/>
      <c r="V494" s="6"/>
      <c r="W494" s="6"/>
      <c r="X494" s="6"/>
      <c r="Y494" s="6"/>
      <c r="Z494" s="6"/>
      <c r="AA494" s="6"/>
      <c r="AB494" s="6"/>
      <c r="AC494" s="6"/>
      <c r="AD494" s="6"/>
      <c r="AE494" s="6"/>
      <c r="AF494" s="6"/>
    </row>
    <row r="495" ht="12.0" customHeight="1" outlineLevel="3">
      <c r="A495" s="6"/>
      <c r="B495" s="215" t="s">
        <v>1039</v>
      </c>
      <c r="C495" s="70" t="s">
        <v>1040</v>
      </c>
      <c r="D495" s="63" t="s">
        <v>612</v>
      </c>
      <c r="E495" s="216">
        <v>269.0</v>
      </c>
      <c r="F495" s="217"/>
      <c r="G495" s="192">
        <f t="shared" ref="G495:G517" si="104">ROUND(E495*F495,0)</f>
        <v>0</v>
      </c>
      <c r="H495" s="56">
        <f t="shared" si="103"/>
        <v>0</v>
      </c>
      <c r="I495" s="6"/>
      <c r="J495" s="6"/>
      <c r="K495" s="6"/>
      <c r="L495" s="221"/>
      <c r="M495" s="6"/>
      <c r="N495" s="6"/>
      <c r="O495" s="6"/>
      <c r="P495" s="6"/>
      <c r="Q495" s="6"/>
      <c r="R495" s="6"/>
      <c r="S495" s="6"/>
      <c r="T495" s="6"/>
      <c r="U495" s="6"/>
      <c r="V495" s="6"/>
      <c r="W495" s="6"/>
      <c r="X495" s="6"/>
      <c r="Y495" s="6"/>
      <c r="Z495" s="6"/>
      <c r="AA495" s="6"/>
      <c r="AB495" s="6"/>
      <c r="AC495" s="6"/>
      <c r="AD495" s="6"/>
      <c r="AE495" s="6"/>
      <c r="AF495" s="6"/>
    </row>
    <row r="496" ht="12.0" customHeight="1" outlineLevel="3">
      <c r="A496" s="6"/>
      <c r="B496" s="215" t="s">
        <v>1041</v>
      </c>
      <c r="C496" s="70" t="s">
        <v>1042</v>
      </c>
      <c r="D496" s="63" t="s">
        <v>612</v>
      </c>
      <c r="E496" s="216">
        <v>37.0</v>
      </c>
      <c r="F496" s="217"/>
      <c r="G496" s="192">
        <f t="shared" si="104"/>
        <v>0</v>
      </c>
      <c r="H496" s="56">
        <f t="shared" si="103"/>
        <v>0</v>
      </c>
      <c r="I496" s="6"/>
      <c r="J496" s="6"/>
      <c r="K496" s="6"/>
      <c r="L496" s="221"/>
      <c r="M496" s="6"/>
      <c r="N496" s="6"/>
      <c r="O496" s="6"/>
      <c r="P496" s="6"/>
      <c r="Q496" s="6"/>
      <c r="R496" s="6"/>
      <c r="S496" s="6"/>
      <c r="T496" s="6"/>
      <c r="U496" s="6"/>
      <c r="V496" s="6"/>
      <c r="W496" s="6"/>
      <c r="X496" s="6"/>
      <c r="Y496" s="6"/>
      <c r="Z496" s="6"/>
      <c r="AA496" s="6"/>
      <c r="AB496" s="6"/>
      <c r="AC496" s="6"/>
      <c r="AD496" s="6"/>
      <c r="AE496" s="6"/>
      <c r="AF496" s="6"/>
    </row>
    <row r="497" ht="12.0" customHeight="1" outlineLevel="3">
      <c r="A497" s="6"/>
      <c r="B497" s="215" t="s">
        <v>1043</v>
      </c>
      <c r="C497" s="70" t="s">
        <v>1044</v>
      </c>
      <c r="D497" s="63" t="s">
        <v>612</v>
      </c>
      <c r="E497" s="216">
        <v>106.0</v>
      </c>
      <c r="F497" s="217"/>
      <c r="G497" s="192">
        <f t="shared" si="104"/>
        <v>0</v>
      </c>
      <c r="H497" s="56">
        <f t="shared" si="103"/>
        <v>0</v>
      </c>
      <c r="I497" s="6"/>
      <c r="J497" s="6"/>
      <c r="K497" s="6"/>
      <c r="L497" s="221"/>
      <c r="M497" s="6"/>
      <c r="N497" s="6"/>
      <c r="O497" s="6"/>
      <c r="P497" s="6"/>
      <c r="Q497" s="6"/>
      <c r="R497" s="6"/>
      <c r="S497" s="6"/>
      <c r="T497" s="6"/>
      <c r="U497" s="6"/>
      <c r="V497" s="6"/>
      <c r="W497" s="6"/>
      <c r="X497" s="6"/>
      <c r="Y497" s="6"/>
      <c r="Z497" s="6"/>
      <c r="AA497" s="6"/>
      <c r="AB497" s="6"/>
      <c r="AC497" s="6"/>
      <c r="AD497" s="6"/>
      <c r="AE497" s="6"/>
      <c r="AF497" s="6"/>
    </row>
    <row r="498" ht="12.0" customHeight="1" outlineLevel="3">
      <c r="A498" s="6"/>
      <c r="B498" s="215" t="s">
        <v>1045</v>
      </c>
      <c r="C498" s="70" t="s">
        <v>1046</v>
      </c>
      <c r="D498" s="63" t="s">
        <v>612</v>
      </c>
      <c r="E498" s="216">
        <v>115.0</v>
      </c>
      <c r="F498" s="217"/>
      <c r="G498" s="192">
        <f t="shared" si="104"/>
        <v>0</v>
      </c>
      <c r="H498" s="56">
        <f t="shared" si="103"/>
        <v>0</v>
      </c>
      <c r="I498" s="6"/>
      <c r="J498" s="6"/>
      <c r="K498" s="6"/>
      <c r="L498" s="221"/>
      <c r="M498" s="6"/>
      <c r="N498" s="6"/>
      <c r="O498" s="6"/>
      <c r="P498" s="6"/>
      <c r="Q498" s="6"/>
      <c r="R498" s="6"/>
      <c r="S498" s="6"/>
      <c r="T498" s="6"/>
      <c r="U498" s="6"/>
      <c r="V498" s="6"/>
      <c r="W498" s="6"/>
      <c r="X498" s="6"/>
      <c r="Y498" s="6"/>
      <c r="Z498" s="6"/>
      <c r="AA498" s="6"/>
      <c r="AB498" s="6"/>
      <c r="AC498" s="6"/>
      <c r="AD498" s="6"/>
      <c r="AE498" s="6"/>
      <c r="AF498" s="6"/>
    </row>
    <row r="499" ht="12.0" customHeight="1" outlineLevel="3">
      <c r="A499" s="6"/>
      <c r="B499" s="215" t="s">
        <v>1047</v>
      </c>
      <c r="C499" s="70" t="s">
        <v>1048</v>
      </c>
      <c r="D499" s="63" t="s">
        <v>612</v>
      </c>
      <c r="E499" s="216">
        <v>3.0</v>
      </c>
      <c r="F499" s="217"/>
      <c r="G499" s="192">
        <f t="shared" si="104"/>
        <v>0</v>
      </c>
      <c r="H499" s="56">
        <f t="shared" si="103"/>
        <v>0</v>
      </c>
      <c r="I499" s="6"/>
      <c r="J499" s="6"/>
      <c r="K499" s="6"/>
      <c r="L499" s="221"/>
      <c r="M499" s="6"/>
      <c r="N499" s="6"/>
      <c r="O499" s="6"/>
      <c r="P499" s="6"/>
      <c r="Q499" s="6"/>
      <c r="R499" s="6"/>
      <c r="S499" s="6"/>
      <c r="T499" s="6"/>
      <c r="U499" s="6"/>
      <c r="V499" s="6"/>
      <c r="W499" s="6"/>
      <c r="X499" s="6"/>
      <c r="Y499" s="6"/>
      <c r="Z499" s="6"/>
      <c r="AA499" s="6"/>
      <c r="AB499" s="6"/>
      <c r="AC499" s="6"/>
      <c r="AD499" s="6"/>
      <c r="AE499" s="6"/>
      <c r="AF499" s="6"/>
    </row>
    <row r="500" ht="12.0" customHeight="1" outlineLevel="3">
      <c r="A500" s="6"/>
      <c r="B500" s="215" t="s">
        <v>1049</v>
      </c>
      <c r="C500" s="70" t="s">
        <v>1050</v>
      </c>
      <c r="D500" s="63" t="s">
        <v>612</v>
      </c>
      <c r="E500" s="216">
        <v>36.0</v>
      </c>
      <c r="F500" s="217"/>
      <c r="G500" s="192">
        <f t="shared" si="104"/>
        <v>0</v>
      </c>
      <c r="H500" s="56">
        <f t="shared" si="103"/>
        <v>0</v>
      </c>
      <c r="I500" s="6"/>
      <c r="J500" s="6"/>
      <c r="K500" s="6"/>
      <c r="L500" s="221"/>
      <c r="M500" s="6"/>
      <c r="N500" s="6"/>
      <c r="O500" s="6"/>
      <c r="P500" s="6"/>
      <c r="Q500" s="6"/>
      <c r="R500" s="6"/>
      <c r="S500" s="6"/>
      <c r="T500" s="6"/>
      <c r="U500" s="6"/>
      <c r="V500" s="6"/>
      <c r="W500" s="6"/>
      <c r="X500" s="6"/>
      <c r="Y500" s="6"/>
      <c r="Z500" s="6"/>
      <c r="AA500" s="6"/>
      <c r="AB500" s="6"/>
      <c r="AC500" s="6"/>
      <c r="AD500" s="6"/>
      <c r="AE500" s="6"/>
      <c r="AF500" s="6"/>
    </row>
    <row r="501" ht="12.0" customHeight="1" outlineLevel="3">
      <c r="A501" s="6"/>
      <c r="B501" s="215" t="s">
        <v>1051</v>
      </c>
      <c r="C501" s="70" t="s">
        <v>1052</v>
      </c>
      <c r="D501" s="63" t="s">
        <v>612</v>
      </c>
      <c r="E501" s="216">
        <v>1.0</v>
      </c>
      <c r="F501" s="217"/>
      <c r="G501" s="192">
        <f t="shared" si="104"/>
        <v>0</v>
      </c>
      <c r="H501" s="56">
        <f t="shared" si="103"/>
        <v>0</v>
      </c>
      <c r="I501" s="6"/>
      <c r="J501" s="6"/>
      <c r="K501" s="6"/>
      <c r="L501" s="221"/>
      <c r="M501" s="6"/>
      <c r="N501" s="6"/>
      <c r="O501" s="6"/>
      <c r="P501" s="6"/>
      <c r="Q501" s="6"/>
      <c r="R501" s="6"/>
      <c r="S501" s="6"/>
      <c r="T501" s="6"/>
      <c r="U501" s="6"/>
      <c r="V501" s="6"/>
      <c r="W501" s="6"/>
      <c r="X501" s="6"/>
      <c r="Y501" s="6"/>
      <c r="Z501" s="6"/>
      <c r="AA501" s="6"/>
      <c r="AB501" s="6"/>
      <c r="AC501" s="6"/>
      <c r="AD501" s="6"/>
      <c r="AE501" s="6"/>
      <c r="AF501" s="6"/>
    </row>
    <row r="502" ht="12.0" customHeight="1" outlineLevel="3">
      <c r="A502" s="6"/>
      <c r="B502" s="215" t="s">
        <v>1053</v>
      </c>
      <c r="C502" s="70" t="s">
        <v>1054</v>
      </c>
      <c r="D502" s="63" t="s">
        <v>612</v>
      </c>
      <c r="E502" s="216">
        <v>9.0</v>
      </c>
      <c r="F502" s="217"/>
      <c r="G502" s="192">
        <f t="shared" si="104"/>
        <v>0</v>
      </c>
      <c r="H502" s="56">
        <f t="shared" si="103"/>
        <v>0</v>
      </c>
      <c r="I502" s="6"/>
      <c r="J502" s="6"/>
      <c r="K502" s="6"/>
      <c r="L502" s="221"/>
      <c r="M502" s="6"/>
      <c r="N502" s="6"/>
      <c r="O502" s="6"/>
      <c r="P502" s="6"/>
      <c r="Q502" s="6"/>
      <c r="R502" s="6"/>
      <c r="S502" s="6"/>
      <c r="T502" s="6"/>
      <c r="U502" s="6"/>
      <c r="V502" s="6"/>
      <c r="W502" s="6"/>
      <c r="X502" s="6"/>
      <c r="Y502" s="6"/>
      <c r="Z502" s="6"/>
      <c r="AA502" s="6"/>
      <c r="AB502" s="6"/>
      <c r="AC502" s="6"/>
      <c r="AD502" s="6"/>
      <c r="AE502" s="6"/>
      <c r="AF502" s="6"/>
    </row>
    <row r="503" ht="12.0" customHeight="1" outlineLevel="3">
      <c r="A503" s="6"/>
      <c r="B503" s="215" t="s">
        <v>1055</v>
      </c>
      <c r="C503" s="70" t="s">
        <v>1056</v>
      </c>
      <c r="D503" s="63" t="s">
        <v>612</v>
      </c>
      <c r="E503" s="216">
        <v>73.0</v>
      </c>
      <c r="F503" s="217"/>
      <c r="G503" s="192">
        <f t="shared" si="104"/>
        <v>0</v>
      </c>
      <c r="H503" s="56">
        <f t="shared" si="103"/>
        <v>0</v>
      </c>
      <c r="I503" s="6"/>
      <c r="J503" s="6"/>
      <c r="K503" s="6"/>
      <c r="L503" s="221"/>
      <c r="M503" s="6"/>
      <c r="N503" s="6"/>
      <c r="O503" s="6"/>
      <c r="P503" s="6"/>
      <c r="Q503" s="6"/>
      <c r="R503" s="6"/>
      <c r="S503" s="6"/>
      <c r="T503" s="6"/>
      <c r="U503" s="6"/>
      <c r="V503" s="6"/>
      <c r="W503" s="6"/>
      <c r="X503" s="6"/>
      <c r="Y503" s="6"/>
      <c r="Z503" s="6"/>
      <c r="AA503" s="6"/>
      <c r="AB503" s="6"/>
      <c r="AC503" s="6"/>
      <c r="AD503" s="6"/>
      <c r="AE503" s="6"/>
      <c r="AF503" s="6"/>
    </row>
    <row r="504" ht="12.0" customHeight="1" outlineLevel="3">
      <c r="A504" s="6"/>
      <c r="B504" s="215" t="s">
        <v>1057</v>
      </c>
      <c r="C504" s="70" t="s">
        <v>1058</v>
      </c>
      <c r="D504" s="63" t="s">
        <v>612</v>
      </c>
      <c r="E504" s="216">
        <v>20.0</v>
      </c>
      <c r="F504" s="217"/>
      <c r="G504" s="192">
        <f t="shared" si="104"/>
        <v>0</v>
      </c>
      <c r="H504" s="56">
        <f t="shared" si="103"/>
        <v>0</v>
      </c>
      <c r="I504" s="6"/>
      <c r="J504" s="6"/>
      <c r="K504" s="6"/>
      <c r="L504" s="221"/>
      <c r="M504" s="6"/>
      <c r="N504" s="6"/>
      <c r="O504" s="6"/>
      <c r="P504" s="6"/>
      <c r="Q504" s="6"/>
      <c r="R504" s="6"/>
      <c r="S504" s="6"/>
      <c r="T504" s="6"/>
      <c r="U504" s="6"/>
      <c r="V504" s="6"/>
      <c r="W504" s="6"/>
      <c r="X504" s="6"/>
      <c r="Y504" s="6"/>
      <c r="Z504" s="6"/>
      <c r="AA504" s="6"/>
      <c r="AB504" s="6"/>
      <c r="AC504" s="6"/>
      <c r="AD504" s="6"/>
      <c r="AE504" s="6"/>
      <c r="AF504" s="6"/>
    </row>
    <row r="505" ht="12.0" customHeight="1" outlineLevel="3">
      <c r="A505" s="6"/>
      <c r="B505" s="215" t="s">
        <v>1059</v>
      </c>
      <c r="C505" s="70" t="s">
        <v>1060</v>
      </c>
      <c r="D505" s="63" t="s">
        <v>612</v>
      </c>
      <c r="E505" s="216">
        <v>2.0</v>
      </c>
      <c r="F505" s="217"/>
      <c r="G505" s="192">
        <f t="shared" si="104"/>
        <v>0</v>
      </c>
      <c r="H505" s="56">
        <f t="shared" si="103"/>
        <v>0</v>
      </c>
      <c r="I505" s="6"/>
      <c r="J505" s="6"/>
      <c r="K505" s="6"/>
      <c r="L505" s="221"/>
      <c r="M505" s="6"/>
      <c r="N505" s="6"/>
      <c r="O505" s="6"/>
      <c r="P505" s="6"/>
      <c r="Q505" s="6"/>
      <c r="R505" s="6"/>
      <c r="S505" s="6"/>
      <c r="T505" s="6"/>
      <c r="U505" s="6"/>
      <c r="V505" s="6"/>
      <c r="W505" s="6"/>
      <c r="X505" s="6"/>
      <c r="Y505" s="6"/>
      <c r="Z505" s="6"/>
      <c r="AA505" s="6"/>
      <c r="AB505" s="6"/>
      <c r="AC505" s="6"/>
      <c r="AD505" s="6"/>
      <c r="AE505" s="6"/>
      <c r="AF505" s="6"/>
    </row>
    <row r="506" ht="12.0" customHeight="1" outlineLevel="3">
      <c r="A506" s="6"/>
      <c r="B506" s="215" t="s">
        <v>1061</v>
      </c>
      <c r="C506" s="70" t="s">
        <v>1062</v>
      </c>
      <c r="D506" s="63" t="s">
        <v>612</v>
      </c>
      <c r="E506" s="216">
        <v>95.0</v>
      </c>
      <c r="F506" s="217"/>
      <c r="G506" s="192">
        <f t="shared" si="104"/>
        <v>0</v>
      </c>
      <c r="H506" s="56">
        <f t="shared" si="103"/>
        <v>0</v>
      </c>
      <c r="I506" s="6"/>
      <c r="J506" s="6"/>
      <c r="K506" s="6"/>
      <c r="L506" s="221"/>
      <c r="M506" s="6"/>
      <c r="N506" s="6"/>
      <c r="O506" s="6"/>
      <c r="P506" s="6"/>
      <c r="Q506" s="6"/>
      <c r="R506" s="6"/>
      <c r="S506" s="6"/>
      <c r="T506" s="6"/>
      <c r="U506" s="6"/>
      <c r="V506" s="6"/>
      <c r="W506" s="6"/>
      <c r="X506" s="6"/>
      <c r="Y506" s="6"/>
      <c r="Z506" s="6"/>
      <c r="AA506" s="6"/>
      <c r="AB506" s="6"/>
      <c r="AC506" s="6"/>
      <c r="AD506" s="6"/>
      <c r="AE506" s="6"/>
      <c r="AF506" s="6"/>
    </row>
    <row r="507" ht="12.0" customHeight="1" outlineLevel="3">
      <c r="A507" s="6"/>
      <c r="B507" s="215" t="s">
        <v>1063</v>
      </c>
      <c r="C507" s="70" t="s">
        <v>1064</v>
      </c>
      <c r="D507" s="63" t="s">
        <v>612</v>
      </c>
      <c r="E507" s="216">
        <v>3.0</v>
      </c>
      <c r="F507" s="217"/>
      <c r="G507" s="192">
        <f t="shared" si="104"/>
        <v>0</v>
      </c>
      <c r="H507" s="56">
        <f t="shared" si="103"/>
        <v>0</v>
      </c>
      <c r="I507" s="6"/>
      <c r="J507" s="6"/>
      <c r="K507" s="6"/>
      <c r="L507" s="221"/>
      <c r="M507" s="6"/>
      <c r="N507" s="6"/>
      <c r="O507" s="6"/>
      <c r="P507" s="6"/>
      <c r="Q507" s="6"/>
      <c r="R507" s="6"/>
      <c r="S507" s="6"/>
      <c r="T507" s="6"/>
      <c r="U507" s="6"/>
      <c r="V507" s="6"/>
      <c r="W507" s="6"/>
      <c r="X507" s="6"/>
      <c r="Y507" s="6"/>
      <c r="Z507" s="6"/>
      <c r="AA507" s="6"/>
      <c r="AB507" s="6"/>
      <c r="AC507" s="6"/>
      <c r="AD507" s="6"/>
      <c r="AE507" s="6"/>
      <c r="AF507" s="6"/>
    </row>
    <row r="508" ht="12.0" customHeight="1" outlineLevel="3">
      <c r="A508" s="6"/>
      <c r="B508" s="215" t="s">
        <v>1065</v>
      </c>
      <c r="C508" s="70" t="s">
        <v>1066</v>
      </c>
      <c r="D508" s="63" t="s">
        <v>612</v>
      </c>
      <c r="E508" s="216">
        <v>4.0</v>
      </c>
      <c r="F508" s="217"/>
      <c r="G508" s="192">
        <f t="shared" si="104"/>
        <v>0</v>
      </c>
      <c r="H508" s="56">
        <f t="shared" si="103"/>
        <v>0</v>
      </c>
      <c r="I508" s="6"/>
      <c r="J508" s="6"/>
      <c r="K508" s="6"/>
      <c r="L508" s="221"/>
      <c r="M508" s="6"/>
      <c r="N508" s="6"/>
      <c r="O508" s="6"/>
      <c r="P508" s="6"/>
      <c r="Q508" s="6"/>
      <c r="R508" s="6"/>
      <c r="S508" s="6"/>
      <c r="T508" s="6"/>
      <c r="U508" s="6"/>
      <c r="V508" s="6"/>
      <c r="W508" s="6"/>
      <c r="X508" s="6"/>
      <c r="Y508" s="6"/>
      <c r="Z508" s="6"/>
      <c r="AA508" s="6"/>
      <c r="AB508" s="6"/>
      <c r="AC508" s="6"/>
      <c r="AD508" s="6"/>
      <c r="AE508" s="6"/>
      <c r="AF508" s="6"/>
    </row>
    <row r="509" ht="12.0" customHeight="1" outlineLevel="3">
      <c r="A509" s="6"/>
      <c r="B509" s="215" t="s">
        <v>1067</v>
      </c>
      <c r="C509" s="70" t="s">
        <v>1068</v>
      </c>
      <c r="D509" s="63" t="s">
        <v>612</v>
      </c>
      <c r="E509" s="216">
        <v>4.0</v>
      </c>
      <c r="F509" s="217"/>
      <c r="G509" s="192">
        <f t="shared" si="104"/>
        <v>0</v>
      </c>
      <c r="H509" s="56">
        <f t="shared" si="103"/>
        <v>0</v>
      </c>
      <c r="I509" s="6"/>
      <c r="J509" s="6"/>
      <c r="K509" s="6"/>
      <c r="L509" s="221"/>
      <c r="M509" s="6"/>
      <c r="N509" s="6"/>
      <c r="O509" s="6"/>
      <c r="P509" s="6"/>
      <c r="Q509" s="6"/>
      <c r="R509" s="6"/>
      <c r="S509" s="6"/>
      <c r="T509" s="6"/>
      <c r="U509" s="6"/>
      <c r="V509" s="6"/>
      <c r="W509" s="6"/>
      <c r="X509" s="6"/>
      <c r="Y509" s="6"/>
      <c r="Z509" s="6"/>
      <c r="AA509" s="6"/>
      <c r="AB509" s="6"/>
      <c r="AC509" s="6"/>
      <c r="AD509" s="6"/>
      <c r="AE509" s="6"/>
      <c r="AF509" s="6"/>
    </row>
    <row r="510" ht="12.0" customHeight="1" outlineLevel="3">
      <c r="A510" s="6"/>
      <c r="B510" s="215" t="s">
        <v>1069</v>
      </c>
      <c r="C510" s="70" t="s">
        <v>1070</v>
      </c>
      <c r="D510" s="63" t="s">
        <v>612</v>
      </c>
      <c r="E510" s="216">
        <v>15.0</v>
      </c>
      <c r="F510" s="217"/>
      <c r="G510" s="192">
        <f t="shared" si="104"/>
        <v>0</v>
      </c>
      <c r="H510" s="56">
        <f t="shared" si="103"/>
        <v>0</v>
      </c>
      <c r="I510" s="6"/>
      <c r="J510" s="6"/>
      <c r="K510" s="6"/>
      <c r="L510" s="221"/>
      <c r="M510" s="6"/>
      <c r="N510" s="6"/>
      <c r="O510" s="6"/>
      <c r="P510" s="6"/>
      <c r="Q510" s="6"/>
      <c r="R510" s="6"/>
      <c r="S510" s="6"/>
      <c r="T510" s="6"/>
      <c r="U510" s="6"/>
      <c r="V510" s="6"/>
      <c r="W510" s="6"/>
      <c r="X510" s="6"/>
      <c r="Y510" s="6"/>
      <c r="Z510" s="6"/>
      <c r="AA510" s="6"/>
      <c r="AB510" s="6"/>
      <c r="AC510" s="6"/>
      <c r="AD510" s="6"/>
      <c r="AE510" s="6"/>
      <c r="AF510" s="6"/>
    </row>
    <row r="511" ht="12.0" customHeight="1" outlineLevel="3">
      <c r="A511" s="6"/>
      <c r="B511" s="215" t="s">
        <v>1071</v>
      </c>
      <c r="C511" s="70" t="s">
        <v>1072</v>
      </c>
      <c r="D511" s="63" t="s">
        <v>612</v>
      </c>
      <c r="E511" s="216">
        <v>15.0</v>
      </c>
      <c r="F511" s="217"/>
      <c r="G511" s="192">
        <f t="shared" si="104"/>
        <v>0</v>
      </c>
      <c r="H511" s="56">
        <f t="shared" si="103"/>
        <v>0</v>
      </c>
      <c r="I511" s="6"/>
      <c r="J511" s="6"/>
      <c r="K511" s="6"/>
      <c r="L511" s="221"/>
      <c r="M511" s="6"/>
      <c r="N511" s="6"/>
      <c r="O511" s="6"/>
      <c r="P511" s="6"/>
      <c r="Q511" s="6"/>
      <c r="R511" s="6"/>
      <c r="S511" s="6"/>
      <c r="T511" s="6"/>
      <c r="U511" s="6"/>
      <c r="V511" s="6"/>
      <c r="W511" s="6"/>
      <c r="X511" s="6"/>
      <c r="Y511" s="6"/>
      <c r="Z511" s="6"/>
      <c r="AA511" s="6"/>
      <c r="AB511" s="6"/>
      <c r="AC511" s="6"/>
      <c r="AD511" s="6"/>
      <c r="AE511" s="6"/>
      <c r="AF511" s="6"/>
    </row>
    <row r="512" ht="12.0" customHeight="1" outlineLevel="3">
      <c r="A512" s="6"/>
      <c r="B512" s="215" t="s">
        <v>1073</v>
      </c>
      <c r="C512" s="70" t="s">
        <v>1074</v>
      </c>
      <c r="D512" s="63" t="s">
        <v>612</v>
      </c>
      <c r="E512" s="216">
        <v>10.0</v>
      </c>
      <c r="F512" s="217"/>
      <c r="G512" s="192">
        <f t="shared" si="104"/>
        <v>0</v>
      </c>
      <c r="H512" s="56">
        <f t="shared" si="103"/>
        <v>0</v>
      </c>
      <c r="I512" s="6"/>
      <c r="J512" s="6"/>
      <c r="K512" s="6"/>
      <c r="L512" s="221"/>
      <c r="M512" s="6"/>
      <c r="N512" s="6"/>
      <c r="O512" s="6"/>
      <c r="P512" s="6"/>
      <c r="Q512" s="6"/>
      <c r="R512" s="6"/>
      <c r="S512" s="6"/>
      <c r="T512" s="6"/>
      <c r="U512" s="6"/>
      <c r="V512" s="6"/>
      <c r="W512" s="6"/>
      <c r="X512" s="6"/>
      <c r="Y512" s="6"/>
      <c r="Z512" s="6"/>
      <c r="AA512" s="6"/>
      <c r="AB512" s="6"/>
      <c r="AC512" s="6"/>
      <c r="AD512" s="6"/>
      <c r="AE512" s="6"/>
      <c r="AF512" s="6"/>
    </row>
    <row r="513" ht="12.0" customHeight="1" outlineLevel="3">
      <c r="A513" s="6"/>
      <c r="B513" s="215" t="s">
        <v>1075</v>
      </c>
      <c r="C513" s="70" t="s">
        <v>1076</v>
      </c>
      <c r="D513" s="63" t="s">
        <v>612</v>
      </c>
      <c r="E513" s="216">
        <v>1.0</v>
      </c>
      <c r="F513" s="217"/>
      <c r="G513" s="192">
        <f t="shared" si="104"/>
        <v>0</v>
      </c>
      <c r="H513" s="56">
        <f t="shared" si="103"/>
        <v>0</v>
      </c>
      <c r="I513" s="6"/>
      <c r="J513" s="6"/>
      <c r="K513" s="6"/>
      <c r="L513" s="221"/>
      <c r="M513" s="6"/>
      <c r="N513" s="6"/>
      <c r="O513" s="6"/>
      <c r="P513" s="6"/>
      <c r="Q513" s="6"/>
      <c r="R513" s="6"/>
      <c r="S513" s="6"/>
      <c r="T513" s="6"/>
      <c r="U513" s="6"/>
      <c r="V513" s="6"/>
      <c r="W513" s="6"/>
      <c r="X513" s="6"/>
      <c r="Y513" s="6"/>
      <c r="Z513" s="6"/>
      <c r="AA513" s="6"/>
      <c r="AB513" s="6"/>
      <c r="AC513" s="6"/>
      <c r="AD513" s="6"/>
      <c r="AE513" s="6"/>
      <c r="AF513" s="6"/>
    </row>
    <row r="514" ht="12.0" customHeight="1" outlineLevel="3">
      <c r="A514" s="6"/>
      <c r="B514" s="215" t="s">
        <v>1077</v>
      </c>
      <c r="C514" s="70" t="s">
        <v>1078</v>
      </c>
      <c r="D514" s="63" t="s">
        <v>612</v>
      </c>
      <c r="E514" s="216">
        <v>32.0</v>
      </c>
      <c r="F514" s="217"/>
      <c r="G514" s="192">
        <f t="shared" si="104"/>
        <v>0</v>
      </c>
      <c r="H514" s="56">
        <f t="shared" si="103"/>
        <v>0</v>
      </c>
      <c r="I514" s="6"/>
      <c r="J514" s="6"/>
      <c r="K514" s="6"/>
      <c r="L514" s="221"/>
      <c r="M514" s="6"/>
      <c r="N514" s="6"/>
      <c r="O514" s="6"/>
      <c r="P514" s="6"/>
      <c r="Q514" s="6"/>
      <c r="R514" s="6"/>
      <c r="S514" s="6"/>
      <c r="T514" s="6"/>
      <c r="U514" s="6"/>
      <c r="V514" s="6"/>
      <c r="W514" s="6"/>
      <c r="X514" s="6"/>
      <c r="Y514" s="6"/>
      <c r="Z514" s="6"/>
      <c r="AA514" s="6"/>
      <c r="AB514" s="6"/>
      <c r="AC514" s="6"/>
      <c r="AD514" s="6"/>
      <c r="AE514" s="6"/>
      <c r="AF514" s="6"/>
    </row>
    <row r="515" ht="12.0" customHeight="1" outlineLevel="3">
      <c r="A515" s="6"/>
      <c r="B515" s="215" t="s">
        <v>1079</v>
      </c>
      <c r="C515" s="70" t="s">
        <v>1080</v>
      </c>
      <c r="D515" s="63" t="s">
        <v>1081</v>
      </c>
      <c r="E515" s="216">
        <v>180.0</v>
      </c>
      <c r="F515" s="217"/>
      <c r="G515" s="192">
        <f t="shared" si="104"/>
        <v>0</v>
      </c>
      <c r="H515" s="56">
        <f t="shared" si="103"/>
        <v>0</v>
      </c>
      <c r="I515" s="6"/>
      <c r="J515" s="6"/>
      <c r="K515" s="6"/>
      <c r="L515" s="221"/>
      <c r="M515" s="6"/>
      <c r="N515" s="6"/>
      <c r="O515" s="6"/>
      <c r="P515" s="6"/>
      <c r="Q515" s="6"/>
      <c r="R515" s="6"/>
      <c r="S515" s="6"/>
      <c r="T515" s="6"/>
      <c r="U515" s="6"/>
      <c r="V515" s="6"/>
      <c r="W515" s="6"/>
      <c r="X515" s="6"/>
      <c r="Y515" s="6"/>
      <c r="Z515" s="6"/>
      <c r="AA515" s="6"/>
      <c r="AB515" s="6"/>
      <c r="AC515" s="6"/>
      <c r="AD515" s="6"/>
      <c r="AE515" s="6"/>
      <c r="AF515" s="6"/>
    </row>
    <row r="516" ht="12.0" customHeight="1" outlineLevel="3">
      <c r="A516" s="6"/>
      <c r="B516" s="215" t="s">
        <v>1082</v>
      </c>
      <c r="C516" s="70" t="s">
        <v>1083</v>
      </c>
      <c r="D516" s="63" t="s">
        <v>612</v>
      </c>
      <c r="E516" s="216">
        <v>28.0</v>
      </c>
      <c r="F516" s="217"/>
      <c r="G516" s="192">
        <f t="shared" si="104"/>
        <v>0</v>
      </c>
      <c r="H516" s="56">
        <f t="shared" si="103"/>
        <v>0</v>
      </c>
      <c r="I516" s="6"/>
      <c r="J516" s="6"/>
      <c r="K516" s="6"/>
      <c r="L516" s="221"/>
      <c r="M516" s="6"/>
      <c r="N516" s="6"/>
      <c r="O516" s="6"/>
      <c r="P516" s="6"/>
      <c r="Q516" s="6"/>
      <c r="R516" s="6"/>
      <c r="S516" s="6"/>
      <c r="T516" s="6"/>
      <c r="U516" s="6"/>
      <c r="V516" s="6"/>
      <c r="W516" s="6"/>
      <c r="X516" s="6"/>
      <c r="Y516" s="6"/>
      <c r="Z516" s="6"/>
      <c r="AA516" s="6"/>
      <c r="AB516" s="6"/>
      <c r="AC516" s="6"/>
      <c r="AD516" s="6"/>
      <c r="AE516" s="6"/>
      <c r="AF516" s="6"/>
    </row>
    <row r="517" ht="12.0" customHeight="1" outlineLevel="3">
      <c r="A517" s="6"/>
      <c r="B517" s="215" t="s">
        <v>1084</v>
      </c>
      <c r="C517" s="70" t="s">
        <v>1085</v>
      </c>
      <c r="D517" s="63" t="s">
        <v>612</v>
      </c>
      <c r="E517" s="216">
        <v>208.0</v>
      </c>
      <c r="F517" s="217"/>
      <c r="G517" s="192">
        <f t="shared" si="104"/>
        <v>0</v>
      </c>
      <c r="H517" s="56">
        <f t="shared" si="103"/>
        <v>0</v>
      </c>
      <c r="I517" s="6"/>
      <c r="J517" s="6"/>
      <c r="K517" s="6"/>
      <c r="L517" s="221"/>
      <c r="M517" s="6"/>
      <c r="N517" s="6"/>
      <c r="O517" s="6"/>
      <c r="P517" s="6"/>
      <c r="Q517" s="6"/>
      <c r="R517" s="6"/>
      <c r="S517" s="6"/>
      <c r="T517" s="6"/>
      <c r="U517" s="6"/>
      <c r="V517" s="6"/>
      <c r="W517" s="6"/>
      <c r="X517" s="6"/>
      <c r="Y517" s="6"/>
      <c r="Z517" s="6"/>
      <c r="AA517" s="6"/>
      <c r="AB517" s="6"/>
      <c r="AC517" s="6"/>
      <c r="AD517" s="6"/>
      <c r="AE517" s="6"/>
      <c r="AF517" s="6"/>
    </row>
    <row r="518" ht="12.0" customHeight="1" outlineLevel="2">
      <c r="A518" s="6"/>
      <c r="B518" s="176">
        <v>13.2</v>
      </c>
      <c r="C518" s="177" t="s">
        <v>1086</v>
      </c>
      <c r="D518" s="178"/>
      <c r="E518" s="179"/>
      <c r="F518" s="180"/>
      <c r="G518" s="181">
        <f>SUM(G519:G537)</f>
        <v>0</v>
      </c>
      <c r="H518" s="182">
        <f t="shared" si="103"/>
        <v>0</v>
      </c>
      <c r="I518" s="6"/>
      <c r="J518" s="6"/>
      <c r="K518" s="6"/>
      <c r="L518" s="6"/>
      <c r="M518" s="6"/>
      <c r="N518" s="6"/>
      <c r="O518" s="6"/>
      <c r="P518" s="6"/>
      <c r="Q518" s="6"/>
      <c r="R518" s="6"/>
      <c r="S518" s="6"/>
      <c r="T518" s="6"/>
      <c r="U518" s="6"/>
      <c r="V518" s="6"/>
      <c r="W518" s="6"/>
      <c r="X518" s="6"/>
      <c r="Y518" s="6"/>
      <c r="Z518" s="6"/>
      <c r="AA518" s="6"/>
      <c r="AB518" s="6"/>
      <c r="AC518" s="6"/>
      <c r="AD518" s="6"/>
      <c r="AE518" s="6"/>
      <c r="AF518" s="6"/>
    </row>
    <row r="519" ht="12.0" customHeight="1" outlineLevel="3">
      <c r="A519" s="6"/>
      <c r="B519" s="215" t="s">
        <v>1087</v>
      </c>
      <c r="C519" s="70" t="s">
        <v>1088</v>
      </c>
      <c r="D519" s="63" t="s">
        <v>612</v>
      </c>
      <c r="E519" s="216">
        <v>36.0</v>
      </c>
      <c r="F519" s="217"/>
      <c r="G519" s="192">
        <f t="shared" ref="G519:G537" si="105">ROUND(E519*F519,0)</f>
        <v>0</v>
      </c>
      <c r="H519" s="56">
        <f t="shared" si="103"/>
        <v>0</v>
      </c>
      <c r="I519" s="6"/>
      <c r="J519" s="6"/>
      <c r="K519" s="6"/>
      <c r="L519" s="6"/>
      <c r="M519" s="6"/>
      <c r="N519" s="6"/>
      <c r="O519" s="6"/>
      <c r="P519" s="6"/>
      <c r="Q519" s="6"/>
      <c r="R519" s="6"/>
      <c r="S519" s="6"/>
      <c r="T519" s="6"/>
      <c r="U519" s="6"/>
      <c r="V519" s="6"/>
      <c r="W519" s="6"/>
      <c r="X519" s="6"/>
      <c r="Y519" s="6"/>
      <c r="Z519" s="6"/>
      <c r="AA519" s="6"/>
      <c r="AB519" s="6"/>
      <c r="AC519" s="6"/>
      <c r="AD519" s="6"/>
      <c r="AE519" s="6"/>
      <c r="AF519" s="6"/>
    </row>
    <row r="520" ht="12.0" customHeight="1" outlineLevel="3">
      <c r="A520" s="6"/>
      <c r="B520" s="215" t="s">
        <v>1089</v>
      </c>
      <c r="C520" s="70" t="s">
        <v>1090</v>
      </c>
      <c r="D520" s="63" t="s">
        <v>612</v>
      </c>
      <c r="E520" s="216">
        <v>65.0</v>
      </c>
      <c r="F520" s="217"/>
      <c r="G520" s="192">
        <f t="shared" si="105"/>
        <v>0</v>
      </c>
      <c r="H520" s="56">
        <f t="shared" si="103"/>
        <v>0</v>
      </c>
      <c r="I520" s="6"/>
      <c r="J520" s="6"/>
      <c r="K520" s="6"/>
      <c r="L520" s="6"/>
      <c r="M520" s="6"/>
      <c r="N520" s="6"/>
      <c r="O520" s="6"/>
      <c r="P520" s="6"/>
      <c r="Q520" s="6"/>
      <c r="R520" s="6"/>
      <c r="S520" s="6"/>
      <c r="T520" s="6"/>
      <c r="U520" s="6"/>
      <c r="V520" s="6"/>
      <c r="W520" s="6"/>
      <c r="X520" s="6"/>
      <c r="Y520" s="6"/>
      <c r="Z520" s="6"/>
      <c r="AA520" s="6"/>
      <c r="AB520" s="6"/>
      <c r="AC520" s="6"/>
      <c r="AD520" s="6"/>
      <c r="AE520" s="6"/>
      <c r="AF520" s="6"/>
    </row>
    <row r="521" ht="12.0" customHeight="1" outlineLevel="3">
      <c r="A521" s="6"/>
      <c r="B521" s="215" t="s">
        <v>1091</v>
      </c>
      <c r="C521" s="70" t="s">
        <v>1092</v>
      </c>
      <c r="D521" s="63" t="s">
        <v>612</v>
      </c>
      <c r="E521" s="216">
        <v>16.0</v>
      </c>
      <c r="F521" s="217"/>
      <c r="G521" s="192">
        <f t="shared" si="105"/>
        <v>0</v>
      </c>
      <c r="H521" s="56">
        <f t="shared" si="103"/>
        <v>0</v>
      </c>
      <c r="I521" s="6"/>
      <c r="J521" s="6"/>
      <c r="K521" s="6"/>
      <c r="L521" s="6"/>
      <c r="M521" s="6"/>
      <c r="N521" s="6"/>
      <c r="O521" s="6"/>
      <c r="P521" s="6"/>
      <c r="Q521" s="6"/>
      <c r="R521" s="6"/>
      <c r="S521" s="6"/>
      <c r="T521" s="6"/>
      <c r="U521" s="6"/>
      <c r="V521" s="6"/>
      <c r="W521" s="6"/>
      <c r="X521" s="6"/>
      <c r="Y521" s="6"/>
      <c r="Z521" s="6"/>
      <c r="AA521" s="6"/>
      <c r="AB521" s="6"/>
      <c r="AC521" s="6"/>
      <c r="AD521" s="6"/>
      <c r="AE521" s="6"/>
      <c r="AF521" s="6"/>
    </row>
    <row r="522" ht="12.0" customHeight="1" outlineLevel="3">
      <c r="A522" s="6"/>
      <c r="B522" s="215" t="s">
        <v>1093</v>
      </c>
      <c r="C522" s="70" t="s">
        <v>1094</v>
      </c>
      <c r="D522" s="63" t="s">
        <v>612</v>
      </c>
      <c r="E522" s="216">
        <v>2.0</v>
      </c>
      <c r="F522" s="217"/>
      <c r="G522" s="192">
        <f t="shared" si="105"/>
        <v>0</v>
      </c>
      <c r="H522" s="56">
        <f t="shared" si="103"/>
        <v>0</v>
      </c>
      <c r="I522" s="6"/>
      <c r="J522" s="6"/>
      <c r="K522" s="6"/>
      <c r="L522" s="6"/>
      <c r="M522" s="6"/>
      <c r="N522" s="6"/>
      <c r="O522" s="6"/>
      <c r="P522" s="6"/>
      <c r="Q522" s="6"/>
      <c r="R522" s="6"/>
      <c r="S522" s="6"/>
      <c r="T522" s="6"/>
      <c r="U522" s="6"/>
      <c r="V522" s="6"/>
      <c r="W522" s="6"/>
      <c r="X522" s="6"/>
      <c r="Y522" s="6"/>
      <c r="Z522" s="6"/>
      <c r="AA522" s="6"/>
      <c r="AB522" s="6"/>
      <c r="AC522" s="6"/>
      <c r="AD522" s="6"/>
      <c r="AE522" s="6"/>
      <c r="AF522" s="6"/>
    </row>
    <row r="523" ht="12.0" customHeight="1" outlineLevel="3">
      <c r="A523" s="6"/>
      <c r="B523" s="215" t="s">
        <v>1095</v>
      </c>
      <c r="C523" s="70" t="s">
        <v>1096</v>
      </c>
      <c r="D523" s="63" t="s">
        <v>612</v>
      </c>
      <c r="E523" s="216">
        <v>21.0</v>
      </c>
      <c r="F523" s="217"/>
      <c r="G523" s="192">
        <f t="shared" si="105"/>
        <v>0</v>
      </c>
      <c r="H523" s="56">
        <f t="shared" si="103"/>
        <v>0</v>
      </c>
      <c r="I523" s="6"/>
      <c r="J523" s="6"/>
      <c r="K523" s="6"/>
      <c r="L523" s="6"/>
      <c r="M523" s="6"/>
      <c r="N523" s="6"/>
      <c r="O523" s="6"/>
      <c r="P523" s="6"/>
      <c r="Q523" s="6"/>
      <c r="R523" s="6"/>
      <c r="S523" s="6"/>
      <c r="T523" s="6"/>
      <c r="U523" s="6"/>
      <c r="V523" s="6"/>
      <c r="W523" s="6"/>
      <c r="X523" s="6"/>
      <c r="Y523" s="6"/>
      <c r="Z523" s="6"/>
      <c r="AA523" s="6"/>
      <c r="AB523" s="6"/>
      <c r="AC523" s="6"/>
      <c r="AD523" s="6"/>
      <c r="AE523" s="6"/>
      <c r="AF523" s="6"/>
    </row>
    <row r="524" ht="12.0" customHeight="1" outlineLevel="3">
      <c r="A524" s="6"/>
      <c r="B524" s="215" t="s">
        <v>1097</v>
      </c>
      <c r="C524" s="70" t="s">
        <v>1098</v>
      </c>
      <c r="D524" s="63" t="s">
        <v>612</v>
      </c>
      <c r="E524" s="216">
        <v>2.0</v>
      </c>
      <c r="F524" s="217"/>
      <c r="G524" s="192">
        <f t="shared" si="105"/>
        <v>0</v>
      </c>
      <c r="H524" s="56">
        <f t="shared" si="103"/>
        <v>0</v>
      </c>
      <c r="I524" s="6"/>
      <c r="J524" s="6"/>
      <c r="K524" s="6"/>
      <c r="L524" s="6"/>
      <c r="M524" s="6"/>
      <c r="N524" s="6"/>
      <c r="O524" s="6"/>
      <c r="P524" s="6"/>
      <c r="Q524" s="6"/>
      <c r="R524" s="6"/>
      <c r="S524" s="6"/>
      <c r="T524" s="6"/>
      <c r="U524" s="6"/>
      <c r="V524" s="6"/>
      <c r="W524" s="6"/>
      <c r="X524" s="6"/>
      <c r="Y524" s="6"/>
      <c r="Z524" s="6"/>
      <c r="AA524" s="6"/>
      <c r="AB524" s="6"/>
      <c r="AC524" s="6"/>
      <c r="AD524" s="6"/>
      <c r="AE524" s="6"/>
      <c r="AF524" s="6"/>
    </row>
    <row r="525" ht="12.0" customHeight="1" outlineLevel="3">
      <c r="A525" s="6"/>
      <c r="B525" s="215" t="s">
        <v>1099</v>
      </c>
      <c r="C525" s="70" t="s">
        <v>1100</v>
      </c>
      <c r="D525" s="63" t="s">
        <v>612</v>
      </c>
      <c r="E525" s="216">
        <v>43.0</v>
      </c>
      <c r="F525" s="217"/>
      <c r="G525" s="192">
        <f t="shared" si="105"/>
        <v>0</v>
      </c>
      <c r="H525" s="56">
        <f t="shared" si="103"/>
        <v>0</v>
      </c>
      <c r="I525" s="6"/>
      <c r="J525" s="6"/>
      <c r="K525" s="6"/>
      <c r="L525" s="6"/>
      <c r="M525" s="6"/>
      <c r="N525" s="6"/>
      <c r="O525" s="6"/>
      <c r="P525" s="6"/>
      <c r="Q525" s="6"/>
      <c r="R525" s="6"/>
      <c r="S525" s="6"/>
      <c r="T525" s="6"/>
      <c r="U525" s="6"/>
      <c r="V525" s="6"/>
      <c r="W525" s="6"/>
      <c r="X525" s="6"/>
      <c r="Y525" s="6"/>
      <c r="Z525" s="6"/>
      <c r="AA525" s="6"/>
      <c r="AB525" s="6"/>
      <c r="AC525" s="6"/>
      <c r="AD525" s="6"/>
      <c r="AE525" s="6"/>
      <c r="AF525" s="6"/>
    </row>
    <row r="526" ht="12.0" customHeight="1" outlineLevel="3">
      <c r="A526" s="6"/>
      <c r="B526" s="215" t="s">
        <v>1101</v>
      </c>
      <c r="C526" s="70" t="s">
        <v>1102</v>
      </c>
      <c r="D526" s="63" t="s">
        <v>612</v>
      </c>
      <c r="E526" s="216">
        <v>28.0</v>
      </c>
      <c r="F526" s="217"/>
      <c r="G526" s="192">
        <f t="shared" si="105"/>
        <v>0</v>
      </c>
      <c r="H526" s="56">
        <f t="shared" si="103"/>
        <v>0</v>
      </c>
      <c r="I526" s="6"/>
      <c r="J526" s="6"/>
      <c r="K526" s="6"/>
      <c r="L526" s="6"/>
      <c r="M526" s="6"/>
      <c r="N526" s="6"/>
      <c r="O526" s="6"/>
      <c r="P526" s="6"/>
      <c r="Q526" s="6"/>
      <c r="R526" s="6"/>
      <c r="S526" s="6"/>
      <c r="T526" s="6"/>
      <c r="U526" s="6"/>
      <c r="V526" s="6"/>
      <c r="W526" s="6"/>
      <c r="X526" s="6"/>
      <c r="Y526" s="6"/>
      <c r="Z526" s="6"/>
      <c r="AA526" s="6"/>
      <c r="AB526" s="6"/>
      <c r="AC526" s="6"/>
      <c r="AD526" s="6"/>
      <c r="AE526" s="6"/>
      <c r="AF526" s="6"/>
    </row>
    <row r="527" ht="12.0" customHeight="1" outlineLevel="3">
      <c r="A527" s="6"/>
      <c r="B527" s="215" t="s">
        <v>1103</v>
      </c>
      <c r="C527" s="70" t="s">
        <v>1104</v>
      </c>
      <c r="D527" s="63" t="s">
        <v>612</v>
      </c>
      <c r="E527" s="216">
        <v>20.0</v>
      </c>
      <c r="F527" s="217"/>
      <c r="G527" s="192">
        <f t="shared" si="105"/>
        <v>0</v>
      </c>
      <c r="H527" s="56">
        <f t="shared" si="103"/>
        <v>0</v>
      </c>
      <c r="I527" s="6"/>
      <c r="J527" s="6"/>
      <c r="K527" s="6"/>
      <c r="L527" s="6"/>
      <c r="M527" s="6"/>
      <c r="N527" s="6"/>
      <c r="O527" s="6"/>
      <c r="P527" s="6"/>
      <c r="Q527" s="6"/>
      <c r="R527" s="6"/>
      <c r="S527" s="6"/>
      <c r="T527" s="6"/>
      <c r="U527" s="6"/>
      <c r="V527" s="6"/>
      <c r="W527" s="6"/>
      <c r="X527" s="6"/>
      <c r="Y527" s="6"/>
      <c r="Z527" s="6"/>
      <c r="AA527" s="6"/>
      <c r="AB527" s="6"/>
      <c r="AC527" s="6"/>
      <c r="AD527" s="6"/>
      <c r="AE527" s="6"/>
      <c r="AF527" s="6"/>
    </row>
    <row r="528" ht="12.0" customHeight="1" outlineLevel="3">
      <c r="A528" s="6"/>
      <c r="B528" s="215" t="s">
        <v>1105</v>
      </c>
      <c r="C528" s="70" t="s">
        <v>1106</v>
      </c>
      <c r="D528" s="63" t="s">
        <v>612</v>
      </c>
      <c r="E528" s="216">
        <v>2.0</v>
      </c>
      <c r="F528" s="217"/>
      <c r="G528" s="192">
        <f t="shared" si="105"/>
        <v>0</v>
      </c>
      <c r="H528" s="56">
        <f t="shared" si="103"/>
        <v>0</v>
      </c>
      <c r="I528" s="6"/>
      <c r="J528" s="6"/>
      <c r="K528" s="6"/>
      <c r="L528" s="6"/>
      <c r="M528" s="6"/>
      <c r="N528" s="6"/>
      <c r="O528" s="6"/>
      <c r="P528" s="6"/>
      <c r="Q528" s="6"/>
      <c r="R528" s="6"/>
      <c r="S528" s="6"/>
      <c r="T528" s="6"/>
      <c r="U528" s="6"/>
      <c r="V528" s="6"/>
      <c r="W528" s="6"/>
      <c r="X528" s="6"/>
      <c r="Y528" s="6"/>
      <c r="Z528" s="6"/>
      <c r="AA528" s="6"/>
      <c r="AB528" s="6"/>
      <c r="AC528" s="6"/>
      <c r="AD528" s="6"/>
      <c r="AE528" s="6"/>
      <c r="AF528" s="6"/>
    </row>
    <row r="529" ht="12.0" customHeight="1" outlineLevel="3">
      <c r="A529" s="6"/>
      <c r="B529" s="215" t="s">
        <v>1107</v>
      </c>
      <c r="C529" s="70" t="s">
        <v>1108</v>
      </c>
      <c r="D529" s="63" t="s">
        <v>612</v>
      </c>
      <c r="E529" s="216">
        <v>6.0</v>
      </c>
      <c r="F529" s="217"/>
      <c r="G529" s="192">
        <f t="shared" si="105"/>
        <v>0</v>
      </c>
      <c r="H529" s="56">
        <f t="shared" si="103"/>
        <v>0</v>
      </c>
      <c r="I529" s="6"/>
      <c r="J529" s="6"/>
      <c r="K529" s="6"/>
      <c r="L529" s="6"/>
      <c r="M529" s="6"/>
      <c r="N529" s="6"/>
      <c r="O529" s="6"/>
      <c r="P529" s="6"/>
      <c r="Q529" s="6"/>
      <c r="R529" s="6"/>
      <c r="S529" s="6"/>
      <c r="T529" s="6"/>
      <c r="U529" s="6"/>
      <c r="V529" s="6"/>
      <c r="W529" s="6"/>
      <c r="X529" s="6"/>
      <c r="Y529" s="6"/>
      <c r="Z529" s="6"/>
      <c r="AA529" s="6"/>
      <c r="AB529" s="6"/>
      <c r="AC529" s="6"/>
      <c r="AD529" s="6"/>
      <c r="AE529" s="6"/>
      <c r="AF529" s="6"/>
    </row>
    <row r="530" ht="12.0" customHeight="1" outlineLevel="3">
      <c r="A530" s="6"/>
      <c r="B530" s="215" t="s">
        <v>1109</v>
      </c>
      <c r="C530" s="70" t="s">
        <v>1110</v>
      </c>
      <c r="D530" s="63" t="s">
        <v>612</v>
      </c>
      <c r="E530" s="216">
        <v>1.0</v>
      </c>
      <c r="F530" s="217"/>
      <c r="G530" s="192">
        <f t="shared" si="105"/>
        <v>0</v>
      </c>
      <c r="H530" s="56">
        <f t="shared" si="103"/>
        <v>0</v>
      </c>
      <c r="I530" s="6"/>
      <c r="J530" s="6"/>
      <c r="K530" s="6"/>
      <c r="L530" s="6"/>
      <c r="M530" s="6"/>
      <c r="N530" s="6"/>
      <c r="O530" s="6"/>
      <c r="P530" s="6"/>
      <c r="Q530" s="6"/>
      <c r="R530" s="6"/>
      <c r="S530" s="6"/>
      <c r="T530" s="6"/>
      <c r="U530" s="6"/>
      <c r="V530" s="6"/>
      <c r="W530" s="6"/>
      <c r="X530" s="6"/>
      <c r="Y530" s="6"/>
      <c r="Z530" s="6"/>
      <c r="AA530" s="6"/>
      <c r="AB530" s="6"/>
      <c r="AC530" s="6"/>
      <c r="AD530" s="6"/>
      <c r="AE530" s="6"/>
      <c r="AF530" s="6"/>
    </row>
    <row r="531" ht="12.0" customHeight="1" outlineLevel="3">
      <c r="A531" s="6"/>
      <c r="B531" s="215" t="s">
        <v>1111</v>
      </c>
      <c r="C531" s="70" t="s">
        <v>1112</v>
      </c>
      <c r="D531" s="63" t="s">
        <v>612</v>
      </c>
      <c r="E531" s="216">
        <v>1.0</v>
      </c>
      <c r="F531" s="217"/>
      <c r="G531" s="192">
        <f t="shared" si="105"/>
        <v>0</v>
      </c>
      <c r="H531" s="56">
        <f t="shared" si="103"/>
        <v>0</v>
      </c>
      <c r="I531" s="6"/>
      <c r="J531" s="6"/>
      <c r="K531" s="6"/>
      <c r="L531" s="6"/>
      <c r="M531" s="6"/>
      <c r="N531" s="6"/>
      <c r="O531" s="6"/>
      <c r="P531" s="6"/>
      <c r="Q531" s="6"/>
      <c r="R531" s="6"/>
      <c r="S531" s="6"/>
      <c r="T531" s="6"/>
      <c r="U531" s="6"/>
      <c r="V531" s="6"/>
      <c r="W531" s="6"/>
      <c r="X531" s="6"/>
      <c r="Y531" s="6"/>
      <c r="Z531" s="6"/>
      <c r="AA531" s="6"/>
      <c r="AB531" s="6"/>
      <c r="AC531" s="6"/>
      <c r="AD531" s="6"/>
      <c r="AE531" s="6"/>
      <c r="AF531" s="6"/>
    </row>
    <row r="532" ht="12.0" customHeight="1" outlineLevel="3">
      <c r="A532" s="6"/>
      <c r="B532" s="215" t="s">
        <v>1113</v>
      </c>
      <c r="C532" s="70" t="s">
        <v>1114</v>
      </c>
      <c r="D532" s="63" t="s">
        <v>612</v>
      </c>
      <c r="E532" s="216">
        <v>6.0</v>
      </c>
      <c r="F532" s="217"/>
      <c r="G532" s="192">
        <f t="shared" si="105"/>
        <v>0</v>
      </c>
      <c r="H532" s="56">
        <f t="shared" si="103"/>
        <v>0</v>
      </c>
      <c r="I532" s="6"/>
      <c r="J532" s="6"/>
      <c r="K532" s="6"/>
      <c r="L532" s="6"/>
      <c r="M532" s="6"/>
      <c r="N532" s="6"/>
      <c r="O532" s="6"/>
      <c r="P532" s="6"/>
      <c r="Q532" s="6"/>
      <c r="R532" s="6"/>
      <c r="S532" s="6"/>
      <c r="T532" s="6"/>
      <c r="U532" s="6"/>
      <c r="V532" s="6"/>
      <c r="W532" s="6"/>
      <c r="X532" s="6"/>
      <c r="Y532" s="6"/>
      <c r="Z532" s="6"/>
      <c r="AA532" s="6"/>
      <c r="AB532" s="6"/>
      <c r="AC532" s="6"/>
      <c r="AD532" s="6"/>
      <c r="AE532" s="6"/>
      <c r="AF532" s="6"/>
    </row>
    <row r="533" ht="12.0" customHeight="1" outlineLevel="3">
      <c r="A533" s="6"/>
      <c r="B533" s="215" t="s">
        <v>1115</v>
      </c>
      <c r="C533" s="70" t="s">
        <v>1116</v>
      </c>
      <c r="D533" s="63" t="s">
        <v>612</v>
      </c>
      <c r="E533" s="216">
        <v>2.0</v>
      </c>
      <c r="F533" s="217"/>
      <c r="G533" s="192">
        <f t="shared" si="105"/>
        <v>0</v>
      </c>
      <c r="H533" s="56">
        <f t="shared" si="103"/>
        <v>0</v>
      </c>
      <c r="I533" s="6"/>
      <c r="J533" s="6"/>
      <c r="K533" s="6"/>
      <c r="L533" s="6"/>
      <c r="M533" s="6"/>
      <c r="N533" s="6"/>
      <c r="O533" s="6"/>
      <c r="P533" s="6"/>
      <c r="Q533" s="6"/>
      <c r="R533" s="6"/>
      <c r="S533" s="6"/>
      <c r="T533" s="6"/>
      <c r="U533" s="6"/>
      <c r="V533" s="6"/>
      <c r="W533" s="6"/>
      <c r="X533" s="6"/>
      <c r="Y533" s="6"/>
      <c r="Z533" s="6"/>
      <c r="AA533" s="6"/>
      <c r="AB533" s="6"/>
      <c r="AC533" s="6"/>
      <c r="AD533" s="6"/>
      <c r="AE533" s="6"/>
      <c r="AF533" s="6"/>
    </row>
    <row r="534" ht="12.0" customHeight="1" outlineLevel="3">
      <c r="A534" s="6"/>
      <c r="B534" s="215" t="s">
        <v>1117</v>
      </c>
      <c r="C534" s="70" t="s">
        <v>1118</v>
      </c>
      <c r="D534" s="63" t="s">
        <v>612</v>
      </c>
      <c r="E534" s="216">
        <v>1.0</v>
      </c>
      <c r="F534" s="217"/>
      <c r="G534" s="192">
        <f t="shared" si="105"/>
        <v>0</v>
      </c>
      <c r="H534" s="56">
        <f t="shared" si="103"/>
        <v>0</v>
      </c>
      <c r="I534" s="6"/>
      <c r="J534" s="6"/>
      <c r="K534" s="6"/>
      <c r="L534" s="6"/>
      <c r="M534" s="6"/>
      <c r="N534" s="6"/>
      <c r="O534" s="6"/>
      <c r="P534" s="6"/>
      <c r="Q534" s="6"/>
      <c r="R534" s="6"/>
      <c r="S534" s="6"/>
      <c r="T534" s="6"/>
      <c r="U534" s="6"/>
      <c r="V534" s="6"/>
      <c r="W534" s="6"/>
      <c r="X534" s="6"/>
      <c r="Y534" s="6"/>
      <c r="Z534" s="6"/>
      <c r="AA534" s="6"/>
      <c r="AB534" s="6"/>
      <c r="AC534" s="6"/>
      <c r="AD534" s="6"/>
      <c r="AE534" s="6"/>
      <c r="AF534" s="6"/>
    </row>
    <row r="535" ht="12.0" customHeight="1" outlineLevel="3">
      <c r="A535" s="6"/>
      <c r="B535" s="215" t="s">
        <v>1119</v>
      </c>
      <c r="C535" s="70" t="s">
        <v>1120</v>
      </c>
      <c r="D535" s="63" t="s">
        <v>612</v>
      </c>
      <c r="E535" s="216">
        <v>1.0</v>
      </c>
      <c r="F535" s="217"/>
      <c r="G535" s="192">
        <f t="shared" si="105"/>
        <v>0</v>
      </c>
      <c r="H535" s="56">
        <f t="shared" si="103"/>
        <v>0</v>
      </c>
      <c r="I535" s="6"/>
      <c r="J535" s="6"/>
      <c r="K535" s="6"/>
      <c r="L535" s="6"/>
      <c r="M535" s="6"/>
      <c r="N535" s="6"/>
      <c r="O535" s="6"/>
      <c r="P535" s="6"/>
      <c r="Q535" s="6"/>
      <c r="R535" s="6"/>
      <c r="S535" s="6"/>
      <c r="T535" s="6"/>
      <c r="U535" s="6"/>
      <c r="V535" s="6"/>
      <c r="W535" s="6"/>
      <c r="X535" s="6"/>
      <c r="Y535" s="6"/>
      <c r="Z535" s="6"/>
      <c r="AA535" s="6"/>
      <c r="AB535" s="6"/>
      <c r="AC535" s="6"/>
      <c r="AD535" s="6"/>
      <c r="AE535" s="6"/>
      <c r="AF535" s="6"/>
    </row>
    <row r="536" ht="12.0" customHeight="1" outlineLevel="3">
      <c r="A536" s="6"/>
      <c r="B536" s="215" t="s">
        <v>1121</v>
      </c>
      <c r="C536" s="70" t="s">
        <v>1122</v>
      </c>
      <c r="D536" s="63" t="s">
        <v>635</v>
      </c>
      <c r="E536" s="216">
        <v>720.0</v>
      </c>
      <c r="F536" s="217"/>
      <c r="G536" s="192">
        <f t="shared" si="105"/>
        <v>0</v>
      </c>
      <c r="H536" s="56">
        <f t="shared" si="103"/>
        <v>0</v>
      </c>
      <c r="I536" s="6"/>
      <c r="J536" s="6"/>
      <c r="K536" s="6"/>
      <c r="L536" s="6"/>
      <c r="M536" s="6"/>
      <c r="N536" s="6"/>
      <c r="O536" s="6"/>
      <c r="P536" s="6"/>
      <c r="Q536" s="6"/>
      <c r="R536" s="6"/>
      <c r="S536" s="6"/>
      <c r="T536" s="6"/>
      <c r="U536" s="6"/>
      <c r="V536" s="6"/>
      <c r="W536" s="6"/>
      <c r="X536" s="6"/>
      <c r="Y536" s="6"/>
      <c r="Z536" s="6"/>
      <c r="AA536" s="6"/>
      <c r="AB536" s="6"/>
      <c r="AC536" s="6"/>
      <c r="AD536" s="6"/>
      <c r="AE536" s="6"/>
      <c r="AF536" s="6"/>
    </row>
    <row r="537" ht="12.0" customHeight="1" outlineLevel="3">
      <c r="A537" s="6"/>
      <c r="B537" s="215" t="s">
        <v>1123</v>
      </c>
      <c r="C537" s="70" t="s">
        <v>1124</v>
      </c>
      <c r="D537" s="63" t="s">
        <v>635</v>
      </c>
      <c r="E537" s="216">
        <v>780.0</v>
      </c>
      <c r="F537" s="217"/>
      <c r="G537" s="192">
        <f t="shared" si="105"/>
        <v>0</v>
      </c>
      <c r="H537" s="56">
        <f t="shared" si="103"/>
        <v>0</v>
      </c>
      <c r="I537" s="6"/>
      <c r="J537" s="6"/>
      <c r="K537" s="6"/>
      <c r="L537" s="6"/>
      <c r="M537" s="6"/>
      <c r="N537" s="6"/>
      <c r="O537" s="6"/>
      <c r="P537" s="6"/>
      <c r="Q537" s="6"/>
      <c r="R537" s="6"/>
      <c r="S537" s="6"/>
      <c r="T537" s="6"/>
      <c r="U537" s="6"/>
      <c r="V537" s="6"/>
      <c r="W537" s="6"/>
      <c r="X537" s="6"/>
      <c r="Y537" s="6"/>
      <c r="Z537" s="6"/>
      <c r="AA537" s="6"/>
      <c r="AB537" s="6"/>
      <c r="AC537" s="6"/>
      <c r="AD537" s="6"/>
      <c r="AE537" s="6"/>
      <c r="AF537" s="6"/>
    </row>
    <row r="538" ht="12.0" customHeight="1" outlineLevel="1">
      <c r="A538" s="168"/>
      <c r="B538" s="169">
        <v>14.0</v>
      </c>
      <c r="C538" s="170" t="s">
        <v>1125</v>
      </c>
      <c r="D538" s="171" t="s">
        <v>407</v>
      </c>
      <c r="E538" s="172"/>
      <c r="F538" s="173">
        <f>G538/$E$5</f>
        <v>0</v>
      </c>
      <c r="G538" s="174">
        <f>G539</f>
        <v>0</v>
      </c>
      <c r="H538" s="175">
        <f t="shared" si="103"/>
        <v>0</v>
      </c>
      <c r="I538" s="214"/>
      <c r="J538" s="214"/>
      <c r="K538" s="47"/>
      <c r="L538" s="48"/>
      <c r="M538" s="12"/>
      <c r="N538" s="12"/>
      <c r="O538" s="12"/>
      <c r="P538" s="153"/>
      <c r="Q538" s="12"/>
      <c r="R538" s="49"/>
      <c r="S538" s="12"/>
      <c r="T538" s="12"/>
      <c r="U538" s="12"/>
      <c r="V538" s="12"/>
      <c r="W538" s="12"/>
      <c r="X538" s="12"/>
      <c r="Y538" s="12"/>
      <c r="Z538" s="12"/>
      <c r="AA538" s="12"/>
      <c r="AB538" s="12"/>
      <c r="AC538" s="12"/>
      <c r="AD538" s="12"/>
      <c r="AE538" s="12"/>
      <c r="AF538" s="12"/>
    </row>
    <row r="539" ht="12.0" customHeight="1" outlineLevel="2">
      <c r="A539" s="222"/>
      <c r="B539" s="176">
        <v>14.1</v>
      </c>
      <c r="C539" s="177" t="s">
        <v>1126</v>
      </c>
      <c r="D539" s="178"/>
      <c r="E539" s="179"/>
      <c r="F539" s="180"/>
      <c r="G539" s="181">
        <f>SUM(G540:G561)</f>
        <v>0</v>
      </c>
      <c r="H539" s="182" t="str">
        <f>G539/$G$827</f>
        <v>#DIV/0!</v>
      </c>
      <c r="I539" s="222"/>
      <c r="J539" s="222"/>
      <c r="K539" s="222"/>
      <c r="L539" s="222"/>
      <c r="M539" s="222"/>
      <c r="N539" s="222"/>
      <c r="O539" s="222"/>
      <c r="P539" s="222"/>
      <c r="Q539" s="222"/>
      <c r="R539" s="222"/>
      <c r="S539" s="222"/>
      <c r="T539" s="222"/>
      <c r="U539" s="222"/>
      <c r="V539" s="222"/>
      <c r="W539" s="222"/>
      <c r="X539" s="222"/>
      <c r="Y539" s="222"/>
      <c r="Z539" s="222"/>
      <c r="AA539" s="222"/>
      <c r="AB539" s="222"/>
      <c r="AC539" s="222"/>
      <c r="AD539" s="222"/>
      <c r="AE539" s="222"/>
      <c r="AF539" s="222"/>
    </row>
    <row r="540" ht="12.0" customHeight="1" outlineLevel="3">
      <c r="A540" s="6"/>
      <c r="B540" s="223" t="s">
        <v>1127</v>
      </c>
      <c r="C540" s="70" t="s">
        <v>1128</v>
      </c>
      <c r="D540" s="63" t="s">
        <v>612</v>
      </c>
      <c r="E540" s="216">
        <v>240.0</v>
      </c>
      <c r="F540" s="217"/>
      <c r="G540" s="192">
        <f t="shared" ref="G540:G561" si="106">ROUND(E540*F540,0)</f>
        <v>0</v>
      </c>
      <c r="H540" s="56">
        <f t="shared" ref="H540:H562" si="107">IFERROR(G540/$G$827,0)</f>
        <v>0</v>
      </c>
      <c r="I540" s="6"/>
      <c r="J540" s="6"/>
      <c r="K540" s="6"/>
      <c r="L540" s="6"/>
      <c r="M540" s="6"/>
      <c r="N540" s="6"/>
      <c r="O540" s="6"/>
      <c r="P540" s="6"/>
      <c r="Q540" s="6"/>
      <c r="R540" s="6"/>
      <c r="S540" s="6"/>
      <c r="T540" s="6"/>
      <c r="U540" s="6"/>
      <c r="V540" s="6"/>
      <c r="W540" s="6"/>
      <c r="X540" s="6"/>
      <c r="Y540" s="6"/>
      <c r="Z540" s="6"/>
      <c r="AA540" s="6"/>
      <c r="AB540" s="6"/>
      <c r="AC540" s="6"/>
      <c r="AD540" s="6"/>
      <c r="AE540" s="6"/>
      <c r="AF540" s="6"/>
    </row>
    <row r="541" ht="12.0" customHeight="1" outlineLevel="3">
      <c r="A541" s="6"/>
      <c r="B541" s="223" t="s">
        <v>1129</v>
      </c>
      <c r="C541" s="70" t="s">
        <v>1130</v>
      </c>
      <c r="D541" s="63" t="s">
        <v>612</v>
      </c>
      <c r="E541" s="216">
        <v>168.0</v>
      </c>
      <c r="F541" s="217"/>
      <c r="G541" s="192">
        <f t="shared" si="106"/>
        <v>0</v>
      </c>
      <c r="H541" s="56">
        <f t="shared" si="107"/>
        <v>0</v>
      </c>
      <c r="I541" s="6"/>
      <c r="J541" s="6"/>
      <c r="K541" s="6"/>
      <c r="L541" s="6"/>
      <c r="M541" s="6"/>
      <c r="N541" s="6"/>
      <c r="O541" s="6"/>
      <c r="P541" s="6"/>
      <c r="Q541" s="6"/>
      <c r="R541" s="6"/>
      <c r="S541" s="6"/>
      <c r="T541" s="6"/>
      <c r="U541" s="6"/>
      <c r="V541" s="6"/>
      <c r="W541" s="6"/>
      <c r="X541" s="6"/>
      <c r="Y541" s="6"/>
      <c r="Z541" s="6"/>
      <c r="AA541" s="6"/>
      <c r="AB541" s="6"/>
      <c r="AC541" s="6"/>
      <c r="AD541" s="6"/>
      <c r="AE541" s="6"/>
      <c r="AF541" s="6"/>
    </row>
    <row r="542" ht="12.0" customHeight="1" outlineLevel="3">
      <c r="A542" s="6"/>
      <c r="B542" s="223" t="s">
        <v>1131</v>
      </c>
      <c r="C542" s="70" t="s">
        <v>1132</v>
      </c>
      <c r="D542" s="63" t="s">
        <v>612</v>
      </c>
      <c r="E542" s="216">
        <v>240.0</v>
      </c>
      <c r="F542" s="217"/>
      <c r="G542" s="192">
        <f t="shared" si="106"/>
        <v>0</v>
      </c>
      <c r="H542" s="56">
        <f t="shared" si="107"/>
        <v>0</v>
      </c>
      <c r="I542" s="6"/>
      <c r="J542" s="6"/>
      <c r="K542" s="6"/>
      <c r="L542" s="6"/>
      <c r="M542" s="6"/>
      <c r="N542" s="6"/>
      <c r="O542" s="6"/>
      <c r="P542" s="6"/>
      <c r="Q542" s="6"/>
      <c r="R542" s="6"/>
      <c r="S542" s="6"/>
      <c r="T542" s="6"/>
      <c r="U542" s="6"/>
      <c r="V542" s="6"/>
      <c r="W542" s="6"/>
      <c r="X542" s="6"/>
      <c r="Y542" s="6"/>
      <c r="Z542" s="6"/>
      <c r="AA542" s="6"/>
      <c r="AB542" s="6"/>
      <c r="AC542" s="6"/>
      <c r="AD542" s="6"/>
      <c r="AE542" s="6"/>
      <c r="AF542" s="6"/>
    </row>
    <row r="543" ht="12.0" customHeight="1" outlineLevel="3">
      <c r="A543" s="6"/>
      <c r="B543" s="223" t="s">
        <v>1133</v>
      </c>
      <c r="C543" s="70" t="s">
        <v>1134</v>
      </c>
      <c r="D543" s="63" t="s">
        <v>612</v>
      </c>
      <c r="E543" s="216">
        <v>240.0</v>
      </c>
      <c r="F543" s="217"/>
      <c r="G543" s="192">
        <f t="shared" si="106"/>
        <v>0</v>
      </c>
      <c r="H543" s="56">
        <f t="shared" si="107"/>
        <v>0</v>
      </c>
      <c r="I543" s="6"/>
      <c r="J543" s="6"/>
      <c r="K543" s="6"/>
      <c r="L543" s="6"/>
      <c r="M543" s="6"/>
      <c r="N543" s="6"/>
      <c r="O543" s="6"/>
      <c r="P543" s="6"/>
      <c r="Q543" s="6"/>
      <c r="R543" s="6"/>
      <c r="S543" s="6"/>
      <c r="T543" s="6"/>
      <c r="U543" s="6"/>
      <c r="V543" s="6"/>
      <c r="W543" s="6"/>
      <c r="X543" s="6"/>
      <c r="Y543" s="6"/>
      <c r="Z543" s="6"/>
      <c r="AA543" s="6"/>
      <c r="AB543" s="6"/>
      <c r="AC543" s="6"/>
      <c r="AD543" s="6"/>
      <c r="AE543" s="6"/>
      <c r="AF543" s="6"/>
    </row>
    <row r="544" ht="12.0" customHeight="1" outlineLevel="3">
      <c r="A544" s="6"/>
      <c r="B544" s="223" t="s">
        <v>1135</v>
      </c>
      <c r="C544" s="70" t="s">
        <v>1136</v>
      </c>
      <c r="D544" s="63" t="s">
        <v>612</v>
      </c>
      <c r="E544" s="216">
        <v>6.0</v>
      </c>
      <c r="F544" s="217"/>
      <c r="G544" s="192">
        <f t="shared" si="106"/>
        <v>0</v>
      </c>
      <c r="H544" s="56">
        <f t="shared" si="107"/>
        <v>0</v>
      </c>
      <c r="I544" s="6"/>
      <c r="J544" s="6"/>
      <c r="K544" s="6"/>
      <c r="L544" s="6"/>
      <c r="M544" s="6"/>
      <c r="N544" s="6"/>
      <c r="O544" s="6"/>
      <c r="P544" s="6"/>
      <c r="Q544" s="6"/>
      <c r="R544" s="6"/>
      <c r="S544" s="6"/>
      <c r="T544" s="6"/>
      <c r="U544" s="6"/>
      <c r="V544" s="6"/>
      <c r="W544" s="6"/>
      <c r="X544" s="6"/>
      <c r="Y544" s="6"/>
      <c r="Z544" s="6"/>
      <c r="AA544" s="6"/>
      <c r="AB544" s="6"/>
      <c r="AC544" s="6"/>
      <c r="AD544" s="6"/>
      <c r="AE544" s="6"/>
      <c r="AF544" s="6"/>
    </row>
    <row r="545" ht="12.0" customHeight="1" outlineLevel="3">
      <c r="A545" s="6"/>
      <c r="B545" s="223" t="s">
        <v>1137</v>
      </c>
      <c r="C545" s="70" t="s">
        <v>1138</v>
      </c>
      <c r="D545" s="63" t="s">
        <v>612</v>
      </c>
      <c r="E545" s="216">
        <v>10.0</v>
      </c>
      <c r="F545" s="217"/>
      <c r="G545" s="192">
        <f t="shared" si="106"/>
        <v>0</v>
      </c>
      <c r="H545" s="56">
        <f t="shared" si="107"/>
        <v>0</v>
      </c>
      <c r="I545" s="6"/>
      <c r="J545" s="6"/>
      <c r="K545" s="6"/>
      <c r="L545" s="6"/>
      <c r="M545" s="6"/>
      <c r="N545" s="6"/>
      <c r="O545" s="6"/>
      <c r="P545" s="6"/>
      <c r="Q545" s="6"/>
      <c r="R545" s="6"/>
      <c r="S545" s="6"/>
      <c r="T545" s="6"/>
      <c r="U545" s="6"/>
      <c r="V545" s="6"/>
      <c r="W545" s="6"/>
      <c r="X545" s="6"/>
      <c r="Y545" s="6"/>
      <c r="Z545" s="6"/>
      <c r="AA545" s="6"/>
      <c r="AB545" s="6"/>
      <c r="AC545" s="6"/>
      <c r="AD545" s="6"/>
      <c r="AE545" s="6"/>
      <c r="AF545" s="6"/>
    </row>
    <row r="546" ht="12.0" customHeight="1" outlineLevel="3">
      <c r="A546" s="6"/>
      <c r="B546" s="223" t="s">
        <v>1139</v>
      </c>
      <c r="C546" s="70" t="s">
        <v>1140</v>
      </c>
      <c r="D546" s="63" t="s">
        <v>612</v>
      </c>
      <c r="E546" s="216">
        <v>38.0</v>
      </c>
      <c r="F546" s="217"/>
      <c r="G546" s="192">
        <f t="shared" si="106"/>
        <v>0</v>
      </c>
      <c r="H546" s="56">
        <f t="shared" si="107"/>
        <v>0</v>
      </c>
      <c r="I546" s="6"/>
      <c r="J546" s="6"/>
      <c r="K546" s="6"/>
      <c r="L546" s="6"/>
      <c r="M546" s="6"/>
      <c r="N546" s="6"/>
      <c r="O546" s="6"/>
      <c r="P546" s="6"/>
      <c r="Q546" s="6"/>
      <c r="R546" s="6"/>
      <c r="S546" s="6"/>
      <c r="T546" s="6"/>
      <c r="U546" s="6"/>
      <c r="V546" s="6"/>
      <c r="W546" s="6"/>
      <c r="X546" s="6"/>
      <c r="Y546" s="6"/>
      <c r="Z546" s="6"/>
      <c r="AA546" s="6"/>
      <c r="AB546" s="6"/>
      <c r="AC546" s="6"/>
      <c r="AD546" s="6"/>
      <c r="AE546" s="6"/>
      <c r="AF546" s="6"/>
    </row>
    <row r="547" ht="12.0" customHeight="1" outlineLevel="3">
      <c r="A547" s="6"/>
      <c r="B547" s="223" t="s">
        <v>1141</v>
      </c>
      <c r="C547" s="70" t="s">
        <v>1142</v>
      </c>
      <c r="D547" s="63" t="s">
        <v>612</v>
      </c>
      <c r="E547" s="216">
        <v>240.0</v>
      </c>
      <c r="F547" s="217"/>
      <c r="G547" s="192">
        <f t="shared" si="106"/>
        <v>0</v>
      </c>
      <c r="H547" s="56">
        <f t="shared" si="107"/>
        <v>0</v>
      </c>
      <c r="I547" s="6"/>
      <c r="J547" s="6"/>
      <c r="K547" s="6"/>
      <c r="L547" s="6"/>
      <c r="M547" s="6"/>
      <c r="N547" s="6"/>
      <c r="O547" s="6"/>
      <c r="P547" s="6"/>
      <c r="Q547" s="6"/>
      <c r="R547" s="6"/>
      <c r="S547" s="6"/>
      <c r="T547" s="6"/>
      <c r="U547" s="6"/>
      <c r="V547" s="6"/>
      <c r="W547" s="6"/>
      <c r="X547" s="6"/>
      <c r="Y547" s="6"/>
      <c r="Z547" s="6"/>
      <c r="AA547" s="6"/>
      <c r="AB547" s="6"/>
      <c r="AC547" s="6"/>
      <c r="AD547" s="6"/>
      <c r="AE547" s="6"/>
      <c r="AF547" s="6"/>
    </row>
    <row r="548" ht="12.0" customHeight="1" outlineLevel="3">
      <c r="A548" s="6"/>
      <c r="B548" s="223" t="s">
        <v>1143</v>
      </c>
      <c r="C548" s="70" t="s">
        <v>1144</v>
      </c>
      <c r="D548" s="63" t="s">
        <v>612</v>
      </c>
      <c r="E548" s="216">
        <v>16.0</v>
      </c>
      <c r="F548" s="217"/>
      <c r="G548" s="192">
        <f t="shared" si="106"/>
        <v>0</v>
      </c>
      <c r="H548" s="56">
        <f t="shared" si="107"/>
        <v>0</v>
      </c>
      <c r="I548" s="6"/>
      <c r="J548" s="6"/>
      <c r="K548" s="6"/>
      <c r="L548" s="6"/>
      <c r="M548" s="6"/>
      <c r="N548" s="6"/>
      <c r="O548" s="6"/>
      <c r="P548" s="6"/>
      <c r="Q548" s="6"/>
      <c r="R548" s="6"/>
      <c r="S548" s="6"/>
      <c r="T548" s="6"/>
      <c r="U548" s="6"/>
      <c r="V548" s="6"/>
      <c r="W548" s="6"/>
      <c r="X548" s="6"/>
      <c r="Y548" s="6"/>
      <c r="Z548" s="6"/>
      <c r="AA548" s="6"/>
      <c r="AB548" s="6"/>
      <c r="AC548" s="6"/>
      <c r="AD548" s="6"/>
      <c r="AE548" s="6"/>
      <c r="AF548" s="6"/>
    </row>
    <row r="549" ht="12.0" customHeight="1" outlineLevel="3">
      <c r="A549" s="6"/>
      <c r="B549" s="223" t="s">
        <v>1145</v>
      </c>
      <c r="C549" s="70" t="s">
        <v>1146</v>
      </c>
      <c r="D549" s="63" t="s">
        <v>612</v>
      </c>
      <c r="E549" s="216">
        <v>12.0</v>
      </c>
      <c r="F549" s="217"/>
      <c r="G549" s="192">
        <f t="shared" si="106"/>
        <v>0</v>
      </c>
      <c r="H549" s="56">
        <f t="shared" si="107"/>
        <v>0</v>
      </c>
      <c r="I549" s="6"/>
      <c r="J549" s="6"/>
      <c r="K549" s="6"/>
      <c r="L549" s="6"/>
      <c r="M549" s="6"/>
      <c r="N549" s="6"/>
      <c r="O549" s="6"/>
      <c r="P549" s="6"/>
      <c r="Q549" s="6"/>
      <c r="R549" s="6"/>
      <c r="S549" s="6"/>
      <c r="T549" s="6"/>
      <c r="U549" s="6"/>
      <c r="V549" s="6"/>
      <c r="W549" s="6"/>
      <c r="X549" s="6"/>
      <c r="Y549" s="6"/>
      <c r="Z549" s="6"/>
      <c r="AA549" s="6"/>
      <c r="AB549" s="6"/>
      <c r="AC549" s="6"/>
      <c r="AD549" s="6"/>
      <c r="AE549" s="6"/>
      <c r="AF549" s="6"/>
    </row>
    <row r="550" ht="12.0" customHeight="1" outlineLevel="3">
      <c r="A550" s="6"/>
      <c r="B550" s="223" t="s">
        <v>1147</v>
      </c>
      <c r="C550" s="70" t="s">
        <v>1148</v>
      </c>
      <c r="D550" s="63" t="s">
        <v>612</v>
      </c>
      <c r="E550" s="216">
        <v>2.0</v>
      </c>
      <c r="F550" s="217"/>
      <c r="G550" s="192">
        <f t="shared" si="106"/>
        <v>0</v>
      </c>
      <c r="H550" s="56">
        <f t="shared" si="107"/>
        <v>0</v>
      </c>
      <c r="I550" s="6"/>
      <c r="J550" s="6"/>
      <c r="K550" s="6"/>
      <c r="L550" s="6"/>
      <c r="M550" s="6"/>
      <c r="N550" s="6"/>
      <c r="O550" s="6"/>
      <c r="P550" s="6"/>
      <c r="Q550" s="6"/>
      <c r="R550" s="6"/>
      <c r="S550" s="6"/>
      <c r="T550" s="6"/>
      <c r="U550" s="6"/>
      <c r="V550" s="6"/>
      <c r="W550" s="6"/>
      <c r="X550" s="6"/>
      <c r="Y550" s="6"/>
      <c r="Z550" s="6"/>
      <c r="AA550" s="6"/>
      <c r="AB550" s="6"/>
      <c r="AC550" s="6"/>
      <c r="AD550" s="6"/>
      <c r="AE550" s="6"/>
      <c r="AF550" s="6"/>
    </row>
    <row r="551" ht="12.0" customHeight="1" outlineLevel="3">
      <c r="A551" s="6"/>
      <c r="B551" s="223" t="s">
        <v>1149</v>
      </c>
      <c r="C551" s="70" t="s">
        <v>1150</v>
      </c>
      <c r="D551" s="63" t="s">
        <v>612</v>
      </c>
      <c r="E551" s="216">
        <v>240.0</v>
      </c>
      <c r="F551" s="217"/>
      <c r="G551" s="192">
        <f t="shared" si="106"/>
        <v>0</v>
      </c>
      <c r="H551" s="56">
        <f t="shared" si="107"/>
        <v>0</v>
      </c>
      <c r="I551" s="6"/>
      <c r="J551" s="6"/>
      <c r="K551" s="6"/>
      <c r="L551" s="6"/>
      <c r="M551" s="6"/>
      <c r="N551" s="6"/>
      <c r="O551" s="6"/>
      <c r="P551" s="6"/>
      <c r="Q551" s="6"/>
      <c r="R551" s="6"/>
      <c r="S551" s="6"/>
      <c r="T551" s="6"/>
      <c r="U551" s="6"/>
      <c r="V551" s="6"/>
      <c r="W551" s="6"/>
      <c r="X551" s="6"/>
      <c r="Y551" s="6"/>
      <c r="Z551" s="6"/>
      <c r="AA551" s="6"/>
      <c r="AB551" s="6"/>
      <c r="AC551" s="6"/>
      <c r="AD551" s="6"/>
      <c r="AE551" s="6"/>
      <c r="AF551" s="6"/>
    </row>
    <row r="552" ht="12.0" customHeight="1" outlineLevel="3">
      <c r="A552" s="6"/>
      <c r="B552" s="223" t="s">
        <v>1151</v>
      </c>
      <c r="C552" s="70" t="s">
        <v>1152</v>
      </c>
      <c r="D552" s="63" t="s">
        <v>612</v>
      </c>
      <c r="E552" s="216">
        <v>154.0</v>
      </c>
      <c r="F552" s="217"/>
      <c r="G552" s="192">
        <f t="shared" si="106"/>
        <v>0</v>
      </c>
      <c r="H552" s="56">
        <f t="shared" si="107"/>
        <v>0</v>
      </c>
      <c r="I552" s="6"/>
      <c r="J552" s="6"/>
      <c r="K552" s="6"/>
      <c r="L552" s="6"/>
      <c r="M552" s="6"/>
      <c r="N552" s="6"/>
      <c r="O552" s="6"/>
      <c r="P552" s="6"/>
      <c r="Q552" s="6"/>
      <c r="R552" s="6"/>
      <c r="S552" s="6"/>
      <c r="T552" s="6"/>
      <c r="U552" s="6"/>
      <c r="V552" s="6"/>
      <c r="W552" s="6"/>
      <c r="X552" s="6"/>
      <c r="Y552" s="6"/>
      <c r="Z552" s="6"/>
      <c r="AA552" s="6"/>
      <c r="AB552" s="6"/>
      <c r="AC552" s="6"/>
      <c r="AD552" s="6"/>
      <c r="AE552" s="6"/>
      <c r="AF552" s="6"/>
    </row>
    <row r="553" ht="12.0" customHeight="1" outlineLevel="3">
      <c r="A553" s="6"/>
      <c r="B553" s="223" t="s">
        <v>1153</v>
      </c>
      <c r="C553" s="70" t="s">
        <v>1154</v>
      </c>
      <c r="D553" s="63" t="s">
        <v>612</v>
      </c>
      <c r="E553" s="216">
        <v>10.0</v>
      </c>
      <c r="F553" s="217"/>
      <c r="G553" s="192">
        <f t="shared" si="106"/>
        <v>0</v>
      </c>
      <c r="H553" s="56">
        <f t="shared" si="107"/>
        <v>0</v>
      </c>
      <c r="I553" s="6"/>
      <c r="J553" s="6"/>
      <c r="K553" s="6"/>
      <c r="L553" s="6"/>
      <c r="M553" s="6"/>
      <c r="N553" s="6"/>
      <c r="O553" s="6"/>
      <c r="P553" s="6"/>
      <c r="Q553" s="6"/>
      <c r="R553" s="6"/>
      <c r="S553" s="6"/>
      <c r="T553" s="6"/>
      <c r="U553" s="6"/>
      <c r="V553" s="6"/>
      <c r="W553" s="6"/>
      <c r="X553" s="6"/>
      <c r="Y553" s="6"/>
      <c r="Z553" s="6"/>
      <c r="AA553" s="6"/>
      <c r="AB553" s="6"/>
      <c r="AC553" s="6"/>
      <c r="AD553" s="6"/>
      <c r="AE553" s="6"/>
      <c r="AF553" s="6"/>
    </row>
    <row r="554" ht="12.0" customHeight="1" outlineLevel="3">
      <c r="A554" s="6"/>
      <c r="B554" s="223" t="s">
        <v>1155</v>
      </c>
      <c r="C554" s="70" t="s">
        <v>1156</v>
      </c>
      <c r="D554" s="63" t="s">
        <v>635</v>
      </c>
      <c r="E554" s="216">
        <v>7644.0</v>
      </c>
      <c r="F554" s="217"/>
      <c r="G554" s="192">
        <f t="shared" si="106"/>
        <v>0</v>
      </c>
      <c r="H554" s="56">
        <f t="shared" si="107"/>
        <v>0</v>
      </c>
      <c r="I554" s="6"/>
      <c r="J554" s="6"/>
      <c r="K554" s="6"/>
      <c r="L554" s="6"/>
      <c r="M554" s="6"/>
      <c r="N554" s="6"/>
      <c r="O554" s="6"/>
      <c r="P554" s="6"/>
      <c r="Q554" s="6"/>
      <c r="R554" s="6"/>
      <c r="S554" s="6"/>
      <c r="T554" s="6"/>
      <c r="U554" s="6"/>
      <c r="V554" s="6"/>
      <c r="W554" s="6"/>
      <c r="X554" s="6"/>
      <c r="Y554" s="6"/>
      <c r="Z554" s="6"/>
      <c r="AA554" s="6"/>
      <c r="AB554" s="6"/>
      <c r="AC554" s="6"/>
      <c r="AD554" s="6"/>
      <c r="AE554" s="6"/>
      <c r="AF554" s="6"/>
    </row>
    <row r="555" ht="12.0" customHeight="1" outlineLevel="3">
      <c r="A555" s="6"/>
      <c r="B555" s="223" t="s">
        <v>1157</v>
      </c>
      <c r="C555" s="70" t="s">
        <v>1158</v>
      </c>
      <c r="D555" s="63" t="s">
        <v>635</v>
      </c>
      <c r="E555" s="216">
        <v>350.0</v>
      </c>
      <c r="F555" s="217"/>
      <c r="G555" s="192">
        <f t="shared" si="106"/>
        <v>0</v>
      </c>
      <c r="H555" s="56">
        <f t="shared" si="107"/>
        <v>0</v>
      </c>
      <c r="I555" s="6"/>
      <c r="J555" s="6"/>
      <c r="K555" s="6"/>
      <c r="L555" s="6"/>
      <c r="M555" s="6"/>
      <c r="N555" s="6"/>
      <c r="O555" s="6"/>
      <c r="P555" s="6"/>
      <c r="Q555" s="6"/>
      <c r="R555" s="6"/>
      <c r="S555" s="6"/>
      <c r="T555" s="6"/>
      <c r="U555" s="6"/>
      <c r="V555" s="6"/>
      <c r="W555" s="6"/>
      <c r="X555" s="6"/>
      <c r="Y555" s="6"/>
      <c r="Z555" s="6"/>
      <c r="AA555" s="6"/>
      <c r="AB555" s="6"/>
      <c r="AC555" s="6"/>
      <c r="AD555" s="6"/>
      <c r="AE555" s="6"/>
      <c r="AF555" s="6"/>
    </row>
    <row r="556" ht="12.0" customHeight="1" outlineLevel="3">
      <c r="A556" s="6"/>
      <c r="B556" s="223" t="s">
        <v>1159</v>
      </c>
      <c r="C556" s="70" t="s">
        <v>1160</v>
      </c>
      <c r="D556" s="63" t="s">
        <v>612</v>
      </c>
      <c r="E556" s="216">
        <v>2.0</v>
      </c>
      <c r="F556" s="217"/>
      <c r="G556" s="192">
        <f t="shared" si="106"/>
        <v>0</v>
      </c>
      <c r="H556" s="56">
        <f t="shared" si="107"/>
        <v>0</v>
      </c>
      <c r="I556" s="6"/>
      <c r="J556" s="6"/>
      <c r="K556" s="6"/>
      <c r="L556" s="6"/>
      <c r="M556" s="6"/>
      <c r="N556" s="6"/>
      <c r="O556" s="6"/>
      <c r="P556" s="6"/>
      <c r="Q556" s="6"/>
      <c r="R556" s="6"/>
      <c r="S556" s="6"/>
      <c r="T556" s="6"/>
      <c r="U556" s="6"/>
      <c r="V556" s="6"/>
      <c r="W556" s="6"/>
      <c r="X556" s="6"/>
      <c r="Y556" s="6"/>
      <c r="Z556" s="6"/>
      <c r="AA556" s="6"/>
      <c r="AB556" s="6"/>
      <c r="AC556" s="6"/>
      <c r="AD556" s="6"/>
      <c r="AE556" s="6"/>
      <c r="AF556" s="6"/>
    </row>
    <row r="557" ht="12.0" customHeight="1" outlineLevel="3">
      <c r="A557" s="6"/>
      <c r="B557" s="223" t="s">
        <v>1161</v>
      </c>
      <c r="C557" s="70" t="s">
        <v>1162</v>
      </c>
      <c r="D557" s="63" t="s">
        <v>612</v>
      </c>
      <c r="E557" s="216">
        <v>2.0</v>
      </c>
      <c r="F557" s="217"/>
      <c r="G557" s="192">
        <f t="shared" si="106"/>
        <v>0</v>
      </c>
      <c r="H557" s="56">
        <f t="shared" si="107"/>
        <v>0</v>
      </c>
      <c r="I557" s="6"/>
      <c r="J557" s="6"/>
      <c r="K557" s="6"/>
      <c r="L557" s="6"/>
      <c r="M557" s="6"/>
      <c r="N557" s="6"/>
      <c r="O557" s="6"/>
      <c r="P557" s="6"/>
      <c r="Q557" s="6"/>
      <c r="R557" s="6"/>
      <c r="S557" s="6"/>
      <c r="T557" s="6"/>
      <c r="U557" s="6"/>
      <c r="V557" s="6"/>
      <c r="W557" s="6"/>
      <c r="X557" s="6"/>
      <c r="Y557" s="6"/>
      <c r="Z557" s="6"/>
      <c r="AA557" s="6"/>
      <c r="AB557" s="6"/>
      <c r="AC557" s="6"/>
      <c r="AD557" s="6"/>
      <c r="AE557" s="6"/>
      <c r="AF557" s="6"/>
    </row>
    <row r="558" ht="12.0" customHeight="1" outlineLevel="3">
      <c r="A558" s="6"/>
      <c r="B558" s="223" t="s">
        <v>1163</v>
      </c>
      <c r="C558" s="70" t="s">
        <v>1164</v>
      </c>
      <c r="D558" s="63" t="s">
        <v>635</v>
      </c>
      <c r="E558" s="216">
        <v>30.0</v>
      </c>
      <c r="F558" s="217"/>
      <c r="G558" s="192">
        <f t="shared" si="106"/>
        <v>0</v>
      </c>
      <c r="H558" s="56">
        <f t="shared" si="107"/>
        <v>0</v>
      </c>
      <c r="I558" s="6"/>
      <c r="J558" s="6"/>
      <c r="K558" s="6"/>
      <c r="L558" s="6"/>
      <c r="M558" s="6"/>
      <c r="N558" s="6"/>
      <c r="O558" s="6"/>
      <c r="P558" s="6"/>
      <c r="Q558" s="6"/>
      <c r="R558" s="6"/>
      <c r="S558" s="6"/>
      <c r="T558" s="6"/>
      <c r="U558" s="6"/>
      <c r="V558" s="6"/>
      <c r="W558" s="6"/>
      <c r="X558" s="6"/>
      <c r="Y558" s="6"/>
      <c r="Z558" s="6"/>
      <c r="AA558" s="6"/>
      <c r="AB558" s="6"/>
      <c r="AC558" s="6"/>
      <c r="AD558" s="6"/>
      <c r="AE558" s="6"/>
      <c r="AF558" s="6"/>
    </row>
    <row r="559" ht="12.0" customHeight="1" outlineLevel="3">
      <c r="A559" s="6"/>
      <c r="B559" s="223" t="s">
        <v>1165</v>
      </c>
      <c r="C559" s="70" t="s">
        <v>1166</v>
      </c>
      <c r="D559" s="63" t="s">
        <v>612</v>
      </c>
      <c r="E559" s="216">
        <v>2.0</v>
      </c>
      <c r="F559" s="217"/>
      <c r="G559" s="192">
        <f t="shared" si="106"/>
        <v>0</v>
      </c>
      <c r="H559" s="56">
        <f t="shared" si="107"/>
        <v>0</v>
      </c>
      <c r="I559" s="6"/>
      <c r="J559" s="6"/>
      <c r="K559" s="6"/>
      <c r="L559" s="6"/>
      <c r="M559" s="6"/>
      <c r="N559" s="6"/>
      <c r="O559" s="6"/>
      <c r="P559" s="6"/>
      <c r="Q559" s="6"/>
      <c r="R559" s="6"/>
      <c r="S559" s="6"/>
      <c r="T559" s="6"/>
      <c r="U559" s="6"/>
      <c r="V559" s="6"/>
      <c r="W559" s="6"/>
      <c r="X559" s="6"/>
      <c r="Y559" s="6"/>
      <c r="Z559" s="6"/>
      <c r="AA559" s="6"/>
      <c r="AB559" s="6"/>
      <c r="AC559" s="6"/>
      <c r="AD559" s="6"/>
      <c r="AE559" s="6"/>
      <c r="AF559" s="6"/>
    </row>
    <row r="560" ht="12.0" customHeight="1" outlineLevel="3">
      <c r="A560" s="6"/>
      <c r="B560" s="223" t="s">
        <v>1167</v>
      </c>
      <c r="C560" s="70" t="s">
        <v>1168</v>
      </c>
      <c r="D560" s="63" t="s">
        <v>612</v>
      </c>
      <c r="E560" s="216">
        <v>4.0</v>
      </c>
      <c r="F560" s="217"/>
      <c r="G560" s="192">
        <f t="shared" si="106"/>
        <v>0</v>
      </c>
      <c r="H560" s="56">
        <f t="shared" si="107"/>
        <v>0</v>
      </c>
      <c r="I560" s="6"/>
      <c r="J560" s="6"/>
      <c r="K560" s="6"/>
      <c r="L560" s="6"/>
      <c r="M560" s="6"/>
      <c r="N560" s="6"/>
      <c r="O560" s="6"/>
      <c r="P560" s="6"/>
      <c r="Q560" s="6"/>
      <c r="R560" s="6"/>
      <c r="S560" s="6"/>
      <c r="T560" s="6"/>
      <c r="U560" s="6"/>
      <c r="V560" s="6"/>
      <c r="W560" s="6"/>
      <c r="X560" s="6"/>
      <c r="Y560" s="6"/>
      <c r="Z560" s="6"/>
      <c r="AA560" s="6"/>
      <c r="AB560" s="6"/>
      <c r="AC560" s="6"/>
      <c r="AD560" s="6"/>
      <c r="AE560" s="6"/>
      <c r="AF560" s="6"/>
    </row>
    <row r="561" ht="12.0" customHeight="1" outlineLevel="3">
      <c r="A561" s="6"/>
      <c r="B561" s="223" t="s">
        <v>1169</v>
      </c>
      <c r="C561" s="70" t="s">
        <v>1170</v>
      </c>
      <c r="D561" s="63" t="s">
        <v>612</v>
      </c>
      <c r="E561" s="216">
        <v>1.0</v>
      </c>
      <c r="F561" s="217"/>
      <c r="G561" s="192">
        <f t="shared" si="106"/>
        <v>0</v>
      </c>
      <c r="H561" s="56">
        <f t="shared" si="107"/>
        <v>0</v>
      </c>
      <c r="I561" s="6"/>
      <c r="J561" s="6"/>
      <c r="K561" s="6"/>
      <c r="L561" s="6"/>
      <c r="M561" s="6"/>
      <c r="N561" s="6"/>
      <c r="O561" s="6"/>
      <c r="P561" s="6"/>
      <c r="Q561" s="6"/>
      <c r="R561" s="6"/>
      <c r="S561" s="6"/>
      <c r="T561" s="6"/>
      <c r="U561" s="6"/>
      <c r="V561" s="6"/>
      <c r="W561" s="6"/>
      <c r="X561" s="6"/>
      <c r="Y561" s="6"/>
      <c r="Z561" s="6"/>
      <c r="AA561" s="6"/>
      <c r="AB561" s="6"/>
      <c r="AC561" s="6"/>
      <c r="AD561" s="6"/>
      <c r="AE561" s="6"/>
      <c r="AF561" s="6"/>
    </row>
    <row r="562" ht="12.0" customHeight="1" outlineLevel="1">
      <c r="A562" s="168"/>
      <c r="B562" s="169">
        <v>15.0</v>
      </c>
      <c r="C562" s="170" t="s">
        <v>1171</v>
      </c>
      <c r="D562" s="171" t="s">
        <v>407</v>
      </c>
      <c r="E562" s="172"/>
      <c r="F562" s="173">
        <f>G562/$E$5</f>
        <v>0</v>
      </c>
      <c r="G562" s="174">
        <f>G563</f>
        <v>0</v>
      </c>
      <c r="H562" s="175">
        <f t="shared" si="107"/>
        <v>0</v>
      </c>
      <c r="I562" s="214"/>
      <c r="J562" s="214"/>
      <c r="K562" s="47"/>
      <c r="L562" s="48"/>
      <c r="M562" s="12"/>
      <c r="N562" s="12"/>
      <c r="O562" s="12"/>
      <c r="P562" s="153"/>
      <c r="Q562" s="12"/>
      <c r="R562" s="49"/>
      <c r="S562" s="12"/>
      <c r="T562" s="12"/>
      <c r="U562" s="12"/>
      <c r="V562" s="12"/>
      <c r="W562" s="12"/>
      <c r="X562" s="12"/>
      <c r="Y562" s="12"/>
      <c r="Z562" s="12"/>
      <c r="AA562" s="12"/>
      <c r="AB562" s="12"/>
      <c r="AC562" s="12"/>
      <c r="AD562" s="12"/>
      <c r="AE562" s="12"/>
      <c r="AF562" s="12"/>
    </row>
    <row r="563" ht="12.0" customHeight="1" outlineLevel="2">
      <c r="A563" s="222"/>
      <c r="B563" s="176">
        <v>15.1</v>
      </c>
      <c r="C563" s="177" t="s">
        <v>1172</v>
      </c>
      <c r="D563" s="178"/>
      <c r="E563" s="179"/>
      <c r="F563" s="180"/>
      <c r="G563" s="181">
        <f>SUM(G564)</f>
        <v>0</v>
      </c>
      <c r="H563" s="182" t="str">
        <f>G563/$G$827</f>
        <v>#DIV/0!</v>
      </c>
      <c r="I563" s="222"/>
      <c r="J563" s="222"/>
      <c r="K563" s="222"/>
      <c r="L563" s="222"/>
      <c r="M563" s="222"/>
      <c r="N563" s="222"/>
      <c r="O563" s="222"/>
      <c r="P563" s="222"/>
      <c r="Q563" s="222"/>
      <c r="R563" s="222"/>
      <c r="S563" s="222"/>
      <c r="T563" s="222"/>
      <c r="U563" s="222"/>
      <c r="V563" s="222"/>
      <c r="W563" s="222"/>
      <c r="X563" s="222"/>
      <c r="Y563" s="222"/>
      <c r="Z563" s="222"/>
      <c r="AA563" s="222"/>
      <c r="AB563" s="222"/>
      <c r="AC563" s="222"/>
      <c r="AD563" s="222"/>
      <c r="AE563" s="222"/>
      <c r="AF563" s="222"/>
    </row>
    <row r="564" ht="12.0" customHeight="1" outlineLevel="3">
      <c r="A564" s="222"/>
      <c r="B564" s="220" t="s">
        <v>1173</v>
      </c>
      <c r="C564" s="70" t="s">
        <v>1174</v>
      </c>
      <c r="D564" s="69" t="s">
        <v>612</v>
      </c>
      <c r="E564" s="224">
        <v>1.0</v>
      </c>
      <c r="F564" s="217"/>
      <c r="G564" s="184">
        <f>ROUND(E564*F564,0)</f>
        <v>0</v>
      </c>
      <c r="H564" s="56">
        <f t="shared" ref="H564:H565" si="108">IFERROR(G564/$G$827,0)</f>
        <v>0</v>
      </c>
      <c r="I564" s="222"/>
      <c r="J564" s="222"/>
      <c r="K564" s="222"/>
      <c r="L564" s="222"/>
      <c r="M564" s="222"/>
      <c r="N564" s="222"/>
      <c r="O564" s="222"/>
      <c r="P564" s="222"/>
      <c r="Q564" s="222"/>
      <c r="R564" s="222"/>
      <c r="S564" s="222"/>
      <c r="T564" s="222"/>
      <c r="U564" s="222"/>
      <c r="V564" s="222"/>
      <c r="W564" s="222"/>
      <c r="X564" s="222"/>
      <c r="Y564" s="222"/>
      <c r="Z564" s="222"/>
      <c r="AA564" s="222"/>
      <c r="AB564" s="222"/>
      <c r="AC564" s="222"/>
      <c r="AD564" s="222"/>
      <c r="AE564" s="222"/>
      <c r="AF564" s="222"/>
    </row>
    <row r="565" ht="12.0" customHeight="1" outlineLevel="1">
      <c r="A565" s="168"/>
      <c r="B565" s="169">
        <v>16.0</v>
      </c>
      <c r="C565" s="170" t="s">
        <v>1175</v>
      </c>
      <c r="D565" s="171" t="s">
        <v>407</v>
      </c>
      <c r="E565" s="172"/>
      <c r="F565" s="173">
        <f>G565/$E$5</f>
        <v>0</v>
      </c>
      <c r="G565" s="174">
        <f>G566+G580+G602+G614+G625</f>
        <v>0</v>
      </c>
      <c r="H565" s="175">
        <f t="shared" si="108"/>
        <v>0</v>
      </c>
      <c r="I565" s="214"/>
      <c r="J565" s="214"/>
      <c r="K565" s="47"/>
      <c r="L565" s="48"/>
      <c r="M565" s="12"/>
      <c r="N565" s="12"/>
      <c r="O565" s="12"/>
      <c r="P565" s="153"/>
      <c r="Q565" s="12"/>
      <c r="R565" s="49"/>
      <c r="S565" s="12"/>
      <c r="T565" s="12"/>
      <c r="U565" s="12"/>
      <c r="V565" s="12"/>
      <c r="W565" s="12"/>
      <c r="X565" s="12"/>
      <c r="Y565" s="12"/>
      <c r="Z565" s="12"/>
      <c r="AA565" s="12"/>
      <c r="AB565" s="12"/>
      <c r="AC565" s="12"/>
      <c r="AD565" s="12"/>
      <c r="AE565" s="12"/>
      <c r="AF565" s="12"/>
    </row>
    <row r="566" ht="12.0" customHeight="1" outlineLevel="2">
      <c r="A566" s="222"/>
      <c r="B566" s="176">
        <v>16.1</v>
      </c>
      <c r="C566" s="177" t="s">
        <v>1176</v>
      </c>
      <c r="D566" s="178"/>
      <c r="E566" s="179"/>
      <c r="F566" s="180"/>
      <c r="G566" s="181">
        <f>SUM(G567:G579)</f>
        <v>0</v>
      </c>
      <c r="H566" s="182" t="str">
        <f>G566/$G$827</f>
        <v>#DIV/0!</v>
      </c>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row>
    <row r="567" ht="12.0" customHeight="1" outlineLevel="3">
      <c r="A567" s="222"/>
      <c r="B567" s="191" t="s">
        <v>1177</v>
      </c>
      <c r="C567" s="225" t="s">
        <v>1178</v>
      </c>
      <c r="D567" s="226" t="s">
        <v>612</v>
      </c>
      <c r="E567" s="183">
        <v>40.0</v>
      </c>
      <c r="F567" s="53"/>
      <c r="G567" s="184">
        <f t="shared" ref="G567:G579" si="109">ROUND(E567*F567,0)</f>
        <v>0</v>
      </c>
      <c r="H567" s="56">
        <f t="shared" ref="H567:H579" si="110">IFERROR(G567/$G$827,0)</f>
        <v>0</v>
      </c>
      <c r="I567" s="222"/>
      <c r="J567" s="222"/>
      <c r="K567" s="222"/>
      <c r="L567" s="222"/>
      <c r="M567" s="222"/>
      <c r="N567" s="222"/>
      <c r="O567" s="222"/>
      <c r="P567" s="222"/>
      <c r="Q567" s="222"/>
      <c r="R567" s="222"/>
      <c r="S567" s="222"/>
      <c r="T567" s="222"/>
      <c r="U567" s="222"/>
      <c r="V567" s="222"/>
      <c r="W567" s="222"/>
      <c r="X567" s="222"/>
      <c r="Y567" s="222"/>
      <c r="Z567" s="222"/>
      <c r="AA567" s="222"/>
      <c r="AB567" s="222"/>
      <c r="AC567" s="222"/>
      <c r="AD567" s="222"/>
      <c r="AE567" s="222"/>
      <c r="AF567" s="222"/>
    </row>
    <row r="568" ht="12.0" customHeight="1" outlineLevel="3">
      <c r="A568" s="222"/>
      <c r="B568" s="191" t="s">
        <v>1179</v>
      </c>
      <c r="C568" s="225" t="s">
        <v>1180</v>
      </c>
      <c r="D568" s="226" t="s">
        <v>612</v>
      </c>
      <c r="E568" s="183">
        <v>10.0</v>
      </c>
      <c r="F568" s="53"/>
      <c r="G568" s="184">
        <f t="shared" si="109"/>
        <v>0</v>
      </c>
      <c r="H568" s="56">
        <f t="shared" si="110"/>
        <v>0</v>
      </c>
      <c r="I568" s="222"/>
      <c r="J568" s="222"/>
      <c r="K568" s="222"/>
      <c r="L568" s="222"/>
      <c r="M568" s="222"/>
      <c r="N568" s="222"/>
      <c r="O568" s="222"/>
      <c r="P568" s="222"/>
      <c r="Q568" s="222"/>
      <c r="R568" s="222"/>
      <c r="S568" s="222"/>
      <c r="T568" s="222"/>
      <c r="U568" s="222"/>
      <c r="V568" s="222"/>
      <c r="W568" s="222"/>
      <c r="X568" s="222"/>
      <c r="Y568" s="222"/>
      <c r="Z568" s="222"/>
      <c r="AA568" s="222"/>
      <c r="AB568" s="222"/>
      <c r="AC568" s="222"/>
      <c r="AD568" s="222"/>
      <c r="AE568" s="222"/>
      <c r="AF568" s="222"/>
    </row>
    <row r="569" ht="12.0" customHeight="1" outlineLevel="3">
      <c r="A569" s="222"/>
      <c r="B569" s="191" t="s">
        <v>1181</v>
      </c>
      <c r="C569" s="225" t="s">
        <v>1182</v>
      </c>
      <c r="D569" s="226" t="s">
        <v>612</v>
      </c>
      <c r="E569" s="183">
        <v>6.0</v>
      </c>
      <c r="F569" s="53"/>
      <c r="G569" s="184">
        <f t="shared" si="109"/>
        <v>0</v>
      </c>
      <c r="H569" s="56">
        <f t="shared" si="110"/>
        <v>0</v>
      </c>
      <c r="I569" s="222"/>
      <c r="J569" s="222"/>
      <c r="K569" s="222"/>
      <c r="L569" s="222"/>
      <c r="M569" s="222"/>
      <c r="N569" s="222"/>
      <c r="O569" s="222"/>
      <c r="P569" s="222"/>
      <c r="Q569" s="222"/>
      <c r="R569" s="222"/>
      <c r="S569" s="222"/>
      <c r="T569" s="222"/>
      <c r="U569" s="222"/>
      <c r="V569" s="222"/>
      <c r="W569" s="222"/>
      <c r="X569" s="222"/>
      <c r="Y569" s="222"/>
      <c r="Z569" s="222"/>
      <c r="AA569" s="222"/>
      <c r="AB569" s="222"/>
      <c r="AC569" s="222"/>
      <c r="AD569" s="222"/>
      <c r="AE569" s="222"/>
      <c r="AF569" s="222"/>
    </row>
    <row r="570" ht="12.0" customHeight="1" outlineLevel="3">
      <c r="A570" s="222"/>
      <c r="B570" s="191" t="s">
        <v>1183</v>
      </c>
      <c r="C570" s="225" t="s">
        <v>1184</v>
      </c>
      <c r="D570" s="226" t="s">
        <v>612</v>
      </c>
      <c r="E570" s="183">
        <v>6.0</v>
      </c>
      <c r="F570" s="53"/>
      <c r="G570" s="184">
        <f t="shared" si="109"/>
        <v>0</v>
      </c>
      <c r="H570" s="56">
        <f t="shared" si="110"/>
        <v>0</v>
      </c>
      <c r="I570" s="222"/>
      <c r="J570" s="222"/>
      <c r="K570" s="222"/>
      <c r="L570" s="222"/>
      <c r="M570" s="222"/>
      <c r="N570" s="222"/>
      <c r="O570" s="222"/>
      <c r="P570" s="222"/>
      <c r="Q570" s="222"/>
      <c r="R570" s="222"/>
      <c r="S570" s="222"/>
      <c r="T570" s="222"/>
      <c r="U570" s="222"/>
      <c r="V570" s="222"/>
      <c r="W570" s="222"/>
      <c r="X570" s="222"/>
      <c r="Y570" s="222"/>
      <c r="Z570" s="222"/>
      <c r="AA570" s="222"/>
      <c r="AB570" s="222"/>
      <c r="AC570" s="222"/>
      <c r="AD570" s="222"/>
      <c r="AE570" s="222"/>
      <c r="AF570" s="222"/>
    </row>
    <row r="571" ht="12.0" customHeight="1" outlineLevel="3">
      <c r="A571" s="222"/>
      <c r="B571" s="191" t="s">
        <v>1185</v>
      </c>
      <c r="C571" s="225" t="s">
        <v>1186</v>
      </c>
      <c r="D571" s="226" t="s">
        <v>612</v>
      </c>
      <c r="E571" s="183">
        <v>1.0</v>
      </c>
      <c r="F571" s="53"/>
      <c r="G571" s="184">
        <f t="shared" si="109"/>
        <v>0</v>
      </c>
      <c r="H571" s="56">
        <f t="shared" si="110"/>
        <v>0</v>
      </c>
      <c r="I571" s="222"/>
      <c r="J571" s="222"/>
      <c r="K571" s="222"/>
      <c r="L571" s="222"/>
      <c r="M571" s="222"/>
      <c r="N571" s="222"/>
      <c r="O571" s="222"/>
      <c r="P571" s="222"/>
      <c r="Q571" s="222"/>
      <c r="R571" s="222"/>
      <c r="S571" s="222"/>
      <c r="T571" s="222"/>
      <c r="U571" s="222"/>
      <c r="V571" s="222"/>
      <c r="W571" s="222"/>
      <c r="X571" s="222"/>
      <c r="Y571" s="222"/>
      <c r="Z571" s="222"/>
      <c r="AA571" s="222"/>
      <c r="AB571" s="222"/>
      <c r="AC571" s="222"/>
      <c r="AD571" s="222"/>
      <c r="AE571" s="222"/>
      <c r="AF571" s="222"/>
    </row>
    <row r="572" ht="12.0" customHeight="1" outlineLevel="3">
      <c r="A572" s="222"/>
      <c r="B572" s="191" t="s">
        <v>1187</v>
      </c>
      <c r="C572" s="227" t="s">
        <v>1188</v>
      </c>
      <c r="D572" s="226" t="s">
        <v>612</v>
      </c>
      <c r="E572" s="183">
        <v>6.0</v>
      </c>
      <c r="F572" s="53"/>
      <c r="G572" s="184">
        <f t="shared" si="109"/>
        <v>0</v>
      </c>
      <c r="H572" s="56">
        <f t="shared" si="110"/>
        <v>0</v>
      </c>
      <c r="I572" s="222"/>
      <c r="J572" s="222"/>
      <c r="K572" s="222"/>
      <c r="L572" s="222"/>
      <c r="M572" s="222"/>
      <c r="N572" s="222"/>
      <c r="O572" s="222"/>
      <c r="P572" s="222"/>
      <c r="Q572" s="222"/>
      <c r="R572" s="222"/>
      <c r="S572" s="222"/>
      <c r="T572" s="222"/>
      <c r="U572" s="222"/>
      <c r="V572" s="222"/>
      <c r="W572" s="222"/>
      <c r="X572" s="222"/>
      <c r="Y572" s="222"/>
      <c r="Z572" s="222"/>
      <c r="AA572" s="222"/>
      <c r="AB572" s="222"/>
      <c r="AC572" s="222"/>
      <c r="AD572" s="222"/>
      <c r="AE572" s="222"/>
      <c r="AF572" s="222"/>
    </row>
    <row r="573" ht="12.0" customHeight="1" outlineLevel="3">
      <c r="A573" s="222"/>
      <c r="B573" s="191" t="s">
        <v>1189</v>
      </c>
      <c r="C573" s="225" t="s">
        <v>1190</v>
      </c>
      <c r="D573" s="226" t="s">
        <v>612</v>
      </c>
      <c r="E573" s="183">
        <v>2.0</v>
      </c>
      <c r="F573" s="53"/>
      <c r="G573" s="184">
        <f t="shared" si="109"/>
        <v>0</v>
      </c>
      <c r="H573" s="56">
        <f t="shared" si="110"/>
        <v>0</v>
      </c>
      <c r="I573" s="222"/>
      <c r="J573" s="222"/>
      <c r="K573" s="222"/>
      <c r="L573" s="222"/>
      <c r="M573" s="222"/>
      <c r="N573" s="222"/>
      <c r="O573" s="222"/>
      <c r="P573" s="222"/>
      <c r="Q573" s="222"/>
      <c r="R573" s="222"/>
      <c r="S573" s="222"/>
      <c r="T573" s="222"/>
      <c r="U573" s="222"/>
      <c r="V573" s="222"/>
      <c r="W573" s="222"/>
      <c r="X573" s="222"/>
      <c r="Y573" s="222"/>
      <c r="Z573" s="222"/>
      <c r="AA573" s="222"/>
      <c r="AB573" s="222"/>
      <c r="AC573" s="222"/>
      <c r="AD573" s="222"/>
      <c r="AE573" s="222"/>
      <c r="AF573" s="222"/>
    </row>
    <row r="574" ht="12.0" customHeight="1" outlineLevel="3">
      <c r="A574" s="222"/>
      <c r="B574" s="191" t="s">
        <v>1191</v>
      </c>
      <c r="C574" s="225" t="s">
        <v>1192</v>
      </c>
      <c r="D574" s="226" t="s">
        <v>612</v>
      </c>
      <c r="E574" s="183">
        <v>2.0</v>
      </c>
      <c r="F574" s="53"/>
      <c r="G574" s="184">
        <f t="shared" si="109"/>
        <v>0</v>
      </c>
      <c r="H574" s="56">
        <f t="shared" si="110"/>
        <v>0</v>
      </c>
      <c r="I574" s="222"/>
      <c r="J574" s="222"/>
      <c r="K574" s="222"/>
      <c r="L574" s="222"/>
      <c r="M574" s="222"/>
      <c r="N574" s="222"/>
      <c r="O574" s="222"/>
      <c r="P574" s="222"/>
      <c r="Q574" s="222"/>
      <c r="R574" s="222"/>
      <c r="S574" s="222"/>
      <c r="T574" s="222"/>
      <c r="U574" s="222"/>
      <c r="V574" s="222"/>
      <c r="W574" s="222"/>
      <c r="X574" s="222"/>
      <c r="Y574" s="222"/>
      <c r="Z574" s="222"/>
      <c r="AA574" s="222"/>
      <c r="AB574" s="222"/>
      <c r="AC574" s="222"/>
      <c r="AD574" s="222"/>
      <c r="AE574" s="222"/>
      <c r="AF574" s="222"/>
    </row>
    <row r="575" ht="12.0" customHeight="1" outlineLevel="3">
      <c r="A575" s="222"/>
      <c r="B575" s="191" t="s">
        <v>1193</v>
      </c>
      <c r="C575" s="225" t="s">
        <v>1194</v>
      </c>
      <c r="D575" s="226" t="s">
        <v>612</v>
      </c>
      <c r="E575" s="183">
        <v>1.0</v>
      </c>
      <c r="F575" s="53"/>
      <c r="G575" s="184">
        <f t="shared" si="109"/>
        <v>0</v>
      </c>
      <c r="H575" s="56">
        <f t="shared" si="110"/>
        <v>0</v>
      </c>
      <c r="I575" s="222"/>
      <c r="J575" s="222"/>
      <c r="K575" s="222"/>
      <c r="L575" s="222"/>
      <c r="M575" s="222"/>
      <c r="N575" s="222"/>
      <c r="O575" s="222"/>
      <c r="P575" s="222"/>
      <c r="Q575" s="222"/>
      <c r="R575" s="222"/>
      <c r="S575" s="222"/>
      <c r="T575" s="222"/>
      <c r="U575" s="222"/>
      <c r="V575" s="222"/>
      <c r="W575" s="222"/>
      <c r="X575" s="222"/>
      <c r="Y575" s="222"/>
      <c r="Z575" s="222"/>
      <c r="AA575" s="222"/>
      <c r="AB575" s="222"/>
      <c r="AC575" s="222"/>
      <c r="AD575" s="222"/>
      <c r="AE575" s="222"/>
      <c r="AF575" s="222"/>
    </row>
    <row r="576" ht="12.0" customHeight="1" outlineLevel="3">
      <c r="A576" s="222"/>
      <c r="B576" s="191" t="s">
        <v>1195</v>
      </c>
      <c r="C576" s="225" t="s">
        <v>1196</v>
      </c>
      <c r="D576" s="226" t="s">
        <v>612</v>
      </c>
      <c r="E576" s="183">
        <v>3.0</v>
      </c>
      <c r="F576" s="53"/>
      <c r="G576" s="184">
        <f t="shared" si="109"/>
        <v>0</v>
      </c>
      <c r="H576" s="56">
        <f t="shared" si="110"/>
        <v>0</v>
      </c>
      <c r="I576" s="222"/>
      <c r="J576" s="222"/>
      <c r="K576" s="222"/>
      <c r="L576" s="222"/>
      <c r="M576" s="222"/>
      <c r="N576" s="222"/>
      <c r="O576" s="222"/>
      <c r="P576" s="222"/>
      <c r="Q576" s="222"/>
      <c r="R576" s="222"/>
      <c r="S576" s="222"/>
      <c r="T576" s="222"/>
      <c r="U576" s="222"/>
      <c r="V576" s="222"/>
      <c r="W576" s="222"/>
      <c r="X576" s="222"/>
      <c r="Y576" s="222"/>
      <c r="Z576" s="222"/>
      <c r="AA576" s="222"/>
      <c r="AB576" s="222"/>
      <c r="AC576" s="222"/>
      <c r="AD576" s="222"/>
      <c r="AE576" s="222"/>
      <c r="AF576" s="222"/>
    </row>
    <row r="577" ht="12.0" customHeight="1" outlineLevel="3">
      <c r="A577" s="222"/>
      <c r="B577" s="191" t="s">
        <v>1197</v>
      </c>
      <c r="C577" s="225" t="s">
        <v>1198</v>
      </c>
      <c r="D577" s="226" t="s">
        <v>612</v>
      </c>
      <c r="E577" s="183">
        <v>62.0</v>
      </c>
      <c r="F577" s="53"/>
      <c r="G577" s="184">
        <f t="shared" si="109"/>
        <v>0</v>
      </c>
      <c r="H577" s="56">
        <f t="shared" si="110"/>
        <v>0</v>
      </c>
      <c r="I577" s="222"/>
      <c r="J577" s="222"/>
      <c r="K577" s="222"/>
      <c r="L577" s="222"/>
      <c r="M577" s="222"/>
      <c r="N577" s="222"/>
      <c r="O577" s="222"/>
      <c r="P577" s="222"/>
      <c r="Q577" s="222"/>
      <c r="R577" s="222"/>
      <c r="S577" s="222"/>
      <c r="T577" s="222"/>
      <c r="U577" s="222"/>
      <c r="V577" s="222"/>
      <c r="W577" s="222"/>
      <c r="X577" s="222"/>
      <c r="Y577" s="222"/>
      <c r="Z577" s="222"/>
      <c r="AA577" s="222"/>
      <c r="AB577" s="222"/>
      <c r="AC577" s="222"/>
      <c r="AD577" s="222"/>
      <c r="AE577" s="222"/>
      <c r="AF577" s="222"/>
    </row>
    <row r="578" ht="12.0" customHeight="1" outlineLevel="3">
      <c r="A578" s="222"/>
      <c r="B578" s="191" t="s">
        <v>1199</v>
      </c>
      <c r="C578" s="225" t="s">
        <v>1200</v>
      </c>
      <c r="D578" s="226" t="s">
        <v>612</v>
      </c>
      <c r="E578" s="183">
        <v>62.0</v>
      </c>
      <c r="F578" s="53"/>
      <c r="G578" s="184">
        <f t="shared" si="109"/>
        <v>0</v>
      </c>
      <c r="H578" s="56">
        <f t="shared" si="110"/>
        <v>0</v>
      </c>
      <c r="I578" s="222"/>
      <c r="J578" s="222"/>
      <c r="K578" s="222"/>
      <c r="L578" s="222"/>
      <c r="M578" s="222"/>
      <c r="N578" s="222"/>
      <c r="O578" s="222"/>
      <c r="P578" s="222"/>
      <c r="Q578" s="222"/>
      <c r="R578" s="222"/>
      <c r="S578" s="222"/>
      <c r="T578" s="222"/>
      <c r="U578" s="222"/>
      <c r="V578" s="222"/>
      <c r="W578" s="222"/>
      <c r="X578" s="222"/>
      <c r="Y578" s="222"/>
      <c r="Z578" s="222"/>
      <c r="AA578" s="222"/>
      <c r="AB578" s="222"/>
      <c r="AC578" s="222"/>
      <c r="AD578" s="222"/>
      <c r="AE578" s="222"/>
      <c r="AF578" s="222"/>
    </row>
    <row r="579" ht="12.0" customHeight="1" outlineLevel="3">
      <c r="A579" s="222"/>
      <c r="B579" s="191" t="s">
        <v>1201</v>
      </c>
      <c r="C579" s="225" t="s">
        <v>1202</v>
      </c>
      <c r="D579" s="226" t="s">
        <v>612</v>
      </c>
      <c r="E579" s="183">
        <v>2.0</v>
      </c>
      <c r="F579" s="53"/>
      <c r="G579" s="184">
        <f t="shared" si="109"/>
        <v>0</v>
      </c>
      <c r="H579" s="56">
        <f t="shared" si="110"/>
        <v>0</v>
      </c>
      <c r="I579" s="222"/>
      <c r="J579" s="222"/>
      <c r="K579" s="222"/>
      <c r="L579" s="222"/>
      <c r="M579" s="222"/>
      <c r="N579" s="222"/>
      <c r="O579" s="222"/>
      <c r="P579" s="222"/>
      <c r="Q579" s="222"/>
      <c r="R579" s="222"/>
      <c r="S579" s="222"/>
      <c r="T579" s="222"/>
      <c r="U579" s="222"/>
      <c r="V579" s="222"/>
      <c r="W579" s="222"/>
      <c r="X579" s="222"/>
      <c r="Y579" s="222"/>
      <c r="Z579" s="222"/>
      <c r="AA579" s="222"/>
      <c r="AB579" s="222"/>
      <c r="AC579" s="222"/>
      <c r="AD579" s="222"/>
      <c r="AE579" s="222"/>
      <c r="AF579" s="222"/>
    </row>
    <row r="580" ht="12.0" customHeight="1" outlineLevel="2">
      <c r="A580" s="222"/>
      <c r="B580" s="176">
        <v>16.2</v>
      </c>
      <c r="C580" s="177" t="s">
        <v>1203</v>
      </c>
      <c r="D580" s="178"/>
      <c r="E580" s="179"/>
      <c r="F580" s="180"/>
      <c r="G580" s="181">
        <f>SUM(G581:G601)</f>
        <v>0</v>
      </c>
      <c r="H580" s="182" t="str">
        <f>G580/$G$827</f>
        <v>#DIV/0!</v>
      </c>
      <c r="I580" s="222"/>
      <c r="J580" s="222"/>
      <c r="K580" s="222"/>
      <c r="L580" s="222"/>
      <c r="M580" s="222"/>
      <c r="N580" s="222"/>
      <c r="O580" s="222"/>
      <c r="P580" s="222"/>
      <c r="Q580" s="222"/>
      <c r="R580" s="222"/>
      <c r="S580" s="222"/>
      <c r="T580" s="222"/>
      <c r="U580" s="222"/>
      <c r="V580" s="222"/>
      <c r="W580" s="222"/>
      <c r="X580" s="222"/>
      <c r="Y580" s="222"/>
      <c r="Z580" s="222"/>
      <c r="AA580" s="222"/>
      <c r="AB580" s="222"/>
      <c r="AC580" s="222"/>
      <c r="AD580" s="222"/>
      <c r="AE580" s="222"/>
      <c r="AF580" s="222"/>
    </row>
    <row r="581" ht="12.0" customHeight="1" outlineLevel="3">
      <c r="A581" s="222"/>
      <c r="B581" s="191" t="s">
        <v>1204</v>
      </c>
      <c r="C581" s="51" t="s">
        <v>1205</v>
      </c>
      <c r="D581" s="69" t="s">
        <v>612</v>
      </c>
      <c r="E581" s="183">
        <v>4.0</v>
      </c>
      <c r="F581" s="53"/>
      <c r="G581" s="184">
        <f t="shared" ref="G581:G601" si="111">ROUND(E581*F581,0)</f>
        <v>0</v>
      </c>
      <c r="H581" s="56">
        <f t="shared" ref="H581:H601" si="112">IFERROR(G581/$G$827,0)</f>
        <v>0</v>
      </c>
      <c r="I581" s="222"/>
      <c r="J581" s="222"/>
      <c r="K581" s="222"/>
      <c r="L581" s="222"/>
      <c r="M581" s="222"/>
      <c r="N581" s="222"/>
      <c r="O581" s="222"/>
      <c r="P581" s="222"/>
      <c r="Q581" s="222"/>
      <c r="R581" s="222"/>
      <c r="S581" s="222"/>
      <c r="T581" s="222"/>
      <c r="U581" s="222"/>
      <c r="V581" s="222"/>
      <c r="W581" s="222"/>
      <c r="X581" s="222"/>
      <c r="Y581" s="222"/>
      <c r="Z581" s="222"/>
      <c r="AA581" s="222"/>
      <c r="AB581" s="222"/>
      <c r="AC581" s="222"/>
      <c r="AD581" s="222"/>
      <c r="AE581" s="222"/>
      <c r="AF581" s="222"/>
    </row>
    <row r="582" ht="12.0" customHeight="1" outlineLevel="3">
      <c r="A582" s="222"/>
      <c r="B582" s="191" t="s">
        <v>1206</v>
      </c>
      <c r="C582" s="51" t="s">
        <v>1207</v>
      </c>
      <c r="D582" s="69" t="s">
        <v>612</v>
      </c>
      <c r="E582" s="183">
        <v>4.0</v>
      </c>
      <c r="F582" s="53"/>
      <c r="G582" s="184">
        <f t="shared" si="111"/>
        <v>0</v>
      </c>
      <c r="H582" s="56">
        <f t="shared" si="112"/>
        <v>0</v>
      </c>
      <c r="I582" s="222"/>
      <c r="J582" s="222"/>
      <c r="K582" s="222"/>
      <c r="L582" s="222"/>
      <c r="M582" s="222"/>
      <c r="N582" s="222"/>
      <c r="O582" s="222"/>
      <c r="P582" s="222"/>
      <c r="Q582" s="222"/>
      <c r="R582" s="222"/>
      <c r="S582" s="222"/>
      <c r="T582" s="222"/>
      <c r="U582" s="222"/>
      <c r="V582" s="222"/>
      <c r="W582" s="222"/>
      <c r="X582" s="222"/>
      <c r="Y582" s="222"/>
      <c r="Z582" s="222"/>
      <c r="AA582" s="222"/>
      <c r="AB582" s="222"/>
      <c r="AC582" s="222"/>
      <c r="AD582" s="222"/>
      <c r="AE582" s="222"/>
      <c r="AF582" s="222"/>
    </row>
    <row r="583" ht="12.0" customHeight="1" outlineLevel="3">
      <c r="A583" s="222"/>
      <c r="B583" s="191" t="s">
        <v>1208</v>
      </c>
      <c r="C583" s="51" t="s">
        <v>1209</v>
      </c>
      <c r="D583" s="69" t="s">
        <v>612</v>
      </c>
      <c r="E583" s="183">
        <v>4.0</v>
      </c>
      <c r="F583" s="53"/>
      <c r="G583" s="184">
        <f t="shared" si="111"/>
        <v>0</v>
      </c>
      <c r="H583" s="56">
        <f t="shared" si="112"/>
        <v>0</v>
      </c>
      <c r="I583" s="222"/>
      <c r="J583" s="222"/>
      <c r="K583" s="222"/>
      <c r="L583" s="222"/>
      <c r="M583" s="222"/>
      <c r="N583" s="222"/>
      <c r="O583" s="222"/>
      <c r="P583" s="222"/>
      <c r="Q583" s="222"/>
      <c r="R583" s="222"/>
      <c r="S583" s="222"/>
      <c r="T583" s="222"/>
      <c r="U583" s="222"/>
      <c r="V583" s="222"/>
      <c r="W583" s="222"/>
      <c r="X583" s="222"/>
      <c r="Y583" s="222"/>
      <c r="Z583" s="222"/>
      <c r="AA583" s="222"/>
      <c r="AB583" s="222"/>
      <c r="AC583" s="222"/>
      <c r="AD583" s="222"/>
      <c r="AE583" s="222"/>
      <c r="AF583" s="222"/>
    </row>
    <row r="584" ht="12.0" customHeight="1" outlineLevel="3">
      <c r="A584" s="222"/>
      <c r="B584" s="191" t="s">
        <v>1210</v>
      </c>
      <c r="C584" s="51" t="s">
        <v>1211</v>
      </c>
      <c r="D584" s="69" t="s">
        <v>612</v>
      </c>
      <c r="E584" s="183">
        <v>6.0</v>
      </c>
      <c r="F584" s="53"/>
      <c r="G584" s="184">
        <f t="shared" si="111"/>
        <v>0</v>
      </c>
      <c r="H584" s="56">
        <f t="shared" si="112"/>
        <v>0</v>
      </c>
      <c r="I584" s="222"/>
      <c r="J584" s="222"/>
      <c r="K584" s="222"/>
      <c r="L584" s="222"/>
      <c r="M584" s="222"/>
      <c r="N584" s="222"/>
      <c r="O584" s="222"/>
      <c r="P584" s="222"/>
      <c r="Q584" s="222"/>
      <c r="R584" s="222"/>
      <c r="S584" s="222"/>
      <c r="T584" s="222"/>
      <c r="U584" s="222"/>
      <c r="V584" s="222"/>
      <c r="W584" s="222"/>
      <c r="X584" s="222"/>
      <c r="Y584" s="222"/>
      <c r="Z584" s="222"/>
      <c r="AA584" s="222"/>
      <c r="AB584" s="222"/>
      <c r="AC584" s="222"/>
      <c r="AD584" s="222"/>
      <c r="AE584" s="222"/>
      <c r="AF584" s="222"/>
    </row>
    <row r="585" ht="12.0" customHeight="1" outlineLevel="3">
      <c r="A585" s="222"/>
      <c r="B585" s="191" t="s">
        <v>1212</v>
      </c>
      <c r="C585" s="51" t="s">
        <v>1213</v>
      </c>
      <c r="D585" s="69" t="s">
        <v>612</v>
      </c>
      <c r="E585" s="183">
        <v>6.0</v>
      </c>
      <c r="F585" s="53"/>
      <c r="G585" s="184">
        <f t="shared" si="111"/>
        <v>0</v>
      </c>
      <c r="H585" s="56">
        <f t="shared" si="112"/>
        <v>0</v>
      </c>
      <c r="I585" s="222"/>
      <c r="J585" s="222"/>
      <c r="K585" s="222"/>
      <c r="L585" s="222"/>
      <c r="M585" s="222"/>
      <c r="N585" s="222"/>
      <c r="O585" s="222"/>
      <c r="P585" s="222"/>
      <c r="Q585" s="222"/>
      <c r="R585" s="222"/>
      <c r="S585" s="222"/>
      <c r="T585" s="222"/>
      <c r="U585" s="222"/>
      <c r="V585" s="222"/>
      <c r="W585" s="222"/>
      <c r="X585" s="222"/>
      <c r="Y585" s="222"/>
      <c r="Z585" s="222"/>
      <c r="AA585" s="222"/>
      <c r="AB585" s="222"/>
      <c r="AC585" s="222"/>
      <c r="AD585" s="222"/>
      <c r="AE585" s="222"/>
      <c r="AF585" s="222"/>
    </row>
    <row r="586" ht="12.0" customHeight="1" outlineLevel="3">
      <c r="A586" s="222"/>
      <c r="B586" s="191" t="s">
        <v>1214</v>
      </c>
      <c r="C586" s="51" t="s">
        <v>1215</v>
      </c>
      <c r="D586" s="69" t="s">
        <v>612</v>
      </c>
      <c r="E586" s="183">
        <v>1.0</v>
      </c>
      <c r="F586" s="53"/>
      <c r="G586" s="184">
        <f t="shared" si="111"/>
        <v>0</v>
      </c>
      <c r="H586" s="56">
        <f t="shared" si="112"/>
        <v>0</v>
      </c>
      <c r="I586" s="222"/>
      <c r="J586" s="222"/>
      <c r="K586" s="222"/>
      <c r="L586" s="222"/>
      <c r="M586" s="222"/>
      <c r="N586" s="222"/>
      <c r="O586" s="222"/>
      <c r="P586" s="222"/>
      <c r="Q586" s="222"/>
      <c r="R586" s="222"/>
      <c r="S586" s="222"/>
      <c r="T586" s="222"/>
      <c r="U586" s="222"/>
      <c r="V586" s="222"/>
      <c r="W586" s="222"/>
      <c r="X586" s="222"/>
      <c r="Y586" s="222"/>
      <c r="Z586" s="222"/>
      <c r="AA586" s="222"/>
      <c r="AB586" s="222"/>
      <c r="AC586" s="222"/>
      <c r="AD586" s="222"/>
      <c r="AE586" s="222"/>
      <c r="AF586" s="222"/>
    </row>
    <row r="587" ht="12.0" customHeight="1" outlineLevel="3">
      <c r="A587" s="222"/>
      <c r="B587" s="191" t="s">
        <v>1216</v>
      </c>
      <c r="C587" s="51" t="s">
        <v>1217</v>
      </c>
      <c r="D587" s="69" t="s">
        <v>612</v>
      </c>
      <c r="E587" s="183">
        <v>11.0</v>
      </c>
      <c r="F587" s="53"/>
      <c r="G587" s="184">
        <f t="shared" si="111"/>
        <v>0</v>
      </c>
      <c r="H587" s="56">
        <f t="shared" si="112"/>
        <v>0</v>
      </c>
      <c r="I587" s="222"/>
      <c r="J587" s="222"/>
      <c r="K587" s="222"/>
      <c r="L587" s="222"/>
      <c r="M587" s="222"/>
      <c r="N587" s="222"/>
      <c r="O587" s="222"/>
      <c r="P587" s="222"/>
      <c r="Q587" s="222"/>
      <c r="R587" s="222"/>
      <c r="S587" s="222"/>
      <c r="T587" s="222"/>
      <c r="U587" s="222"/>
      <c r="V587" s="222"/>
      <c r="W587" s="222"/>
      <c r="X587" s="222"/>
      <c r="Y587" s="222"/>
      <c r="Z587" s="222"/>
      <c r="AA587" s="222"/>
      <c r="AB587" s="222"/>
      <c r="AC587" s="222"/>
      <c r="AD587" s="222"/>
      <c r="AE587" s="222"/>
      <c r="AF587" s="222"/>
    </row>
    <row r="588" ht="12.0" customHeight="1" outlineLevel="3">
      <c r="A588" s="222"/>
      <c r="B588" s="191" t="s">
        <v>1218</v>
      </c>
      <c r="C588" s="225" t="s">
        <v>1219</v>
      </c>
      <c r="D588" s="69" t="s">
        <v>612</v>
      </c>
      <c r="E588" s="183">
        <v>1.0</v>
      </c>
      <c r="F588" s="53"/>
      <c r="G588" s="184">
        <f t="shared" si="111"/>
        <v>0</v>
      </c>
      <c r="H588" s="56">
        <f t="shared" si="112"/>
        <v>0</v>
      </c>
      <c r="I588" s="222"/>
      <c r="J588" s="222"/>
      <c r="K588" s="222"/>
      <c r="L588" s="222"/>
      <c r="M588" s="222"/>
      <c r="N588" s="222"/>
      <c r="O588" s="222"/>
      <c r="P588" s="222"/>
      <c r="Q588" s="222"/>
      <c r="R588" s="222"/>
      <c r="S588" s="222"/>
      <c r="T588" s="222"/>
      <c r="U588" s="222"/>
      <c r="V588" s="222"/>
      <c r="W588" s="222"/>
      <c r="X588" s="222"/>
      <c r="Y588" s="222"/>
      <c r="Z588" s="222"/>
      <c r="AA588" s="222"/>
      <c r="AB588" s="222"/>
      <c r="AC588" s="222"/>
      <c r="AD588" s="222"/>
      <c r="AE588" s="222"/>
      <c r="AF588" s="222"/>
    </row>
    <row r="589" ht="12.0" customHeight="1" outlineLevel="3">
      <c r="A589" s="222"/>
      <c r="B589" s="191" t="s">
        <v>1220</v>
      </c>
      <c r="C589" s="225" t="s">
        <v>1221</v>
      </c>
      <c r="D589" s="69" t="s">
        <v>612</v>
      </c>
      <c r="E589" s="183">
        <v>2.0</v>
      </c>
      <c r="F589" s="53"/>
      <c r="G589" s="184">
        <f t="shared" si="111"/>
        <v>0</v>
      </c>
      <c r="H589" s="56">
        <f t="shared" si="112"/>
        <v>0</v>
      </c>
      <c r="I589" s="222"/>
      <c r="J589" s="222"/>
      <c r="K589" s="222"/>
      <c r="L589" s="222"/>
      <c r="M589" s="222"/>
      <c r="N589" s="222"/>
      <c r="O589" s="222"/>
      <c r="P589" s="222"/>
      <c r="Q589" s="222"/>
      <c r="R589" s="222"/>
      <c r="S589" s="222"/>
      <c r="T589" s="222"/>
      <c r="U589" s="222"/>
      <c r="V589" s="222"/>
      <c r="W589" s="222"/>
      <c r="X589" s="222"/>
      <c r="Y589" s="222"/>
      <c r="Z589" s="222"/>
      <c r="AA589" s="222"/>
      <c r="AB589" s="222"/>
      <c r="AC589" s="222"/>
      <c r="AD589" s="222"/>
      <c r="AE589" s="222"/>
      <c r="AF589" s="222"/>
    </row>
    <row r="590" ht="12.0" customHeight="1" outlineLevel="3">
      <c r="A590" s="222"/>
      <c r="B590" s="191" t="s">
        <v>1222</v>
      </c>
      <c r="C590" s="225" t="s">
        <v>1223</v>
      </c>
      <c r="D590" s="69" t="s">
        <v>612</v>
      </c>
      <c r="E590" s="183">
        <v>1.0</v>
      </c>
      <c r="F590" s="53"/>
      <c r="G590" s="184">
        <f t="shared" si="111"/>
        <v>0</v>
      </c>
      <c r="H590" s="56">
        <f t="shared" si="112"/>
        <v>0</v>
      </c>
      <c r="I590" s="222"/>
      <c r="J590" s="222"/>
      <c r="K590" s="222"/>
      <c r="L590" s="222"/>
      <c r="M590" s="222"/>
      <c r="N590" s="222"/>
      <c r="O590" s="222"/>
      <c r="P590" s="222"/>
      <c r="Q590" s="222"/>
      <c r="R590" s="222"/>
      <c r="S590" s="222"/>
      <c r="T590" s="222"/>
      <c r="U590" s="222"/>
      <c r="V590" s="222"/>
      <c r="W590" s="222"/>
      <c r="X590" s="222"/>
      <c r="Y590" s="222"/>
      <c r="Z590" s="222"/>
      <c r="AA590" s="222"/>
      <c r="AB590" s="222"/>
      <c r="AC590" s="222"/>
      <c r="AD590" s="222"/>
      <c r="AE590" s="222"/>
      <c r="AF590" s="222"/>
    </row>
    <row r="591" ht="12.0" customHeight="1" outlineLevel="3">
      <c r="A591" s="222"/>
      <c r="B591" s="191" t="s">
        <v>1224</v>
      </c>
      <c r="C591" s="225" t="s">
        <v>1225</v>
      </c>
      <c r="D591" s="69" t="s">
        <v>612</v>
      </c>
      <c r="E591" s="183">
        <v>1.0</v>
      </c>
      <c r="F591" s="53"/>
      <c r="G591" s="184">
        <f t="shared" si="111"/>
        <v>0</v>
      </c>
      <c r="H591" s="56">
        <f t="shared" si="112"/>
        <v>0</v>
      </c>
      <c r="I591" s="222"/>
      <c r="J591" s="222"/>
      <c r="K591" s="222"/>
      <c r="L591" s="222"/>
      <c r="M591" s="222"/>
      <c r="N591" s="222"/>
      <c r="O591" s="222"/>
      <c r="P591" s="222"/>
      <c r="Q591" s="222"/>
      <c r="R591" s="222"/>
      <c r="S591" s="222"/>
      <c r="T591" s="222"/>
      <c r="U591" s="222"/>
      <c r="V591" s="222"/>
      <c r="W591" s="222"/>
      <c r="X591" s="222"/>
      <c r="Y591" s="222"/>
      <c r="Z591" s="222"/>
      <c r="AA591" s="222"/>
      <c r="AB591" s="222"/>
      <c r="AC591" s="222"/>
      <c r="AD591" s="222"/>
      <c r="AE591" s="222"/>
      <c r="AF591" s="222"/>
    </row>
    <row r="592" ht="12.0" customHeight="1" outlineLevel="3">
      <c r="A592" s="222"/>
      <c r="B592" s="191" t="s">
        <v>1226</v>
      </c>
      <c r="C592" s="225" t="s">
        <v>1227</v>
      </c>
      <c r="D592" s="69" t="s">
        <v>612</v>
      </c>
      <c r="E592" s="183">
        <v>5.0</v>
      </c>
      <c r="F592" s="53"/>
      <c r="G592" s="184">
        <f t="shared" si="111"/>
        <v>0</v>
      </c>
      <c r="H592" s="56">
        <f t="shared" si="112"/>
        <v>0</v>
      </c>
      <c r="I592" s="222"/>
      <c r="J592" s="222"/>
      <c r="K592" s="222"/>
      <c r="L592" s="222"/>
      <c r="M592" s="222"/>
      <c r="N592" s="222"/>
      <c r="O592" s="222"/>
      <c r="P592" s="222"/>
      <c r="Q592" s="222"/>
      <c r="R592" s="222"/>
      <c r="S592" s="222"/>
      <c r="T592" s="222"/>
      <c r="U592" s="222"/>
      <c r="V592" s="222"/>
      <c r="W592" s="222"/>
      <c r="X592" s="222"/>
      <c r="Y592" s="222"/>
      <c r="Z592" s="222"/>
      <c r="AA592" s="222"/>
      <c r="AB592" s="222"/>
      <c r="AC592" s="222"/>
      <c r="AD592" s="222"/>
      <c r="AE592" s="222"/>
      <c r="AF592" s="222"/>
    </row>
    <row r="593" ht="12.0" customHeight="1" outlineLevel="3">
      <c r="A593" s="222"/>
      <c r="B593" s="191" t="s">
        <v>1228</v>
      </c>
      <c r="C593" s="225" t="s">
        <v>1229</v>
      </c>
      <c r="D593" s="69" t="s">
        <v>612</v>
      </c>
      <c r="E593" s="183">
        <v>5.0</v>
      </c>
      <c r="F593" s="53"/>
      <c r="G593" s="184">
        <f t="shared" si="111"/>
        <v>0</v>
      </c>
      <c r="H593" s="56">
        <f t="shared" si="112"/>
        <v>0</v>
      </c>
      <c r="I593" s="222"/>
      <c r="J593" s="222"/>
      <c r="K593" s="222"/>
      <c r="L593" s="222"/>
      <c r="M593" s="222"/>
      <c r="N593" s="222"/>
      <c r="O593" s="222"/>
      <c r="P593" s="222"/>
      <c r="Q593" s="222"/>
      <c r="R593" s="222"/>
      <c r="S593" s="222"/>
      <c r="T593" s="222"/>
      <c r="U593" s="222"/>
      <c r="V593" s="222"/>
      <c r="W593" s="222"/>
      <c r="X593" s="222"/>
      <c r="Y593" s="222"/>
      <c r="Z593" s="222"/>
      <c r="AA593" s="222"/>
      <c r="AB593" s="222"/>
      <c r="AC593" s="222"/>
      <c r="AD593" s="222"/>
      <c r="AE593" s="222"/>
      <c r="AF593" s="222"/>
    </row>
    <row r="594" ht="12.0" customHeight="1" outlineLevel="3">
      <c r="A594" s="222"/>
      <c r="B594" s="191" t="s">
        <v>1230</v>
      </c>
      <c r="C594" s="225" t="s">
        <v>1231</v>
      </c>
      <c r="D594" s="69" t="s">
        <v>612</v>
      </c>
      <c r="E594" s="183">
        <v>7.0</v>
      </c>
      <c r="F594" s="53"/>
      <c r="G594" s="184">
        <f t="shared" si="111"/>
        <v>0</v>
      </c>
      <c r="H594" s="56">
        <f t="shared" si="112"/>
        <v>0</v>
      </c>
      <c r="I594" s="222"/>
      <c r="J594" s="222"/>
      <c r="K594" s="222"/>
      <c r="L594" s="222"/>
      <c r="M594" s="222"/>
      <c r="N594" s="222"/>
      <c r="O594" s="222"/>
      <c r="P594" s="222"/>
      <c r="Q594" s="222"/>
      <c r="R594" s="222"/>
      <c r="S594" s="222"/>
      <c r="T594" s="222"/>
      <c r="U594" s="222"/>
      <c r="V594" s="222"/>
      <c r="W594" s="222"/>
      <c r="X594" s="222"/>
      <c r="Y594" s="222"/>
      <c r="Z594" s="222"/>
      <c r="AA594" s="222"/>
      <c r="AB594" s="222"/>
      <c r="AC594" s="222"/>
      <c r="AD594" s="222"/>
      <c r="AE594" s="222"/>
      <c r="AF594" s="222"/>
    </row>
    <row r="595" ht="12.0" customHeight="1" outlineLevel="3">
      <c r="A595" s="222"/>
      <c r="B595" s="191" t="s">
        <v>1232</v>
      </c>
      <c r="C595" s="225" t="s">
        <v>1233</v>
      </c>
      <c r="D595" s="226" t="s">
        <v>612</v>
      </c>
      <c r="E595" s="183">
        <v>7.0</v>
      </c>
      <c r="F595" s="53"/>
      <c r="G595" s="184">
        <f t="shared" si="111"/>
        <v>0</v>
      </c>
      <c r="H595" s="56">
        <f t="shared" si="112"/>
        <v>0</v>
      </c>
      <c r="I595" s="222"/>
      <c r="J595" s="222"/>
      <c r="K595" s="222"/>
      <c r="L595" s="222"/>
      <c r="M595" s="222"/>
      <c r="N595" s="222"/>
      <c r="O595" s="222"/>
      <c r="P595" s="222"/>
      <c r="Q595" s="222"/>
      <c r="R595" s="222"/>
      <c r="S595" s="222"/>
      <c r="T595" s="222"/>
      <c r="U595" s="222"/>
      <c r="V595" s="222"/>
      <c r="W595" s="222"/>
      <c r="X595" s="222"/>
      <c r="Y595" s="222"/>
      <c r="Z595" s="222"/>
      <c r="AA595" s="222"/>
      <c r="AB595" s="222"/>
      <c r="AC595" s="222"/>
      <c r="AD595" s="222"/>
      <c r="AE595" s="222"/>
      <c r="AF595" s="222"/>
    </row>
    <row r="596" ht="12.0" customHeight="1" outlineLevel="3">
      <c r="A596" s="222"/>
      <c r="B596" s="191" t="s">
        <v>1234</v>
      </c>
      <c r="C596" s="225" t="s">
        <v>1235</v>
      </c>
      <c r="D596" s="69" t="s">
        <v>612</v>
      </c>
      <c r="E596" s="183">
        <v>3.0</v>
      </c>
      <c r="F596" s="53"/>
      <c r="G596" s="184">
        <f t="shared" si="111"/>
        <v>0</v>
      </c>
      <c r="H596" s="56">
        <f t="shared" si="112"/>
        <v>0</v>
      </c>
      <c r="I596" s="222"/>
      <c r="J596" s="222"/>
      <c r="K596" s="222"/>
      <c r="L596" s="222"/>
      <c r="M596" s="222"/>
      <c r="N596" s="222"/>
      <c r="O596" s="222"/>
      <c r="P596" s="222"/>
      <c r="Q596" s="222"/>
      <c r="R596" s="222"/>
      <c r="S596" s="222"/>
      <c r="T596" s="222"/>
      <c r="U596" s="222"/>
      <c r="V596" s="222"/>
      <c r="W596" s="222"/>
      <c r="X596" s="222"/>
      <c r="Y596" s="222"/>
      <c r="Z596" s="222"/>
      <c r="AA596" s="222"/>
      <c r="AB596" s="222"/>
      <c r="AC596" s="222"/>
      <c r="AD596" s="222"/>
      <c r="AE596" s="222"/>
      <c r="AF596" s="222"/>
    </row>
    <row r="597" ht="12.0" customHeight="1" outlineLevel="3">
      <c r="A597" s="222"/>
      <c r="B597" s="191" t="s">
        <v>1236</v>
      </c>
      <c r="C597" s="225" t="s">
        <v>1237</v>
      </c>
      <c r="D597" s="69" t="s">
        <v>612</v>
      </c>
      <c r="E597" s="183">
        <v>6.0</v>
      </c>
      <c r="F597" s="53"/>
      <c r="G597" s="184">
        <f t="shared" si="111"/>
        <v>0</v>
      </c>
      <c r="H597" s="56">
        <f t="shared" si="112"/>
        <v>0</v>
      </c>
      <c r="I597" s="222"/>
      <c r="J597" s="222"/>
      <c r="K597" s="222"/>
      <c r="L597" s="222"/>
      <c r="M597" s="222"/>
      <c r="N597" s="222"/>
      <c r="O597" s="222"/>
      <c r="P597" s="222"/>
      <c r="Q597" s="222"/>
      <c r="R597" s="222"/>
      <c r="S597" s="222"/>
      <c r="T597" s="222"/>
      <c r="U597" s="222"/>
      <c r="V597" s="222"/>
      <c r="W597" s="222"/>
      <c r="X597" s="222"/>
      <c r="Y597" s="222"/>
      <c r="Z597" s="222"/>
      <c r="AA597" s="222"/>
      <c r="AB597" s="222"/>
      <c r="AC597" s="222"/>
      <c r="AD597" s="222"/>
      <c r="AE597" s="222"/>
      <c r="AF597" s="222"/>
    </row>
    <row r="598" ht="12.0" customHeight="1" outlineLevel="3">
      <c r="A598" s="222"/>
      <c r="B598" s="191" t="s">
        <v>1238</v>
      </c>
      <c r="C598" s="225" t="s">
        <v>1239</v>
      </c>
      <c r="D598" s="69" t="s">
        <v>612</v>
      </c>
      <c r="E598" s="183">
        <v>1.0</v>
      </c>
      <c r="F598" s="53"/>
      <c r="G598" s="184">
        <f t="shared" si="111"/>
        <v>0</v>
      </c>
      <c r="H598" s="56">
        <f t="shared" si="112"/>
        <v>0</v>
      </c>
      <c r="I598" s="222"/>
      <c r="J598" s="222"/>
      <c r="K598" s="222"/>
      <c r="L598" s="222"/>
      <c r="M598" s="222"/>
      <c r="N598" s="222"/>
      <c r="O598" s="222"/>
      <c r="P598" s="222"/>
      <c r="Q598" s="222"/>
      <c r="R598" s="222"/>
      <c r="S598" s="222"/>
      <c r="T598" s="222"/>
      <c r="U598" s="222"/>
      <c r="V598" s="222"/>
      <c r="W598" s="222"/>
      <c r="X598" s="222"/>
      <c r="Y598" s="222"/>
      <c r="Z598" s="222"/>
      <c r="AA598" s="222"/>
      <c r="AB598" s="222"/>
      <c r="AC598" s="222"/>
      <c r="AD598" s="222"/>
      <c r="AE598" s="222"/>
      <c r="AF598" s="222"/>
    </row>
    <row r="599" ht="12.0" customHeight="1" outlineLevel="3">
      <c r="A599" s="222"/>
      <c r="B599" s="191" t="s">
        <v>1240</v>
      </c>
      <c r="C599" s="225" t="s">
        <v>1196</v>
      </c>
      <c r="D599" s="69" t="s">
        <v>612</v>
      </c>
      <c r="E599" s="183">
        <v>4.0</v>
      </c>
      <c r="F599" s="53"/>
      <c r="G599" s="184">
        <f t="shared" si="111"/>
        <v>0</v>
      </c>
      <c r="H599" s="56">
        <f t="shared" si="112"/>
        <v>0</v>
      </c>
      <c r="I599" s="222"/>
      <c r="J599" s="222"/>
      <c r="K599" s="222"/>
      <c r="L599" s="222"/>
      <c r="M599" s="222"/>
      <c r="N599" s="222"/>
      <c r="O599" s="222"/>
      <c r="P599" s="222"/>
      <c r="Q599" s="222"/>
      <c r="R599" s="222"/>
      <c r="S599" s="222"/>
      <c r="T599" s="222"/>
      <c r="U599" s="222"/>
      <c r="V599" s="222"/>
      <c r="W599" s="222"/>
      <c r="X599" s="222"/>
      <c r="Y599" s="222"/>
      <c r="Z599" s="222"/>
      <c r="AA599" s="222"/>
      <c r="AB599" s="222"/>
      <c r="AC599" s="222"/>
      <c r="AD599" s="222"/>
      <c r="AE599" s="222"/>
      <c r="AF599" s="222"/>
    </row>
    <row r="600" ht="12.0" customHeight="1" outlineLevel="3">
      <c r="A600" s="222"/>
      <c r="B600" s="191" t="s">
        <v>1241</v>
      </c>
      <c r="C600" s="225" t="s">
        <v>1198</v>
      </c>
      <c r="D600" s="69" t="s">
        <v>612</v>
      </c>
      <c r="E600" s="183">
        <v>25.0</v>
      </c>
      <c r="F600" s="53"/>
      <c r="G600" s="184">
        <f t="shared" si="111"/>
        <v>0</v>
      </c>
      <c r="H600" s="56">
        <f t="shared" si="112"/>
        <v>0</v>
      </c>
      <c r="I600" s="222"/>
      <c r="J600" s="222"/>
      <c r="K600" s="222"/>
      <c r="L600" s="222"/>
      <c r="M600" s="222"/>
      <c r="N600" s="222"/>
      <c r="O600" s="222"/>
      <c r="P600" s="222"/>
      <c r="Q600" s="222"/>
      <c r="R600" s="222"/>
      <c r="S600" s="222"/>
      <c r="T600" s="222"/>
      <c r="U600" s="222"/>
      <c r="V600" s="222"/>
      <c r="W600" s="222"/>
      <c r="X600" s="222"/>
      <c r="Y600" s="222"/>
      <c r="Z600" s="222"/>
      <c r="AA600" s="222"/>
      <c r="AB600" s="222"/>
      <c r="AC600" s="222"/>
      <c r="AD600" s="222"/>
      <c r="AE600" s="222"/>
      <c r="AF600" s="222"/>
    </row>
    <row r="601" ht="12.0" customHeight="1" outlineLevel="3">
      <c r="A601" s="222"/>
      <c r="B601" s="191" t="s">
        <v>1242</v>
      </c>
      <c r="C601" s="225" t="s">
        <v>1200</v>
      </c>
      <c r="D601" s="69" t="s">
        <v>612</v>
      </c>
      <c r="E601" s="183">
        <v>25.0</v>
      </c>
      <c r="F601" s="53"/>
      <c r="G601" s="184">
        <f t="shared" si="111"/>
        <v>0</v>
      </c>
      <c r="H601" s="56">
        <f t="shared" si="112"/>
        <v>0</v>
      </c>
      <c r="I601" s="222"/>
      <c r="J601" s="222"/>
      <c r="K601" s="222"/>
      <c r="L601" s="222"/>
      <c r="M601" s="222"/>
      <c r="N601" s="222"/>
      <c r="O601" s="222"/>
      <c r="P601" s="222"/>
      <c r="Q601" s="222"/>
      <c r="R601" s="222"/>
      <c r="S601" s="222"/>
      <c r="T601" s="222"/>
      <c r="U601" s="222"/>
      <c r="V601" s="222"/>
      <c r="W601" s="222"/>
      <c r="X601" s="222"/>
      <c r="Y601" s="222"/>
      <c r="Z601" s="222"/>
      <c r="AA601" s="222"/>
      <c r="AB601" s="222"/>
      <c r="AC601" s="222"/>
      <c r="AD601" s="222"/>
      <c r="AE601" s="222"/>
      <c r="AF601" s="222"/>
    </row>
    <row r="602" ht="12.0" customHeight="1" outlineLevel="2">
      <c r="A602" s="222"/>
      <c r="B602" s="176">
        <v>16.3</v>
      </c>
      <c r="C602" s="177" t="s">
        <v>1243</v>
      </c>
      <c r="D602" s="178"/>
      <c r="E602" s="179"/>
      <c r="F602" s="180"/>
      <c r="G602" s="181">
        <f>SUM(G603:G613)</f>
        <v>0</v>
      </c>
      <c r="H602" s="182" t="str">
        <f>G602/$G$827</f>
        <v>#DIV/0!</v>
      </c>
      <c r="I602" s="222"/>
      <c r="J602" s="222"/>
      <c r="K602" s="222"/>
      <c r="L602" s="222"/>
      <c r="M602" s="222"/>
      <c r="N602" s="222"/>
      <c r="O602" s="222"/>
      <c r="P602" s="222"/>
      <c r="Q602" s="222"/>
      <c r="R602" s="222"/>
      <c r="S602" s="222"/>
      <c r="T602" s="222"/>
      <c r="U602" s="222"/>
      <c r="V602" s="222"/>
      <c r="W602" s="222"/>
      <c r="X602" s="222"/>
      <c r="Y602" s="222"/>
      <c r="Z602" s="222"/>
      <c r="AA602" s="222"/>
      <c r="AB602" s="222"/>
      <c r="AC602" s="222"/>
      <c r="AD602" s="222"/>
      <c r="AE602" s="222"/>
      <c r="AF602" s="222"/>
    </row>
    <row r="603" ht="12.0" customHeight="1" outlineLevel="3">
      <c r="A603" s="222"/>
      <c r="B603" s="191" t="s">
        <v>1244</v>
      </c>
      <c r="C603" s="225" t="s">
        <v>1245</v>
      </c>
      <c r="D603" s="226" t="s">
        <v>612</v>
      </c>
      <c r="E603" s="183">
        <v>2.0</v>
      </c>
      <c r="F603" s="53"/>
      <c r="G603" s="184">
        <f t="shared" ref="G603:G613" si="113">ROUND(E603*F603,0)</f>
        <v>0</v>
      </c>
      <c r="H603" s="56">
        <f t="shared" ref="H603:H613" si="114">IFERROR(G603/$G$827,0)</f>
        <v>0</v>
      </c>
      <c r="I603" s="222"/>
      <c r="J603" s="222"/>
      <c r="K603" s="222"/>
      <c r="L603" s="222"/>
      <c r="M603" s="222"/>
      <c r="N603" s="222"/>
      <c r="O603" s="222"/>
      <c r="P603" s="222"/>
      <c r="Q603" s="222"/>
      <c r="R603" s="222"/>
      <c r="S603" s="222"/>
      <c r="T603" s="222"/>
      <c r="U603" s="222"/>
      <c r="V603" s="222"/>
      <c r="W603" s="222"/>
      <c r="X603" s="222"/>
      <c r="Y603" s="222"/>
      <c r="Z603" s="222"/>
      <c r="AA603" s="222"/>
      <c r="AB603" s="222"/>
      <c r="AC603" s="222"/>
      <c r="AD603" s="222"/>
      <c r="AE603" s="222"/>
      <c r="AF603" s="222"/>
    </row>
    <row r="604" ht="12.0" customHeight="1" outlineLevel="3">
      <c r="A604" s="222"/>
      <c r="B604" s="191" t="s">
        <v>1246</v>
      </c>
      <c r="C604" s="228" t="s">
        <v>1247</v>
      </c>
      <c r="D604" s="226" t="s">
        <v>612</v>
      </c>
      <c r="E604" s="183">
        <v>11.0</v>
      </c>
      <c r="F604" s="53"/>
      <c r="G604" s="184">
        <f t="shared" si="113"/>
        <v>0</v>
      </c>
      <c r="H604" s="56">
        <f t="shared" si="114"/>
        <v>0</v>
      </c>
      <c r="I604" s="222"/>
      <c r="J604" s="222"/>
      <c r="K604" s="222"/>
      <c r="L604" s="222"/>
      <c r="M604" s="222"/>
      <c r="N604" s="222"/>
      <c r="O604" s="222"/>
      <c r="P604" s="222"/>
      <c r="Q604" s="222"/>
      <c r="R604" s="222"/>
      <c r="S604" s="222"/>
      <c r="T604" s="222"/>
      <c r="U604" s="222"/>
      <c r="V604" s="222"/>
      <c r="W604" s="222"/>
      <c r="X604" s="222"/>
      <c r="Y604" s="222"/>
      <c r="Z604" s="222"/>
      <c r="AA604" s="222"/>
      <c r="AB604" s="222"/>
      <c r="AC604" s="222"/>
      <c r="AD604" s="222"/>
      <c r="AE604" s="222"/>
      <c r="AF604" s="222"/>
    </row>
    <row r="605" ht="12.0" customHeight="1" outlineLevel="3">
      <c r="A605" s="222"/>
      <c r="B605" s="191" t="s">
        <v>1248</v>
      </c>
      <c r="C605" s="228" t="s">
        <v>1249</v>
      </c>
      <c r="D605" s="226" t="s">
        <v>612</v>
      </c>
      <c r="E605" s="183">
        <v>2.0</v>
      </c>
      <c r="F605" s="53"/>
      <c r="G605" s="184">
        <f t="shared" si="113"/>
        <v>0</v>
      </c>
      <c r="H605" s="56">
        <f t="shared" si="114"/>
        <v>0</v>
      </c>
      <c r="I605" s="222"/>
      <c r="J605" s="222"/>
      <c r="K605" s="222"/>
      <c r="L605" s="222"/>
      <c r="M605" s="222"/>
      <c r="N605" s="222"/>
      <c r="O605" s="222"/>
      <c r="P605" s="222"/>
      <c r="Q605" s="222"/>
      <c r="R605" s="222"/>
      <c r="S605" s="222"/>
      <c r="T605" s="222"/>
      <c r="U605" s="222"/>
      <c r="V605" s="222"/>
      <c r="W605" s="222"/>
      <c r="X605" s="222"/>
      <c r="Y605" s="222"/>
      <c r="Z605" s="222"/>
      <c r="AA605" s="222"/>
      <c r="AB605" s="222"/>
      <c r="AC605" s="222"/>
      <c r="AD605" s="222"/>
      <c r="AE605" s="222"/>
      <c r="AF605" s="222"/>
    </row>
    <row r="606" ht="12.0" customHeight="1" outlineLevel="3">
      <c r="A606" s="222"/>
      <c r="B606" s="191" t="s">
        <v>1250</v>
      </c>
      <c r="C606" s="225" t="s">
        <v>1251</v>
      </c>
      <c r="D606" s="226" t="s">
        <v>612</v>
      </c>
      <c r="E606" s="183">
        <v>2.0</v>
      </c>
      <c r="F606" s="53"/>
      <c r="G606" s="184">
        <f t="shared" si="113"/>
        <v>0</v>
      </c>
      <c r="H606" s="56">
        <f t="shared" si="114"/>
        <v>0</v>
      </c>
      <c r="I606" s="222"/>
      <c r="J606" s="222"/>
      <c r="K606" s="222"/>
      <c r="L606" s="222"/>
      <c r="M606" s="222"/>
      <c r="N606" s="222"/>
      <c r="O606" s="222"/>
      <c r="P606" s="222"/>
      <c r="Q606" s="222"/>
      <c r="R606" s="222"/>
      <c r="S606" s="222"/>
      <c r="T606" s="222"/>
      <c r="U606" s="222"/>
      <c r="V606" s="222"/>
      <c r="W606" s="222"/>
      <c r="X606" s="222"/>
      <c r="Y606" s="222"/>
      <c r="Z606" s="222"/>
      <c r="AA606" s="222"/>
      <c r="AB606" s="222"/>
      <c r="AC606" s="222"/>
      <c r="AD606" s="222"/>
      <c r="AE606" s="222"/>
      <c r="AF606" s="222"/>
    </row>
    <row r="607" ht="12.0" customHeight="1" outlineLevel="3">
      <c r="A607" s="222"/>
      <c r="B607" s="191" t="s">
        <v>1252</v>
      </c>
      <c r="C607" s="225" t="s">
        <v>1253</v>
      </c>
      <c r="D607" s="226" t="s">
        <v>612</v>
      </c>
      <c r="E607" s="183">
        <v>4.0</v>
      </c>
      <c r="F607" s="53"/>
      <c r="G607" s="184">
        <f t="shared" si="113"/>
        <v>0</v>
      </c>
      <c r="H607" s="56">
        <f t="shared" si="114"/>
        <v>0</v>
      </c>
      <c r="I607" s="222"/>
      <c r="J607" s="222"/>
      <c r="K607" s="222"/>
      <c r="L607" s="222"/>
      <c r="M607" s="222"/>
      <c r="N607" s="222"/>
      <c r="O607" s="222"/>
      <c r="P607" s="222"/>
      <c r="Q607" s="222"/>
      <c r="R607" s="222"/>
      <c r="S607" s="222"/>
      <c r="T607" s="222"/>
      <c r="U607" s="222"/>
      <c r="V607" s="222"/>
      <c r="W607" s="222"/>
      <c r="X607" s="222"/>
      <c r="Y607" s="222"/>
      <c r="Z607" s="222"/>
      <c r="AA607" s="222"/>
      <c r="AB607" s="222"/>
      <c r="AC607" s="222"/>
      <c r="AD607" s="222"/>
      <c r="AE607" s="222"/>
      <c r="AF607" s="222"/>
    </row>
    <row r="608" ht="12.0" customHeight="1" outlineLevel="3">
      <c r="A608" s="222"/>
      <c r="B608" s="191" t="s">
        <v>1254</v>
      </c>
      <c r="C608" s="228" t="s">
        <v>1255</v>
      </c>
      <c r="D608" s="226" t="s">
        <v>612</v>
      </c>
      <c r="E608" s="183">
        <v>2.0</v>
      </c>
      <c r="F608" s="53"/>
      <c r="G608" s="184">
        <f t="shared" si="113"/>
        <v>0</v>
      </c>
      <c r="H608" s="56">
        <f t="shared" si="114"/>
        <v>0</v>
      </c>
      <c r="I608" s="222"/>
      <c r="J608" s="222"/>
      <c r="K608" s="222"/>
      <c r="L608" s="222"/>
      <c r="M608" s="222"/>
      <c r="N608" s="222"/>
      <c r="O608" s="222"/>
      <c r="P608" s="222"/>
      <c r="Q608" s="222"/>
      <c r="R608" s="222"/>
      <c r="S608" s="222"/>
      <c r="T608" s="222"/>
      <c r="U608" s="222"/>
      <c r="V608" s="222"/>
      <c r="W608" s="222"/>
      <c r="X608" s="222"/>
      <c r="Y608" s="222"/>
      <c r="Z608" s="222"/>
      <c r="AA608" s="222"/>
      <c r="AB608" s="222"/>
      <c r="AC608" s="222"/>
      <c r="AD608" s="222"/>
      <c r="AE608" s="222"/>
      <c r="AF608" s="222"/>
    </row>
    <row r="609" ht="12.0" customHeight="1" outlineLevel="3">
      <c r="A609" s="222"/>
      <c r="B609" s="191" t="s">
        <v>1256</v>
      </c>
      <c r="C609" s="229" t="s">
        <v>1257</v>
      </c>
      <c r="D609" s="226" t="s">
        <v>612</v>
      </c>
      <c r="E609" s="183">
        <v>2.0</v>
      </c>
      <c r="F609" s="53"/>
      <c r="G609" s="184">
        <f t="shared" si="113"/>
        <v>0</v>
      </c>
      <c r="H609" s="56">
        <f t="shared" si="114"/>
        <v>0</v>
      </c>
      <c r="I609" s="222"/>
      <c r="J609" s="222"/>
      <c r="K609" s="222"/>
      <c r="L609" s="222"/>
      <c r="M609" s="222"/>
      <c r="N609" s="222"/>
      <c r="O609" s="222"/>
      <c r="P609" s="222"/>
      <c r="Q609" s="222"/>
      <c r="R609" s="222"/>
      <c r="S609" s="222"/>
      <c r="T609" s="222"/>
      <c r="U609" s="222"/>
      <c r="V609" s="222"/>
      <c r="W609" s="222"/>
      <c r="X609" s="222"/>
      <c r="Y609" s="222"/>
      <c r="Z609" s="222"/>
      <c r="AA609" s="222"/>
      <c r="AB609" s="222"/>
      <c r="AC609" s="222"/>
      <c r="AD609" s="222"/>
      <c r="AE609" s="222"/>
      <c r="AF609" s="222"/>
    </row>
    <row r="610" ht="12.0" customHeight="1" outlineLevel="3">
      <c r="A610" s="222"/>
      <c r="B610" s="191" t="s">
        <v>1258</v>
      </c>
      <c r="C610" s="228" t="s">
        <v>1259</v>
      </c>
      <c r="D610" s="226" t="s">
        <v>612</v>
      </c>
      <c r="E610" s="183">
        <v>5.0</v>
      </c>
      <c r="F610" s="53"/>
      <c r="G610" s="184">
        <f t="shared" si="113"/>
        <v>0</v>
      </c>
      <c r="H610" s="56">
        <f t="shared" si="114"/>
        <v>0</v>
      </c>
      <c r="I610" s="222"/>
      <c r="J610" s="222"/>
      <c r="K610" s="222"/>
      <c r="L610" s="222"/>
      <c r="M610" s="222"/>
      <c r="N610" s="222"/>
      <c r="O610" s="222"/>
      <c r="P610" s="222"/>
      <c r="Q610" s="222"/>
      <c r="R610" s="222"/>
      <c r="S610" s="222"/>
      <c r="T610" s="222"/>
      <c r="U610" s="222"/>
      <c r="V610" s="222"/>
      <c r="W610" s="222"/>
      <c r="X610" s="222"/>
      <c r="Y610" s="222"/>
      <c r="Z610" s="222"/>
      <c r="AA610" s="222"/>
      <c r="AB610" s="222"/>
      <c r="AC610" s="222"/>
      <c r="AD610" s="222"/>
      <c r="AE610" s="222"/>
      <c r="AF610" s="222"/>
    </row>
    <row r="611" ht="12.0" customHeight="1" outlineLevel="3">
      <c r="A611" s="222"/>
      <c r="B611" s="191" t="s">
        <v>1260</v>
      </c>
      <c r="C611" s="228" t="s">
        <v>1261</v>
      </c>
      <c r="D611" s="226" t="s">
        <v>612</v>
      </c>
      <c r="E611" s="183">
        <v>47.0</v>
      </c>
      <c r="F611" s="53"/>
      <c r="G611" s="184">
        <f t="shared" si="113"/>
        <v>0</v>
      </c>
      <c r="H611" s="56">
        <f t="shared" si="114"/>
        <v>0</v>
      </c>
      <c r="I611" s="222"/>
      <c r="J611" s="222"/>
      <c r="K611" s="222"/>
      <c r="L611" s="222"/>
      <c r="M611" s="222"/>
      <c r="N611" s="222"/>
      <c r="O611" s="222"/>
      <c r="P611" s="222"/>
      <c r="Q611" s="222"/>
      <c r="R611" s="222"/>
      <c r="S611" s="222"/>
      <c r="T611" s="222"/>
      <c r="U611" s="222"/>
      <c r="V611" s="222"/>
      <c r="W611" s="222"/>
      <c r="X611" s="222"/>
      <c r="Y611" s="222"/>
      <c r="Z611" s="222"/>
      <c r="AA611" s="222"/>
      <c r="AB611" s="222"/>
      <c r="AC611" s="222"/>
      <c r="AD611" s="222"/>
      <c r="AE611" s="222"/>
      <c r="AF611" s="222"/>
    </row>
    <row r="612" ht="12.0" customHeight="1" outlineLevel="3">
      <c r="A612" s="222"/>
      <c r="B612" s="191" t="s">
        <v>1262</v>
      </c>
      <c r="C612" s="228" t="s">
        <v>1263</v>
      </c>
      <c r="D612" s="226" t="s">
        <v>612</v>
      </c>
      <c r="E612" s="183">
        <v>2.0</v>
      </c>
      <c r="F612" s="53"/>
      <c r="G612" s="184">
        <f t="shared" si="113"/>
        <v>0</v>
      </c>
      <c r="H612" s="56">
        <f t="shared" si="114"/>
        <v>0</v>
      </c>
      <c r="I612" s="222"/>
      <c r="J612" s="222"/>
      <c r="K612" s="222"/>
      <c r="L612" s="222"/>
      <c r="M612" s="222"/>
      <c r="N612" s="222"/>
      <c r="O612" s="222"/>
      <c r="P612" s="222"/>
      <c r="Q612" s="222"/>
      <c r="R612" s="222"/>
      <c r="S612" s="222"/>
      <c r="T612" s="222"/>
      <c r="U612" s="222"/>
      <c r="V612" s="222"/>
      <c r="W612" s="222"/>
      <c r="X612" s="222"/>
      <c r="Y612" s="222"/>
      <c r="Z612" s="222"/>
      <c r="AA612" s="222"/>
      <c r="AB612" s="222"/>
      <c r="AC612" s="222"/>
      <c r="AD612" s="222"/>
      <c r="AE612" s="222"/>
      <c r="AF612" s="222"/>
    </row>
    <row r="613" ht="12.0" customHeight="1" outlineLevel="3">
      <c r="A613" s="222"/>
      <c r="B613" s="191" t="s">
        <v>1264</v>
      </c>
      <c r="C613" s="228" t="s">
        <v>1265</v>
      </c>
      <c r="D613" s="226" t="s">
        <v>612</v>
      </c>
      <c r="E613" s="183">
        <v>2.0</v>
      </c>
      <c r="F613" s="53"/>
      <c r="G613" s="184">
        <f t="shared" si="113"/>
        <v>0</v>
      </c>
      <c r="H613" s="56">
        <f t="shared" si="114"/>
        <v>0</v>
      </c>
      <c r="I613" s="222"/>
      <c r="J613" s="222"/>
      <c r="K613" s="222"/>
      <c r="L613" s="222"/>
      <c r="M613" s="222"/>
      <c r="N613" s="222"/>
      <c r="O613" s="222"/>
      <c r="P613" s="222"/>
      <c r="Q613" s="222"/>
      <c r="R613" s="222"/>
      <c r="S613" s="222"/>
      <c r="T613" s="222"/>
      <c r="U613" s="222"/>
      <c r="V613" s="222"/>
      <c r="W613" s="222"/>
      <c r="X613" s="222"/>
      <c r="Y613" s="222"/>
      <c r="Z613" s="222"/>
      <c r="AA613" s="222"/>
      <c r="AB613" s="222"/>
      <c r="AC613" s="222"/>
      <c r="AD613" s="222"/>
      <c r="AE613" s="222"/>
      <c r="AF613" s="222"/>
    </row>
    <row r="614" ht="12.0" customHeight="1" outlineLevel="2">
      <c r="A614" s="222"/>
      <c r="B614" s="176">
        <v>16.4</v>
      </c>
      <c r="C614" s="177" t="s">
        <v>1266</v>
      </c>
      <c r="D614" s="178"/>
      <c r="E614" s="179"/>
      <c r="F614" s="180"/>
      <c r="G614" s="181">
        <f>SUM(G615:G624)</f>
        <v>0</v>
      </c>
      <c r="H614" s="182" t="str">
        <f>G614/$G$827</f>
        <v>#DIV/0!</v>
      </c>
      <c r="I614" s="222"/>
      <c r="J614" s="222"/>
      <c r="K614" s="222"/>
      <c r="L614" s="222"/>
      <c r="M614" s="222"/>
      <c r="N614" s="222"/>
      <c r="O614" s="222"/>
      <c r="P614" s="222"/>
      <c r="Q614" s="222"/>
      <c r="R614" s="222"/>
      <c r="S614" s="222"/>
      <c r="T614" s="222"/>
      <c r="U614" s="222"/>
      <c r="V614" s="222"/>
      <c r="W614" s="222"/>
      <c r="X614" s="222"/>
      <c r="Y614" s="222"/>
      <c r="Z614" s="222"/>
      <c r="AA614" s="222"/>
      <c r="AB614" s="222"/>
      <c r="AC614" s="222"/>
      <c r="AD614" s="222"/>
      <c r="AE614" s="222"/>
      <c r="AF614" s="222"/>
    </row>
    <row r="615" ht="12.0" customHeight="1" outlineLevel="3">
      <c r="A615" s="222"/>
      <c r="B615" s="191" t="s">
        <v>1267</v>
      </c>
      <c r="C615" s="225" t="s">
        <v>1268</v>
      </c>
      <c r="D615" s="226" t="s">
        <v>635</v>
      </c>
      <c r="E615" s="183">
        <v>70.0</v>
      </c>
      <c r="F615" s="53"/>
      <c r="G615" s="184">
        <f t="shared" ref="G615:G624" si="115">ROUND(E615*F615,0)</f>
        <v>0</v>
      </c>
      <c r="H615" s="56">
        <f t="shared" ref="H615:H624" si="116">IFERROR(G615/$G$827,0)</f>
        <v>0</v>
      </c>
      <c r="I615" s="222"/>
      <c r="J615" s="222"/>
      <c r="K615" s="222"/>
      <c r="L615" s="222"/>
      <c r="M615" s="222"/>
      <c r="N615" s="222"/>
      <c r="O615" s="222"/>
      <c r="P615" s="222"/>
      <c r="Q615" s="222"/>
      <c r="R615" s="222"/>
      <c r="S615" s="222"/>
      <c r="T615" s="222"/>
      <c r="U615" s="222"/>
      <c r="V615" s="222"/>
      <c r="W615" s="222"/>
      <c r="X615" s="222"/>
      <c r="Y615" s="222"/>
      <c r="Z615" s="222"/>
      <c r="AA615" s="222"/>
      <c r="AB615" s="222"/>
      <c r="AC615" s="222"/>
      <c r="AD615" s="222"/>
      <c r="AE615" s="222"/>
      <c r="AF615" s="222"/>
    </row>
    <row r="616" ht="12.0" customHeight="1" outlineLevel="3">
      <c r="A616" s="222"/>
      <c r="B616" s="191" t="s">
        <v>1269</v>
      </c>
      <c r="C616" s="228" t="s">
        <v>1270</v>
      </c>
      <c r="D616" s="226" t="s">
        <v>635</v>
      </c>
      <c r="E616" s="183">
        <v>100.0</v>
      </c>
      <c r="F616" s="53"/>
      <c r="G616" s="184">
        <f t="shared" si="115"/>
        <v>0</v>
      </c>
      <c r="H616" s="56">
        <f t="shared" si="116"/>
        <v>0</v>
      </c>
      <c r="I616" s="222"/>
      <c r="J616" s="222"/>
      <c r="K616" s="222"/>
      <c r="L616" s="222"/>
      <c r="M616" s="222"/>
      <c r="N616" s="222"/>
      <c r="O616" s="222"/>
      <c r="P616" s="222"/>
      <c r="Q616" s="222"/>
      <c r="R616" s="222"/>
      <c r="S616" s="222"/>
      <c r="T616" s="222"/>
      <c r="U616" s="222"/>
      <c r="V616" s="222"/>
      <c r="W616" s="222"/>
      <c r="X616" s="222"/>
      <c r="Y616" s="222"/>
      <c r="Z616" s="222"/>
      <c r="AA616" s="222"/>
      <c r="AB616" s="222"/>
      <c r="AC616" s="222"/>
      <c r="AD616" s="222"/>
      <c r="AE616" s="222"/>
      <c r="AF616" s="222"/>
    </row>
    <row r="617" ht="12.0" customHeight="1" outlineLevel="3">
      <c r="A617" s="222"/>
      <c r="B617" s="191" t="s">
        <v>1271</v>
      </c>
      <c r="C617" s="228" t="s">
        <v>1272</v>
      </c>
      <c r="D617" s="226" t="s">
        <v>635</v>
      </c>
      <c r="E617" s="183">
        <v>280.0</v>
      </c>
      <c r="F617" s="53"/>
      <c r="G617" s="184">
        <f t="shared" si="115"/>
        <v>0</v>
      </c>
      <c r="H617" s="56">
        <f t="shared" si="116"/>
        <v>0</v>
      </c>
      <c r="I617" s="222"/>
      <c r="J617" s="222"/>
      <c r="K617" s="222"/>
      <c r="L617" s="222"/>
      <c r="M617" s="222"/>
      <c r="N617" s="222"/>
      <c r="O617" s="222"/>
      <c r="P617" s="222"/>
      <c r="Q617" s="222"/>
      <c r="R617" s="222"/>
      <c r="S617" s="222"/>
      <c r="T617" s="222"/>
      <c r="U617" s="222"/>
      <c r="V617" s="222"/>
      <c r="W617" s="222"/>
      <c r="X617" s="222"/>
      <c r="Y617" s="222"/>
      <c r="Z617" s="222"/>
      <c r="AA617" s="222"/>
      <c r="AB617" s="222"/>
      <c r="AC617" s="222"/>
      <c r="AD617" s="222"/>
      <c r="AE617" s="222"/>
      <c r="AF617" s="222"/>
    </row>
    <row r="618" ht="12.0" customHeight="1" outlineLevel="3">
      <c r="A618" s="222"/>
      <c r="B618" s="191" t="s">
        <v>1273</v>
      </c>
      <c r="C618" s="225" t="s">
        <v>1274</v>
      </c>
      <c r="D618" s="226" t="s">
        <v>635</v>
      </c>
      <c r="E618" s="183">
        <v>100.0</v>
      </c>
      <c r="F618" s="53"/>
      <c r="G618" s="184">
        <f t="shared" si="115"/>
        <v>0</v>
      </c>
      <c r="H618" s="56">
        <f t="shared" si="116"/>
        <v>0</v>
      </c>
      <c r="I618" s="222"/>
      <c r="J618" s="222"/>
      <c r="K618" s="222"/>
      <c r="L618" s="222"/>
      <c r="M618" s="222"/>
      <c r="N618" s="222"/>
      <c r="O618" s="222"/>
      <c r="P618" s="222"/>
      <c r="Q618" s="222"/>
      <c r="R618" s="222"/>
      <c r="S618" s="222"/>
      <c r="T618" s="222"/>
      <c r="U618" s="222"/>
      <c r="V618" s="222"/>
      <c r="W618" s="222"/>
      <c r="X618" s="222"/>
      <c r="Y618" s="222"/>
      <c r="Z618" s="222"/>
      <c r="AA618" s="222"/>
      <c r="AB618" s="222"/>
      <c r="AC618" s="222"/>
      <c r="AD618" s="222"/>
      <c r="AE618" s="222"/>
      <c r="AF618" s="222"/>
    </row>
    <row r="619" ht="12.0" customHeight="1" outlineLevel="3">
      <c r="A619" s="222"/>
      <c r="B619" s="191" t="s">
        <v>1275</v>
      </c>
      <c r="C619" s="225" t="s">
        <v>1276</v>
      </c>
      <c r="D619" s="226" t="s">
        <v>635</v>
      </c>
      <c r="E619" s="183">
        <v>30.0</v>
      </c>
      <c r="F619" s="53"/>
      <c r="G619" s="184">
        <f t="shared" si="115"/>
        <v>0</v>
      </c>
      <c r="H619" s="56">
        <f t="shared" si="116"/>
        <v>0</v>
      </c>
      <c r="I619" s="222"/>
      <c r="J619" s="222"/>
      <c r="K619" s="222"/>
      <c r="L619" s="222"/>
      <c r="M619" s="222"/>
      <c r="N619" s="222"/>
      <c r="O619" s="222"/>
      <c r="P619" s="222"/>
      <c r="Q619" s="222"/>
      <c r="R619" s="222"/>
      <c r="S619" s="222"/>
      <c r="T619" s="222"/>
      <c r="U619" s="222"/>
      <c r="V619" s="222"/>
      <c r="W619" s="222"/>
      <c r="X619" s="222"/>
      <c r="Y619" s="222"/>
      <c r="Z619" s="222"/>
      <c r="AA619" s="222"/>
      <c r="AB619" s="222"/>
      <c r="AC619" s="222"/>
      <c r="AD619" s="222"/>
      <c r="AE619" s="222"/>
      <c r="AF619" s="222"/>
    </row>
    <row r="620" ht="12.0" customHeight="1" outlineLevel="3">
      <c r="A620" s="222"/>
      <c r="B620" s="191" t="s">
        <v>1277</v>
      </c>
      <c r="C620" s="228" t="s">
        <v>1278</v>
      </c>
      <c r="D620" s="226" t="s">
        <v>612</v>
      </c>
      <c r="E620" s="183">
        <v>32.0</v>
      </c>
      <c r="F620" s="53"/>
      <c r="G620" s="184">
        <f t="shared" si="115"/>
        <v>0</v>
      </c>
      <c r="H620" s="56">
        <f t="shared" si="116"/>
        <v>0</v>
      </c>
      <c r="I620" s="222"/>
      <c r="J620" s="222"/>
      <c r="K620" s="222"/>
      <c r="L620" s="222"/>
      <c r="M620" s="222"/>
      <c r="N620" s="222"/>
      <c r="O620" s="222"/>
      <c r="P620" s="222"/>
      <c r="Q620" s="222"/>
      <c r="R620" s="222"/>
      <c r="S620" s="222"/>
      <c r="T620" s="222"/>
      <c r="U620" s="222"/>
      <c r="V620" s="222"/>
      <c r="W620" s="222"/>
      <c r="X620" s="222"/>
      <c r="Y620" s="222"/>
      <c r="Z620" s="222"/>
      <c r="AA620" s="222"/>
      <c r="AB620" s="222"/>
      <c r="AC620" s="222"/>
      <c r="AD620" s="222"/>
      <c r="AE620" s="222"/>
      <c r="AF620" s="222"/>
    </row>
    <row r="621" ht="12.0" customHeight="1" outlineLevel="3">
      <c r="A621" s="222"/>
      <c r="B621" s="191" t="s">
        <v>1279</v>
      </c>
      <c r="C621" s="229" t="s">
        <v>1280</v>
      </c>
      <c r="D621" s="226" t="s">
        <v>612</v>
      </c>
      <c r="E621" s="183">
        <v>10.0</v>
      </c>
      <c r="F621" s="53"/>
      <c r="G621" s="184">
        <f t="shared" si="115"/>
        <v>0</v>
      </c>
      <c r="H621" s="56">
        <f t="shared" si="116"/>
        <v>0</v>
      </c>
      <c r="I621" s="222"/>
      <c r="J621" s="222"/>
      <c r="K621" s="222"/>
      <c r="L621" s="222"/>
      <c r="M621" s="222"/>
      <c r="N621" s="222"/>
      <c r="O621" s="222"/>
      <c r="P621" s="222"/>
      <c r="Q621" s="222"/>
      <c r="R621" s="222"/>
      <c r="S621" s="222"/>
      <c r="T621" s="222"/>
      <c r="U621" s="222"/>
      <c r="V621" s="222"/>
      <c r="W621" s="222"/>
      <c r="X621" s="222"/>
      <c r="Y621" s="222"/>
      <c r="Z621" s="222"/>
      <c r="AA621" s="222"/>
      <c r="AB621" s="222"/>
      <c r="AC621" s="222"/>
      <c r="AD621" s="222"/>
      <c r="AE621" s="222"/>
      <c r="AF621" s="222"/>
    </row>
    <row r="622" ht="12.0" customHeight="1" outlineLevel="3">
      <c r="A622" s="222"/>
      <c r="B622" s="191" t="s">
        <v>1281</v>
      </c>
      <c r="C622" s="228" t="s">
        <v>1282</v>
      </c>
      <c r="D622" s="226" t="s">
        <v>635</v>
      </c>
      <c r="E622" s="183">
        <v>3490.0</v>
      </c>
      <c r="F622" s="53"/>
      <c r="G622" s="184">
        <f t="shared" si="115"/>
        <v>0</v>
      </c>
      <c r="H622" s="56">
        <f t="shared" si="116"/>
        <v>0</v>
      </c>
      <c r="I622" s="222"/>
      <c r="J622" s="222"/>
      <c r="K622" s="222"/>
      <c r="L622" s="222"/>
      <c r="M622" s="222"/>
      <c r="N622" s="222"/>
      <c r="O622" s="222"/>
      <c r="P622" s="222"/>
      <c r="Q622" s="222"/>
      <c r="R622" s="222"/>
      <c r="S622" s="222"/>
      <c r="T622" s="222"/>
      <c r="U622" s="222"/>
      <c r="V622" s="222"/>
      <c r="W622" s="222"/>
      <c r="X622" s="222"/>
      <c r="Y622" s="222"/>
      <c r="Z622" s="222"/>
      <c r="AA622" s="222"/>
      <c r="AB622" s="222"/>
      <c r="AC622" s="222"/>
      <c r="AD622" s="222"/>
      <c r="AE622" s="222"/>
      <c r="AF622" s="222"/>
    </row>
    <row r="623" ht="12.0" customHeight="1" outlineLevel="3">
      <c r="A623" s="222"/>
      <c r="B623" s="191" t="s">
        <v>1283</v>
      </c>
      <c r="C623" s="228" t="s">
        <v>1284</v>
      </c>
      <c r="D623" s="226" t="s">
        <v>635</v>
      </c>
      <c r="E623" s="183">
        <v>140.0</v>
      </c>
      <c r="F623" s="53"/>
      <c r="G623" s="184">
        <f t="shared" si="115"/>
        <v>0</v>
      </c>
      <c r="H623" s="56">
        <f t="shared" si="116"/>
        <v>0</v>
      </c>
      <c r="I623" s="222"/>
      <c r="J623" s="222"/>
      <c r="K623" s="222"/>
      <c r="L623" s="222"/>
      <c r="M623" s="222"/>
      <c r="N623" s="222"/>
      <c r="O623" s="222"/>
      <c r="P623" s="222"/>
      <c r="Q623" s="222"/>
      <c r="R623" s="222"/>
      <c r="S623" s="222"/>
      <c r="T623" s="222"/>
      <c r="U623" s="222"/>
      <c r="V623" s="222"/>
      <c r="W623" s="222"/>
      <c r="X623" s="222"/>
      <c r="Y623" s="222"/>
      <c r="Z623" s="222"/>
      <c r="AA623" s="222"/>
      <c r="AB623" s="222"/>
      <c r="AC623" s="222"/>
      <c r="AD623" s="222"/>
      <c r="AE623" s="222"/>
      <c r="AF623" s="222"/>
    </row>
    <row r="624" ht="12.0" customHeight="1" outlineLevel="3">
      <c r="A624" s="222"/>
      <c r="B624" s="191" t="s">
        <v>1285</v>
      </c>
      <c r="C624" s="228" t="s">
        <v>1286</v>
      </c>
      <c r="D624" s="226" t="s">
        <v>635</v>
      </c>
      <c r="E624" s="183">
        <v>550.0</v>
      </c>
      <c r="F624" s="53"/>
      <c r="G624" s="184">
        <f t="shared" si="115"/>
        <v>0</v>
      </c>
      <c r="H624" s="56">
        <f t="shared" si="116"/>
        <v>0</v>
      </c>
      <c r="I624" s="222"/>
      <c r="J624" s="222"/>
      <c r="K624" s="222"/>
      <c r="L624" s="222"/>
      <c r="M624" s="222"/>
      <c r="N624" s="222"/>
      <c r="O624" s="222"/>
      <c r="P624" s="222"/>
      <c r="Q624" s="222"/>
      <c r="R624" s="222"/>
      <c r="S624" s="222"/>
      <c r="T624" s="222"/>
      <c r="U624" s="222"/>
      <c r="V624" s="222"/>
      <c r="W624" s="222"/>
      <c r="X624" s="222"/>
      <c r="Y624" s="222"/>
      <c r="Z624" s="222"/>
      <c r="AA624" s="222"/>
      <c r="AB624" s="222"/>
      <c r="AC624" s="222"/>
      <c r="AD624" s="222"/>
      <c r="AE624" s="222"/>
      <c r="AF624" s="222"/>
    </row>
    <row r="625" ht="12.0" customHeight="1" outlineLevel="2">
      <c r="A625" s="222"/>
      <c r="B625" s="176">
        <v>16.5</v>
      </c>
      <c r="C625" s="177" t="s">
        <v>1287</v>
      </c>
      <c r="D625" s="178"/>
      <c r="E625" s="179"/>
      <c r="F625" s="180"/>
      <c r="G625" s="181">
        <f>SUM(G626)</f>
        <v>0</v>
      </c>
      <c r="H625" s="182" t="str">
        <f>G625/$G$827</f>
        <v>#DIV/0!</v>
      </c>
      <c r="I625" s="222"/>
      <c r="J625" s="222"/>
      <c r="K625" s="222"/>
      <c r="L625" s="222"/>
      <c r="M625" s="222"/>
      <c r="N625" s="222"/>
      <c r="O625" s="222"/>
      <c r="P625" s="222"/>
      <c r="Q625" s="222"/>
      <c r="R625" s="222"/>
      <c r="S625" s="222"/>
      <c r="T625" s="222"/>
      <c r="U625" s="222"/>
      <c r="V625" s="222"/>
      <c r="W625" s="222"/>
      <c r="X625" s="222"/>
      <c r="Y625" s="222"/>
      <c r="Z625" s="222"/>
      <c r="AA625" s="222"/>
      <c r="AB625" s="222"/>
      <c r="AC625" s="222"/>
      <c r="AD625" s="222"/>
      <c r="AE625" s="222"/>
      <c r="AF625" s="222"/>
    </row>
    <row r="626" ht="12.0" customHeight="1" outlineLevel="3">
      <c r="A626" s="222"/>
      <c r="B626" s="191" t="s">
        <v>1288</v>
      </c>
      <c r="C626" s="225" t="s">
        <v>1289</v>
      </c>
      <c r="D626" s="226" t="s">
        <v>612</v>
      </c>
      <c r="E626" s="183">
        <v>1.0</v>
      </c>
      <c r="F626" s="53"/>
      <c r="G626" s="184">
        <f>ROUND(E626*F626,0)</f>
        <v>0</v>
      </c>
      <c r="H626" s="56">
        <f t="shared" ref="H626:H627" si="117">IFERROR(G626/$G$827,0)</f>
        <v>0</v>
      </c>
      <c r="I626" s="222"/>
      <c r="J626" s="222"/>
      <c r="K626" s="222"/>
      <c r="L626" s="222"/>
      <c r="M626" s="222"/>
      <c r="N626" s="222"/>
      <c r="O626" s="222"/>
      <c r="P626" s="222"/>
      <c r="Q626" s="222"/>
      <c r="R626" s="222"/>
      <c r="S626" s="222"/>
      <c r="T626" s="222"/>
      <c r="U626" s="222"/>
      <c r="V626" s="222"/>
      <c r="W626" s="222"/>
      <c r="X626" s="222"/>
      <c r="Y626" s="222"/>
      <c r="Z626" s="222"/>
      <c r="AA626" s="222"/>
      <c r="AB626" s="222"/>
      <c r="AC626" s="222"/>
      <c r="AD626" s="222"/>
      <c r="AE626" s="222"/>
      <c r="AF626" s="222"/>
    </row>
    <row r="627" ht="12.0" customHeight="1" outlineLevel="1">
      <c r="A627" s="168"/>
      <c r="B627" s="169">
        <v>17.0</v>
      </c>
      <c r="C627" s="170" t="s">
        <v>1290</v>
      </c>
      <c r="D627" s="171" t="s">
        <v>407</v>
      </c>
      <c r="E627" s="172"/>
      <c r="F627" s="173">
        <f>G627/$E$5</f>
        <v>0</v>
      </c>
      <c r="G627" s="174">
        <f>G628+G638</f>
        <v>0</v>
      </c>
      <c r="H627" s="175">
        <f t="shared" si="117"/>
        <v>0</v>
      </c>
      <c r="I627" s="214"/>
      <c r="J627" s="214"/>
      <c r="K627" s="47"/>
      <c r="L627" s="48"/>
      <c r="M627" s="12"/>
      <c r="N627" s="12"/>
      <c r="O627" s="12"/>
      <c r="P627" s="153"/>
      <c r="Q627" s="12"/>
      <c r="R627" s="49"/>
      <c r="S627" s="12"/>
      <c r="T627" s="12"/>
      <c r="U627" s="12"/>
      <c r="V627" s="12"/>
      <c r="W627" s="12"/>
      <c r="X627" s="12"/>
      <c r="Y627" s="12"/>
      <c r="Z627" s="12"/>
      <c r="AA627" s="12"/>
      <c r="AB627" s="12"/>
      <c r="AC627" s="12"/>
      <c r="AD627" s="12"/>
      <c r="AE627" s="12"/>
      <c r="AF627" s="12"/>
    </row>
    <row r="628" ht="12.0" customHeight="1" outlineLevel="2">
      <c r="A628" s="12"/>
      <c r="B628" s="176">
        <v>17.1</v>
      </c>
      <c r="C628" s="177" t="s">
        <v>1291</v>
      </c>
      <c r="D628" s="178"/>
      <c r="E628" s="179"/>
      <c r="F628" s="180"/>
      <c r="G628" s="181">
        <f>SUM(G629:G637)</f>
        <v>0</v>
      </c>
      <c r="H628" s="182" t="str">
        <f>G628/$G$827</f>
        <v>#DIV/0!</v>
      </c>
      <c r="I628" s="31"/>
      <c r="J628" s="31"/>
      <c r="K628" s="47"/>
      <c r="L628" s="48"/>
      <c r="M628" s="12"/>
      <c r="N628" s="12"/>
      <c r="O628" s="12"/>
      <c r="P628" s="153"/>
      <c r="Q628" s="12"/>
      <c r="R628" s="49"/>
      <c r="S628" s="12"/>
      <c r="T628" s="12"/>
      <c r="U628" s="12"/>
      <c r="V628" s="12"/>
      <c r="W628" s="12"/>
      <c r="X628" s="12"/>
      <c r="Y628" s="12"/>
      <c r="Z628" s="12"/>
      <c r="AA628" s="12"/>
      <c r="AB628" s="12"/>
      <c r="AC628" s="12"/>
      <c r="AD628" s="12"/>
      <c r="AE628" s="12"/>
      <c r="AF628" s="12"/>
    </row>
    <row r="629" ht="12.0" customHeight="1" outlineLevel="3">
      <c r="A629" s="12"/>
      <c r="B629" s="50" t="s">
        <v>1292</v>
      </c>
      <c r="C629" s="58" t="s">
        <v>1293</v>
      </c>
      <c r="D629" s="52" t="s">
        <v>407</v>
      </c>
      <c r="E629" s="183">
        <v>1110.65</v>
      </c>
      <c r="F629" s="53">
        <f t="shared" ref="F629:F637" si="118">IFERROR(VLOOKUP(B629,#REF!,8,0),0)</f>
        <v>0</v>
      </c>
      <c r="G629" s="184">
        <f t="shared" ref="G629:G637" si="119">ROUND(E629*F629,0)</f>
        <v>0</v>
      </c>
      <c r="H629" s="56">
        <f t="shared" ref="H629:H637" si="120">IFERROR(G629/$G$827,0)</f>
        <v>0</v>
      </c>
      <c r="I629" s="57"/>
      <c r="J629" s="57"/>
      <c r="K629" s="47"/>
      <c r="L629" s="48"/>
      <c r="M629" s="12"/>
      <c r="N629" s="12"/>
      <c r="O629" s="12"/>
      <c r="P629" s="153"/>
      <c r="Q629" s="12"/>
      <c r="R629" s="49"/>
      <c r="S629" s="12"/>
      <c r="T629" s="12"/>
      <c r="U629" s="12"/>
      <c r="V629" s="12"/>
      <c r="W629" s="12"/>
      <c r="X629" s="12"/>
      <c r="Y629" s="12"/>
      <c r="Z629" s="12"/>
      <c r="AA629" s="12"/>
      <c r="AB629" s="12"/>
      <c r="AC629" s="12"/>
      <c r="AD629" s="12"/>
      <c r="AE629" s="12"/>
      <c r="AF629" s="12"/>
    </row>
    <row r="630" ht="12.0" customHeight="1" outlineLevel="3">
      <c r="A630" s="12"/>
      <c r="B630" s="50" t="s">
        <v>1294</v>
      </c>
      <c r="C630" s="58" t="s">
        <v>1295</v>
      </c>
      <c r="D630" s="52" t="s">
        <v>407</v>
      </c>
      <c r="E630" s="183">
        <v>2244.72</v>
      </c>
      <c r="F630" s="53">
        <f t="shared" si="118"/>
        <v>0</v>
      </c>
      <c r="G630" s="184">
        <f t="shared" si="119"/>
        <v>0</v>
      </c>
      <c r="H630" s="56">
        <f t="shared" si="120"/>
        <v>0</v>
      </c>
      <c r="I630" s="57"/>
      <c r="J630" s="57"/>
      <c r="K630" s="47"/>
      <c r="L630" s="48"/>
      <c r="M630" s="12"/>
      <c r="N630" s="12"/>
      <c r="O630" s="12"/>
      <c r="P630" s="153"/>
      <c r="Q630" s="12"/>
      <c r="R630" s="49"/>
      <c r="S630" s="12"/>
      <c r="T630" s="12"/>
      <c r="U630" s="12"/>
      <c r="V630" s="12"/>
      <c r="W630" s="12"/>
      <c r="X630" s="12"/>
      <c r="Y630" s="12"/>
      <c r="Z630" s="12"/>
      <c r="AA630" s="12"/>
      <c r="AB630" s="12"/>
      <c r="AC630" s="12"/>
      <c r="AD630" s="12"/>
      <c r="AE630" s="12"/>
      <c r="AF630" s="12"/>
    </row>
    <row r="631" ht="12.0" customHeight="1" outlineLevel="3">
      <c r="A631" s="12"/>
      <c r="B631" s="50" t="s">
        <v>1296</v>
      </c>
      <c r="C631" s="58" t="s">
        <v>1297</v>
      </c>
      <c r="D631" s="52" t="s">
        <v>407</v>
      </c>
      <c r="E631" s="183">
        <v>2681.73</v>
      </c>
      <c r="F631" s="53">
        <f t="shared" si="118"/>
        <v>0</v>
      </c>
      <c r="G631" s="184">
        <f t="shared" si="119"/>
        <v>0</v>
      </c>
      <c r="H631" s="56">
        <f t="shared" si="120"/>
        <v>0</v>
      </c>
      <c r="I631" s="57"/>
      <c r="J631" s="57"/>
      <c r="K631" s="47"/>
      <c r="L631" s="48"/>
      <c r="M631" s="12"/>
      <c r="N631" s="12"/>
      <c r="O631" s="12"/>
      <c r="P631" s="153"/>
      <c r="Q631" s="12"/>
      <c r="R631" s="49"/>
      <c r="S631" s="12"/>
      <c r="T631" s="12"/>
      <c r="U631" s="12"/>
      <c r="V631" s="12"/>
      <c r="W631" s="12"/>
      <c r="X631" s="12"/>
      <c r="Y631" s="12"/>
      <c r="Z631" s="12"/>
      <c r="AA631" s="12"/>
      <c r="AB631" s="12"/>
      <c r="AC631" s="12"/>
      <c r="AD631" s="12"/>
      <c r="AE631" s="12"/>
      <c r="AF631" s="12"/>
    </row>
    <row r="632" ht="12.0" customHeight="1" outlineLevel="3">
      <c r="A632" s="12"/>
      <c r="B632" s="50" t="s">
        <v>1298</v>
      </c>
      <c r="C632" s="58" t="s">
        <v>1299</v>
      </c>
      <c r="D632" s="52" t="s">
        <v>13</v>
      </c>
      <c r="E632" s="183">
        <v>222.75</v>
      </c>
      <c r="F632" s="53">
        <f t="shared" si="118"/>
        <v>0</v>
      </c>
      <c r="G632" s="184">
        <f t="shared" si="119"/>
        <v>0</v>
      </c>
      <c r="H632" s="56">
        <f t="shared" si="120"/>
        <v>0</v>
      </c>
      <c r="I632" s="57"/>
      <c r="J632" s="57"/>
      <c r="K632" s="47"/>
      <c r="L632" s="48"/>
      <c r="M632" s="12"/>
      <c r="N632" s="12"/>
      <c r="O632" s="12"/>
      <c r="P632" s="153"/>
      <c r="Q632" s="12"/>
      <c r="R632" s="49"/>
      <c r="S632" s="12"/>
      <c r="T632" s="12"/>
      <c r="U632" s="12"/>
      <c r="V632" s="12"/>
      <c r="W632" s="12"/>
      <c r="X632" s="12"/>
      <c r="Y632" s="12"/>
      <c r="Z632" s="12"/>
      <c r="AA632" s="12"/>
      <c r="AB632" s="12"/>
      <c r="AC632" s="12"/>
      <c r="AD632" s="12"/>
      <c r="AE632" s="12"/>
      <c r="AF632" s="12"/>
    </row>
    <row r="633" ht="12.0" customHeight="1" outlineLevel="3">
      <c r="A633" s="12"/>
      <c r="B633" s="50" t="s">
        <v>1300</v>
      </c>
      <c r="C633" s="58" t="s">
        <v>1301</v>
      </c>
      <c r="D633" s="52" t="s">
        <v>407</v>
      </c>
      <c r="E633" s="183">
        <v>631.63</v>
      </c>
      <c r="F633" s="53">
        <f t="shared" si="118"/>
        <v>0</v>
      </c>
      <c r="G633" s="184">
        <f t="shared" si="119"/>
        <v>0</v>
      </c>
      <c r="H633" s="56">
        <f t="shared" si="120"/>
        <v>0</v>
      </c>
      <c r="I633" s="57"/>
      <c r="J633" s="57"/>
      <c r="K633" s="47"/>
      <c r="L633" s="48"/>
      <c r="M633" s="12"/>
      <c r="N633" s="12"/>
      <c r="O633" s="12"/>
      <c r="P633" s="153"/>
      <c r="Q633" s="12"/>
      <c r="R633" s="49"/>
      <c r="S633" s="12"/>
      <c r="T633" s="12"/>
      <c r="U633" s="12"/>
      <c r="V633" s="12"/>
      <c r="W633" s="12"/>
      <c r="X633" s="12"/>
      <c r="Y633" s="12"/>
      <c r="Z633" s="12"/>
      <c r="AA633" s="12"/>
      <c r="AB633" s="12"/>
      <c r="AC633" s="12"/>
      <c r="AD633" s="12"/>
      <c r="AE633" s="12"/>
      <c r="AF633" s="12"/>
    </row>
    <row r="634" ht="12.0" customHeight="1" outlineLevel="3">
      <c r="A634" s="12"/>
      <c r="B634" s="50" t="s">
        <v>1302</v>
      </c>
      <c r="C634" s="58" t="s">
        <v>1303</v>
      </c>
      <c r="D634" s="52" t="s">
        <v>407</v>
      </c>
      <c r="E634" s="183">
        <v>479.02</v>
      </c>
      <c r="F634" s="53">
        <f t="shared" si="118"/>
        <v>0</v>
      </c>
      <c r="G634" s="184">
        <f t="shared" si="119"/>
        <v>0</v>
      </c>
      <c r="H634" s="56">
        <f t="shared" si="120"/>
        <v>0</v>
      </c>
      <c r="I634" s="57"/>
      <c r="J634" s="57"/>
      <c r="K634" s="47"/>
      <c r="L634" s="48"/>
      <c r="M634" s="12"/>
      <c r="N634" s="12"/>
      <c r="O634" s="12"/>
      <c r="P634" s="153"/>
      <c r="Q634" s="12"/>
      <c r="R634" s="49"/>
      <c r="S634" s="12"/>
      <c r="T634" s="12"/>
      <c r="U634" s="12"/>
      <c r="V634" s="12"/>
      <c r="W634" s="12"/>
      <c r="X634" s="12"/>
      <c r="Y634" s="12"/>
      <c r="Z634" s="12"/>
      <c r="AA634" s="12"/>
      <c r="AB634" s="12"/>
      <c r="AC634" s="12"/>
      <c r="AD634" s="12"/>
      <c r="AE634" s="12"/>
      <c r="AF634" s="12"/>
    </row>
    <row r="635" ht="49.5" customHeight="1" outlineLevel="3">
      <c r="A635" s="12"/>
      <c r="B635" s="50" t="s">
        <v>1304</v>
      </c>
      <c r="C635" s="58" t="s">
        <v>1305</v>
      </c>
      <c r="D635" s="52" t="s">
        <v>407</v>
      </c>
      <c r="E635" s="183">
        <v>428.15</v>
      </c>
      <c r="F635" s="53">
        <f t="shared" si="118"/>
        <v>0</v>
      </c>
      <c r="G635" s="184">
        <f t="shared" si="119"/>
        <v>0</v>
      </c>
      <c r="H635" s="56">
        <f t="shared" si="120"/>
        <v>0</v>
      </c>
      <c r="I635" s="57"/>
      <c r="J635" s="57"/>
      <c r="K635" s="47"/>
      <c r="L635" s="48"/>
      <c r="M635" s="12"/>
      <c r="N635" s="12"/>
      <c r="O635" s="12"/>
      <c r="P635" s="153"/>
      <c r="Q635" s="12"/>
      <c r="R635" s="49"/>
      <c r="S635" s="12"/>
      <c r="T635" s="12"/>
      <c r="U635" s="12"/>
      <c r="V635" s="12"/>
      <c r="W635" s="12"/>
      <c r="X635" s="12"/>
      <c r="Y635" s="12"/>
      <c r="Z635" s="12"/>
      <c r="AA635" s="12"/>
      <c r="AB635" s="12"/>
      <c r="AC635" s="12"/>
      <c r="AD635" s="12"/>
      <c r="AE635" s="12"/>
      <c r="AF635" s="12"/>
    </row>
    <row r="636" ht="12.0" customHeight="1" outlineLevel="3">
      <c r="A636" s="12"/>
      <c r="B636" s="50" t="s">
        <v>1306</v>
      </c>
      <c r="C636" s="58" t="s">
        <v>1307</v>
      </c>
      <c r="D636" s="52" t="s">
        <v>407</v>
      </c>
      <c r="E636" s="183">
        <v>218.86</v>
      </c>
      <c r="F636" s="53">
        <f t="shared" si="118"/>
        <v>0</v>
      </c>
      <c r="G636" s="184">
        <f t="shared" si="119"/>
        <v>0</v>
      </c>
      <c r="H636" s="56">
        <f t="shared" si="120"/>
        <v>0</v>
      </c>
      <c r="I636" s="57"/>
      <c r="J636" s="57"/>
      <c r="K636" s="47"/>
      <c r="L636" s="48"/>
      <c r="M636" s="12"/>
      <c r="N636" s="12"/>
      <c r="O636" s="12"/>
      <c r="P636" s="153"/>
      <c r="Q636" s="12"/>
      <c r="R636" s="49"/>
      <c r="S636" s="12"/>
      <c r="T636" s="12"/>
      <c r="U636" s="12"/>
      <c r="V636" s="12"/>
      <c r="W636" s="12"/>
      <c r="X636" s="12"/>
      <c r="Y636" s="12"/>
      <c r="Z636" s="12"/>
      <c r="AA636" s="12"/>
      <c r="AB636" s="12"/>
      <c r="AC636" s="12"/>
      <c r="AD636" s="12"/>
      <c r="AE636" s="12"/>
      <c r="AF636" s="12"/>
    </row>
    <row r="637" ht="12.0" customHeight="1" outlineLevel="3">
      <c r="A637" s="12"/>
      <c r="B637" s="50" t="s">
        <v>1308</v>
      </c>
      <c r="C637" s="58" t="s">
        <v>1309</v>
      </c>
      <c r="D637" s="52" t="s">
        <v>407</v>
      </c>
      <c r="E637" s="183">
        <v>119.47</v>
      </c>
      <c r="F637" s="53">
        <f t="shared" si="118"/>
        <v>0</v>
      </c>
      <c r="G637" s="184">
        <f t="shared" si="119"/>
        <v>0</v>
      </c>
      <c r="H637" s="56">
        <f t="shared" si="120"/>
        <v>0</v>
      </c>
      <c r="I637" s="57"/>
      <c r="J637" s="57"/>
      <c r="K637" s="47"/>
      <c r="L637" s="48"/>
      <c r="M637" s="12"/>
      <c r="N637" s="12"/>
      <c r="O637" s="12"/>
      <c r="P637" s="153"/>
      <c r="Q637" s="12"/>
      <c r="R637" s="49"/>
      <c r="S637" s="12"/>
      <c r="T637" s="12"/>
      <c r="U637" s="12"/>
      <c r="V637" s="12"/>
      <c r="W637" s="12"/>
      <c r="X637" s="12"/>
      <c r="Y637" s="12"/>
      <c r="Z637" s="12"/>
      <c r="AA637" s="12"/>
      <c r="AB637" s="12"/>
      <c r="AC637" s="12"/>
      <c r="AD637" s="12"/>
      <c r="AE637" s="12"/>
      <c r="AF637" s="12"/>
    </row>
    <row r="638" ht="12.0" customHeight="1" outlineLevel="2">
      <c r="A638" s="12"/>
      <c r="B638" s="176">
        <v>17.2</v>
      </c>
      <c r="C638" s="177" t="s">
        <v>1310</v>
      </c>
      <c r="D638" s="178"/>
      <c r="E638" s="179"/>
      <c r="F638" s="180"/>
      <c r="G638" s="181">
        <f>SUM(G639:G641)</f>
        <v>0</v>
      </c>
      <c r="H638" s="182" t="str">
        <f>G638/$G$827</f>
        <v>#DIV/0!</v>
      </c>
      <c r="I638" s="31"/>
      <c r="J638" s="31"/>
      <c r="K638" s="47"/>
      <c r="L638" s="48"/>
      <c r="M638" s="12"/>
      <c r="N638" s="12"/>
      <c r="O638" s="12"/>
      <c r="P638" s="153"/>
      <c r="Q638" s="12"/>
      <c r="R638" s="49"/>
      <c r="S638" s="12"/>
      <c r="T638" s="12"/>
      <c r="U638" s="12"/>
      <c r="V638" s="12"/>
      <c r="W638" s="12"/>
      <c r="X638" s="12"/>
      <c r="Y638" s="12"/>
      <c r="Z638" s="12"/>
      <c r="AA638" s="12"/>
      <c r="AB638" s="12"/>
      <c r="AC638" s="12"/>
      <c r="AD638" s="12"/>
      <c r="AE638" s="12"/>
      <c r="AF638" s="12"/>
    </row>
    <row r="639" ht="12.0" customHeight="1" outlineLevel="3">
      <c r="A639" s="12"/>
      <c r="B639" s="50" t="s">
        <v>1311</v>
      </c>
      <c r="C639" s="230" t="s">
        <v>1312</v>
      </c>
      <c r="D639" s="52" t="s">
        <v>13</v>
      </c>
      <c r="E639" s="183">
        <v>113.62</v>
      </c>
      <c r="F639" s="53">
        <f t="shared" ref="F639:F641" si="121">IFERROR(VLOOKUP(B639,#REF!,8,0),0)</f>
        <v>0</v>
      </c>
      <c r="G639" s="184">
        <f t="shared" ref="G639:G641" si="122">ROUND(E639*F639,0)</f>
        <v>0</v>
      </c>
      <c r="H639" s="56">
        <f t="shared" ref="H639:H642" si="123">IFERROR(G639/$G$827,0)</f>
        <v>0</v>
      </c>
      <c r="I639" s="57"/>
      <c r="J639" s="57"/>
      <c r="K639" s="47"/>
      <c r="L639" s="48"/>
      <c r="M639" s="12"/>
      <c r="N639" s="12"/>
      <c r="O639" s="12"/>
      <c r="P639" s="153"/>
      <c r="Q639" s="12"/>
      <c r="R639" s="49"/>
      <c r="S639" s="12"/>
      <c r="T639" s="12"/>
      <c r="U639" s="12"/>
      <c r="V639" s="12"/>
      <c r="W639" s="12"/>
      <c r="X639" s="12"/>
      <c r="Y639" s="12"/>
      <c r="Z639" s="12"/>
      <c r="AA639" s="12"/>
      <c r="AB639" s="12"/>
      <c r="AC639" s="12"/>
      <c r="AD639" s="12"/>
      <c r="AE639" s="12"/>
      <c r="AF639" s="12"/>
    </row>
    <row r="640" ht="12.0" customHeight="1" outlineLevel="3">
      <c r="A640" s="12"/>
      <c r="B640" s="50" t="s">
        <v>1313</v>
      </c>
      <c r="C640" s="230" t="s">
        <v>1314</v>
      </c>
      <c r="D640" s="52" t="s">
        <v>13</v>
      </c>
      <c r="E640" s="183">
        <v>2659.58</v>
      </c>
      <c r="F640" s="53">
        <f t="shared" si="121"/>
        <v>0</v>
      </c>
      <c r="G640" s="184">
        <f t="shared" si="122"/>
        <v>0</v>
      </c>
      <c r="H640" s="231">
        <f t="shared" si="123"/>
        <v>0</v>
      </c>
      <c r="I640" s="57"/>
      <c r="J640" s="57"/>
      <c r="K640" s="47"/>
      <c r="L640" s="48"/>
      <c r="M640" s="12"/>
      <c r="N640" s="12"/>
      <c r="O640" s="12"/>
      <c r="P640" s="153"/>
      <c r="Q640" s="12"/>
      <c r="R640" s="49"/>
      <c r="S640" s="12"/>
      <c r="T640" s="12"/>
      <c r="U640" s="12"/>
      <c r="V640" s="12"/>
      <c r="W640" s="12"/>
      <c r="X640" s="12"/>
      <c r="Y640" s="12"/>
      <c r="Z640" s="12"/>
      <c r="AA640" s="12"/>
      <c r="AB640" s="12"/>
      <c r="AC640" s="12"/>
      <c r="AD640" s="12"/>
      <c r="AE640" s="12"/>
      <c r="AF640" s="12"/>
    </row>
    <row r="641" ht="12.0" customHeight="1" outlineLevel="3">
      <c r="A641" s="12"/>
      <c r="B641" s="50" t="s">
        <v>1315</v>
      </c>
      <c r="C641" s="230" t="s">
        <v>1316</v>
      </c>
      <c r="D641" s="52" t="s">
        <v>13</v>
      </c>
      <c r="E641" s="183">
        <v>303.84</v>
      </c>
      <c r="F641" s="53">
        <f t="shared" si="121"/>
        <v>0</v>
      </c>
      <c r="G641" s="184">
        <f t="shared" si="122"/>
        <v>0</v>
      </c>
      <c r="H641" s="231">
        <f t="shared" si="123"/>
        <v>0</v>
      </c>
      <c r="I641" s="57"/>
      <c r="J641" s="57"/>
      <c r="K641" s="47"/>
      <c r="L641" s="48"/>
      <c r="M641" s="12"/>
      <c r="N641" s="12"/>
      <c r="O641" s="12"/>
      <c r="P641" s="153"/>
      <c r="Q641" s="12"/>
      <c r="R641" s="49"/>
      <c r="S641" s="12"/>
      <c r="T641" s="12"/>
      <c r="U641" s="12"/>
      <c r="V641" s="12"/>
      <c r="W641" s="12"/>
      <c r="X641" s="12"/>
      <c r="Y641" s="12"/>
      <c r="Z641" s="12"/>
      <c r="AA641" s="12"/>
      <c r="AB641" s="12"/>
      <c r="AC641" s="12"/>
      <c r="AD641" s="12"/>
      <c r="AE641" s="12"/>
      <c r="AF641" s="12"/>
    </row>
    <row r="642" ht="12.0" customHeight="1" outlineLevel="1">
      <c r="A642" s="168"/>
      <c r="B642" s="169">
        <v>18.0</v>
      </c>
      <c r="C642" s="170" t="s">
        <v>1317</v>
      </c>
      <c r="D642" s="171" t="s">
        <v>407</v>
      </c>
      <c r="E642" s="172"/>
      <c r="F642" s="173">
        <f>G642/$E$5</f>
        <v>0</v>
      </c>
      <c r="G642" s="174">
        <f>G643+G646</f>
        <v>0</v>
      </c>
      <c r="H642" s="175">
        <f t="shared" si="123"/>
        <v>0</v>
      </c>
      <c r="I642" s="214"/>
      <c r="J642" s="214"/>
      <c r="K642" s="47"/>
      <c r="L642" s="48"/>
      <c r="M642" s="12"/>
      <c r="N642" s="12"/>
      <c r="O642" s="12"/>
      <c r="P642" s="153"/>
      <c r="Q642" s="12"/>
      <c r="R642" s="49"/>
      <c r="S642" s="12"/>
      <c r="T642" s="12"/>
      <c r="U642" s="12"/>
      <c r="V642" s="12"/>
      <c r="W642" s="12"/>
      <c r="X642" s="12"/>
      <c r="Y642" s="12"/>
      <c r="Z642" s="12"/>
      <c r="AA642" s="12"/>
      <c r="AB642" s="12"/>
      <c r="AC642" s="12"/>
      <c r="AD642" s="12"/>
      <c r="AE642" s="12"/>
      <c r="AF642" s="12"/>
    </row>
    <row r="643" ht="12.0" customHeight="1" outlineLevel="2">
      <c r="A643" s="12"/>
      <c r="B643" s="176">
        <v>18.1</v>
      </c>
      <c r="C643" s="177" t="s">
        <v>1318</v>
      </c>
      <c r="D643" s="178"/>
      <c r="E643" s="179"/>
      <c r="F643" s="180"/>
      <c r="G643" s="181">
        <f>SUM(G644:G645)</f>
        <v>0</v>
      </c>
      <c r="H643" s="182" t="str">
        <f>G643/$G$827</f>
        <v>#DIV/0!</v>
      </c>
      <c r="I643" s="214"/>
      <c r="J643" s="214"/>
      <c r="K643" s="47"/>
      <c r="L643" s="48"/>
      <c r="M643" s="12"/>
      <c r="N643" s="12"/>
      <c r="O643" s="12"/>
      <c r="P643" s="153"/>
      <c r="Q643" s="12"/>
      <c r="R643" s="49"/>
      <c r="S643" s="12"/>
      <c r="T643" s="12"/>
      <c r="U643" s="12"/>
      <c r="V643" s="12"/>
      <c r="W643" s="12"/>
      <c r="X643" s="12"/>
      <c r="Y643" s="12"/>
      <c r="Z643" s="12"/>
      <c r="AA643" s="12"/>
      <c r="AB643" s="12"/>
      <c r="AC643" s="12"/>
      <c r="AD643" s="12"/>
      <c r="AE643" s="12"/>
      <c r="AF643" s="12"/>
    </row>
    <row r="644" ht="12.0" customHeight="1" outlineLevel="3">
      <c r="A644" s="12"/>
      <c r="B644" s="50" t="s">
        <v>1319</v>
      </c>
      <c r="C644" s="58" t="s">
        <v>1320</v>
      </c>
      <c r="D644" s="52" t="s">
        <v>407</v>
      </c>
      <c r="E644" s="183">
        <v>178.98</v>
      </c>
      <c r="F644" s="53">
        <f t="shared" ref="F644:F645" si="124">IFERROR(VLOOKUP(B644,#REF!,8,0),0)</f>
        <v>0</v>
      </c>
      <c r="G644" s="184">
        <f t="shared" ref="G644:G645" si="125">ROUND(E644*F644,0)</f>
        <v>0</v>
      </c>
      <c r="H644" s="56">
        <f t="shared" ref="H644:H645" si="126">IFERROR(G644/$G$827,0)</f>
        <v>0</v>
      </c>
      <c r="I644" s="57"/>
      <c r="J644" s="57"/>
      <c r="K644" s="47"/>
      <c r="L644" s="48"/>
      <c r="M644" s="12"/>
      <c r="N644" s="12"/>
      <c r="O644" s="12"/>
      <c r="P644" s="153"/>
      <c r="Q644" s="12"/>
      <c r="R644" s="49"/>
      <c r="S644" s="12"/>
      <c r="T644" s="12"/>
      <c r="U644" s="12"/>
      <c r="V644" s="12"/>
      <c r="W644" s="12"/>
      <c r="X644" s="12"/>
      <c r="Y644" s="12"/>
      <c r="Z644" s="12"/>
      <c r="AA644" s="12"/>
      <c r="AB644" s="12"/>
      <c r="AC644" s="12"/>
      <c r="AD644" s="12"/>
      <c r="AE644" s="12"/>
      <c r="AF644" s="12"/>
    </row>
    <row r="645" ht="12.0" customHeight="1" outlineLevel="3">
      <c r="A645" s="12"/>
      <c r="B645" s="50" t="s">
        <v>1321</v>
      </c>
      <c r="C645" s="58" t="s">
        <v>1322</v>
      </c>
      <c r="D645" s="52" t="s">
        <v>13</v>
      </c>
      <c r="E645" s="183">
        <v>59.66</v>
      </c>
      <c r="F645" s="53">
        <f t="shared" si="124"/>
        <v>0</v>
      </c>
      <c r="G645" s="184">
        <f t="shared" si="125"/>
        <v>0</v>
      </c>
      <c r="H645" s="56">
        <f t="shared" si="126"/>
        <v>0</v>
      </c>
      <c r="I645" s="57"/>
      <c r="J645" s="57"/>
      <c r="K645" s="47"/>
      <c r="L645" s="48"/>
      <c r="M645" s="12"/>
      <c r="N645" s="12"/>
      <c r="O645" s="12"/>
      <c r="P645" s="153"/>
      <c r="Q645" s="12"/>
      <c r="R645" s="49"/>
      <c r="S645" s="12"/>
      <c r="T645" s="12"/>
      <c r="U645" s="12"/>
      <c r="V645" s="12"/>
      <c r="W645" s="12"/>
      <c r="X645" s="12"/>
      <c r="Y645" s="12"/>
      <c r="Z645" s="12"/>
      <c r="AA645" s="12"/>
      <c r="AB645" s="12"/>
      <c r="AC645" s="12"/>
      <c r="AD645" s="12"/>
      <c r="AE645" s="12"/>
      <c r="AF645" s="12"/>
    </row>
    <row r="646" ht="12.0" customHeight="1" outlineLevel="2">
      <c r="A646" s="12"/>
      <c r="B646" s="176">
        <v>18.2</v>
      </c>
      <c r="C646" s="177" t="s">
        <v>1323</v>
      </c>
      <c r="D646" s="178"/>
      <c r="E646" s="179"/>
      <c r="F646" s="180"/>
      <c r="G646" s="181">
        <f>SUM(G647:G649)</f>
        <v>0</v>
      </c>
      <c r="H646" s="182" t="str">
        <f>G646/$G$827</f>
        <v>#DIV/0!</v>
      </c>
      <c r="I646" s="214"/>
      <c r="J646" s="214"/>
      <c r="K646" s="47"/>
      <c r="L646" s="48"/>
      <c r="M646" s="12"/>
      <c r="N646" s="12"/>
      <c r="O646" s="12"/>
      <c r="P646" s="153"/>
      <c r="Q646" s="12"/>
      <c r="R646" s="49"/>
      <c r="S646" s="12"/>
      <c r="T646" s="12"/>
      <c r="U646" s="12"/>
      <c r="V646" s="12"/>
      <c r="W646" s="12"/>
      <c r="X646" s="12"/>
      <c r="Y646" s="12"/>
      <c r="Z646" s="12"/>
      <c r="AA646" s="12"/>
      <c r="AB646" s="12"/>
      <c r="AC646" s="12"/>
      <c r="AD646" s="12"/>
      <c r="AE646" s="12"/>
      <c r="AF646" s="12"/>
    </row>
    <row r="647" ht="12.0" customHeight="1" outlineLevel="3">
      <c r="A647" s="12"/>
      <c r="B647" s="50" t="s">
        <v>1324</v>
      </c>
      <c r="C647" s="58" t="s">
        <v>1325</v>
      </c>
      <c r="D647" s="52" t="s">
        <v>407</v>
      </c>
      <c r="E647" s="183">
        <v>178.98</v>
      </c>
      <c r="F647" s="53">
        <f t="shared" ref="F647:F649" si="127">IFERROR(VLOOKUP(B647,#REF!,8,0),0)</f>
        <v>0</v>
      </c>
      <c r="G647" s="184">
        <f t="shared" ref="G647:G649" si="128">ROUND(E647*F647,0)</f>
        <v>0</v>
      </c>
      <c r="H647" s="56">
        <f t="shared" ref="H647:H650" si="129">IFERROR(G647/$G$827,0)</f>
        <v>0</v>
      </c>
      <c r="I647" s="57"/>
      <c r="J647" s="57"/>
      <c r="K647" s="47"/>
      <c r="L647" s="48"/>
      <c r="M647" s="12"/>
      <c r="N647" s="12"/>
      <c r="O647" s="12"/>
      <c r="P647" s="153"/>
      <c r="Q647" s="12"/>
      <c r="R647" s="49"/>
      <c r="S647" s="12"/>
      <c r="T647" s="12"/>
      <c r="U647" s="12"/>
      <c r="V647" s="12"/>
      <c r="W647" s="12"/>
      <c r="X647" s="12"/>
      <c r="Y647" s="12"/>
      <c r="Z647" s="12"/>
      <c r="AA647" s="12"/>
      <c r="AB647" s="12"/>
      <c r="AC647" s="12"/>
      <c r="AD647" s="12"/>
      <c r="AE647" s="12"/>
      <c r="AF647" s="12"/>
    </row>
    <row r="648" ht="12.0" customHeight="1" outlineLevel="3">
      <c r="A648" s="12"/>
      <c r="B648" s="50" t="s">
        <v>1326</v>
      </c>
      <c r="C648" s="58" t="s">
        <v>1327</v>
      </c>
      <c r="D648" s="52" t="s">
        <v>407</v>
      </c>
      <c r="E648" s="183">
        <v>119.67</v>
      </c>
      <c r="F648" s="53">
        <f t="shared" si="127"/>
        <v>0</v>
      </c>
      <c r="G648" s="184">
        <f t="shared" si="128"/>
        <v>0</v>
      </c>
      <c r="H648" s="56">
        <f t="shared" si="129"/>
        <v>0</v>
      </c>
      <c r="I648" s="57"/>
      <c r="J648" s="57"/>
      <c r="K648" s="47"/>
      <c r="L648" s="48"/>
      <c r="M648" s="12"/>
      <c r="N648" s="12"/>
      <c r="O648" s="12"/>
      <c r="P648" s="153"/>
      <c r="Q648" s="12"/>
      <c r="R648" s="49"/>
      <c r="S648" s="12"/>
      <c r="T648" s="12"/>
      <c r="U648" s="12"/>
      <c r="V648" s="12"/>
      <c r="W648" s="12"/>
      <c r="X648" s="12"/>
      <c r="Y648" s="12"/>
      <c r="Z648" s="12"/>
      <c r="AA648" s="12"/>
      <c r="AB648" s="12"/>
      <c r="AC648" s="12"/>
      <c r="AD648" s="12"/>
      <c r="AE648" s="12"/>
      <c r="AF648" s="12"/>
    </row>
    <row r="649" ht="12.0" customHeight="1" outlineLevel="3">
      <c r="A649" s="12"/>
      <c r="B649" s="50" t="s">
        <v>1328</v>
      </c>
      <c r="C649" s="58" t="s">
        <v>1329</v>
      </c>
      <c r="D649" s="52" t="s">
        <v>407</v>
      </c>
      <c r="E649" s="183">
        <v>85.21</v>
      </c>
      <c r="F649" s="53">
        <f t="shared" si="127"/>
        <v>0</v>
      </c>
      <c r="G649" s="184">
        <f t="shared" si="128"/>
        <v>0</v>
      </c>
      <c r="H649" s="56">
        <f t="shared" si="129"/>
        <v>0</v>
      </c>
      <c r="I649" s="57"/>
      <c r="J649" s="57"/>
      <c r="K649" s="47"/>
      <c r="L649" s="48"/>
      <c r="M649" s="12"/>
      <c r="N649" s="12"/>
      <c r="O649" s="12"/>
      <c r="P649" s="153"/>
      <c r="Q649" s="12"/>
      <c r="R649" s="49"/>
      <c r="S649" s="12"/>
      <c r="T649" s="12"/>
      <c r="U649" s="12"/>
      <c r="V649" s="12"/>
      <c r="W649" s="12"/>
      <c r="X649" s="12"/>
      <c r="Y649" s="12"/>
      <c r="Z649" s="12"/>
      <c r="AA649" s="12"/>
      <c r="AB649" s="12"/>
      <c r="AC649" s="12"/>
      <c r="AD649" s="12"/>
      <c r="AE649" s="12"/>
      <c r="AF649" s="12"/>
    </row>
    <row r="650" ht="12.0" customHeight="1" outlineLevel="1">
      <c r="A650" s="168"/>
      <c r="B650" s="169">
        <v>19.0</v>
      </c>
      <c r="C650" s="170" t="s">
        <v>1330</v>
      </c>
      <c r="D650" s="171" t="s">
        <v>407</v>
      </c>
      <c r="E650" s="172"/>
      <c r="F650" s="173">
        <f>G650/$E$5</f>
        <v>0</v>
      </c>
      <c r="G650" s="174">
        <f>G651+G655</f>
        <v>0</v>
      </c>
      <c r="H650" s="175">
        <f t="shared" si="129"/>
        <v>0</v>
      </c>
      <c r="I650" s="214"/>
      <c r="J650" s="214"/>
      <c r="K650" s="47"/>
      <c r="L650" s="48"/>
      <c r="M650" s="12"/>
      <c r="N650" s="12"/>
      <c r="O650" s="12"/>
      <c r="P650" s="153"/>
      <c r="Q650" s="12"/>
      <c r="R650" s="49"/>
      <c r="S650" s="12"/>
      <c r="T650" s="12"/>
      <c r="U650" s="12"/>
      <c r="V650" s="12"/>
      <c r="W650" s="12"/>
      <c r="X650" s="12"/>
      <c r="Y650" s="12"/>
      <c r="Z650" s="12"/>
      <c r="AA650" s="12"/>
      <c r="AB650" s="12"/>
      <c r="AC650" s="12"/>
      <c r="AD650" s="12"/>
      <c r="AE650" s="12"/>
      <c r="AF650" s="12"/>
    </row>
    <row r="651" ht="12.0" customHeight="1" outlineLevel="2">
      <c r="A651" s="12"/>
      <c r="B651" s="176">
        <v>19.1</v>
      </c>
      <c r="C651" s="177" t="s">
        <v>1331</v>
      </c>
      <c r="D651" s="178"/>
      <c r="E651" s="179"/>
      <c r="F651" s="180"/>
      <c r="G651" s="181">
        <f>SUM(G652:G654)</f>
        <v>0</v>
      </c>
      <c r="H651" s="182" t="str">
        <f>G651/$G$827</f>
        <v>#DIV/0!</v>
      </c>
      <c r="I651" s="214"/>
      <c r="J651" s="214"/>
      <c r="K651" s="47"/>
      <c r="L651" s="48"/>
      <c r="M651" s="12"/>
      <c r="N651" s="12"/>
      <c r="O651" s="12"/>
      <c r="P651" s="153"/>
      <c r="Q651" s="12"/>
      <c r="R651" s="49"/>
      <c r="S651" s="12"/>
      <c r="T651" s="12"/>
      <c r="U651" s="12"/>
      <c r="V651" s="12"/>
      <c r="W651" s="12"/>
      <c r="X651" s="12"/>
      <c r="Y651" s="12"/>
      <c r="Z651" s="12"/>
      <c r="AA651" s="12"/>
      <c r="AB651" s="12"/>
      <c r="AC651" s="12"/>
      <c r="AD651" s="12"/>
      <c r="AE651" s="12"/>
      <c r="AF651" s="12"/>
    </row>
    <row r="652" ht="12.0" customHeight="1" outlineLevel="3">
      <c r="A652" s="12"/>
      <c r="B652" s="232" t="s">
        <v>1332</v>
      </c>
      <c r="C652" s="189" t="s">
        <v>1333</v>
      </c>
      <c r="D652" s="52" t="s">
        <v>407</v>
      </c>
      <c r="E652" s="183">
        <v>204.88</v>
      </c>
      <c r="F652" s="53">
        <f t="shared" ref="F652:F654" si="130">IFERROR(VLOOKUP(B652,#REF!,8,0),0)</f>
        <v>0</v>
      </c>
      <c r="G652" s="184">
        <f t="shared" ref="G652:G654" si="131">ROUND(E652*F652,0)</f>
        <v>0</v>
      </c>
      <c r="H652" s="56">
        <f t="shared" ref="H652:H654" si="132">IFERROR(G652/$G$827,0)</f>
        <v>0</v>
      </c>
      <c r="I652" s="57"/>
      <c r="J652" s="57"/>
      <c r="K652" s="47"/>
      <c r="L652" s="48"/>
      <c r="M652" s="12"/>
      <c r="N652" s="12"/>
      <c r="O652" s="12"/>
      <c r="P652" s="153"/>
      <c r="Q652" s="12"/>
      <c r="R652" s="49"/>
      <c r="S652" s="12"/>
      <c r="T652" s="12"/>
      <c r="U652" s="12"/>
      <c r="V652" s="12"/>
      <c r="W652" s="12"/>
      <c r="X652" s="12"/>
      <c r="Y652" s="12"/>
      <c r="Z652" s="12"/>
      <c r="AA652" s="12"/>
      <c r="AB652" s="12"/>
      <c r="AC652" s="12"/>
      <c r="AD652" s="12"/>
      <c r="AE652" s="12"/>
      <c r="AF652" s="12"/>
    </row>
    <row r="653" ht="12.0" customHeight="1" outlineLevel="3">
      <c r="A653" s="12"/>
      <c r="B653" s="232" t="s">
        <v>1334</v>
      </c>
      <c r="C653" s="189" t="s">
        <v>1335</v>
      </c>
      <c r="D653" s="52" t="s">
        <v>407</v>
      </c>
      <c r="E653" s="183">
        <v>2181.25</v>
      </c>
      <c r="F653" s="53">
        <f t="shared" si="130"/>
        <v>0</v>
      </c>
      <c r="G653" s="184">
        <f t="shared" si="131"/>
        <v>0</v>
      </c>
      <c r="H653" s="56">
        <f t="shared" si="132"/>
        <v>0</v>
      </c>
      <c r="I653" s="57"/>
      <c r="J653" s="57"/>
      <c r="K653" s="47"/>
      <c r="L653" s="48"/>
      <c r="M653" s="12"/>
      <c r="N653" s="12"/>
      <c r="O653" s="12"/>
      <c r="P653" s="153"/>
      <c r="Q653" s="12"/>
      <c r="R653" s="49"/>
      <c r="S653" s="12"/>
      <c r="T653" s="12"/>
      <c r="U653" s="12"/>
      <c r="V653" s="12"/>
      <c r="W653" s="12"/>
      <c r="X653" s="12"/>
      <c r="Y653" s="12"/>
      <c r="Z653" s="12"/>
      <c r="AA653" s="12"/>
      <c r="AB653" s="12"/>
      <c r="AC653" s="12"/>
      <c r="AD653" s="12"/>
      <c r="AE653" s="12"/>
      <c r="AF653" s="12"/>
    </row>
    <row r="654" ht="12.0" customHeight="1" outlineLevel="3">
      <c r="A654" s="12"/>
      <c r="B654" s="232" t="s">
        <v>1336</v>
      </c>
      <c r="C654" s="189" t="s">
        <v>1337</v>
      </c>
      <c r="D654" s="52" t="s">
        <v>13</v>
      </c>
      <c r="E654" s="183">
        <v>103.12</v>
      </c>
      <c r="F654" s="53">
        <f t="shared" si="130"/>
        <v>0</v>
      </c>
      <c r="G654" s="184">
        <f t="shared" si="131"/>
        <v>0</v>
      </c>
      <c r="H654" s="56">
        <f t="shared" si="132"/>
        <v>0</v>
      </c>
      <c r="I654" s="57"/>
      <c r="J654" s="57"/>
      <c r="K654" s="47"/>
      <c r="L654" s="48"/>
      <c r="M654" s="12"/>
      <c r="N654" s="12"/>
      <c r="O654" s="12"/>
      <c r="P654" s="153"/>
      <c r="Q654" s="12"/>
      <c r="R654" s="49"/>
      <c r="S654" s="48"/>
      <c r="T654" s="12"/>
      <c r="U654" s="12"/>
      <c r="V654" s="12"/>
      <c r="W654" s="12"/>
      <c r="X654" s="12"/>
      <c r="Y654" s="12"/>
      <c r="Z654" s="12"/>
      <c r="AA654" s="12"/>
      <c r="AB654" s="12"/>
      <c r="AC654" s="12"/>
      <c r="AD654" s="12"/>
      <c r="AE654" s="12"/>
      <c r="AF654" s="12"/>
    </row>
    <row r="655" ht="12.0" customHeight="1" outlineLevel="2">
      <c r="A655" s="12"/>
      <c r="B655" s="176">
        <v>19.2</v>
      </c>
      <c r="C655" s="177" t="s">
        <v>1338</v>
      </c>
      <c r="D655" s="178"/>
      <c r="E655" s="179"/>
      <c r="F655" s="180"/>
      <c r="G655" s="181">
        <f>SUM(G656:G660)</f>
        <v>0</v>
      </c>
      <c r="H655" s="182" t="str">
        <f>G655/$G$827</f>
        <v>#DIV/0!</v>
      </c>
      <c r="I655" s="214"/>
      <c r="J655" s="214"/>
      <c r="K655" s="47"/>
      <c r="L655" s="48"/>
      <c r="M655" s="12"/>
      <c r="N655" s="12"/>
      <c r="O655" s="12"/>
      <c r="P655" s="153"/>
      <c r="Q655" s="12"/>
      <c r="R655" s="49"/>
      <c r="S655" s="12"/>
      <c r="T655" s="12"/>
      <c r="U655" s="12"/>
      <c r="V655" s="12"/>
      <c r="W655" s="12"/>
      <c r="X655" s="12"/>
      <c r="Y655" s="12"/>
      <c r="Z655" s="12"/>
      <c r="AA655" s="12"/>
      <c r="AB655" s="12"/>
      <c r="AC655" s="12"/>
      <c r="AD655" s="12"/>
      <c r="AE655" s="12"/>
      <c r="AF655" s="12"/>
    </row>
    <row r="656" ht="12.0" customHeight="1" outlineLevel="3">
      <c r="A656" s="12"/>
      <c r="B656" s="232" t="s">
        <v>1339</v>
      </c>
      <c r="C656" s="58" t="s">
        <v>1340</v>
      </c>
      <c r="D656" s="52" t="s">
        <v>407</v>
      </c>
      <c r="E656" s="183">
        <v>6227.53</v>
      </c>
      <c r="F656" s="53">
        <f t="shared" ref="F656:F660" si="133">IFERROR(VLOOKUP(B656,#REF!,8,0),0)</f>
        <v>0</v>
      </c>
      <c r="G656" s="184">
        <f t="shared" ref="G656:G660" si="134">ROUND(E656*F656,0)</f>
        <v>0</v>
      </c>
      <c r="H656" s="56">
        <f t="shared" ref="H656:H661" si="135">IFERROR(G656/$G$827,0)</f>
        <v>0</v>
      </c>
      <c r="I656" s="57"/>
      <c r="J656" s="57"/>
      <c r="K656" s="47"/>
      <c r="L656" s="48"/>
      <c r="M656" s="12"/>
      <c r="N656" s="12"/>
      <c r="O656" s="12"/>
      <c r="P656" s="153"/>
      <c r="Q656" s="12"/>
      <c r="R656" s="49"/>
      <c r="S656" s="12"/>
      <c r="T656" s="12"/>
      <c r="U656" s="12"/>
      <c r="V656" s="12"/>
      <c r="W656" s="12"/>
      <c r="X656" s="12"/>
      <c r="Y656" s="12"/>
      <c r="Z656" s="12"/>
      <c r="AA656" s="12"/>
      <c r="AB656" s="12"/>
      <c r="AC656" s="12"/>
      <c r="AD656" s="12"/>
      <c r="AE656" s="12"/>
      <c r="AF656" s="12"/>
    </row>
    <row r="657" ht="12.0" customHeight="1" outlineLevel="3">
      <c r="A657" s="12"/>
      <c r="B657" s="232" t="s">
        <v>1341</v>
      </c>
      <c r="C657" s="58" t="s">
        <v>1342</v>
      </c>
      <c r="D657" s="52" t="s">
        <v>407</v>
      </c>
      <c r="E657" s="183">
        <v>418.28</v>
      </c>
      <c r="F657" s="53">
        <f t="shared" si="133"/>
        <v>0</v>
      </c>
      <c r="G657" s="184">
        <f t="shared" si="134"/>
        <v>0</v>
      </c>
      <c r="H657" s="56">
        <f t="shared" si="135"/>
        <v>0</v>
      </c>
      <c r="I657" s="57"/>
      <c r="J657" s="57"/>
      <c r="K657" s="47"/>
      <c r="L657" s="48"/>
      <c r="M657" s="12"/>
      <c r="N657" s="12"/>
      <c r="O657" s="12"/>
      <c r="P657" s="153"/>
      <c r="Q657" s="12"/>
      <c r="R657" s="49"/>
      <c r="S657" s="12"/>
      <c r="T657" s="12"/>
      <c r="U657" s="12"/>
      <c r="V657" s="12"/>
      <c r="W657" s="12"/>
      <c r="X657" s="12"/>
      <c r="Y657" s="12"/>
      <c r="Z657" s="12"/>
      <c r="AA657" s="12"/>
      <c r="AB657" s="12"/>
      <c r="AC657" s="12"/>
      <c r="AD657" s="12"/>
      <c r="AE657" s="12"/>
      <c r="AF657" s="12"/>
    </row>
    <row r="658" ht="12.0" customHeight="1" outlineLevel="3">
      <c r="A658" s="12"/>
      <c r="B658" s="232" t="s">
        <v>1343</v>
      </c>
      <c r="C658" s="189" t="s">
        <v>1344</v>
      </c>
      <c r="D658" s="226" t="s">
        <v>13</v>
      </c>
      <c r="E658" s="183">
        <v>30.0</v>
      </c>
      <c r="F658" s="53">
        <f t="shared" si="133"/>
        <v>0</v>
      </c>
      <c r="G658" s="184">
        <f t="shared" si="134"/>
        <v>0</v>
      </c>
      <c r="H658" s="56">
        <f t="shared" si="135"/>
        <v>0</v>
      </c>
      <c r="I658" s="57"/>
      <c r="J658" s="57"/>
      <c r="K658" s="47"/>
      <c r="L658" s="48"/>
      <c r="M658" s="12"/>
      <c r="N658" s="12"/>
      <c r="O658" s="12"/>
      <c r="P658" s="153"/>
      <c r="Q658" s="12"/>
      <c r="R658" s="49"/>
      <c r="S658" s="12"/>
      <c r="T658" s="12"/>
      <c r="U658" s="12"/>
      <c r="V658" s="12"/>
      <c r="W658" s="12"/>
      <c r="X658" s="12"/>
      <c r="Y658" s="12"/>
      <c r="Z658" s="12"/>
      <c r="AA658" s="12"/>
      <c r="AB658" s="12"/>
      <c r="AC658" s="12"/>
      <c r="AD658" s="12"/>
      <c r="AE658" s="12"/>
      <c r="AF658" s="12"/>
    </row>
    <row r="659" ht="12.0" customHeight="1" outlineLevel="3">
      <c r="A659" s="12"/>
      <c r="B659" s="232" t="s">
        <v>1345</v>
      </c>
      <c r="C659" s="189" t="s">
        <v>1346</v>
      </c>
      <c r="D659" s="226" t="s">
        <v>13</v>
      </c>
      <c r="E659" s="183">
        <v>468.72</v>
      </c>
      <c r="F659" s="53">
        <f t="shared" si="133"/>
        <v>0</v>
      </c>
      <c r="G659" s="184">
        <f t="shared" si="134"/>
        <v>0</v>
      </c>
      <c r="H659" s="56">
        <f t="shared" si="135"/>
        <v>0</v>
      </c>
      <c r="I659" s="57"/>
      <c r="J659" s="57"/>
      <c r="K659" s="47"/>
      <c r="L659" s="48"/>
      <c r="M659" s="12"/>
      <c r="N659" s="12"/>
      <c r="O659" s="12"/>
      <c r="P659" s="153"/>
      <c r="Q659" s="12"/>
      <c r="R659" s="49"/>
      <c r="S659" s="12"/>
      <c r="T659" s="12"/>
      <c r="U659" s="12"/>
      <c r="V659" s="12"/>
      <c r="W659" s="12"/>
      <c r="X659" s="12"/>
      <c r="Y659" s="12"/>
      <c r="Z659" s="12"/>
      <c r="AA659" s="12"/>
      <c r="AB659" s="12"/>
      <c r="AC659" s="12"/>
      <c r="AD659" s="12"/>
      <c r="AE659" s="12"/>
      <c r="AF659" s="12"/>
    </row>
    <row r="660" ht="12.0" customHeight="1" outlineLevel="3">
      <c r="A660" s="12"/>
      <c r="B660" s="232" t="s">
        <v>1347</v>
      </c>
      <c r="C660" s="189" t="s">
        <v>1348</v>
      </c>
      <c r="D660" s="226" t="s">
        <v>44</v>
      </c>
      <c r="E660" s="183">
        <v>31.0</v>
      </c>
      <c r="F660" s="53">
        <f t="shared" si="133"/>
        <v>0</v>
      </c>
      <c r="G660" s="184">
        <f t="shared" si="134"/>
        <v>0</v>
      </c>
      <c r="H660" s="56">
        <f t="shared" si="135"/>
        <v>0</v>
      </c>
      <c r="I660" s="57"/>
      <c r="J660" s="57"/>
      <c r="K660" s="47"/>
      <c r="L660" s="48"/>
      <c r="M660" s="12"/>
      <c r="N660" s="12"/>
      <c r="O660" s="12"/>
      <c r="P660" s="153"/>
      <c r="Q660" s="12"/>
      <c r="R660" s="49"/>
      <c r="S660" s="12"/>
      <c r="T660" s="12"/>
      <c r="U660" s="12"/>
      <c r="V660" s="12"/>
      <c r="W660" s="12"/>
      <c r="X660" s="12"/>
      <c r="Y660" s="12"/>
      <c r="Z660" s="12"/>
      <c r="AA660" s="12"/>
      <c r="AB660" s="12"/>
      <c r="AC660" s="12"/>
      <c r="AD660" s="12"/>
      <c r="AE660" s="12"/>
      <c r="AF660" s="12"/>
    </row>
    <row r="661" ht="12.0" customHeight="1" outlineLevel="1">
      <c r="A661" s="168"/>
      <c r="B661" s="169">
        <v>20.0</v>
      </c>
      <c r="C661" s="170" t="s">
        <v>1349</v>
      </c>
      <c r="D661" s="171" t="s">
        <v>407</v>
      </c>
      <c r="E661" s="172"/>
      <c r="F661" s="173">
        <f>G661/$E$5</f>
        <v>0</v>
      </c>
      <c r="G661" s="174">
        <f>G662+G666</f>
        <v>0</v>
      </c>
      <c r="H661" s="175">
        <f t="shared" si="135"/>
        <v>0</v>
      </c>
      <c r="I661" s="214"/>
      <c r="J661" s="214"/>
      <c r="K661" s="47"/>
      <c r="L661" s="48"/>
      <c r="M661" s="12"/>
      <c r="N661" s="12"/>
      <c r="O661" s="12"/>
      <c r="P661" s="153"/>
      <c r="Q661" s="12"/>
      <c r="R661" s="49"/>
      <c r="S661" s="12"/>
      <c r="T661" s="12"/>
      <c r="U661" s="12"/>
      <c r="V661" s="12"/>
      <c r="W661" s="12"/>
      <c r="X661" s="12"/>
      <c r="Y661" s="12"/>
      <c r="Z661" s="12"/>
      <c r="AA661" s="12"/>
      <c r="AB661" s="12"/>
      <c r="AC661" s="12"/>
      <c r="AD661" s="12"/>
      <c r="AE661" s="12"/>
      <c r="AF661" s="12"/>
    </row>
    <row r="662" ht="12.0" customHeight="1" outlineLevel="2">
      <c r="A662" s="12"/>
      <c r="B662" s="176">
        <v>20.1</v>
      </c>
      <c r="C662" s="177" t="s">
        <v>1350</v>
      </c>
      <c r="D662" s="178"/>
      <c r="E662" s="179"/>
      <c r="F662" s="180"/>
      <c r="G662" s="181">
        <f>SUM(G663:G665)</f>
        <v>0</v>
      </c>
      <c r="H662" s="182" t="str">
        <f>G662/$G$827</f>
        <v>#DIV/0!</v>
      </c>
      <c r="I662" s="214"/>
      <c r="J662" s="214"/>
      <c r="K662" s="47"/>
      <c r="L662" s="48"/>
      <c r="M662" s="12"/>
      <c r="N662" s="12"/>
      <c r="O662" s="12"/>
      <c r="P662" s="153"/>
      <c r="Q662" s="12"/>
      <c r="R662" s="49"/>
      <c r="S662" s="12"/>
      <c r="T662" s="12"/>
      <c r="U662" s="12"/>
      <c r="V662" s="12"/>
      <c r="W662" s="12"/>
      <c r="X662" s="12"/>
      <c r="Y662" s="12"/>
      <c r="Z662" s="12"/>
      <c r="AA662" s="12"/>
      <c r="AB662" s="12"/>
      <c r="AC662" s="12"/>
      <c r="AD662" s="12"/>
      <c r="AE662" s="12"/>
      <c r="AF662" s="12"/>
    </row>
    <row r="663" ht="12.0" customHeight="1" outlineLevel="3">
      <c r="A663" s="12"/>
      <c r="B663" s="232" t="s">
        <v>1351</v>
      </c>
      <c r="C663" s="189" t="s">
        <v>1352</v>
      </c>
      <c r="D663" s="52" t="s">
        <v>407</v>
      </c>
      <c r="E663" s="183">
        <v>112.17</v>
      </c>
      <c r="F663" s="53">
        <f t="shared" ref="F663:F665" si="136">IFERROR(VLOOKUP(B663,#REF!,8,0),0)</f>
        <v>0</v>
      </c>
      <c r="G663" s="184">
        <f t="shared" ref="G663:G665" si="137">ROUND(E663*F663,0)</f>
        <v>0</v>
      </c>
      <c r="H663" s="56">
        <f t="shared" ref="H663:H665" si="138">IFERROR(G663/$G$827,0)</f>
        <v>0</v>
      </c>
      <c r="I663" s="57"/>
      <c r="J663" s="57"/>
      <c r="K663" s="47"/>
      <c r="L663" s="48"/>
      <c r="M663" s="12"/>
      <c r="N663" s="12"/>
      <c r="O663" s="12"/>
      <c r="P663" s="153"/>
      <c r="Q663" s="12"/>
      <c r="R663" s="49"/>
      <c r="S663" s="12"/>
      <c r="T663" s="12"/>
      <c r="U663" s="12"/>
      <c r="V663" s="12"/>
      <c r="W663" s="12"/>
      <c r="X663" s="12"/>
      <c r="Y663" s="12"/>
      <c r="Z663" s="12"/>
      <c r="AA663" s="12"/>
      <c r="AB663" s="12"/>
      <c r="AC663" s="12"/>
      <c r="AD663" s="12"/>
      <c r="AE663" s="12"/>
      <c r="AF663" s="12"/>
    </row>
    <row r="664" ht="12.0" customHeight="1" outlineLevel="3">
      <c r="A664" s="12"/>
      <c r="B664" s="232" t="s">
        <v>1353</v>
      </c>
      <c r="C664" s="189" t="s">
        <v>1354</v>
      </c>
      <c r="D664" s="52" t="s">
        <v>407</v>
      </c>
      <c r="E664" s="183">
        <v>708.45</v>
      </c>
      <c r="F664" s="53">
        <f t="shared" si="136"/>
        <v>0</v>
      </c>
      <c r="G664" s="184">
        <f t="shared" si="137"/>
        <v>0</v>
      </c>
      <c r="H664" s="56">
        <f t="shared" si="138"/>
        <v>0</v>
      </c>
      <c r="I664" s="57"/>
      <c r="J664" s="57"/>
      <c r="K664" s="47"/>
      <c r="L664" s="48"/>
      <c r="M664" s="12"/>
      <c r="N664" s="12"/>
      <c r="O664" s="12"/>
      <c r="P664" s="153"/>
      <c r="Q664" s="12"/>
      <c r="R664" s="49"/>
      <c r="S664" s="12"/>
      <c r="T664" s="12"/>
      <c r="U664" s="12"/>
      <c r="V664" s="12"/>
      <c r="W664" s="12"/>
      <c r="X664" s="12"/>
      <c r="Y664" s="12"/>
      <c r="Z664" s="12"/>
      <c r="AA664" s="12"/>
      <c r="AB664" s="12"/>
      <c r="AC664" s="12"/>
      <c r="AD664" s="12"/>
      <c r="AE664" s="12"/>
      <c r="AF664" s="12"/>
    </row>
    <row r="665" ht="12.0" customHeight="1" outlineLevel="3">
      <c r="A665" s="12"/>
      <c r="B665" s="232" t="s">
        <v>1355</v>
      </c>
      <c r="C665" s="189" t="s">
        <v>1356</v>
      </c>
      <c r="D665" s="52" t="s">
        <v>407</v>
      </c>
      <c r="E665" s="183">
        <v>771.49</v>
      </c>
      <c r="F665" s="53">
        <f t="shared" si="136"/>
        <v>0</v>
      </c>
      <c r="G665" s="184">
        <f t="shared" si="137"/>
        <v>0</v>
      </c>
      <c r="H665" s="56">
        <f t="shared" si="138"/>
        <v>0</v>
      </c>
      <c r="I665" s="57"/>
      <c r="J665" s="57"/>
      <c r="K665" s="47"/>
      <c r="L665" s="48"/>
      <c r="M665" s="12"/>
      <c r="N665" s="12"/>
      <c r="O665" s="12"/>
      <c r="P665" s="153"/>
      <c r="Q665" s="12"/>
      <c r="R665" s="49"/>
      <c r="S665" s="12"/>
      <c r="T665" s="12"/>
      <c r="U665" s="12"/>
      <c r="V665" s="12"/>
      <c r="W665" s="12"/>
      <c r="X665" s="12"/>
      <c r="Y665" s="12"/>
      <c r="Z665" s="12"/>
      <c r="AA665" s="12"/>
      <c r="AB665" s="12"/>
      <c r="AC665" s="12"/>
      <c r="AD665" s="12"/>
      <c r="AE665" s="12"/>
      <c r="AF665" s="12"/>
    </row>
    <row r="666" ht="12.0" customHeight="1" outlineLevel="2">
      <c r="A666" s="12"/>
      <c r="B666" s="176">
        <v>20.2</v>
      </c>
      <c r="C666" s="177" t="s">
        <v>1357</v>
      </c>
      <c r="D666" s="178"/>
      <c r="E666" s="179"/>
      <c r="F666" s="180"/>
      <c r="G666" s="181">
        <f>SUM(G667)</f>
        <v>0</v>
      </c>
      <c r="H666" s="182" t="str">
        <f>G666/$G$827</f>
        <v>#DIV/0!</v>
      </c>
      <c r="I666" s="214"/>
      <c r="J666" s="214"/>
      <c r="K666" s="47"/>
      <c r="L666" s="48"/>
      <c r="M666" s="12"/>
      <c r="N666" s="12"/>
      <c r="O666" s="12"/>
      <c r="P666" s="153"/>
      <c r="Q666" s="12"/>
      <c r="R666" s="49"/>
      <c r="S666" s="12"/>
      <c r="T666" s="12"/>
      <c r="U666" s="12"/>
      <c r="V666" s="12"/>
      <c r="W666" s="12"/>
      <c r="X666" s="12"/>
      <c r="Y666" s="12"/>
      <c r="Z666" s="12"/>
      <c r="AA666" s="12"/>
      <c r="AB666" s="12"/>
      <c r="AC666" s="12"/>
      <c r="AD666" s="12"/>
      <c r="AE666" s="12"/>
      <c r="AF666" s="12"/>
    </row>
    <row r="667" ht="12.0" customHeight="1" outlineLevel="3">
      <c r="A667" s="12"/>
      <c r="B667" s="232" t="s">
        <v>1358</v>
      </c>
      <c r="C667" s="189" t="s">
        <v>1359</v>
      </c>
      <c r="D667" s="226" t="s">
        <v>407</v>
      </c>
      <c r="E667" s="183">
        <v>112.0</v>
      </c>
      <c r="F667" s="53">
        <f>IFERROR(VLOOKUP(B667,#REF!,8,0),0)</f>
        <v>0</v>
      </c>
      <c r="G667" s="184">
        <f>ROUND(E667*F667,0)</f>
        <v>0</v>
      </c>
      <c r="H667" s="56">
        <f t="shared" ref="H667:H668" si="139">IFERROR(G667/$G$827,0)</f>
        <v>0</v>
      </c>
      <c r="I667" s="57"/>
      <c r="J667" s="57"/>
      <c r="K667" s="47"/>
      <c r="L667" s="48"/>
      <c r="M667" s="12"/>
      <c r="N667" s="12"/>
      <c r="O667" s="12"/>
      <c r="P667" s="153"/>
      <c r="Q667" s="12"/>
      <c r="R667" s="49"/>
      <c r="S667" s="12"/>
      <c r="T667" s="12"/>
      <c r="U667" s="12"/>
      <c r="V667" s="12"/>
      <c r="W667" s="12"/>
      <c r="X667" s="12"/>
      <c r="Y667" s="12"/>
      <c r="Z667" s="12"/>
      <c r="AA667" s="12"/>
      <c r="AB667" s="12"/>
      <c r="AC667" s="12"/>
      <c r="AD667" s="12"/>
      <c r="AE667" s="12"/>
      <c r="AF667" s="12"/>
    </row>
    <row r="668" ht="12.0" customHeight="1" outlineLevel="1">
      <c r="A668" s="168"/>
      <c r="B668" s="169">
        <v>21.0</v>
      </c>
      <c r="C668" s="170" t="s">
        <v>1360</v>
      </c>
      <c r="D668" s="171" t="s">
        <v>407</v>
      </c>
      <c r="E668" s="172"/>
      <c r="F668" s="173">
        <f>G668/$E$5</f>
        <v>0</v>
      </c>
      <c r="G668" s="174">
        <f>G669</f>
        <v>0</v>
      </c>
      <c r="H668" s="175">
        <f t="shared" si="139"/>
        <v>0</v>
      </c>
      <c r="I668" s="214"/>
      <c r="J668" s="214"/>
      <c r="K668" s="47"/>
      <c r="L668" s="48"/>
      <c r="M668" s="12"/>
      <c r="N668" s="12"/>
      <c r="O668" s="12"/>
      <c r="P668" s="153"/>
      <c r="Q668" s="12"/>
      <c r="R668" s="49"/>
      <c r="S668" s="12"/>
      <c r="T668" s="12"/>
      <c r="U668" s="12"/>
      <c r="V668" s="12"/>
      <c r="W668" s="12"/>
      <c r="X668" s="12"/>
      <c r="Y668" s="12"/>
      <c r="Z668" s="12"/>
      <c r="AA668" s="12"/>
      <c r="AB668" s="12"/>
      <c r="AC668" s="12"/>
      <c r="AD668" s="12"/>
      <c r="AE668" s="12"/>
      <c r="AF668" s="12"/>
    </row>
    <row r="669" ht="12.0" customHeight="1" outlineLevel="2">
      <c r="A669" s="12"/>
      <c r="B669" s="176">
        <v>21.1</v>
      </c>
      <c r="C669" s="177" t="s">
        <v>1361</v>
      </c>
      <c r="D669" s="178"/>
      <c r="E669" s="179"/>
      <c r="F669" s="180"/>
      <c r="G669" s="181">
        <f>SUM(G670)</f>
        <v>0</v>
      </c>
      <c r="H669" s="182" t="str">
        <f>G669/$G$827</f>
        <v>#DIV/0!</v>
      </c>
      <c r="I669" s="214"/>
      <c r="J669" s="214"/>
      <c r="K669" s="47"/>
      <c r="L669" s="48"/>
      <c r="M669" s="12"/>
      <c r="N669" s="12"/>
      <c r="O669" s="12"/>
      <c r="P669" s="153"/>
      <c r="Q669" s="12"/>
      <c r="R669" s="49"/>
      <c r="S669" s="12"/>
      <c r="T669" s="12"/>
      <c r="U669" s="12"/>
      <c r="V669" s="12"/>
      <c r="W669" s="12"/>
      <c r="X669" s="12"/>
      <c r="Y669" s="12"/>
      <c r="Z669" s="12"/>
      <c r="AA669" s="12"/>
      <c r="AB669" s="12"/>
      <c r="AC669" s="12"/>
      <c r="AD669" s="12"/>
      <c r="AE669" s="12"/>
      <c r="AF669" s="12"/>
    </row>
    <row r="670" ht="12.0" customHeight="1" outlineLevel="3">
      <c r="A670" s="12"/>
      <c r="B670" s="232" t="s">
        <v>1362</v>
      </c>
      <c r="C670" s="58" t="s">
        <v>1363</v>
      </c>
      <c r="D670" s="52" t="s">
        <v>407</v>
      </c>
      <c r="E670" s="183">
        <v>2.2</v>
      </c>
      <c r="F670" s="53">
        <f>IFERROR(VLOOKUP(B670,#REF!,8,0),0)</f>
        <v>0</v>
      </c>
      <c r="G670" s="184">
        <f>ROUND(E670*F670,0)</f>
        <v>0</v>
      </c>
      <c r="H670" s="56">
        <f t="shared" ref="H670:H671" si="140">IFERROR(G670/$G$827,0)</f>
        <v>0</v>
      </c>
      <c r="I670" s="57"/>
      <c r="J670" s="57"/>
      <c r="K670" s="47"/>
      <c r="L670" s="48"/>
      <c r="M670" s="12"/>
      <c r="N670" s="12"/>
      <c r="O670" s="12"/>
      <c r="P670" s="153"/>
      <c r="Q670" s="12"/>
      <c r="R670" s="49"/>
      <c r="S670" s="12"/>
      <c r="T670" s="12"/>
      <c r="U670" s="12"/>
      <c r="V670" s="12"/>
      <c r="W670" s="12"/>
      <c r="X670" s="12"/>
      <c r="Y670" s="12"/>
      <c r="Z670" s="12"/>
      <c r="AA670" s="12"/>
      <c r="AB670" s="12"/>
      <c r="AC670" s="12"/>
      <c r="AD670" s="12"/>
      <c r="AE670" s="12"/>
      <c r="AF670" s="12"/>
    </row>
    <row r="671" ht="12.0" customHeight="1" outlineLevel="1">
      <c r="A671" s="168"/>
      <c r="B671" s="169">
        <v>22.0</v>
      </c>
      <c r="C671" s="170" t="s">
        <v>1364</v>
      </c>
      <c r="D671" s="171" t="s">
        <v>407</v>
      </c>
      <c r="E671" s="172"/>
      <c r="F671" s="173">
        <f>G671/$E$5</f>
        <v>0</v>
      </c>
      <c r="G671" s="174">
        <f>G672+G688+G693+G696</f>
        <v>0</v>
      </c>
      <c r="H671" s="175">
        <f t="shared" si="140"/>
        <v>0</v>
      </c>
      <c r="I671" s="214"/>
      <c r="J671" s="214"/>
      <c r="K671" s="47"/>
      <c r="L671" s="48"/>
      <c r="M671" s="12"/>
      <c r="N671" s="12"/>
      <c r="O671" s="12"/>
      <c r="P671" s="153"/>
      <c r="Q671" s="12"/>
      <c r="R671" s="49"/>
      <c r="S671" s="12"/>
      <c r="T671" s="12"/>
      <c r="U671" s="12"/>
      <c r="V671" s="12"/>
      <c r="W671" s="12"/>
      <c r="X671" s="12"/>
      <c r="Y671" s="12"/>
      <c r="Z671" s="12"/>
      <c r="AA671" s="12"/>
      <c r="AB671" s="12"/>
      <c r="AC671" s="12"/>
      <c r="AD671" s="12"/>
      <c r="AE671" s="12"/>
      <c r="AF671" s="12"/>
    </row>
    <row r="672" ht="12.0" customHeight="1" outlineLevel="2">
      <c r="A672" s="12"/>
      <c r="B672" s="176">
        <v>22.1</v>
      </c>
      <c r="C672" s="177" t="s">
        <v>1365</v>
      </c>
      <c r="D672" s="178"/>
      <c r="E672" s="179"/>
      <c r="F672" s="180"/>
      <c r="G672" s="181">
        <f>SUM(G673:G687)</f>
        <v>0</v>
      </c>
      <c r="H672" s="182" t="str">
        <f>G672/$G$827</f>
        <v>#DIV/0!</v>
      </c>
      <c r="I672" s="214"/>
      <c r="J672" s="214"/>
      <c r="K672" s="47"/>
      <c r="L672" s="48"/>
      <c r="M672" s="12"/>
      <c r="N672" s="12"/>
      <c r="O672" s="12"/>
      <c r="P672" s="153"/>
      <c r="Q672" s="12"/>
      <c r="R672" s="49"/>
      <c r="S672" s="12"/>
      <c r="T672" s="12"/>
      <c r="U672" s="12"/>
      <c r="V672" s="12"/>
      <c r="W672" s="12"/>
      <c r="X672" s="12"/>
      <c r="Y672" s="12"/>
      <c r="Z672" s="12"/>
      <c r="AA672" s="12"/>
      <c r="AB672" s="12"/>
      <c r="AC672" s="12"/>
      <c r="AD672" s="12"/>
      <c r="AE672" s="12"/>
      <c r="AF672" s="12"/>
    </row>
    <row r="673" ht="12.0" customHeight="1" outlineLevel="3">
      <c r="A673" s="12"/>
      <c r="B673" s="232" t="s">
        <v>1366</v>
      </c>
      <c r="C673" s="58" t="s">
        <v>1367</v>
      </c>
      <c r="D673" s="52" t="s">
        <v>407</v>
      </c>
      <c r="E673" s="183">
        <v>893.65</v>
      </c>
      <c r="F673" s="53">
        <f t="shared" ref="F673:F687" si="141">IFERROR(VLOOKUP(B673,#REF!,8,0),0)</f>
        <v>0</v>
      </c>
      <c r="G673" s="184">
        <f t="shared" ref="G673:G687" si="142">ROUND(E673*F673,0)</f>
        <v>0</v>
      </c>
      <c r="H673" s="56">
        <f t="shared" ref="H673:H687" si="143">IFERROR(G673/$G$827,0)</f>
        <v>0</v>
      </c>
      <c r="I673" s="57"/>
      <c r="J673" s="57"/>
      <c r="K673" s="47"/>
      <c r="L673" s="48"/>
      <c r="M673" s="12"/>
      <c r="N673" s="12"/>
      <c r="O673" s="12"/>
      <c r="P673" s="153"/>
      <c r="Q673" s="12"/>
      <c r="R673" s="49"/>
      <c r="S673" s="12"/>
      <c r="T673" s="12"/>
      <c r="U673" s="12"/>
      <c r="V673" s="12"/>
      <c r="W673" s="12"/>
      <c r="X673" s="12"/>
      <c r="Y673" s="12"/>
      <c r="Z673" s="12"/>
      <c r="AA673" s="12"/>
      <c r="AB673" s="12"/>
      <c r="AC673" s="12"/>
      <c r="AD673" s="12"/>
      <c r="AE673" s="12"/>
      <c r="AF673" s="12"/>
    </row>
    <row r="674" ht="12.0" customHeight="1" outlineLevel="3">
      <c r="A674" s="12"/>
      <c r="B674" s="232" t="s">
        <v>1368</v>
      </c>
      <c r="C674" s="58" t="s">
        <v>1369</v>
      </c>
      <c r="D674" s="52" t="s">
        <v>407</v>
      </c>
      <c r="E674" s="183">
        <v>105.0</v>
      </c>
      <c r="F674" s="53">
        <f t="shared" si="141"/>
        <v>0</v>
      </c>
      <c r="G674" s="184">
        <f t="shared" si="142"/>
        <v>0</v>
      </c>
      <c r="H674" s="56">
        <f t="shared" si="143"/>
        <v>0</v>
      </c>
      <c r="I674" s="57"/>
      <c r="J674" s="57"/>
      <c r="K674" s="47"/>
      <c r="L674" s="48"/>
      <c r="M674" s="12"/>
      <c r="N674" s="12"/>
      <c r="O674" s="12"/>
      <c r="P674" s="153"/>
      <c r="Q674" s="12"/>
      <c r="R674" s="49"/>
      <c r="S674" s="12"/>
      <c r="T674" s="12"/>
      <c r="U674" s="12"/>
      <c r="V674" s="12"/>
      <c r="W674" s="12"/>
      <c r="X674" s="12"/>
      <c r="Y674" s="12"/>
      <c r="Z674" s="12"/>
      <c r="AA674" s="12"/>
      <c r="AB674" s="12"/>
      <c r="AC674" s="12"/>
      <c r="AD674" s="12"/>
      <c r="AE674" s="12"/>
      <c r="AF674" s="12"/>
    </row>
    <row r="675" ht="12.0" customHeight="1" outlineLevel="3">
      <c r="A675" s="12"/>
      <c r="B675" s="232" t="s">
        <v>1370</v>
      </c>
      <c r="C675" s="58" t="s">
        <v>1371</v>
      </c>
      <c r="D675" s="52" t="s">
        <v>407</v>
      </c>
      <c r="E675" s="183">
        <v>75.0</v>
      </c>
      <c r="F675" s="53">
        <f t="shared" si="141"/>
        <v>0</v>
      </c>
      <c r="G675" s="184">
        <f t="shared" si="142"/>
        <v>0</v>
      </c>
      <c r="H675" s="56">
        <f t="shared" si="143"/>
        <v>0</v>
      </c>
      <c r="I675" s="57"/>
      <c r="J675" s="57"/>
      <c r="K675" s="47"/>
      <c r="L675" s="48"/>
      <c r="M675" s="12"/>
      <c r="N675" s="12"/>
      <c r="O675" s="12"/>
      <c r="P675" s="153"/>
      <c r="Q675" s="12"/>
      <c r="R675" s="49"/>
      <c r="S675" s="12"/>
      <c r="T675" s="12"/>
      <c r="U675" s="12"/>
      <c r="V675" s="12"/>
      <c r="W675" s="12"/>
      <c r="X675" s="12"/>
      <c r="Y675" s="12"/>
      <c r="Z675" s="12"/>
      <c r="AA675" s="12"/>
      <c r="AB675" s="12"/>
      <c r="AC675" s="12"/>
      <c r="AD675" s="12"/>
      <c r="AE675" s="12"/>
      <c r="AF675" s="12"/>
    </row>
    <row r="676" ht="12.0" customHeight="1" outlineLevel="3">
      <c r="A676" s="12"/>
      <c r="B676" s="232" t="s">
        <v>1372</v>
      </c>
      <c r="C676" s="58" t="s">
        <v>1373</v>
      </c>
      <c r="D676" s="52" t="s">
        <v>407</v>
      </c>
      <c r="E676" s="183">
        <v>30.0</v>
      </c>
      <c r="F676" s="53">
        <f t="shared" si="141"/>
        <v>0</v>
      </c>
      <c r="G676" s="184">
        <f t="shared" si="142"/>
        <v>0</v>
      </c>
      <c r="H676" s="56">
        <f t="shared" si="143"/>
        <v>0</v>
      </c>
      <c r="I676" s="57"/>
      <c r="J676" s="57"/>
      <c r="K676" s="47"/>
      <c r="L676" s="48"/>
      <c r="M676" s="12"/>
      <c r="N676" s="12"/>
      <c r="O676" s="12"/>
      <c r="P676" s="153"/>
      <c r="Q676" s="12"/>
      <c r="R676" s="49"/>
      <c r="S676" s="12"/>
      <c r="T676" s="12"/>
      <c r="U676" s="12"/>
      <c r="V676" s="12"/>
      <c r="W676" s="12"/>
      <c r="X676" s="12"/>
      <c r="Y676" s="12"/>
      <c r="Z676" s="12"/>
      <c r="AA676" s="12"/>
      <c r="AB676" s="12"/>
      <c r="AC676" s="12"/>
      <c r="AD676" s="12"/>
      <c r="AE676" s="12"/>
      <c r="AF676" s="12"/>
    </row>
    <row r="677" ht="12.0" customHeight="1" outlineLevel="3">
      <c r="A677" s="12"/>
      <c r="B677" s="232" t="s">
        <v>1374</v>
      </c>
      <c r="C677" s="58" t="s">
        <v>1375</v>
      </c>
      <c r="D677" s="52" t="s">
        <v>407</v>
      </c>
      <c r="E677" s="183">
        <v>350.0</v>
      </c>
      <c r="F677" s="53">
        <f t="shared" si="141"/>
        <v>0</v>
      </c>
      <c r="G677" s="184">
        <f t="shared" si="142"/>
        <v>0</v>
      </c>
      <c r="H677" s="56">
        <f t="shared" si="143"/>
        <v>0</v>
      </c>
      <c r="I677" s="57"/>
      <c r="J677" s="57"/>
      <c r="K677" s="47"/>
      <c r="L677" s="48"/>
      <c r="M677" s="12"/>
      <c r="N677" s="12"/>
      <c r="O677" s="12"/>
      <c r="P677" s="153"/>
      <c r="Q677" s="12"/>
      <c r="R677" s="49"/>
      <c r="S677" s="12"/>
      <c r="T677" s="12"/>
      <c r="U677" s="12"/>
      <c r="V677" s="12"/>
      <c r="W677" s="12"/>
      <c r="X677" s="12"/>
      <c r="Y677" s="12"/>
      <c r="Z677" s="12"/>
      <c r="AA677" s="12"/>
      <c r="AB677" s="12"/>
      <c r="AC677" s="12"/>
      <c r="AD677" s="12"/>
      <c r="AE677" s="12"/>
      <c r="AF677" s="12"/>
    </row>
    <row r="678" ht="12.0" customHeight="1" outlineLevel="3">
      <c r="A678" s="12"/>
      <c r="B678" s="232" t="s">
        <v>1376</v>
      </c>
      <c r="C678" s="58" t="s">
        <v>1377</v>
      </c>
      <c r="D678" s="52" t="s">
        <v>407</v>
      </c>
      <c r="E678" s="183">
        <v>54.43</v>
      </c>
      <c r="F678" s="53">
        <f t="shared" si="141"/>
        <v>0</v>
      </c>
      <c r="G678" s="184">
        <f t="shared" si="142"/>
        <v>0</v>
      </c>
      <c r="H678" s="56">
        <f t="shared" si="143"/>
        <v>0</v>
      </c>
      <c r="I678" s="57"/>
      <c r="J678" s="57"/>
      <c r="K678" s="47"/>
      <c r="L678" s="48"/>
      <c r="M678" s="12"/>
      <c r="N678" s="12"/>
      <c r="O678" s="12"/>
      <c r="P678" s="153"/>
      <c r="Q678" s="12"/>
      <c r="R678" s="49"/>
      <c r="S678" s="12"/>
      <c r="T678" s="12"/>
      <c r="U678" s="12"/>
      <c r="V678" s="12"/>
      <c r="W678" s="12"/>
      <c r="X678" s="12"/>
      <c r="Y678" s="12"/>
      <c r="Z678" s="12"/>
      <c r="AA678" s="12"/>
      <c r="AB678" s="12"/>
      <c r="AC678" s="12"/>
      <c r="AD678" s="12"/>
      <c r="AE678" s="12"/>
      <c r="AF678" s="12"/>
    </row>
    <row r="679" ht="12.0" customHeight="1" outlineLevel="3">
      <c r="A679" s="12"/>
      <c r="B679" s="232" t="s">
        <v>1378</v>
      </c>
      <c r="C679" s="58" t="s">
        <v>1379</v>
      </c>
      <c r="D679" s="52" t="s">
        <v>407</v>
      </c>
      <c r="E679" s="183">
        <v>79.2</v>
      </c>
      <c r="F679" s="53">
        <f t="shared" si="141"/>
        <v>0</v>
      </c>
      <c r="G679" s="184">
        <f t="shared" si="142"/>
        <v>0</v>
      </c>
      <c r="H679" s="56">
        <f t="shared" si="143"/>
        <v>0</v>
      </c>
      <c r="I679" s="57"/>
      <c r="J679" s="57"/>
      <c r="K679" s="47"/>
      <c r="L679" s="48"/>
      <c r="M679" s="12"/>
      <c r="N679" s="12"/>
      <c r="O679" s="12"/>
      <c r="P679" s="153"/>
      <c r="Q679" s="12"/>
      <c r="R679" s="49"/>
      <c r="S679" s="12"/>
      <c r="T679" s="12"/>
      <c r="U679" s="12"/>
      <c r="V679" s="12"/>
      <c r="W679" s="12"/>
      <c r="X679" s="12"/>
      <c r="Y679" s="12"/>
      <c r="Z679" s="12"/>
      <c r="AA679" s="12"/>
      <c r="AB679" s="12"/>
      <c r="AC679" s="12"/>
      <c r="AD679" s="12"/>
      <c r="AE679" s="12"/>
      <c r="AF679" s="12"/>
    </row>
    <row r="680" ht="12.0" customHeight="1" outlineLevel="3">
      <c r="A680" s="12"/>
      <c r="B680" s="232" t="s">
        <v>1380</v>
      </c>
      <c r="C680" s="58" t="s">
        <v>1381</v>
      </c>
      <c r="D680" s="52" t="s">
        <v>407</v>
      </c>
      <c r="E680" s="183">
        <v>58.09</v>
      </c>
      <c r="F680" s="53">
        <f t="shared" si="141"/>
        <v>0</v>
      </c>
      <c r="G680" s="184">
        <f t="shared" si="142"/>
        <v>0</v>
      </c>
      <c r="H680" s="56">
        <f t="shared" si="143"/>
        <v>0</v>
      </c>
      <c r="I680" s="57"/>
      <c r="J680" s="57"/>
      <c r="K680" s="47"/>
      <c r="L680" s="48"/>
      <c r="M680" s="12"/>
      <c r="N680" s="12"/>
      <c r="O680" s="12"/>
      <c r="P680" s="153"/>
      <c r="Q680" s="12"/>
      <c r="R680" s="49"/>
      <c r="S680" s="12"/>
      <c r="T680" s="12"/>
      <c r="U680" s="12"/>
      <c r="V680" s="12"/>
      <c r="W680" s="12"/>
      <c r="X680" s="12"/>
      <c r="Y680" s="12"/>
      <c r="Z680" s="12"/>
      <c r="AA680" s="12"/>
      <c r="AB680" s="12"/>
      <c r="AC680" s="12"/>
      <c r="AD680" s="12"/>
      <c r="AE680" s="12"/>
      <c r="AF680" s="12"/>
    </row>
    <row r="681" ht="12.0" customHeight="1" outlineLevel="3">
      <c r="A681" s="12"/>
      <c r="B681" s="232" t="s">
        <v>1382</v>
      </c>
      <c r="C681" s="58" t="s">
        <v>1383</v>
      </c>
      <c r="D681" s="52" t="s">
        <v>407</v>
      </c>
      <c r="E681" s="183">
        <v>101.2</v>
      </c>
      <c r="F681" s="53">
        <f t="shared" si="141"/>
        <v>0</v>
      </c>
      <c r="G681" s="184">
        <f t="shared" si="142"/>
        <v>0</v>
      </c>
      <c r="H681" s="56">
        <f t="shared" si="143"/>
        <v>0</v>
      </c>
      <c r="I681" s="57"/>
      <c r="J681" s="57"/>
      <c r="K681" s="47"/>
      <c r="L681" s="48"/>
      <c r="M681" s="12"/>
      <c r="N681" s="12"/>
      <c r="O681" s="12"/>
      <c r="P681" s="153"/>
      <c r="Q681" s="12"/>
      <c r="R681" s="49"/>
      <c r="S681" s="12"/>
      <c r="T681" s="12"/>
      <c r="U681" s="12"/>
      <c r="V681" s="12"/>
      <c r="W681" s="12"/>
      <c r="X681" s="12"/>
      <c r="Y681" s="12"/>
      <c r="Z681" s="12"/>
      <c r="AA681" s="12"/>
      <c r="AB681" s="12"/>
      <c r="AC681" s="12"/>
      <c r="AD681" s="12"/>
      <c r="AE681" s="12"/>
      <c r="AF681" s="12"/>
    </row>
    <row r="682" ht="12.0" customHeight="1" outlineLevel="3">
      <c r="A682" s="12"/>
      <c r="B682" s="232" t="s">
        <v>1384</v>
      </c>
      <c r="C682" s="58" t="s">
        <v>1385</v>
      </c>
      <c r="D682" s="52" t="s">
        <v>407</v>
      </c>
      <c r="E682" s="183">
        <v>8.36</v>
      </c>
      <c r="F682" s="53">
        <f t="shared" si="141"/>
        <v>0</v>
      </c>
      <c r="G682" s="184">
        <f t="shared" si="142"/>
        <v>0</v>
      </c>
      <c r="H682" s="56">
        <f t="shared" si="143"/>
        <v>0</v>
      </c>
      <c r="I682" s="57"/>
      <c r="J682" s="57"/>
      <c r="K682" s="47"/>
      <c r="L682" s="48"/>
      <c r="M682" s="12"/>
      <c r="N682" s="12"/>
      <c r="O682" s="12"/>
      <c r="P682" s="153"/>
      <c r="Q682" s="12"/>
      <c r="R682" s="49"/>
      <c r="S682" s="12"/>
      <c r="T682" s="12"/>
      <c r="U682" s="12"/>
      <c r="V682" s="12"/>
      <c r="W682" s="12"/>
      <c r="X682" s="12"/>
      <c r="Y682" s="12"/>
      <c r="Z682" s="12"/>
      <c r="AA682" s="12"/>
      <c r="AB682" s="12"/>
      <c r="AC682" s="12"/>
      <c r="AD682" s="12"/>
      <c r="AE682" s="12"/>
      <c r="AF682" s="12"/>
    </row>
    <row r="683" ht="12.0" customHeight="1" outlineLevel="3">
      <c r="A683" s="12"/>
      <c r="B683" s="232" t="s">
        <v>1386</v>
      </c>
      <c r="C683" s="58" t="s">
        <v>1387</v>
      </c>
      <c r="D683" s="52" t="s">
        <v>407</v>
      </c>
      <c r="E683" s="183">
        <v>19.36</v>
      </c>
      <c r="F683" s="53">
        <f t="shared" si="141"/>
        <v>0</v>
      </c>
      <c r="G683" s="184">
        <f t="shared" si="142"/>
        <v>0</v>
      </c>
      <c r="H683" s="56">
        <f t="shared" si="143"/>
        <v>0</v>
      </c>
      <c r="I683" s="57"/>
      <c r="J683" s="57"/>
      <c r="K683" s="12"/>
      <c r="L683" s="48"/>
      <c r="M683" s="12"/>
      <c r="N683" s="12"/>
      <c r="O683" s="12"/>
      <c r="P683" s="153"/>
      <c r="Q683" s="12"/>
      <c r="R683" s="49"/>
      <c r="S683" s="12"/>
      <c r="T683" s="12"/>
      <c r="U683" s="12"/>
      <c r="V683" s="12"/>
      <c r="W683" s="12"/>
      <c r="X683" s="12"/>
      <c r="Y683" s="12"/>
      <c r="Z683" s="12"/>
      <c r="AA683" s="12"/>
      <c r="AB683" s="12"/>
      <c r="AC683" s="12"/>
      <c r="AD683" s="12"/>
      <c r="AE683" s="12"/>
      <c r="AF683" s="12"/>
    </row>
    <row r="684" ht="12.0" customHeight="1" outlineLevel="3">
      <c r="A684" s="12"/>
      <c r="B684" s="232" t="s">
        <v>1388</v>
      </c>
      <c r="C684" s="58" t="s">
        <v>1389</v>
      </c>
      <c r="D684" s="52" t="s">
        <v>407</v>
      </c>
      <c r="E684" s="183">
        <v>183.92</v>
      </c>
      <c r="F684" s="53">
        <f t="shared" si="141"/>
        <v>0</v>
      </c>
      <c r="G684" s="184">
        <f t="shared" si="142"/>
        <v>0</v>
      </c>
      <c r="H684" s="56">
        <f t="shared" si="143"/>
        <v>0</v>
      </c>
      <c r="I684" s="57"/>
      <c r="J684" s="57"/>
      <c r="K684" s="47"/>
      <c r="L684" s="48"/>
      <c r="M684" s="12"/>
      <c r="N684" s="12"/>
      <c r="O684" s="12"/>
      <c r="P684" s="153"/>
      <c r="Q684" s="12"/>
      <c r="R684" s="49"/>
      <c r="S684" s="12"/>
      <c r="T684" s="12"/>
      <c r="U684" s="12"/>
      <c r="V684" s="12"/>
      <c r="W684" s="12"/>
      <c r="X684" s="12"/>
      <c r="Y684" s="12"/>
      <c r="Z684" s="12"/>
      <c r="AA684" s="12"/>
      <c r="AB684" s="12"/>
      <c r="AC684" s="12"/>
      <c r="AD684" s="12"/>
      <c r="AE684" s="12"/>
      <c r="AF684" s="12"/>
    </row>
    <row r="685" ht="12.0" customHeight="1" outlineLevel="3">
      <c r="A685" s="12"/>
      <c r="B685" s="232" t="s">
        <v>1390</v>
      </c>
      <c r="C685" s="58" t="s">
        <v>1391</v>
      </c>
      <c r="D685" s="52" t="s">
        <v>407</v>
      </c>
      <c r="E685" s="183">
        <v>11.34</v>
      </c>
      <c r="F685" s="53">
        <f t="shared" si="141"/>
        <v>0</v>
      </c>
      <c r="G685" s="184">
        <f t="shared" si="142"/>
        <v>0</v>
      </c>
      <c r="H685" s="56">
        <f t="shared" si="143"/>
        <v>0</v>
      </c>
      <c r="I685" s="57"/>
      <c r="J685" s="57"/>
      <c r="K685" s="47"/>
      <c r="L685" s="48"/>
      <c r="M685" s="12"/>
      <c r="N685" s="12"/>
      <c r="O685" s="12"/>
      <c r="P685" s="153"/>
      <c r="Q685" s="12"/>
      <c r="R685" s="49"/>
      <c r="S685" s="12"/>
      <c r="T685" s="12"/>
      <c r="U685" s="12"/>
      <c r="V685" s="12"/>
      <c r="W685" s="12"/>
      <c r="X685" s="12"/>
      <c r="Y685" s="12"/>
      <c r="Z685" s="12"/>
      <c r="AA685" s="12"/>
      <c r="AB685" s="12"/>
      <c r="AC685" s="12"/>
      <c r="AD685" s="12"/>
      <c r="AE685" s="12"/>
      <c r="AF685" s="12"/>
    </row>
    <row r="686" ht="12.0" customHeight="1" outlineLevel="3">
      <c r="A686" s="12"/>
      <c r="B686" s="232" t="s">
        <v>1392</v>
      </c>
      <c r="C686" s="58" t="s">
        <v>1393</v>
      </c>
      <c r="D686" s="52" t="s">
        <v>407</v>
      </c>
      <c r="E686" s="183">
        <v>5.82</v>
      </c>
      <c r="F686" s="53">
        <f t="shared" si="141"/>
        <v>0</v>
      </c>
      <c r="G686" s="184">
        <f t="shared" si="142"/>
        <v>0</v>
      </c>
      <c r="H686" s="56">
        <f t="shared" si="143"/>
        <v>0</v>
      </c>
      <c r="I686" s="57"/>
      <c r="J686" s="57"/>
      <c r="K686" s="47"/>
      <c r="L686" s="48"/>
      <c r="M686" s="12"/>
      <c r="N686" s="12"/>
      <c r="O686" s="12"/>
      <c r="P686" s="153"/>
      <c r="Q686" s="12"/>
      <c r="R686" s="49"/>
      <c r="S686" s="12"/>
      <c r="T686" s="12"/>
      <c r="U686" s="12"/>
      <c r="V686" s="12"/>
      <c r="W686" s="12"/>
      <c r="X686" s="12"/>
      <c r="Y686" s="12"/>
      <c r="Z686" s="12"/>
      <c r="AA686" s="12"/>
      <c r="AB686" s="12"/>
      <c r="AC686" s="12"/>
      <c r="AD686" s="12"/>
      <c r="AE686" s="12"/>
      <c r="AF686" s="12"/>
    </row>
    <row r="687" ht="12.0" customHeight="1" outlineLevel="3">
      <c r="A687" s="12"/>
      <c r="B687" s="232" t="s">
        <v>1394</v>
      </c>
      <c r="C687" s="58" t="s">
        <v>1395</v>
      </c>
      <c r="D687" s="52" t="s">
        <v>407</v>
      </c>
      <c r="E687" s="183">
        <v>17.0</v>
      </c>
      <c r="F687" s="53">
        <f t="shared" si="141"/>
        <v>0</v>
      </c>
      <c r="G687" s="184">
        <f t="shared" si="142"/>
        <v>0</v>
      </c>
      <c r="H687" s="56">
        <f t="shared" si="143"/>
        <v>0</v>
      </c>
      <c r="I687" s="57"/>
      <c r="J687" s="57"/>
      <c r="K687" s="47"/>
      <c r="L687" s="48"/>
      <c r="M687" s="12"/>
      <c r="N687" s="12"/>
      <c r="O687" s="12"/>
      <c r="P687" s="153"/>
      <c r="Q687" s="12"/>
      <c r="R687" s="49"/>
      <c r="S687" s="12"/>
      <c r="T687" s="12"/>
      <c r="U687" s="12"/>
      <c r="V687" s="12"/>
      <c r="W687" s="12"/>
      <c r="X687" s="12"/>
      <c r="Y687" s="12"/>
      <c r="Z687" s="12"/>
      <c r="AA687" s="12"/>
      <c r="AB687" s="12"/>
      <c r="AC687" s="12"/>
      <c r="AD687" s="12"/>
      <c r="AE687" s="12"/>
      <c r="AF687" s="12"/>
    </row>
    <row r="688" ht="12.0" customHeight="1" outlineLevel="2">
      <c r="A688" s="12"/>
      <c r="B688" s="176">
        <v>22.2</v>
      </c>
      <c r="C688" s="177" t="s">
        <v>1396</v>
      </c>
      <c r="D688" s="178"/>
      <c r="E688" s="179"/>
      <c r="F688" s="180"/>
      <c r="G688" s="181">
        <f>SUM(G689:G692)</f>
        <v>0</v>
      </c>
      <c r="H688" s="182" t="str">
        <f>G688/$G$827</f>
        <v>#DIV/0!</v>
      </c>
      <c r="I688" s="214"/>
      <c r="J688" s="214"/>
      <c r="K688" s="47"/>
      <c r="L688" s="48"/>
      <c r="M688" s="12"/>
      <c r="N688" s="12"/>
      <c r="O688" s="12"/>
      <c r="P688" s="153"/>
      <c r="Q688" s="12"/>
      <c r="R688" s="49"/>
      <c r="S688" s="12"/>
      <c r="T688" s="12"/>
      <c r="U688" s="12"/>
      <c r="V688" s="12"/>
      <c r="W688" s="12"/>
      <c r="X688" s="12"/>
      <c r="Y688" s="12"/>
      <c r="Z688" s="12"/>
      <c r="AA688" s="12"/>
      <c r="AB688" s="12"/>
      <c r="AC688" s="12"/>
      <c r="AD688" s="12"/>
      <c r="AE688" s="12"/>
      <c r="AF688" s="12"/>
    </row>
    <row r="689" ht="12.0" customHeight="1" outlineLevel="3">
      <c r="A689" s="12"/>
      <c r="B689" s="232" t="s">
        <v>1397</v>
      </c>
      <c r="C689" s="58" t="s">
        <v>1398</v>
      </c>
      <c r="D689" s="52" t="s">
        <v>13</v>
      </c>
      <c r="E689" s="183">
        <v>380.84</v>
      </c>
      <c r="F689" s="53">
        <f t="shared" ref="F689:F692" si="144">IFERROR(VLOOKUP(B689,#REF!,8,0),0)</f>
        <v>0</v>
      </c>
      <c r="G689" s="184">
        <f t="shared" ref="G689:G692" si="145">ROUND(E689*F689,0)</f>
        <v>0</v>
      </c>
      <c r="H689" s="56">
        <f t="shared" ref="H689:H692" si="146">IFERROR(G689/$G$827,0)</f>
        <v>0</v>
      </c>
      <c r="I689" s="57"/>
      <c r="J689" s="57"/>
      <c r="K689" s="47"/>
      <c r="L689" s="48"/>
      <c r="M689" s="12"/>
      <c r="N689" s="12"/>
      <c r="O689" s="12"/>
      <c r="P689" s="153"/>
      <c r="Q689" s="12"/>
      <c r="R689" s="49"/>
      <c r="S689" s="12"/>
      <c r="T689" s="12"/>
      <c r="U689" s="12"/>
      <c r="V689" s="12"/>
      <c r="W689" s="12"/>
      <c r="X689" s="12"/>
      <c r="Y689" s="12"/>
      <c r="Z689" s="12"/>
      <c r="AA689" s="12"/>
      <c r="AB689" s="12"/>
      <c r="AC689" s="12"/>
      <c r="AD689" s="12"/>
      <c r="AE689" s="12"/>
      <c r="AF689" s="12"/>
    </row>
    <row r="690" ht="12.0" customHeight="1" outlineLevel="3">
      <c r="A690" s="12"/>
      <c r="B690" s="232" t="s">
        <v>1399</v>
      </c>
      <c r="C690" s="58" t="s">
        <v>1400</v>
      </c>
      <c r="D690" s="52" t="s">
        <v>13</v>
      </c>
      <c r="E690" s="183">
        <v>83.0</v>
      </c>
      <c r="F690" s="53">
        <f t="shared" si="144"/>
        <v>0</v>
      </c>
      <c r="G690" s="184">
        <f t="shared" si="145"/>
        <v>0</v>
      </c>
      <c r="H690" s="56">
        <f t="shared" si="146"/>
        <v>0</v>
      </c>
      <c r="I690" s="57"/>
      <c r="J690" s="57"/>
      <c r="K690" s="47"/>
      <c r="L690" s="48"/>
      <c r="M690" s="12"/>
      <c r="N690" s="12"/>
      <c r="O690" s="12"/>
      <c r="P690" s="153"/>
      <c r="Q690" s="12"/>
      <c r="R690" s="49"/>
      <c r="S690" s="12"/>
      <c r="T690" s="12"/>
      <c r="U690" s="12"/>
      <c r="V690" s="12"/>
      <c r="W690" s="12"/>
      <c r="X690" s="12"/>
      <c r="Y690" s="12"/>
      <c r="Z690" s="12"/>
      <c r="AA690" s="12"/>
      <c r="AB690" s="12"/>
      <c r="AC690" s="12"/>
      <c r="AD690" s="12"/>
      <c r="AE690" s="12"/>
      <c r="AF690" s="12"/>
    </row>
    <row r="691" ht="12.0" customHeight="1" outlineLevel="3">
      <c r="A691" s="12"/>
      <c r="B691" s="232" t="s">
        <v>1401</v>
      </c>
      <c r="C691" s="58" t="s">
        <v>1402</v>
      </c>
      <c r="D691" s="52" t="s">
        <v>13</v>
      </c>
      <c r="E691" s="183">
        <v>111.86</v>
      </c>
      <c r="F691" s="53">
        <f t="shared" si="144"/>
        <v>0</v>
      </c>
      <c r="G691" s="184">
        <f t="shared" si="145"/>
        <v>0</v>
      </c>
      <c r="H691" s="56">
        <f t="shared" si="146"/>
        <v>0</v>
      </c>
      <c r="I691" s="57"/>
      <c r="J691" s="57"/>
      <c r="K691" s="47"/>
      <c r="L691" s="48"/>
      <c r="M691" s="12"/>
      <c r="N691" s="12"/>
      <c r="O691" s="12"/>
      <c r="P691" s="153"/>
      <c r="Q691" s="12"/>
      <c r="R691" s="49"/>
      <c r="S691" s="12"/>
      <c r="T691" s="12"/>
      <c r="U691" s="12"/>
      <c r="V691" s="12"/>
      <c r="W691" s="12"/>
      <c r="X691" s="12"/>
      <c r="Y691" s="12"/>
      <c r="Z691" s="12"/>
      <c r="AA691" s="12"/>
      <c r="AB691" s="12"/>
      <c r="AC691" s="12"/>
      <c r="AD691" s="12"/>
      <c r="AE691" s="12"/>
      <c r="AF691" s="12"/>
    </row>
    <row r="692" ht="12.0" customHeight="1" outlineLevel="3">
      <c r="A692" s="12"/>
      <c r="B692" s="232" t="s">
        <v>1403</v>
      </c>
      <c r="C692" s="58" t="s">
        <v>1404</v>
      </c>
      <c r="D692" s="52" t="s">
        <v>13</v>
      </c>
      <c r="E692" s="183">
        <v>21.73</v>
      </c>
      <c r="F692" s="53">
        <f t="shared" si="144"/>
        <v>0</v>
      </c>
      <c r="G692" s="184">
        <f t="shared" si="145"/>
        <v>0</v>
      </c>
      <c r="H692" s="56">
        <f t="shared" si="146"/>
        <v>0</v>
      </c>
      <c r="I692" s="57"/>
      <c r="J692" s="57"/>
      <c r="K692" s="47"/>
      <c r="L692" s="48"/>
      <c r="M692" s="12"/>
      <c r="N692" s="12"/>
      <c r="O692" s="12"/>
      <c r="P692" s="153"/>
      <c r="Q692" s="12"/>
      <c r="R692" s="49"/>
      <c r="S692" s="12"/>
      <c r="T692" s="12"/>
      <c r="U692" s="12"/>
      <c r="V692" s="12"/>
      <c r="W692" s="12"/>
      <c r="X692" s="12"/>
      <c r="Y692" s="12"/>
      <c r="Z692" s="12"/>
      <c r="AA692" s="12"/>
      <c r="AB692" s="12"/>
      <c r="AC692" s="12"/>
      <c r="AD692" s="12"/>
      <c r="AE692" s="12"/>
      <c r="AF692" s="12"/>
    </row>
    <row r="693" ht="12.0" customHeight="1" outlineLevel="2">
      <c r="A693" s="12"/>
      <c r="B693" s="176">
        <v>22.3</v>
      </c>
      <c r="C693" s="177" t="s">
        <v>1405</v>
      </c>
      <c r="D693" s="178"/>
      <c r="E693" s="179"/>
      <c r="F693" s="180"/>
      <c r="G693" s="181">
        <f>SUM(G694:G695)</f>
        <v>0</v>
      </c>
      <c r="H693" s="182" t="str">
        <f>G693/$G$827</f>
        <v>#DIV/0!</v>
      </c>
      <c r="I693" s="214"/>
      <c r="J693" s="214"/>
      <c r="K693" s="47"/>
      <c r="L693" s="48"/>
      <c r="M693" s="12"/>
      <c r="N693" s="12"/>
      <c r="O693" s="12"/>
      <c r="P693" s="153"/>
      <c r="Q693" s="12"/>
      <c r="R693" s="49"/>
      <c r="S693" s="12"/>
      <c r="T693" s="12"/>
      <c r="U693" s="12"/>
      <c r="V693" s="12"/>
      <c r="W693" s="12"/>
      <c r="X693" s="12"/>
      <c r="Y693" s="12"/>
      <c r="Z693" s="12"/>
      <c r="AA693" s="12"/>
      <c r="AB693" s="12"/>
      <c r="AC693" s="12"/>
      <c r="AD693" s="12"/>
      <c r="AE693" s="12"/>
      <c r="AF693" s="12"/>
    </row>
    <row r="694" ht="12.0" customHeight="1" outlineLevel="3">
      <c r="A694" s="12"/>
      <c r="B694" s="232" t="s">
        <v>1406</v>
      </c>
      <c r="C694" s="58" t="s">
        <v>1407</v>
      </c>
      <c r="D694" s="52" t="s">
        <v>44</v>
      </c>
      <c r="E694" s="183">
        <v>12.0</v>
      </c>
      <c r="F694" s="53">
        <f t="shared" ref="F694:F695" si="147">IFERROR(VLOOKUP(B694,#REF!,8,0),0)</f>
        <v>0</v>
      </c>
      <c r="G694" s="184">
        <f t="shared" ref="G694:G695" si="148">ROUND(E694*F694,0)</f>
        <v>0</v>
      </c>
      <c r="H694" s="56">
        <f t="shared" ref="H694:H695" si="149">IFERROR(G694/$G$827,0)</f>
        <v>0</v>
      </c>
      <c r="I694" s="57"/>
      <c r="J694" s="57"/>
      <c r="K694" s="47"/>
      <c r="L694" s="48"/>
      <c r="M694" s="12"/>
      <c r="N694" s="12"/>
      <c r="O694" s="12"/>
      <c r="P694" s="153"/>
      <c r="Q694" s="12"/>
      <c r="R694" s="49"/>
      <c r="S694" s="12"/>
      <c r="T694" s="12"/>
      <c r="U694" s="12"/>
      <c r="V694" s="12"/>
      <c r="W694" s="12"/>
      <c r="X694" s="12"/>
      <c r="Y694" s="12"/>
      <c r="Z694" s="12"/>
      <c r="AA694" s="12"/>
      <c r="AB694" s="12"/>
      <c r="AC694" s="12"/>
      <c r="AD694" s="12"/>
      <c r="AE694" s="12"/>
      <c r="AF694" s="12"/>
    </row>
    <row r="695" ht="12.0" customHeight="1" outlineLevel="3">
      <c r="A695" s="12"/>
      <c r="B695" s="232" t="s">
        <v>1408</v>
      </c>
      <c r="C695" s="58" t="s">
        <v>1409</v>
      </c>
      <c r="D695" s="52" t="s">
        <v>13</v>
      </c>
      <c r="E695" s="183">
        <v>2.0</v>
      </c>
      <c r="F695" s="53">
        <f t="shared" si="147"/>
        <v>0</v>
      </c>
      <c r="G695" s="184">
        <f t="shared" si="148"/>
        <v>0</v>
      </c>
      <c r="H695" s="56">
        <f t="shared" si="149"/>
        <v>0</v>
      </c>
      <c r="I695" s="57"/>
      <c r="J695" s="57"/>
      <c r="K695" s="47"/>
      <c r="L695" s="48"/>
      <c r="M695" s="12"/>
      <c r="N695" s="12"/>
      <c r="O695" s="12"/>
      <c r="P695" s="153"/>
      <c r="Q695" s="12"/>
      <c r="R695" s="49"/>
      <c r="S695" s="12"/>
      <c r="T695" s="12"/>
      <c r="U695" s="12"/>
      <c r="V695" s="12"/>
      <c r="W695" s="12"/>
      <c r="X695" s="12"/>
      <c r="Y695" s="12"/>
      <c r="Z695" s="12"/>
      <c r="AA695" s="12"/>
      <c r="AB695" s="12"/>
      <c r="AC695" s="12"/>
      <c r="AD695" s="12"/>
      <c r="AE695" s="12"/>
      <c r="AF695" s="12"/>
    </row>
    <row r="696" ht="12.0" customHeight="1" outlineLevel="2">
      <c r="A696" s="12"/>
      <c r="B696" s="176">
        <v>22.4</v>
      </c>
      <c r="C696" s="177" t="s">
        <v>1410</v>
      </c>
      <c r="D696" s="178"/>
      <c r="E696" s="179"/>
      <c r="F696" s="180"/>
      <c r="G696" s="181">
        <f>SUM(G697:G698)</f>
        <v>0</v>
      </c>
      <c r="H696" s="182" t="str">
        <f>G696/$G$827</f>
        <v>#DIV/0!</v>
      </c>
      <c r="I696" s="214"/>
      <c r="J696" s="214"/>
      <c r="K696" s="47"/>
      <c r="L696" s="48"/>
      <c r="M696" s="12"/>
      <c r="N696" s="12"/>
      <c r="O696" s="12"/>
      <c r="P696" s="153"/>
      <c r="Q696" s="12"/>
      <c r="R696" s="49"/>
      <c r="S696" s="12"/>
      <c r="T696" s="12"/>
      <c r="U696" s="12"/>
      <c r="V696" s="12"/>
      <c r="W696" s="12"/>
      <c r="X696" s="12"/>
      <c r="Y696" s="12"/>
      <c r="Z696" s="12"/>
      <c r="AA696" s="12"/>
      <c r="AB696" s="12"/>
      <c r="AC696" s="12"/>
      <c r="AD696" s="12"/>
      <c r="AE696" s="12"/>
      <c r="AF696" s="12"/>
    </row>
    <row r="697" ht="12.0" customHeight="1" outlineLevel="3">
      <c r="A697" s="12"/>
      <c r="B697" s="232" t="s">
        <v>1411</v>
      </c>
      <c r="C697" s="58" t="s">
        <v>1412</v>
      </c>
      <c r="D697" s="52" t="s">
        <v>44</v>
      </c>
      <c r="E697" s="183">
        <v>5.0</v>
      </c>
      <c r="F697" s="53">
        <f t="shared" ref="F697:F698" si="150">IFERROR(VLOOKUP(B697,#REF!,8,0),0)</f>
        <v>0</v>
      </c>
      <c r="G697" s="184">
        <f t="shared" ref="G697:G698" si="151">ROUND(E697*F697,0)</f>
        <v>0</v>
      </c>
      <c r="H697" s="56">
        <f t="shared" ref="H697:H699" si="152">IFERROR(G697/$G$827,0)</f>
        <v>0</v>
      </c>
      <c r="I697" s="57"/>
      <c r="J697" s="57"/>
      <c r="K697" s="47"/>
      <c r="L697" s="48"/>
      <c r="M697" s="12"/>
      <c r="N697" s="12"/>
      <c r="O697" s="12"/>
      <c r="P697" s="153"/>
      <c r="Q697" s="12"/>
      <c r="R697" s="49"/>
      <c r="S697" s="12"/>
      <c r="T697" s="12"/>
      <c r="U697" s="12"/>
      <c r="V697" s="12"/>
      <c r="W697" s="12"/>
      <c r="X697" s="12"/>
      <c r="Y697" s="12"/>
      <c r="Z697" s="12"/>
      <c r="AA697" s="12"/>
      <c r="AB697" s="12"/>
      <c r="AC697" s="12"/>
      <c r="AD697" s="12"/>
      <c r="AE697" s="12"/>
      <c r="AF697" s="12"/>
    </row>
    <row r="698" ht="12.0" customHeight="1" outlineLevel="3">
      <c r="A698" s="12"/>
      <c r="B698" s="232" t="s">
        <v>1413</v>
      </c>
      <c r="C698" s="58" t="s">
        <v>1414</v>
      </c>
      <c r="D698" s="52" t="s">
        <v>44</v>
      </c>
      <c r="E698" s="183">
        <v>5.0</v>
      </c>
      <c r="F698" s="53">
        <f t="shared" si="150"/>
        <v>0</v>
      </c>
      <c r="G698" s="184">
        <f t="shared" si="151"/>
        <v>0</v>
      </c>
      <c r="H698" s="56">
        <f t="shared" si="152"/>
        <v>0</v>
      </c>
      <c r="I698" s="57"/>
      <c r="J698" s="57"/>
      <c r="K698" s="47"/>
      <c r="L698" s="48"/>
      <c r="M698" s="12"/>
      <c r="N698" s="12"/>
      <c r="O698" s="12"/>
      <c r="P698" s="153"/>
      <c r="Q698" s="12"/>
      <c r="R698" s="49"/>
      <c r="S698" s="12"/>
      <c r="T698" s="12"/>
      <c r="U698" s="12"/>
      <c r="V698" s="12"/>
      <c r="W698" s="12"/>
      <c r="X698" s="12"/>
      <c r="Y698" s="12"/>
      <c r="Z698" s="12"/>
      <c r="AA698" s="12"/>
      <c r="AB698" s="12"/>
      <c r="AC698" s="12"/>
      <c r="AD698" s="12"/>
      <c r="AE698" s="12"/>
      <c r="AF698" s="12"/>
    </row>
    <row r="699" ht="12.0" customHeight="1" outlineLevel="1">
      <c r="A699" s="12"/>
      <c r="B699" s="169">
        <v>23.0</v>
      </c>
      <c r="C699" s="170" t="s">
        <v>1415</v>
      </c>
      <c r="D699" s="171" t="s">
        <v>407</v>
      </c>
      <c r="E699" s="172"/>
      <c r="F699" s="173">
        <f>G699/$E$5</f>
        <v>0</v>
      </c>
      <c r="G699" s="174">
        <f>G700+G702</f>
        <v>0</v>
      </c>
      <c r="H699" s="175">
        <f t="shared" si="152"/>
        <v>0</v>
      </c>
      <c r="I699" s="214"/>
      <c r="J699" s="214"/>
      <c r="K699" s="47"/>
      <c r="L699" s="48"/>
      <c r="M699" s="12"/>
      <c r="N699" s="12"/>
      <c r="O699" s="12"/>
      <c r="P699" s="153"/>
      <c r="Q699" s="12"/>
      <c r="R699" s="49"/>
      <c r="S699" s="12"/>
      <c r="T699" s="12"/>
      <c r="U699" s="12"/>
      <c r="V699" s="12"/>
      <c r="W699" s="12"/>
      <c r="X699" s="12"/>
      <c r="Y699" s="12"/>
      <c r="Z699" s="12"/>
      <c r="AA699" s="12"/>
      <c r="AB699" s="12"/>
      <c r="AC699" s="12"/>
      <c r="AD699" s="12"/>
      <c r="AE699" s="12"/>
      <c r="AF699" s="12"/>
    </row>
    <row r="700" ht="12.0" customHeight="1" outlineLevel="2">
      <c r="A700" s="12"/>
      <c r="B700" s="176">
        <v>23.1</v>
      </c>
      <c r="C700" s="177" t="s">
        <v>1416</v>
      </c>
      <c r="D700" s="178"/>
      <c r="E700" s="179"/>
      <c r="F700" s="180"/>
      <c r="G700" s="181">
        <f>SUM(G701)</f>
        <v>0</v>
      </c>
      <c r="H700" s="182" t="str">
        <f>G700/$G$827</f>
        <v>#DIV/0!</v>
      </c>
      <c r="I700" s="214"/>
      <c r="J700" s="214"/>
      <c r="K700" s="47"/>
      <c r="L700" s="48"/>
      <c r="M700" s="12"/>
      <c r="N700" s="12"/>
      <c r="O700" s="12"/>
      <c r="P700" s="153"/>
      <c r="Q700" s="12"/>
      <c r="R700" s="49"/>
      <c r="S700" s="12"/>
      <c r="T700" s="12"/>
      <c r="U700" s="12"/>
      <c r="V700" s="12"/>
      <c r="W700" s="12"/>
      <c r="X700" s="12"/>
      <c r="Y700" s="12"/>
      <c r="Z700" s="12"/>
      <c r="AA700" s="12"/>
      <c r="AB700" s="12"/>
      <c r="AC700" s="12"/>
      <c r="AD700" s="12"/>
      <c r="AE700" s="12"/>
      <c r="AF700" s="12"/>
    </row>
    <row r="701" ht="12.0" customHeight="1" outlineLevel="3">
      <c r="A701" s="12"/>
      <c r="B701" s="232" t="s">
        <v>1417</v>
      </c>
      <c r="C701" s="58" t="s">
        <v>1418</v>
      </c>
      <c r="D701" s="52" t="s">
        <v>407</v>
      </c>
      <c r="E701" s="183">
        <v>66.15</v>
      </c>
      <c r="F701" s="53">
        <f>IFERROR(VLOOKUP(B701,#REF!,8,0),0)</f>
        <v>0</v>
      </c>
      <c r="G701" s="184">
        <f>ROUND(E701*F701,0)</f>
        <v>0</v>
      </c>
      <c r="H701" s="56">
        <f>IFERROR(G701/$G$827,0)</f>
        <v>0</v>
      </c>
      <c r="I701" s="57"/>
      <c r="J701" s="57"/>
      <c r="K701" s="47"/>
      <c r="L701" s="48"/>
      <c r="M701" s="12"/>
      <c r="N701" s="12"/>
      <c r="O701" s="12"/>
      <c r="P701" s="153"/>
      <c r="Q701" s="12"/>
      <c r="R701" s="49"/>
      <c r="S701" s="12"/>
      <c r="T701" s="12"/>
      <c r="U701" s="12"/>
      <c r="V701" s="12"/>
      <c r="W701" s="12"/>
      <c r="X701" s="12"/>
      <c r="Y701" s="12"/>
      <c r="Z701" s="12"/>
      <c r="AA701" s="12"/>
      <c r="AB701" s="12"/>
      <c r="AC701" s="12"/>
      <c r="AD701" s="12"/>
      <c r="AE701" s="12"/>
      <c r="AF701" s="12"/>
    </row>
    <row r="702" ht="12.0" customHeight="1" outlineLevel="2">
      <c r="A702" s="12"/>
      <c r="B702" s="176">
        <v>23.2</v>
      </c>
      <c r="C702" s="177" t="s">
        <v>1419</v>
      </c>
      <c r="D702" s="178"/>
      <c r="E702" s="179"/>
      <c r="F702" s="180"/>
      <c r="G702" s="181">
        <f>SUM(G703)</f>
        <v>0</v>
      </c>
      <c r="H702" s="182" t="str">
        <f>G702/$G$827</f>
        <v>#DIV/0!</v>
      </c>
      <c r="I702" s="214"/>
      <c r="J702" s="214"/>
      <c r="K702" s="47"/>
      <c r="L702" s="48"/>
      <c r="M702" s="12"/>
      <c r="N702" s="12"/>
      <c r="O702" s="12"/>
      <c r="P702" s="153"/>
      <c r="Q702" s="12"/>
      <c r="R702" s="49"/>
      <c r="S702" s="12"/>
      <c r="T702" s="12"/>
      <c r="U702" s="12"/>
      <c r="V702" s="12"/>
      <c r="W702" s="12"/>
      <c r="X702" s="12"/>
      <c r="Y702" s="12"/>
      <c r="Z702" s="12"/>
      <c r="AA702" s="12"/>
      <c r="AB702" s="12"/>
      <c r="AC702" s="12"/>
      <c r="AD702" s="12"/>
      <c r="AE702" s="12"/>
      <c r="AF702" s="12"/>
    </row>
    <row r="703" ht="12.0" customHeight="1" outlineLevel="3">
      <c r="A703" s="12"/>
      <c r="B703" s="232" t="s">
        <v>1420</v>
      </c>
      <c r="C703" s="58" t="s">
        <v>1421</v>
      </c>
      <c r="D703" s="52" t="s">
        <v>44</v>
      </c>
      <c r="E703" s="183">
        <v>96.2</v>
      </c>
      <c r="F703" s="53"/>
      <c r="G703" s="184">
        <f>ROUND(E703*F703,0)</f>
        <v>0</v>
      </c>
      <c r="H703" s="56">
        <f t="shared" ref="H703:H704" si="153">IFERROR(G703/$G$827,0)</f>
        <v>0</v>
      </c>
      <c r="I703" s="57"/>
      <c r="J703" s="57"/>
      <c r="K703" s="47"/>
      <c r="L703" s="48"/>
      <c r="M703" s="12"/>
      <c r="N703" s="12"/>
      <c r="O703" s="12"/>
      <c r="P703" s="153"/>
      <c r="Q703" s="12"/>
      <c r="R703" s="49"/>
      <c r="S703" s="12"/>
      <c r="T703" s="12"/>
      <c r="U703" s="12"/>
      <c r="V703" s="12"/>
      <c r="W703" s="12"/>
      <c r="X703" s="12"/>
      <c r="Y703" s="12"/>
      <c r="Z703" s="12"/>
      <c r="AA703" s="12"/>
      <c r="AB703" s="12"/>
      <c r="AC703" s="12"/>
      <c r="AD703" s="12"/>
      <c r="AE703" s="12"/>
      <c r="AF703" s="12"/>
    </row>
    <row r="704" ht="12.0" customHeight="1" outlineLevel="1">
      <c r="A704" s="168"/>
      <c r="B704" s="169">
        <v>24.0</v>
      </c>
      <c r="C704" s="170" t="s">
        <v>1422</v>
      </c>
      <c r="D704" s="171" t="s">
        <v>407</v>
      </c>
      <c r="E704" s="172"/>
      <c r="F704" s="173">
        <f>G704/$E$5</f>
        <v>0</v>
      </c>
      <c r="G704" s="174">
        <f>G705+G713+G719+G721</f>
        <v>0</v>
      </c>
      <c r="H704" s="175">
        <f t="shared" si="153"/>
        <v>0</v>
      </c>
      <c r="I704" s="188"/>
      <c r="J704" s="188"/>
      <c r="K704" s="47"/>
      <c r="L704" s="48"/>
      <c r="M704" s="12"/>
      <c r="N704" s="12"/>
      <c r="O704" s="12"/>
      <c r="P704" s="153"/>
      <c r="Q704" s="12"/>
      <c r="R704" s="49"/>
      <c r="S704" s="12"/>
      <c r="T704" s="12"/>
      <c r="U704" s="12"/>
      <c r="V704" s="12"/>
      <c r="W704" s="12"/>
      <c r="X704" s="12"/>
      <c r="Y704" s="12"/>
      <c r="Z704" s="12"/>
      <c r="AA704" s="12"/>
      <c r="AB704" s="12"/>
      <c r="AC704" s="12"/>
      <c r="AD704" s="12"/>
      <c r="AE704" s="12"/>
      <c r="AF704" s="12"/>
    </row>
    <row r="705" ht="12.0" customHeight="1" outlineLevel="2">
      <c r="A705" s="12"/>
      <c r="B705" s="176">
        <v>24.1</v>
      </c>
      <c r="C705" s="177" t="s">
        <v>1423</v>
      </c>
      <c r="D705" s="178"/>
      <c r="E705" s="179"/>
      <c r="F705" s="180"/>
      <c r="G705" s="181">
        <f>SUM(G706:G712)</f>
        <v>0</v>
      </c>
      <c r="H705" s="182" t="str">
        <f>G705/$G$827</f>
        <v>#DIV/0!</v>
      </c>
      <c r="I705" s="214"/>
      <c r="J705" s="214"/>
      <c r="K705" s="47"/>
      <c r="L705" s="48"/>
      <c r="M705" s="12"/>
      <c r="N705" s="12"/>
      <c r="O705" s="12"/>
      <c r="P705" s="153"/>
      <c r="Q705" s="12"/>
      <c r="R705" s="49"/>
      <c r="S705" s="12"/>
      <c r="T705" s="12"/>
      <c r="U705" s="12"/>
      <c r="V705" s="12"/>
      <c r="W705" s="12"/>
      <c r="X705" s="12"/>
      <c r="Y705" s="12"/>
      <c r="Z705" s="12"/>
      <c r="AA705" s="12"/>
      <c r="AB705" s="12"/>
      <c r="AC705" s="12"/>
      <c r="AD705" s="12"/>
      <c r="AE705" s="12"/>
      <c r="AF705" s="12"/>
    </row>
    <row r="706" ht="12.0" customHeight="1" outlineLevel="3">
      <c r="A706" s="12"/>
      <c r="B706" s="50" t="s">
        <v>1424</v>
      </c>
      <c r="C706" s="189" t="s">
        <v>1425</v>
      </c>
      <c r="D706" s="233" t="s">
        <v>44</v>
      </c>
      <c r="E706" s="183">
        <v>4.0</v>
      </c>
      <c r="F706" s="53">
        <f t="shared" ref="F706:F712" si="154">IFERROR(VLOOKUP(B706,#REF!,8,0),0)</f>
        <v>0</v>
      </c>
      <c r="G706" s="184">
        <f t="shared" ref="G706:G712" si="155">ROUND(E706*F706,0)</f>
        <v>0</v>
      </c>
      <c r="H706" s="56">
        <f t="shared" ref="H706:H712" si="156">IFERROR(G706/$G$827,0)</f>
        <v>0</v>
      </c>
      <c r="I706" s="57"/>
      <c r="J706" s="57"/>
      <c r="K706" s="47"/>
      <c r="L706" s="48"/>
      <c r="M706" s="12"/>
      <c r="N706" s="12"/>
      <c r="O706" s="12"/>
      <c r="P706" s="153"/>
      <c r="Q706" s="12"/>
      <c r="R706" s="49"/>
      <c r="S706" s="12"/>
      <c r="T706" s="12"/>
      <c r="U706" s="12"/>
      <c r="V706" s="12"/>
      <c r="W706" s="12"/>
      <c r="X706" s="12"/>
      <c r="Y706" s="12"/>
      <c r="Z706" s="12"/>
      <c r="AA706" s="12"/>
      <c r="AB706" s="12"/>
      <c r="AC706" s="12"/>
      <c r="AD706" s="12"/>
      <c r="AE706" s="12"/>
      <c r="AF706" s="12"/>
    </row>
    <row r="707" ht="12.0" customHeight="1" outlineLevel="3">
      <c r="A707" s="12"/>
      <c r="B707" s="50" t="s">
        <v>1426</v>
      </c>
      <c r="C707" s="189" t="s">
        <v>1427</v>
      </c>
      <c r="D707" s="233" t="s">
        <v>44</v>
      </c>
      <c r="E707" s="183">
        <v>36.0</v>
      </c>
      <c r="F707" s="53">
        <f t="shared" si="154"/>
        <v>0</v>
      </c>
      <c r="G707" s="184">
        <f t="shared" si="155"/>
        <v>0</v>
      </c>
      <c r="H707" s="56">
        <f t="shared" si="156"/>
        <v>0</v>
      </c>
      <c r="I707" s="57"/>
      <c r="J707" s="57"/>
      <c r="K707" s="47"/>
      <c r="L707" s="48"/>
      <c r="M707" s="12"/>
      <c r="N707" s="12"/>
      <c r="O707" s="12"/>
      <c r="P707" s="153"/>
      <c r="Q707" s="12"/>
      <c r="R707" s="49"/>
      <c r="S707" s="12"/>
      <c r="T707" s="12"/>
      <c r="U707" s="12"/>
      <c r="V707" s="12"/>
      <c r="W707" s="12"/>
      <c r="X707" s="12"/>
      <c r="Y707" s="12"/>
      <c r="Z707" s="12"/>
      <c r="AA707" s="12"/>
      <c r="AB707" s="12"/>
      <c r="AC707" s="12"/>
      <c r="AD707" s="12"/>
      <c r="AE707" s="12"/>
      <c r="AF707" s="12"/>
    </row>
    <row r="708" ht="12.0" customHeight="1" outlineLevel="3">
      <c r="A708" s="12"/>
      <c r="B708" s="50" t="s">
        <v>1428</v>
      </c>
      <c r="C708" s="189" t="s">
        <v>1429</v>
      </c>
      <c r="D708" s="233" t="s">
        <v>44</v>
      </c>
      <c r="E708" s="183">
        <v>4.0</v>
      </c>
      <c r="F708" s="53">
        <f t="shared" si="154"/>
        <v>0</v>
      </c>
      <c r="G708" s="184">
        <f t="shared" si="155"/>
        <v>0</v>
      </c>
      <c r="H708" s="56">
        <f t="shared" si="156"/>
        <v>0</v>
      </c>
      <c r="I708" s="57"/>
      <c r="J708" s="57"/>
      <c r="K708" s="47"/>
      <c r="L708" s="48"/>
      <c r="M708" s="12"/>
      <c r="N708" s="12"/>
      <c r="O708" s="12"/>
      <c r="P708" s="153"/>
      <c r="Q708" s="12"/>
      <c r="R708" s="49"/>
      <c r="S708" s="12"/>
      <c r="T708" s="12"/>
      <c r="U708" s="12"/>
      <c r="V708" s="12"/>
      <c r="W708" s="12"/>
      <c r="X708" s="12"/>
      <c r="Y708" s="12"/>
      <c r="Z708" s="12"/>
      <c r="AA708" s="12"/>
      <c r="AB708" s="12"/>
      <c r="AC708" s="12"/>
      <c r="AD708" s="12"/>
      <c r="AE708" s="12"/>
      <c r="AF708" s="12"/>
    </row>
    <row r="709" ht="12.0" customHeight="1" outlineLevel="3">
      <c r="A709" s="12"/>
      <c r="B709" s="50" t="s">
        <v>1430</v>
      </c>
      <c r="C709" s="189" t="s">
        <v>1431</v>
      </c>
      <c r="D709" s="233" t="s">
        <v>44</v>
      </c>
      <c r="E709" s="183">
        <v>15.0</v>
      </c>
      <c r="F709" s="53">
        <f t="shared" si="154"/>
        <v>0</v>
      </c>
      <c r="G709" s="184">
        <f t="shared" si="155"/>
        <v>0</v>
      </c>
      <c r="H709" s="56">
        <f t="shared" si="156"/>
        <v>0</v>
      </c>
      <c r="I709" s="57"/>
      <c r="J709" s="57"/>
      <c r="K709" s="47"/>
      <c r="L709" s="48"/>
      <c r="M709" s="12"/>
      <c r="N709" s="12"/>
      <c r="O709" s="12"/>
      <c r="P709" s="153"/>
      <c r="Q709" s="12"/>
      <c r="R709" s="49"/>
      <c r="S709" s="12"/>
      <c r="T709" s="12"/>
      <c r="U709" s="12"/>
      <c r="V709" s="12"/>
      <c r="W709" s="12"/>
      <c r="X709" s="12"/>
      <c r="Y709" s="12"/>
      <c r="Z709" s="12"/>
      <c r="AA709" s="12"/>
      <c r="AB709" s="12"/>
      <c r="AC709" s="12"/>
      <c r="AD709" s="12"/>
      <c r="AE709" s="12"/>
      <c r="AF709" s="12"/>
    </row>
    <row r="710" ht="12.0" customHeight="1" outlineLevel="3">
      <c r="A710" s="12"/>
      <c r="B710" s="50" t="s">
        <v>1432</v>
      </c>
      <c r="C710" s="189" t="s">
        <v>1433</v>
      </c>
      <c r="D710" s="233" t="s">
        <v>44</v>
      </c>
      <c r="E710" s="183">
        <v>8.0</v>
      </c>
      <c r="F710" s="53">
        <f t="shared" si="154"/>
        <v>0</v>
      </c>
      <c r="G710" s="184">
        <f t="shared" si="155"/>
        <v>0</v>
      </c>
      <c r="H710" s="56">
        <f t="shared" si="156"/>
        <v>0</v>
      </c>
      <c r="I710" s="57"/>
      <c r="J710" s="57"/>
      <c r="K710" s="47"/>
      <c r="L710" s="48"/>
      <c r="M710" s="12"/>
      <c r="N710" s="12"/>
      <c r="O710" s="12"/>
      <c r="P710" s="153"/>
      <c r="Q710" s="12"/>
      <c r="R710" s="49"/>
      <c r="S710" s="12"/>
      <c r="T710" s="12"/>
      <c r="U710" s="12"/>
      <c r="V710" s="12"/>
      <c r="W710" s="12"/>
      <c r="X710" s="12"/>
      <c r="Y710" s="12"/>
      <c r="Z710" s="12"/>
      <c r="AA710" s="12"/>
      <c r="AB710" s="12"/>
      <c r="AC710" s="12"/>
      <c r="AD710" s="12"/>
      <c r="AE710" s="12"/>
      <c r="AF710" s="12"/>
    </row>
    <row r="711" ht="12.0" customHeight="1" outlineLevel="3">
      <c r="A711" s="12"/>
      <c r="B711" s="50" t="s">
        <v>1434</v>
      </c>
      <c r="C711" s="189" t="s">
        <v>1435</v>
      </c>
      <c r="D711" s="233" t="s">
        <v>13</v>
      </c>
      <c r="E711" s="183">
        <v>30.15</v>
      </c>
      <c r="F711" s="53">
        <f t="shared" si="154"/>
        <v>0</v>
      </c>
      <c r="G711" s="184">
        <f t="shared" si="155"/>
        <v>0</v>
      </c>
      <c r="H711" s="56">
        <f t="shared" si="156"/>
        <v>0</v>
      </c>
      <c r="I711" s="57"/>
      <c r="J711" s="57"/>
      <c r="K711" s="47"/>
      <c r="L711" s="48"/>
      <c r="M711" s="12"/>
      <c r="N711" s="12"/>
      <c r="O711" s="12"/>
      <c r="P711" s="153"/>
      <c r="Q711" s="12"/>
      <c r="R711" s="49"/>
      <c r="S711" s="12"/>
      <c r="T711" s="12"/>
      <c r="U711" s="12"/>
      <c r="V711" s="12"/>
      <c r="W711" s="12"/>
      <c r="X711" s="12"/>
      <c r="Y711" s="12"/>
      <c r="Z711" s="12"/>
      <c r="AA711" s="12"/>
      <c r="AB711" s="12"/>
      <c r="AC711" s="12"/>
      <c r="AD711" s="12"/>
      <c r="AE711" s="12"/>
      <c r="AF711" s="12"/>
    </row>
    <row r="712" ht="12.0" customHeight="1" outlineLevel="3">
      <c r="A712" s="12"/>
      <c r="B712" s="50" t="s">
        <v>1436</v>
      </c>
      <c r="C712" s="189" t="s">
        <v>1437</v>
      </c>
      <c r="D712" s="233" t="s">
        <v>44</v>
      </c>
      <c r="E712" s="183">
        <v>6.0</v>
      </c>
      <c r="F712" s="53">
        <f t="shared" si="154"/>
        <v>0</v>
      </c>
      <c r="G712" s="184">
        <f t="shared" si="155"/>
        <v>0</v>
      </c>
      <c r="H712" s="56">
        <f t="shared" si="156"/>
        <v>0</v>
      </c>
      <c r="I712" s="57"/>
      <c r="J712" s="57"/>
      <c r="K712" s="47"/>
      <c r="L712" s="48"/>
      <c r="M712" s="12"/>
      <c r="N712" s="12"/>
      <c r="O712" s="12"/>
      <c r="P712" s="153"/>
      <c r="Q712" s="12"/>
      <c r="R712" s="49"/>
      <c r="S712" s="12"/>
      <c r="T712" s="12"/>
      <c r="U712" s="12"/>
      <c r="V712" s="12"/>
      <c r="W712" s="12"/>
      <c r="X712" s="12"/>
      <c r="Y712" s="12"/>
      <c r="Z712" s="12"/>
      <c r="AA712" s="12"/>
      <c r="AB712" s="12"/>
      <c r="AC712" s="12"/>
      <c r="AD712" s="12"/>
      <c r="AE712" s="12"/>
      <c r="AF712" s="12"/>
    </row>
    <row r="713" ht="12.0" customHeight="1" outlineLevel="2">
      <c r="A713" s="12"/>
      <c r="B713" s="176">
        <v>24.2</v>
      </c>
      <c r="C713" s="177" t="s">
        <v>1438</v>
      </c>
      <c r="D713" s="178"/>
      <c r="E713" s="179"/>
      <c r="F713" s="180"/>
      <c r="G713" s="181">
        <f>SUM(G714:G718)</f>
        <v>0</v>
      </c>
      <c r="H713" s="182" t="str">
        <f>G713/$G$827</f>
        <v>#DIV/0!</v>
      </c>
      <c r="I713" s="214"/>
      <c r="J713" s="214"/>
      <c r="K713" s="47"/>
      <c r="L713" s="48"/>
      <c r="M713" s="12"/>
      <c r="N713" s="12"/>
      <c r="O713" s="12"/>
      <c r="P713" s="153"/>
      <c r="Q713" s="12"/>
      <c r="R713" s="49"/>
      <c r="S713" s="12"/>
      <c r="T713" s="12"/>
      <c r="U713" s="12"/>
      <c r="V713" s="12"/>
      <c r="W713" s="12"/>
      <c r="X713" s="12"/>
      <c r="Y713" s="12"/>
      <c r="Z713" s="12"/>
      <c r="AA713" s="12"/>
      <c r="AB713" s="12"/>
      <c r="AC713" s="12"/>
      <c r="AD713" s="12"/>
      <c r="AE713" s="12"/>
      <c r="AF713" s="12"/>
    </row>
    <row r="714" ht="12.0" customHeight="1" outlineLevel="3">
      <c r="A714" s="12"/>
      <c r="B714" s="50" t="s">
        <v>1439</v>
      </c>
      <c r="C714" s="189" t="s">
        <v>1440</v>
      </c>
      <c r="D714" s="233" t="s">
        <v>44</v>
      </c>
      <c r="E714" s="183">
        <v>4.0</v>
      </c>
      <c r="F714" s="53">
        <f t="shared" ref="F714:F718" si="157">IFERROR(VLOOKUP(B714,#REF!,8,0),0)</f>
        <v>0</v>
      </c>
      <c r="G714" s="184">
        <f t="shared" ref="G714:G718" si="158">ROUND(E714*F714,0)</f>
        <v>0</v>
      </c>
      <c r="H714" s="56">
        <f t="shared" ref="H714:H718" si="159">IFERROR(G714/$G$827,0)</f>
        <v>0</v>
      </c>
      <c r="I714" s="57"/>
      <c r="J714" s="57"/>
      <c r="K714" s="47"/>
      <c r="L714" s="48"/>
      <c r="M714" s="12"/>
      <c r="N714" s="12"/>
      <c r="O714" s="12"/>
      <c r="P714" s="153"/>
      <c r="Q714" s="12"/>
      <c r="R714" s="49"/>
      <c r="S714" s="12"/>
      <c r="T714" s="12"/>
      <c r="U714" s="12"/>
      <c r="V714" s="12"/>
      <c r="W714" s="12"/>
      <c r="X714" s="12"/>
      <c r="Y714" s="12"/>
      <c r="Z714" s="12"/>
      <c r="AA714" s="12"/>
      <c r="AB714" s="12"/>
      <c r="AC714" s="12"/>
      <c r="AD714" s="12"/>
      <c r="AE714" s="12"/>
      <c r="AF714" s="12"/>
    </row>
    <row r="715" ht="12.0" customHeight="1" outlineLevel="3">
      <c r="A715" s="12"/>
      <c r="B715" s="50" t="s">
        <v>1441</v>
      </c>
      <c r="C715" s="189" t="s">
        <v>1442</v>
      </c>
      <c r="D715" s="233" t="s">
        <v>44</v>
      </c>
      <c r="E715" s="183">
        <v>30.0</v>
      </c>
      <c r="F715" s="53">
        <f t="shared" si="157"/>
        <v>0</v>
      </c>
      <c r="G715" s="184">
        <f t="shared" si="158"/>
        <v>0</v>
      </c>
      <c r="H715" s="56">
        <f t="shared" si="159"/>
        <v>0</v>
      </c>
      <c r="I715" s="57"/>
      <c r="J715" s="57"/>
      <c r="K715" s="47"/>
      <c r="L715" s="48"/>
      <c r="M715" s="12"/>
      <c r="N715" s="12"/>
      <c r="O715" s="12"/>
      <c r="P715" s="153"/>
      <c r="Q715" s="12"/>
      <c r="R715" s="49"/>
      <c r="S715" s="12"/>
      <c r="T715" s="12"/>
      <c r="U715" s="12"/>
      <c r="V715" s="12"/>
      <c r="W715" s="12"/>
      <c r="X715" s="12"/>
      <c r="Y715" s="12"/>
      <c r="Z715" s="12"/>
      <c r="AA715" s="12"/>
      <c r="AB715" s="12"/>
      <c r="AC715" s="12"/>
      <c r="AD715" s="12"/>
      <c r="AE715" s="12"/>
      <c r="AF715" s="12"/>
    </row>
    <row r="716" ht="12.0" customHeight="1" outlineLevel="3">
      <c r="A716" s="12"/>
      <c r="B716" s="50" t="s">
        <v>1443</v>
      </c>
      <c r="C716" s="189" t="s">
        <v>1444</v>
      </c>
      <c r="D716" s="233" t="s">
        <v>44</v>
      </c>
      <c r="E716" s="183">
        <v>7.0</v>
      </c>
      <c r="F716" s="53">
        <f t="shared" si="157"/>
        <v>0</v>
      </c>
      <c r="G716" s="184">
        <f t="shared" si="158"/>
        <v>0</v>
      </c>
      <c r="H716" s="56">
        <f t="shared" si="159"/>
        <v>0</v>
      </c>
      <c r="I716" s="57"/>
      <c r="J716" s="57"/>
      <c r="K716" s="47"/>
      <c r="L716" s="48"/>
      <c r="M716" s="12"/>
      <c r="N716" s="12"/>
      <c r="O716" s="12"/>
      <c r="P716" s="153"/>
      <c r="Q716" s="12"/>
      <c r="R716" s="49"/>
      <c r="S716" s="12"/>
      <c r="T716" s="12"/>
      <c r="U716" s="12"/>
      <c r="V716" s="12"/>
      <c r="W716" s="12"/>
      <c r="X716" s="12"/>
      <c r="Y716" s="12"/>
      <c r="Z716" s="12"/>
      <c r="AA716" s="12"/>
      <c r="AB716" s="12"/>
      <c r="AC716" s="12"/>
      <c r="AD716" s="12"/>
      <c r="AE716" s="12"/>
      <c r="AF716" s="12"/>
    </row>
    <row r="717" ht="12.0" customHeight="1" outlineLevel="3">
      <c r="A717" s="12"/>
      <c r="B717" s="50" t="s">
        <v>1445</v>
      </c>
      <c r="C717" s="189" t="s">
        <v>1446</v>
      </c>
      <c r="D717" s="233" t="s">
        <v>44</v>
      </c>
      <c r="E717" s="183">
        <v>8.0</v>
      </c>
      <c r="F717" s="53">
        <f t="shared" si="157"/>
        <v>0</v>
      </c>
      <c r="G717" s="184">
        <f t="shared" si="158"/>
        <v>0</v>
      </c>
      <c r="H717" s="56">
        <f t="shared" si="159"/>
        <v>0</v>
      </c>
      <c r="I717" s="57"/>
      <c r="J717" s="57"/>
      <c r="K717" s="47"/>
      <c r="L717" s="48"/>
      <c r="M717" s="12"/>
      <c r="N717" s="12"/>
      <c r="O717" s="12"/>
      <c r="P717" s="153"/>
      <c r="Q717" s="12"/>
      <c r="R717" s="49"/>
      <c r="S717" s="12"/>
      <c r="T717" s="12"/>
      <c r="U717" s="12"/>
      <c r="V717" s="12"/>
      <c r="W717" s="12"/>
      <c r="X717" s="12"/>
      <c r="Y717" s="12"/>
      <c r="Z717" s="12"/>
      <c r="AA717" s="12"/>
      <c r="AB717" s="12"/>
      <c r="AC717" s="12"/>
      <c r="AD717" s="12"/>
      <c r="AE717" s="12"/>
      <c r="AF717" s="12"/>
    </row>
    <row r="718" ht="12.0" customHeight="1" outlineLevel="3">
      <c r="A718" s="12"/>
      <c r="B718" s="50" t="s">
        <v>1447</v>
      </c>
      <c r="C718" s="189" t="s">
        <v>1448</v>
      </c>
      <c r="D718" s="233" t="s">
        <v>44</v>
      </c>
      <c r="E718" s="183">
        <v>2.0</v>
      </c>
      <c r="F718" s="53">
        <f t="shared" si="157"/>
        <v>0</v>
      </c>
      <c r="G718" s="184">
        <f t="shared" si="158"/>
        <v>0</v>
      </c>
      <c r="H718" s="56">
        <f t="shared" si="159"/>
        <v>0</v>
      </c>
      <c r="I718" s="57"/>
      <c r="J718" s="57"/>
      <c r="K718" s="47"/>
      <c r="L718" s="48"/>
      <c r="M718" s="12"/>
      <c r="N718" s="12"/>
      <c r="O718" s="12"/>
      <c r="P718" s="153"/>
      <c r="Q718" s="12"/>
      <c r="R718" s="49"/>
      <c r="S718" s="12"/>
      <c r="T718" s="12"/>
      <c r="U718" s="12"/>
      <c r="V718" s="12"/>
      <c r="W718" s="12"/>
      <c r="X718" s="12"/>
      <c r="Y718" s="12"/>
      <c r="Z718" s="12"/>
      <c r="AA718" s="12"/>
      <c r="AB718" s="12"/>
      <c r="AC718" s="12"/>
      <c r="AD718" s="12"/>
      <c r="AE718" s="12"/>
      <c r="AF718" s="12"/>
    </row>
    <row r="719" ht="12.0" customHeight="1" outlineLevel="2">
      <c r="A719" s="12"/>
      <c r="B719" s="176">
        <v>24.3</v>
      </c>
      <c r="C719" s="177" t="s">
        <v>1449</v>
      </c>
      <c r="D719" s="178"/>
      <c r="E719" s="179"/>
      <c r="F719" s="180"/>
      <c r="G719" s="181">
        <f>SUM(G720)</f>
        <v>0</v>
      </c>
      <c r="H719" s="182" t="str">
        <f>G719/$G$827</f>
        <v>#DIV/0!</v>
      </c>
      <c r="I719" s="214"/>
      <c r="J719" s="214"/>
      <c r="K719" s="47"/>
      <c r="L719" s="48"/>
      <c r="M719" s="12"/>
      <c r="N719" s="12"/>
      <c r="O719" s="12"/>
      <c r="P719" s="153"/>
      <c r="Q719" s="12"/>
      <c r="R719" s="49"/>
      <c r="S719" s="12"/>
      <c r="T719" s="12"/>
      <c r="U719" s="12"/>
      <c r="V719" s="12"/>
      <c r="W719" s="12"/>
      <c r="X719" s="12"/>
      <c r="Y719" s="12"/>
      <c r="Z719" s="12"/>
      <c r="AA719" s="12"/>
      <c r="AB719" s="12"/>
      <c r="AC719" s="12"/>
      <c r="AD719" s="12"/>
      <c r="AE719" s="12"/>
      <c r="AF719" s="12"/>
    </row>
    <row r="720" ht="12.0" customHeight="1" outlineLevel="3">
      <c r="A720" s="12"/>
      <c r="B720" s="50" t="s">
        <v>1450</v>
      </c>
      <c r="C720" s="189" t="s">
        <v>1451</v>
      </c>
      <c r="D720" s="233" t="s">
        <v>407</v>
      </c>
      <c r="E720" s="183">
        <v>251.88</v>
      </c>
      <c r="F720" s="53">
        <f>IFERROR(VLOOKUP(B720,#REF!,8,0),0)</f>
        <v>0</v>
      </c>
      <c r="G720" s="184">
        <f>ROUND(E720*F720,0)</f>
        <v>0</v>
      </c>
      <c r="H720" s="56">
        <f>IFERROR(G720/$G$827,0)</f>
        <v>0</v>
      </c>
      <c r="I720" s="57"/>
      <c r="J720" s="57"/>
      <c r="K720" s="47"/>
      <c r="L720" s="48"/>
      <c r="M720" s="12"/>
      <c r="N720" s="12"/>
      <c r="O720" s="12"/>
      <c r="P720" s="153"/>
      <c r="Q720" s="12"/>
      <c r="R720" s="49"/>
      <c r="S720" s="12"/>
      <c r="T720" s="12"/>
      <c r="U720" s="12"/>
      <c r="V720" s="12"/>
      <c r="W720" s="12"/>
      <c r="X720" s="12"/>
      <c r="Y720" s="12"/>
      <c r="Z720" s="12"/>
      <c r="AA720" s="12"/>
      <c r="AB720" s="12"/>
      <c r="AC720" s="12"/>
      <c r="AD720" s="12"/>
      <c r="AE720" s="12"/>
      <c r="AF720" s="12"/>
    </row>
    <row r="721" ht="12.0" customHeight="1" outlineLevel="2">
      <c r="A721" s="12"/>
      <c r="B721" s="176">
        <v>24.4</v>
      </c>
      <c r="C721" s="177" t="s">
        <v>1452</v>
      </c>
      <c r="D721" s="178"/>
      <c r="E721" s="179"/>
      <c r="F721" s="180"/>
      <c r="G721" s="181">
        <f>SUM(G722:G728)</f>
        <v>0</v>
      </c>
      <c r="H721" s="182" t="str">
        <f>G721/$G$827</f>
        <v>#DIV/0!</v>
      </c>
      <c r="I721" s="214"/>
      <c r="J721" s="214"/>
      <c r="K721" s="47"/>
      <c r="L721" s="48"/>
      <c r="M721" s="12"/>
      <c r="N721" s="12"/>
      <c r="O721" s="12"/>
      <c r="P721" s="153"/>
      <c r="Q721" s="12"/>
      <c r="R721" s="49"/>
      <c r="S721" s="12"/>
      <c r="T721" s="12"/>
      <c r="U721" s="12"/>
      <c r="V721" s="12"/>
      <c r="W721" s="12"/>
      <c r="X721" s="12"/>
      <c r="Y721" s="12"/>
      <c r="Z721" s="12"/>
      <c r="AA721" s="12"/>
      <c r="AB721" s="12"/>
      <c r="AC721" s="12"/>
      <c r="AD721" s="12"/>
      <c r="AE721" s="12"/>
      <c r="AF721" s="12"/>
    </row>
    <row r="722" ht="12.0" customHeight="1" outlineLevel="3">
      <c r="A722" s="12"/>
      <c r="B722" s="50" t="s">
        <v>1453</v>
      </c>
      <c r="C722" s="189" t="s">
        <v>1454</v>
      </c>
      <c r="D722" s="233" t="s">
        <v>44</v>
      </c>
      <c r="E722" s="183">
        <v>44.0</v>
      </c>
      <c r="F722" s="53">
        <f t="shared" ref="F722:F728" si="160">IFERROR(VLOOKUP(B722,#REF!,8,0),0)</f>
        <v>0</v>
      </c>
      <c r="G722" s="184">
        <f t="shared" ref="G722:G728" si="161">ROUND(E722*F722,0)</f>
        <v>0</v>
      </c>
      <c r="H722" s="56">
        <f t="shared" ref="H722:H729" si="162">IFERROR(G722/$G$827,0)</f>
        <v>0</v>
      </c>
      <c r="I722" s="57"/>
      <c r="J722" s="57"/>
      <c r="K722" s="47"/>
      <c r="L722" s="48"/>
      <c r="M722" s="12"/>
      <c r="N722" s="12"/>
      <c r="O722" s="12"/>
      <c r="P722" s="153"/>
      <c r="Q722" s="12"/>
      <c r="R722" s="49"/>
      <c r="S722" s="12"/>
      <c r="T722" s="12"/>
      <c r="U722" s="12"/>
      <c r="V722" s="12"/>
      <c r="W722" s="12"/>
      <c r="X722" s="12"/>
      <c r="Y722" s="12"/>
      <c r="Z722" s="12"/>
      <c r="AA722" s="12"/>
      <c r="AB722" s="12"/>
      <c r="AC722" s="12"/>
      <c r="AD722" s="12"/>
      <c r="AE722" s="12"/>
      <c r="AF722" s="12"/>
    </row>
    <row r="723" ht="12.0" customHeight="1" outlineLevel="3">
      <c r="A723" s="12"/>
      <c r="B723" s="50" t="s">
        <v>1455</v>
      </c>
      <c r="C723" s="189" t="s">
        <v>1456</v>
      </c>
      <c r="D723" s="233" t="s">
        <v>44</v>
      </c>
      <c r="E723" s="183">
        <v>44.0</v>
      </c>
      <c r="F723" s="53">
        <f t="shared" si="160"/>
        <v>0</v>
      </c>
      <c r="G723" s="184">
        <f t="shared" si="161"/>
        <v>0</v>
      </c>
      <c r="H723" s="56">
        <f t="shared" si="162"/>
        <v>0</v>
      </c>
      <c r="I723" s="57"/>
      <c r="J723" s="57"/>
      <c r="K723" s="47"/>
      <c r="L723" s="48"/>
      <c r="M723" s="12"/>
      <c r="N723" s="12"/>
      <c r="O723" s="12"/>
      <c r="P723" s="153"/>
      <c r="Q723" s="12"/>
      <c r="R723" s="49"/>
      <c r="S723" s="12"/>
      <c r="T723" s="12"/>
      <c r="U723" s="12"/>
      <c r="V723" s="12"/>
      <c r="W723" s="12"/>
      <c r="X723" s="12"/>
      <c r="Y723" s="12"/>
      <c r="Z723" s="12"/>
      <c r="AA723" s="12"/>
      <c r="AB723" s="12"/>
      <c r="AC723" s="12"/>
      <c r="AD723" s="12"/>
      <c r="AE723" s="12"/>
      <c r="AF723" s="12"/>
    </row>
    <row r="724" ht="12.0" customHeight="1" outlineLevel="3">
      <c r="A724" s="12"/>
      <c r="B724" s="50" t="s">
        <v>1457</v>
      </c>
      <c r="C724" s="189" t="s">
        <v>1458</v>
      </c>
      <c r="D724" s="233" t="s">
        <v>44</v>
      </c>
      <c r="E724" s="183">
        <v>18.0</v>
      </c>
      <c r="F724" s="53">
        <f t="shared" si="160"/>
        <v>0</v>
      </c>
      <c r="G724" s="184">
        <f t="shared" si="161"/>
        <v>0</v>
      </c>
      <c r="H724" s="56">
        <f t="shared" si="162"/>
        <v>0</v>
      </c>
      <c r="I724" s="57"/>
      <c r="J724" s="57"/>
      <c r="K724" s="47"/>
      <c r="L724" s="48"/>
      <c r="M724" s="12"/>
      <c r="N724" s="12"/>
      <c r="O724" s="12"/>
      <c r="P724" s="153"/>
      <c r="Q724" s="12"/>
      <c r="R724" s="49"/>
      <c r="S724" s="12"/>
      <c r="T724" s="12"/>
      <c r="U724" s="12"/>
      <c r="V724" s="12"/>
      <c r="W724" s="12"/>
      <c r="X724" s="12"/>
      <c r="Y724" s="12"/>
      <c r="Z724" s="12"/>
      <c r="AA724" s="12"/>
      <c r="AB724" s="12"/>
      <c r="AC724" s="12"/>
      <c r="AD724" s="12"/>
      <c r="AE724" s="12"/>
      <c r="AF724" s="12"/>
    </row>
    <row r="725" ht="12.0" customHeight="1" outlineLevel="3">
      <c r="A725" s="12"/>
      <c r="B725" s="50" t="s">
        <v>1459</v>
      </c>
      <c r="C725" s="189" t="s">
        <v>1460</v>
      </c>
      <c r="D725" s="233" t="s">
        <v>44</v>
      </c>
      <c r="E725" s="183">
        <v>5.0</v>
      </c>
      <c r="F725" s="53">
        <f t="shared" si="160"/>
        <v>0</v>
      </c>
      <c r="G725" s="184">
        <f t="shared" si="161"/>
        <v>0</v>
      </c>
      <c r="H725" s="56">
        <f t="shared" si="162"/>
        <v>0</v>
      </c>
      <c r="I725" s="57"/>
      <c r="J725" s="57"/>
      <c r="K725" s="47"/>
      <c r="L725" s="48"/>
      <c r="M725" s="12"/>
      <c r="N725" s="12"/>
      <c r="O725" s="12"/>
      <c r="P725" s="153"/>
      <c r="Q725" s="12"/>
      <c r="R725" s="49"/>
      <c r="S725" s="12"/>
      <c r="T725" s="12"/>
      <c r="U725" s="12"/>
      <c r="V725" s="12"/>
      <c r="W725" s="12"/>
      <c r="X725" s="12"/>
      <c r="Y725" s="12"/>
      <c r="Z725" s="12"/>
      <c r="AA725" s="12"/>
      <c r="AB725" s="12"/>
      <c r="AC725" s="12"/>
      <c r="AD725" s="12"/>
      <c r="AE725" s="12"/>
      <c r="AF725" s="12"/>
    </row>
    <row r="726" ht="12.0" customHeight="1" outlineLevel="3">
      <c r="A726" s="12"/>
      <c r="B726" s="50" t="s">
        <v>1461</v>
      </c>
      <c r="C726" s="189" t="s">
        <v>1462</v>
      </c>
      <c r="D726" s="233" t="s">
        <v>44</v>
      </c>
      <c r="E726" s="183">
        <v>4.0</v>
      </c>
      <c r="F726" s="53">
        <f t="shared" si="160"/>
        <v>0</v>
      </c>
      <c r="G726" s="184">
        <f t="shared" si="161"/>
        <v>0</v>
      </c>
      <c r="H726" s="56">
        <f t="shared" si="162"/>
        <v>0</v>
      </c>
      <c r="I726" s="57"/>
      <c r="J726" s="57"/>
      <c r="K726" s="47"/>
      <c r="L726" s="48"/>
      <c r="M726" s="12"/>
      <c r="N726" s="12"/>
      <c r="O726" s="12"/>
      <c r="P726" s="153"/>
      <c r="Q726" s="12"/>
      <c r="R726" s="49"/>
      <c r="S726" s="12"/>
      <c r="T726" s="12"/>
      <c r="U726" s="12"/>
      <c r="V726" s="12"/>
      <c r="W726" s="12"/>
      <c r="X726" s="12"/>
      <c r="Y726" s="12"/>
      <c r="Z726" s="12"/>
      <c r="AA726" s="12"/>
      <c r="AB726" s="12"/>
      <c r="AC726" s="12"/>
      <c r="AD726" s="12"/>
      <c r="AE726" s="12"/>
      <c r="AF726" s="12"/>
    </row>
    <row r="727" ht="12.0" customHeight="1" outlineLevel="3">
      <c r="A727" s="12"/>
      <c r="B727" s="50" t="s">
        <v>1463</v>
      </c>
      <c r="C727" s="189" t="s">
        <v>1464</v>
      </c>
      <c r="D727" s="233" t="s">
        <v>44</v>
      </c>
      <c r="E727" s="183">
        <v>4.0</v>
      </c>
      <c r="F727" s="53">
        <f t="shared" si="160"/>
        <v>0</v>
      </c>
      <c r="G727" s="184">
        <f t="shared" si="161"/>
        <v>0</v>
      </c>
      <c r="H727" s="56">
        <f t="shared" si="162"/>
        <v>0</v>
      </c>
      <c r="I727" s="57"/>
      <c r="J727" s="57"/>
      <c r="K727" s="47"/>
      <c r="L727" s="48"/>
      <c r="M727" s="12"/>
      <c r="N727" s="12"/>
      <c r="O727" s="12"/>
      <c r="P727" s="153"/>
      <c r="Q727" s="12"/>
      <c r="R727" s="49"/>
      <c r="S727" s="12"/>
      <c r="T727" s="12"/>
      <c r="U727" s="12"/>
      <c r="V727" s="12"/>
      <c r="W727" s="12"/>
      <c r="X727" s="12"/>
      <c r="Y727" s="12"/>
      <c r="Z727" s="12"/>
      <c r="AA727" s="12"/>
      <c r="AB727" s="12"/>
      <c r="AC727" s="12"/>
      <c r="AD727" s="12"/>
      <c r="AE727" s="12"/>
      <c r="AF727" s="12"/>
    </row>
    <row r="728" ht="12.0" customHeight="1" outlineLevel="3">
      <c r="A728" s="12"/>
      <c r="B728" s="50" t="s">
        <v>1465</v>
      </c>
      <c r="C728" s="189" t="s">
        <v>1466</v>
      </c>
      <c r="D728" s="233" t="s">
        <v>44</v>
      </c>
      <c r="E728" s="183">
        <v>14.0</v>
      </c>
      <c r="F728" s="53">
        <f t="shared" si="160"/>
        <v>0</v>
      </c>
      <c r="G728" s="184">
        <f t="shared" si="161"/>
        <v>0</v>
      </c>
      <c r="H728" s="56">
        <f t="shared" si="162"/>
        <v>0</v>
      </c>
      <c r="I728" s="57"/>
      <c r="J728" s="57"/>
      <c r="K728" s="47"/>
      <c r="L728" s="48"/>
      <c r="M728" s="12"/>
      <c r="N728" s="12"/>
      <c r="O728" s="12"/>
      <c r="P728" s="153"/>
      <c r="Q728" s="12"/>
      <c r="R728" s="49"/>
      <c r="S728" s="12"/>
      <c r="T728" s="12"/>
      <c r="U728" s="12"/>
      <c r="V728" s="12"/>
      <c r="W728" s="12"/>
      <c r="X728" s="12"/>
      <c r="Y728" s="12"/>
      <c r="Z728" s="12"/>
      <c r="AA728" s="12"/>
      <c r="AB728" s="12"/>
      <c r="AC728" s="12"/>
      <c r="AD728" s="12"/>
      <c r="AE728" s="12"/>
      <c r="AF728" s="12"/>
    </row>
    <row r="729" ht="12.0" customHeight="1" outlineLevel="1">
      <c r="A729" s="168"/>
      <c r="B729" s="169">
        <v>25.0</v>
      </c>
      <c r="C729" s="170" t="s">
        <v>1467</v>
      </c>
      <c r="D729" s="171" t="s">
        <v>407</v>
      </c>
      <c r="E729" s="172"/>
      <c r="F729" s="173">
        <f>G729/$E$5</f>
        <v>0</v>
      </c>
      <c r="G729" s="174">
        <f>G730+G732</f>
        <v>0</v>
      </c>
      <c r="H729" s="175">
        <f t="shared" si="162"/>
        <v>0</v>
      </c>
      <c r="I729" s="214"/>
      <c r="J729" s="214"/>
      <c r="K729" s="47"/>
      <c r="L729" s="48"/>
      <c r="M729" s="12"/>
      <c r="N729" s="12"/>
      <c r="O729" s="12"/>
      <c r="P729" s="153"/>
      <c r="Q729" s="12"/>
      <c r="R729" s="49"/>
      <c r="S729" s="12"/>
      <c r="T729" s="12"/>
      <c r="U729" s="12"/>
      <c r="V729" s="12"/>
      <c r="W729" s="12"/>
      <c r="X729" s="12"/>
      <c r="Y729" s="12"/>
      <c r="Z729" s="12"/>
      <c r="AA729" s="12"/>
      <c r="AB729" s="12"/>
      <c r="AC729" s="12"/>
      <c r="AD729" s="12"/>
      <c r="AE729" s="12"/>
      <c r="AF729" s="12"/>
    </row>
    <row r="730" ht="12.0" customHeight="1" outlineLevel="2">
      <c r="A730" s="12"/>
      <c r="B730" s="176">
        <v>25.1</v>
      </c>
      <c r="C730" s="177" t="s">
        <v>1468</v>
      </c>
      <c r="D730" s="178"/>
      <c r="E730" s="179"/>
      <c r="F730" s="180"/>
      <c r="G730" s="181">
        <f>SUM(G731)</f>
        <v>0</v>
      </c>
      <c r="H730" s="182" t="str">
        <f>G730/$G$827</f>
        <v>#DIV/0!</v>
      </c>
      <c r="I730" s="214"/>
      <c r="J730" s="214"/>
      <c r="K730" s="47"/>
      <c r="L730" s="48"/>
      <c r="M730" s="12"/>
      <c r="N730" s="12"/>
      <c r="O730" s="12"/>
      <c r="P730" s="153"/>
      <c r="Q730" s="12"/>
      <c r="R730" s="49"/>
      <c r="S730" s="12"/>
      <c r="T730" s="12"/>
      <c r="U730" s="12"/>
      <c r="V730" s="12"/>
      <c r="W730" s="12"/>
      <c r="X730" s="12"/>
      <c r="Y730" s="12"/>
      <c r="Z730" s="12"/>
      <c r="AA730" s="12"/>
      <c r="AB730" s="12"/>
      <c r="AC730" s="12"/>
      <c r="AD730" s="12"/>
      <c r="AE730" s="12"/>
      <c r="AF730" s="12"/>
    </row>
    <row r="731" ht="12.0" customHeight="1" outlineLevel="3">
      <c r="A731" s="12"/>
      <c r="B731" s="234" t="s">
        <v>1469</v>
      </c>
      <c r="C731" s="70" t="s">
        <v>1470</v>
      </c>
      <c r="D731" s="63" t="s">
        <v>44</v>
      </c>
      <c r="E731" s="183">
        <v>1.0</v>
      </c>
      <c r="F731" s="53">
        <f>IFERROR(VLOOKUP(B731,#REF!,8,0),0)</f>
        <v>0</v>
      </c>
      <c r="G731" s="184">
        <f>ROUND(E731*F731,0)</f>
        <v>0</v>
      </c>
      <c r="H731" s="235">
        <f>IFERROR(G731/$G$827,0)</f>
        <v>0</v>
      </c>
      <c r="I731" s="57"/>
      <c r="J731" s="57"/>
      <c r="K731" s="47"/>
      <c r="L731" s="48"/>
      <c r="M731" s="12"/>
      <c r="N731" s="12"/>
      <c r="O731" s="12"/>
      <c r="P731" s="153"/>
      <c r="Q731" s="12"/>
      <c r="R731" s="49"/>
      <c r="S731" s="12"/>
      <c r="T731" s="12"/>
      <c r="U731" s="12"/>
      <c r="V731" s="12"/>
      <c r="W731" s="12"/>
      <c r="X731" s="12"/>
      <c r="Y731" s="12"/>
      <c r="Z731" s="12"/>
      <c r="AA731" s="12"/>
      <c r="AB731" s="12"/>
      <c r="AC731" s="12"/>
      <c r="AD731" s="12"/>
      <c r="AE731" s="12"/>
      <c r="AF731" s="12"/>
    </row>
    <row r="732" ht="12.0" customHeight="1" outlineLevel="2">
      <c r="A732" s="12"/>
      <c r="B732" s="176">
        <v>25.2</v>
      </c>
      <c r="C732" s="177" t="s">
        <v>1471</v>
      </c>
      <c r="D732" s="178"/>
      <c r="E732" s="179"/>
      <c r="F732" s="180"/>
      <c r="G732" s="181">
        <f>SUM(G733:G746)</f>
        <v>0</v>
      </c>
      <c r="H732" s="182" t="str">
        <f>G732/$G$827</f>
        <v>#DIV/0!</v>
      </c>
      <c r="I732" s="214"/>
      <c r="J732" s="214"/>
      <c r="K732" s="47"/>
      <c r="L732" s="48"/>
      <c r="M732" s="12"/>
      <c r="N732" s="12"/>
      <c r="O732" s="12"/>
      <c r="P732" s="153"/>
      <c r="Q732" s="12"/>
      <c r="R732" s="49"/>
      <c r="S732" s="12"/>
      <c r="T732" s="12"/>
      <c r="U732" s="12"/>
      <c r="V732" s="12"/>
      <c r="W732" s="12"/>
      <c r="X732" s="12"/>
      <c r="Y732" s="12"/>
      <c r="Z732" s="12"/>
      <c r="AA732" s="12"/>
      <c r="AB732" s="12"/>
      <c r="AC732" s="12"/>
      <c r="AD732" s="12"/>
      <c r="AE732" s="12"/>
      <c r="AF732" s="12"/>
    </row>
    <row r="733" ht="12.0" customHeight="1" outlineLevel="3">
      <c r="A733" s="12"/>
      <c r="B733" s="234" t="s">
        <v>1472</v>
      </c>
      <c r="C733" s="70" t="s">
        <v>1473</v>
      </c>
      <c r="D733" s="63" t="s">
        <v>1474</v>
      </c>
      <c r="E733" s="183">
        <v>606.0</v>
      </c>
      <c r="F733" s="53"/>
      <c r="G733" s="184">
        <f t="shared" ref="G733:G746" si="163">ROUND(E733*F733,0)</f>
        <v>0</v>
      </c>
      <c r="H733" s="235">
        <f t="shared" ref="H733:H747" si="164">IFERROR(G733/$G$827,0)</f>
        <v>0</v>
      </c>
      <c r="I733" s="57"/>
      <c r="J733" s="57"/>
      <c r="K733" s="47"/>
      <c r="L733" s="48"/>
      <c r="M733" s="12"/>
      <c r="N733" s="12"/>
      <c r="O733" s="12"/>
      <c r="P733" s="153"/>
      <c r="Q733" s="12"/>
      <c r="R733" s="49"/>
      <c r="S733" s="12"/>
      <c r="T733" s="12"/>
      <c r="U733" s="12"/>
      <c r="V733" s="12"/>
      <c r="W733" s="12"/>
      <c r="X733" s="12"/>
      <c r="Y733" s="12"/>
      <c r="Z733" s="12"/>
      <c r="AA733" s="12"/>
      <c r="AB733" s="12"/>
      <c r="AC733" s="12"/>
      <c r="AD733" s="12"/>
      <c r="AE733" s="12"/>
      <c r="AF733" s="12"/>
    </row>
    <row r="734" ht="12.0" customHeight="1" outlineLevel="3">
      <c r="A734" s="12"/>
      <c r="B734" s="234" t="s">
        <v>1475</v>
      </c>
      <c r="C734" s="70" t="s">
        <v>1476</v>
      </c>
      <c r="D734" s="63" t="s">
        <v>1474</v>
      </c>
      <c r="E734" s="183">
        <v>606.0</v>
      </c>
      <c r="F734" s="53"/>
      <c r="G734" s="184">
        <f t="shared" si="163"/>
        <v>0</v>
      </c>
      <c r="H734" s="235">
        <f t="shared" si="164"/>
        <v>0</v>
      </c>
      <c r="I734" s="57"/>
      <c r="J734" s="57"/>
      <c r="K734" s="47"/>
      <c r="L734" s="48"/>
      <c r="M734" s="12"/>
      <c r="N734" s="12"/>
      <c r="O734" s="12"/>
      <c r="P734" s="153"/>
      <c r="Q734" s="12"/>
      <c r="R734" s="49"/>
      <c r="S734" s="12"/>
      <c r="T734" s="12"/>
      <c r="U734" s="12"/>
      <c r="V734" s="12"/>
      <c r="W734" s="12"/>
      <c r="X734" s="12"/>
      <c r="Y734" s="12"/>
      <c r="Z734" s="12"/>
      <c r="AA734" s="12"/>
      <c r="AB734" s="12"/>
      <c r="AC734" s="12"/>
      <c r="AD734" s="12"/>
      <c r="AE734" s="12"/>
      <c r="AF734" s="12"/>
    </row>
    <row r="735" ht="12.0" customHeight="1" outlineLevel="3">
      <c r="A735" s="12"/>
      <c r="B735" s="234" t="s">
        <v>1477</v>
      </c>
      <c r="C735" s="70" t="s">
        <v>1478</v>
      </c>
      <c r="D735" s="63" t="s">
        <v>1479</v>
      </c>
      <c r="E735" s="183">
        <v>424.93</v>
      </c>
      <c r="F735" s="53"/>
      <c r="G735" s="184">
        <f t="shared" si="163"/>
        <v>0</v>
      </c>
      <c r="H735" s="235">
        <f t="shared" si="164"/>
        <v>0</v>
      </c>
      <c r="I735" s="57"/>
      <c r="J735" s="57"/>
      <c r="K735" s="47"/>
      <c r="L735" s="48"/>
      <c r="M735" s="12"/>
      <c r="N735" s="12"/>
      <c r="O735" s="12"/>
      <c r="P735" s="153"/>
      <c r="Q735" s="12"/>
      <c r="R735" s="49"/>
      <c r="S735" s="12"/>
      <c r="T735" s="12"/>
      <c r="U735" s="12"/>
      <c r="V735" s="12"/>
      <c r="W735" s="12"/>
      <c r="X735" s="12"/>
      <c r="Y735" s="12"/>
      <c r="Z735" s="12"/>
      <c r="AA735" s="12"/>
      <c r="AB735" s="12"/>
      <c r="AC735" s="12"/>
      <c r="AD735" s="12"/>
      <c r="AE735" s="12"/>
      <c r="AF735" s="12"/>
    </row>
    <row r="736" ht="12.0" customHeight="1" outlineLevel="3">
      <c r="A736" s="12"/>
      <c r="B736" s="234" t="s">
        <v>1480</v>
      </c>
      <c r="C736" s="70" t="s">
        <v>1481</v>
      </c>
      <c r="D736" s="63" t="s">
        <v>1479</v>
      </c>
      <c r="E736" s="183">
        <v>77.18</v>
      </c>
      <c r="F736" s="53"/>
      <c r="G736" s="184">
        <f t="shared" si="163"/>
        <v>0</v>
      </c>
      <c r="H736" s="235">
        <f t="shared" si="164"/>
        <v>0</v>
      </c>
      <c r="I736" s="57"/>
      <c r="J736" s="57"/>
      <c r="K736" s="47"/>
      <c r="L736" s="48"/>
      <c r="M736" s="12"/>
      <c r="N736" s="12"/>
      <c r="O736" s="12"/>
      <c r="P736" s="153"/>
      <c r="Q736" s="12"/>
      <c r="R736" s="49"/>
      <c r="S736" s="12"/>
      <c r="T736" s="12"/>
      <c r="U736" s="12"/>
      <c r="V736" s="12"/>
      <c r="W736" s="12"/>
      <c r="X736" s="12"/>
      <c r="Y736" s="12"/>
      <c r="Z736" s="12"/>
      <c r="AA736" s="12"/>
      <c r="AB736" s="12"/>
      <c r="AC736" s="12"/>
      <c r="AD736" s="12"/>
      <c r="AE736" s="12"/>
      <c r="AF736" s="12"/>
    </row>
    <row r="737" ht="12.0" customHeight="1" outlineLevel="3">
      <c r="A737" s="12"/>
      <c r="B737" s="234" t="s">
        <v>1482</v>
      </c>
      <c r="C737" s="70" t="s">
        <v>1483</v>
      </c>
      <c r="D737" s="63" t="s">
        <v>612</v>
      </c>
      <c r="E737" s="183">
        <v>1.0</v>
      </c>
      <c r="F737" s="53"/>
      <c r="G737" s="184">
        <f t="shared" si="163"/>
        <v>0</v>
      </c>
      <c r="H737" s="235">
        <f t="shared" si="164"/>
        <v>0</v>
      </c>
      <c r="I737" s="57"/>
      <c r="J737" s="57"/>
      <c r="K737" s="47"/>
      <c r="L737" s="48"/>
      <c r="M737" s="12"/>
      <c r="N737" s="12"/>
      <c r="O737" s="12"/>
      <c r="P737" s="153"/>
      <c r="Q737" s="12"/>
      <c r="R737" s="49"/>
      <c r="S737" s="12"/>
      <c r="T737" s="12"/>
      <c r="U737" s="12"/>
      <c r="V737" s="12"/>
      <c r="W737" s="12"/>
      <c r="X737" s="12"/>
      <c r="Y737" s="12"/>
      <c r="Z737" s="12"/>
      <c r="AA737" s="12"/>
      <c r="AB737" s="12"/>
      <c r="AC737" s="12"/>
      <c r="AD737" s="12"/>
      <c r="AE737" s="12"/>
      <c r="AF737" s="12"/>
    </row>
    <row r="738" ht="12.0" customHeight="1" outlineLevel="3">
      <c r="A738" s="12"/>
      <c r="B738" s="234" t="s">
        <v>1484</v>
      </c>
      <c r="C738" s="70" t="s">
        <v>1485</v>
      </c>
      <c r="D738" s="63" t="s">
        <v>1474</v>
      </c>
      <c r="E738" s="183">
        <v>17.0</v>
      </c>
      <c r="F738" s="53"/>
      <c r="G738" s="184">
        <f t="shared" si="163"/>
        <v>0</v>
      </c>
      <c r="H738" s="235">
        <f t="shared" si="164"/>
        <v>0</v>
      </c>
      <c r="I738" s="57"/>
      <c r="J738" s="57"/>
      <c r="K738" s="47"/>
      <c r="L738" s="48"/>
      <c r="M738" s="12"/>
      <c r="N738" s="12"/>
      <c r="O738" s="12"/>
      <c r="P738" s="153"/>
      <c r="Q738" s="12"/>
      <c r="R738" s="49"/>
      <c r="S738" s="12"/>
      <c r="T738" s="12"/>
      <c r="U738" s="12"/>
      <c r="V738" s="12"/>
      <c r="W738" s="12"/>
      <c r="X738" s="12"/>
      <c r="Y738" s="12"/>
      <c r="Z738" s="12"/>
      <c r="AA738" s="12"/>
      <c r="AB738" s="12"/>
      <c r="AC738" s="12"/>
      <c r="AD738" s="12"/>
      <c r="AE738" s="12"/>
      <c r="AF738" s="12"/>
    </row>
    <row r="739" ht="12.0" customHeight="1" outlineLevel="3">
      <c r="A739" s="12"/>
      <c r="B739" s="234" t="s">
        <v>1486</v>
      </c>
      <c r="C739" s="70" t="s">
        <v>1487</v>
      </c>
      <c r="D739" s="63" t="s">
        <v>635</v>
      </c>
      <c r="E739" s="183">
        <v>90.0</v>
      </c>
      <c r="F739" s="53"/>
      <c r="G739" s="184">
        <f t="shared" si="163"/>
        <v>0</v>
      </c>
      <c r="H739" s="235">
        <f t="shared" si="164"/>
        <v>0</v>
      </c>
      <c r="I739" s="57"/>
      <c r="J739" s="57"/>
      <c r="K739" s="47"/>
      <c r="L739" s="48"/>
      <c r="M739" s="12"/>
      <c r="N739" s="12"/>
      <c r="O739" s="12"/>
      <c r="P739" s="153"/>
      <c r="Q739" s="12"/>
      <c r="R739" s="49"/>
      <c r="S739" s="12"/>
      <c r="T739" s="12"/>
      <c r="U739" s="12"/>
      <c r="V739" s="12"/>
      <c r="W739" s="12"/>
      <c r="X739" s="12"/>
      <c r="Y739" s="12"/>
      <c r="Z739" s="12"/>
      <c r="AA739" s="12"/>
      <c r="AB739" s="12"/>
      <c r="AC739" s="12"/>
      <c r="AD739" s="12"/>
      <c r="AE739" s="12"/>
      <c r="AF739" s="12"/>
    </row>
    <row r="740" ht="12.0" customHeight="1" outlineLevel="3">
      <c r="A740" s="12"/>
      <c r="B740" s="234" t="s">
        <v>1488</v>
      </c>
      <c r="C740" s="70" t="s">
        <v>1489</v>
      </c>
      <c r="D740" s="63" t="s">
        <v>612</v>
      </c>
      <c r="E740" s="183">
        <v>20.0</v>
      </c>
      <c r="F740" s="53"/>
      <c r="G740" s="184">
        <f t="shared" si="163"/>
        <v>0</v>
      </c>
      <c r="H740" s="235">
        <f t="shared" si="164"/>
        <v>0</v>
      </c>
      <c r="I740" s="57"/>
      <c r="J740" s="57"/>
      <c r="K740" s="47"/>
      <c r="L740" s="48"/>
      <c r="M740" s="12"/>
      <c r="N740" s="12"/>
      <c r="O740" s="12"/>
      <c r="P740" s="153"/>
      <c r="Q740" s="12"/>
      <c r="R740" s="49"/>
      <c r="S740" s="12"/>
      <c r="T740" s="12"/>
      <c r="U740" s="12"/>
      <c r="V740" s="12"/>
      <c r="W740" s="12"/>
      <c r="X740" s="12"/>
      <c r="Y740" s="12"/>
      <c r="Z740" s="12"/>
      <c r="AA740" s="12"/>
      <c r="AB740" s="12"/>
      <c r="AC740" s="12"/>
      <c r="AD740" s="12"/>
      <c r="AE740" s="12"/>
      <c r="AF740" s="12"/>
    </row>
    <row r="741" ht="12.0" customHeight="1" outlineLevel="3">
      <c r="A741" s="12"/>
      <c r="B741" s="234" t="s">
        <v>1490</v>
      </c>
      <c r="C741" s="70" t="s">
        <v>1491</v>
      </c>
      <c r="D741" s="63" t="s">
        <v>1474</v>
      </c>
      <c r="E741" s="183">
        <v>200.0</v>
      </c>
      <c r="F741" s="53"/>
      <c r="G741" s="184">
        <f t="shared" si="163"/>
        <v>0</v>
      </c>
      <c r="H741" s="235">
        <f t="shared" si="164"/>
        <v>0</v>
      </c>
      <c r="I741" s="57"/>
      <c r="J741" s="57"/>
      <c r="K741" s="47"/>
      <c r="L741" s="48"/>
      <c r="M741" s="12"/>
      <c r="N741" s="12"/>
      <c r="O741" s="12"/>
      <c r="P741" s="153"/>
      <c r="Q741" s="12"/>
      <c r="R741" s="49"/>
      <c r="S741" s="12"/>
      <c r="T741" s="12"/>
      <c r="U741" s="12"/>
      <c r="V741" s="12"/>
      <c r="W741" s="12"/>
      <c r="X741" s="12"/>
      <c r="Y741" s="12"/>
      <c r="Z741" s="12"/>
      <c r="AA741" s="12"/>
      <c r="AB741" s="12"/>
      <c r="AC741" s="12"/>
      <c r="AD741" s="12"/>
      <c r="AE741" s="12"/>
      <c r="AF741" s="12"/>
    </row>
    <row r="742" ht="12.0" customHeight="1" outlineLevel="3">
      <c r="A742" s="12"/>
      <c r="B742" s="234" t="s">
        <v>1492</v>
      </c>
      <c r="C742" s="70" t="s">
        <v>1493</v>
      </c>
      <c r="D742" s="63" t="s">
        <v>612</v>
      </c>
      <c r="E742" s="183">
        <v>50.0</v>
      </c>
      <c r="F742" s="53"/>
      <c r="G742" s="184">
        <f t="shared" si="163"/>
        <v>0</v>
      </c>
      <c r="H742" s="235">
        <f t="shared" si="164"/>
        <v>0</v>
      </c>
      <c r="I742" s="57"/>
      <c r="J742" s="57"/>
      <c r="K742" s="47"/>
      <c r="L742" s="48"/>
      <c r="M742" s="12"/>
      <c r="N742" s="12"/>
      <c r="O742" s="12"/>
      <c r="P742" s="153"/>
      <c r="Q742" s="12"/>
      <c r="R742" s="49"/>
      <c r="S742" s="12"/>
      <c r="T742" s="12"/>
      <c r="U742" s="12"/>
      <c r="V742" s="12"/>
      <c r="W742" s="12"/>
      <c r="X742" s="12"/>
      <c r="Y742" s="12"/>
      <c r="Z742" s="12"/>
      <c r="AA742" s="12"/>
      <c r="AB742" s="12"/>
      <c r="AC742" s="12"/>
      <c r="AD742" s="12"/>
      <c r="AE742" s="12"/>
      <c r="AF742" s="12"/>
    </row>
    <row r="743" ht="12.0" customHeight="1" outlineLevel="3">
      <c r="A743" s="12"/>
      <c r="B743" s="234" t="s">
        <v>1494</v>
      </c>
      <c r="C743" s="70" t="s">
        <v>1495</v>
      </c>
      <c r="D743" s="63" t="s">
        <v>1479</v>
      </c>
      <c r="E743" s="183">
        <v>606.0</v>
      </c>
      <c r="F743" s="53"/>
      <c r="G743" s="184">
        <f t="shared" si="163"/>
        <v>0</v>
      </c>
      <c r="H743" s="235">
        <f t="shared" si="164"/>
        <v>0</v>
      </c>
      <c r="I743" s="57"/>
      <c r="J743" s="57"/>
      <c r="K743" s="47"/>
      <c r="L743" s="48"/>
      <c r="M743" s="12"/>
      <c r="N743" s="12"/>
      <c r="O743" s="12"/>
      <c r="P743" s="153"/>
      <c r="Q743" s="12"/>
      <c r="R743" s="49"/>
      <c r="S743" s="12"/>
      <c r="T743" s="12"/>
      <c r="U743" s="12"/>
      <c r="V743" s="12"/>
      <c r="W743" s="12"/>
      <c r="X743" s="12"/>
      <c r="Y743" s="12"/>
      <c r="Z743" s="12"/>
      <c r="AA743" s="12"/>
      <c r="AB743" s="12"/>
      <c r="AC743" s="12"/>
      <c r="AD743" s="12"/>
      <c r="AE743" s="12"/>
      <c r="AF743" s="12"/>
    </row>
    <row r="744" ht="12.0" customHeight="1" outlineLevel="3">
      <c r="A744" s="12"/>
      <c r="B744" s="234" t="s">
        <v>1496</v>
      </c>
      <c r="C744" s="70" t="s">
        <v>1497</v>
      </c>
      <c r="D744" s="63" t="s">
        <v>1479</v>
      </c>
      <c r="E744" s="183">
        <v>400.0</v>
      </c>
      <c r="F744" s="53"/>
      <c r="G744" s="184">
        <f t="shared" si="163"/>
        <v>0</v>
      </c>
      <c r="H744" s="235">
        <f t="shared" si="164"/>
        <v>0</v>
      </c>
      <c r="I744" s="57"/>
      <c r="J744" s="57"/>
      <c r="K744" s="47"/>
      <c r="L744" s="48"/>
      <c r="M744" s="12"/>
      <c r="N744" s="12"/>
      <c r="O744" s="12"/>
      <c r="P744" s="153"/>
      <c r="Q744" s="12"/>
      <c r="R744" s="49"/>
      <c r="S744" s="12"/>
      <c r="T744" s="12"/>
      <c r="U744" s="12"/>
      <c r="V744" s="12"/>
      <c r="W744" s="12"/>
      <c r="X744" s="12"/>
      <c r="Y744" s="12"/>
      <c r="Z744" s="12"/>
      <c r="AA744" s="12"/>
      <c r="AB744" s="12"/>
      <c r="AC744" s="12"/>
      <c r="AD744" s="12"/>
      <c r="AE744" s="12"/>
      <c r="AF744" s="12"/>
    </row>
    <row r="745" ht="12.0" customHeight="1" outlineLevel="3">
      <c r="A745" s="12"/>
      <c r="B745" s="234" t="s">
        <v>1498</v>
      </c>
      <c r="C745" s="70" t="s">
        <v>1499</v>
      </c>
      <c r="D745" s="63" t="s">
        <v>635</v>
      </c>
      <c r="E745" s="183">
        <v>50.0</v>
      </c>
      <c r="F745" s="53"/>
      <c r="G745" s="184">
        <f t="shared" si="163"/>
        <v>0</v>
      </c>
      <c r="H745" s="235">
        <f t="shared" si="164"/>
        <v>0</v>
      </c>
      <c r="I745" s="57"/>
      <c r="J745" s="57"/>
      <c r="K745" s="47"/>
      <c r="L745" s="48"/>
      <c r="M745" s="12"/>
      <c r="N745" s="12"/>
      <c r="O745" s="12"/>
      <c r="P745" s="153"/>
      <c r="Q745" s="12"/>
      <c r="R745" s="49"/>
      <c r="S745" s="12"/>
      <c r="T745" s="12"/>
      <c r="U745" s="12"/>
      <c r="V745" s="12"/>
      <c r="W745" s="12"/>
      <c r="X745" s="12"/>
      <c r="Y745" s="12"/>
      <c r="Z745" s="12"/>
      <c r="AA745" s="12"/>
      <c r="AB745" s="12"/>
      <c r="AC745" s="12"/>
      <c r="AD745" s="12"/>
      <c r="AE745" s="12"/>
      <c r="AF745" s="12"/>
    </row>
    <row r="746" ht="12.0" customHeight="1" outlineLevel="3">
      <c r="A746" s="12"/>
      <c r="B746" s="234" t="s">
        <v>1500</v>
      </c>
      <c r="C746" s="70" t="s">
        <v>1501</v>
      </c>
      <c r="D746" s="63" t="s">
        <v>1502</v>
      </c>
      <c r="E746" s="183">
        <v>1.0</v>
      </c>
      <c r="F746" s="53"/>
      <c r="G746" s="184">
        <f t="shared" si="163"/>
        <v>0</v>
      </c>
      <c r="H746" s="235">
        <f t="shared" si="164"/>
        <v>0</v>
      </c>
      <c r="I746" s="57"/>
      <c r="J746" s="57"/>
      <c r="K746" s="47"/>
      <c r="L746" s="48"/>
      <c r="M746" s="12"/>
      <c r="N746" s="12"/>
      <c r="O746" s="12"/>
      <c r="P746" s="153"/>
      <c r="Q746" s="12"/>
      <c r="R746" s="49"/>
      <c r="S746" s="12"/>
      <c r="T746" s="12"/>
      <c r="U746" s="12"/>
      <c r="V746" s="12"/>
      <c r="W746" s="12"/>
      <c r="X746" s="12"/>
      <c r="Y746" s="12"/>
      <c r="Z746" s="12"/>
      <c r="AA746" s="12"/>
      <c r="AB746" s="12"/>
      <c r="AC746" s="12"/>
      <c r="AD746" s="12"/>
      <c r="AE746" s="12"/>
      <c r="AF746" s="12"/>
    </row>
    <row r="747" ht="12.0" customHeight="1" outlineLevel="1">
      <c r="A747" s="168"/>
      <c r="B747" s="169">
        <v>26.0</v>
      </c>
      <c r="C747" s="170" t="s">
        <v>1503</v>
      </c>
      <c r="D747" s="171" t="s">
        <v>407</v>
      </c>
      <c r="E747" s="172"/>
      <c r="F747" s="173">
        <f>G747/$E$5</f>
        <v>0</v>
      </c>
      <c r="G747" s="174">
        <f>G748</f>
        <v>0</v>
      </c>
      <c r="H747" s="175">
        <f t="shared" si="164"/>
        <v>0</v>
      </c>
      <c r="I747" s="214"/>
      <c r="J747" s="214"/>
      <c r="K747" s="47"/>
      <c r="L747" s="48"/>
      <c r="M747" s="12"/>
      <c r="N747" s="12"/>
      <c r="O747" s="12"/>
      <c r="P747" s="153"/>
      <c r="Q747" s="12"/>
      <c r="R747" s="49"/>
      <c r="S747" s="12"/>
      <c r="T747" s="12"/>
      <c r="U747" s="12"/>
      <c r="V747" s="12"/>
      <c r="W747" s="12"/>
      <c r="X747" s="12"/>
      <c r="Y747" s="12"/>
      <c r="Z747" s="12"/>
      <c r="AA747" s="12"/>
      <c r="AB747" s="12"/>
      <c r="AC747" s="12"/>
      <c r="AD747" s="12"/>
      <c r="AE747" s="12"/>
      <c r="AF747" s="12"/>
    </row>
    <row r="748" ht="12.0" customHeight="1" outlineLevel="2">
      <c r="A748" s="12"/>
      <c r="B748" s="176">
        <v>26.1</v>
      </c>
      <c r="C748" s="177" t="s">
        <v>1504</v>
      </c>
      <c r="D748" s="178"/>
      <c r="E748" s="179"/>
      <c r="F748" s="180"/>
      <c r="G748" s="181">
        <f>SUM(G749:G751)</f>
        <v>0</v>
      </c>
      <c r="H748" s="182" t="str">
        <f>G748/$G$827</f>
        <v>#DIV/0!</v>
      </c>
      <c r="I748" s="214"/>
      <c r="J748" s="214"/>
      <c r="K748" s="47"/>
      <c r="L748" s="48"/>
      <c r="M748" s="12"/>
      <c r="N748" s="12"/>
      <c r="O748" s="12"/>
      <c r="P748" s="153"/>
      <c r="Q748" s="12"/>
      <c r="R748" s="49"/>
      <c r="S748" s="12"/>
      <c r="T748" s="12"/>
      <c r="U748" s="12"/>
      <c r="V748" s="12"/>
      <c r="W748" s="12"/>
      <c r="X748" s="12"/>
      <c r="Y748" s="12"/>
      <c r="Z748" s="12"/>
      <c r="AA748" s="12"/>
      <c r="AB748" s="12"/>
      <c r="AC748" s="12"/>
      <c r="AD748" s="12"/>
      <c r="AE748" s="12"/>
      <c r="AF748" s="12"/>
    </row>
    <row r="749" ht="12.0" customHeight="1" outlineLevel="3">
      <c r="A749" s="12"/>
      <c r="B749" s="50" t="s">
        <v>1505</v>
      </c>
      <c r="C749" s="58" t="s">
        <v>1506</v>
      </c>
      <c r="D749" s="52" t="s">
        <v>407</v>
      </c>
      <c r="E749" s="183">
        <v>1211.82</v>
      </c>
      <c r="F749" s="53">
        <f t="shared" ref="F749:F751" si="165">IFERROR(VLOOKUP(B749,#REF!,8,0),0)</f>
        <v>0</v>
      </c>
      <c r="G749" s="184">
        <f t="shared" ref="G749:G751" si="166">ROUND(E749*F749,0)</f>
        <v>0</v>
      </c>
      <c r="H749" s="56">
        <f t="shared" ref="H749:H752" si="167">IFERROR(G749/$G$827,0)</f>
        <v>0</v>
      </c>
      <c r="I749" s="57"/>
      <c r="J749" s="57"/>
      <c r="K749" s="47"/>
      <c r="L749" s="48"/>
      <c r="M749" s="12"/>
      <c r="N749" s="12"/>
      <c r="O749" s="12"/>
      <c r="P749" s="153"/>
      <c r="Q749" s="12"/>
      <c r="R749" s="49"/>
      <c r="S749" s="12"/>
      <c r="T749" s="12"/>
      <c r="U749" s="12"/>
      <c r="V749" s="12"/>
      <c r="W749" s="12"/>
      <c r="X749" s="12"/>
      <c r="Y749" s="12"/>
      <c r="Z749" s="12"/>
      <c r="AA749" s="12"/>
      <c r="AB749" s="12"/>
      <c r="AC749" s="12"/>
      <c r="AD749" s="12"/>
      <c r="AE749" s="12"/>
      <c r="AF749" s="12"/>
    </row>
    <row r="750" ht="12.0" customHeight="1" outlineLevel="3">
      <c r="A750" s="12"/>
      <c r="B750" s="50" t="s">
        <v>1507</v>
      </c>
      <c r="C750" s="58" t="s">
        <v>1508</v>
      </c>
      <c r="D750" s="52" t="s">
        <v>407</v>
      </c>
      <c r="E750" s="183">
        <v>550.38</v>
      </c>
      <c r="F750" s="53">
        <f t="shared" si="165"/>
        <v>0</v>
      </c>
      <c r="G750" s="184">
        <f t="shared" si="166"/>
        <v>0</v>
      </c>
      <c r="H750" s="56">
        <f t="shared" si="167"/>
        <v>0</v>
      </c>
      <c r="I750" s="57"/>
      <c r="J750" s="57"/>
      <c r="K750" s="47"/>
      <c r="L750" s="48"/>
      <c r="M750" s="12"/>
      <c r="N750" s="12"/>
      <c r="O750" s="12"/>
      <c r="P750" s="153"/>
      <c r="Q750" s="12"/>
      <c r="R750" s="49"/>
      <c r="S750" s="12"/>
      <c r="T750" s="12"/>
      <c r="U750" s="12"/>
      <c r="V750" s="12"/>
      <c r="W750" s="12"/>
      <c r="X750" s="12"/>
      <c r="Y750" s="12"/>
      <c r="Z750" s="12"/>
      <c r="AA750" s="12"/>
      <c r="AB750" s="12"/>
      <c r="AC750" s="12"/>
      <c r="AD750" s="12"/>
      <c r="AE750" s="12"/>
      <c r="AF750" s="12"/>
    </row>
    <row r="751" ht="12.0" customHeight="1" outlineLevel="3">
      <c r="A751" s="12"/>
      <c r="B751" s="50" t="s">
        <v>1509</v>
      </c>
      <c r="C751" s="58" t="s">
        <v>1510</v>
      </c>
      <c r="D751" s="52" t="s">
        <v>407</v>
      </c>
      <c r="E751" s="183">
        <v>1211.82</v>
      </c>
      <c r="F751" s="53">
        <f t="shared" si="165"/>
        <v>0</v>
      </c>
      <c r="G751" s="184">
        <f t="shared" si="166"/>
        <v>0</v>
      </c>
      <c r="H751" s="56">
        <f t="shared" si="167"/>
        <v>0</v>
      </c>
      <c r="I751" s="57"/>
      <c r="J751" s="57"/>
      <c r="K751" s="47"/>
      <c r="L751" s="48"/>
      <c r="M751" s="12"/>
      <c r="N751" s="12"/>
      <c r="O751" s="12"/>
      <c r="P751" s="153"/>
      <c r="Q751" s="12"/>
      <c r="R751" s="49"/>
      <c r="S751" s="12"/>
      <c r="T751" s="12"/>
      <c r="U751" s="12"/>
      <c r="V751" s="12"/>
      <c r="W751" s="12"/>
      <c r="X751" s="12"/>
      <c r="Y751" s="12"/>
      <c r="Z751" s="12"/>
      <c r="AA751" s="12"/>
      <c r="AB751" s="12"/>
      <c r="AC751" s="12"/>
      <c r="AD751" s="12"/>
      <c r="AE751" s="12"/>
      <c r="AF751" s="12"/>
    </row>
    <row r="752" ht="12.0" customHeight="1" outlineLevel="1">
      <c r="A752" s="168"/>
      <c r="B752" s="169">
        <v>27.0</v>
      </c>
      <c r="C752" s="170" t="s">
        <v>1511</v>
      </c>
      <c r="D752" s="171" t="s">
        <v>407</v>
      </c>
      <c r="E752" s="172"/>
      <c r="F752" s="173">
        <f>G752/$E$5</f>
        <v>0</v>
      </c>
      <c r="G752" s="174">
        <f>G753+G755</f>
        <v>0</v>
      </c>
      <c r="H752" s="175">
        <f t="shared" si="167"/>
        <v>0</v>
      </c>
      <c r="I752" s="214"/>
      <c r="J752" s="214"/>
      <c r="K752" s="47"/>
      <c r="L752" s="48"/>
      <c r="M752" s="12"/>
      <c r="N752" s="12"/>
      <c r="O752" s="12"/>
      <c r="P752" s="153"/>
      <c r="Q752" s="12"/>
      <c r="R752" s="49"/>
      <c r="S752" s="12"/>
      <c r="T752" s="12"/>
      <c r="U752" s="12"/>
      <c r="V752" s="12"/>
      <c r="W752" s="12"/>
      <c r="X752" s="12"/>
      <c r="Y752" s="12"/>
      <c r="Z752" s="12"/>
      <c r="AA752" s="12"/>
      <c r="AB752" s="12"/>
      <c r="AC752" s="12"/>
      <c r="AD752" s="12"/>
      <c r="AE752" s="12"/>
      <c r="AF752" s="12"/>
    </row>
    <row r="753" ht="12.0" customHeight="1" outlineLevel="2">
      <c r="A753" s="12"/>
      <c r="B753" s="176">
        <v>27.1</v>
      </c>
      <c r="C753" s="177" t="s">
        <v>1512</v>
      </c>
      <c r="D753" s="178"/>
      <c r="E753" s="179"/>
      <c r="F753" s="180"/>
      <c r="G753" s="181">
        <f>SUM(G754)</f>
        <v>0</v>
      </c>
      <c r="H753" s="182" t="str">
        <f>G753/$G$827</f>
        <v>#DIV/0!</v>
      </c>
      <c r="I753" s="214"/>
      <c r="J753" s="214"/>
      <c r="K753" s="47"/>
      <c r="L753" s="48"/>
      <c r="M753" s="12"/>
      <c r="N753" s="12"/>
      <c r="O753" s="12"/>
      <c r="P753" s="153"/>
      <c r="Q753" s="12"/>
      <c r="R753" s="49"/>
      <c r="S753" s="12"/>
      <c r="T753" s="12"/>
      <c r="U753" s="12"/>
      <c r="V753" s="12"/>
      <c r="W753" s="12"/>
      <c r="X753" s="12"/>
      <c r="Y753" s="12"/>
      <c r="Z753" s="12"/>
      <c r="AA753" s="12"/>
      <c r="AB753" s="12"/>
      <c r="AC753" s="12"/>
      <c r="AD753" s="12"/>
      <c r="AE753" s="12"/>
      <c r="AF753" s="12"/>
    </row>
    <row r="754" ht="12.0" customHeight="1" outlineLevel="3">
      <c r="A754" s="12"/>
      <c r="B754" s="50" t="s">
        <v>1513</v>
      </c>
      <c r="C754" s="58" t="s">
        <v>1514</v>
      </c>
      <c r="D754" s="52" t="s">
        <v>407</v>
      </c>
      <c r="E754" s="183">
        <v>7831.72</v>
      </c>
      <c r="F754" s="53">
        <f>IFERROR(VLOOKUP(B754,#REF!,8,0),0)</f>
        <v>0</v>
      </c>
      <c r="G754" s="184">
        <f>ROUND(E754*F754,0)</f>
        <v>0</v>
      </c>
      <c r="H754" s="56">
        <f>IFERROR(G754/$G$827,0)</f>
        <v>0</v>
      </c>
      <c r="I754" s="96"/>
      <c r="J754" s="96"/>
      <c r="K754" s="47"/>
      <c r="L754" s="48"/>
      <c r="M754" s="12"/>
      <c r="N754" s="12"/>
      <c r="O754" s="12"/>
      <c r="P754" s="153"/>
      <c r="Q754" s="12"/>
      <c r="R754" s="49"/>
      <c r="S754" s="12"/>
      <c r="T754" s="12"/>
      <c r="U754" s="12"/>
      <c r="V754" s="12"/>
      <c r="W754" s="12"/>
      <c r="X754" s="12"/>
      <c r="Y754" s="12"/>
      <c r="Z754" s="12"/>
      <c r="AA754" s="12"/>
      <c r="AB754" s="12"/>
      <c r="AC754" s="12"/>
      <c r="AD754" s="12"/>
      <c r="AE754" s="12"/>
      <c r="AF754" s="12"/>
    </row>
    <row r="755" ht="12.0" customHeight="1" outlineLevel="2">
      <c r="A755" s="12"/>
      <c r="B755" s="176">
        <v>27.2</v>
      </c>
      <c r="C755" s="177" t="s">
        <v>1515</v>
      </c>
      <c r="D755" s="178"/>
      <c r="E755" s="179"/>
      <c r="F755" s="180"/>
      <c r="G755" s="181">
        <f>SUM(G756:G757)</f>
        <v>0</v>
      </c>
      <c r="H755" s="182" t="str">
        <f>G755/$G$827</f>
        <v>#DIV/0!</v>
      </c>
      <c r="I755" s="214"/>
      <c r="J755" s="214"/>
      <c r="K755" s="47"/>
      <c r="L755" s="48"/>
      <c r="M755" s="12"/>
      <c r="N755" s="12"/>
      <c r="O755" s="12"/>
      <c r="P755" s="153"/>
      <c r="Q755" s="12"/>
      <c r="R755" s="49"/>
      <c r="S755" s="12"/>
      <c r="T755" s="12"/>
      <c r="U755" s="12"/>
      <c r="V755" s="12"/>
      <c r="W755" s="12"/>
      <c r="X755" s="12"/>
      <c r="Y755" s="12"/>
      <c r="Z755" s="12"/>
      <c r="AA755" s="12"/>
      <c r="AB755" s="12"/>
      <c r="AC755" s="12"/>
      <c r="AD755" s="12"/>
      <c r="AE755" s="12"/>
      <c r="AF755" s="12"/>
    </row>
    <row r="756" ht="12.0" customHeight="1" outlineLevel="3">
      <c r="A756" s="12"/>
      <c r="B756" s="50" t="s">
        <v>1516</v>
      </c>
      <c r="C756" s="58" t="s">
        <v>1517</v>
      </c>
      <c r="D756" s="52" t="s">
        <v>407</v>
      </c>
      <c r="E756" s="183">
        <v>12845.87</v>
      </c>
      <c r="F756" s="53">
        <f t="shared" ref="F756:F757" si="168">IFERROR(VLOOKUP(B756,#REF!,8,0),0)</f>
        <v>0</v>
      </c>
      <c r="G756" s="184">
        <f t="shared" ref="G756:G757" si="169">E756*F756</f>
        <v>0</v>
      </c>
      <c r="H756" s="56">
        <f t="shared" ref="H756:H757" si="170">IFERROR(G756/$G$827,0)</f>
        <v>0</v>
      </c>
      <c r="I756" s="96"/>
      <c r="J756" s="96"/>
      <c r="K756" s="47"/>
      <c r="L756" s="48"/>
      <c r="M756" s="12"/>
      <c r="N756" s="12"/>
      <c r="O756" s="12"/>
      <c r="P756" s="153"/>
      <c r="Q756" s="12"/>
      <c r="R756" s="49"/>
      <c r="S756" s="12"/>
      <c r="T756" s="12"/>
      <c r="U756" s="12"/>
      <c r="V756" s="12"/>
      <c r="W756" s="12"/>
      <c r="X756" s="12"/>
      <c r="Y756" s="12"/>
      <c r="Z756" s="12"/>
      <c r="AA756" s="12"/>
      <c r="AB756" s="12"/>
      <c r="AC756" s="12"/>
      <c r="AD756" s="12"/>
      <c r="AE756" s="12"/>
      <c r="AF756" s="12"/>
    </row>
    <row r="757" ht="12.0" customHeight="1" outlineLevel="3">
      <c r="A757" s="12"/>
      <c r="B757" s="50" t="s">
        <v>1518</v>
      </c>
      <c r="C757" s="58" t="s">
        <v>1519</v>
      </c>
      <c r="D757" s="52" t="s">
        <v>407</v>
      </c>
      <c r="E757" s="183">
        <v>12845.87</v>
      </c>
      <c r="F757" s="53">
        <f t="shared" si="168"/>
        <v>0</v>
      </c>
      <c r="G757" s="184">
        <f t="shared" si="169"/>
        <v>0</v>
      </c>
      <c r="H757" s="56">
        <f t="shared" si="170"/>
        <v>0</v>
      </c>
      <c r="I757" s="96"/>
      <c r="J757" s="96"/>
      <c r="K757" s="47"/>
      <c r="L757" s="48"/>
      <c r="M757" s="12"/>
      <c r="N757" s="12"/>
      <c r="O757" s="12"/>
      <c r="P757" s="153"/>
      <c r="Q757" s="12"/>
      <c r="R757" s="49"/>
      <c r="S757" s="12"/>
      <c r="T757" s="12"/>
      <c r="U757" s="12"/>
      <c r="V757" s="12"/>
      <c r="W757" s="12"/>
      <c r="X757" s="12"/>
      <c r="Y757" s="12"/>
      <c r="Z757" s="12"/>
      <c r="AA757" s="12"/>
      <c r="AB757" s="12"/>
      <c r="AC757" s="12"/>
      <c r="AD757" s="12"/>
      <c r="AE757" s="12"/>
      <c r="AF757" s="12"/>
    </row>
    <row r="758" ht="12.0" customHeight="1">
      <c r="A758" s="12"/>
      <c r="B758" s="236" t="s">
        <v>1520</v>
      </c>
      <c r="C758" s="237" t="s">
        <v>1521</v>
      </c>
      <c r="D758" s="238" t="s">
        <v>407</v>
      </c>
      <c r="E758" s="239">
        <v>4637.58</v>
      </c>
      <c r="F758" s="240">
        <f>G758/E758</f>
        <v>0</v>
      </c>
      <c r="G758" s="241">
        <f t="shared" ref="G758:H758" si="171">G759+G816</f>
        <v>0</v>
      </c>
      <c r="H758" s="242">
        <f t="shared" si="171"/>
        <v>0</v>
      </c>
      <c r="I758" s="22"/>
      <c r="J758" s="22"/>
      <c r="K758" s="9"/>
      <c r="L758" s="12"/>
      <c r="M758" s="12"/>
      <c r="N758" s="12"/>
      <c r="O758" s="12"/>
      <c r="P758" s="153"/>
      <c r="Q758" s="12"/>
      <c r="R758" s="12"/>
      <c r="S758" s="12"/>
      <c r="T758" s="12"/>
      <c r="U758" s="12"/>
      <c r="V758" s="12"/>
      <c r="W758" s="12"/>
      <c r="X758" s="12"/>
      <c r="Y758" s="12"/>
      <c r="Z758" s="12"/>
      <c r="AA758" s="12"/>
      <c r="AB758" s="12"/>
      <c r="AC758" s="12"/>
      <c r="AD758" s="12"/>
      <c r="AE758" s="12"/>
      <c r="AF758" s="12"/>
    </row>
    <row r="759" ht="12.0" customHeight="1" outlineLevel="1">
      <c r="A759" s="12"/>
      <c r="B759" s="169">
        <v>28.0</v>
      </c>
      <c r="C759" s="170" t="s">
        <v>1522</v>
      </c>
      <c r="D759" s="171" t="s">
        <v>407</v>
      </c>
      <c r="E759" s="172"/>
      <c r="F759" s="173">
        <f>G759/$E$758</f>
        <v>0</v>
      </c>
      <c r="G759" s="174">
        <f>G760+G768+G778+G783+G790+G804+G807+G814</f>
        <v>0</v>
      </c>
      <c r="H759" s="175">
        <f>IFERROR(G759/$G$827,0)</f>
        <v>0</v>
      </c>
      <c r="I759" s="214"/>
      <c r="J759" s="214"/>
      <c r="K759" s="47"/>
      <c r="L759" s="48"/>
      <c r="M759" s="12"/>
      <c r="N759" s="12"/>
      <c r="O759" s="12"/>
      <c r="P759" s="153"/>
      <c r="Q759" s="12"/>
      <c r="R759" s="49"/>
      <c r="S759" s="12"/>
      <c r="T759" s="12"/>
      <c r="U759" s="12"/>
      <c r="V759" s="12"/>
      <c r="W759" s="12"/>
      <c r="X759" s="12"/>
      <c r="Y759" s="12"/>
      <c r="Z759" s="12"/>
      <c r="AA759" s="12"/>
      <c r="AB759" s="12"/>
      <c r="AC759" s="12"/>
      <c r="AD759" s="12"/>
      <c r="AE759" s="12"/>
      <c r="AF759" s="12"/>
    </row>
    <row r="760" ht="12.0" customHeight="1" outlineLevel="2">
      <c r="A760" s="12"/>
      <c r="B760" s="176">
        <v>28.1</v>
      </c>
      <c r="C760" s="177" t="s">
        <v>1523</v>
      </c>
      <c r="D760" s="178"/>
      <c r="E760" s="179"/>
      <c r="F760" s="180"/>
      <c r="G760" s="181">
        <f>SUM(G761:G767)</f>
        <v>0</v>
      </c>
      <c r="H760" s="182" t="str">
        <f>G760/$G$827</f>
        <v>#DIV/0!</v>
      </c>
      <c r="I760" s="214"/>
      <c r="J760" s="214"/>
      <c r="K760" s="47"/>
      <c r="L760" s="48"/>
      <c r="M760" s="12"/>
      <c r="N760" s="12"/>
      <c r="O760" s="12"/>
      <c r="P760" s="153"/>
      <c r="Q760" s="12"/>
      <c r="R760" s="49"/>
      <c r="S760" s="12"/>
      <c r="T760" s="12"/>
      <c r="U760" s="12"/>
      <c r="V760" s="12"/>
      <c r="W760" s="12"/>
      <c r="X760" s="12"/>
      <c r="Y760" s="12"/>
      <c r="Z760" s="12"/>
      <c r="AA760" s="12"/>
      <c r="AB760" s="12"/>
      <c r="AC760" s="12"/>
      <c r="AD760" s="12"/>
      <c r="AE760" s="12"/>
      <c r="AF760" s="12"/>
    </row>
    <row r="761" ht="12.0" customHeight="1" outlineLevel="3">
      <c r="A761" s="12"/>
      <c r="B761" s="50" t="s">
        <v>1524</v>
      </c>
      <c r="C761" s="58" t="s">
        <v>443</v>
      </c>
      <c r="D761" s="52" t="s">
        <v>61</v>
      </c>
      <c r="E761" s="183">
        <v>1978.52</v>
      </c>
      <c r="F761" s="53">
        <f t="shared" ref="F761:F767" si="172">IFERROR(VLOOKUP(B761,#REF!,8,0),0)</f>
        <v>0</v>
      </c>
      <c r="G761" s="184">
        <f t="shared" ref="G761:G767" si="173">ROUND(E761*F761,0)</f>
        <v>0</v>
      </c>
      <c r="H761" s="56">
        <f t="shared" ref="H761:H767" si="174">IFERROR(G761/$G$827,0)</f>
        <v>0</v>
      </c>
      <c r="I761" s="57"/>
      <c r="J761" s="57"/>
      <c r="K761" s="47"/>
      <c r="L761" s="48"/>
      <c r="M761" s="12"/>
      <c r="N761" s="12"/>
      <c r="O761" s="12"/>
      <c r="P761" s="153"/>
      <c r="Q761" s="12"/>
      <c r="R761" s="49"/>
      <c r="S761" s="48"/>
      <c r="T761" s="12"/>
      <c r="U761" s="12"/>
      <c r="V761" s="12"/>
      <c r="W761" s="12"/>
      <c r="X761" s="12"/>
      <c r="Y761" s="12"/>
      <c r="Z761" s="12"/>
      <c r="AA761" s="12"/>
      <c r="AB761" s="12"/>
      <c r="AC761" s="12"/>
      <c r="AD761" s="12"/>
      <c r="AE761" s="12"/>
      <c r="AF761" s="12"/>
    </row>
    <row r="762" ht="12.0" customHeight="1" outlineLevel="3">
      <c r="A762" s="12"/>
      <c r="B762" s="50" t="s">
        <v>1525</v>
      </c>
      <c r="C762" s="58" t="s">
        <v>451</v>
      </c>
      <c r="D762" s="52" t="s">
        <v>407</v>
      </c>
      <c r="E762" s="183">
        <v>4637.58</v>
      </c>
      <c r="F762" s="53">
        <f t="shared" si="172"/>
        <v>0</v>
      </c>
      <c r="G762" s="184">
        <f t="shared" si="173"/>
        <v>0</v>
      </c>
      <c r="H762" s="56">
        <f t="shared" si="174"/>
        <v>0</v>
      </c>
      <c r="I762" s="57"/>
      <c r="J762" s="57"/>
      <c r="K762" s="47"/>
      <c r="L762" s="48"/>
      <c r="M762" s="12"/>
      <c r="N762" s="12"/>
      <c r="O762" s="12"/>
      <c r="P762" s="153"/>
      <c r="Q762" s="12"/>
      <c r="R762" s="49"/>
      <c r="S762" s="12"/>
      <c r="T762" s="12"/>
      <c r="U762" s="12"/>
      <c r="V762" s="12"/>
      <c r="W762" s="12"/>
      <c r="X762" s="12"/>
      <c r="Y762" s="12"/>
      <c r="Z762" s="12"/>
      <c r="AA762" s="12"/>
      <c r="AB762" s="12"/>
      <c r="AC762" s="12"/>
      <c r="AD762" s="12"/>
      <c r="AE762" s="12"/>
      <c r="AF762" s="12"/>
    </row>
    <row r="763" ht="12.0" customHeight="1" outlineLevel="3">
      <c r="A763" s="12"/>
      <c r="B763" s="50" t="s">
        <v>1526</v>
      </c>
      <c r="C763" s="51" t="s">
        <v>1527</v>
      </c>
      <c r="D763" s="52" t="s">
        <v>61</v>
      </c>
      <c r="E763" s="183">
        <v>6431.99</v>
      </c>
      <c r="F763" s="53">
        <f t="shared" si="172"/>
        <v>0</v>
      </c>
      <c r="G763" s="184">
        <f t="shared" si="173"/>
        <v>0</v>
      </c>
      <c r="H763" s="56">
        <f t="shared" si="174"/>
        <v>0</v>
      </c>
      <c r="I763" s="57"/>
      <c r="J763" s="57"/>
      <c r="K763" s="9"/>
      <c r="L763" s="12"/>
      <c r="M763" s="12"/>
      <c r="N763" s="12"/>
      <c r="O763" s="12"/>
      <c r="P763" s="153"/>
      <c r="Q763" s="12"/>
      <c r="R763" s="49"/>
      <c r="S763" s="12"/>
      <c r="T763" s="12"/>
      <c r="U763" s="12"/>
      <c r="V763" s="12"/>
      <c r="W763" s="12"/>
      <c r="X763" s="12"/>
      <c r="Y763" s="12"/>
      <c r="Z763" s="12"/>
      <c r="AA763" s="12"/>
      <c r="AB763" s="12"/>
      <c r="AC763" s="12"/>
      <c r="AD763" s="12"/>
      <c r="AE763" s="12"/>
      <c r="AF763" s="12"/>
    </row>
    <row r="764" ht="12.0" customHeight="1" outlineLevel="3">
      <c r="A764" s="12"/>
      <c r="B764" s="50" t="s">
        <v>1528</v>
      </c>
      <c r="C764" s="58" t="s">
        <v>447</v>
      </c>
      <c r="D764" s="52" t="s">
        <v>61</v>
      </c>
      <c r="E764" s="183">
        <v>2041.77</v>
      </c>
      <c r="F764" s="53">
        <f t="shared" si="172"/>
        <v>0</v>
      </c>
      <c r="G764" s="184">
        <f t="shared" si="173"/>
        <v>0</v>
      </c>
      <c r="H764" s="56">
        <f t="shared" si="174"/>
        <v>0</v>
      </c>
      <c r="I764" s="57"/>
      <c r="J764" s="57"/>
      <c r="K764" s="47"/>
      <c r="L764" s="48"/>
      <c r="M764" s="12"/>
      <c r="N764" s="12"/>
      <c r="O764" s="12"/>
      <c r="P764" s="153"/>
      <c r="Q764" s="12"/>
      <c r="R764" s="49"/>
      <c r="S764" s="12"/>
      <c r="T764" s="12"/>
      <c r="U764" s="12"/>
      <c r="V764" s="12"/>
      <c r="W764" s="12"/>
      <c r="X764" s="12"/>
      <c r="Y764" s="12"/>
      <c r="Z764" s="12"/>
      <c r="AA764" s="12"/>
      <c r="AB764" s="12"/>
      <c r="AC764" s="12"/>
      <c r="AD764" s="12"/>
      <c r="AE764" s="12"/>
      <c r="AF764" s="12"/>
    </row>
    <row r="765" ht="12.0" customHeight="1" outlineLevel="3">
      <c r="A765" s="12"/>
      <c r="B765" s="50" t="s">
        <v>1529</v>
      </c>
      <c r="C765" s="58" t="s">
        <v>1530</v>
      </c>
      <c r="D765" s="52" t="s">
        <v>61</v>
      </c>
      <c r="E765" s="183">
        <v>603.42</v>
      </c>
      <c r="F765" s="53">
        <f t="shared" si="172"/>
        <v>0</v>
      </c>
      <c r="G765" s="184">
        <f t="shared" si="173"/>
        <v>0</v>
      </c>
      <c r="H765" s="56">
        <f t="shared" si="174"/>
        <v>0</v>
      </c>
      <c r="I765" s="57"/>
      <c r="J765" s="57"/>
      <c r="K765" s="47"/>
      <c r="L765" s="48"/>
      <c r="M765" s="12"/>
      <c r="N765" s="12"/>
      <c r="O765" s="12"/>
      <c r="P765" s="153"/>
      <c r="Q765" s="12"/>
      <c r="R765" s="49"/>
      <c r="S765" s="12"/>
      <c r="T765" s="12"/>
      <c r="U765" s="12"/>
      <c r="V765" s="12"/>
      <c r="W765" s="12"/>
      <c r="X765" s="12"/>
      <c r="Y765" s="12"/>
      <c r="Z765" s="12"/>
      <c r="AA765" s="12"/>
      <c r="AB765" s="12"/>
      <c r="AC765" s="12"/>
      <c r="AD765" s="12"/>
      <c r="AE765" s="12"/>
      <c r="AF765" s="12"/>
    </row>
    <row r="766" ht="12.0" customHeight="1" outlineLevel="3">
      <c r="A766" s="12"/>
      <c r="B766" s="50" t="s">
        <v>1531</v>
      </c>
      <c r="C766" s="58" t="s">
        <v>1532</v>
      </c>
      <c r="D766" s="52" t="s">
        <v>407</v>
      </c>
      <c r="E766" s="183">
        <v>8714.34</v>
      </c>
      <c r="F766" s="53">
        <f t="shared" si="172"/>
        <v>0</v>
      </c>
      <c r="G766" s="184">
        <f t="shared" si="173"/>
        <v>0</v>
      </c>
      <c r="H766" s="56">
        <f t="shared" si="174"/>
        <v>0</v>
      </c>
      <c r="I766" s="57"/>
      <c r="J766" s="57"/>
      <c r="K766" s="47"/>
      <c r="L766" s="48"/>
      <c r="M766" s="12"/>
      <c r="N766" s="12"/>
      <c r="O766" s="12"/>
      <c r="P766" s="153"/>
      <c r="Q766" s="12"/>
      <c r="R766" s="49"/>
      <c r="S766" s="12"/>
      <c r="T766" s="12"/>
      <c r="U766" s="12"/>
      <c r="V766" s="12"/>
      <c r="W766" s="12"/>
      <c r="X766" s="12"/>
      <c r="Y766" s="12"/>
      <c r="Z766" s="12"/>
      <c r="AA766" s="12"/>
      <c r="AB766" s="12"/>
      <c r="AC766" s="12"/>
      <c r="AD766" s="12"/>
      <c r="AE766" s="12"/>
      <c r="AF766" s="12"/>
    </row>
    <row r="767" ht="30.75" customHeight="1" outlineLevel="3">
      <c r="A767" s="12"/>
      <c r="B767" s="50" t="s">
        <v>1533</v>
      </c>
      <c r="C767" s="58" t="s">
        <v>1534</v>
      </c>
      <c r="D767" s="52" t="s">
        <v>407</v>
      </c>
      <c r="E767" s="183">
        <v>31.92</v>
      </c>
      <c r="F767" s="53">
        <f t="shared" si="172"/>
        <v>0</v>
      </c>
      <c r="G767" s="184">
        <f t="shared" si="173"/>
        <v>0</v>
      </c>
      <c r="H767" s="56">
        <f t="shared" si="174"/>
        <v>0</v>
      </c>
      <c r="I767" s="57"/>
      <c r="J767" s="57"/>
      <c r="K767" s="9"/>
      <c r="L767" s="12"/>
      <c r="M767" s="12"/>
      <c r="N767" s="12"/>
      <c r="O767" s="12"/>
      <c r="P767" s="153"/>
      <c r="Q767" s="12"/>
      <c r="R767" s="49"/>
      <c r="S767" s="12"/>
      <c r="T767" s="12"/>
      <c r="U767" s="12"/>
      <c r="V767" s="12"/>
      <c r="W767" s="12"/>
      <c r="X767" s="12"/>
      <c r="Y767" s="12"/>
      <c r="Z767" s="12"/>
      <c r="AA767" s="12"/>
      <c r="AB767" s="12"/>
      <c r="AC767" s="12"/>
      <c r="AD767" s="12"/>
      <c r="AE767" s="12"/>
      <c r="AF767" s="12"/>
    </row>
    <row r="768" ht="12.0" customHeight="1" outlineLevel="2">
      <c r="A768" s="12"/>
      <c r="B768" s="176">
        <v>28.2</v>
      </c>
      <c r="C768" s="177" t="s">
        <v>1535</v>
      </c>
      <c r="D768" s="178"/>
      <c r="E768" s="179"/>
      <c r="F768" s="180"/>
      <c r="G768" s="181">
        <f>SUM(G769:G777)</f>
        <v>0</v>
      </c>
      <c r="H768" s="182" t="str">
        <f>G768/$G$827</f>
        <v>#DIV/0!</v>
      </c>
      <c r="I768" s="214"/>
      <c r="J768" s="214"/>
      <c r="K768" s="47"/>
      <c r="L768" s="48"/>
      <c r="M768" s="12"/>
      <c r="N768" s="12"/>
      <c r="O768" s="12"/>
      <c r="P768" s="153"/>
      <c r="Q768" s="12"/>
      <c r="R768" s="49"/>
      <c r="S768" s="12"/>
      <c r="T768" s="12"/>
      <c r="U768" s="12"/>
      <c r="V768" s="12"/>
      <c r="W768" s="12"/>
      <c r="X768" s="12"/>
      <c r="Y768" s="12"/>
      <c r="Z768" s="12"/>
      <c r="AA768" s="12"/>
      <c r="AB768" s="12"/>
      <c r="AC768" s="12"/>
      <c r="AD768" s="12"/>
      <c r="AE768" s="12"/>
      <c r="AF768" s="12"/>
    </row>
    <row r="769" ht="12.0" customHeight="1" outlineLevel="3">
      <c r="A769" s="12"/>
      <c r="B769" s="50" t="s">
        <v>1536</v>
      </c>
      <c r="C769" s="58" t="s">
        <v>1537</v>
      </c>
      <c r="D769" s="52" t="s">
        <v>61</v>
      </c>
      <c r="E769" s="183">
        <v>15.03</v>
      </c>
      <c r="F769" s="53">
        <f t="shared" ref="F769:F777" si="175">IFERROR(VLOOKUP(B769,#REF!,8,0),0)</f>
        <v>0</v>
      </c>
      <c r="G769" s="184">
        <f t="shared" ref="G769:G777" si="176">ROUND(E769*F769,0)</f>
        <v>0</v>
      </c>
      <c r="H769" s="56">
        <f t="shared" ref="H769:H777" si="177">IFERROR(G769/$G$827,0)</f>
        <v>0</v>
      </c>
      <c r="I769" s="57"/>
      <c r="J769" s="57"/>
      <c r="K769" s="9"/>
      <c r="L769" s="12"/>
      <c r="M769" s="12"/>
      <c r="N769" s="12"/>
      <c r="O769" s="12"/>
      <c r="P769" s="153"/>
      <c r="Q769" s="12"/>
      <c r="R769" s="49"/>
      <c r="S769" s="12"/>
      <c r="T769" s="12"/>
      <c r="U769" s="12"/>
      <c r="V769" s="12"/>
      <c r="W769" s="12"/>
      <c r="X769" s="12"/>
      <c r="Y769" s="12"/>
      <c r="Z769" s="12"/>
      <c r="AA769" s="12"/>
      <c r="AB769" s="12"/>
      <c r="AC769" s="12"/>
      <c r="AD769" s="12"/>
      <c r="AE769" s="12"/>
      <c r="AF769" s="12"/>
    </row>
    <row r="770" ht="12.0" customHeight="1" outlineLevel="3">
      <c r="A770" s="12"/>
      <c r="B770" s="50" t="s">
        <v>1538</v>
      </c>
      <c r="C770" s="189" t="s">
        <v>1539</v>
      </c>
      <c r="D770" s="52" t="s">
        <v>407</v>
      </c>
      <c r="E770" s="183">
        <v>1605.43</v>
      </c>
      <c r="F770" s="53">
        <f t="shared" si="175"/>
        <v>0</v>
      </c>
      <c r="G770" s="184">
        <f t="shared" si="176"/>
        <v>0</v>
      </c>
      <c r="H770" s="56">
        <f t="shared" si="177"/>
        <v>0</v>
      </c>
      <c r="I770" s="57"/>
      <c r="J770" s="243"/>
      <c r="K770" s="47"/>
      <c r="L770" s="48"/>
      <c r="M770" s="12"/>
      <c r="N770" s="12"/>
      <c r="O770" s="12"/>
      <c r="P770" s="153"/>
      <c r="Q770" s="12"/>
      <c r="R770" s="49"/>
      <c r="S770" s="48"/>
      <c r="T770" s="12"/>
      <c r="U770" s="12"/>
      <c r="V770" s="12"/>
      <c r="W770" s="12"/>
      <c r="X770" s="12"/>
      <c r="Y770" s="12"/>
      <c r="Z770" s="12"/>
      <c r="AA770" s="12"/>
      <c r="AB770" s="12"/>
      <c r="AC770" s="12"/>
      <c r="AD770" s="12"/>
      <c r="AE770" s="12"/>
      <c r="AF770" s="12"/>
    </row>
    <row r="771" ht="12.0" customHeight="1" outlineLevel="3">
      <c r="A771" s="12"/>
      <c r="B771" s="50" t="s">
        <v>1540</v>
      </c>
      <c r="C771" s="189" t="s">
        <v>1541</v>
      </c>
      <c r="D771" s="52" t="s">
        <v>407</v>
      </c>
      <c r="E771" s="183">
        <v>3017.12</v>
      </c>
      <c r="F771" s="53">
        <f t="shared" si="175"/>
        <v>0</v>
      </c>
      <c r="G771" s="184">
        <f t="shared" si="176"/>
        <v>0</v>
      </c>
      <c r="H771" s="56">
        <f t="shared" si="177"/>
        <v>0</v>
      </c>
      <c r="I771" s="57"/>
      <c r="J771" s="243"/>
      <c r="K771" s="47"/>
      <c r="L771" s="48"/>
      <c r="M771" s="12"/>
      <c r="N771" s="12"/>
      <c r="O771" s="12"/>
      <c r="P771" s="153"/>
      <c r="Q771" s="12"/>
      <c r="R771" s="49"/>
      <c r="S771" s="12"/>
      <c r="T771" s="12"/>
      <c r="U771" s="12"/>
      <c r="V771" s="12"/>
      <c r="W771" s="12"/>
      <c r="X771" s="12"/>
      <c r="Y771" s="12"/>
      <c r="Z771" s="12"/>
      <c r="AA771" s="12"/>
      <c r="AB771" s="12"/>
      <c r="AC771" s="12"/>
      <c r="AD771" s="12"/>
      <c r="AE771" s="12"/>
      <c r="AF771" s="12"/>
    </row>
    <row r="772" ht="12.0" customHeight="1" outlineLevel="3">
      <c r="A772" s="12"/>
      <c r="B772" s="50" t="s">
        <v>1542</v>
      </c>
      <c r="C772" s="189" t="s">
        <v>1543</v>
      </c>
      <c r="D772" s="52" t="s">
        <v>407</v>
      </c>
      <c r="E772" s="183">
        <v>941.23</v>
      </c>
      <c r="F772" s="53">
        <f t="shared" si="175"/>
        <v>0</v>
      </c>
      <c r="G772" s="184">
        <f t="shared" si="176"/>
        <v>0</v>
      </c>
      <c r="H772" s="56">
        <f t="shared" si="177"/>
        <v>0</v>
      </c>
      <c r="I772" s="57"/>
      <c r="J772" s="243"/>
      <c r="K772" s="47"/>
      <c r="L772" s="48"/>
      <c r="M772" s="12"/>
      <c r="N772" s="12"/>
      <c r="O772" s="12"/>
      <c r="P772" s="153"/>
      <c r="Q772" s="12"/>
      <c r="R772" s="49"/>
      <c r="S772" s="48"/>
      <c r="T772" s="12"/>
      <c r="U772" s="12"/>
      <c r="V772" s="12"/>
      <c r="W772" s="12"/>
      <c r="X772" s="12"/>
      <c r="Y772" s="12"/>
      <c r="Z772" s="12"/>
      <c r="AA772" s="12"/>
      <c r="AB772" s="12"/>
      <c r="AC772" s="12"/>
      <c r="AD772" s="12"/>
      <c r="AE772" s="12"/>
      <c r="AF772" s="12"/>
    </row>
    <row r="773" ht="12.0" customHeight="1" outlineLevel="3">
      <c r="A773" s="12"/>
      <c r="B773" s="50" t="s">
        <v>1544</v>
      </c>
      <c r="C773" s="189" t="s">
        <v>1545</v>
      </c>
      <c r="D773" s="52" t="s">
        <v>13</v>
      </c>
      <c r="E773" s="183">
        <v>591.1</v>
      </c>
      <c r="F773" s="53">
        <f t="shared" si="175"/>
        <v>0</v>
      </c>
      <c r="G773" s="184">
        <f t="shared" si="176"/>
        <v>0</v>
      </c>
      <c r="H773" s="56">
        <f t="shared" si="177"/>
        <v>0</v>
      </c>
      <c r="I773" s="57"/>
      <c r="J773" s="243"/>
      <c r="K773" s="47"/>
      <c r="L773" s="48"/>
      <c r="M773" s="12"/>
      <c r="N773" s="12"/>
      <c r="O773" s="12"/>
      <c r="P773" s="153"/>
      <c r="Q773" s="12"/>
      <c r="R773" s="49"/>
      <c r="S773" s="12"/>
      <c r="T773" s="12"/>
      <c r="U773" s="12"/>
      <c r="V773" s="12"/>
      <c r="W773" s="12"/>
      <c r="X773" s="12"/>
      <c r="Y773" s="12"/>
      <c r="Z773" s="12"/>
      <c r="AA773" s="12"/>
      <c r="AB773" s="12"/>
      <c r="AC773" s="12"/>
      <c r="AD773" s="12"/>
      <c r="AE773" s="12"/>
      <c r="AF773" s="12"/>
    </row>
    <row r="774" ht="12.0" customHeight="1" outlineLevel="3">
      <c r="A774" s="12"/>
      <c r="B774" s="50" t="s">
        <v>1546</v>
      </c>
      <c r="C774" s="189" t="s">
        <v>1547</v>
      </c>
      <c r="D774" s="52" t="s">
        <v>13</v>
      </c>
      <c r="E774" s="183">
        <v>591.1</v>
      </c>
      <c r="F774" s="53">
        <f t="shared" si="175"/>
        <v>0</v>
      </c>
      <c r="G774" s="184">
        <f t="shared" si="176"/>
        <v>0</v>
      </c>
      <c r="H774" s="56">
        <f t="shared" si="177"/>
        <v>0</v>
      </c>
      <c r="I774" s="57"/>
      <c r="J774" s="243"/>
      <c r="K774" s="47"/>
      <c r="L774" s="48"/>
      <c r="M774" s="12"/>
      <c r="N774" s="12"/>
      <c r="O774" s="12"/>
      <c r="P774" s="153"/>
      <c r="Q774" s="12"/>
      <c r="R774" s="49"/>
      <c r="S774" s="12"/>
      <c r="T774" s="12"/>
      <c r="U774" s="12"/>
      <c r="V774" s="12"/>
      <c r="W774" s="12"/>
      <c r="X774" s="12"/>
      <c r="Y774" s="12"/>
      <c r="Z774" s="12"/>
      <c r="AA774" s="12"/>
      <c r="AB774" s="12"/>
      <c r="AC774" s="12"/>
      <c r="AD774" s="12"/>
      <c r="AE774" s="12"/>
      <c r="AF774" s="12"/>
    </row>
    <row r="775" ht="12.0" customHeight="1" outlineLevel="3">
      <c r="A775" s="12"/>
      <c r="B775" s="50" t="s">
        <v>1548</v>
      </c>
      <c r="C775" s="189" t="s">
        <v>1549</v>
      </c>
      <c r="D775" s="52" t="s">
        <v>13</v>
      </c>
      <c r="E775" s="183">
        <v>3963.59</v>
      </c>
      <c r="F775" s="53">
        <f t="shared" si="175"/>
        <v>0</v>
      </c>
      <c r="G775" s="184">
        <f t="shared" si="176"/>
        <v>0</v>
      </c>
      <c r="H775" s="56">
        <f t="shared" si="177"/>
        <v>0</v>
      </c>
      <c r="I775" s="57"/>
      <c r="J775" s="243"/>
      <c r="K775" s="47"/>
      <c r="L775" s="48"/>
      <c r="M775" s="12"/>
      <c r="N775" s="12"/>
      <c r="O775" s="12"/>
      <c r="P775" s="153"/>
      <c r="Q775" s="12"/>
      <c r="R775" s="49"/>
      <c r="S775" s="48"/>
      <c r="T775" s="12"/>
      <c r="U775" s="12"/>
      <c r="V775" s="12"/>
      <c r="W775" s="12"/>
      <c r="X775" s="12"/>
      <c r="Y775" s="12"/>
      <c r="Z775" s="12"/>
      <c r="AA775" s="12"/>
      <c r="AB775" s="12"/>
      <c r="AC775" s="12"/>
      <c r="AD775" s="12"/>
      <c r="AE775" s="12"/>
      <c r="AF775" s="12"/>
    </row>
    <row r="776" ht="12.0" customHeight="1" outlineLevel="3">
      <c r="A776" s="12"/>
      <c r="B776" s="50" t="s">
        <v>1550</v>
      </c>
      <c r="C776" s="189" t="s">
        <v>1551</v>
      </c>
      <c r="D776" s="52" t="s">
        <v>13</v>
      </c>
      <c r="E776" s="183">
        <v>87.89</v>
      </c>
      <c r="F776" s="53">
        <f t="shared" si="175"/>
        <v>0</v>
      </c>
      <c r="G776" s="184">
        <f t="shared" si="176"/>
        <v>0</v>
      </c>
      <c r="H776" s="56">
        <f t="shared" si="177"/>
        <v>0</v>
      </c>
      <c r="I776" s="57"/>
      <c r="J776" s="57"/>
      <c r="K776" s="47"/>
      <c r="L776" s="48"/>
      <c r="M776" s="12"/>
      <c r="N776" s="12"/>
      <c r="O776" s="12"/>
      <c r="P776" s="153"/>
      <c r="Q776" s="12"/>
      <c r="R776" s="49"/>
      <c r="S776" s="48"/>
      <c r="T776" s="12"/>
      <c r="U776" s="12"/>
      <c r="V776" s="12"/>
      <c r="W776" s="12"/>
      <c r="X776" s="12"/>
      <c r="Y776" s="12"/>
      <c r="Z776" s="12"/>
      <c r="AA776" s="12"/>
      <c r="AB776" s="12"/>
      <c r="AC776" s="12"/>
      <c r="AD776" s="12"/>
      <c r="AE776" s="12"/>
      <c r="AF776" s="12"/>
    </row>
    <row r="777" ht="12.0" customHeight="1" outlineLevel="3">
      <c r="A777" s="12"/>
      <c r="B777" s="50" t="s">
        <v>1552</v>
      </c>
      <c r="C777" s="189" t="s">
        <v>1553</v>
      </c>
      <c r="D777" s="52" t="s">
        <v>13</v>
      </c>
      <c r="E777" s="183">
        <v>11.6</v>
      </c>
      <c r="F777" s="53">
        <f t="shared" si="175"/>
        <v>0</v>
      </c>
      <c r="G777" s="184">
        <f t="shared" si="176"/>
        <v>0</v>
      </c>
      <c r="H777" s="56">
        <f t="shared" si="177"/>
        <v>0</v>
      </c>
      <c r="I777" s="57"/>
      <c r="J777" s="57"/>
      <c r="K777" s="47"/>
      <c r="L777" s="48"/>
      <c r="M777" s="12"/>
      <c r="N777" s="12"/>
      <c r="O777" s="12"/>
      <c r="P777" s="153"/>
      <c r="Q777" s="12"/>
      <c r="R777" s="49"/>
      <c r="S777" s="12"/>
      <c r="T777" s="12"/>
      <c r="U777" s="12"/>
      <c r="V777" s="12"/>
      <c r="W777" s="12"/>
      <c r="X777" s="12"/>
      <c r="Y777" s="12"/>
      <c r="Z777" s="12"/>
      <c r="AA777" s="12"/>
      <c r="AB777" s="12"/>
      <c r="AC777" s="12"/>
      <c r="AD777" s="12"/>
      <c r="AE777" s="12"/>
      <c r="AF777" s="12"/>
    </row>
    <row r="778" ht="12.0" customHeight="1" outlineLevel="2">
      <c r="A778" s="12"/>
      <c r="B778" s="176">
        <v>28.3</v>
      </c>
      <c r="C778" s="177" t="s">
        <v>1554</v>
      </c>
      <c r="D778" s="178"/>
      <c r="E778" s="179"/>
      <c r="F778" s="180"/>
      <c r="G778" s="181">
        <f>SUM(G779:G782)</f>
        <v>0</v>
      </c>
      <c r="H778" s="182" t="str">
        <f>G778/$G$827</f>
        <v>#DIV/0!</v>
      </c>
      <c r="I778" s="214"/>
      <c r="J778" s="214"/>
      <c r="K778" s="47"/>
      <c r="L778" s="48"/>
      <c r="M778" s="12"/>
      <c r="N778" s="12"/>
      <c r="O778" s="12"/>
      <c r="P778" s="153"/>
      <c r="Q778" s="12"/>
      <c r="R778" s="49"/>
      <c r="S778" s="12"/>
      <c r="T778" s="12"/>
      <c r="U778" s="12"/>
      <c r="V778" s="12"/>
      <c r="W778" s="12"/>
      <c r="X778" s="12"/>
      <c r="Y778" s="12"/>
      <c r="Z778" s="12"/>
      <c r="AA778" s="12"/>
      <c r="AB778" s="12"/>
      <c r="AC778" s="12"/>
      <c r="AD778" s="12"/>
      <c r="AE778" s="12"/>
      <c r="AF778" s="12"/>
    </row>
    <row r="779" ht="12.0" customHeight="1" outlineLevel="3">
      <c r="A779" s="12"/>
      <c r="B779" s="50" t="s">
        <v>1555</v>
      </c>
      <c r="C779" s="58" t="s">
        <v>1556</v>
      </c>
      <c r="D779" s="52" t="s">
        <v>13</v>
      </c>
      <c r="E779" s="183">
        <v>794.75</v>
      </c>
      <c r="F779" s="53">
        <f t="shared" ref="F779:F782" si="178">IFERROR(VLOOKUP(B779,#REF!,8,0),0)</f>
        <v>0</v>
      </c>
      <c r="G779" s="184">
        <f t="shared" ref="G779:G782" si="179">ROUND(E779*F779,0)</f>
        <v>0</v>
      </c>
      <c r="H779" s="56">
        <f t="shared" ref="H779:H782" si="180">IFERROR(G779/$G$827,0)</f>
        <v>0</v>
      </c>
      <c r="I779" s="57"/>
      <c r="J779" s="57"/>
      <c r="K779" s="47"/>
      <c r="L779" s="48"/>
      <c r="M779" s="12"/>
      <c r="N779" s="12"/>
      <c r="O779" s="12"/>
      <c r="P779" s="153"/>
      <c r="Q779" s="12"/>
      <c r="R779" s="49"/>
      <c r="S779" s="48"/>
      <c r="T779" s="12"/>
      <c r="U779" s="12"/>
      <c r="V779" s="12"/>
      <c r="W779" s="12"/>
      <c r="X779" s="12"/>
      <c r="Y779" s="12"/>
      <c r="Z779" s="12"/>
      <c r="AA779" s="12"/>
      <c r="AB779" s="12"/>
      <c r="AC779" s="12"/>
      <c r="AD779" s="12"/>
      <c r="AE779" s="12"/>
      <c r="AF779" s="12"/>
    </row>
    <row r="780" ht="12.0" customHeight="1" outlineLevel="3">
      <c r="A780" s="12"/>
      <c r="B780" s="50" t="s">
        <v>1557</v>
      </c>
      <c r="C780" s="58" t="s">
        <v>1558</v>
      </c>
      <c r="D780" s="52" t="s">
        <v>407</v>
      </c>
      <c r="E780" s="183">
        <v>1430.55</v>
      </c>
      <c r="F780" s="53">
        <f t="shared" si="178"/>
        <v>0</v>
      </c>
      <c r="G780" s="184">
        <f t="shared" si="179"/>
        <v>0</v>
      </c>
      <c r="H780" s="56">
        <f t="shared" si="180"/>
        <v>0</v>
      </c>
      <c r="I780" s="57"/>
      <c r="J780" s="57"/>
      <c r="K780" s="47"/>
      <c r="L780" s="48"/>
      <c r="M780" s="12"/>
      <c r="N780" s="12"/>
      <c r="O780" s="12"/>
      <c r="P780" s="153"/>
      <c r="Q780" s="12"/>
      <c r="R780" s="49"/>
      <c r="S780" s="48"/>
      <c r="T780" s="12"/>
      <c r="U780" s="12"/>
      <c r="V780" s="12"/>
      <c r="W780" s="12"/>
      <c r="X780" s="12"/>
      <c r="Y780" s="12"/>
      <c r="Z780" s="12"/>
      <c r="AA780" s="12"/>
      <c r="AB780" s="12"/>
      <c r="AC780" s="12"/>
      <c r="AD780" s="12"/>
      <c r="AE780" s="12"/>
      <c r="AF780" s="12"/>
    </row>
    <row r="781" ht="12.0" customHeight="1" outlineLevel="3">
      <c r="A781" s="12"/>
      <c r="B781" s="50" t="s">
        <v>1559</v>
      </c>
      <c r="C781" s="58" t="s">
        <v>1560</v>
      </c>
      <c r="D781" s="52" t="s">
        <v>61</v>
      </c>
      <c r="E781" s="183">
        <v>133.04</v>
      </c>
      <c r="F781" s="53">
        <f t="shared" si="178"/>
        <v>0</v>
      </c>
      <c r="G781" s="184">
        <f t="shared" si="179"/>
        <v>0</v>
      </c>
      <c r="H781" s="56">
        <f t="shared" si="180"/>
        <v>0</v>
      </c>
      <c r="I781" s="57"/>
      <c r="J781" s="57"/>
      <c r="K781" s="47"/>
      <c r="L781" s="48"/>
      <c r="M781" s="12"/>
      <c r="N781" s="12"/>
      <c r="O781" s="12"/>
      <c r="P781" s="153"/>
      <c r="Q781" s="12"/>
      <c r="R781" s="49"/>
      <c r="S781" s="48"/>
      <c r="T781" s="12"/>
      <c r="U781" s="12"/>
      <c r="V781" s="12"/>
      <c r="W781" s="12"/>
      <c r="X781" s="12"/>
      <c r="Y781" s="12"/>
      <c r="Z781" s="12"/>
      <c r="AA781" s="12"/>
      <c r="AB781" s="12"/>
      <c r="AC781" s="12"/>
      <c r="AD781" s="12"/>
      <c r="AE781" s="12"/>
      <c r="AF781" s="12"/>
    </row>
    <row r="782" ht="12.0" customHeight="1" outlineLevel="3">
      <c r="A782" s="12"/>
      <c r="B782" s="50" t="s">
        <v>1561</v>
      </c>
      <c r="C782" s="58" t="s">
        <v>1562</v>
      </c>
      <c r="D782" s="52" t="s">
        <v>13</v>
      </c>
      <c r="E782" s="183">
        <v>794.75</v>
      </c>
      <c r="F782" s="53">
        <f t="shared" si="178"/>
        <v>0</v>
      </c>
      <c r="G782" s="184">
        <f t="shared" si="179"/>
        <v>0</v>
      </c>
      <c r="H782" s="56">
        <f t="shared" si="180"/>
        <v>0</v>
      </c>
      <c r="I782" s="57"/>
      <c r="J782" s="57"/>
      <c r="K782" s="47"/>
      <c r="L782" s="48"/>
      <c r="M782" s="12"/>
      <c r="N782" s="12"/>
      <c r="O782" s="12"/>
      <c r="P782" s="153"/>
      <c r="Q782" s="12"/>
      <c r="R782" s="49"/>
      <c r="S782" s="48"/>
      <c r="T782" s="12"/>
      <c r="U782" s="12"/>
      <c r="V782" s="12"/>
      <c r="W782" s="12"/>
      <c r="X782" s="12"/>
      <c r="Y782" s="12"/>
      <c r="Z782" s="12"/>
      <c r="AA782" s="12"/>
      <c r="AB782" s="12"/>
      <c r="AC782" s="12"/>
      <c r="AD782" s="12"/>
      <c r="AE782" s="12"/>
      <c r="AF782" s="12"/>
    </row>
    <row r="783" ht="12.0" customHeight="1" outlineLevel="2">
      <c r="A783" s="12"/>
      <c r="B783" s="176">
        <v>28.4</v>
      </c>
      <c r="C783" s="177" t="s">
        <v>1563</v>
      </c>
      <c r="D783" s="178"/>
      <c r="E783" s="179"/>
      <c r="F783" s="180"/>
      <c r="G783" s="181">
        <f>SUM(G784:G789)</f>
        <v>0</v>
      </c>
      <c r="H783" s="182" t="str">
        <f>G783/$G$827</f>
        <v>#DIV/0!</v>
      </c>
      <c r="I783" s="214"/>
      <c r="J783" s="214"/>
      <c r="K783" s="47"/>
      <c r="L783" s="48"/>
      <c r="M783" s="12"/>
      <c r="N783" s="12"/>
      <c r="O783" s="12"/>
      <c r="P783" s="153"/>
      <c r="Q783" s="12"/>
      <c r="R783" s="49"/>
      <c r="S783" s="12"/>
      <c r="T783" s="12"/>
      <c r="U783" s="12"/>
      <c r="V783" s="12"/>
      <c r="W783" s="12"/>
      <c r="X783" s="12"/>
      <c r="Y783" s="12"/>
      <c r="Z783" s="12"/>
      <c r="AA783" s="12"/>
      <c r="AB783" s="12"/>
      <c r="AC783" s="12"/>
      <c r="AD783" s="12"/>
      <c r="AE783" s="12"/>
      <c r="AF783" s="12"/>
    </row>
    <row r="784" ht="12.0" customHeight="1" outlineLevel="3">
      <c r="A784" s="12"/>
      <c r="B784" s="50" t="s">
        <v>1564</v>
      </c>
      <c r="C784" s="189" t="s">
        <v>1565</v>
      </c>
      <c r="D784" s="52" t="s">
        <v>44</v>
      </c>
      <c r="E784" s="183">
        <v>110.0</v>
      </c>
      <c r="F784" s="53">
        <f t="shared" ref="F784:F789" si="181">IFERROR(VLOOKUP(B784,#REF!,8,0),0)</f>
        <v>0</v>
      </c>
      <c r="G784" s="184">
        <f t="shared" ref="G784:G789" si="182">ROUND(E784*F784,0)</f>
        <v>0</v>
      </c>
      <c r="H784" s="56">
        <f t="shared" ref="H784:H789" si="183">IFERROR(G784/$G$827,0)</f>
        <v>0</v>
      </c>
      <c r="I784" s="57"/>
      <c r="J784" s="243"/>
      <c r="K784" s="47"/>
      <c r="L784" s="48"/>
      <c r="M784" s="12"/>
      <c r="N784" s="12"/>
      <c r="O784" s="12"/>
      <c r="P784" s="153"/>
      <c r="Q784" s="12"/>
      <c r="R784" s="49"/>
      <c r="S784" s="12"/>
      <c r="T784" s="12"/>
      <c r="U784" s="12"/>
      <c r="V784" s="12"/>
      <c r="W784" s="12"/>
      <c r="X784" s="12"/>
      <c r="Y784" s="12"/>
      <c r="Z784" s="12"/>
      <c r="AA784" s="12"/>
      <c r="AB784" s="12"/>
      <c r="AC784" s="12"/>
      <c r="AD784" s="12"/>
      <c r="AE784" s="12"/>
      <c r="AF784" s="12"/>
    </row>
    <row r="785" ht="12.0" customHeight="1" outlineLevel="3">
      <c r="A785" s="12"/>
      <c r="B785" s="50" t="s">
        <v>1566</v>
      </c>
      <c r="C785" s="189" t="s">
        <v>1567</v>
      </c>
      <c r="D785" s="52" t="s">
        <v>44</v>
      </c>
      <c r="E785" s="183">
        <v>50.0</v>
      </c>
      <c r="F785" s="53">
        <f t="shared" si="181"/>
        <v>0</v>
      </c>
      <c r="G785" s="184">
        <f t="shared" si="182"/>
        <v>0</v>
      </c>
      <c r="H785" s="56">
        <f t="shared" si="183"/>
        <v>0</v>
      </c>
      <c r="I785" s="57"/>
      <c r="J785" s="243"/>
      <c r="K785" s="47"/>
      <c r="L785" s="48"/>
      <c r="M785" s="12"/>
      <c r="N785" s="12"/>
      <c r="O785" s="12"/>
      <c r="P785" s="153"/>
      <c r="Q785" s="12"/>
      <c r="R785" s="49"/>
      <c r="S785" s="12"/>
      <c r="T785" s="12"/>
      <c r="U785" s="12"/>
      <c r="V785" s="12"/>
      <c r="W785" s="12"/>
      <c r="X785" s="12"/>
      <c r="Y785" s="12"/>
      <c r="Z785" s="12"/>
      <c r="AA785" s="12"/>
      <c r="AB785" s="12"/>
      <c r="AC785" s="12"/>
      <c r="AD785" s="12"/>
      <c r="AE785" s="12"/>
      <c r="AF785" s="12"/>
    </row>
    <row r="786" ht="12.0" customHeight="1" outlineLevel="3">
      <c r="A786" s="168"/>
      <c r="B786" s="50" t="s">
        <v>1568</v>
      </c>
      <c r="C786" s="58" t="s">
        <v>1569</v>
      </c>
      <c r="D786" s="244" t="s">
        <v>13</v>
      </c>
      <c r="E786" s="183">
        <v>250.0</v>
      </c>
      <c r="F786" s="53">
        <f t="shared" si="181"/>
        <v>0</v>
      </c>
      <c r="G786" s="184">
        <f t="shared" si="182"/>
        <v>0</v>
      </c>
      <c r="H786" s="235">
        <f t="shared" si="183"/>
        <v>0</v>
      </c>
      <c r="I786" s="57"/>
      <c r="J786" s="57"/>
      <c r="K786" s="47"/>
      <c r="L786" s="48"/>
      <c r="M786" s="12"/>
      <c r="N786" s="12"/>
      <c r="O786" s="12"/>
      <c r="P786" s="153"/>
      <c r="Q786" s="12"/>
      <c r="R786" s="49"/>
      <c r="S786" s="12"/>
      <c r="T786" s="12"/>
      <c r="U786" s="12"/>
      <c r="V786" s="12"/>
      <c r="W786" s="12"/>
      <c r="X786" s="12"/>
      <c r="Y786" s="12"/>
      <c r="Z786" s="12"/>
      <c r="AA786" s="12"/>
      <c r="AB786" s="12"/>
      <c r="AC786" s="12"/>
      <c r="AD786" s="12"/>
      <c r="AE786" s="12"/>
      <c r="AF786" s="12"/>
    </row>
    <row r="787" ht="12.0" customHeight="1" outlineLevel="3">
      <c r="A787" s="168"/>
      <c r="B787" s="50" t="s">
        <v>1570</v>
      </c>
      <c r="C787" s="58" t="s">
        <v>1571</v>
      </c>
      <c r="D787" s="244" t="s">
        <v>13</v>
      </c>
      <c r="E787" s="183">
        <v>146.23</v>
      </c>
      <c r="F787" s="53">
        <f t="shared" si="181"/>
        <v>0</v>
      </c>
      <c r="G787" s="184">
        <f t="shared" si="182"/>
        <v>0</v>
      </c>
      <c r="H787" s="235">
        <f t="shared" si="183"/>
        <v>0</v>
      </c>
      <c r="I787" s="57"/>
      <c r="J787" s="57"/>
      <c r="K787" s="47"/>
      <c r="L787" s="48"/>
      <c r="M787" s="12"/>
      <c r="N787" s="12"/>
      <c r="O787" s="12"/>
      <c r="P787" s="153"/>
      <c r="Q787" s="12"/>
      <c r="R787" s="49"/>
      <c r="S787" s="12"/>
      <c r="T787" s="12"/>
      <c r="U787" s="12"/>
      <c r="V787" s="12"/>
      <c r="W787" s="12"/>
      <c r="X787" s="12"/>
      <c r="Y787" s="12"/>
      <c r="Z787" s="12"/>
      <c r="AA787" s="12"/>
      <c r="AB787" s="12"/>
      <c r="AC787" s="12"/>
      <c r="AD787" s="12"/>
      <c r="AE787" s="12"/>
      <c r="AF787" s="12"/>
    </row>
    <row r="788" ht="12.0" customHeight="1" outlineLevel="3">
      <c r="A788" s="12"/>
      <c r="B788" s="50" t="s">
        <v>1572</v>
      </c>
      <c r="C788" s="58" t="s">
        <v>1573</v>
      </c>
      <c r="D788" s="52" t="s">
        <v>44</v>
      </c>
      <c r="E788" s="183">
        <v>15.0</v>
      </c>
      <c r="F788" s="53">
        <f t="shared" si="181"/>
        <v>0</v>
      </c>
      <c r="G788" s="184">
        <f t="shared" si="182"/>
        <v>0</v>
      </c>
      <c r="H788" s="56">
        <f t="shared" si="183"/>
        <v>0</v>
      </c>
      <c r="I788" s="57"/>
      <c r="J788" s="57"/>
      <c r="K788" s="47"/>
      <c r="L788" s="48"/>
      <c r="M788" s="12"/>
      <c r="N788" s="12"/>
      <c r="O788" s="12"/>
      <c r="P788" s="153"/>
      <c r="Q788" s="12"/>
      <c r="R788" s="49"/>
      <c r="S788" s="12"/>
      <c r="T788" s="12"/>
      <c r="U788" s="12"/>
      <c r="V788" s="12"/>
      <c r="W788" s="12"/>
      <c r="X788" s="12"/>
      <c r="Y788" s="12"/>
      <c r="Z788" s="12"/>
      <c r="AA788" s="12"/>
      <c r="AB788" s="12"/>
      <c r="AC788" s="12"/>
      <c r="AD788" s="12"/>
      <c r="AE788" s="12"/>
      <c r="AF788" s="12"/>
    </row>
    <row r="789" ht="12.0" customHeight="1" outlineLevel="3">
      <c r="A789" s="12"/>
      <c r="B789" s="50" t="s">
        <v>1574</v>
      </c>
      <c r="C789" s="58" t="s">
        <v>1575</v>
      </c>
      <c r="D789" s="52" t="s">
        <v>44</v>
      </c>
      <c r="E789" s="183">
        <v>40.0</v>
      </c>
      <c r="F789" s="53">
        <f t="shared" si="181"/>
        <v>0</v>
      </c>
      <c r="G789" s="184">
        <f t="shared" si="182"/>
        <v>0</v>
      </c>
      <c r="H789" s="56">
        <f t="shared" si="183"/>
        <v>0</v>
      </c>
      <c r="I789" s="57"/>
      <c r="J789" s="57"/>
      <c r="K789" s="47"/>
      <c r="L789" s="48"/>
      <c r="M789" s="12"/>
      <c r="N789" s="12"/>
      <c r="O789" s="12"/>
      <c r="P789" s="153"/>
      <c r="Q789" s="12"/>
      <c r="R789" s="49"/>
      <c r="S789" s="12"/>
      <c r="T789" s="12"/>
      <c r="U789" s="12"/>
      <c r="V789" s="12"/>
      <c r="W789" s="12"/>
      <c r="X789" s="12"/>
      <c r="Y789" s="12"/>
      <c r="Z789" s="12"/>
      <c r="AA789" s="12"/>
      <c r="AB789" s="12"/>
      <c r="AC789" s="12"/>
      <c r="AD789" s="12"/>
      <c r="AE789" s="12"/>
      <c r="AF789" s="12"/>
    </row>
    <row r="790" ht="12.0" customHeight="1" outlineLevel="2">
      <c r="A790" s="12"/>
      <c r="B790" s="176">
        <v>28.5</v>
      </c>
      <c r="C790" s="177" t="s">
        <v>1576</v>
      </c>
      <c r="D790" s="178"/>
      <c r="E790" s="179"/>
      <c r="F790" s="180"/>
      <c r="G790" s="181">
        <f>SUM(G791:G803)</f>
        <v>0</v>
      </c>
      <c r="H790" s="182" t="str">
        <f>G790/$G$827</f>
        <v>#DIV/0!</v>
      </c>
      <c r="I790" s="214"/>
      <c r="J790" s="214"/>
      <c r="K790" s="47"/>
      <c r="L790" s="48"/>
      <c r="M790" s="12"/>
      <c r="N790" s="12"/>
      <c r="O790" s="12"/>
      <c r="P790" s="153"/>
      <c r="Q790" s="12"/>
      <c r="R790" s="49"/>
      <c r="S790" s="12"/>
      <c r="T790" s="12"/>
      <c r="U790" s="12"/>
      <c r="V790" s="12"/>
      <c r="W790" s="12"/>
      <c r="X790" s="12"/>
      <c r="Y790" s="12"/>
      <c r="Z790" s="12"/>
      <c r="AA790" s="12"/>
      <c r="AB790" s="12"/>
      <c r="AC790" s="12"/>
      <c r="AD790" s="12"/>
      <c r="AE790" s="12"/>
      <c r="AF790" s="12"/>
    </row>
    <row r="791" ht="12.0" customHeight="1" outlineLevel="3">
      <c r="A791" s="245"/>
      <c r="B791" s="218" t="s">
        <v>1577</v>
      </c>
      <c r="C791" s="246" t="s">
        <v>1578</v>
      </c>
      <c r="D791" s="63" t="s">
        <v>3</v>
      </c>
      <c r="E791" s="183">
        <v>84.0</v>
      </c>
      <c r="F791" s="53"/>
      <c r="G791" s="247">
        <f t="shared" ref="G791:G803" si="184">ROUND(F791*E791,0)</f>
        <v>0</v>
      </c>
      <c r="H791" s="56">
        <f t="shared" ref="H791:H803" si="185">IFERROR(G791/$G$827,0)</f>
        <v>0</v>
      </c>
      <c r="I791" s="245"/>
      <c r="J791" s="245"/>
      <c r="K791" s="245"/>
      <c r="L791" s="245"/>
      <c r="M791" s="245"/>
      <c r="N791" s="245"/>
      <c r="O791" s="245"/>
      <c r="P791" s="245"/>
      <c r="Q791" s="245"/>
      <c r="R791" s="245"/>
      <c r="S791" s="245"/>
      <c r="T791" s="245"/>
      <c r="U791" s="245"/>
      <c r="V791" s="245"/>
      <c r="W791" s="245"/>
      <c r="X791" s="245"/>
      <c r="Y791" s="245"/>
      <c r="Z791" s="245"/>
      <c r="AA791" s="245"/>
      <c r="AB791" s="245"/>
      <c r="AC791" s="245"/>
      <c r="AD791" s="245"/>
      <c r="AE791" s="245"/>
      <c r="AF791" s="245"/>
    </row>
    <row r="792" ht="12.0" customHeight="1" outlineLevel="3">
      <c r="A792" s="245"/>
      <c r="B792" s="218" t="s">
        <v>1579</v>
      </c>
      <c r="C792" s="246" t="s">
        <v>1580</v>
      </c>
      <c r="D792" s="63" t="s">
        <v>3</v>
      </c>
      <c r="E792" s="183">
        <v>84.0</v>
      </c>
      <c r="F792" s="248"/>
      <c r="G792" s="247">
        <f t="shared" si="184"/>
        <v>0</v>
      </c>
      <c r="H792" s="56">
        <f t="shared" si="185"/>
        <v>0</v>
      </c>
      <c r="I792" s="245"/>
      <c r="J792" s="245"/>
      <c r="K792" s="245"/>
      <c r="L792" s="245"/>
      <c r="M792" s="245"/>
      <c r="N792" s="245"/>
      <c r="O792" s="245"/>
      <c r="P792" s="245"/>
      <c r="Q792" s="245"/>
      <c r="R792" s="245"/>
      <c r="S792" s="245"/>
      <c r="T792" s="245"/>
      <c r="U792" s="245"/>
      <c r="V792" s="245"/>
      <c r="W792" s="245"/>
      <c r="X792" s="245"/>
      <c r="Y792" s="245"/>
      <c r="Z792" s="245"/>
      <c r="AA792" s="245"/>
      <c r="AB792" s="245"/>
      <c r="AC792" s="245"/>
      <c r="AD792" s="245"/>
      <c r="AE792" s="245"/>
      <c r="AF792" s="245"/>
    </row>
    <row r="793" ht="12.0" customHeight="1" outlineLevel="3">
      <c r="A793" s="245"/>
      <c r="B793" s="218" t="s">
        <v>1581</v>
      </c>
      <c r="C793" s="246" t="s">
        <v>1582</v>
      </c>
      <c r="D793" s="63" t="s">
        <v>3</v>
      </c>
      <c r="E793" s="183">
        <v>15.0</v>
      </c>
      <c r="F793" s="248"/>
      <c r="G793" s="247">
        <f t="shared" si="184"/>
        <v>0</v>
      </c>
      <c r="H793" s="56">
        <f t="shared" si="185"/>
        <v>0</v>
      </c>
      <c r="I793" s="245"/>
      <c r="J793" s="245"/>
      <c r="K793" s="245"/>
      <c r="L793" s="245"/>
      <c r="M793" s="245"/>
      <c r="N793" s="245"/>
      <c r="O793" s="245"/>
      <c r="P793" s="245"/>
      <c r="Q793" s="245"/>
      <c r="R793" s="245"/>
      <c r="S793" s="245"/>
      <c r="T793" s="245"/>
      <c r="U793" s="245"/>
      <c r="V793" s="245"/>
      <c r="W793" s="245"/>
      <c r="X793" s="245"/>
      <c r="Y793" s="245"/>
      <c r="Z793" s="245"/>
      <c r="AA793" s="245"/>
      <c r="AB793" s="245"/>
      <c r="AC793" s="245"/>
      <c r="AD793" s="245"/>
      <c r="AE793" s="245"/>
      <c r="AF793" s="245"/>
    </row>
    <row r="794" ht="12.0" customHeight="1" outlineLevel="3">
      <c r="A794" s="245"/>
      <c r="B794" s="218" t="s">
        <v>1583</v>
      </c>
      <c r="C794" s="246" t="s">
        <v>1584</v>
      </c>
      <c r="D794" s="63" t="s">
        <v>3</v>
      </c>
      <c r="E794" s="183">
        <v>70.0</v>
      </c>
      <c r="F794" s="248"/>
      <c r="G794" s="247">
        <f t="shared" si="184"/>
        <v>0</v>
      </c>
      <c r="H794" s="56">
        <f t="shared" si="185"/>
        <v>0</v>
      </c>
      <c r="I794" s="245"/>
      <c r="J794" s="245"/>
      <c r="K794" s="245"/>
      <c r="L794" s="245"/>
      <c r="M794" s="245"/>
      <c r="N794" s="245"/>
      <c r="O794" s="245"/>
      <c r="P794" s="245"/>
      <c r="Q794" s="245"/>
      <c r="R794" s="245"/>
      <c r="S794" s="245"/>
      <c r="T794" s="245"/>
      <c r="U794" s="245"/>
      <c r="V794" s="245"/>
      <c r="W794" s="245"/>
      <c r="X794" s="245"/>
      <c r="Y794" s="245"/>
      <c r="Z794" s="245"/>
      <c r="AA794" s="245"/>
      <c r="AB794" s="245"/>
      <c r="AC794" s="245"/>
      <c r="AD794" s="245"/>
      <c r="AE794" s="245"/>
      <c r="AF794" s="245"/>
    </row>
    <row r="795" ht="12.0" customHeight="1" outlineLevel="3">
      <c r="A795" s="245"/>
      <c r="B795" s="218" t="s">
        <v>1585</v>
      </c>
      <c r="C795" s="246" t="s">
        <v>1586</v>
      </c>
      <c r="D795" s="63" t="s">
        <v>13</v>
      </c>
      <c r="E795" s="183">
        <v>156.0</v>
      </c>
      <c r="F795" s="248"/>
      <c r="G795" s="247">
        <f t="shared" si="184"/>
        <v>0</v>
      </c>
      <c r="H795" s="56">
        <f t="shared" si="185"/>
        <v>0</v>
      </c>
      <c r="I795" s="245"/>
      <c r="J795" s="245"/>
      <c r="K795" s="245"/>
      <c r="L795" s="245"/>
      <c r="M795" s="245"/>
      <c r="N795" s="245"/>
      <c r="O795" s="245"/>
      <c r="P795" s="245"/>
      <c r="Q795" s="245"/>
      <c r="R795" s="245"/>
      <c r="S795" s="245"/>
      <c r="T795" s="245"/>
      <c r="U795" s="245"/>
      <c r="V795" s="245"/>
      <c r="W795" s="245"/>
      <c r="X795" s="245"/>
      <c r="Y795" s="245"/>
      <c r="Z795" s="245"/>
      <c r="AA795" s="245"/>
      <c r="AB795" s="245"/>
      <c r="AC795" s="245"/>
      <c r="AD795" s="245"/>
      <c r="AE795" s="245"/>
      <c r="AF795" s="245"/>
    </row>
    <row r="796" ht="12.0" customHeight="1" outlineLevel="3">
      <c r="A796" s="245"/>
      <c r="B796" s="218" t="s">
        <v>1587</v>
      </c>
      <c r="C796" s="246" t="s">
        <v>1588</v>
      </c>
      <c r="D796" s="63" t="s">
        <v>13</v>
      </c>
      <c r="E796" s="183">
        <v>1868.0</v>
      </c>
      <c r="F796" s="248"/>
      <c r="G796" s="247">
        <f t="shared" si="184"/>
        <v>0</v>
      </c>
      <c r="H796" s="56">
        <f t="shared" si="185"/>
        <v>0</v>
      </c>
      <c r="I796" s="245"/>
      <c r="J796" s="245"/>
      <c r="K796" s="245"/>
      <c r="L796" s="245"/>
      <c r="M796" s="245"/>
      <c r="N796" s="245"/>
      <c r="O796" s="245"/>
      <c r="P796" s="245"/>
      <c r="Q796" s="245"/>
      <c r="R796" s="245"/>
      <c r="S796" s="245"/>
      <c r="T796" s="245"/>
      <c r="U796" s="245"/>
      <c r="V796" s="245"/>
      <c r="W796" s="245"/>
      <c r="X796" s="245"/>
      <c r="Y796" s="245"/>
      <c r="Z796" s="245"/>
      <c r="AA796" s="245"/>
      <c r="AB796" s="245"/>
      <c r="AC796" s="245"/>
      <c r="AD796" s="245"/>
      <c r="AE796" s="245"/>
      <c r="AF796" s="245"/>
    </row>
    <row r="797" ht="12.0" customHeight="1" outlineLevel="3">
      <c r="A797" s="245"/>
      <c r="B797" s="218" t="s">
        <v>1589</v>
      </c>
      <c r="C797" s="246" t="s">
        <v>1590</v>
      </c>
      <c r="D797" s="63" t="s">
        <v>13</v>
      </c>
      <c r="E797" s="183">
        <v>2024.0</v>
      </c>
      <c r="F797" s="248"/>
      <c r="G797" s="247">
        <f t="shared" si="184"/>
        <v>0</v>
      </c>
      <c r="H797" s="56">
        <f t="shared" si="185"/>
        <v>0</v>
      </c>
      <c r="I797" s="245"/>
      <c r="J797" s="245"/>
      <c r="K797" s="245"/>
      <c r="L797" s="245"/>
      <c r="M797" s="245"/>
      <c r="N797" s="245"/>
      <c r="O797" s="245"/>
      <c r="P797" s="245"/>
      <c r="Q797" s="245"/>
      <c r="R797" s="245"/>
      <c r="S797" s="245"/>
      <c r="T797" s="245"/>
      <c r="U797" s="245"/>
      <c r="V797" s="245"/>
      <c r="W797" s="245"/>
      <c r="X797" s="245"/>
      <c r="Y797" s="245"/>
      <c r="Z797" s="245"/>
      <c r="AA797" s="245"/>
      <c r="AB797" s="245"/>
      <c r="AC797" s="245"/>
      <c r="AD797" s="245"/>
      <c r="AE797" s="245"/>
      <c r="AF797" s="245"/>
    </row>
    <row r="798" ht="12.0" customHeight="1" outlineLevel="3">
      <c r="A798" s="245"/>
      <c r="B798" s="218" t="s">
        <v>1591</v>
      </c>
      <c r="C798" s="246" t="s">
        <v>1592</v>
      </c>
      <c r="D798" s="63" t="s">
        <v>13</v>
      </c>
      <c r="E798" s="183">
        <v>840.0</v>
      </c>
      <c r="F798" s="248"/>
      <c r="G798" s="247">
        <f t="shared" si="184"/>
        <v>0</v>
      </c>
      <c r="H798" s="56">
        <f t="shared" si="185"/>
        <v>0</v>
      </c>
      <c r="I798" s="245"/>
      <c r="J798" s="245"/>
      <c r="K798" s="245"/>
      <c r="L798" s="245"/>
      <c r="M798" s="245"/>
      <c r="N798" s="245"/>
      <c r="O798" s="245"/>
      <c r="P798" s="245"/>
      <c r="Q798" s="245"/>
      <c r="R798" s="245"/>
      <c r="S798" s="245"/>
      <c r="T798" s="245"/>
      <c r="U798" s="245"/>
      <c r="V798" s="245"/>
      <c r="W798" s="245"/>
      <c r="X798" s="245"/>
      <c r="Y798" s="245"/>
      <c r="Z798" s="245"/>
      <c r="AA798" s="245"/>
      <c r="AB798" s="245"/>
      <c r="AC798" s="245"/>
      <c r="AD798" s="245"/>
      <c r="AE798" s="245"/>
      <c r="AF798" s="245"/>
    </row>
    <row r="799" ht="12.0" customHeight="1" outlineLevel="3">
      <c r="A799" s="245"/>
      <c r="B799" s="218" t="s">
        <v>1593</v>
      </c>
      <c r="C799" s="246" t="s">
        <v>1594</v>
      </c>
      <c r="D799" s="63" t="s">
        <v>3</v>
      </c>
      <c r="E799" s="183">
        <v>84.0</v>
      </c>
      <c r="F799" s="248"/>
      <c r="G799" s="247">
        <f t="shared" si="184"/>
        <v>0</v>
      </c>
      <c r="H799" s="56">
        <f t="shared" si="185"/>
        <v>0</v>
      </c>
      <c r="I799" s="245"/>
      <c r="J799" s="245"/>
      <c r="K799" s="245"/>
      <c r="L799" s="245"/>
      <c r="M799" s="245"/>
      <c r="N799" s="245"/>
      <c r="O799" s="245"/>
      <c r="P799" s="245"/>
      <c r="Q799" s="245"/>
      <c r="R799" s="245"/>
      <c r="S799" s="245"/>
      <c r="T799" s="245"/>
      <c r="U799" s="245"/>
      <c r="V799" s="245"/>
      <c r="W799" s="245"/>
      <c r="X799" s="245"/>
      <c r="Y799" s="245"/>
      <c r="Z799" s="245"/>
      <c r="AA799" s="245"/>
      <c r="AB799" s="245"/>
      <c r="AC799" s="245"/>
      <c r="AD799" s="245"/>
      <c r="AE799" s="245"/>
      <c r="AF799" s="245"/>
    </row>
    <row r="800" ht="12.0" customHeight="1" outlineLevel="3">
      <c r="A800" s="245"/>
      <c r="B800" s="218" t="s">
        <v>1595</v>
      </c>
      <c r="C800" s="246" t="s">
        <v>1596</v>
      </c>
      <c r="D800" s="63" t="s">
        <v>3</v>
      </c>
      <c r="E800" s="183">
        <v>16.0</v>
      </c>
      <c r="F800" s="248"/>
      <c r="G800" s="247">
        <f t="shared" si="184"/>
        <v>0</v>
      </c>
      <c r="H800" s="56">
        <f t="shared" si="185"/>
        <v>0</v>
      </c>
      <c r="I800" s="245"/>
      <c r="J800" s="245"/>
      <c r="K800" s="245"/>
      <c r="L800" s="245"/>
      <c r="M800" s="245"/>
      <c r="N800" s="245"/>
      <c r="O800" s="245"/>
      <c r="P800" s="245"/>
      <c r="Q800" s="245"/>
      <c r="R800" s="245"/>
      <c r="S800" s="245"/>
      <c r="T800" s="245"/>
      <c r="U800" s="245"/>
      <c r="V800" s="245"/>
      <c r="W800" s="245"/>
      <c r="X800" s="245"/>
      <c r="Y800" s="245"/>
      <c r="Z800" s="245"/>
      <c r="AA800" s="245"/>
      <c r="AB800" s="245"/>
      <c r="AC800" s="245"/>
      <c r="AD800" s="245"/>
      <c r="AE800" s="245"/>
      <c r="AF800" s="245"/>
    </row>
    <row r="801" ht="12.0" customHeight="1" outlineLevel="3">
      <c r="A801" s="245"/>
      <c r="B801" s="218" t="s">
        <v>1597</v>
      </c>
      <c r="C801" s="246" t="s">
        <v>1598</v>
      </c>
      <c r="D801" s="63" t="s">
        <v>3</v>
      </c>
      <c r="E801" s="183">
        <v>4.0</v>
      </c>
      <c r="F801" s="248"/>
      <c r="G801" s="247">
        <f t="shared" si="184"/>
        <v>0</v>
      </c>
      <c r="H801" s="56">
        <f t="shared" si="185"/>
        <v>0</v>
      </c>
      <c r="I801" s="245"/>
      <c r="J801" s="245"/>
      <c r="K801" s="245"/>
      <c r="L801" s="245"/>
      <c r="M801" s="245"/>
      <c r="N801" s="245"/>
      <c r="O801" s="245"/>
      <c r="P801" s="245"/>
      <c r="Q801" s="245"/>
      <c r="R801" s="245"/>
      <c r="S801" s="245"/>
      <c r="T801" s="245"/>
      <c r="U801" s="245"/>
      <c r="V801" s="245"/>
      <c r="W801" s="245"/>
      <c r="X801" s="245"/>
      <c r="Y801" s="245"/>
      <c r="Z801" s="245"/>
      <c r="AA801" s="245"/>
      <c r="AB801" s="245"/>
      <c r="AC801" s="245"/>
      <c r="AD801" s="245"/>
      <c r="AE801" s="245"/>
      <c r="AF801" s="245"/>
    </row>
    <row r="802" ht="12.0" customHeight="1" outlineLevel="3">
      <c r="A802" s="245"/>
      <c r="B802" s="218" t="s">
        <v>1599</v>
      </c>
      <c r="C802" s="246" t="s">
        <v>1600</v>
      </c>
      <c r="D802" s="63" t="s">
        <v>3</v>
      </c>
      <c r="E802" s="183">
        <v>8.0</v>
      </c>
      <c r="F802" s="248"/>
      <c r="G802" s="247">
        <f t="shared" si="184"/>
        <v>0</v>
      </c>
      <c r="H802" s="56">
        <f t="shared" si="185"/>
        <v>0</v>
      </c>
      <c r="I802" s="245"/>
      <c r="J802" s="245"/>
      <c r="K802" s="245"/>
      <c r="L802" s="245"/>
      <c r="M802" s="245"/>
      <c r="N802" s="245"/>
      <c r="O802" s="245"/>
      <c r="P802" s="245"/>
      <c r="Q802" s="245"/>
      <c r="R802" s="245"/>
      <c r="S802" s="245"/>
      <c r="T802" s="245"/>
      <c r="U802" s="245"/>
      <c r="V802" s="245"/>
      <c r="W802" s="245"/>
      <c r="X802" s="245"/>
      <c r="Y802" s="245"/>
      <c r="Z802" s="245"/>
      <c r="AA802" s="245"/>
      <c r="AB802" s="245"/>
      <c r="AC802" s="245"/>
      <c r="AD802" s="245"/>
      <c r="AE802" s="245"/>
      <c r="AF802" s="245"/>
    </row>
    <row r="803" ht="12.0" customHeight="1" outlineLevel="3">
      <c r="A803" s="245"/>
      <c r="B803" s="218" t="s">
        <v>1601</v>
      </c>
      <c r="C803" s="246" t="s">
        <v>1602</v>
      </c>
      <c r="D803" s="63" t="s">
        <v>13</v>
      </c>
      <c r="E803" s="183">
        <v>30.0</v>
      </c>
      <c r="F803" s="248"/>
      <c r="G803" s="247">
        <f t="shared" si="184"/>
        <v>0</v>
      </c>
      <c r="H803" s="56">
        <f t="shared" si="185"/>
        <v>0</v>
      </c>
      <c r="I803" s="245"/>
      <c r="J803" s="245"/>
      <c r="K803" s="245"/>
      <c r="L803" s="245"/>
      <c r="M803" s="245"/>
      <c r="N803" s="245"/>
      <c r="O803" s="245"/>
      <c r="P803" s="245"/>
      <c r="Q803" s="245"/>
      <c r="R803" s="245"/>
      <c r="S803" s="245"/>
      <c r="T803" s="245"/>
      <c r="U803" s="245"/>
      <c r="V803" s="245"/>
      <c r="W803" s="245"/>
      <c r="X803" s="245"/>
      <c r="Y803" s="245"/>
      <c r="Z803" s="245"/>
      <c r="AA803" s="245"/>
      <c r="AB803" s="245"/>
      <c r="AC803" s="245"/>
      <c r="AD803" s="245"/>
      <c r="AE803" s="245"/>
      <c r="AF803" s="245"/>
    </row>
    <row r="804" ht="12.0" customHeight="1" outlineLevel="2">
      <c r="A804" s="12"/>
      <c r="B804" s="176">
        <v>28.6</v>
      </c>
      <c r="C804" s="177" t="s">
        <v>1603</v>
      </c>
      <c r="D804" s="178"/>
      <c r="E804" s="179"/>
      <c r="F804" s="180"/>
      <c r="G804" s="181">
        <f>SUM(G805:G806)</f>
        <v>0</v>
      </c>
      <c r="H804" s="182" t="str">
        <f>G804/$G$827</f>
        <v>#DIV/0!</v>
      </c>
      <c r="I804" s="214"/>
      <c r="J804" s="214"/>
      <c r="K804" s="47"/>
      <c r="L804" s="48"/>
      <c r="M804" s="12"/>
      <c r="N804" s="12"/>
      <c r="O804" s="12"/>
      <c r="P804" s="153"/>
      <c r="Q804" s="12"/>
      <c r="R804" s="49"/>
      <c r="S804" s="12"/>
      <c r="T804" s="12"/>
      <c r="U804" s="12"/>
      <c r="V804" s="12"/>
      <c r="W804" s="12"/>
      <c r="X804" s="12"/>
      <c r="Y804" s="12"/>
      <c r="Z804" s="12"/>
      <c r="AA804" s="12"/>
      <c r="AB804" s="12"/>
      <c r="AC804" s="12"/>
      <c r="AD804" s="12"/>
      <c r="AE804" s="12"/>
      <c r="AF804" s="12"/>
    </row>
    <row r="805" ht="48.0" customHeight="1" outlineLevel="3">
      <c r="A805" s="12"/>
      <c r="B805" s="50" t="s">
        <v>1604</v>
      </c>
      <c r="C805" s="58" t="s">
        <v>1605</v>
      </c>
      <c r="D805" s="52" t="s">
        <v>61</v>
      </c>
      <c r="E805" s="183">
        <v>121.54</v>
      </c>
      <c r="F805" s="53">
        <f t="shared" ref="F805:F806" si="186">IFERROR(VLOOKUP(B805,#REF!,8,0),0)</f>
        <v>0</v>
      </c>
      <c r="G805" s="184">
        <f t="shared" ref="G805:G806" si="187">ROUND(E805*F805,0)</f>
        <v>0</v>
      </c>
      <c r="H805" s="56">
        <f t="shared" ref="H805:H806" si="188">IFERROR(G805/$G$827,0)</f>
        <v>0</v>
      </c>
      <c r="I805" s="57"/>
      <c r="J805" s="57"/>
      <c r="K805" s="9"/>
      <c r="L805" s="12"/>
      <c r="M805" s="12"/>
      <c r="N805" s="12"/>
      <c r="O805" s="12"/>
      <c r="P805" s="153"/>
      <c r="Q805" s="12"/>
      <c r="R805" s="49"/>
      <c r="S805" s="12"/>
      <c r="T805" s="12"/>
      <c r="U805" s="12"/>
      <c r="V805" s="12"/>
      <c r="W805" s="12"/>
      <c r="X805" s="12"/>
      <c r="Y805" s="12"/>
      <c r="Z805" s="12"/>
      <c r="AA805" s="12"/>
      <c r="AB805" s="12"/>
      <c r="AC805" s="12"/>
      <c r="AD805" s="12"/>
      <c r="AE805" s="12"/>
      <c r="AF805" s="12"/>
    </row>
    <row r="806" ht="12.0" customHeight="1" outlineLevel="3">
      <c r="A806" s="12"/>
      <c r="B806" s="50" t="s">
        <v>1606</v>
      </c>
      <c r="C806" s="58" t="s">
        <v>1607</v>
      </c>
      <c r="D806" s="52" t="s">
        <v>61</v>
      </c>
      <c r="E806" s="183">
        <v>227.65</v>
      </c>
      <c r="F806" s="53">
        <f t="shared" si="186"/>
        <v>0</v>
      </c>
      <c r="G806" s="184">
        <f t="shared" si="187"/>
        <v>0</v>
      </c>
      <c r="H806" s="56">
        <f t="shared" si="188"/>
        <v>0</v>
      </c>
      <c r="I806" s="57"/>
      <c r="J806" s="57"/>
      <c r="K806" s="47"/>
      <c r="L806" s="48"/>
      <c r="M806" s="12"/>
      <c r="N806" s="12"/>
      <c r="O806" s="12"/>
      <c r="P806" s="153"/>
      <c r="Q806" s="12"/>
      <c r="R806" s="49"/>
      <c r="S806" s="12"/>
      <c r="T806" s="12"/>
      <c r="U806" s="12"/>
      <c r="V806" s="12"/>
      <c r="W806" s="12"/>
      <c r="X806" s="12"/>
      <c r="Y806" s="12"/>
      <c r="Z806" s="12"/>
      <c r="AA806" s="12"/>
      <c r="AB806" s="12"/>
      <c r="AC806" s="12"/>
      <c r="AD806" s="12"/>
      <c r="AE806" s="12"/>
      <c r="AF806" s="12"/>
    </row>
    <row r="807" ht="12.0" customHeight="1" outlineLevel="2">
      <c r="A807" s="12"/>
      <c r="B807" s="176">
        <v>28.7</v>
      </c>
      <c r="C807" s="177" t="s">
        <v>1608</v>
      </c>
      <c r="D807" s="178"/>
      <c r="E807" s="179"/>
      <c r="F807" s="180"/>
      <c r="G807" s="181">
        <f>SUM(G808:G813)</f>
        <v>0</v>
      </c>
      <c r="H807" s="182" t="str">
        <f>G807/$G$827</f>
        <v>#DIV/0!</v>
      </c>
      <c r="I807" s="214"/>
      <c r="J807" s="214"/>
      <c r="K807" s="47"/>
      <c r="L807" s="48"/>
      <c r="M807" s="12"/>
      <c r="N807" s="12"/>
      <c r="O807" s="12"/>
      <c r="P807" s="153"/>
      <c r="Q807" s="12"/>
      <c r="R807" s="49"/>
      <c r="S807" s="12"/>
      <c r="T807" s="12"/>
      <c r="U807" s="12"/>
      <c r="V807" s="12"/>
      <c r="W807" s="12"/>
      <c r="X807" s="12"/>
      <c r="Y807" s="12"/>
      <c r="Z807" s="12"/>
      <c r="AA807" s="12"/>
      <c r="AB807" s="12"/>
      <c r="AC807" s="12"/>
      <c r="AD807" s="12"/>
      <c r="AE807" s="12"/>
      <c r="AF807" s="12"/>
    </row>
    <row r="808" ht="12.0" customHeight="1" outlineLevel="3">
      <c r="A808" s="12"/>
      <c r="B808" s="50" t="s">
        <v>1609</v>
      </c>
      <c r="C808" s="58" t="s">
        <v>1610</v>
      </c>
      <c r="D808" s="52" t="s">
        <v>61</v>
      </c>
      <c r="E808" s="183">
        <v>1.6</v>
      </c>
      <c r="F808" s="53">
        <f t="shared" ref="F808:F813" si="189">IFERROR(VLOOKUP(B808,#REF!,8,0),0)</f>
        <v>0</v>
      </c>
      <c r="G808" s="184">
        <f t="shared" ref="G808:G813" si="190">ROUND(E808*F808,0)</f>
        <v>0</v>
      </c>
      <c r="H808" s="56">
        <f t="shared" ref="H808:H813" si="191">IFERROR(G808/$G$827,0)</f>
        <v>0</v>
      </c>
      <c r="I808" s="57"/>
      <c r="J808" s="57"/>
      <c r="K808" s="9"/>
      <c r="L808" s="12"/>
      <c r="M808" s="12"/>
      <c r="N808" s="12"/>
      <c r="O808" s="12"/>
      <c r="P808" s="153"/>
      <c r="Q808" s="12"/>
      <c r="R808" s="49"/>
      <c r="S808" s="12"/>
      <c r="T808" s="12"/>
      <c r="U808" s="12"/>
      <c r="V808" s="12"/>
      <c r="W808" s="12"/>
      <c r="X808" s="12"/>
      <c r="Y808" s="12"/>
      <c r="Z808" s="12"/>
      <c r="AA808" s="12"/>
      <c r="AB808" s="12"/>
      <c r="AC808" s="12"/>
      <c r="AD808" s="12"/>
      <c r="AE808" s="12"/>
      <c r="AF808" s="12"/>
    </row>
    <row r="809" ht="12.0" customHeight="1" outlineLevel="3">
      <c r="A809" s="12"/>
      <c r="B809" s="50" t="s">
        <v>1611</v>
      </c>
      <c r="C809" s="58" t="s">
        <v>1612</v>
      </c>
      <c r="D809" s="52" t="s">
        <v>61</v>
      </c>
      <c r="E809" s="183">
        <v>0.51</v>
      </c>
      <c r="F809" s="53">
        <f t="shared" si="189"/>
        <v>0</v>
      </c>
      <c r="G809" s="184">
        <f t="shared" si="190"/>
        <v>0</v>
      </c>
      <c r="H809" s="56">
        <f t="shared" si="191"/>
        <v>0</v>
      </c>
      <c r="I809" s="57"/>
      <c r="J809" s="57"/>
      <c r="K809" s="9"/>
      <c r="L809" s="12"/>
      <c r="M809" s="12"/>
      <c r="N809" s="12"/>
      <c r="O809" s="12"/>
      <c r="P809" s="153"/>
      <c r="Q809" s="12"/>
      <c r="R809" s="49"/>
      <c r="S809" s="12"/>
      <c r="T809" s="12"/>
      <c r="U809" s="12"/>
      <c r="V809" s="12"/>
      <c r="W809" s="12"/>
      <c r="X809" s="12"/>
      <c r="Y809" s="12"/>
      <c r="Z809" s="12"/>
      <c r="AA809" s="12"/>
      <c r="AB809" s="12"/>
      <c r="AC809" s="12"/>
      <c r="AD809" s="12"/>
      <c r="AE809" s="12"/>
      <c r="AF809" s="12"/>
    </row>
    <row r="810" ht="12.0" customHeight="1" outlineLevel="3">
      <c r="A810" s="12"/>
      <c r="B810" s="50" t="s">
        <v>1613</v>
      </c>
      <c r="C810" s="58" t="s">
        <v>1614</v>
      </c>
      <c r="D810" s="52" t="s">
        <v>61</v>
      </c>
      <c r="E810" s="183">
        <v>4.9</v>
      </c>
      <c r="F810" s="53">
        <f t="shared" si="189"/>
        <v>0</v>
      </c>
      <c r="G810" s="184">
        <f t="shared" si="190"/>
        <v>0</v>
      </c>
      <c r="H810" s="56">
        <f t="shared" si="191"/>
        <v>0</v>
      </c>
      <c r="I810" s="57"/>
      <c r="J810" s="57"/>
      <c r="K810" s="9"/>
      <c r="L810" s="12"/>
      <c r="M810" s="12"/>
      <c r="N810" s="12"/>
      <c r="O810" s="12"/>
      <c r="P810" s="153"/>
      <c r="Q810" s="12"/>
      <c r="R810" s="49"/>
      <c r="S810" s="12"/>
      <c r="T810" s="12"/>
      <c r="U810" s="12"/>
      <c r="V810" s="12"/>
      <c r="W810" s="12"/>
      <c r="X810" s="12"/>
      <c r="Y810" s="12"/>
      <c r="Z810" s="12"/>
      <c r="AA810" s="12"/>
      <c r="AB810" s="12"/>
      <c r="AC810" s="12"/>
      <c r="AD810" s="12"/>
      <c r="AE810" s="12"/>
      <c r="AF810" s="12"/>
    </row>
    <row r="811" ht="42.0" customHeight="1" outlineLevel="3">
      <c r="A811" s="12"/>
      <c r="B811" s="50" t="s">
        <v>1615</v>
      </c>
      <c r="C811" s="58" t="s">
        <v>1616</v>
      </c>
      <c r="D811" s="52" t="s">
        <v>61</v>
      </c>
      <c r="E811" s="183">
        <v>6.72</v>
      </c>
      <c r="F811" s="53">
        <f t="shared" si="189"/>
        <v>0</v>
      </c>
      <c r="G811" s="184">
        <f t="shared" si="190"/>
        <v>0</v>
      </c>
      <c r="H811" s="56">
        <f t="shared" si="191"/>
        <v>0</v>
      </c>
      <c r="I811" s="57"/>
      <c r="J811" s="57"/>
      <c r="K811" s="9"/>
      <c r="L811" s="12"/>
      <c r="M811" s="12"/>
      <c r="N811" s="12"/>
      <c r="O811" s="12"/>
      <c r="P811" s="153"/>
      <c r="Q811" s="12"/>
      <c r="R811" s="49"/>
      <c r="S811" s="12"/>
      <c r="T811" s="12"/>
      <c r="U811" s="12"/>
      <c r="V811" s="12"/>
      <c r="W811" s="12"/>
      <c r="X811" s="12"/>
      <c r="Y811" s="12"/>
      <c r="Z811" s="12"/>
      <c r="AA811" s="12"/>
      <c r="AB811" s="12"/>
      <c r="AC811" s="12"/>
      <c r="AD811" s="12"/>
      <c r="AE811" s="12"/>
      <c r="AF811" s="12"/>
    </row>
    <row r="812" ht="12.0" customHeight="1" outlineLevel="3">
      <c r="A812" s="12"/>
      <c r="B812" s="50" t="s">
        <v>1617</v>
      </c>
      <c r="C812" s="58" t="s">
        <v>1618</v>
      </c>
      <c r="D812" s="52" t="s">
        <v>61</v>
      </c>
      <c r="E812" s="183">
        <v>3.15</v>
      </c>
      <c r="F812" s="53">
        <f t="shared" si="189"/>
        <v>0</v>
      </c>
      <c r="G812" s="184">
        <f t="shared" si="190"/>
        <v>0</v>
      </c>
      <c r="H812" s="56">
        <f t="shared" si="191"/>
        <v>0</v>
      </c>
      <c r="I812" s="57"/>
      <c r="J812" s="57"/>
      <c r="K812" s="9"/>
      <c r="L812" s="12"/>
      <c r="M812" s="12"/>
      <c r="N812" s="12"/>
      <c r="O812" s="12"/>
      <c r="P812" s="153"/>
      <c r="Q812" s="12"/>
      <c r="R812" s="49"/>
      <c r="S812" s="12"/>
      <c r="T812" s="12"/>
      <c r="U812" s="12"/>
      <c r="V812" s="12"/>
      <c r="W812" s="12"/>
      <c r="X812" s="12"/>
      <c r="Y812" s="12"/>
      <c r="Z812" s="12"/>
      <c r="AA812" s="12"/>
      <c r="AB812" s="12"/>
      <c r="AC812" s="12"/>
      <c r="AD812" s="12"/>
      <c r="AE812" s="12"/>
      <c r="AF812" s="12"/>
    </row>
    <row r="813" ht="12.0" customHeight="1" outlineLevel="3">
      <c r="A813" s="12"/>
      <c r="B813" s="50" t="s">
        <v>1619</v>
      </c>
      <c r="C813" s="58" t="s">
        <v>1620</v>
      </c>
      <c r="D813" s="52" t="s">
        <v>13</v>
      </c>
      <c r="E813" s="183">
        <v>21.2</v>
      </c>
      <c r="F813" s="53">
        <f t="shared" si="189"/>
        <v>0</v>
      </c>
      <c r="G813" s="184">
        <f t="shared" si="190"/>
        <v>0</v>
      </c>
      <c r="H813" s="56">
        <f t="shared" si="191"/>
        <v>0</v>
      </c>
      <c r="I813" s="57"/>
      <c r="J813" s="57"/>
      <c r="K813" s="9"/>
      <c r="L813" s="12"/>
      <c r="M813" s="12"/>
      <c r="N813" s="12"/>
      <c r="O813" s="12"/>
      <c r="P813" s="153"/>
      <c r="Q813" s="12"/>
      <c r="R813" s="49"/>
      <c r="S813" s="12"/>
      <c r="T813" s="12"/>
      <c r="U813" s="12"/>
      <c r="V813" s="12"/>
      <c r="W813" s="12"/>
      <c r="X813" s="12"/>
      <c r="Y813" s="12"/>
      <c r="Z813" s="12"/>
      <c r="AA813" s="12"/>
      <c r="AB813" s="12"/>
      <c r="AC813" s="12"/>
      <c r="AD813" s="12"/>
      <c r="AE813" s="12"/>
      <c r="AF813" s="12"/>
    </row>
    <row r="814" ht="12.0" customHeight="1" outlineLevel="2">
      <c r="A814" s="12"/>
      <c r="B814" s="176">
        <v>28.8</v>
      </c>
      <c r="C814" s="177" t="s">
        <v>1621</v>
      </c>
      <c r="D814" s="178"/>
      <c r="E814" s="179"/>
      <c r="F814" s="180"/>
      <c r="G814" s="181">
        <f>SUM(G815)</f>
        <v>0</v>
      </c>
      <c r="H814" s="182" t="str">
        <f>G814/$G$827</f>
        <v>#DIV/0!</v>
      </c>
      <c r="I814" s="214"/>
      <c r="J814" s="214"/>
      <c r="K814" s="47"/>
      <c r="L814" s="48"/>
      <c r="M814" s="12"/>
      <c r="N814" s="12"/>
      <c r="O814" s="12"/>
      <c r="P814" s="153"/>
      <c r="Q814" s="12"/>
      <c r="R814" s="49"/>
      <c r="S814" s="12"/>
      <c r="T814" s="12"/>
      <c r="U814" s="12"/>
      <c r="V814" s="12"/>
      <c r="W814" s="12"/>
      <c r="X814" s="12"/>
      <c r="Y814" s="12"/>
      <c r="Z814" s="12"/>
      <c r="AA814" s="12"/>
      <c r="AB814" s="12"/>
      <c r="AC814" s="12"/>
      <c r="AD814" s="12"/>
      <c r="AE814" s="12"/>
      <c r="AF814" s="12"/>
    </row>
    <row r="815" ht="48.0" customHeight="1" outlineLevel="3">
      <c r="A815" s="12"/>
      <c r="B815" s="50" t="s">
        <v>1622</v>
      </c>
      <c r="C815" s="58" t="s">
        <v>513</v>
      </c>
      <c r="D815" s="52" t="s">
        <v>514</v>
      </c>
      <c r="E815" s="183">
        <v>24625.59</v>
      </c>
      <c r="F815" s="53">
        <f>IFERROR(VLOOKUP(B815,#REF!,8,0),0)</f>
        <v>0</v>
      </c>
      <c r="G815" s="184">
        <f>ROUND(E815*F815,0)</f>
        <v>0</v>
      </c>
      <c r="H815" s="56">
        <f t="shared" ref="H815:H816" si="192">IFERROR(G815/$G$827,0)</f>
        <v>0</v>
      </c>
      <c r="I815" s="57"/>
      <c r="J815" s="57"/>
      <c r="K815" s="9"/>
      <c r="L815" s="12"/>
      <c r="M815" s="12"/>
      <c r="N815" s="12"/>
      <c r="O815" s="12"/>
      <c r="P815" s="153"/>
      <c r="Q815" s="12"/>
      <c r="R815" s="49"/>
      <c r="S815" s="12"/>
      <c r="T815" s="12"/>
      <c r="U815" s="12"/>
      <c r="V815" s="12"/>
      <c r="W815" s="12"/>
      <c r="X815" s="12"/>
      <c r="Y815" s="12"/>
      <c r="Z815" s="12"/>
      <c r="AA815" s="12"/>
      <c r="AB815" s="12"/>
      <c r="AC815" s="12"/>
      <c r="AD815" s="12"/>
      <c r="AE815" s="12"/>
      <c r="AF815" s="12"/>
    </row>
    <row r="816" ht="12.0" customHeight="1" outlineLevel="1">
      <c r="A816" s="168"/>
      <c r="B816" s="169">
        <v>29.0</v>
      </c>
      <c r="C816" s="170" t="s">
        <v>1623</v>
      </c>
      <c r="D816" s="171" t="s">
        <v>407</v>
      </c>
      <c r="E816" s="172"/>
      <c r="F816" s="173">
        <f>G816/$E$758</f>
        <v>0</v>
      </c>
      <c r="G816" s="174">
        <f>G817+G825</f>
        <v>0</v>
      </c>
      <c r="H816" s="175">
        <f t="shared" si="192"/>
        <v>0</v>
      </c>
      <c r="I816" s="214"/>
      <c r="J816" s="214"/>
      <c r="K816" s="47"/>
      <c r="L816" s="48"/>
      <c r="M816" s="12"/>
      <c r="N816" s="12"/>
      <c r="O816" s="12"/>
      <c r="P816" s="153"/>
      <c r="Q816" s="12"/>
      <c r="R816" s="49"/>
      <c r="S816" s="12"/>
      <c r="T816" s="12"/>
      <c r="U816" s="12"/>
      <c r="V816" s="12"/>
      <c r="W816" s="12"/>
      <c r="X816" s="12"/>
      <c r="Y816" s="12"/>
      <c r="Z816" s="12"/>
      <c r="AA816" s="12"/>
      <c r="AB816" s="12"/>
      <c r="AC816" s="12"/>
      <c r="AD816" s="12"/>
      <c r="AE816" s="12"/>
      <c r="AF816" s="12"/>
    </row>
    <row r="817" ht="12.0" customHeight="1" outlineLevel="2">
      <c r="A817" s="12"/>
      <c r="B817" s="176">
        <v>29.1</v>
      </c>
      <c r="C817" s="177" t="s">
        <v>1624</v>
      </c>
      <c r="D817" s="178"/>
      <c r="E817" s="179"/>
      <c r="F817" s="180"/>
      <c r="G817" s="181">
        <f>SUM(G818:G824)</f>
        <v>0</v>
      </c>
      <c r="H817" s="182" t="str">
        <f>G817/$G$827</f>
        <v>#DIV/0!</v>
      </c>
      <c r="I817" s="57"/>
      <c r="J817" s="57"/>
      <c r="K817" s="47"/>
      <c r="L817" s="48"/>
      <c r="M817" s="12"/>
      <c r="N817" s="12"/>
      <c r="O817" s="12"/>
      <c r="P817" s="153"/>
      <c r="Q817" s="12"/>
      <c r="R817" s="49"/>
      <c r="S817" s="12"/>
      <c r="T817" s="12"/>
      <c r="U817" s="12"/>
      <c r="V817" s="12"/>
      <c r="W817" s="12"/>
      <c r="X817" s="12"/>
      <c r="Y817" s="12"/>
      <c r="Z817" s="12"/>
      <c r="AA817" s="12"/>
      <c r="AB817" s="12"/>
      <c r="AC817" s="12"/>
      <c r="AD817" s="12"/>
      <c r="AE817" s="12"/>
      <c r="AF817" s="12"/>
    </row>
    <row r="818" ht="12.0" customHeight="1" outlineLevel="3">
      <c r="A818" s="12"/>
      <c r="B818" s="50" t="s">
        <v>1625</v>
      </c>
      <c r="C818" s="58" t="s">
        <v>1626</v>
      </c>
      <c r="D818" s="52" t="s">
        <v>407</v>
      </c>
      <c r="E818" s="183">
        <v>641.32</v>
      </c>
      <c r="F818" s="53">
        <f t="shared" ref="F818:F824" si="193">IFERROR(VLOOKUP(B818,#REF!,8,0),0)</f>
        <v>0</v>
      </c>
      <c r="G818" s="184">
        <f t="shared" ref="G818:G824" si="194">ROUND(E818*F818,0)</f>
        <v>0</v>
      </c>
      <c r="H818" s="56">
        <f t="shared" ref="H818:H824" si="195">IFERROR(G818/$G$827,0)</f>
        <v>0</v>
      </c>
      <c r="I818" s="57"/>
      <c r="J818" s="57"/>
      <c r="K818" s="47"/>
      <c r="L818" s="48"/>
      <c r="M818" s="12"/>
      <c r="N818" s="12"/>
      <c r="O818" s="12"/>
      <c r="P818" s="153"/>
      <c r="Q818" s="12"/>
      <c r="R818" s="49"/>
      <c r="S818" s="12"/>
      <c r="T818" s="12"/>
      <c r="U818" s="12"/>
      <c r="V818" s="12"/>
      <c r="W818" s="12"/>
      <c r="X818" s="12"/>
      <c r="Y818" s="12"/>
      <c r="Z818" s="12"/>
      <c r="AA818" s="12"/>
      <c r="AB818" s="12"/>
      <c r="AC818" s="12"/>
      <c r="AD818" s="12"/>
      <c r="AE818" s="12"/>
      <c r="AF818" s="12"/>
    </row>
    <row r="819" ht="26.25" customHeight="1" outlineLevel="3">
      <c r="A819" s="12"/>
      <c r="B819" s="50" t="s">
        <v>1627</v>
      </c>
      <c r="C819" s="189" t="s">
        <v>1628</v>
      </c>
      <c r="D819" s="52" t="s">
        <v>407</v>
      </c>
      <c r="E819" s="183">
        <v>1283.58</v>
      </c>
      <c r="F819" s="53">
        <f t="shared" si="193"/>
        <v>0</v>
      </c>
      <c r="G819" s="184">
        <f t="shared" si="194"/>
        <v>0</v>
      </c>
      <c r="H819" s="56">
        <f t="shared" si="195"/>
        <v>0</v>
      </c>
      <c r="I819" s="57"/>
      <c r="J819" s="243"/>
      <c r="K819" s="47"/>
      <c r="L819" s="48"/>
      <c r="M819" s="12"/>
      <c r="N819" s="12"/>
      <c r="O819" s="12"/>
      <c r="P819" s="153"/>
      <c r="Q819" s="12"/>
      <c r="R819" s="49"/>
      <c r="S819" s="48"/>
      <c r="T819" s="12"/>
      <c r="U819" s="12"/>
      <c r="V819" s="12"/>
      <c r="W819" s="12"/>
      <c r="X819" s="12"/>
      <c r="Y819" s="12"/>
      <c r="Z819" s="12"/>
      <c r="AA819" s="12"/>
      <c r="AB819" s="12"/>
      <c r="AC819" s="12"/>
      <c r="AD819" s="12"/>
      <c r="AE819" s="12"/>
      <c r="AF819" s="12"/>
    </row>
    <row r="820" ht="12.0" customHeight="1" outlineLevel="3">
      <c r="A820" s="12"/>
      <c r="B820" s="50" t="s">
        <v>1629</v>
      </c>
      <c r="C820" s="58" t="s">
        <v>1630</v>
      </c>
      <c r="D820" s="52" t="s">
        <v>44</v>
      </c>
      <c r="E820" s="183">
        <v>7.0</v>
      </c>
      <c r="F820" s="53">
        <f t="shared" si="193"/>
        <v>0</v>
      </c>
      <c r="G820" s="184">
        <f t="shared" si="194"/>
        <v>0</v>
      </c>
      <c r="H820" s="56">
        <f t="shared" si="195"/>
        <v>0</v>
      </c>
      <c r="I820" s="57"/>
      <c r="J820" s="57"/>
      <c r="K820" s="47"/>
      <c r="L820" s="48"/>
      <c r="M820" s="12"/>
      <c r="N820" s="12"/>
      <c r="O820" s="12"/>
      <c r="P820" s="153"/>
      <c r="Q820" s="12"/>
      <c r="R820" s="49"/>
      <c r="S820" s="12"/>
      <c r="T820" s="12"/>
      <c r="U820" s="12"/>
      <c r="V820" s="12"/>
      <c r="W820" s="12"/>
      <c r="X820" s="12"/>
      <c r="Y820" s="12"/>
      <c r="Z820" s="12"/>
      <c r="AA820" s="12"/>
      <c r="AB820" s="12"/>
      <c r="AC820" s="12"/>
      <c r="AD820" s="12"/>
      <c r="AE820" s="12"/>
      <c r="AF820" s="12"/>
    </row>
    <row r="821" ht="12.0" customHeight="1" outlineLevel="3">
      <c r="A821" s="12"/>
      <c r="B821" s="50" t="s">
        <v>1631</v>
      </c>
      <c r="C821" s="58" t="s">
        <v>1632</v>
      </c>
      <c r="D821" s="52" t="s">
        <v>44</v>
      </c>
      <c r="E821" s="183">
        <v>38.0</v>
      </c>
      <c r="F821" s="53">
        <f t="shared" si="193"/>
        <v>0</v>
      </c>
      <c r="G821" s="184">
        <f t="shared" si="194"/>
        <v>0</v>
      </c>
      <c r="H821" s="56">
        <f t="shared" si="195"/>
        <v>0</v>
      </c>
      <c r="I821" s="57"/>
      <c r="J821" s="57"/>
      <c r="K821" s="47"/>
      <c r="L821" s="48"/>
      <c r="M821" s="12"/>
      <c r="N821" s="12"/>
      <c r="O821" s="12"/>
      <c r="P821" s="153"/>
      <c r="Q821" s="12"/>
      <c r="R821" s="49"/>
      <c r="S821" s="12"/>
      <c r="T821" s="12"/>
      <c r="U821" s="12"/>
      <c r="V821" s="12"/>
      <c r="W821" s="12"/>
      <c r="X821" s="12"/>
      <c r="Y821" s="12"/>
      <c r="Z821" s="12"/>
      <c r="AA821" s="12"/>
      <c r="AB821" s="12"/>
      <c r="AC821" s="12"/>
      <c r="AD821" s="12"/>
      <c r="AE821" s="12"/>
      <c r="AF821" s="12"/>
    </row>
    <row r="822" ht="12.0" customHeight="1" outlineLevel="3">
      <c r="A822" s="12"/>
      <c r="B822" s="50" t="s">
        <v>1633</v>
      </c>
      <c r="C822" s="58" t="s">
        <v>1634</v>
      </c>
      <c r="D822" s="52" t="s">
        <v>44</v>
      </c>
      <c r="E822" s="183">
        <v>6.0</v>
      </c>
      <c r="F822" s="53">
        <f t="shared" si="193"/>
        <v>0</v>
      </c>
      <c r="G822" s="184">
        <f t="shared" si="194"/>
        <v>0</v>
      </c>
      <c r="H822" s="56">
        <f t="shared" si="195"/>
        <v>0</v>
      </c>
      <c r="I822" s="57"/>
      <c r="J822" s="57"/>
      <c r="K822" s="47"/>
      <c r="L822" s="48"/>
      <c r="M822" s="12"/>
      <c r="N822" s="12"/>
      <c r="O822" s="12"/>
      <c r="P822" s="153"/>
      <c r="Q822" s="12"/>
      <c r="R822" s="49"/>
      <c r="S822" s="12"/>
      <c r="T822" s="12"/>
      <c r="U822" s="12"/>
      <c r="V822" s="12"/>
      <c r="W822" s="12"/>
      <c r="X822" s="12"/>
      <c r="Y822" s="12"/>
      <c r="Z822" s="12"/>
      <c r="AA822" s="12"/>
      <c r="AB822" s="12"/>
      <c r="AC822" s="12"/>
      <c r="AD822" s="12"/>
      <c r="AE822" s="12"/>
      <c r="AF822" s="12"/>
    </row>
    <row r="823" ht="12.0" customHeight="1" outlineLevel="3">
      <c r="A823" s="12"/>
      <c r="B823" s="50" t="s">
        <v>1635</v>
      </c>
      <c r="C823" s="58" t="s">
        <v>1636</v>
      </c>
      <c r="D823" s="52" t="s">
        <v>44</v>
      </c>
      <c r="E823" s="183">
        <v>8.0</v>
      </c>
      <c r="F823" s="53">
        <f t="shared" si="193"/>
        <v>0</v>
      </c>
      <c r="G823" s="184">
        <f t="shared" si="194"/>
        <v>0</v>
      </c>
      <c r="H823" s="56">
        <f t="shared" si="195"/>
        <v>0</v>
      </c>
      <c r="I823" s="57"/>
      <c r="J823" s="57"/>
      <c r="K823" s="47"/>
      <c r="L823" s="48"/>
      <c r="M823" s="12"/>
      <c r="N823" s="12"/>
      <c r="O823" s="12"/>
      <c r="P823" s="153"/>
      <c r="Q823" s="12"/>
      <c r="R823" s="49"/>
      <c r="S823" s="12"/>
      <c r="T823" s="12"/>
      <c r="U823" s="12"/>
      <c r="V823" s="12"/>
      <c r="W823" s="12"/>
      <c r="X823" s="12"/>
      <c r="Y823" s="12"/>
      <c r="Z823" s="12"/>
      <c r="AA823" s="12"/>
      <c r="AB823" s="12"/>
      <c r="AC823" s="12"/>
      <c r="AD823" s="12"/>
      <c r="AE823" s="12"/>
      <c r="AF823" s="12"/>
    </row>
    <row r="824" ht="12.0" customHeight="1" outlineLevel="3">
      <c r="A824" s="12"/>
      <c r="B824" s="50" t="s">
        <v>1637</v>
      </c>
      <c r="C824" s="58" t="s">
        <v>1638</v>
      </c>
      <c r="D824" s="52" t="s">
        <v>44</v>
      </c>
      <c r="E824" s="183">
        <v>10.0</v>
      </c>
      <c r="F824" s="53">
        <f t="shared" si="193"/>
        <v>0</v>
      </c>
      <c r="G824" s="184">
        <f t="shared" si="194"/>
        <v>0</v>
      </c>
      <c r="H824" s="56">
        <f t="shared" si="195"/>
        <v>0</v>
      </c>
      <c r="I824" s="57"/>
      <c r="J824" s="57"/>
      <c r="K824" s="47"/>
      <c r="L824" s="48"/>
      <c r="M824" s="12"/>
      <c r="N824" s="12"/>
      <c r="O824" s="12"/>
      <c r="P824" s="153"/>
      <c r="Q824" s="12"/>
      <c r="R824" s="49"/>
      <c r="S824" s="12"/>
      <c r="T824" s="12"/>
      <c r="U824" s="12"/>
      <c r="V824" s="12"/>
      <c r="W824" s="12"/>
      <c r="X824" s="12"/>
      <c r="Y824" s="12"/>
      <c r="Z824" s="12"/>
      <c r="AA824" s="12"/>
      <c r="AB824" s="12"/>
      <c r="AC824" s="12"/>
      <c r="AD824" s="12"/>
      <c r="AE824" s="12"/>
      <c r="AF824" s="12"/>
    </row>
    <row r="825" ht="12.0" customHeight="1" outlineLevel="2">
      <c r="A825" s="12"/>
      <c r="B825" s="176">
        <v>29.2</v>
      </c>
      <c r="C825" s="177" t="s">
        <v>1639</v>
      </c>
      <c r="D825" s="178"/>
      <c r="E825" s="179"/>
      <c r="F825" s="180"/>
      <c r="G825" s="181">
        <f>SUM(G826)</f>
        <v>0</v>
      </c>
      <c r="H825" s="182" t="str">
        <f>G825/$G$827</f>
        <v>#DIV/0!</v>
      </c>
      <c r="I825" s="57"/>
      <c r="J825" s="57"/>
      <c r="K825" s="47"/>
      <c r="L825" s="48"/>
      <c r="M825" s="12"/>
      <c r="N825" s="12"/>
      <c r="O825" s="12"/>
      <c r="P825" s="153"/>
      <c r="Q825" s="12"/>
      <c r="R825" s="49"/>
      <c r="S825" s="12"/>
      <c r="T825" s="12"/>
      <c r="U825" s="12"/>
      <c r="V825" s="12"/>
      <c r="W825" s="12"/>
      <c r="X825" s="12"/>
      <c r="Y825" s="12"/>
      <c r="Z825" s="12"/>
      <c r="AA825" s="12"/>
      <c r="AB825" s="12"/>
      <c r="AC825" s="12"/>
      <c r="AD825" s="12"/>
      <c r="AE825" s="12"/>
      <c r="AF825" s="12"/>
    </row>
    <row r="826" ht="12.0" customHeight="1" outlineLevel="3">
      <c r="A826" s="12"/>
      <c r="B826" s="50" t="s">
        <v>1640</v>
      </c>
      <c r="C826" s="58" t="s">
        <v>1641</v>
      </c>
      <c r="D826" s="52" t="s">
        <v>44</v>
      </c>
      <c r="E826" s="183">
        <v>1.0</v>
      </c>
      <c r="F826" s="53"/>
      <c r="G826" s="184">
        <f>ROUND(E826*F826,0)</f>
        <v>0</v>
      </c>
      <c r="H826" s="56">
        <f t="shared" ref="H826:H827" si="196">IFERROR(G826/$G$827,0)</f>
        <v>0</v>
      </c>
      <c r="I826" s="57"/>
      <c r="J826" s="57"/>
      <c r="K826" s="47"/>
      <c r="L826" s="48"/>
      <c r="M826" s="12"/>
      <c r="N826" s="12"/>
      <c r="O826" s="12"/>
      <c r="P826" s="153"/>
      <c r="Q826" s="12"/>
      <c r="R826" s="49"/>
      <c r="S826" s="12"/>
      <c r="T826" s="12"/>
      <c r="U826" s="12"/>
      <c r="V826" s="12"/>
      <c r="W826" s="12"/>
      <c r="X826" s="12"/>
      <c r="Y826" s="12"/>
      <c r="Z826" s="12"/>
      <c r="AA826" s="12"/>
      <c r="AB826" s="12"/>
      <c r="AC826" s="12"/>
      <c r="AD826" s="12"/>
      <c r="AE826" s="12"/>
      <c r="AF826" s="12"/>
    </row>
    <row r="827" ht="12.0" customHeight="1">
      <c r="A827" s="6"/>
      <c r="B827" s="249" t="s">
        <v>1642</v>
      </c>
      <c r="C827" s="250" t="s">
        <v>1643</v>
      </c>
      <c r="D827" s="251"/>
      <c r="E827" s="252"/>
      <c r="F827" s="253"/>
      <c r="G827" s="254">
        <f>G5+G758</f>
        <v>0</v>
      </c>
      <c r="H827" s="255">
        <f t="shared" si="196"/>
        <v>0</v>
      </c>
      <c r="I827" s="96"/>
      <c r="J827" s="96"/>
      <c r="K827" s="97"/>
      <c r="L827" s="6"/>
      <c r="M827" s="6"/>
      <c r="N827" s="6"/>
      <c r="O827" s="6"/>
      <c r="P827" s="145"/>
      <c r="Q827" s="6"/>
      <c r="R827" s="6"/>
      <c r="S827" s="6"/>
      <c r="T827" s="6"/>
      <c r="U827" s="6"/>
      <c r="V827" s="6"/>
      <c r="W827" s="6"/>
      <c r="X827" s="6"/>
      <c r="Y827" s="6"/>
      <c r="Z827" s="6"/>
      <c r="AA827" s="6"/>
      <c r="AB827" s="6"/>
      <c r="AC827" s="6"/>
      <c r="AD827" s="6"/>
      <c r="AE827" s="6"/>
      <c r="AF827" s="6"/>
    </row>
    <row r="828" ht="12.0" customHeight="1">
      <c r="A828" s="6"/>
      <c r="B828" s="256"/>
      <c r="C828" s="257" t="s">
        <v>1644</v>
      </c>
      <c r="D828" s="258"/>
      <c r="E828" s="259" t="str">
        <f>G828/G827</f>
        <v>#DIV/0!</v>
      </c>
      <c r="F828" s="27"/>
      <c r="G828" s="260">
        <f>'ADMÓN'!F9</f>
        <v>0</v>
      </c>
      <c r="H828" s="261" t="str">
        <f>SUM(E828:E831)</f>
        <v>#DIV/0!</v>
      </c>
      <c r="I828" s="48"/>
      <c r="J828" s="48"/>
      <c r="K828" s="7"/>
      <c r="L828" s="262" t="s">
        <v>1645</v>
      </c>
      <c r="M828" s="6"/>
      <c r="N828" s="6"/>
      <c r="O828" s="6"/>
      <c r="P828" s="145"/>
      <c r="Q828" s="6"/>
      <c r="R828" s="6"/>
      <c r="S828" s="6"/>
      <c r="T828" s="6"/>
      <c r="U828" s="6"/>
      <c r="V828" s="6"/>
      <c r="W828" s="6"/>
      <c r="X828" s="6"/>
      <c r="Y828" s="6"/>
      <c r="Z828" s="6"/>
      <c r="AA828" s="6"/>
      <c r="AB828" s="6"/>
      <c r="AC828" s="6"/>
      <c r="AD828" s="6"/>
      <c r="AE828" s="6"/>
      <c r="AF828" s="6"/>
    </row>
    <row r="829" ht="12.0" customHeight="1">
      <c r="A829" s="6"/>
      <c r="B829" s="256"/>
      <c r="C829" s="257" t="s">
        <v>1646</v>
      </c>
      <c r="D829" s="263"/>
      <c r="E829" s="259" t="str">
        <f>G829/G827</f>
        <v>#DIV/0!</v>
      </c>
      <c r="F829" s="27"/>
      <c r="G829" s="260">
        <f t="array" ref="G829">+SUM(INDIRECTOS!C8:C20+INDIRECTOS!C30)</f>
        <v>0</v>
      </c>
      <c r="H829" s="264"/>
      <c r="I829" s="48"/>
      <c r="J829" s="48"/>
      <c r="K829" s="7"/>
      <c r="L829" s="262" t="s">
        <v>1647</v>
      </c>
      <c r="M829" s="6"/>
      <c r="N829" s="6"/>
      <c r="O829" s="6"/>
      <c r="P829" s="145"/>
      <c r="Q829" s="6"/>
      <c r="R829" s="6"/>
      <c r="S829" s="6"/>
      <c r="T829" s="6"/>
      <c r="U829" s="6"/>
      <c r="V829" s="6"/>
      <c r="W829" s="6"/>
      <c r="X829" s="6"/>
      <c r="Y829" s="6"/>
      <c r="Z829" s="6"/>
      <c r="AA829" s="6"/>
      <c r="AB829" s="6"/>
      <c r="AC829" s="6"/>
      <c r="AD829" s="6"/>
      <c r="AE829" s="6"/>
      <c r="AF829" s="6"/>
    </row>
    <row r="830" ht="12.0" customHeight="1">
      <c r="A830" s="6"/>
      <c r="B830" s="256"/>
      <c r="C830" s="257" t="s">
        <v>1648</v>
      </c>
      <c r="D830" s="263"/>
      <c r="E830" s="265">
        <v>0.01</v>
      </c>
      <c r="F830" s="266"/>
      <c r="G830" s="260">
        <f>$G$827*E830</f>
        <v>0</v>
      </c>
      <c r="H830" s="264"/>
      <c r="I830" s="22"/>
      <c r="L830" s="262"/>
      <c r="M830" s="6"/>
      <c r="N830" s="6"/>
      <c r="O830" s="6"/>
      <c r="P830" s="145"/>
      <c r="Q830" s="6"/>
      <c r="R830" s="6"/>
      <c r="S830" s="6"/>
      <c r="T830" s="6"/>
      <c r="U830" s="6"/>
      <c r="V830" s="6"/>
      <c r="W830" s="6"/>
      <c r="X830" s="6"/>
      <c r="Y830" s="6"/>
      <c r="Z830" s="6"/>
      <c r="AA830" s="6"/>
      <c r="AB830" s="6"/>
      <c r="AC830" s="6"/>
      <c r="AD830" s="6"/>
      <c r="AE830" s="6"/>
      <c r="AF830" s="6"/>
    </row>
    <row r="831" ht="12.0" customHeight="1">
      <c r="A831" s="6"/>
      <c r="B831" s="256"/>
      <c r="C831" s="257" t="s">
        <v>1649</v>
      </c>
      <c r="D831" s="267"/>
      <c r="E831" s="268">
        <v>0.04</v>
      </c>
      <c r="F831" s="27"/>
      <c r="G831" s="260">
        <f>+E831*G827</f>
        <v>0</v>
      </c>
      <c r="H831" s="269"/>
      <c r="I831" s="48"/>
      <c r="J831" s="48"/>
      <c r="K831" s="119"/>
      <c r="L831" s="262"/>
      <c r="M831" s="6"/>
      <c r="N831" s="6"/>
      <c r="O831" s="6"/>
      <c r="P831" s="145"/>
      <c r="Q831" s="6"/>
      <c r="R831" s="6"/>
      <c r="S831" s="6"/>
      <c r="T831" s="6"/>
      <c r="U831" s="6"/>
      <c r="V831" s="6"/>
      <c r="W831" s="6"/>
      <c r="X831" s="6"/>
      <c r="Y831" s="6"/>
      <c r="Z831" s="6"/>
      <c r="AA831" s="6"/>
      <c r="AB831" s="6"/>
      <c r="AC831" s="6"/>
      <c r="AD831" s="6"/>
      <c r="AE831" s="6"/>
      <c r="AF831" s="6"/>
    </row>
    <row r="832" ht="12.0" customHeight="1">
      <c r="A832" s="6"/>
      <c r="B832" s="256"/>
      <c r="C832" s="270" t="s">
        <v>340</v>
      </c>
      <c r="D832" s="271"/>
      <c r="E832" s="272"/>
      <c r="F832" s="27"/>
      <c r="G832" s="273">
        <f>SUM(G827:G831)</f>
        <v>0</v>
      </c>
      <c r="H832" s="274"/>
      <c r="I832" s="48"/>
      <c r="J832" s="275"/>
      <c r="K832" s="121"/>
      <c r="L832" s="262"/>
      <c r="M832" s="6"/>
      <c r="N832" s="6"/>
      <c r="O832" s="6"/>
      <c r="P832" s="145"/>
      <c r="Q832" s="6"/>
      <c r="R832" s="6"/>
      <c r="S832" s="6"/>
      <c r="T832" s="6"/>
      <c r="U832" s="6"/>
      <c r="V832" s="6"/>
      <c r="W832" s="6"/>
      <c r="X832" s="6"/>
      <c r="Y832" s="6"/>
      <c r="Z832" s="6"/>
      <c r="AA832" s="6"/>
      <c r="AB832" s="6"/>
      <c r="AC832" s="6"/>
      <c r="AD832" s="6"/>
      <c r="AE832" s="6"/>
      <c r="AF832" s="6"/>
    </row>
    <row r="833" ht="12.0" customHeight="1">
      <c r="A833" s="6"/>
      <c r="B833" s="276"/>
      <c r="C833" s="277" t="s">
        <v>341</v>
      </c>
      <c r="D833" s="278"/>
      <c r="E833" s="279">
        <v>0.19</v>
      </c>
      <c r="F833" s="280"/>
      <c r="G833" s="281">
        <f>+E833*G831</f>
        <v>0</v>
      </c>
      <c r="H833" s="282"/>
      <c r="I833" s="48"/>
      <c r="J833" s="48"/>
      <c r="K833" s="7"/>
      <c r="L833" s="262"/>
      <c r="M833" s="6"/>
      <c r="N833" s="6"/>
      <c r="O833" s="6"/>
      <c r="P833" s="145"/>
      <c r="Q833" s="6"/>
      <c r="R833" s="6"/>
      <c r="S833" s="6"/>
      <c r="T833" s="6"/>
      <c r="U833" s="6"/>
      <c r="V833" s="6"/>
      <c r="W833" s="6"/>
      <c r="X833" s="6"/>
      <c r="Y833" s="6"/>
      <c r="Z833" s="6"/>
      <c r="AA833" s="6"/>
      <c r="AB833" s="6"/>
      <c r="AC833" s="6"/>
      <c r="AD833" s="6"/>
      <c r="AE833" s="6"/>
      <c r="AF833" s="6"/>
    </row>
    <row r="834" ht="12.0" customHeight="1">
      <c r="A834" s="6"/>
      <c r="B834" s="154" t="s">
        <v>1650</v>
      </c>
      <c r="C834" s="283" t="s">
        <v>1651</v>
      </c>
      <c r="D834" s="156"/>
      <c r="E834" s="284"/>
      <c r="F834" s="285"/>
      <c r="G834" s="286">
        <f>+G833+G832</f>
        <v>0</v>
      </c>
      <c r="H834" s="160"/>
      <c r="I834" s="96"/>
      <c r="J834" s="96"/>
      <c r="K834" s="7"/>
      <c r="L834" s="6"/>
      <c r="M834" s="6"/>
      <c r="N834" s="6"/>
      <c r="O834" s="6"/>
      <c r="P834" s="145"/>
      <c r="Q834" s="6"/>
      <c r="R834" s="6"/>
      <c r="S834" s="6"/>
      <c r="T834" s="6"/>
      <c r="U834" s="6"/>
      <c r="V834" s="6"/>
      <c r="W834" s="6"/>
      <c r="X834" s="6"/>
      <c r="Y834" s="6"/>
      <c r="Z834" s="6"/>
      <c r="AA834" s="6"/>
      <c r="AB834" s="6"/>
      <c r="AC834" s="6"/>
      <c r="AD834" s="6"/>
      <c r="AE834" s="6"/>
      <c r="AF834" s="6"/>
    </row>
    <row r="835" ht="12.0" customHeight="1">
      <c r="A835" s="106"/>
      <c r="B835" s="89"/>
      <c r="C835" s="287"/>
      <c r="D835" s="89"/>
      <c r="E835" s="288"/>
      <c r="F835" s="289"/>
      <c r="G835" s="290"/>
      <c r="H835" s="105"/>
      <c r="I835" s="87"/>
      <c r="J835" s="87"/>
      <c r="K835" s="124"/>
      <c r="L835" s="106"/>
      <c r="M835" s="106"/>
      <c r="N835" s="106"/>
      <c r="O835" s="106"/>
      <c r="P835" s="291"/>
      <c r="Q835" s="106"/>
      <c r="R835" s="106"/>
      <c r="S835" s="106"/>
      <c r="T835" s="106"/>
      <c r="U835" s="106"/>
      <c r="V835" s="106"/>
      <c r="W835" s="106"/>
      <c r="X835" s="106"/>
      <c r="Y835" s="106"/>
      <c r="Z835" s="106"/>
      <c r="AA835" s="106"/>
      <c r="AB835" s="106"/>
      <c r="AC835" s="106"/>
      <c r="AD835" s="106"/>
      <c r="AE835" s="106"/>
      <c r="AF835" s="106"/>
    </row>
    <row r="836" ht="12.0" customHeight="1">
      <c r="A836" s="106"/>
      <c r="B836" s="106"/>
      <c r="C836" s="123"/>
      <c r="D836" s="124"/>
      <c r="E836" s="107"/>
      <c r="F836" s="125"/>
      <c r="G836" s="128"/>
      <c r="H836" s="107"/>
      <c r="I836" s="128"/>
      <c r="J836" s="128"/>
      <c r="K836" s="124"/>
      <c r="L836" s="106"/>
      <c r="M836" s="106"/>
      <c r="N836" s="106"/>
      <c r="O836" s="106"/>
      <c r="P836" s="291"/>
      <c r="Q836" s="106"/>
      <c r="R836" s="106"/>
      <c r="S836" s="106"/>
      <c r="T836" s="106"/>
      <c r="U836" s="106"/>
      <c r="V836" s="106"/>
      <c r="W836" s="106"/>
      <c r="X836" s="106"/>
      <c r="Y836" s="106"/>
      <c r="Z836" s="106"/>
      <c r="AA836" s="106"/>
      <c r="AB836" s="106"/>
      <c r="AC836" s="106"/>
      <c r="AD836" s="106"/>
      <c r="AE836" s="106"/>
      <c r="AF836" s="106"/>
    </row>
    <row r="837" ht="12.0" customHeight="1">
      <c r="A837" s="6"/>
      <c r="B837" s="6"/>
      <c r="C837" s="292" t="s">
        <v>1652</v>
      </c>
      <c r="D837" s="7"/>
      <c r="E837" s="97"/>
      <c r="F837" s="133"/>
      <c r="G837" s="293"/>
      <c r="H837" s="97"/>
      <c r="I837" s="5"/>
      <c r="J837" s="5"/>
      <c r="K837" s="7"/>
      <c r="L837" s="6"/>
      <c r="M837" s="6"/>
      <c r="N837" s="6"/>
      <c r="O837" s="6"/>
      <c r="P837" s="145"/>
      <c r="Q837" s="6"/>
      <c r="R837" s="6"/>
      <c r="S837" s="6"/>
      <c r="T837" s="6"/>
      <c r="U837" s="6"/>
      <c r="V837" s="6"/>
      <c r="W837" s="6"/>
      <c r="X837" s="6"/>
      <c r="Y837" s="6"/>
      <c r="Z837" s="6"/>
      <c r="AA837" s="6"/>
      <c r="AB837" s="6"/>
      <c r="AC837" s="6"/>
      <c r="AD837" s="6"/>
      <c r="AE837" s="6"/>
      <c r="AF837" s="6"/>
    </row>
    <row r="838" ht="12.0" customHeight="1">
      <c r="A838" s="6"/>
      <c r="B838" s="6"/>
      <c r="C838" s="294"/>
      <c r="D838" s="7"/>
      <c r="E838" s="97"/>
      <c r="F838" s="133"/>
      <c r="G838" s="295"/>
      <c r="H838" s="97"/>
      <c r="I838" s="5"/>
      <c r="J838" s="5"/>
      <c r="K838" s="7"/>
      <c r="L838" s="6"/>
      <c r="M838" s="6"/>
      <c r="N838" s="6"/>
      <c r="O838" s="6"/>
      <c r="P838" s="145"/>
      <c r="Q838" s="6"/>
      <c r="R838" s="6"/>
      <c r="S838" s="6"/>
      <c r="T838" s="6"/>
      <c r="U838" s="6"/>
      <c r="V838" s="6"/>
      <c r="W838" s="6"/>
      <c r="X838" s="6"/>
      <c r="Y838" s="6"/>
      <c r="Z838" s="6"/>
      <c r="AA838" s="6"/>
      <c r="AB838" s="6"/>
      <c r="AC838" s="6"/>
      <c r="AD838" s="6"/>
      <c r="AE838" s="6"/>
      <c r="AF838" s="6"/>
    </row>
    <row r="839" ht="12.0" customHeight="1">
      <c r="A839" s="6"/>
      <c r="B839" s="6"/>
      <c r="C839" s="132"/>
      <c r="D839" s="7"/>
      <c r="E839" s="97"/>
      <c r="F839" s="133"/>
      <c r="G839" s="295"/>
      <c r="H839" s="97"/>
      <c r="I839" s="5"/>
      <c r="J839" s="5"/>
      <c r="K839" s="7"/>
      <c r="L839" s="6"/>
      <c r="M839" s="6"/>
      <c r="N839" s="6"/>
      <c r="O839" s="6"/>
      <c r="P839" s="145"/>
      <c r="Q839" s="6"/>
      <c r="R839" s="6"/>
      <c r="S839" s="6"/>
      <c r="T839" s="6"/>
      <c r="U839" s="6"/>
      <c r="V839" s="6"/>
      <c r="W839" s="6"/>
      <c r="X839" s="6"/>
      <c r="Y839" s="6"/>
      <c r="Z839" s="6"/>
      <c r="AA839" s="6"/>
      <c r="AB839" s="6"/>
      <c r="AC839" s="6"/>
      <c r="AD839" s="6"/>
      <c r="AE839" s="6"/>
      <c r="AF839" s="6"/>
    </row>
    <row r="840" ht="12.0" customHeight="1">
      <c r="A840" s="6"/>
      <c r="B840" s="6"/>
      <c r="C840" s="6"/>
      <c r="D840" s="7"/>
      <c r="E840" s="97"/>
      <c r="F840" s="133"/>
      <c r="G840" s="295"/>
      <c r="H840" s="97"/>
      <c r="I840" s="5"/>
      <c r="J840" s="5"/>
      <c r="K840" s="7"/>
      <c r="L840" s="6"/>
      <c r="M840" s="6"/>
      <c r="N840" s="6"/>
      <c r="O840" s="6"/>
      <c r="P840" s="145"/>
      <c r="Q840" s="6"/>
      <c r="R840" s="6"/>
      <c r="S840" s="6"/>
      <c r="T840" s="6"/>
      <c r="U840" s="6"/>
      <c r="V840" s="6"/>
      <c r="W840" s="6"/>
      <c r="X840" s="6"/>
      <c r="Y840" s="6"/>
      <c r="Z840" s="6"/>
      <c r="AA840" s="6"/>
      <c r="AB840" s="6"/>
      <c r="AC840" s="6"/>
      <c r="AD840" s="6"/>
      <c r="AE840" s="6"/>
      <c r="AF840" s="6"/>
    </row>
    <row r="841" ht="12.0" customHeight="1">
      <c r="A841" s="6"/>
      <c r="B841" s="6"/>
      <c r="C841" s="294"/>
      <c r="D841" s="7"/>
      <c r="E841" s="97"/>
      <c r="F841" s="133"/>
      <c r="G841" s="295"/>
      <c r="H841" s="97"/>
      <c r="I841" s="5"/>
      <c r="J841" s="5"/>
      <c r="K841" s="7"/>
      <c r="L841" s="6"/>
      <c r="M841" s="6"/>
      <c r="N841" s="6"/>
      <c r="O841" s="6"/>
      <c r="P841" s="145"/>
      <c r="Q841" s="6"/>
      <c r="R841" s="6"/>
      <c r="S841" s="6"/>
      <c r="T841" s="6"/>
      <c r="U841" s="6"/>
      <c r="V841" s="6"/>
      <c r="W841" s="6"/>
      <c r="X841" s="6"/>
      <c r="Y841" s="6"/>
      <c r="Z841" s="6"/>
      <c r="AA841" s="6"/>
      <c r="AB841" s="6"/>
      <c r="AC841" s="6"/>
      <c r="AD841" s="6"/>
      <c r="AE841" s="6"/>
      <c r="AF841" s="6"/>
    </row>
    <row r="842" ht="17.25" customHeight="1">
      <c r="A842" s="6"/>
      <c r="B842" s="6"/>
      <c r="C842" s="270" t="s">
        <v>1653</v>
      </c>
      <c r="D842" s="63"/>
      <c r="E842" s="296">
        <f>+G827+INDIRECTOS!C8+INDIRECTOS!C9+INDIRECTOS!C10+INDIRECTOS!C11+INDIRECTOS!C12+INDIRECTOS!C14+INDIRECTOS!C15+INDIRECTOS!C16+INDIRECTOS!C17+INDIRECTOS!C18+INDIRECTOS!C19+INDIRECTOS!C20+INDIRECTOS!C30</f>
        <v>0</v>
      </c>
      <c r="F842" s="297"/>
      <c r="G842" s="295"/>
      <c r="H842" s="97"/>
      <c r="I842" s="5"/>
      <c r="J842" s="5"/>
      <c r="K842" s="7"/>
      <c r="L842" s="6"/>
      <c r="M842" s="6"/>
      <c r="N842" s="6"/>
      <c r="O842" s="6"/>
      <c r="P842" s="145"/>
      <c r="Q842" s="6"/>
      <c r="R842" s="6"/>
      <c r="S842" s="6"/>
      <c r="T842" s="6"/>
      <c r="U842" s="6"/>
      <c r="V842" s="6"/>
      <c r="W842" s="6"/>
      <c r="X842" s="6"/>
      <c r="Y842" s="6"/>
      <c r="Z842" s="6"/>
      <c r="AA842" s="6"/>
      <c r="AB842" s="6"/>
      <c r="AC842" s="6"/>
      <c r="AD842" s="6"/>
      <c r="AE842" s="6"/>
      <c r="AF842" s="6"/>
    </row>
    <row r="843" ht="15.0" customHeight="1">
      <c r="A843" s="6"/>
      <c r="B843" s="6"/>
      <c r="C843" s="270" t="s">
        <v>1654</v>
      </c>
      <c r="D843" s="298" t="str">
        <f>+E828</f>
        <v>#DIV/0!</v>
      </c>
      <c r="E843" s="299" t="str">
        <f>+E842*D843</f>
        <v>#DIV/0!</v>
      </c>
      <c r="F843" s="297"/>
      <c r="G843" s="295"/>
      <c r="H843" s="97"/>
      <c r="I843" s="5"/>
      <c r="J843" s="5"/>
      <c r="K843" s="7"/>
      <c r="L843" s="6"/>
      <c r="M843" s="6"/>
      <c r="N843" s="6"/>
      <c r="O843" s="6"/>
      <c r="P843" s="145"/>
      <c r="Q843" s="6"/>
      <c r="R843" s="6"/>
      <c r="S843" s="6"/>
      <c r="T843" s="6"/>
      <c r="U843" s="6"/>
      <c r="V843" s="6"/>
      <c r="W843" s="6"/>
      <c r="X843" s="6"/>
      <c r="Y843" s="6"/>
      <c r="Z843" s="6"/>
      <c r="AA843" s="6"/>
      <c r="AB843" s="6"/>
      <c r="AC843" s="6"/>
      <c r="AD843" s="6"/>
      <c r="AE843" s="6"/>
      <c r="AF843" s="6"/>
    </row>
    <row r="844" ht="15.0" customHeight="1">
      <c r="A844" s="6"/>
      <c r="B844" s="6"/>
      <c r="C844" s="270" t="s">
        <v>337</v>
      </c>
      <c r="D844" s="300">
        <f t="shared" ref="D844:D845" si="197">+E830</f>
        <v>0.01</v>
      </c>
      <c r="E844" s="299">
        <f>+E842*D844</f>
        <v>0</v>
      </c>
      <c r="F844" s="297"/>
      <c r="G844" s="295"/>
      <c r="H844" s="97"/>
      <c r="I844" s="5"/>
      <c r="J844" s="5"/>
      <c r="K844" s="7"/>
      <c r="L844" s="6"/>
      <c r="M844" s="6"/>
      <c r="N844" s="6"/>
      <c r="O844" s="6"/>
      <c r="P844" s="145"/>
      <c r="Q844" s="6"/>
      <c r="R844" s="6"/>
      <c r="S844" s="6"/>
      <c r="T844" s="6"/>
      <c r="U844" s="6"/>
      <c r="V844" s="6"/>
      <c r="W844" s="6"/>
      <c r="X844" s="6"/>
      <c r="Y844" s="6"/>
      <c r="Z844" s="6"/>
      <c r="AA844" s="6"/>
      <c r="AB844" s="6"/>
      <c r="AC844" s="6"/>
      <c r="AD844" s="6"/>
      <c r="AE844" s="6"/>
      <c r="AF844" s="6"/>
    </row>
    <row r="845" ht="15.0" customHeight="1">
      <c r="A845" s="6"/>
      <c r="B845" s="6"/>
      <c r="C845" s="270" t="s">
        <v>1655</v>
      </c>
      <c r="D845" s="301">
        <f t="shared" si="197"/>
        <v>0.04</v>
      </c>
      <c r="E845" s="299">
        <f t="shared" ref="E845:E846" si="198">+E844*D845</f>
        <v>0</v>
      </c>
      <c r="F845" s="297"/>
      <c r="G845" s="295"/>
      <c r="H845" s="97"/>
      <c r="I845" s="5"/>
      <c r="J845" s="5"/>
      <c r="K845" s="7"/>
      <c r="L845" s="6"/>
      <c r="M845" s="6"/>
      <c r="N845" s="6"/>
      <c r="O845" s="6"/>
      <c r="P845" s="145"/>
      <c r="Q845" s="6"/>
      <c r="R845" s="6"/>
      <c r="S845" s="6"/>
      <c r="T845" s="6"/>
      <c r="U845" s="6"/>
      <c r="V845" s="6"/>
      <c r="W845" s="6"/>
      <c r="X845" s="6"/>
      <c r="Y845" s="6"/>
      <c r="Z845" s="6"/>
      <c r="AA845" s="6"/>
      <c r="AB845" s="6"/>
      <c r="AC845" s="6"/>
      <c r="AD845" s="6"/>
      <c r="AE845" s="6"/>
      <c r="AF845" s="6"/>
    </row>
    <row r="846" ht="18.0" customHeight="1">
      <c r="A846" s="6"/>
      <c r="B846" s="6"/>
      <c r="C846" s="270" t="s">
        <v>1656</v>
      </c>
      <c r="D846" s="300">
        <v>0.19</v>
      </c>
      <c r="E846" s="299">
        <f t="shared" si="198"/>
        <v>0</v>
      </c>
      <c r="F846" s="297"/>
      <c r="G846" s="295"/>
      <c r="H846" s="97"/>
      <c r="I846" s="5"/>
      <c r="J846" s="5"/>
      <c r="K846" s="7"/>
      <c r="L846" s="6"/>
      <c r="M846" s="6"/>
      <c r="N846" s="6"/>
      <c r="O846" s="6"/>
      <c r="P846" s="145"/>
      <c r="Q846" s="6"/>
      <c r="R846" s="6"/>
      <c r="S846" s="6"/>
      <c r="T846" s="6"/>
      <c r="U846" s="6"/>
      <c r="V846" s="6"/>
      <c r="W846" s="6"/>
      <c r="X846" s="6"/>
      <c r="Y846" s="6"/>
      <c r="Z846" s="6"/>
      <c r="AA846" s="6"/>
      <c r="AB846" s="6"/>
      <c r="AC846" s="6"/>
      <c r="AD846" s="6"/>
      <c r="AE846" s="6"/>
      <c r="AF846" s="6"/>
    </row>
    <row r="847" ht="12.0" customHeight="1">
      <c r="A847" s="6"/>
      <c r="B847" s="6"/>
      <c r="C847" s="270" t="s">
        <v>1657</v>
      </c>
      <c r="D847" s="300"/>
      <c r="E847" s="296" t="str">
        <f>+SUM(E842:F846)</f>
        <v>#DIV/0!</v>
      </c>
      <c r="F847" s="297"/>
      <c r="G847" s="295"/>
      <c r="H847" s="97"/>
      <c r="I847" s="5"/>
      <c r="J847" s="5"/>
      <c r="K847" s="7"/>
      <c r="L847" s="6"/>
      <c r="M847" s="6"/>
      <c r="N847" s="6"/>
      <c r="O847" s="6"/>
      <c r="P847" s="145"/>
      <c r="Q847" s="6"/>
      <c r="R847" s="6"/>
      <c r="S847" s="6"/>
      <c r="T847" s="6"/>
      <c r="U847" s="6"/>
      <c r="V847" s="6"/>
      <c r="W847" s="6"/>
      <c r="X847" s="6"/>
      <c r="Y847" s="6"/>
      <c r="Z847" s="6"/>
      <c r="AA847" s="6"/>
      <c r="AB847" s="6"/>
      <c r="AC847" s="6"/>
      <c r="AD847" s="6"/>
      <c r="AE847" s="6"/>
      <c r="AF847" s="6"/>
    </row>
    <row r="848" ht="5.25" customHeight="1">
      <c r="A848" s="6"/>
      <c r="B848" s="6"/>
      <c r="C848" s="302"/>
      <c r="D848" s="303"/>
      <c r="E848" s="304"/>
      <c r="F848" s="305"/>
      <c r="G848" s="295"/>
      <c r="H848" s="97"/>
      <c r="I848" s="5"/>
      <c r="J848" s="5"/>
      <c r="K848" s="7"/>
      <c r="L848" s="6"/>
      <c r="M848" s="6"/>
      <c r="N848" s="6"/>
      <c r="O848" s="6"/>
      <c r="P848" s="145"/>
      <c r="Q848" s="6"/>
      <c r="R848" s="6"/>
      <c r="S848" s="6"/>
      <c r="T848" s="6"/>
      <c r="U848" s="6"/>
      <c r="V848" s="6"/>
      <c r="W848" s="6"/>
      <c r="X848" s="6"/>
      <c r="Y848" s="6"/>
      <c r="Z848" s="6"/>
      <c r="AA848" s="6"/>
      <c r="AB848" s="6"/>
      <c r="AC848" s="6"/>
      <c r="AD848" s="6"/>
      <c r="AE848" s="6"/>
      <c r="AF848" s="6"/>
    </row>
    <row r="849" ht="12.0" customHeight="1">
      <c r="A849" s="6"/>
      <c r="B849" s="6"/>
      <c r="C849" s="270" t="s">
        <v>1658</v>
      </c>
      <c r="D849" s="300"/>
      <c r="E849" s="306" t="str">
        <f>+SUM(PRESUPUESTO!E842:F845)*5%+SUM(INDIRECTOS!C21:C29)</f>
        <v>#DIV/0!</v>
      </c>
      <c r="F849" s="297"/>
      <c r="G849" s="295" t="s">
        <v>1659</v>
      </c>
      <c r="H849" s="97"/>
      <c r="I849" s="5"/>
      <c r="J849" s="5"/>
      <c r="K849" s="7"/>
      <c r="L849" s="6"/>
      <c r="M849" s="6"/>
      <c r="N849" s="6"/>
      <c r="O849" s="6"/>
      <c r="P849" s="145"/>
      <c r="Q849" s="6"/>
      <c r="R849" s="6"/>
      <c r="S849" s="6"/>
      <c r="T849" s="6"/>
      <c r="U849" s="6"/>
      <c r="V849" s="6"/>
      <c r="W849" s="6"/>
      <c r="X849" s="6"/>
      <c r="Y849" s="6"/>
      <c r="Z849" s="6"/>
      <c r="AA849" s="6"/>
      <c r="AB849" s="6"/>
      <c r="AC849" s="6"/>
      <c r="AD849" s="6"/>
      <c r="AE849" s="6"/>
      <c r="AF849" s="6"/>
    </row>
    <row r="850" ht="7.5" customHeight="1">
      <c r="A850" s="6"/>
      <c r="B850" s="6"/>
      <c r="C850" s="302"/>
      <c r="D850" s="303"/>
      <c r="E850" s="304"/>
      <c r="F850" s="305"/>
      <c r="G850" s="295"/>
      <c r="H850" s="97"/>
      <c r="I850" s="5"/>
      <c r="J850" s="5"/>
      <c r="K850" s="7"/>
      <c r="L850" s="6"/>
      <c r="M850" s="6"/>
      <c r="N850" s="6"/>
      <c r="O850" s="6"/>
      <c r="P850" s="145"/>
      <c r="Q850" s="6"/>
      <c r="R850" s="6"/>
      <c r="S850" s="6"/>
      <c r="T850" s="6"/>
      <c r="U850" s="6"/>
      <c r="V850" s="6"/>
      <c r="W850" s="6"/>
      <c r="X850" s="6"/>
      <c r="Y850" s="6"/>
      <c r="Z850" s="6"/>
      <c r="AA850" s="6"/>
      <c r="AB850" s="6"/>
      <c r="AC850" s="6"/>
      <c r="AD850" s="6"/>
      <c r="AE850" s="6"/>
      <c r="AF850" s="6"/>
    </row>
    <row r="851" ht="12.0" customHeight="1">
      <c r="A851" s="6"/>
      <c r="B851" s="6"/>
      <c r="C851" s="307" t="s">
        <v>1660</v>
      </c>
      <c r="D851" s="300"/>
      <c r="E851" s="306" t="str">
        <f>+E847-E849</f>
        <v>#DIV/0!</v>
      </c>
      <c r="F851" s="297"/>
      <c r="G851" s="295"/>
      <c r="H851" s="97"/>
      <c r="I851" s="5"/>
      <c r="J851" s="5"/>
      <c r="K851" s="7"/>
      <c r="L851" s="6"/>
      <c r="M851" s="6"/>
      <c r="N851" s="6"/>
      <c r="O851" s="6"/>
      <c r="P851" s="145"/>
      <c r="Q851" s="6"/>
      <c r="R851" s="6"/>
      <c r="S851" s="6"/>
      <c r="T851" s="6"/>
      <c r="U851" s="6"/>
      <c r="V851" s="6"/>
      <c r="W851" s="6"/>
      <c r="X851" s="6"/>
      <c r="Y851" s="6"/>
      <c r="Z851" s="6"/>
      <c r="AA851" s="6"/>
      <c r="AB851" s="6"/>
      <c r="AC851" s="6"/>
      <c r="AD851" s="6"/>
      <c r="AE851" s="6"/>
      <c r="AF851" s="6"/>
    </row>
    <row r="852" ht="12.0" customHeight="1">
      <c r="A852" s="6"/>
      <c r="B852" s="6"/>
      <c r="C852" s="270"/>
      <c r="D852" s="300"/>
      <c r="E852" s="308"/>
      <c r="F852" s="309"/>
      <c r="G852" s="295"/>
      <c r="H852" s="97"/>
      <c r="I852" s="5"/>
      <c r="J852" s="5"/>
      <c r="K852" s="7"/>
      <c r="L852" s="6"/>
      <c r="M852" s="6"/>
      <c r="N852" s="6"/>
      <c r="O852" s="6"/>
      <c r="P852" s="145"/>
      <c r="Q852" s="6"/>
      <c r="R852" s="6"/>
      <c r="S852" s="6"/>
      <c r="T852" s="6"/>
      <c r="U852" s="6"/>
      <c r="V852" s="6"/>
      <c r="W852" s="6"/>
      <c r="X852" s="6"/>
      <c r="Y852" s="6"/>
      <c r="Z852" s="6"/>
      <c r="AA852" s="6"/>
      <c r="AB852" s="6"/>
      <c r="AC852" s="6"/>
      <c r="AD852" s="6"/>
      <c r="AE852" s="6"/>
      <c r="AF852" s="6"/>
    </row>
    <row r="853" ht="12.0" customHeight="1">
      <c r="A853" s="6"/>
      <c r="B853" s="6"/>
      <c r="C853" s="294"/>
      <c r="D853" s="7"/>
      <c r="E853" s="97"/>
      <c r="F853" s="133"/>
      <c r="G853" s="295"/>
      <c r="H853" s="97"/>
      <c r="I853" s="5"/>
      <c r="J853" s="5"/>
      <c r="K853" s="7"/>
      <c r="L853" s="6"/>
      <c r="M853" s="6"/>
      <c r="N853" s="6"/>
      <c r="O853" s="6"/>
      <c r="P853" s="145"/>
      <c r="Q853" s="6"/>
      <c r="R853" s="6"/>
      <c r="S853" s="6"/>
      <c r="T853" s="6"/>
      <c r="U853" s="6"/>
      <c r="V853" s="6"/>
      <c r="W853" s="6"/>
      <c r="X853" s="6"/>
      <c r="Y853" s="6"/>
      <c r="Z853" s="6"/>
      <c r="AA853" s="6"/>
      <c r="AB853" s="6"/>
      <c r="AC853" s="6"/>
      <c r="AD853" s="6"/>
      <c r="AE853" s="6"/>
      <c r="AF853" s="6"/>
    </row>
    <row r="854" ht="12.0" customHeight="1">
      <c r="A854" s="6"/>
      <c r="B854" s="6"/>
      <c r="C854" s="294"/>
      <c r="D854" s="7"/>
      <c r="E854" s="97"/>
      <c r="F854" s="133"/>
      <c r="G854" s="295"/>
      <c r="H854" s="97"/>
      <c r="I854" s="5"/>
      <c r="J854" s="5"/>
      <c r="K854" s="7"/>
      <c r="L854" s="6"/>
      <c r="M854" s="6"/>
      <c r="N854" s="6"/>
      <c r="O854" s="6"/>
      <c r="P854" s="145"/>
      <c r="Q854" s="6"/>
      <c r="R854" s="6"/>
      <c r="S854" s="6"/>
      <c r="T854" s="6"/>
      <c r="U854" s="6"/>
      <c r="V854" s="6"/>
      <c r="W854" s="6"/>
      <c r="X854" s="6"/>
      <c r="Y854" s="6"/>
      <c r="Z854" s="6"/>
      <c r="AA854" s="6"/>
      <c r="AB854" s="6"/>
      <c r="AC854" s="6"/>
      <c r="AD854" s="6"/>
      <c r="AE854" s="6"/>
      <c r="AF854" s="6"/>
    </row>
    <row r="855" ht="12.0" customHeight="1">
      <c r="A855" s="6"/>
      <c r="B855" s="6"/>
      <c r="C855" s="294"/>
      <c r="D855" s="7"/>
      <c r="E855" s="97"/>
      <c r="F855" s="133"/>
      <c r="G855" s="295"/>
      <c r="H855" s="97"/>
      <c r="I855" s="5"/>
      <c r="J855" s="5"/>
      <c r="K855" s="7"/>
      <c r="L855" s="6"/>
      <c r="M855" s="6"/>
      <c r="N855" s="6"/>
      <c r="O855" s="6"/>
      <c r="P855" s="145"/>
      <c r="Q855" s="6"/>
      <c r="R855" s="6"/>
      <c r="S855" s="6"/>
      <c r="T855" s="6"/>
      <c r="U855" s="6"/>
      <c r="V855" s="6"/>
      <c r="W855" s="6"/>
      <c r="X855" s="6"/>
      <c r="Y855" s="6"/>
      <c r="Z855" s="6"/>
      <c r="AA855" s="6"/>
      <c r="AB855" s="6"/>
      <c r="AC855" s="6"/>
      <c r="AD855" s="6"/>
      <c r="AE855" s="6"/>
      <c r="AF855" s="6"/>
    </row>
    <row r="856" ht="12.0" customHeight="1">
      <c r="A856" s="6"/>
      <c r="B856" s="6"/>
      <c r="C856" s="294"/>
      <c r="D856" s="7"/>
      <c r="E856" s="97"/>
      <c r="F856" s="133"/>
      <c r="G856" s="295"/>
      <c r="H856" s="97"/>
      <c r="I856" s="5"/>
      <c r="J856" s="5"/>
      <c r="K856" s="7"/>
      <c r="L856" s="6"/>
      <c r="M856" s="6"/>
      <c r="N856" s="6"/>
      <c r="O856" s="6"/>
      <c r="P856" s="145"/>
      <c r="Q856" s="6"/>
      <c r="R856" s="6"/>
      <c r="S856" s="6"/>
      <c r="T856" s="6"/>
      <c r="U856" s="6"/>
      <c r="V856" s="6"/>
      <c r="W856" s="6"/>
      <c r="X856" s="6"/>
      <c r="Y856" s="6"/>
      <c r="Z856" s="6"/>
      <c r="AA856" s="6"/>
      <c r="AB856" s="6"/>
      <c r="AC856" s="6"/>
      <c r="AD856" s="6"/>
      <c r="AE856" s="6"/>
      <c r="AF856" s="6"/>
    </row>
    <row r="857" ht="12.0" customHeight="1">
      <c r="A857" s="6"/>
      <c r="B857" s="6"/>
      <c r="C857" s="132"/>
      <c r="D857" s="7"/>
      <c r="E857" s="97"/>
      <c r="F857" s="133"/>
      <c r="G857" s="5"/>
      <c r="H857" s="97"/>
      <c r="I857" s="5"/>
      <c r="J857" s="5"/>
      <c r="K857" s="7"/>
      <c r="L857" s="6"/>
      <c r="M857" s="6"/>
      <c r="N857" s="6"/>
      <c r="O857" s="6"/>
      <c r="P857" s="145"/>
      <c r="Q857" s="6"/>
      <c r="R857" s="6"/>
      <c r="S857" s="6"/>
      <c r="T857" s="6"/>
      <c r="U857" s="6"/>
      <c r="V857" s="6"/>
      <c r="W857" s="6"/>
      <c r="X857" s="6"/>
      <c r="Y857" s="6"/>
      <c r="Z857" s="6"/>
      <c r="AA857" s="6"/>
      <c r="AB857" s="6"/>
      <c r="AC857" s="6"/>
      <c r="AD857" s="6"/>
      <c r="AE857" s="6"/>
      <c r="AF857" s="6"/>
    </row>
    <row r="858" ht="12.0" customHeight="1">
      <c r="A858" s="6"/>
      <c r="B858" s="6"/>
      <c r="C858" s="132"/>
      <c r="D858" s="7"/>
      <c r="E858" s="97"/>
      <c r="F858" s="133"/>
      <c r="G858" s="5"/>
      <c r="H858" s="97"/>
      <c r="I858" s="5"/>
      <c r="J858" s="5"/>
      <c r="K858" s="7"/>
      <c r="L858" s="6"/>
      <c r="M858" s="6"/>
      <c r="N858" s="6"/>
      <c r="O858" s="6"/>
      <c r="P858" s="145"/>
      <c r="Q858" s="6"/>
      <c r="R858" s="6"/>
      <c r="S858" s="6"/>
      <c r="T858" s="6"/>
      <c r="U858" s="6"/>
      <c r="V858" s="6"/>
      <c r="W858" s="6"/>
      <c r="X858" s="6"/>
      <c r="Y858" s="6"/>
      <c r="Z858" s="6"/>
      <c r="AA858" s="6"/>
      <c r="AB858" s="6"/>
      <c r="AC858" s="6"/>
      <c r="AD858" s="6"/>
      <c r="AE858" s="6"/>
      <c r="AF858" s="6"/>
    </row>
    <row r="859" ht="12.0" customHeight="1">
      <c r="A859" s="6"/>
      <c r="B859" s="6"/>
      <c r="C859" s="132"/>
      <c r="D859" s="7"/>
      <c r="E859" s="97"/>
      <c r="F859" s="133"/>
      <c r="G859" s="5"/>
      <c r="H859" s="97"/>
      <c r="I859" s="5"/>
      <c r="J859" s="5"/>
      <c r="K859" s="7"/>
      <c r="L859" s="6"/>
      <c r="M859" s="6"/>
      <c r="N859" s="6"/>
      <c r="O859" s="6"/>
      <c r="P859" s="145"/>
      <c r="Q859" s="6"/>
      <c r="R859" s="6"/>
      <c r="S859" s="6"/>
      <c r="T859" s="6"/>
      <c r="U859" s="6"/>
      <c r="V859" s="6"/>
      <c r="W859" s="6"/>
      <c r="X859" s="6"/>
      <c r="Y859" s="6"/>
      <c r="Z859" s="6"/>
      <c r="AA859" s="6"/>
      <c r="AB859" s="6"/>
      <c r="AC859" s="6"/>
      <c r="AD859" s="6"/>
      <c r="AE859" s="6"/>
      <c r="AF859" s="6"/>
    </row>
    <row r="860" ht="12.0" customHeight="1">
      <c r="A860" s="6"/>
      <c r="B860" s="6"/>
      <c r="C860" s="6" t="s">
        <v>1661</v>
      </c>
      <c r="D860" s="7"/>
      <c r="E860" s="97"/>
      <c r="F860" s="133"/>
      <c r="G860" s="5"/>
      <c r="H860" s="97"/>
      <c r="I860" s="5"/>
      <c r="J860" s="5"/>
      <c r="K860" s="7"/>
      <c r="L860" s="6"/>
      <c r="M860" s="6"/>
      <c r="N860" s="6"/>
      <c r="O860" s="6"/>
      <c r="P860" s="145"/>
      <c r="Q860" s="6"/>
      <c r="R860" s="6"/>
      <c r="S860" s="6"/>
      <c r="T860" s="6"/>
      <c r="U860" s="6"/>
      <c r="V860" s="6"/>
      <c r="W860" s="6"/>
      <c r="X860" s="6"/>
      <c r="Y860" s="6"/>
      <c r="Z860" s="6"/>
      <c r="AA860" s="6"/>
      <c r="AB860" s="6"/>
      <c r="AC860" s="6"/>
      <c r="AD860" s="6"/>
      <c r="AE860" s="6"/>
      <c r="AF860" s="6"/>
    </row>
    <row r="861" ht="12.0" customHeight="1">
      <c r="A861" s="6"/>
      <c r="B861" s="6"/>
      <c r="C861" s="310" t="s">
        <v>1662</v>
      </c>
      <c r="D861" s="7"/>
      <c r="E861" s="97"/>
      <c r="F861" s="133"/>
      <c r="G861" s="295"/>
      <c r="H861" s="97"/>
      <c r="I861" s="5"/>
      <c r="J861" s="5"/>
      <c r="K861" s="7"/>
      <c r="L861" s="6"/>
      <c r="M861" s="6"/>
      <c r="N861" s="6"/>
      <c r="O861" s="6"/>
      <c r="P861" s="145"/>
      <c r="Q861" s="6"/>
      <c r="R861" s="6"/>
      <c r="S861" s="6"/>
      <c r="T861" s="6"/>
      <c r="U861" s="6"/>
      <c r="V861" s="6"/>
      <c r="W861" s="6"/>
      <c r="X861" s="6"/>
      <c r="Y861" s="6"/>
      <c r="Z861" s="6"/>
      <c r="AA861" s="6"/>
      <c r="AB861" s="6"/>
      <c r="AC861" s="6"/>
      <c r="AD861" s="6"/>
      <c r="AE861" s="6"/>
      <c r="AF861" s="6"/>
    </row>
  </sheetData>
  <mergeCells count="12">
    <mergeCell ref="E845:F845"/>
    <mergeCell ref="E846:F846"/>
    <mergeCell ref="E847:F847"/>
    <mergeCell ref="E849:F849"/>
    <mergeCell ref="E851:F851"/>
    <mergeCell ref="H828:H831"/>
    <mergeCell ref="I830:K830"/>
    <mergeCell ref="E842:F842"/>
    <mergeCell ref="E843:F843"/>
    <mergeCell ref="E844:F844"/>
    <mergeCell ref="B3:H3"/>
    <mergeCell ref="B1:E1"/>
  </mergeCells>
  <printOptions/>
  <pageMargins bottom="0.75" footer="0.0" header="0.0" left="0.7" right="0.7" top="0.75"/>
  <pageSetup orientation="landscape"/>
  <rowBreaks count="2" manualBreakCount="2">
    <brk id="857" man="1"/>
    <brk id="798" man="1"/>
  </rowBreaks>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8A8BD"/>
    <pageSetUpPr/>
  </sheetPr>
  <sheetViews>
    <sheetView showGridLines="0" workbookViewId="0"/>
  </sheetViews>
  <sheetFormatPr customHeight="1" defaultColWidth="14.43" defaultRowHeight="15.0"/>
  <cols>
    <col customWidth="1" min="1" max="1" width="1.57"/>
    <col customWidth="1" min="2" max="2" width="62.57"/>
    <col customWidth="1" min="3" max="3" width="14.57"/>
    <col customWidth="1" min="4" max="4" width="11.57"/>
    <col customWidth="1" min="5" max="5" width="15.43"/>
    <col customWidth="1" min="6" max="6" width="22.43"/>
    <col customWidth="1" min="7" max="7" width="1.43"/>
    <col customWidth="1" min="8" max="8" width="9.14"/>
    <col customWidth="1" min="9" max="9" width="11.43"/>
    <col customWidth="1" min="10" max="10" width="56.43"/>
    <col customWidth="1" min="11" max="11" width="14.86"/>
    <col customWidth="1" min="12" max="26" width="11.43"/>
  </cols>
  <sheetData>
    <row r="1" ht="12.0" customHeight="1">
      <c r="A1" s="311"/>
      <c r="B1" s="312"/>
      <c r="C1" s="312"/>
      <c r="D1" s="312"/>
      <c r="E1" s="312"/>
      <c r="F1" s="312"/>
      <c r="G1" s="311"/>
      <c r="H1" s="311"/>
      <c r="I1" s="311"/>
      <c r="J1" s="311"/>
      <c r="K1" s="313"/>
      <c r="L1" s="311"/>
      <c r="M1" s="311"/>
      <c r="N1" s="311"/>
      <c r="O1" s="311"/>
      <c r="P1" s="311"/>
      <c r="Q1" s="311"/>
      <c r="R1" s="311"/>
      <c r="S1" s="311"/>
      <c r="T1" s="311"/>
      <c r="U1" s="311"/>
      <c r="V1" s="311"/>
      <c r="W1" s="311"/>
      <c r="X1" s="311"/>
      <c r="Y1" s="311"/>
      <c r="Z1" s="311"/>
    </row>
    <row r="2" ht="108.0" customHeight="1">
      <c r="A2" s="314"/>
      <c r="B2" s="315" t="s">
        <v>1663</v>
      </c>
      <c r="C2" s="316"/>
      <c r="D2" s="317"/>
      <c r="E2" s="317"/>
      <c r="F2" s="318"/>
      <c r="G2" s="314"/>
      <c r="H2" s="314"/>
      <c r="I2" s="314"/>
      <c r="J2" s="314"/>
      <c r="K2" s="319"/>
      <c r="L2" s="314"/>
      <c r="M2" s="314"/>
      <c r="N2" s="314"/>
      <c r="O2" s="314"/>
      <c r="P2" s="314"/>
      <c r="Q2" s="314"/>
      <c r="R2" s="314"/>
      <c r="S2" s="314"/>
      <c r="T2" s="314"/>
      <c r="U2" s="314"/>
      <c r="V2" s="314"/>
      <c r="W2" s="314"/>
      <c r="X2" s="314"/>
      <c r="Y2" s="314"/>
      <c r="Z2" s="314"/>
    </row>
    <row r="3" ht="3.75" customHeight="1">
      <c r="A3" s="314"/>
      <c r="B3" s="320"/>
      <c r="C3" s="320"/>
      <c r="D3" s="320"/>
      <c r="E3" s="320"/>
      <c r="F3" s="320"/>
      <c r="G3" s="314"/>
      <c r="H3" s="314"/>
      <c r="I3" s="314"/>
      <c r="J3" s="314"/>
      <c r="K3" s="319"/>
      <c r="L3" s="314"/>
      <c r="M3" s="314"/>
      <c r="N3" s="314"/>
      <c r="O3" s="314"/>
      <c r="P3" s="314"/>
      <c r="Q3" s="314"/>
      <c r="R3" s="314"/>
      <c r="S3" s="314"/>
      <c r="T3" s="314"/>
      <c r="U3" s="314"/>
      <c r="V3" s="314"/>
      <c r="W3" s="314"/>
      <c r="X3" s="314"/>
      <c r="Y3" s="314"/>
      <c r="Z3" s="314"/>
    </row>
    <row r="4" ht="12.0" customHeight="1">
      <c r="A4" s="314"/>
      <c r="B4" s="321" t="s">
        <v>1664</v>
      </c>
      <c r="C4" s="3"/>
      <c r="D4" s="3"/>
      <c r="E4" s="3"/>
      <c r="F4" s="4"/>
      <c r="G4" s="314"/>
      <c r="H4" s="314"/>
      <c r="I4" s="314"/>
      <c r="J4" s="314"/>
      <c r="K4" s="319"/>
      <c r="L4" s="314"/>
      <c r="M4" s="314"/>
      <c r="N4" s="314"/>
      <c r="O4" s="314"/>
      <c r="P4" s="314"/>
      <c r="Q4" s="314"/>
      <c r="R4" s="314"/>
      <c r="S4" s="314"/>
      <c r="T4" s="314"/>
      <c r="U4" s="314"/>
      <c r="V4" s="314"/>
      <c r="W4" s="314"/>
      <c r="X4" s="314"/>
      <c r="Y4" s="314"/>
      <c r="Z4" s="314"/>
    </row>
    <row r="5" ht="19.5" customHeight="1">
      <c r="A5" s="322"/>
      <c r="B5" s="323" t="s">
        <v>2</v>
      </c>
      <c r="C5" s="324" t="s">
        <v>44</v>
      </c>
      <c r="D5" s="325" t="s">
        <v>1665</v>
      </c>
      <c r="E5" s="326" t="s">
        <v>1666</v>
      </c>
      <c r="F5" s="327" t="s">
        <v>1667</v>
      </c>
      <c r="G5" s="322"/>
      <c r="H5" s="328"/>
      <c r="I5" s="329"/>
      <c r="J5" s="322"/>
      <c r="K5" s="330"/>
      <c r="L5" s="322"/>
      <c r="M5" s="322"/>
      <c r="N5" s="322"/>
      <c r="O5" s="322"/>
      <c r="P5" s="322"/>
      <c r="Q5" s="322"/>
      <c r="R5" s="322"/>
      <c r="S5" s="322"/>
      <c r="T5" s="322"/>
      <c r="U5" s="322"/>
      <c r="V5" s="322"/>
      <c r="W5" s="322"/>
      <c r="X5" s="322"/>
      <c r="Y5" s="322"/>
      <c r="Z5" s="322"/>
    </row>
    <row r="6" ht="6.0" customHeight="1">
      <c r="A6" s="322"/>
      <c r="B6" s="331"/>
      <c r="C6" s="332"/>
      <c r="D6" s="332"/>
      <c r="E6" s="333"/>
      <c r="F6" s="334"/>
      <c r="G6" s="322"/>
      <c r="H6" s="328"/>
      <c r="I6" s="329"/>
      <c r="J6" s="322"/>
      <c r="K6" s="330"/>
      <c r="L6" s="322"/>
      <c r="M6" s="322"/>
      <c r="N6" s="322"/>
      <c r="O6" s="322"/>
      <c r="P6" s="322"/>
      <c r="Q6" s="322"/>
      <c r="R6" s="322"/>
      <c r="S6" s="322"/>
      <c r="T6" s="322"/>
      <c r="U6" s="322"/>
      <c r="V6" s="322"/>
      <c r="W6" s="322"/>
      <c r="X6" s="322"/>
      <c r="Y6" s="322"/>
      <c r="Z6" s="322"/>
    </row>
    <row r="7" ht="10.5" customHeight="1">
      <c r="A7" s="322"/>
      <c r="B7" s="335"/>
      <c r="C7" s="336"/>
      <c r="D7" s="336"/>
      <c r="E7" s="337">
        <v>1.0</v>
      </c>
      <c r="F7" s="338"/>
      <c r="G7" s="322"/>
      <c r="H7" s="322"/>
      <c r="I7" s="339"/>
      <c r="J7" s="322"/>
      <c r="K7" s="330"/>
      <c r="L7" s="322"/>
      <c r="M7" s="322"/>
      <c r="N7" s="322"/>
      <c r="O7" s="322"/>
      <c r="P7" s="322"/>
      <c r="Q7" s="322"/>
      <c r="R7" s="322"/>
      <c r="S7" s="322"/>
      <c r="T7" s="322"/>
      <c r="U7" s="322"/>
      <c r="V7" s="322"/>
      <c r="W7" s="322"/>
      <c r="X7" s="322"/>
      <c r="Y7" s="322"/>
      <c r="Z7" s="322"/>
    </row>
    <row r="8" ht="3.75" customHeight="1">
      <c r="A8" s="322"/>
      <c r="B8" s="340"/>
      <c r="C8" s="341"/>
      <c r="D8" s="342"/>
      <c r="E8" s="343"/>
      <c r="F8" s="344"/>
      <c r="G8" s="322"/>
      <c r="H8" s="322"/>
      <c r="I8" s="322"/>
      <c r="J8" s="322"/>
      <c r="K8" s="330"/>
      <c r="L8" s="322"/>
      <c r="M8" s="322"/>
      <c r="N8" s="322"/>
      <c r="O8" s="322"/>
      <c r="P8" s="322"/>
      <c r="Q8" s="322"/>
      <c r="R8" s="322"/>
      <c r="S8" s="322"/>
      <c r="T8" s="322"/>
      <c r="U8" s="322"/>
      <c r="V8" s="322"/>
      <c r="W8" s="322"/>
      <c r="X8" s="322"/>
      <c r="Y8" s="322"/>
      <c r="Z8" s="322"/>
    </row>
    <row r="9" ht="20.25" customHeight="1">
      <c r="A9" s="322"/>
      <c r="B9" s="345" t="s">
        <v>1668</v>
      </c>
      <c r="C9" s="346" t="s">
        <v>1669</v>
      </c>
      <c r="D9" s="347"/>
      <c r="E9" s="348">
        <v>18.0</v>
      </c>
      <c r="F9" s="349">
        <f>+SUM(F12:F33)</f>
        <v>0</v>
      </c>
      <c r="G9" s="322"/>
      <c r="H9" s="350"/>
      <c r="I9" s="350"/>
      <c r="J9" s="350"/>
      <c r="K9" s="350"/>
      <c r="L9" s="350"/>
      <c r="M9" s="322"/>
      <c r="N9" s="322"/>
      <c r="O9" s="322"/>
      <c r="P9" s="322"/>
      <c r="Q9" s="322"/>
      <c r="R9" s="322"/>
      <c r="S9" s="322"/>
      <c r="T9" s="322"/>
      <c r="U9" s="322"/>
      <c r="V9" s="322"/>
      <c r="W9" s="322"/>
      <c r="X9" s="322"/>
      <c r="Y9" s="322"/>
      <c r="Z9" s="322"/>
    </row>
    <row r="10" ht="4.5" customHeight="1">
      <c r="A10" s="322"/>
      <c r="B10" s="351"/>
      <c r="C10" s="352"/>
      <c r="D10" s="353"/>
      <c r="E10" s="353"/>
      <c r="F10" s="354"/>
      <c r="G10" s="322"/>
      <c r="H10" s="350"/>
      <c r="I10" s="350"/>
      <c r="J10" s="350"/>
      <c r="K10" s="350"/>
      <c r="L10" s="350"/>
      <c r="M10" s="322"/>
      <c r="N10" s="322"/>
      <c r="O10" s="322"/>
      <c r="P10" s="322"/>
      <c r="Q10" s="322"/>
      <c r="R10" s="322"/>
      <c r="S10" s="322"/>
      <c r="T10" s="322"/>
      <c r="U10" s="322"/>
      <c r="V10" s="322"/>
      <c r="W10" s="322"/>
      <c r="X10" s="322"/>
      <c r="Y10" s="322"/>
      <c r="Z10" s="322"/>
    </row>
    <row r="11" ht="18.0" customHeight="1">
      <c r="A11" s="339"/>
      <c r="B11" s="355" t="s">
        <v>1670</v>
      </c>
      <c r="C11" s="356"/>
      <c r="D11" s="357"/>
      <c r="E11" s="358"/>
      <c r="F11" s="359"/>
      <c r="G11" s="339"/>
      <c r="H11" s="350"/>
      <c r="I11" s="350"/>
      <c r="J11" s="350"/>
      <c r="K11" s="350"/>
      <c r="L11" s="350"/>
      <c r="M11" s="339"/>
      <c r="N11" s="339"/>
      <c r="O11" s="339"/>
      <c r="P11" s="339"/>
      <c r="Q11" s="339"/>
      <c r="R11" s="339"/>
      <c r="S11" s="339"/>
      <c r="T11" s="339"/>
      <c r="U11" s="339"/>
      <c r="V11" s="339"/>
      <c r="W11" s="339"/>
      <c r="X11" s="339"/>
      <c r="Y11" s="339"/>
      <c r="Z11" s="339"/>
    </row>
    <row r="12" ht="18.0" customHeight="1">
      <c r="A12" s="360"/>
      <c r="B12" s="361" t="s">
        <v>1671</v>
      </c>
      <c r="C12" s="362" t="s">
        <v>1672</v>
      </c>
      <c r="D12" s="363">
        <f t="shared" ref="D12:D14" si="1">E$9</f>
        <v>18</v>
      </c>
      <c r="E12" s="364">
        <v>0.0</v>
      </c>
      <c r="F12" s="365">
        <f t="shared" ref="F12:F33" si="2">+E12*D12</f>
        <v>0</v>
      </c>
      <c r="G12" s="360"/>
      <c r="H12" s="350"/>
      <c r="I12" s="366" t="s">
        <v>1673</v>
      </c>
      <c r="J12" s="6"/>
      <c r="K12" s="6"/>
      <c r="L12" s="6"/>
      <c r="M12" s="360"/>
      <c r="N12" s="360"/>
      <c r="O12" s="360"/>
      <c r="P12" s="360"/>
      <c r="Q12" s="360"/>
      <c r="R12" s="360"/>
      <c r="S12" s="360"/>
      <c r="T12" s="360"/>
      <c r="U12" s="360"/>
      <c r="V12" s="360"/>
      <c r="W12" s="360"/>
      <c r="X12" s="360"/>
      <c r="Y12" s="360"/>
      <c r="Z12" s="360"/>
    </row>
    <row r="13" ht="18.0" customHeight="1">
      <c r="A13" s="360"/>
      <c r="B13" s="361" t="s">
        <v>1674</v>
      </c>
      <c r="C13" s="362" t="s">
        <v>1672</v>
      </c>
      <c r="D13" s="363">
        <f t="shared" si="1"/>
        <v>18</v>
      </c>
      <c r="E13" s="364">
        <v>0.0</v>
      </c>
      <c r="F13" s="365">
        <f t="shared" si="2"/>
        <v>0</v>
      </c>
      <c r="G13" s="360"/>
      <c r="H13" s="350"/>
      <c r="I13" s="367"/>
      <c r="J13" s="6" t="s">
        <v>1675</v>
      </c>
      <c r="K13" s="6"/>
      <c r="L13" s="6"/>
      <c r="M13" s="360"/>
      <c r="N13" s="360"/>
      <c r="O13" s="360"/>
      <c r="P13" s="360"/>
      <c r="Q13" s="360"/>
      <c r="R13" s="360"/>
      <c r="S13" s="360"/>
      <c r="T13" s="360"/>
      <c r="U13" s="360"/>
      <c r="V13" s="360"/>
      <c r="W13" s="360"/>
      <c r="X13" s="360"/>
      <c r="Y13" s="360"/>
      <c r="Z13" s="360"/>
    </row>
    <row r="14" ht="18.0" customHeight="1">
      <c r="A14" s="360"/>
      <c r="B14" s="361" t="s">
        <v>1676</v>
      </c>
      <c r="C14" s="362" t="s">
        <v>1672</v>
      </c>
      <c r="D14" s="363">
        <f t="shared" si="1"/>
        <v>18</v>
      </c>
      <c r="E14" s="364">
        <v>0.0</v>
      </c>
      <c r="F14" s="365">
        <f t="shared" si="2"/>
        <v>0</v>
      </c>
      <c r="G14" s="360"/>
      <c r="H14" s="350"/>
      <c r="I14" s="368"/>
      <c r="J14" s="6" t="s">
        <v>1677</v>
      </c>
      <c r="K14" s="6"/>
      <c r="L14" s="6"/>
      <c r="M14" s="360"/>
      <c r="N14" s="360"/>
      <c r="O14" s="360"/>
      <c r="P14" s="360"/>
      <c r="Q14" s="360"/>
      <c r="R14" s="360"/>
      <c r="S14" s="360"/>
      <c r="T14" s="360"/>
      <c r="U14" s="360"/>
      <c r="V14" s="360"/>
      <c r="W14" s="360"/>
      <c r="X14" s="360"/>
      <c r="Y14" s="360"/>
      <c r="Z14" s="360"/>
    </row>
    <row r="15" ht="18.0" customHeight="1">
      <c r="A15" s="360"/>
      <c r="B15" s="361" t="s">
        <v>1678</v>
      </c>
      <c r="C15" s="362" t="s">
        <v>1672</v>
      </c>
      <c r="D15" s="357">
        <v>9.0</v>
      </c>
      <c r="E15" s="364">
        <v>0.0</v>
      </c>
      <c r="F15" s="365">
        <f t="shared" si="2"/>
        <v>0</v>
      </c>
      <c r="G15" s="360"/>
      <c r="H15" s="350"/>
      <c r="I15" s="369" t="s">
        <v>1679</v>
      </c>
      <c r="M15" s="360"/>
      <c r="N15" s="360"/>
      <c r="O15" s="360"/>
      <c r="P15" s="360"/>
      <c r="Q15" s="360"/>
      <c r="R15" s="360"/>
      <c r="S15" s="360"/>
      <c r="T15" s="360"/>
      <c r="U15" s="360"/>
      <c r="V15" s="360"/>
      <c r="W15" s="360"/>
      <c r="X15" s="360"/>
      <c r="Y15" s="360"/>
      <c r="Z15" s="360"/>
    </row>
    <row r="16" ht="18.0" customHeight="1">
      <c r="A16" s="360"/>
      <c r="B16" s="370" t="s">
        <v>1680</v>
      </c>
      <c r="C16" s="362" t="s">
        <v>1672</v>
      </c>
      <c r="D16" s="357">
        <f>ROUND($E$9*50%,0)</f>
        <v>9</v>
      </c>
      <c r="E16" s="364">
        <v>0.0</v>
      </c>
      <c r="F16" s="365">
        <f t="shared" si="2"/>
        <v>0</v>
      </c>
      <c r="G16" s="360"/>
      <c r="H16" s="350"/>
      <c r="M16" s="360"/>
      <c r="N16" s="360"/>
      <c r="O16" s="360"/>
      <c r="P16" s="360"/>
      <c r="Q16" s="360"/>
      <c r="R16" s="360"/>
      <c r="S16" s="360"/>
      <c r="T16" s="360"/>
      <c r="U16" s="360"/>
      <c r="V16" s="360"/>
      <c r="W16" s="360"/>
      <c r="X16" s="360"/>
      <c r="Y16" s="360"/>
      <c r="Z16" s="360"/>
    </row>
    <row r="17" ht="18.0" customHeight="1">
      <c r="A17" s="360"/>
      <c r="B17" s="370" t="s">
        <v>1681</v>
      </c>
      <c r="C17" s="362" t="s">
        <v>1672</v>
      </c>
      <c r="D17" s="357">
        <v>3.0</v>
      </c>
      <c r="E17" s="364">
        <v>0.0</v>
      </c>
      <c r="F17" s="365">
        <f t="shared" si="2"/>
        <v>0</v>
      </c>
      <c r="G17" s="360"/>
      <c r="H17" s="350"/>
      <c r="M17" s="360"/>
      <c r="N17" s="360"/>
      <c r="O17" s="360"/>
      <c r="P17" s="360"/>
      <c r="Q17" s="360"/>
      <c r="R17" s="360"/>
      <c r="S17" s="360"/>
      <c r="T17" s="360"/>
      <c r="U17" s="360"/>
      <c r="V17" s="360"/>
      <c r="W17" s="360"/>
      <c r="X17" s="360"/>
      <c r="Y17" s="360"/>
      <c r="Z17" s="360"/>
    </row>
    <row r="18" ht="18.0" customHeight="1">
      <c r="A18" s="360"/>
      <c r="B18" s="370" t="s">
        <v>1682</v>
      </c>
      <c r="C18" s="362" t="s">
        <v>1672</v>
      </c>
      <c r="D18" s="357">
        <v>3.0</v>
      </c>
      <c r="E18" s="364">
        <v>0.0</v>
      </c>
      <c r="F18" s="365">
        <f t="shared" si="2"/>
        <v>0</v>
      </c>
      <c r="G18" s="360"/>
      <c r="H18" s="350"/>
      <c r="M18" s="360"/>
      <c r="N18" s="360"/>
      <c r="O18" s="360"/>
      <c r="P18" s="360"/>
      <c r="Q18" s="360"/>
      <c r="R18" s="360"/>
      <c r="S18" s="360"/>
      <c r="T18" s="360"/>
      <c r="U18" s="360"/>
      <c r="V18" s="360"/>
      <c r="W18" s="360"/>
      <c r="X18" s="360"/>
      <c r="Y18" s="360"/>
      <c r="Z18" s="360"/>
    </row>
    <row r="19" ht="18.0" customHeight="1">
      <c r="A19" s="360"/>
      <c r="B19" s="370" t="s">
        <v>1683</v>
      </c>
      <c r="C19" s="362" t="s">
        <v>1672</v>
      </c>
      <c r="D19" s="357">
        <v>3.0</v>
      </c>
      <c r="E19" s="364">
        <v>0.0</v>
      </c>
      <c r="F19" s="365">
        <f t="shared" si="2"/>
        <v>0</v>
      </c>
      <c r="G19" s="360"/>
      <c r="H19" s="350"/>
      <c r="I19" s="350"/>
      <c r="J19" s="350"/>
      <c r="K19" s="350"/>
      <c r="L19" s="350"/>
      <c r="M19" s="360"/>
      <c r="N19" s="360"/>
      <c r="O19" s="360"/>
      <c r="P19" s="360"/>
      <c r="Q19" s="360"/>
      <c r="R19" s="360"/>
      <c r="S19" s="360"/>
      <c r="T19" s="360"/>
      <c r="U19" s="360"/>
      <c r="V19" s="360"/>
      <c r="W19" s="360"/>
      <c r="X19" s="360"/>
      <c r="Y19" s="360"/>
      <c r="Z19" s="360"/>
    </row>
    <row r="20" ht="18.0" customHeight="1">
      <c r="A20" s="360"/>
      <c r="B20" s="370" t="s">
        <v>1684</v>
      </c>
      <c r="C20" s="362" t="s">
        <v>1672</v>
      </c>
      <c r="D20" s="357">
        <v>3.0</v>
      </c>
      <c r="E20" s="364">
        <v>0.0</v>
      </c>
      <c r="F20" s="365">
        <f t="shared" si="2"/>
        <v>0</v>
      </c>
      <c r="G20" s="360"/>
      <c r="H20" s="350"/>
      <c r="I20" s="350"/>
      <c r="J20" s="350"/>
      <c r="K20" s="350"/>
      <c r="L20" s="350"/>
      <c r="M20" s="360"/>
      <c r="N20" s="360"/>
      <c r="O20" s="360"/>
      <c r="P20" s="360"/>
      <c r="Q20" s="360"/>
      <c r="R20" s="360"/>
      <c r="S20" s="360"/>
      <c r="T20" s="360"/>
      <c r="U20" s="360"/>
      <c r="V20" s="360"/>
      <c r="W20" s="360"/>
      <c r="X20" s="360"/>
      <c r="Y20" s="360"/>
      <c r="Z20" s="360"/>
    </row>
    <row r="21" ht="18.0" customHeight="1">
      <c r="A21" s="360"/>
      <c r="B21" s="370" t="s">
        <v>1685</v>
      </c>
      <c r="C21" s="362" t="s">
        <v>1672</v>
      </c>
      <c r="D21" s="357">
        <v>0.0</v>
      </c>
      <c r="E21" s="364">
        <v>0.0</v>
      </c>
      <c r="F21" s="365">
        <f t="shared" si="2"/>
        <v>0</v>
      </c>
      <c r="G21" s="360"/>
      <c r="H21" s="350"/>
      <c r="I21" s="350"/>
      <c r="J21" s="350"/>
      <c r="K21" s="350"/>
      <c r="L21" s="350"/>
      <c r="M21" s="360"/>
      <c r="N21" s="360"/>
      <c r="O21" s="360"/>
      <c r="P21" s="360"/>
      <c r="Q21" s="360"/>
      <c r="R21" s="360"/>
      <c r="S21" s="360"/>
      <c r="T21" s="360"/>
      <c r="U21" s="360"/>
      <c r="V21" s="360"/>
      <c r="W21" s="360"/>
      <c r="X21" s="360"/>
      <c r="Y21" s="360"/>
      <c r="Z21" s="360"/>
    </row>
    <row r="22" ht="18.0" customHeight="1">
      <c r="A22" s="360"/>
      <c r="B22" s="370" t="s">
        <v>1686</v>
      </c>
      <c r="C22" s="362" t="s">
        <v>1672</v>
      </c>
      <c r="D22" s="357">
        <v>0.0</v>
      </c>
      <c r="E22" s="364">
        <v>0.0</v>
      </c>
      <c r="F22" s="365">
        <f t="shared" si="2"/>
        <v>0</v>
      </c>
      <c r="G22" s="360"/>
      <c r="H22" s="350"/>
      <c r="I22" s="350"/>
      <c r="J22" s="350"/>
      <c r="K22" s="350"/>
      <c r="L22" s="350"/>
      <c r="M22" s="360"/>
      <c r="N22" s="360"/>
      <c r="O22" s="360"/>
      <c r="P22" s="360"/>
      <c r="Q22" s="360"/>
      <c r="R22" s="360"/>
      <c r="S22" s="360"/>
      <c r="T22" s="360"/>
      <c r="U22" s="360"/>
      <c r="V22" s="360"/>
      <c r="W22" s="360"/>
      <c r="X22" s="360"/>
      <c r="Y22" s="360"/>
      <c r="Z22" s="360"/>
    </row>
    <row r="23" ht="18.0" customHeight="1">
      <c r="A23" s="360"/>
      <c r="B23" s="370" t="s">
        <v>1687</v>
      </c>
      <c r="C23" s="362" t="s">
        <v>1672</v>
      </c>
      <c r="D23" s="357">
        <f t="shared" ref="D23:D24" si="3">ROUND($E$9*100%,0)</f>
        <v>18</v>
      </c>
      <c r="E23" s="364">
        <v>0.0</v>
      </c>
      <c r="F23" s="365">
        <f t="shared" si="2"/>
        <v>0</v>
      </c>
      <c r="G23" s="360"/>
      <c r="H23" s="350"/>
      <c r="I23" s="350"/>
      <c r="J23" s="350"/>
      <c r="K23" s="350"/>
      <c r="L23" s="350"/>
      <c r="M23" s="360"/>
      <c r="N23" s="360"/>
      <c r="O23" s="360"/>
      <c r="P23" s="360"/>
      <c r="Q23" s="360"/>
      <c r="R23" s="360"/>
      <c r="S23" s="360"/>
      <c r="T23" s="360"/>
      <c r="U23" s="360"/>
      <c r="V23" s="360"/>
      <c r="W23" s="360"/>
      <c r="X23" s="360"/>
      <c r="Y23" s="360"/>
      <c r="Z23" s="360"/>
    </row>
    <row r="24" ht="18.0" customHeight="1">
      <c r="A24" s="360"/>
      <c r="B24" s="370" t="s">
        <v>1688</v>
      </c>
      <c r="C24" s="362" t="s">
        <v>1672</v>
      </c>
      <c r="D24" s="357">
        <f t="shared" si="3"/>
        <v>18</v>
      </c>
      <c r="E24" s="364">
        <v>0.0</v>
      </c>
      <c r="F24" s="365">
        <f t="shared" si="2"/>
        <v>0</v>
      </c>
      <c r="G24" s="360"/>
      <c r="H24" s="350"/>
      <c r="I24" s="350"/>
      <c r="J24" s="350"/>
      <c r="K24" s="350"/>
      <c r="L24" s="350"/>
      <c r="M24" s="360"/>
      <c r="N24" s="360"/>
      <c r="O24" s="360"/>
      <c r="P24" s="360"/>
      <c r="Q24" s="360"/>
      <c r="R24" s="360"/>
      <c r="S24" s="360"/>
      <c r="T24" s="360"/>
      <c r="U24" s="360"/>
      <c r="V24" s="360"/>
      <c r="W24" s="360"/>
      <c r="X24" s="360"/>
      <c r="Y24" s="360"/>
      <c r="Z24" s="360"/>
    </row>
    <row r="25" ht="18.0" customHeight="1">
      <c r="A25" s="360"/>
      <c r="B25" s="370" t="s">
        <v>1689</v>
      </c>
      <c r="C25" s="362" t="s">
        <v>1672</v>
      </c>
      <c r="D25" s="357">
        <f t="shared" ref="D25:D26" si="4">ROUND($E$9*100%,0)*2</f>
        <v>36</v>
      </c>
      <c r="E25" s="364">
        <v>0.0</v>
      </c>
      <c r="F25" s="365">
        <f t="shared" si="2"/>
        <v>0</v>
      </c>
      <c r="G25" s="360"/>
      <c r="H25" s="350"/>
      <c r="I25" s="350"/>
      <c r="J25" s="350"/>
      <c r="K25" s="350"/>
      <c r="L25" s="350"/>
      <c r="M25" s="360"/>
      <c r="N25" s="360"/>
      <c r="O25" s="360"/>
      <c r="P25" s="360"/>
      <c r="Q25" s="360"/>
      <c r="R25" s="360"/>
      <c r="S25" s="360"/>
      <c r="T25" s="360"/>
      <c r="U25" s="360"/>
      <c r="V25" s="360"/>
      <c r="W25" s="360"/>
      <c r="X25" s="360"/>
      <c r="Y25" s="360"/>
      <c r="Z25" s="360"/>
    </row>
    <row r="26" ht="18.0" customHeight="1">
      <c r="A26" s="360"/>
      <c r="B26" s="370" t="s">
        <v>1690</v>
      </c>
      <c r="C26" s="362" t="s">
        <v>1672</v>
      </c>
      <c r="D26" s="357">
        <f t="shared" si="4"/>
        <v>36</v>
      </c>
      <c r="E26" s="364">
        <v>0.0</v>
      </c>
      <c r="F26" s="365">
        <f t="shared" si="2"/>
        <v>0</v>
      </c>
      <c r="G26" s="360"/>
      <c r="H26" s="350"/>
      <c r="I26" s="350"/>
      <c r="J26" s="350"/>
      <c r="K26" s="350"/>
      <c r="L26" s="350"/>
      <c r="M26" s="360"/>
      <c r="N26" s="360"/>
      <c r="O26" s="360"/>
      <c r="P26" s="360"/>
      <c r="Q26" s="360"/>
      <c r="R26" s="360"/>
      <c r="S26" s="360"/>
      <c r="T26" s="360"/>
      <c r="U26" s="360"/>
      <c r="V26" s="360"/>
      <c r="W26" s="360"/>
      <c r="X26" s="360"/>
      <c r="Y26" s="360"/>
      <c r="Z26" s="360"/>
    </row>
    <row r="27" ht="18.0" customHeight="1">
      <c r="A27" s="360"/>
      <c r="B27" s="361" t="s">
        <v>1691</v>
      </c>
      <c r="C27" s="362" t="s">
        <v>1672</v>
      </c>
      <c r="D27" s="357">
        <v>0.0</v>
      </c>
      <c r="E27" s="364">
        <v>0.0</v>
      </c>
      <c r="F27" s="365">
        <f t="shared" si="2"/>
        <v>0</v>
      </c>
      <c r="G27" s="360"/>
      <c r="H27" s="350"/>
      <c r="I27" s="350"/>
      <c r="J27" s="350"/>
      <c r="K27" s="350"/>
      <c r="L27" s="350"/>
      <c r="M27" s="360"/>
      <c r="N27" s="360"/>
      <c r="O27" s="360"/>
      <c r="P27" s="360"/>
      <c r="Q27" s="360"/>
      <c r="R27" s="360"/>
      <c r="S27" s="360"/>
      <c r="T27" s="360"/>
      <c r="U27" s="360"/>
      <c r="V27" s="360"/>
      <c r="W27" s="360"/>
      <c r="X27" s="360"/>
      <c r="Y27" s="360"/>
      <c r="Z27" s="360"/>
    </row>
    <row r="28" ht="18.0" customHeight="1">
      <c r="A28" s="360"/>
      <c r="B28" s="361" t="s">
        <v>1692</v>
      </c>
      <c r="C28" s="362" t="s">
        <v>1672</v>
      </c>
      <c r="D28" s="357">
        <v>15.0</v>
      </c>
      <c r="E28" s="364">
        <v>0.0</v>
      </c>
      <c r="F28" s="365">
        <f t="shared" si="2"/>
        <v>0</v>
      </c>
      <c r="G28" s="360"/>
      <c r="H28" s="350"/>
      <c r="I28" s="350"/>
      <c r="J28" s="350"/>
      <c r="K28" s="350"/>
      <c r="L28" s="350"/>
      <c r="M28" s="360"/>
      <c r="N28" s="360"/>
      <c r="O28" s="360"/>
      <c r="P28" s="360"/>
      <c r="Q28" s="360"/>
      <c r="R28" s="360"/>
      <c r="S28" s="360"/>
      <c r="T28" s="360"/>
      <c r="U28" s="360"/>
      <c r="V28" s="360"/>
      <c r="W28" s="360"/>
      <c r="X28" s="360"/>
      <c r="Y28" s="360"/>
      <c r="Z28" s="360"/>
    </row>
    <row r="29" ht="18.0" customHeight="1">
      <c r="A29" s="360"/>
      <c r="B29" s="361" t="s">
        <v>1693</v>
      </c>
      <c r="C29" s="362" t="s">
        <v>1672</v>
      </c>
      <c r="D29" s="363">
        <f>$E$9</f>
        <v>18</v>
      </c>
      <c r="E29" s="364">
        <v>0.0</v>
      </c>
      <c r="F29" s="365">
        <f t="shared" si="2"/>
        <v>0</v>
      </c>
      <c r="G29" s="360"/>
      <c r="H29" s="350"/>
      <c r="I29" s="350"/>
      <c r="J29" s="350"/>
      <c r="K29" s="350"/>
      <c r="L29" s="350"/>
      <c r="M29" s="360"/>
      <c r="N29" s="360"/>
      <c r="O29" s="360"/>
      <c r="P29" s="360"/>
      <c r="Q29" s="360"/>
      <c r="R29" s="360"/>
      <c r="S29" s="360"/>
      <c r="T29" s="360"/>
      <c r="U29" s="360"/>
      <c r="V29" s="360"/>
      <c r="W29" s="360"/>
      <c r="X29" s="360"/>
      <c r="Y29" s="360"/>
      <c r="Z29" s="360"/>
    </row>
    <row r="30" ht="27.75" customHeight="1">
      <c r="A30" s="360"/>
      <c r="B30" s="371" t="s">
        <v>1694</v>
      </c>
      <c r="C30" s="362" t="s">
        <v>1672</v>
      </c>
      <c r="D30" s="357">
        <f>E9*2</f>
        <v>36</v>
      </c>
      <c r="E30" s="364">
        <v>0.0</v>
      </c>
      <c r="F30" s="365">
        <f t="shared" si="2"/>
        <v>0</v>
      </c>
      <c r="G30" s="360"/>
      <c r="H30" s="350"/>
      <c r="I30" s="350"/>
      <c r="J30" s="350"/>
      <c r="K30" s="350"/>
      <c r="L30" s="350"/>
      <c r="M30" s="360"/>
      <c r="N30" s="360"/>
      <c r="O30" s="360"/>
      <c r="P30" s="360"/>
      <c r="Q30" s="360"/>
      <c r="R30" s="360"/>
      <c r="S30" s="360"/>
      <c r="T30" s="360"/>
      <c r="U30" s="360"/>
      <c r="V30" s="360"/>
      <c r="W30" s="360"/>
      <c r="X30" s="360"/>
      <c r="Y30" s="360"/>
      <c r="Z30" s="360"/>
    </row>
    <row r="31" ht="12.0" customHeight="1">
      <c r="A31" s="360"/>
      <c r="B31" s="371" t="s">
        <v>1695</v>
      </c>
      <c r="C31" s="362" t="s">
        <v>1672</v>
      </c>
      <c r="D31" s="357">
        <f>E9*50%</f>
        <v>9</v>
      </c>
      <c r="E31" s="364">
        <v>0.0</v>
      </c>
      <c r="F31" s="365">
        <f t="shared" si="2"/>
        <v>0</v>
      </c>
      <c r="G31" s="360"/>
      <c r="H31" s="350"/>
      <c r="I31" s="350"/>
      <c r="J31" s="350"/>
      <c r="K31" s="350"/>
      <c r="L31" s="350"/>
      <c r="M31" s="360"/>
      <c r="N31" s="360"/>
      <c r="O31" s="360"/>
      <c r="P31" s="360"/>
      <c r="Q31" s="360"/>
      <c r="R31" s="360"/>
      <c r="S31" s="360"/>
      <c r="T31" s="360"/>
      <c r="U31" s="360"/>
      <c r="V31" s="360"/>
      <c r="W31" s="360"/>
      <c r="X31" s="360"/>
      <c r="Y31" s="360"/>
      <c r="Z31" s="360"/>
    </row>
    <row r="32" ht="12.0" customHeight="1">
      <c r="A32" s="360"/>
      <c r="B32" s="371" t="s">
        <v>1696</v>
      </c>
      <c r="C32" s="362" t="s">
        <v>1672</v>
      </c>
      <c r="D32" s="357">
        <f>E9*50%</f>
        <v>9</v>
      </c>
      <c r="E32" s="364">
        <v>0.0</v>
      </c>
      <c r="F32" s="365">
        <f t="shared" si="2"/>
        <v>0</v>
      </c>
      <c r="G32" s="360"/>
      <c r="H32" s="350"/>
      <c r="I32" s="350"/>
      <c r="J32" s="350"/>
      <c r="K32" s="350"/>
      <c r="L32" s="350"/>
      <c r="M32" s="360"/>
      <c r="N32" s="360"/>
      <c r="O32" s="360"/>
      <c r="P32" s="360"/>
      <c r="Q32" s="360"/>
      <c r="R32" s="360"/>
      <c r="S32" s="360"/>
      <c r="T32" s="360"/>
      <c r="U32" s="360"/>
      <c r="V32" s="360"/>
      <c r="W32" s="360"/>
      <c r="X32" s="360"/>
      <c r="Y32" s="360"/>
      <c r="Z32" s="360"/>
    </row>
    <row r="33" ht="18.0" customHeight="1">
      <c r="A33" s="360"/>
      <c r="B33" s="372" t="s">
        <v>1697</v>
      </c>
      <c r="C33" s="373" t="s">
        <v>1672</v>
      </c>
      <c r="D33" s="357">
        <v>9.0</v>
      </c>
      <c r="E33" s="364">
        <v>0.0</v>
      </c>
      <c r="F33" s="365">
        <f t="shared" si="2"/>
        <v>0</v>
      </c>
      <c r="G33" s="360"/>
      <c r="H33" s="350"/>
      <c r="I33" s="350"/>
      <c r="J33" s="350"/>
      <c r="K33" s="350"/>
      <c r="L33" s="350"/>
      <c r="M33" s="360"/>
      <c r="N33" s="360"/>
      <c r="O33" s="360"/>
      <c r="P33" s="360"/>
      <c r="Q33" s="360"/>
      <c r="R33" s="360"/>
      <c r="S33" s="360"/>
      <c r="T33" s="360"/>
      <c r="U33" s="360"/>
      <c r="V33" s="360"/>
      <c r="W33" s="360"/>
      <c r="X33" s="360"/>
      <c r="Y33" s="360"/>
      <c r="Z33" s="360"/>
    </row>
    <row r="34" ht="9.0" customHeight="1">
      <c r="A34" s="314"/>
      <c r="B34" s="1"/>
      <c r="C34" s="1"/>
      <c r="D34" s="1"/>
      <c r="E34" s="1"/>
      <c r="F34" s="1"/>
      <c r="G34" s="314"/>
      <c r="H34" s="350"/>
      <c r="I34" s="350"/>
      <c r="J34" s="350"/>
      <c r="K34" s="350"/>
      <c r="L34" s="350"/>
      <c r="M34" s="314"/>
      <c r="N34" s="314"/>
      <c r="O34" s="314"/>
      <c r="P34" s="314"/>
      <c r="Q34" s="314"/>
      <c r="R34" s="314"/>
      <c r="S34" s="314"/>
      <c r="T34" s="314"/>
      <c r="U34" s="314"/>
      <c r="V34" s="314"/>
      <c r="W34" s="314"/>
      <c r="X34" s="314"/>
      <c r="Y34" s="314"/>
      <c r="Z34" s="314"/>
    </row>
    <row r="35" ht="18.0" customHeight="1">
      <c r="A35" s="314"/>
      <c r="B35" s="369" t="s">
        <v>1698</v>
      </c>
      <c r="G35" s="314"/>
      <c r="H35" s="350"/>
      <c r="I35" s="350"/>
      <c r="J35" s="350"/>
      <c r="K35" s="350"/>
      <c r="L35" s="350"/>
      <c r="M35" s="314"/>
      <c r="N35" s="314"/>
      <c r="O35" s="314"/>
      <c r="P35" s="314"/>
      <c r="Q35" s="314"/>
      <c r="R35" s="314"/>
      <c r="S35" s="314"/>
      <c r="T35" s="314"/>
      <c r="U35" s="314"/>
      <c r="V35" s="314"/>
      <c r="W35" s="314"/>
      <c r="X35" s="314"/>
      <c r="Y35" s="314"/>
      <c r="Z35" s="314"/>
    </row>
    <row r="36" ht="18.0" customHeight="1">
      <c r="A36" s="314"/>
      <c r="G36" s="314"/>
      <c r="H36" s="350"/>
      <c r="I36" s="350"/>
      <c r="J36" s="350"/>
      <c r="K36" s="350"/>
      <c r="L36" s="350"/>
      <c r="M36" s="314"/>
      <c r="N36" s="314"/>
      <c r="O36" s="314"/>
      <c r="P36" s="314"/>
      <c r="Q36" s="314"/>
      <c r="R36" s="314"/>
      <c r="S36" s="314"/>
      <c r="T36" s="314"/>
      <c r="U36" s="314"/>
      <c r="V36" s="314"/>
      <c r="W36" s="314"/>
      <c r="X36" s="314"/>
      <c r="Y36" s="314"/>
      <c r="Z36" s="314"/>
    </row>
    <row r="37" ht="18.0" customHeight="1">
      <c r="A37" s="314"/>
      <c r="G37" s="314"/>
      <c r="H37" s="350"/>
      <c r="I37" s="350"/>
      <c r="J37" s="350"/>
      <c r="K37" s="350"/>
      <c r="L37" s="350"/>
      <c r="M37" s="314"/>
      <c r="N37" s="314"/>
      <c r="O37" s="314"/>
      <c r="P37" s="314"/>
      <c r="Q37" s="314"/>
      <c r="R37" s="314"/>
      <c r="S37" s="314"/>
      <c r="T37" s="314"/>
      <c r="U37" s="314"/>
      <c r="V37" s="314"/>
      <c r="W37" s="314"/>
      <c r="X37" s="314"/>
      <c r="Y37" s="314"/>
      <c r="Z37" s="314"/>
    </row>
    <row r="38" ht="18.0" customHeight="1">
      <c r="A38" s="314"/>
      <c r="B38" s="1"/>
      <c r="C38" s="1"/>
      <c r="D38" s="1"/>
      <c r="E38" s="1"/>
      <c r="F38" s="1"/>
      <c r="G38" s="314"/>
      <c r="H38" s="314"/>
      <c r="I38" s="314"/>
      <c r="J38" s="314"/>
      <c r="K38" s="319"/>
      <c r="L38" s="314"/>
      <c r="M38" s="314"/>
      <c r="N38" s="314"/>
      <c r="O38" s="314"/>
      <c r="P38" s="314"/>
      <c r="Q38" s="314"/>
      <c r="R38" s="314"/>
      <c r="S38" s="314"/>
      <c r="T38" s="314"/>
      <c r="U38" s="314"/>
      <c r="V38" s="314"/>
      <c r="W38" s="314"/>
      <c r="X38" s="314"/>
      <c r="Y38" s="314"/>
      <c r="Z38" s="314"/>
    </row>
    <row r="39" ht="12.0" customHeight="1">
      <c r="A39" s="314"/>
      <c r="B39" s="1"/>
      <c r="C39" s="1"/>
      <c r="D39" s="1"/>
      <c r="E39" s="1"/>
      <c r="F39" s="1"/>
      <c r="G39" s="314"/>
      <c r="H39" s="314"/>
      <c r="I39" s="314"/>
      <c r="J39" s="314"/>
      <c r="K39" s="319"/>
      <c r="L39" s="314"/>
      <c r="M39" s="314"/>
      <c r="N39" s="314"/>
      <c r="O39" s="314"/>
      <c r="P39" s="314"/>
      <c r="Q39" s="314"/>
      <c r="R39" s="314"/>
      <c r="S39" s="314"/>
      <c r="T39" s="314"/>
      <c r="U39" s="314"/>
      <c r="V39" s="314"/>
      <c r="W39" s="314"/>
      <c r="X39" s="314"/>
      <c r="Y39" s="314"/>
      <c r="Z39" s="314"/>
    </row>
    <row r="40" ht="12.0" customHeight="1">
      <c r="A40" s="314"/>
      <c r="B40" s="1"/>
      <c r="C40" s="1"/>
      <c r="D40" s="1"/>
      <c r="E40" s="1"/>
      <c r="F40" s="1"/>
      <c r="G40" s="314"/>
      <c r="H40" s="314"/>
      <c r="I40" s="314"/>
      <c r="J40" s="314"/>
      <c r="K40" s="319"/>
      <c r="L40" s="314"/>
      <c r="M40" s="314"/>
      <c r="N40" s="314"/>
      <c r="O40" s="314"/>
      <c r="P40" s="314"/>
      <c r="Q40" s="314"/>
      <c r="R40" s="314"/>
      <c r="S40" s="314"/>
      <c r="T40" s="314"/>
      <c r="U40" s="314"/>
      <c r="V40" s="314"/>
      <c r="W40" s="314"/>
      <c r="X40" s="314"/>
      <c r="Y40" s="314"/>
      <c r="Z40" s="314"/>
    </row>
    <row r="41" ht="12.0" customHeight="1">
      <c r="A41" s="314"/>
      <c r="B41" s="1"/>
      <c r="C41" s="1"/>
      <c r="D41" s="1"/>
      <c r="E41" s="1"/>
      <c r="F41" s="1"/>
      <c r="G41" s="314"/>
      <c r="H41" s="314"/>
      <c r="I41" s="314"/>
      <c r="J41" s="314"/>
      <c r="K41" s="319"/>
      <c r="L41" s="314"/>
      <c r="M41" s="314"/>
      <c r="N41" s="314"/>
      <c r="O41" s="314"/>
      <c r="P41" s="314"/>
      <c r="Q41" s="314"/>
      <c r="R41" s="314"/>
      <c r="S41" s="314"/>
      <c r="T41" s="314"/>
      <c r="U41" s="314"/>
      <c r="V41" s="314"/>
      <c r="W41" s="314"/>
      <c r="X41" s="314"/>
      <c r="Y41" s="314"/>
      <c r="Z41" s="314"/>
    </row>
    <row r="42" ht="12.0" customHeight="1">
      <c r="A42" s="314"/>
      <c r="B42" s="6" t="s">
        <v>1661</v>
      </c>
      <c r="C42" s="1"/>
      <c r="D42" s="1"/>
      <c r="E42" s="1"/>
      <c r="F42" s="1"/>
      <c r="G42" s="314"/>
      <c r="H42" s="314"/>
      <c r="I42" s="314"/>
      <c r="J42" s="314"/>
      <c r="K42" s="319"/>
      <c r="L42" s="314"/>
      <c r="M42" s="314"/>
      <c r="N42" s="314"/>
      <c r="O42" s="314"/>
      <c r="P42" s="314"/>
      <c r="Q42" s="314"/>
      <c r="R42" s="314"/>
      <c r="S42" s="314"/>
      <c r="T42" s="314"/>
      <c r="U42" s="314"/>
      <c r="V42" s="314"/>
      <c r="W42" s="314"/>
      <c r="X42" s="314"/>
      <c r="Y42" s="314"/>
      <c r="Z42" s="314"/>
    </row>
    <row r="43" ht="12.0" customHeight="1">
      <c r="A43" s="314"/>
      <c r="B43" s="310" t="s">
        <v>1662</v>
      </c>
      <c r="C43" s="1"/>
      <c r="D43" s="1"/>
      <c r="E43" s="1"/>
      <c r="F43" s="1"/>
      <c r="G43" s="314"/>
      <c r="H43" s="314"/>
      <c r="I43" s="314"/>
      <c r="J43" s="314"/>
      <c r="K43" s="319"/>
      <c r="L43" s="314"/>
      <c r="M43" s="314"/>
      <c r="N43" s="314"/>
      <c r="O43" s="314"/>
      <c r="P43" s="314"/>
      <c r="Q43" s="314"/>
      <c r="R43" s="314"/>
      <c r="S43" s="314"/>
      <c r="T43" s="314"/>
      <c r="U43" s="314"/>
      <c r="V43" s="314"/>
      <c r="W43" s="314"/>
      <c r="X43" s="314"/>
      <c r="Y43" s="314"/>
      <c r="Z43" s="314"/>
    </row>
    <row r="44" ht="12.0" customHeight="1">
      <c r="A44" s="314"/>
      <c r="B44" s="132"/>
      <c r="C44" s="1"/>
      <c r="D44" s="1"/>
      <c r="E44" s="1"/>
      <c r="F44" s="1"/>
      <c r="G44" s="314"/>
      <c r="H44" s="314"/>
      <c r="I44" s="314"/>
      <c r="J44" s="314"/>
      <c r="K44" s="319"/>
      <c r="L44" s="314"/>
      <c r="M44" s="314"/>
      <c r="N44" s="314"/>
      <c r="O44" s="314"/>
      <c r="P44" s="314"/>
      <c r="Q44" s="314"/>
      <c r="R44" s="314"/>
      <c r="S44" s="314"/>
      <c r="T44" s="314"/>
      <c r="U44" s="314"/>
      <c r="V44" s="314"/>
      <c r="W44" s="314"/>
      <c r="X44" s="314"/>
      <c r="Y44" s="314"/>
      <c r="Z44" s="314"/>
    </row>
    <row r="45" ht="12.0" customHeight="1">
      <c r="A45" s="314"/>
      <c r="B45" s="132"/>
      <c r="C45" s="1"/>
      <c r="D45" s="1"/>
      <c r="E45" s="1"/>
      <c r="F45" s="1"/>
      <c r="G45" s="314"/>
      <c r="H45" s="314"/>
      <c r="I45" s="314"/>
      <c r="J45" s="314"/>
      <c r="K45" s="319"/>
      <c r="L45" s="314"/>
      <c r="M45" s="314"/>
      <c r="N45" s="314"/>
      <c r="O45" s="314"/>
      <c r="P45" s="314"/>
      <c r="Q45" s="314"/>
      <c r="R45" s="314"/>
      <c r="S45" s="314"/>
      <c r="T45" s="314"/>
      <c r="U45" s="314"/>
      <c r="V45" s="314"/>
      <c r="W45" s="314"/>
      <c r="X45" s="314"/>
      <c r="Y45" s="314"/>
      <c r="Z45" s="314"/>
    </row>
    <row r="46" ht="12.0" customHeight="1">
      <c r="A46" s="314"/>
      <c r="B46" s="132"/>
      <c r="C46" s="1"/>
      <c r="D46" s="1"/>
      <c r="E46" s="1"/>
      <c r="F46" s="1"/>
      <c r="G46" s="314"/>
      <c r="H46" s="314"/>
      <c r="I46" s="314"/>
      <c r="J46" s="314"/>
      <c r="K46" s="319"/>
      <c r="L46" s="314"/>
      <c r="M46" s="314"/>
      <c r="N46" s="314"/>
      <c r="O46" s="314"/>
      <c r="P46" s="314"/>
      <c r="Q46" s="314"/>
      <c r="R46" s="314"/>
      <c r="S46" s="314"/>
      <c r="T46" s="314"/>
      <c r="U46" s="314"/>
      <c r="V46" s="314"/>
      <c r="W46" s="314"/>
      <c r="X46" s="314"/>
      <c r="Y46" s="314"/>
      <c r="Z46" s="314"/>
    </row>
    <row r="47" ht="12.0" customHeight="1">
      <c r="A47" s="314"/>
      <c r="B47" s="1"/>
      <c r="C47" s="1"/>
      <c r="D47" s="1"/>
      <c r="E47" s="1"/>
      <c r="F47" s="1"/>
      <c r="G47" s="314"/>
      <c r="H47" s="314"/>
      <c r="I47" s="314"/>
      <c r="J47" s="314"/>
      <c r="K47" s="319"/>
      <c r="L47" s="314"/>
      <c r="M47" s="314"/>
      <c r="N47" s="314"/>
      <c r="O47" s="314"/>
      <c r="P47" s="314"/>
      <c r="Q47" s="314"/>
      <c r="R47" s="314"/>
      <c r="S47" s="314"/>
      <c r="T47" s="314"/>
      <c r="U47" s="314"/>
      <c r="V47" s="314"/>
      <c r="W47" s="314"/>
      <c r="X47" s="314"/>
      <c r="Y47" s="314"/>
      <c r="Z47" s="314"/>
    </row>
    <row r="48" ht="12.0" customHeight="1">
      <c r="A48" s="314"/>
      <c r="B48" s="1"/>
      <c r="C48" s="1"/>
      <c r="D48" s="1"/>
      <c r="E48" s="1"/>
      <c r="F48" s="1"/>
      <c r="G48" s="314"/>
      <c r="H48" s="314"/>
      <c r="I48" s="314"/>
      <c r="J48" s="314"/>
      <c r="K48" s="319"/>
      <c r="L48" s="314"/>
      <c r="M48" s="314"/>
      <c r="N48" s="314"/>
      <c r="O48" s="314"/>
      <c r="P48" s="314"/>
      <c r="Q48" s="314"/>
      <c r="R48" s="314"/>
      <c r="S48" s="314"/>
      <c r="T48" s="314"/>
      <c r="U48" s="314"/>
      <c r="V48" s="314"/>
      <c r="W48" s="314"/>
      <c r="X48" s="314"/>
      <c r="Y48" s="314"/>
      <c r="Z48" s="314"/>
    </row>
    <row r="49" ht="12.0" customHeight="1">
      <c r="A49" s="314"/>
      <c r="B49" s="1"/>
      <c r="C49" s="1"/>
      <c r="D49" s="1"/>
      <c r="E49" s="1"/>
      <c r="F49" s="1"/>
      <c r="G49" s="314"/>
      <c r="H49" s="314"/>
      <c r="I49" s="314"/>
      <c r="J49" s="314"/>
      <c r="K49" s="319"/>
      <c r="L49" s="314"/>
      <c r="M49" s="314"/>
      <c r="N49" s="314"/>
      <c r="O49" s="314"/>
      <c r="P49" s="314"/>
      <c r="Q49" s="314"/>
      <c r="R49" s="314"/>
      <c r="S49" s="314"/>
      <c r="T49" s="314"/>
      <c r="U49" s="314"/>
      <c r="V49" s="314"/>
      <c r="W49" s="314"/>
      <c r="X49" s="314"/>
      <c r="Y49" s="314"/>
      <c r="Z49" s="314"/>
    </row>
    <row r="50" ht="12.0" customHeight="1">
      <c r="A50" s="314"/>
      <c r="B50" s="1"/>
      <c r="C50" s="1"/>
      <c r="D50" s="1"/>
      <c r="E50" s="1"/>
      <c r="F50" s="1"/>
      <c r="G50" s="314"/>
      <c r="H50" s="314"/>
      <c r="I50" s="314"/>
      <c r="J50" s="314"/>
      <c r="K50" s="319"/>
      <c r="L50" s="314"/>
      <c r="M50" s="314"/>
      <c r="N50" s="314"/>
      <c r="O50" s="314"/>
      <c r="P50" s="314"/>
      <c r="Q50" s="314"/>
      <c r="R50" s="314"/>
      <c r="S50" s="314"/>
      <c r="T50" s="314"/>
      <c r="U50" s="314"/>
      <c r="V50" s="314"/>
      <c r="W50" s="314"/>
      <c r="X50" s="314"/>
      <c r="Y50" s="314"/>
      <c r="Z50" s="314"/>
    </row>
    <row r="51" ht="12.0" customHeight="1">
      <c r="A51" s="314"/>
      <c r="B51" s="1"/>
      <c r="C51" s="1"/>
      <c r="D51" s="1"/>
      <c r="E51" s="1"/>
      <c r="F51" s="1"/>
      <c r="G51" s="314"/>
      <c r="H51" s="314"/>
      <c r="I51" s="314"/>
      <c r="J51" s="314"/>
      <c r="K51" s="319"/>
      <c r="L51" s="314"/>
      <c r="M51" s="314"/>
      <c r="N51" s="314"/>
      <c r="O51" s="314"/>
      <c r="P51" s="314"/>
      <c r="Q51" s="314"/>
      <c r="R51" s="314"/>
      <c r="S51" s="314"/>
      <c r="T51" s="314"/>
      <c r="U51" s="314"/>
      <c r="V51" s="314"/>
      <c r="W51" s="314"/>
      <c r="X51" s="314"/>
      <c r="Y51" s="314"/>
      <c r="Z51" s="314"/>
    </row>
    <row r="52" ht="12.0" customHeight="1">
      <c r="A52" s="314"/>
      <c r="B52" s="1"/>
      <c r="C52" s="1"/>
      <c r="D52" s="1"/>
      <c r="E52" s="1"/>
      <c r="F52" s="1"/>
      <c r="G52" s="314"/>
      <c r="H52" s="314"/>
      <c r="I52" s="314"/>
      <c r="J52" s="314"/>
      <c r="K52" s="319"/>
      <c r="L52" s="314"/>
      <c r="M52" s="314"/>
      <c r="N52" s="314"/>
      <c r="O52" s="314"/>
      <c r="P52" s="314"/>
      <c r="Q52" s="314"/>
      <c r="R52" s="314"/>
      <c r="S52" s="314"/>
      <c r="T52" s="314"/>
      <c r="U52" s="314"/>
      <c r="V52" s="314"/>
      <c r="W52" s="314"/>
      <c r="X52" s="314"/>
      <c r="Y52" s="314"/>
      <c r="Z52" s="314"/>
    </row>
    <row r="53" ht="12.0" customHeight="1">
      <c r="A53" s="314"/>
      <c r="B53" s="1"/>
      <c r="C53" s="1"/>
      <c r="D53" s="1"/>
      <c r="E53" s="1"/>
      <c r="F53" s="1"/>
      <c r="G53" s="314"/>
      <c r="H53" s="314"/>
      <c r="I53" s="314"/>
      <c r="J53" s="314"/>
      <c r="K53" s="319"/>
      <c r="L53" s="314"/>
      <c r="M53" s="314"/>
      <c r="N53" s="314"/>
      <c r="O53" s="314"/>
      <c r="P53" s="314"/>
      <c r="Q53" s="314"/>
      <c r="R53" s="314"/>
      <c r="S53" s="314"/>
      <c r="T53" s="314"/>
      <c r="U53" s="314"/>
      <c r="V53" s="314"/>
      <c r="W53" s="314"/>
      <c r="X53" s="314"/>
      <c r="Y53" s="314"/>
      <c r="Z53" s="314"/>
    </row>
    <row r="54" ht="12.0" customHeight="1">
      <c r="A54" s="314"/>
      <c r="B54" s="1"/>
      <c r="C54" s="1"/>
      <c r="D54" s="1"/>
      <c r="E54" s="1"/>
      <c r="F54" s="1"/>
      <c r="G54" s="314"/>
      <c r="H54" s="314"/>
      <c r="I54" s="314"/>
      <c r="J54" s="314"/>
      <c r="K54" s="319"/>
      <c r="L54" s="314"/>
      <c r="M54" s="314"/>
      <c r="N54" s="314"/>
      <c r="O54" s="314"/>
      <c r="P54" s="314"/>
      <c r="Q54" s="314"/>
      <c r="R54" s="314"/>
      <c r="S54" s="314"/>
      <c r="T54" s="314"/>
      <c r="U54" s="314"/>
      <c r="V54" s="314"/>
      <c r="W54" s="314"/>
      <c r="X54" s="314"/>
      <c r="Y54" s="314"/>
      <c r="Z54" s="314"/>
    </row>
    <row r="55" ht="12.0" customHeight="1">
      <c r="A55" s="314"/>
      <c r="B55" s="1"/>
      <c r="C55" s="1"/>
      <c r="D55" s="1"/>
      <c r="E55" s="1"/>
      <c r="F55" s="1"/>
      <c r="G55" s="314"/>
      <c r="H55" s="314"/>
      <c r="I55" s="314"/>
      <c r="J55" s="314"/>
      <c r="K55" s="319"/>
      <c r="L55" s="314"/>
      <c r="M55" s="314"/>
      <c r="N55" s="314"/>
      <c r="O55" s="314"/>
      <c r="P55" s="314"/>
      <c r="Q55" s="314"/>
      <c r="R55" s="314"/>
      <c r="S55" s="314"/>
      <c r="T55" s="314"/>
      <c r="U55" s="314"/>
      <c r="V55" s="314"/>
      <c r="W55" s="314"/>
      <c r="X55" s="314"/>
      <c r="Y55" s="314"/>
      <c r="Z55" s="314"/>
    </row>
    <row r="56" ht="12.0" customHeight="1">
      <c r="A56" s="314"/>
      <c r="B56" s="1"/>
      <c r="C56" s="1"/>
      <c r="D56" s="1"/>
      <c r="E56" s="1"/>
      <c r="F56" s="1"/>
      <c r="G56" s="314"/>
      <c r="H56" s="314"/>
      <c r="I56" s="314"/>
      <c r="J56" s="314"/>
      <c r="K56" s="319"/>
      <c r="L56" s="314"/>
      <c r="M56" s="314"/>
      <c r="N56" s="314"/>
      <c r="O56" s="314"/>
      <c r="P56" s="314"/>
      <c r="Q56" s="314"/>
      <c r="R56" s="314"/>
      <c r="S56" s="314"/>
      <c r="T56" s="314"/>
      <c r="U56" s="314"/>
      <c r="V56" s="314"/>
      <c r="W56" s="314"/>
      <c r="X56" s="314"/>
      <c r="Y56" s="314"/>
      <c r="Z56" s="314"/>
    </row>
    <row r="57" ht="12.0" customHeight="1">
      <c r="A57" s="314"/>
      <c r="B57" s="1"/>
      <c r="C57" s="1"/>
      <c r="D57" s="1"/>
      <c r="E57" s="1"/>
      <c r="F57" s="1"/>
      <c r="G57" s="314"/>
      <c r="H57" s="314"/>
      <c r="I57" s="314"/>
      <c r="J57" s="314"/>
      <c r="K57" s="319"/>
      <c r="L57" s="314"/>
      <c r="M57" s="314"/>
      <c r="N57" s="314"/>
      <c r="O57" s="314"/>
      <c r="P57" s="314"/>
      <c r="Q57" s="314"/>
      <c r="R57" s="314"/>
      <c r="S57" s="314"/>
      <c r="T57" s="314"/>
      <c r="U57" s="314"/>
      <c r="V57" s="314"/>
      <c r="W57" s="314"/>
      <c r="X57" s="314"/>
      <c r="Y57" s="314"/>
      <c r="Z57" s="314"/>
    </row>
    <row r="58" ht="12.0" customHeight="1">
      <c r="A58" s="314"/>
      <c r="B58" s="1"/>
      <c r="C58" s="1"/>
      <c r="D58" s="1"/>
      <c r="E58" s="1"/>
      <c r="F58" s="1"/>
      <c r="G58" s="314"/>
      <c r="H58" s="314"/>
      <c r="I58" s="314"/>
      <c r="J58" s="314"/>
      <c r="K58" s="319"/>
      <c r="L58" s="314"/>
      <c r="M58" s="314"/>
      <c r="N58" s="314"/>
      <c r="O58" s="314"/>
      <c r="P58" s="314"/>
      <c r="Q58" s="314"/>
      <c r="R58" s="314"/>
      <c r="S58" s="314"/>
      <c r="T58" s="314"/>
      <c r="U58" s="314"/>
      <c r="V58" s="314"/>
      <c r="W58" s="314"/>
      <c r="X58" s="314"/>
      <c r="Y58" s="314"/>
      <c r="Z58" s="314"/>
    </row>
    <row r="59" ht="12.0" customHeight="1">
      <c r="A59" s="314"/>
      <c r="B59" s="1"/>
      <c r="C59" s="1"/>
      <c r="D59" s="1"/>
      <c r="E59" s="1"/>
      <c r="F59" s="1"/>
      <c r="G59" s="314"/>
      <c r="H59" s="314"/>
      <c r="I59" s="314"/>
      <c r="J59" s="314"/>
      <c r="K59" s="319"/>
      <c r="L59" s="314"/>
      <c r="M59" s="314"/>
      <c r="N59" s="314"/>
      <c r="O59" s="314"/>
      <c r="P59" s="314"/>
      <c r="Q59" s="314"/>
      <c r="R59" s="314"/>
      <c r="S59" s="314"/>
      <c r="T59" s="314"/>
      <c r="U59" s="314"/>
      <c r="V59" s="314"/>
      <c r="W59" s="314"/>
      <c r="X59" s="314"/>
      <c r="Y59" s="314"/>
      <c r="Z59" s="314"/>
    </row>
    <row r="60" ht="12.0" customHeight="1">
      <c r="A60" s="314"/>
      <c r="B60" s="1"/>
      <c r="C60" s="1"/>
      <c r="D60" s="1"/>
      <c r="E60" s="1"/>
      <c r="F60" s="1"/>
      <c r="G60" s="314"/>
      <c r="H60" s="314"/>
      <c r="I60" s="314"/>
      <c r="J60" s="314"/>
      <c r="K60" s="319"/>
      <c r="L60" s="314"/>
      <c r="M60" s="314"/>
      <c r="N60" s="314"/>
      <c r="O60" s="314"/>
      <c r="P60" s="314"/>
      <c r="Q60" s="314"/>
      <c r="R60" s="314"/>
      <c r="S60" s="314"/>
      <c r="T60" s="314"/>
      <c r="U60" s="314"/>
      <c r="V60" s="314"/>
      <c r="W60" s="314"/>
      <c r="X60" s="314"/>
      <c r="Y60" s="314"/>
      <c r="Z60" s="314"/>
    </row>
    <row r="61" ht="12.0" customHeight="1">
      <c r="A61" s="314"/>
      <c r="B61" s="1"/>
      <c r="C61" s="1"/>
      <c r="D61" s="1"/>
      <c r="E61" s="1"/>
      <c r="F61" s="1"/>
      <c r="G61" s="314"/>
      <c r="H61" s="314"/>
      <c r="I61" s="314"/>
      <c r="J61" s="314"/>
      <c r="K61" s="319"/>
      <c r="L61" s="314"/>
      <c r="M61" s="314"/>
      <c r="N61" s="314"/>
      <c r="O61" s="314"/>
      <c r="P61" s="314"/>
      <c r="Q61" s="314"/>
      <c r="R61" s="314"/>
      <c r="S61" s="314"/>
      <c r="T61" s="314"/>
      <c r="U61" s="314"/>
      <c r="V61" s="314"/>
      <c r="W61" s="314"/>
      <c r="X61" s="314"/>
      <c r="Y61" s="314"/>
      <c r="Z61" s="314"/>
    </row>
    <row r="62" ht="12.0" customHeight="1">
      <c r="A62" s="314"/>
      <c r="B62" s="1"/>
      <c r="C62" s="1"/>
      <c r="D62" s="1"/>
      <c r="E62" s="1"/>
      <c r="F62" s="1"/>
      <c r="G62" s="314"/>
      <c r="H62" s="314"/>
      <c r="I62" s="314"/>
      <c r="J62" s="314"/>
      <c r="K62" s="319"/>
      <c r="L62" s="314"/>
      <c r="M62" s="314"/>
      <c r="N62" s="314"/>
      <c r="O62" s="314"/>
      <c r="P62" s="314"/>
      <c r="Q62" s="314"/>
      <c r="R62" s="314"/>
      <c r="S62" s="314"/>
      <c r="T62" s="314"/>
      <c r="U62" s="314"/>
      <c r="V62" s="314"/>
      <c r="W62" s="314"/>
      <c r="X62" s="314"/>
      <c r="Y62" s="314"/>
      <c r="Z62" s="314"/>
    </row>
    <row r="63" ht="12.0" customHeight="1">
      <c r="A63" s="314"/>
      <c r="B63" s="1"/>
      <c r="C63" s="1"/>
      <c r="D63" s="1"/>
      <c r="E63" s="1"/>
      <c r="F63" s="1"/>
      <c r="G63" s="314"/>
      <c r="H63" s="314"/>
      <c r="I63" s="314"/>
      <c r="J63" s="314"/>
      <c r="K63" s="319"/>
      <c r="L63" s="314"/>
      <c r="M63" s="314"/>
      <c r="N63" s="314"/>
      <c r="O63" s="314"/>
      <c r="P63" s="314"/>
      <c r="Q63" s="314"/>
      <c r="R63" s="314"/>
      <c r="S63" s="314"/>
      <c r="T63" s="314"/>
      <c r="U63" s="314"/>
      <c r="V63" s="314"/>
      <c r="W63" s="314"/>
      <c r="X63" s="314"/>
      <c r="Y63" s="314"/>
      <c r="Z63" s="314"/>
    </row>
    <row r="64" ht="12.0" customHeight="1">
      <c r="A64" s="314"/>
      <c r="B64" s="1"/>
      <c r="C64" s="1"/>
      <c r="D64" s="1"/>
      <c r="E64" s="1"/>
      <c r="F64" s="1"/>
      <c r="G64" s="314"/>
      <c r="H64" s="314"/>
      <c r="I64" s="314"/>
      <c r="J64" s="314"/>
      <c r="K64" s="319"/>
      <c r="L64" s="314"/>
      <c r="M64" s="314"/>
      <c r="N64" s="314"/>
      <c r="O64" s="314"/>
      <c r="P64" s="314"/>
      <c r="Q64" s="314"/>
      <c r="R64" s="314"/>
      <c r="S64" s="314"/>
      <c r="T64" s="314"/>
      <c r="U64" s="314"/>
      <c r="V64" s="314"/>
      <c r="W64" s="314"/>
      <c r="X64" s="314"/>
      <c r="Y64" s="314"/>
      <c r="Z64" s="314"/>
    </row>
    <row r="65" ht="12.0" customHeight="1">
      <c r="A65" s="314"/>
      <c r="B65" s="1"/>
      <c r="C65" s="1"/>
      <c r="D65" s="1"/>
      <c r="E65" s="1"/>
      <c r="F65" s="1"/>
      <c r="G65" s="314"/>
      <c r="H65" s="314"/>
      <c r="I65" s="314"/>
      <c r="J65" s="314"/>
      <c r="K65" s="319"/>
      <c r="L65" s="314"/>
      <c r="M65" s="314"/>
      <c r="N65" s="314"/>
      <c r="O65" s="314"/>
      <c r="P65" s="314"/>
      <c r="Q65" s="314"/>
      <c r="R65" s="314"/>
      <c r="S65" s="314"/>
      <c r="T65" s="314"/>
      <c r="U65" s="314"/>
      <c r="V65" s="314"/>
      <c r="W65" s="314"/>
      <c r="X65" s="314"/>
      <c r="Y65" s="314"/>
      <c r="Z65" s="314"/>
    </row>
    <row r="66" ht="12.0" customHeight="1">
      <c r="A66" s="314"/>
      <c r="B66" s="1"/>
      <c r="C66" s="1"/>
      <c r="D66" s="1"/>
      <c r="E66" s="1"/>
      <c r="F66" s="1"/>
      <c r="G66" s="314"/>
      <c r="H66" s="314"/>
      <c r="I66" s="314"/>
      <c r="J66" s="314"/>
      <c r="K66" s="319"/>
      <c r="L66" s="314"/>
      <c r="M66" s="314"/>
      <c r="N66" s="314"/>
      <c r="O66" s="314"/>
      <c r="P66" s="314"/>
      <c r="Q66" s="314"/>
      <c r="R66" s="314"/>
      <c r="S66" s="314"/>
      <c r="T66" s="314"/>
      <c r="U66" s="314"/>
      <c r="V66" s="314"/>
      <c r="W66" s="314"/>
      <c r="X66" s="314"/>
      <c r="Y66" s="314"/>
      <c r="Z66" s="314"/>
    </row>
    <row r="67" ht="12.0" customHeight="1">
      <c r="A67" s="314"/>
      <c r="B67" s="1"/>
      <c r="C67" s="1"/>
      <c r="D67" s="1"/>
      <c r="E67" s="1"/>
      <c r="F67" s="1"/>
      <c r="G67" s="314"/>
      <c r="H67" s="314"/>
      <c r="I67" s="314"/>
      <c r="J67" s="314"/>
      <c r="K67" s="319"/>
      <c r="L67" s="314"/>
      <c r="M67" s="314"/>
      <c r="N67" s="314"/>
      <c r="O67" s="314"/>
      <c r="P67" s="314"/>
      <c r="Q67" s="314"/>
      <c r="R67" s="314"/>
      <c r="S67" s="314"/>
      <c r="T67" s="314"/>
      <c r="U67" s="314"/>
      <c r="V67" s="314"/>
      <c r="W67" s="314"/>
      <c r="X67" s="314"/>
      <c r="Y67" s="314"/>
      <c r="Z67" s="314"/>
    </row>
    <row r="68" ht="12.0" customHeight="1">
      <c r="A68" s="314"/>
      <c r="B68" s="1"/>
      <c r="C68" s="1"/>
      <c r="D68" s="1"/>
      <c r="E68" s="1"/>
      <c r="F68" s="1"/>
      <c r="G68" s="314"/>
      <c r="H68" s="314"/>
      <c r="I68" s="314"/>
      <c r="J68" s="314"/>
      <c r="K68" s="319"/>
      <c r="L68" s="314"/>
      <c r="M68" s="314"/>
      <c r="N68" s="314"/>
      <c r="O68" s="314"/>
      <c r="P68" s="314"/>
      <c r="Q68" s="314"/>
      <c r="R68" s="314"/>
      <c r="S68" s="314"/>
      <c r="T68" s="314"/>
      <c r="U68" s="314"/>
      <c r="V68" s="314"/>
      <c r="W68" s="314"/>
      <c r="X68" s="314"/>
      <c r="Y68" s="314"/>
      <c r="Z68" s="314"/>
    </row>
    <row r="69" ht="12.0" customHeight="1">
      <c r="A69" s="314"/>
      <c r="B69" s="1"/>
      <c r="C69" s="1"/>
      <c r="D69" s="1"/>
      <c r="E69" s="1"/>
      <c r="F69" s="1"/>
      <c r="G69" s="314"/>
      <c r="H69" s="314"/>
      <c r="I69" s="314"/>
      <c r="J69" s="314"/>
      <c r="K69" s="319"/>
      <c r="L69" s="314"/>
      <c r="M69" s="314"/>
      <c r="N69" s="314"/>
      <c r="O69" s="314"/>
      <c r="P69" s="314"/>
      <c r="Q69" s="314"/>
      <c r="R69" s="314"/>
      <c r="S69" s="314"/>
      <c r="T69" s="314"/>
      <c r="U69" s="314"/>
      <c r="V69" s="314"/>
      <c r="W69" s="314"/>
      <c r="X69" s="314"/>
      <c r="Y69" s="314"/>
      <c r="Z69" s="314"/>
    </row>
    <row r="70" ht="12.0" customHeight="1">
      <c r="A70" s="314"/>
      <c r="B70" s="1"/>
      <c r="C70" s="1"/>
      <c r="D70" s="1"/>
      <c r="E70" s="1"/>
      <c r="F70" s="1"/>
      <c r="G70" s="314"/>
      <c r="H70" s="314"/>
      <c r="I70" s="314"/>
      <c r="J70" s="314"/>
      <c r="K70" s="319"/>
      <c r="L70" s="314"/>
      <c r="M70" s="314"/>
      <c r="N70" s="314"/>
      <c r="O70" s="314"/>
      <c r="P70" s="314"/>
      <c r="Q70" s="314"/>
      <c r="R70" s="314"/>
      <c r="S70" s="314"/>
      <c r="T70" s="314"/>
      <c r="U70" s="314"/>
      <c r="V70" s="314"/>
      <c r="W70" s="314"/>
      <c r="X70" s="314"/>
      <c r="Y70" s="314"/>
      <c r="Z70" s="314"/>
    </row>
    <row r="71" ht="12.0" customHeight="1">
      <c r="A71" s="314"/>
      <c r="B71" s="1"/>
      <c r="C71" s="1"/>
      <c r="D71" s="1"/>
      <c r="E71" s="1"/>
      <c r="F71" s="1"/>
      <c r="G71" s="314"/>
      <c r="H71" s="314"/>
      <c r="I71" s="314"/>
      <c r="J71" s="314"/>
      <c r="K71" s="319"/>
      <c r="L71" s="314"/>
      <c r="M71" s="314"/>
      <c r="N71" s="314"/>
      <c r="O71" s="314"/>
      <c r="P71" s="314"/>
      <c r="Q71" s="314"/>
      <c r="R71" s="314"/>
      <c r="S71" s="314"/>
      <c r="T71" s="314"/>
      <c r="U71" s="314"/>
      <c r="V71" s="314"/>
      <c r="W71" s="314"/>
      <c r="X71" s="314"/>
      <c r="Y71" s="314"/>
      <c r="Z71" s="314"/>
    </row>
    <row r="72" ht="12.0" customHeight="1">
      <c r="A72" s="314"/>
      <c r="B72" s="1"/>
      <c r="C72" s="1"/>
      <c r="D72" s="1"/>
      <c r="E72" s="1"/>
      <c r="F72" s="1"/>
      <c r="G72" s="314"/>
      <c r="H72" s="314"/>
      <c r="I72" s="314"/>
      <c r="J72" s="314"/>
      <c r="K72" s="319"/>
      <c r="L72" s="314"/>
      <c r="M72" s="314"/>
      <c r="N72" s="314"/>
      <c r="O72" s="314"/>
      <c r="P72" s="314"/>
      <c r="Q72" s="314"/>
      <c r="R72" s="314"/>
      <c r="S72" s="314"/>
      <c r="T72" s="314"/>
      <c r="U72" s="314"/>
      <c r="V72" s="314"/>
      <c r="W72" s="314"/>
      <c r="X72" s="314"/>
      <c r="Y72" s="314"/>
      <c r="Z72" s="314"/>
    </row>
    <row r="73" ht="12.0" customHeight="1">
      <c r="A73" s="314"/>
      <c r="B73" s="1"/>
      <c r="C73" s="1"/>
      <c r="D73" s="1"/>
      <c r="E73" s="1"/>
      <c r="F73" s="1"/>
      <c r="G73" s="314"/>
      <c r="H73" s="314"/>
      <c r="I73" s="314"/>
      <c r="J73" s="314"/>
      <c r="K73" s="319"/>
      <c r="L73" s="314"/>
      <c r="M73" s="314"/>
      <c r="N73" s="314"/>
      <c r="O73" s="314"/>
      <c r="P73" s="314"/>
      <c r="Q73" s="314"/>
      <c r="R73" s="314"/>
      <c r="S73" s="314"/>
      <c r="T73" s="314"/>
      <c r="U73" s="314"/>
      <c r="V73" s="314"/>
      <c r="W73" s="314"/>
      <c r="X73" s="314"/>
      <c r="Y73" s="314"/>
      <c r="Z73" s="314"/>
    </row>
    <row r="74" ht="12.0" customHeight="1">
      <c r="A74" s="314"/>
      <c r="B74" s="1"/>
      <c r="C74" s="1"/>
      <c r="D74" s="1"/>
      <c r="E74" s="1"/>
      <c r="F74" s="1"/>
      <c r="G74" s="314"/>
      <c r="H74" s="314"/>
      <c r="I74" s="314"/>
      <c r="J74" s="314"/>
      <c r="K74" s="319"/>
      <c r="L74" s="314"/>
      <c r="M74" s="314"/>
      <c r="N74" s="314"/>
      <c r="O74" s="314"/>
      <c r="P74" s="314"/>
      <c r="Q74" s="314"/>
      <c r="R74" s="314"/>
      <c r="S74" s="314"/>
      <c r="T74" s="314"/>
      <c r="U74" s="314"/>
      <c r="V74" s="314"/>
      <c r="W74" s="314"/>
      <c r="X74" s="314"/>
      <c r="Y74" s="314"/>
      <c r="Z74" s="314"/>
    </row>
    <row r="75" ht="12.0" customHeight="1">
      <c r="A75" s="314"/>
      <c r="B75" s="1"/>
      <c r="C75" s="1"/>
      <c r="D75" s="1"/>
      <c r="E75" s="1"/>
      <c r="F75" s="1"/>
      <c r="G75" s="314"/>
      <c r="H75" s="314"/>
      <c r="I75" s="314"/>
      <c r="J75" s="314"/>
      <c r="K75" s="319"/>
      <c r="L75" s="314"/>
      <c r="M75" s="314"/>
      <c r="N75" s="314"/>
      <c r="O75" s="314"/>
      <c r="P75" s="314"/>
      <c r="Q75" s="314"/>
      <c r="R75" s="314"/>
      <c r="S75" s="314"/>
      <c r="T75" s="314"/>
      <c r="U75" s="314"/>
      <c r="V75" s="314"/>
      <c r="W75" s="314"/>
      <c r="X75" s="314"/>
      <c r="Y75" s="314"/>
      <c r="Z75" s="314"/>
    </row>
    <row r="76" ht="12.0" customHeight="1">
      <c r="A76" s="314"/>
      <c r="B76" s="1"/>
      <c r="C76" s="1"/>
      <c r="D76" s="1"/>
      <c r="E76" s="1"/>
      <c r="F76" s="1"/>
      <c r="G76" s="314"/>
      <c r="H76" s="314"/>
      <c r="I76" s="314"/>
      <c r="J76" s="314"/>
      <c r="K76" s="319"/>
      <c r="L76" s="314"/>
      <c r="M76" s="314"/>
      <c r="N76" s="314"/>
      <c r="O76" s="314"/>
      <c r="P76" s="314"/>
      <c r="Q76" s="314"/>
      <c r="R76" s="314"/>
      <c r="S76" s="314"/>
      <c r="T76" s="314"/>
      <c r="U76" s="314"/>
      <c r="V76" s="314"/>
      <c r="W76" s="314"/>
      <c r="X76" s="314"/>
      <c r="Y76" s="314"/>
      <c r="Z76" s="314"/>
    </row>
    <row r="77" ht="12.0" customHeight="1">
      <c r="A77" s="314"/>
      <c r="B77" s="1"/>
      <c r="C77" s="1"/>
      <c r="D77" s="1"/>
      <c r="E77" s="1"/>
      <c r="F77" s="1"/>
      <c r="G77" s="314"/>
      <c r="H77" s="314"/>
      <c r="I77" s="314"/>
      <c r="J77" s="314"/>
      <c r="K77" s="319"/>
      <c r="L77" s="314"/>
      <c r="M77" s="314"/>
      <c r="N77" s="314"/>
      <c r="O77" s="314"/>
      <c r="P77" s="314"/>
      <c r="Q77" s="314"/>
      <c r="R77" s="314"/>
      <c r="S77" s="314"/>
      <c r="T77" s="314"/>
      <c r="U77" s="314"/>
      <c r="V77" s="314"/>
      <c r="W77" s="314"/>
      <c r="X77" s="314"/>
      <c r="Y77" s="314"/>
      <c r="Z77" s="314"/>
    </row>
    <row r="78" ht="12.0" customHeight="1">
      <c r="A78" s="314"/>
      <c r="B78" s="1"/>
      <c r="C78" s="1"/>
      <c r="D78" s="1"/>
      <c r="E78" s="1"/>
      <c r="F78" s="1"/>
      <c r="G78" s="314"/>
      <c r="H78" s="314"/>
      <c r="I78" s="314"/>
      <c r="J78" s="314"/>
      <c r="K78" s="319"/>
      <c r="L78" s="314"/>
      <c r="M78" s="314"/>
      <c r="N78" s="314"/>
      <c r="O78" s="314"/>
      <c r="P78" s="314"/>
      <c r="Q78" s="314"/>
      <c r="R78" s="314"/>
      <c r="S78" s="314"/>
      <c r="T78" s="314"/>
      <c r="U78" s="314"/>
      <c r="V78" s="314"/>
      <c r="W78" s="314"/>
      <c r="X78" s="314"/>
      <c r="Y78" s="314"/>
      <c r="Z78" s="314"/>
    </row>
    <row r="79" ht="12.0" customHeight="1">
      <c r="A79" s="314"/>
      <c r="B79" s="1"/>
      <c r="C79" s="1"/>
      <c r="D79" s="1"/>
      <c r="E79" s="1"/>
      <c r="F79" s="1"/>
      <c r="G79" s="314"/>
      <c r="H79" s="314"/>
      <c r="I79" s="314"/>
      <c r="J79" s="314"/>
      <c r="K79" s="319"/>
      <c r="L79" s="314"/>
      <c r="M79" s="314"/>
      <c r="N79" s="314"/>
      <c r="O79" s="314"/>
      <c r="P79" s="314"/>
      <c r="Q79" s="314"/>
      <c r="R79" s="314"/>
      <c r="S79" s="314"/>
      <c r="T79" s="314"/>
      <c r="U79" s="314"/>
      <c r="V79" s="314"/>
      <c r="W79" s="314"/>
      <c r="X79" s="314"/>
      <c r="Y79" s="314"/>
      <c r="Z79" s="314"/>
    </row>
    <row r="80" ht="12.0" customHeight="1">
      <c r="A80" s="314"/>
      <c r="B80" s="1"/>
      <c r="C80" s="1"/>
      <c r="D80" s="1"/>
      <c r="E80" s="1"/>
      <c r="F80" s="1"/>
      <c r="G80" s="314"/>
      <c r="H80" s="314"/>
      <c r="I80" s="314"/>
      <c r="J80" s="314"/>
      <c r="K80" s="319"/>
      <c r="L80" s="314"/>
      <c r="M80" s="314"/>
      <c r="N80" s="314"/>
      <c r="O80" s="314"/>
      <c r="P80" s="314"/>
      <c r="Q80" s="314"/>
      <c r="R80" s="314"/>
      <c r="S80" s="314"/>
      <c r="T80" s="314"/>
      <c r="U80" s="314"/>
      <c r="V80" s="314"/>
      <c r="W80" s="314"/>
      <c r="X80" s="314"/>
      <c r="Y80" s="314"/>
      <c r="Z80" s="314"/>
    </row>
    <row r="81" ht="12.0" customHeight="1">
      <c r="A81" s="314"/>
      <c r="B81" s="1"/>
      <c r="C81" s="1"/>
      <c r="D81" s="1"/>
      <c r="E81" s="1"/>
      <c r="F81" s="1"/>
      <c r="G81" s="314"/>
      <c r="H81" s="314"/>
      <c r="I81" s="314"/>
      <c r="J81" s="314"/>
      <c r="K81" s="319"/>
      <c r="L81" s="314"/>
      <c r="M81" s="314"/>
      <c r="N81" s="314"/>
      <c r="O81" s="314"/>
      <c r="P81" s="314"/>
      <c r="Q81" s="314"/>
      <c r="R81" s="314"/>
      <c r="S81" s="314"/>
      <c r="T81" s="314"/>
      <c r="U81" s="314"/>
      <c r="V81" s="314"/>
      <c r="W81" s="314"/>
      <c r="X81" s="314"/>
      <c r="Y81" s="314"/>
      <c r="Z81" s="314"/>
    </row>
    <row r="82" ht="12.0" customHeight="1">
      <c r="A82" s="314"/>
      <c r="B82" s="1"/>
      <c r="C82" s="1"/>
      <c r="D82" s="1"/>
      <c r="E82" s="1"/>
      <c r="F82" s="1"/>
      <c r="G82" s="314"/>
      <c r="H82" s="314"/>
      <c r="I82" s="314"/>
      <c r="J82" s="314"/>
      <c r="K82" s="319"/>
      <c r="L82" s="314"/>
      <c r="M82" s="314"/>
      <c r="N82" s="314"/>
      <c r="O82" s="314"/>
      <c r="P82" s="314"/>
      <c r="Q82" s="314"/>
      <c r="R82" s="314"/>
      <c r="S82" s="314"/>
      <c r="T82" s="314"/>
      <c r="U82" s="314"/>
      <c r="V82" s="314"/>
      <c r="W82" s="314"/>
      <c r="X82" s="314"/>
      <c r="Y82" s="314"/>
      <c r="Z82" s="314"/>
    </row>
    <row r="83" ht="12.0" customHeight="1">
      <c r="A83" s="314"/>
      <c r="B83" s="1"/>
      <c r="C83" s="1"/>
      <c r="D83" s="1"/>
      <c r="E83" s="1"/>
      <c r="F83" s="1"/>
      <c r="G83" s="314"/>
      <c r="H83" s="314"/>
      <c r="I83" s="314"/>
      <c r="J83" s="314"/>
      <c r="K83" s="319"/>
      <c r="L83" s="314"/>
      <c r="M83" s="314"/>
      <c r="N83" s="314"/>
      <c r="O83" s="314"/>
      <c r="P83" s="314"/>
      <c r="Q83" s="314"/>
      <c r="R83" s="314"/>
      <c r="S83" s="314"/>
      <c r="T83" s="314"/>
      <c r="U83" s="314"/>
      <c r="V83" s="314"/>
      <c r="W83" s="314"/>
      <c r="X83" s="314"/>
      <c r="Y83" s="314"/>
      <c r="Z83" s="314"/>
    </row>
    <row r="84" ht="12.0" customHeight="1">
      <c r="A84" s="314"/>
      <c r="B84" s="1"/>
      <c r="C84" s="1"/>
      <c r="D84" s="1"/>
      <c r="E84" s="1"/>
      <c r="F84" s="1"/>
      <c r="G84" s="314"/>
      <c r="H84" s="314"/>
      <c r="I84" s="314"/>
      <c r="J84" s="314"/>
      <c r="K84" s="319"/>
      <c r="L84" s="314"/>
      <c r="M84" s="314"/>
      <c r="N84" s="314"/>
      <c r="O84" s="314"/>
      <c r="P84" s="314"/>
      <c r="Q84" s="314"/>
      <c r="R84" s="314"/>
      <c r="S84" s="314"/>
      <c r="T84" s="314"/>
      <c r="U84" s="314"/>
      <c r="V84" s="314"/>
      <c r="W84" s="314"/>
      <c r="X84" s="314"/>
      <c r="Y84" s="314"/>
      <c r="Z84" s="314"/>
    </row>
    <row r="85" ht="12.0" customHeight="1">
      <c r="A85" s="314"/>
      <c r="B85" s="1"/>
      <c r="C85" s="1"/>
      <c r="D85" s="1"/>
      <c r="E85" s="1"/>
      <c r="F85" s="1"/>
      <c r="G85" s="314"/>
      <c r="H85" s="314"/>
      <c r="I85" s="314"/>
      <c r="J85" s="314"/>
      <c r="K85" s="319"/>
      <c r="L85" s="314"/>
      <c r="M85" s="314"/>
      <c r="N85" s="314"/>
      <c r="O85" s="314"/>
      <c r="P85" s="314"/>
      <c r="Q85" s="314"/>
      <c r="R85" s="314"/>
      <c r="S85" s="314"/>
      <c r="T85" s="314"/>
      <c r="U85" s="314"/>
      <c r="V85" s="314"/>
      <c r="W85" s="314"/>
      <c r="X85" s="314"/>
      <c r="Y85" s="314"/>
      <c r="Z85" s="314"/>
    </row>
    <row r="86" ht="12.0" customHeight="1">
      <c r="A86" s="314"/>
      <c r="B86" s="1"/>
      <c r="C86" s="1"/>
      <c r="D86" s="1"/>
      <c r="E86" s="1"/>
      <c r="F86" s="1"/>
      <c r="G86" s="314"/>
      <c r="H86" s="314"/>
      <c r="I86" s="314"/>
      <c r="J86" s="314"/>
      <c r="K86" s="319"/>
      <c r="L86" s="314"/>
      <c r="M86" s="314"/>
      <c r="N86" s="314"/>
      <c r="O86" s="314"/>
      <c r="P86" s="314"/>
      <c r="Q86" s="314"/>
      <c r="R86" s="314"/>
      <c r="S86" s="314"/>
      <c r="T86" s="314"/>
      <c r="U86" s="314"/>
      <c r="V86" s="314"/>
      <c r="W86" s="314"/>
      <c r="X86" s="314"/>
      <c r="Y86" s="314"/>
      <c r="Z86" s="314"/>
    </row>
    <row r="87" ht="12.0" customHeight="1">
      <c r="A87" s="314"/>
      <c r="B87" s="1"/>
      <c r="C87" s="1"/>
      <c r="D87" s="1"/>
      <c r="E87" s="1"/>
      <c r="F87" s="1"/>
      <c r="G87" s="314"/>
      <c r="H87" s="314"/>
      <c r="I87" s="314"/>
      <c r="J87" s="314"/>
      <c r="K87" s="319"/>
      <c r="L87" s="314"/>
      <c r="M87" s="314"/>
      <c r="N87" s="314"/>
      <c r="O87" s="314"/>
      <c r="P87" s="314"/>
      <c r="Q87" s="314"/>
      <c r="R87" s="314"/>
      <c r="S87" s="314"/>
      <c r="T87" s="314"/>
      <c r="U87" s="314"/>
      <c r="V87" s="314"/>
      <c r="W87" s="314"/>
      <c r="X87" s="314"/>
      <c r="Y87" s="314"/>
      <c r="Z87" s="314"/>
    </row>
    <row r="88" ht="12.0" customHeight="1">
      <c r="A88" s="314"/>
      <c r="B88" s="1"/>
      <c r="C88" s="1"/>
      <c r="D88" s="1"/>
      <c r="E88" s="1"/>
      <c r="F88" s="1"/>
      <c r="G88" s="314"/>
      <c r="H88" s="314"/>
      <c r="I88" s="314"/>
      <c r="J88" s="314"/>
      <c r="K88" s="319"/>
      <c r="L88" s="314"/>
      <c r="M88" s="314"/>
      <c r="N88" s="314"/>
      <c r="O88" s="314"/>
      <c r="P88" s="314"/>
      <c r="Q88" s="314"/>
      <c r="R88" s="314"/>
      <c r="S88" s="314"/>
      <c r="T88" s="314"/>
      <c r="U88" s="314"/>
      <c r="V88" s="314"/>
      <c r="W88" s="314"/>
      <c r="X88" s="314"/>
      <c r="Y88" s="314"/>
      <c r="Z88" s="314"/>
    </row>
    <row r="89" ht="12.0" customHeight="1">
      <c r="A89" s="314"/>
      <c r="B89" s="1"/>
      <c r="C89" s="1"/>
      <c r="D89" s="1"/>
      <c r="E89" s="1"/>
      <c r="F89" s="1"/>
      <c r="G89" s="314"/>
      <c r="H89" s="314"/>
      <c r="I89" s="314"/>
      <c r="J89" s="314"/>
      <c r="K89" s="319"/>
      <c r="L89" s="314"/>
      <c r="M89" s="314"/>
      <c r="N89" s="314"/>
      <c r="O89" s="314"/>
      <c r="P89" s="314"/>
      <c r="Q89" s="314"/>
      <c r="R89" s="314"/>
      <c r="S89" s="314"/>
      <c r="T89" s="314"/>
      <c r="U89" s="314"/>
      <c r="V89" s="314"/>
      <c r="W89" s="314"/>
      <c r="X89" s="314"/>
      <c r="Y89" s="314"/>
      <c r="Z89" s="314"/>
    </row>
    <row r="90" ht="12.0" customHeight="1">
      <c r="A90" s="314"/>
      <c r="B90" s="1"/>
      <c r="C90" s="1"/>
      <c r="D90" s="1"/>
      <c r="E90" s="1"/>
      <c r="F90" s="1"/>
      <c r="G90" s="314"/>
      <c r="H90" s="314"/>
      <c r="I90" s="314"/>
      <c r="J90" s="314"/>
      <c r="K90" s="319"/>
      <c r="L90" s="314"/>
      <c r="M90" s="314"/>
      <c r="N90" s="314"/>
      <c r="O90" s="314"/>
      <c r="P90" s="314"/>
      <c r="Q90" s="314"/>
      <c r="R90" s="314"/>
      <c r="S90" s="314"/>
      <c r="T90" s="314"/>
      <c r="U90" s="314"/>
      <c r="V90" s="314"/>
      <c r="W90" s="314"/>
      <c r="X90" s="314"/>
      <c r="Y90" s="314"/>
      <c r="Z90" s="314"/>
    </row>
    <row r="91" ht="12.0" customHeight="1">
      <c r="A91" s="314"/>
      <c r="B91" s="1"/>
      <c r="C91" s="1"/>
      <c r="D91" s="1"/>
      <c r="E91" s="1"/>
      <c r="F91" s="1"/>
      <c r="G91" s="314"/>
      <c r="H91" s="314"/>
      <c r="I91" s="314"/>
      <c r="J91" s="314"/>
      <c r="K91" s="319"/>
      <c r="L91" s="314"/>
      <c r="M91" s="314"/>
      <c r="N91" s="314"/>
      <c r="O91" s="314"/>
      <c r="P91" s="314"/>
      <c r="Q91" s="314"/>
      <c r="R91" s="314"/>
      <c r="S91" s="314"/>
      <c r="T91" s="314"/>
      <c r="U91" s="314"/>
      <c r="V91" s="314"/>
      <c r="W91" s="314"/>
      <c r="X91" s="314"/>
      <c r="Y91" s="314"/>
      <c r="Z91" s="314"/>
    </row>
    <row r="92" ht="12.0" customHeight="1">
      <c r="A92" s="314"/>
      <c r="B92" s="1"/>
      <c r="C92" s="1"/>
      <c r="D92" s="1"/>
      <c r="E92" s="1"/>
      <c r="F92" s="1"/>
      <c r="G92" s="314"/>
      <c r="H92" s="314"/>
      <c r="I92" s="314"/>
      <c r="J92" s="314"/>
      <c r="K92" s="319"/>
      <c r="L92" s="314"/>
      <c r="M92" s="314"/>
      <c r="N92" s="314"/>
      <c r="O92" s="314"/>
      <c r="P92" s="314"/>
      <c r="Q92" s="314"/>
      <c r="R92" s="314"/>
      <c r="S92" s="314"/>
      <c r="T92" s="314"/>
      <c r="U92" s="314"/>
      <c r="V92" s="314"/>
      <c r="W92" s="314"/>
      <c r="X92" s="314"/>
      <c r="Y92" s="314"/>
      <c r="Z92" s="314"/>
    </row>
    <row r="93" ht="12.0" customHeight="1">
      <c r="A93" s="314"/>
      <c r="B93" s="1"/>
      <c r="C93" s="1"/>
      <c r="D93" s="1"/>
      <c r="E93" s="1"/>
      <c r="F93" s="1"/>
      <c r="G93" s="314"/>
      <c r="H93" s="314"/>
      <c r="I93" s="314"/>
      <c r="J93" s="314"/>
      <c r="K93" s="319"/>
      <c r="L93" s="314"/>
      <c r="M93" s="314"/>
      <c r="N93" s="314"/>
      <c r="O93" s="314"/>
      <c r="P93" s="314"/>
      <c r="Q93" s="314"/>
      <c r="R93" s="314"/>
      <c r="S93" s="314"/>
      <c r="T93" s="314"/>
      <c r="U93" s="314"/>
      <c r="V93" s="314"/>
      <c r="W93" s="314"/>
      <c r="X93" s="314"/>
      <c r="Y93" s="314"/>
      <c r="Z93" s="314"/>
    </row>
    <row r="94" ht="12.0" customHeight="1">
      <c r="A94" s="314"/>
      <c r="B94" s="1"/>
      <c r="C94" s="1"/>
      <c r="D94" s="1"/>
      <c r="E94" s="1"/>
      <c r="F94" s="1"/>
      <c r="G94" s="314"/>
      <c r="H94" s="314"/>
      <c r="I94" s="314"/>
      <c r="J94" s="314"/>
      <c r="K94" s="319"/>
      <c r="L94" s="314"/>
      <c r="M94" s="314"/>
      <c r="N94" s="314"/>
      <c r="O94" s="314"/>
      <c r="P94" s="314"/>
      <c r="Q94" s="314"/>
      <c r="R94" s="314"/>
      <c r="S94" s="314"/>
      <c r="T94" s="314"/>
      <c r="U94" s="314"/>
      <c r="V94" s="314"/>
      <c r="W94" s="314"/>
      <c r="X94" s="314"/>
      <c r="Y94" s="314"/>
      <c r="Z94" s="314"/>
    </row>
    <row r="95" ht="12.0" customHeight="1">
      <c r="A95" s="314"/>
      <c r="B95" s="1"/>
      <c r="C95" s="1"/>
      <c r="D95" s="1"/>
      <c r="E95" s="1"/>
      <c r="F95" s="1"/>
      <c r="G95" s="314"/>
      <c r="H95" s="314"/>
      <c r="I95" s="314"/>
      <c r="J95" s="314"/>
      <c r="K95" s="319"/>
      <c r="L95" s="314"/>
      <c r="M95" s="314"/>
      <c r="N95" s="314"/>
      <c r="O95" s="314"/>
      <c r="P95" s="314"/>
      <c r="Q95" s="314"/>
      <c r="R95" s="314"/>
      <c r="S95" s="314"/>
      <c r="T95" s="314"/>
      <c r="U95" s="314"/>
      <c r="V95" s="314"/>
      <c r="W95" s="314"/>
      <c r="X95" s="314"/>
      <c r="Y95" s="314"/>
      <c r="Z95" s="314"/>
    </row>
    <row r="96" ht="12.0" customHeight="1">
      <c r="A96" s="314"/>
      <c r="B96" s="1"/>
      <c r="C96" s="1"/>
      <c r="D96" s="1"/>
      <c r="E96" s="1"/>
      <c r="F96" s="1"/>
      <c r="G96" s="314"/>
      <c r="H96" s="314"/>
      <c r="I96" s="314"/>
      <c r="J96" s="314"/>
      <c r="K96" s="319"/>
      <c r="L96" s="314"/>
      <c r="M96" s="314"/>
      <c r="N96" s="314"/>
      <c r="O96" s="314"/>
      <c r="P96" s="314"/>
      <c r="Q96" s="314"/>
      <c r="R96" s="314"/>
      <c r="S96" s="314"/>
      <c r="T96" s="314"/>
      <c r="U96" s="314"/>
      <c r="V96" s="314"/>
      <c r="W96" s="314"/>
      <c r="X96" s="314"/>
      <c r="Y96" s="314"/>
      <c r="Z96" s="314"/>
    </row>
    <row r="97" ht="12.0" customHeight="1">
      <c r="A97" s="314"/>
      <c r="B97" s="1"/>
      <c r="C97" s="1"/>
      <c r="D97" s="1"/>
      <c r="E97" s="1"/>
      <c r="F97" s="1"/>
      <c r="G97" s="314"/>
      <c r="H97" s="314"/>
      <c r="I97" s="314"/>
      <c r="J97" s="314"/>
      <c r="K97" s="319"/>
      <c r="L97" s="314"/>
      <c r="M97" s="314"/>
      <c r="N97" s="314"/>
      <c r="O97" s="314"/>
      <c r="P97" s="314"/>
      <c r="Q97" s="314"/>
      <c r="R97" s="314"/>
      <c r="S97" s="314"/>
      <c r="T97" s="314"/>
      <c r="U97" s="314"/>
      <c r="V97" s="314"/>
      <c r="W97" s="314"/>
      <c r="X97" s="314"/>
      <c r="Y97" s="314"/>
      <c r="Z97" s="314"/>
    </row>
    <row r="98" ht="12.0" customHeight="1">
      <c r="A98" s="314"/>
      <c r="B98" s="1"/>
      <c r="C98" s="1"/>
      <c r="D98" s="1"/>
      <c r="E98" s="1"/>
      <c r="F98" s="1"/>
      <c r="G98" s="314"/>
      <c r="H98" s="314"/>
      <c r="I98" s="314"/>
      <c r="J98" s="314"/>
      <c r="K98" s="319"/>
      <c r="L98" s="314"/>
      <c r="M98" s="314"/>
      <c r="N98" s="314"/>
      <c r="O98" s="314"/>
      <c r="P98" s="314"/>
      <c r="Q98" s="314"/>
      <c r="R98" s="314"/>
      <c r="S98" s="314"/>
      <c r="T98" s="314"/>
      <c r="U98" s="314"/>
      <c r="V98" s="314"/>
      <c r="W98" s="314"/>
      <c r="X98" s="314"/>
      <c r="Y98" s="314"/>
      <c r="Z98" s="314"/>
    </row>
    <row r="99" ht="12.0" customHeight="1">
      <c r="A99" s="314"/>
      <c r="B99" s="1"/>
      <c r="C99" s="1"/>
      <c r="D99" s="1"/>
      <c r="E99" s="1"/>
      <c r="F99" s="1"/>
      <c r="G99" s="314"/>
      <c r="H99" s="314"/>
      <c r="I99" s="314"/>
      <c r="J99" s="314"/>
      <c r="K99" s="319"/>
      <c r="L99" s="314"/>
      <c r="M99" s="314"/>
      <c r="N99" s="314"/>
      <c r="O99" s="314"/>
      <c r="P99" s="314"/>
      <c r="Q99" s="314"/>
      <c r="R99" s="314"/>
      <c r="S99" s="314"/>
      <c r="T99" s="314"/>
      <c r="U99" s="314"/>
      <c r="V99" s="314"/>
      <c r="W99" s="314"/>
      <c r="X99" s="314"/>
      <c r="Y99" s="314"/>
      <c r="Z99" s="314"/>
    </row>
    <row r="100" ht="12.0" customHeight="1">
      <c r="A100" s="314"/>
      <c r="B100" s="1"/>
      <c r="C100" s="1"/>
      <c r="D100" s="1"/>
      <c r="E100" s="1"/>
      <c r="F100" s="1"/>
      <c r="G100" s="314"/>
      <c r="H100" s="314"/>
      <c r="I100" s="314"/>
      <c r="J100" s="314"/>
      <c r="K100" s="319"/>
      <c r="L100" s="314"/>
      <c r="M100" s="314"/>
      <c r="N100" s="314"/>
      <c r="O100" s="314"/>
      <c r="P100" s="314"/>
      <c r="Q100" s="314"/>
      <c r="R100" s="314"/>
      <c r="S100" s="314"/>
      <c r="T100" s="314"/>
      <c r="U100" s="314"/>
      <c r="V100" s="314"/>
      <c r="W100" s="314"/>
      <c r="X100" s="314"/>
      <c r="Y100" s="314"/>
      <c r="Z100" s="314"/>
    </row>
    <row r="101" ht="12.0" customHeight="1">
      <c r="A101" s="314"/>
      <c r="B101" s="1"/>
      <c r="C101" s="1"/>
      <c r="D101" s="1"/>
      <c r="E101" s="1"/>
      <c r="F101" s="1"/>
      <c r="G101" s="314"/>
      <c r="H101" s="314"/>
      <c r="I101" s="314"/>
      <c r="J101" s="314"/>
      <c r="K101" s="319"/>
      <c r="L101" s="314"/>
      <c r="M101" s="314"/>
      <c r="N101" s="314"/>
      <c r="O101" s="314"/>
      <c r="P101" s="314"/>
      <c r="Q101" s="314"/>
      <c r="R101" s="314"/>
      <c r="S101" s="314"/>
      <c r="T101" s="314"/>
      <c r="U101" s="314"/>
      <c r="V101" s="314"/>
      <c r="W101" s="314"/>
      <c r="X101" s="314"/>
      <c r="Y101" s="314"/>
      <c r="Z101" s="314"/>
    </row>
    <row r="102" ht="12.0" customHeight="1">
      <c r="A102" s="314"/>
      <c r="B102" s="1"/>
      <c r="C102" s="1"/>
      <c r="D102" s="1"/>
      <c r="E102" s="1"/>
      <c r="F102" s="1"/>
      <c r="G102" s="314"/>
      <c r="H102" s="314"/>
      <c r="I102" s="314"/>
      <c r="J102" s="314"/>
      <c r="K102" s="319"/>
      <c r="L102" s="314"/>
      <c r="M102" s="314"/>
      <c r="N102" s="314"/>
      <c r="O102" s="314"/>
      <c r="P102" s="314"/>
      <c r="Q102" s="314"/>
      <c r="R102" s="314"/>
      <c r="S102" s="314"/>
      <c r="T102" s="314"/>
      <c r="U102" s="314"/>
      <c r="V102" s="314"/>
      <c r="W102" s="314"/>
      <c r="X102" s="314"/>
      <c r="Y102" s="314"/>
      <c r="Z102" s="314"/>
    </row>
    <row r="103" ht="12.0" customHeight="1">
      <c r="A103" s="314"/>
      <c r="B103" s="1"/>
      <c r="C103" s="1"/>
      <c r="D103" s="1"/>
      <c r="E103" s="1"/>
      <c r="F103" s="1"/>
      <c r="G103" s="314"/>
      <c r="H103" s="314"/>
      <c r="I103" s="314"/>
      <c r="J103" s="314"/>
      <c r="K103" s="319"/>
      <c r="L103" s="314"/>
      <c r="M103" s="314"/>
      <c r="N103" s="314"/>
      <c r="O103" s="314"/>
      <c r="P103" s="314"/>
      <c r="Q103" s="314"/>
      <c r="R103" s="314"/>
      <c r="S103" s="314"/>
      <c r="T103" s="314"/>
      <c r="U103" s="314"/>
      <c r="V103" s="314"/>
      <c r="W103" s="314"/>
      <c r="X103" s="314"/>
      <c r="Y103" s="314"/>
      <c r="Z103" s="314"/>
    </row>
    <row r="104" ht="12.0" customHeight="1">
      <c r="A104" s="314"/>
      <c r="B104" s="1"/>
      <c r="C104" s="1"/>
      <c r="D104" s="1"/>
      <c r="E104" s="1"/>
      <c r="F104" s="1"/>
      <c r="G104" s="314"/>
      <c r="H104" s="314"/>
      <c r="I104" s="314"/>
      <c r="J104" s="314"/>
      <c r="K104" s="319"/>
      <c r="L104" s="314"/>
      <c r="M104" s="314"/>
      <c r="N104" s="314"/>
      <c r="O104" s="314"/>
      <c r="P104" s="314"/>
      <c r="Q104" s="314"/>
      <c r="R104" s="314"/>
      <c r="S104" s="314"/>
      <c r="T104" s="314"/>
      <c r="U104" s="314"/>
      <c r="V104" s="314"/>
      <c r="W104" s="314"/>
      <c r="X104" s="314"/>
      <c r="Y104" s="314"/>
      <c r="Z104" s="314"/>
    </row>
    <row r="105" ht="12.0" customHeight="1">
      <c r="A105" s="314"/>
      <c r="B105" s="1"/>
      <c r="C105" s="1"/>
      <c r="D105" s="1"/>
      <c r="E105" s="1"/>
      <c r="F105" s="1"/>
      <c r="G105" s="314"/>
      <c r="H105" s="314"/>
      <c r="I105" s="314"/>
      <c r="J105" s="314"/>
      <c r="K105" s="319"/>
      <c r="L105" s="314"/>
      <c r="M105" s="314"/>
      <c r="N105" s="314"/>
      <c r="O105" s="314"/>
      <c r="P105" s="314"/>
      <c r="Q105" s="314"/>
      <c r="R105" s="314"/>
      <c r="S105" s="314"/>
      <c r="T105" s="314"/>
      <c r="U105" s="314"/>
      <c r="V105" s="314"/>
      <c r="W105" s="314"/>
      <c r="X105" s="314"/>
      <c r="Y105" s="314"/>
      <c r="Z105" s="314"/>
    </row>
    <row r="106" ht="12.0" customHeight="1">
      <c r="A106" s="314"/>
      <c r="B106" s="1"/>
      <c r="C106" s="1"/>
      <c r="D106" s="1"/>
      <c r="E106" s="1"/>
      <c r="F106" s="1"/>
      <c r="G106" s="314"/>
      <c r="H106" s="314"/>
      <c r="I106" s="314"/>
      <c r="J106" s="314"/>
      <c r="K106" s="319"/>
      <c r="L106" s="314"/>
      <c r="M106" s="314"/>
      <c r="N106" s="314"/>
      <c r="O106" s="314"/>
      <c r="P106" s="314"/>
      <c r="Q106" s="314"/>
      <c r="R106" s="314"/>
      <c r="S106" s="314"/>
      <c r="T106" s="314"/>
      <c r="U106" s="314"/>
      <c r="V106" s="314"/>
      <c r="W106" s="314"/>
      <c r="X106" s="314"/>
      <c r="Y106" s="314"/>
      <c r="Z106" s="314"/>
    </row>
    <row r="107" ht="12.0" customHeight="1">
      <c r="A107" s="314"/>
      <c r="B107" s="1"/>
      <c r="C107" s="1"/>
      <c r="D107" s="1"/>
      <c r="E107" s="1"/>
      <c r="F107" s="1"/>
      <c r="G107" s="314"/>
      <c r="H107" s="314"/>
      <c r="I107" s="314"/>
      <c r="J107" s="314"/>
      <c r="K107" s="319"/>
      <c r="L107" s="314"/>
      <c r="M107" s="314"/>
      <c r="N107" s="314"/>
      <c r="O107" s="314"/>
      <c r="P107" s="314"/>
      <c r="Q107" s="314"/>
      <c r="R107" s="314"/>
      <c r="S107" s="314"/>
      <c r="T107" s="314"/>
      <c r="U107" s="314"/>
      <c r="V107" s="314"/>
      <c r="W107" s="314"/>
      <c r="X107" s="314"/>
      <c r="Y107" s="314"/>
      <c r="Z107" s="314"/>
    </row>
    <row r="108" ht="12.0" customHeight="1">
      <c r="A108" s="314"/>
      <c r="B108" s="1"/>
      <c r="C108" s="1"/>
      <c r="D108" s="1"/>
      <c r="E108" s="1"/>
      <c r="F108" s="1"/>
      <c r="G108" s="314"/>
      <c r="H108" s="314"/>
      <c r="I108" s="314"/>
      <c r="J108" s="314"/>
      <c r="K108" s="319"/>
      <c r="L108" s="314"/>
      <c r="M108" s="314"/>
      <c r="N108" s="314"/>
      <c r="O108" s="314"/>
      <c r="P108" s="314"/>
      <c r="Q108" s="314"/>
      <c r="R108" s="314"/>
      <c r="S108" s="314"/>
      <c r="T108" s="314"/>
      <c r="U108" s="314"/>
      <c r="V108" s="314"/>
      <c r="W108" s="314"/>
      <c r="X108" s="314"/>
      <c r="Y108" s="314"/>
      <c r="Z108" s="314"/>
    </row>
    <row r="109" ht="12.0" customHeight="1">
      <c r="A109" s="314"/>
      <c r="B109" s="1"/>
      <c r="C109" s="1"/>
      <c r="D109" s="1"/>
      <c r="E109" s="1"/>
      <c r="F109" s="1"/>
      <c r="G109" s="314"/>
      <c r="H109" s="314"/>
      <c r="I109" s="314"/>
      <c r="J109" s="314"/>
      <c r="K109" s="319"/>
      <c r="L109" s="314"/>
      <c r="M109" s="314"/>
      <c r="N109" s="314"/>
      <c r="O109" s="314"/>
      <c r="P109" s="314"/>
      <c r="Q109" s="314"/>
      <c r="R109" s="314"/>
      <c r="S109" s="314"/>
      <c r="T109" s="314"/>
      <c r="U109" s="314"/>
      <c r="V109" s="314"/>
      <c r="W109" s="314"/>
      <c r="X109" s="314"/>
      <c r="Y109" s="314"/>
      <c r="Z109" s="314"/>
    </row>
    <row r="110" ht="12.0" customHeight="1">
      <c r="A110" s="314"/>
      <c r="B110" s="1"/>
      <c r="C110" s="1"/>
      <c r="D110" s="1"/>
      <c r="E110" s="1"/>
      <c r="F110" s="1"/>
      <c r="G110" s="314"/>
      <c r="H110" s="314"/>
      <c r="I110" s="314"/>
      <c r="J110" s="314"/>
      <c r="K110" s="319"/>
      <c r="L110" s="314"/>
      <c r="M110" s="314"/>
      <c r="N110" s="314"/>
      <c r="O110" s="314"/>
      <c r="P110" s="314"/>
      <c r="Q110" s="314"/>
      <c r="R110" s="314"/>
      <c r="S110" s="314"/>
      <c r="T110" s="314"/>
      <c r="U110" s="314"/>
      <c r="V110" s="314"/>
      <c r="W110" s="314"/>
      <c r="X110" s="314"/>
      <c r="Y110" s="314"/>
      <c r="Z110" s="314"/>
    </row>
    <row r="111" ht="12.0" customHeight="1">
      <c r="A111" s="314"/>
      <c r="B111" s="1"/>
      <c r="C111" s="1"/>
      <c r="D111" s="1"/>
      <c r="E111" s="1"/>
      <c r="F111" s="1"/>
      <c r="G111" s="314"/>
      <c r="H111" s="314"/>
      <c r="I111" s="314"/>
      <c r="J111" s="314"/>
      <c r="K111" s="319"/>
      <c r="L111" s="314"/>
      <c r="M111" s="314"/>
      <c r="N111" s="314"/>
      <c r="O111" s="314"/>
      <c r="P111" s="314"/>
      <c r="Q111" s="314"/>
      <c r="R111" s="314"/>
      <c r="S111" s="314"/>
      <c r="T111" s="314"/>
      <c r="U111" s="314"/>
      <c r="V111" s="314"/>
      <c r="W111" s="314"/>
      <c r="X111" s="314"/>
      <c r="Y111" s="314"/>
      <c r="Z111" s="314"/>
    </row>
    <row r="112" ht="12.0" customHeight="1">
      <c r="A112" s="314"/>
      <c r="B112" s="1"/>
      <c r="C112" s="1"/>
      <c r="D112" s="1"/>
      <c r="E112" s="1"/>
      <c r="F112" s="1"/>
      <c r="G112" s="314"/>
      <c r="H112" s="314"/>
      <c r="I112" s="314"/>
      <c r="J112" s="314"/>
      <c r="K112" s="319"/>
      <c r="L112" s="314"/>
      <c r="M112" s="314"/>
      <c r="N112" s="314"/>
      <c r="O112" s="314"/>
      <c r="P112" s="314"/>
      <c r="Q112" s="314"/>
      <c r="R112" s="314"/>
      <c r="S112" s="314"/>
      <c r="T112" s="314"/>
      <c r="U112" s="314"/>
      <c r="V112" s="314"/>
      <c r="W112" s="314"/>
      <c r="X112" s="314"/>
      <c r="Y112" s="314"/>
      <c r="Z112" s="314"/>
    </row>
    <row r="113" ht="12.0" customHeight="1">
      <c r="A113" s="314"/>
      <c r="B113" s="1"/>
      <c r="C113" s="1"/>
      <c r="D113" s="1"/>
      <c r="E113" s="1"/>
      <c r="F113" s="1"/>
      <c r="G113" s="314"/>
      <c r="H113" s="314"/>
      <c r="I113" s="314"/>
      <c r="J113" s="314"/>
      <c r="K113" s="319"/>
      <c r="L113" s="314"/>
      <c r="M113" s="314"/>
      <c r="N113" s="314"/>
      <c r="O113" s="314"/>
      <c r="P113" s="314"/>
      <c r="Q113" s="314"/>
      <c r="R113" s="314"/>
      <c r="S113" s="314"/>
      <c r="T113" s="314"/>
      <c r="U113" s="314"/>
      <c r="V113" s="314"/>
      <c r="W113" s="314"/>
      <c r="X113" s="314"/>
      <c r="Y113" s="314"/>
      <c r="Z113" s="314"/>
    </row>
    <row r="114" ht="12.0" customHeight="1">
      <c r="A114" s="314"/>
      <c r="B114" s="1"/>
      <c r="C114" s="1"/>
      <c r="D114" s="1"/>
      <c r="E114" s="1"/>
      <c r="F114" s="1"/>
      <c r="G114" s="314"/>
      <c r="H114" s="314"/>
      <c r="I114" s="314"/>
      <c r="J114" s="314"/>
      <c r="K114" s="319"/>
      <c r="L114" s="314"/>
      <c r="M114" s="314"/>
      <c r="N114" s="314"/>
      <c r="O114" s="314"/>
      <c r="P114" s="314"/>
      <c r="Q114" s="314"/>
      <c r="R114" s="314"/>
      <c r="S114" s="314"/>
      <c r="T114" s="314"/>
      <c r="U114" s="314"/>
      <c r="V114" s="314"/>
      <c r="W114" s="314"/>
      <c r="X114" s="314"/>
      <c r="Y114" s="314"/>
      <c r="Z114" s="314"/>
    </row>
    <row r="115" ht="12.0" customHeight="1">
      <c r="A115" s="314"/>
      <c r="B115" s="1"/>
      <c r="C115" s="1"/>
      <c r="D115" s="1"/>
      <c r="E115" s="1"/>
      <c r="F115" s="1"/>
      <c r="G115" s="314"/>
      <c r="H115" s="314"/>
      <c r="I115" s="314"/>
      <c r="J115" s="314"/>
      <c r="K115" s="319"/>
      <c r="L115" s="314"/>
      <c r="M115" s="314"/>
      <c r="N115" s="314"/>
      <c r="O115" s="314"/>
      <c r="P115" s="314"/>
      <c r="Q115" s="314"/>
      <c r="R115" s="314"/>
      <c r="S115" s="314"/>
      <c r="T115" s="314"/>
      <c r="U115" s="314"/>
      <c r="V115" s="314"/>
      <c r="W115" s="314"/>
      <c r="X115" s="314"/>
      <c r="Y115" s="314"/>
      <c r="Z115" s="314"/>
    </row>
    <row r="116" ht="12.0" customHeight="1">
      <c r="A116" s="314"/>
      <c r="B116" s="1"/>
      <c r="C116" s="1"/>
      <c r="D116" s="1"/>
      <c r="E116" s="1"/>
      <c r="F116" s="1"/>
      <c r="G116" s="314"/>
      <c r="H116" s="314"/>
      <c r="I116" s="314"/>
      <c r="J116" s="314"/>
      <c r="K116" s="319"/>
      <c r="L116" s="314"/>
      <c r="M116" s="314"/>
      <c r="N116" s="314"/>
      <c r="O116" s="314"/>
      <c r="P116" s="314"/>
      <c r="Q116" s="314"/>
      <c r="R116" s="314"/>
      <c r="S116" s="314"/>
      <c r="T116" s="314"/>
      <c r="U116" s="314"/>
      <c r="V116" s="314"/>
      <c r="W116" s="314"/>
      <c r="X116" s="314"/>
      <c r="Y116" s="314"/>
      <c r="Z116" s="314"/>
    </row>
    <row r="117" ht="12.0" customHeight="1">
      <c r="A117" s="314"/>
      <c r="B117" s="1"/>
      <c r="C117" s="1"/>
      <c r="D117" s="1"/>
      <c r="E117" s="1"/>
      <c r="F117" s="1"/>
      <c r="G117" s="314"/>
      <c r="H117" s="314"/>
      <c r="I117" s="314"/>
      <c r="J117" s="314"/>
      <c r="K117" s="319"/>
      <c r="L117" s="314"/>
      <c r="M117" s="314"/>
      <c r="N117" s="314"/>
      <c r="O117" s="314"/>
      <c r="P117" s="314"/>
      <c r="Q117" s="314"/>
      <c r="R117" s="314"/>
      <c r="S117" s="314"/>
      <c r="T117" s="314"/>
      <c r="U117" s="314"/>
      <c r="V117" s="314"/>
      <c r="W117" s="314"/>
      <c r="X117" s="314"/>
      <c r="Y117" s="314"/>
      <c r="Z117" s="314"/>
    </row>
    <row r="118" ht="12.0" customHeight="1">
      <c r="A118" s="314"/>
      <c r="B118" s="1"/>
      <c r="C118" s="1"/>
      <c r="D118" s="1"/>
      <c r="E118" s="1"/>
      <c r="F118" s="1"/>
      <c r="G118" s="314"/>
      <c r="H118" s="314"/>
      <c r="I118" s="314"/>
      <c r="J118" s="314"/>
      <c r="K118" s="319"/>
      <c r="L118" s="314"/>
      <c r="M118" s="314"/>
      <c r="N118" s="314"/>
      <c r="O118" s="314"/>
      <c r="P118" s="314"/>
      <c r="Q118" s="314"/>
      <c r="R118" s="314"/>
      <c r="S118" s="314"/>
      <c r="T118" s="314"/>
      <c r="U118" s="314"/>
      <c r="V118" s="314"/>
      <c r="W118" s="314"/>
      <c r="X118" s="314"/>
      <c r="Y118" s="314"/>
      <c r="Z118" s="314"/>
    </row>
    <row r="119" ht="12.0" customHeight="1">
      <c r="A119" s="314"/>
      <c r="B119" s="1"/>
      <c r="C119" s="1"/>
      <c r="D119" s="1"/>
      <c r="E119" s="1"/>
      <c r="F119" s="1"/>
      <c r="G119" s="314"/>
      <c r="H119" s="314"/>
      <c r="I119" s="314"/>
      <c r="J119" s="314"/>
      <c r="K119" s="319"/>
      <c r="L119" s="314"/>
      <c r="M119" s="314"/>
      <c r="N119" s="314"/>
      <c r="O119" s="314"/>
      <c r="P119" s="314"/>
      <c r="Q119" s="314"/>
      <c r="R119" s="314"/>
      <c r="S119" s="314"/>
      <c r="T119" s="314"/>
      <c r="U119" s="314"/>
      <c r="V119" s="314"/>
      <c r="W119" s="314"/>
      <c r="X119" s="314"/>
      <c r="Y119" s="314"/>
      <c r="Z119" s="314"/>
    </row>
    <row r="120" ht="12.0" customHeight="1">
      <c r="A120" s="314"/>
      <c r="B120" s="1"/>
      <c r="C120" s="1"/>
      <c r="D120" s="1"/>
      <c r="E120" s="1"/>
      <c r="F120" s="1"/>
      <c r="G120" s="314"/>
      <c r="H120" s="314"/>
      <c r="I120" s="314"/>
      <c r="J120" s="314"/>
      <c r="K120" s="319"/>
      <c r="L120" s="314"/>
      <c r="M120" s="314"/>
      <c r="N120" s="314"/>
      <c r="O120" s="314"/>
      <c r="P120" s="314"/>
      <c r="Q120" s="314"/>
      <c r="R120" s="314"/>
      <c r="S120" s="314"/>
      <c r="T120" s="314"/>
      <c r="U120" s="314"/>
      <c r="V120" s="314"/>
      <c r="W120" s="314"/>
      <c r="X120" s="314"/>
      <c r="Y120" s="314"/>
      <c r="Z120" s="314"/>
    </row>
    <row r="121" ht="12.0" customHeight="1">
      <c r="A121" s="314"/>
      <c r="B121" s="1"/>
      <c r="C121" s="1"/>
      <c r="D121" s="1"/>
      <c r="E121" s="1"/>
      <c r="F121" s="1"/>
      <c r="G121" s="314"/>
      <c r="H121" s="314"/>
      <c r="I121" s="314"/>
      <c r="J121" s="314"/>
      <c r="K121" s="319"/>
      <c r="L121" s="314"/>
      <c r="M121" s="314"/>
      <c r="N121" s="314"/>
      <c r="O121" s="314"/>
      <c r="P121" s="314"/>
      <c r="Q121" s="314"/>
      <c r="R121" s="314"/>
      <c r="S121" s="314"/>
      <c r="T121" s="314"/>
      <c r="U121" s="314"/>
      <c r="V121" s="314"/>
      <c r="W121" s="314"/>
      <c r="X121" s="314"/>
      <c r="Y121" s="314"/>
      <c r="Z121" s="314"/>
    </row>
    <row r="122" ht="12.0" customHeight="1">
      <c r="A122" s="314"/>
      <c r="B122" s="1"/>
      <c r="C122" s="1"/>
      <c r="D122" s="1"/>
      <c r="E122" s="1"/>
      <c r="F122" s="1"/>
      <c r="G122" s="314"/>
      <c r="H122" s="314"/>
      <c r="I122" s="314"/>
      <c r="J122" s="314"/>
      <c r="K122" s="319"/>
      <c r="L122" s="314"/>
      <c r="M122" s="314"/>
      <c r="N122" s="314"/>
      <c r="O122" s="314"/>
      <c r="P122" s="314"/>
      <c r="Q122" s="314"/>
      <c r="R122" s="314"/>
      <c r="S122" s="314"/>
      <c r="T122" s="314"/>
      <c r="U122" s="314"/>
      <c r="V122" s="314"/>
      <c r="W122" s="314"/>
      <c r="X122" s="314"/>
      <c r="Y122" s="314"/>
      <c r="Z122" s="314"/>
    </row>
    <row r="123" ht="12.0" customHeight="1">
      <c r="A123" s="314"/>
      <c r="B123" s="1"/>
      <c r="C123" s="1"/>
      <c r="D123" s="1"/>
      <c r="E123" s="1"/>
      <c r="F123" s="1"/>
      <c r="G123" s="314"/>
      <c r="H123" s="314"/>
      <c r="I123" s="314"/>
      <c r="J123" s="314"/>
      <c r="K123" s="319"/>
      <c r="L123" s="314"/>
      <c r="M123" s="314"/>
      <c r="N123" s="314"/>
      <c r="O123" s="314"/>
      <c r="P123" s="314"/>
      <c r="Q123" s="314"/>
      <c r="R123" s="314"/>
      <c r="S123" s="314"/>
      <c r="T123" s="314"/>
      <c r="U123" s="314"/>
      <c r="V123" s="314"/>
      <c r="W123" s="314"/>
      <c r="X123" s="314"/>
      <c r="Y123" s="314"/>
      <c r="Z123" s="314"/>
    </row>
    <row r="124" ht="12.0" customHeight="1">
      <c r="A124" s="314"/>
      <c r="B124" s="1"/>
      <c r="C124" s="1"/>
      <c r="D124" s="1"/>
      <c r="E124" s="1"/>
      <c r="F124" s="1"/>
      <c r="G124" s="314"/>
      <c r="H124" s="314"/>
      <c r="I124" s="314"/>
      <c r="J124" s="314"/>
      <c r="K124" s="319"/>
      <c r="L124" s="314"/>
      <c r="M124" s="314"/>
      <c r="N124" s="314"/>
      <c r="O124" s="314"/>
      <c r="P124" s="314"/>
      <c r="Q124" s="314"/>
      <c r="R124" s="314"/>
      <c r="S124" s="314"/>
      <c r="T124" s="314"/>
      <c r="U124" s="314"/>
      <c r="V124" s="314"/>
      <c r="W124" s="314"/>
      <c r="X124" s="314"/>
      <c r="Y124" s="314"/>
      <c r="Z124" s="314"/>
    </row>
    <row r="125" ht="12.0" customHeight="1">
      <c r="A125" s="314"/>
      <c r="B125" s="1"/>
      <c r="C125" s="1"/>
      <c r="D125" s="1"/>
      <c r="E125" s="1"/>
      <c r="F125" s="1"/>
      <c r="G125" s="314"/>
      <c r="H125" s="314"/>
      <c r="I125" s="314"/>
      <c r="J125" s="314"/>
      <c r="K125" s="319"/>
      <c r="L125" s="314"/>
      <c r="M125" s="314"/>
      <c r="N125" s="314"/>
      <c r="O125" s="314"/>
      <c r="P125" s="314"/>
      <c r="Q125" s="314"/>
      <c r="R125" s="314"/>
      <c r="S125" s="314"/>
      <c r="T125" s="314"/>
      <c r="U125" s="314"/>
      <c r="V125" s="314"/>
      <c r="W125" s="314"/>
      <c r="X125" s="314"/>
      <c r="Y125" s="314"/>
      <c r="Z125" s="314"/>
    </row>
    <row r="126" ht="12.0" customHeight="1">
      <c r="A126" s="314"/>
      <c r="B126" s="1"/>
      <c r="C126" s="1"/>
      <c r="D126" s="1"/>
      <c r="E126" s="1"/>
      <c r="F126" s="1"/>
      <c r="G126" s="314"/>
      <c r="H126" s="314"/>
      <c r="I126" s="314"/>
      <c r="J126" s="314"/>
      <c r="K126" s="319"/>
      <c r="L126" s="314"/>
      <c r="M126" s="314"/>
      <c r="N126" s="314"/>
      <c r="O126" s="314"/>
      <c r="P126" s="314"/>
      <c r="Q126" s="314"/>
      <c r="R126" s="314"/>
      <c r="S126" s="314"/>
      <c r="T126" s="314"/>
      <c r="U126" s="314"/>
      <c r="V126" s="314"/>
      <c r="W126" s="314"/>
      <c r="X126" s="314"/>
      <c r="Y126" s="314"/>
      <c r="Z126" s="314"/>
    </row>
    <row r="127" ht="12.0" customHeight="1">
      <c r="A127" s="314"/>
      <c r="B127" s="1"/>
      <c r="C127" s="1"/>
      <c r="D127" s="1"/>
      <c r="E127" s="1"/>
      <c r="F127" s="1"/>
      <c r="G127" s="314"/>
      <c r="H127" s="314"/>
      <c r="I127" s="314"/>
      <c r="J127" s="314"/>
      <c r="K127" s="319"/>
      <c r="L127" s="314"/>
      <c r="M127" s="314"/>
      <c r="N127" s="314"/>
      <c r="O127" s="314"/>
      <c r="P127" s="314"/>
      <c r="Q127" s="314"/>
      <c r="R127" s="314"/>
      <c r="S127" s="314"/>
      <c r="T127" s="314"/>
      <c r="U127" s="314"/>
      <c r="V127" s="314"/>
      <c r="W127" s="314"/>
      <c r="X127" s="314"/>
      <c r="Y127" s="314"/>
      <c r="Z127" s="314"/>
    </row>
    <row r="128" ht="12.0" customHeight="1">
      <c r="A128" s="314"/>
      <c r="B128" s="1"/>
      <c r="C128" s="1"/>
      <c r="D128" s="1"/>
      <c r="E128" s="1"/>
      <c r="F128" s="1"/>
      <c r="G128" s="314"/>
      <c r="H128" s="314"/>
      <c r="I128" s="314"/>
      <c r="J128" s="314"/>
      <c r="K128" s="319"/>
      <c r="L128" s="314"/>
      <c r="M128" s="314"/>
      <c r="N128" s="314"/>
      <c r="O128" s="314"/>
      <c r="P128" s="314"/>
      <c r="Q128" s="314"/>
      <c r="R128" s="314"/>
      <c r="S128" s="314"/>
      <c r="T128" s="314"/>
      <c r="U128" s="314"/>
      <c r="V128" s="314"/>
      <c r="W128" s="314"/>
      <c r="X128" s="314"/>
      <c r="Y128" s="314"/>
      <c r="Z128" s="314"/>
    </row>
    <row r="129" ht="12.0" customHeight="1">
      <c r="A129" s="314"/>
      <c r="B129" s="1"/>
      <c r="C129" s="1"/>
      <c r="D129" s="1"/>
      <c r="E129" s="1"/>
      <c r="F129" s="1"/>
      <c r="G129" s="314"/>
      <c r="H129" s="314"/>
      <c r="I129" s="314"/>
      <c r="J129" s="314"/>
      <c r="K129" s="319"/>
      <c r="L129" s="314"/>
      <c r="M129" s="314"/>
      <c r="N129" s="314"/>
      <c r="O129" s="314"/>
      <c r="P129" s="314"/>
      <c r="Q129" s="314"/>
      <c r="R129" s="314"/>
      <c r="S129" s="314"/>
      <c r="T129" s="314"/>
      <c r="U129" s="314"/>
      <c r="V129" s="314"/>
      <c r="W129" s="314"/>
      <c r="X129" s="314"/>
      <c r="Y129" s="314"/>
      <c r="Z129" s="314"/>
    </row>
    <row r="130" ht="12.0" customHeight="1">
      <c r="A130" s="314"/>
      <c r="B130" s="1"/>
      <c r="C130" s="1"/>
      <c r="D130" s="1"/>
      <c r="E130" s="1"/>
      <c r="F130" s="1"/>
      <c r="G130" s="314"/>
      <c r="H130" s="314"/>
      <c r="I130" s="314"/>
      <c r="J130" s="314"/>
      <c r="K130" s="319"/>
      <c r="L130" s="314"/>
      <c r="M130" s="314"/>
      <c r="N130" s="314"/>
      <c r="O130" s="314"/>
      <c r="P130" s="314"/>
      <c r="Q130" s="314"/>
      <c r="R130" s="314"/>
      <c r="S130" s="314"/>
      <c r="T130" s="314"/>
      <c r="U130" s="314"/>
      <c r="V130" s="314"/>
      <c r="W130" s="314"/>
      <c r="X130" s="314"/>
      <c r="Y130" s="314"/>
      <c r="Z130" s="314"/>
    </row>
    <row r="131" ht="12.0" customHeight="1">
      <c r="A131" s="314"/>
      <c r="B131" s="1"/>
      <c r="C131" s="1"/>
      <c r="D131" s="1"/>
      <c r="E131" s="1"/>
      <c r="F131" s="1"/>
      <c r="G131" s="314"/>
      <c r="H131" s="314"/>
      <c r="I131" s="314"/>
      <c r="J131" s="314"/>
      <c r="K131" s="319"/>
      <c r="L131" s="314"/>
      <c r="M131" s="314"/>
      <c r="N131" s="314"/>
      <c r="O131" s="314"/>
      <c r="P131" s="314"/>
      <c r="Q131" s="314"/>
      <c r="R131" s="314"/>
      <c r="S131" s="314"/>
      <c r="T131" s="314"/>
      <c r="U131" s="314"/>
      <c r="V131" s="314"/>
      <c r="W131" s="314"/>
      <c r="X131" s="314"/>
      <c r="Y131" s="314"/>
      <c r="Z131" s="314"/>
    </row>
    <row r="132" ht="12.0" customHeight="1">
      <c r="A132" s="314"/>
      <c r="B132" s="1"/>
      <c r="C132" s="1"/>
      <c r="D132" s="1"/>
      <c r="E132" s="1"/>
      <c r="F132" s="1"/>
      <c r="G132" s="314"/>
      <c r="H132" s="314"/>
      <c r="I132" s="314"/>
      <c r="J132" s="314"/>
      <c r="K132" s="319"/>
      <c r="L132" s="314"/>
      <c r="M132" s="314"/>
      <c r="N132" s="314"/>
      <c r="O132" s="314"/>
      <c r="P132" s="314"/>
      <c r="Q132" s="314"/>
      <c r="R132" s="314"/>
      <c r="S132" s="314"/>
      <c r="T132" s="314"/>
      <c r="U132" s="314"/>
      <c r="V132" s="314"/>
      <c r="W132" s="314"/>
      <c r="X132" s="314"/>
      <c r="Y132" s="314"/>
      <c r="Z132" s="314"/>
    </row>
    <row r="133" ht="12.0" customHeight="1">
      <c r="A133" s="314"/>
      <c r="B133" s="1"/>
      <c r="C133" s="1"/>
      <c r="D133" s="1"/>
      <c r="E133" s="1"/>
      <c r="F133" s="1"/>
      <c r="G133" s="314"/>
      <c r="H133" s="314"/>
      <c r="I133" s="314"/>
      <c r="J133" s="314"/>
      <c r="K133" s="319"/>
      <c r="L133" s="314"/>
      <c r="M133" s="314"/>
      <c r="N133" s="314"/>
      <c r="O133" s="314"/>
      <c r="P133" s="314"/>
      <c r="Q133" s="314"/>
      <c r="R133" s="314"/>
      <c r="S133" s="314"/>
      <c r="T133" s="314"/>
      <c r="U133" s="314"/>
      <c r="V133" s="314"/>
      <c r="W133" s="314"/>
      <c r="X133" s="314"/>
      <c r="Y133" s="314"/>
      <c r="Z133" s="314"/>
    </row>
    <row r="134" ht="12.0" customHeight="1">
      <c r="A134" s="314"/>
      <c r="B134" s="1"/>
      <c r="C134" s="1"/>
      <c r="D134" s="1"/>
      <c r="E134" s="1"/>
      <c r="F134" s="1"/>
      <c r="G134" s="314"/>
      <c r="H134" s="314"/>
      <c r="I134" s="314"/>
      <c r="J134" s="314"/>
      <c r="K134" s="319"/>
      <c r="L134" s="314"/>
      <c r="M134" s="314"/>
      <c r="N134" s="314"/>
      <c r="O134" s="314"/>
      <c r="P134" s="314"/>
      <c r="Q134" s="314"/>
      <c r="R134" s="314"/>
      <c r="S134" s="314"/>
      <c r="T134" s="314"/>
      <c r="U134" s="314"/>
      <c r="V134" s="314"/>
      <c r="W134" s="314"/>
      <c r="X134" s="314"/>
      <c r="Y134" s="314"/>
      <c r="Z134" s="314"/>
    </row>
    <row r="135" ht="12.0" customHeight="1">
      <c r="A135" s="314"/>
      <c r="B135" s="1"/>
      <c r="C135" s="1"/>
      <c r="D135" s="1"/>
      <c r="E135" s="1"/>
      <c r="F135" s="1"/>
      <c r="G135" s="314"/>
      <c r="H135" s="314"/>
      <c r="I135" s="314"/>
      <c r="J135" s="314"/>
      <c r="K135" s="319"/>
      <c r="L135" s="314"/>
      <c r="M135" s="314"/>
      <c r="N135" s="314"/>
      <c r="O135" s="314"/>
      <c r="P135" s="314"/>
      <c r="Q135" s="314"/>
      <c r="R135" s="314"/>
      <c r="S135" s="314"/>
      <c r="T135" s="314"/>
      <c r="U135" s="314"/>
      <c r="V135" s="314"/>
      <c r="W135" s="314"/>
      <c r="X135" s="314"/>
      <c r="Y135" s="314"/>
      <c r="Z135" s="314"/>
    </row>
    <row r="136" ht="12.0" customHeight="1">
      <c r="A136" s="314"/>
      <c r="B136" s="1"/>
      <c r="C136" s="1"/>
      <c r="D136" s="1"/>
      <c r="E136" s="1"/>
      <c r="F136" s="1"/>
      <c r="G136" s="314"/>
      <c r="H136" s="314"/>
      <c r="I136" s="314"/>
      <c r="J136" s="314"/>
      <c r="K136" s="319"/>
      <c r="L136" s="314"/>
      <c r="M136" s="314"/>
      <c r="N136" s="314"/>
      <c r="O136" s="314"/>
      <c r="P136" s="314"/>
      <c r="Q136" s="314"/>
      <c r="R136" s="314"/>
      <c r="S136" s="314"/>
      <c r="T136" s="314"/>
      <c r="U136" s="314"/>
      <c r="V136" s="314"/>
      <c r="W136" s="314"/>
      <c r="X136" s="314"/>
      <c r="Y136" s="314"/>
      <c r="Z136" s="314"/>
    </row>
    <row r="137" ht="12.0" customHeight="1">
      <c r="A137" s="314"/>
      <c r="B137" s="1"/>
      <c r="C137" s="1"/>
      <c r="D137" s="1"/>
      <c r="E137" s="1"/>
      <c r="F137" s="1"/>
      <c r="G137" s="314"/>
      <c r="H137" s="314"/>
      <c r="I137" s="314"/>
      <c r="J137" s="314"/>
      <c r="K137" s="319"/>
      <c r="L137" s="314"/>
      <c r="M137" s="314"/>
      <c r="N137" s="314"/>
      <c r="O137" s="314"/>
      <c r="P137" s="314"/>
      <c r="Q137" s="314"/>
      <c r="R137" s="314"/>
      <c r="S137" s="314"/>
      <c r="T137" s="314"/>
      <c r="U137" s="314"/>
      <c r="V137" s="314"/>
      <c r="W137" s="314"/>
      <c r="X137" s="314"/>
      <c r="Y137" s="314"/>
      <c r="Z137" s="314"/>
    </row>
    <row r="138" ht="12.0" customHeight="1">
      <c r="A138" s="314"/>
      <c r="B138" s="1"/>
      <c r="C138" s="1"/>
      <c r="D138" s="1"/>
      <c r="E138" s="1"/>
      <c r="F138" s="1"/>
      <c r="G138" s="314"/>
      <c r="H138" s="314"/>
      <c r="I138" s="314"/>
      <c r="J138" s="314"/>
      <c r="K138" s="319"/>
      <c r="L138" s="314"/>
      <c r="M138" s="314"/>
      <c r="N138" s="314"/>
      <c r="O138" s="314"/>
      <c r="P138" s="314"/>
      <c r="Q138" s="314"/>
      <c r="R138" s="314"/>
      <c r="S138" s="314"/>
      <c r="T138" s="314"/>
      <c r="U138" s="314"/>
      <c r="V138" s="314"/>
      <c r="W138" s="314"/>
      <c r="X138" s="314"/>
      <c r="Y138" s="314"/>
      <c r="Z138" s="314"/>
    </row>
    <row r="139" ht="12.0" customHeight="1">
      <c r="A139" s="314"/>
      <c r="B139" s="1"/>
      <c r="C139" s="1"/>
      <c r="D139" s="1"/>
      <c r="E139" s="1"/>
      <c r="F139" s="1"/>
      <c r="G139" s="314"/>
      <c r="H139" s="314"/>
      <c r="I139" s="314"/>
      <c r="J139" s="314"/>
      <c r="K139" s="319"/>
      <c r="L139" s="314"/>
      <c r="M139" s="314"/>
      <c r="N139" s="314"/>
      <c r="O139" s="314"/>
      <c r="P139" s="314"/>
      <c r="Q139" s="314"/>
      <c r="R139" s="314"/>
      <c r="S139" s="314"/>
      <c r="T139" s="314"/>
      <c r="U139" s="314"/>
      <c r="V139" s="314"/>
      <c r="W139" s="314"/>
      <c r="X139" s="314"/>
      <c r="Y139" s="314"/>
      <c r="Z139" s="314"/>
    </row>
    <row r="140" ht="12.0" customHeight="1">
      <c r="A140" s="314"/>
      <c r="B140" s="1"/>
      <c r="C140" s="1"/>
      <c r="D140" s="1"/>
      <c r="E140" s="1"/>
      <c r="F140" s="1"/>
      <c r="G140" s="314"/>
      <c r="H140" s="314"/>
      <c r="I140" s="314"/>
      <c r="J140" s="314"/>
      <c r="K140" s="319"/>
      <c r="L140" s="314"/>
      <c r="M140" s="314"/>
      <c r="N140" s="314"/>
      <c r="O140" s="314"/>
      <c r="P140" s="314"/>
      <c r="Q140" s="314"/>
      <c r="R140" s="314"/>
      <c r="S140" s="314"/>
      <c r="T140" s="314"/>
      <c r="U140" s="314"/>
      <c r="V140" s="314"/>
      <c r="W140" s="314"/>
      <c r="X140" s="314"/>
      <c r="Y140" s="314"/>
      <c r="Z140" s="314"/>
    </row>
    <row r="141" ht="12.0" customHeight="1">
      <c r="A141" s="314"/>
      <c r="B141" s="1"/>
      <c r="C141" s="1"/>
      <c r="D141" s="1"/>
      <c r="E141" s="1"/>
      <c r="F141" s="1"/>
      <c r="G141" s="314"/>
      <c r="H141" s="314"/>
      <c r="I141" s="314"/>
      <c r="J141" s="314"/>
      <c r="K141" s="319"/>
      <c r="L141" s="314"/>
      <c r="M141" s="314"/>
      <c r="N141" s="314"/>
      <c r="O141" s="314"/>
      <c r="P141" s="314"/>
      <c r="Q141" s="314"/>
      <c r="R141" s="314"/>
      <c r="S141" s="314"/>
      <c r="T141" s="314"/>
      <c r="U141" s="314"/>
      <c r="V141" s="314"/>
      <c r="W141" s="314"/>
      <c r="X141" s="314"/>
      <c r="Y141" s="314"/>
      <c r="Z141" s="314"/>
    </row>
    <row r="142" ht="12.0" customHeight="1">
      <c r="A142" s="314"/>
      <c r="B142" s="1"/>
      <c r="C142" s="1"/>
      <c r="D142" s="1"/>
      <c r="E142" s="1"/>
      <c r="F142" s="1"/>
      <c r="G142" s="314"/>
      <c r="H142" s="314"/>
      <c r="I142" s="314"/>
      <c r="J142" s="314"/>
      <c r="K142" s="319"/>
      <c r="L142" s="314"/>
      <c r="M142" s="314"/>
      <c r="N142" s="314"/>
      <c r="O142" s="314"/>
      <c r="P142" s="314"/>
      <c r="Q142" s="314"/>
      <c r="R142" s="314"/>
      <c r="S142" s="314"/>
      <c r="T142" s="314"/>
      <c r="U142" s="314"/>
      <c r="V142" s="314"/>
      <c r="W142" s="314"/>
      <c r="X142" s="314"/>
      <c r="Y142" s="314"/>
      <c r="Z142" s="314"/>
    </row>
    <row r="143" ht="12.0" customHeight="1">
      <c r="A143" s="314"/>
      <c r="B143" s="1"/>
      <c r="C143" s="1"/>
      <c r="D143" s="1"/>
      <c r="E143" s="1"/>
      <c r="F143" s="1"/>
      <c r="G143" s="314"/>
      <c r="H143" s="314"/>
      <c r="I143" s="314"/>
      <c r="J143" s="314"/>
      <c r="K143" s="319"/>
      <c r="L143" s="314"/>
      <c r="M143" s="314"/>
      <c r="N143" s="314"/>
      <c r="O143" s="314"/>
      <c r="P143" s="314"/>
      <c r="Q143" s="314"/>
      <c r="R143" s="314"/>
      <c r="S143" s="314"/>
      <c r="T143" s="314"/>
      <c r="U143" s="314"/>
      <c r="V143" s="314"/>
      <c r="W143" s="314"/>
      <c r="X143" s="314"/>
      <c r="Y143" s="314"/>
      <c r="Z143" s="314"/>
    </row>
    <row r="144" ht="12.0" customHeight="1">
      <c r="A144" s="314"/>
      <c r="B144" s="1"/>
      <c r="C144" s="1"/>
      <c r="D144" s="1"/>
      <c r="E144" s="1"/>
      <c r="F144" s="1"/>
      <c r="G144" s="314"/>
      <c r="H144" s="314"/>
      <c r="I144" s="314"/>
      <c r="J144" s="314"/>
      <c r="K144" s="319"/>
      <c r="L144" s="314"/>
      <c r="M144" s="314"/>
      <c r="N144" s="314"/>
      <c r="O144" s="314"/>
      <c r="P144" s="314"/>
      <c r="Q144" s="314"/>
      <c r="R144" s="314"/>
      <c r="S144" s="314"/>
      <c r="T144" s="314"/>
      <c r="U144" s="314"/>
      <c r="V144" s="314"/>
      <c r="W144" s="314"/>
      <c r="X144" s="314"/>
      <c r="Y144" s="314"/>
      <c r="Z144" s="314"/>
    </row>
    <row r="145" ht="12.0" customHeight="1">
      <c r="A145" s="314"/>
      <c r="B145" s="1"/>
      <c r="C145" s="1"/>
      <c r="D145" s="1"/>
      <c r="E145" s="1"/>
      <c r="F145" s="1"/>
      <c r="G145" s="314"/>
      <c r="H145" s="314"/>
      <c r="I145" s="314"/>
      <c r="J145" s="314"/>
      <c r="K145" s="319"/>
      <c r="L145" s="314"/>
      <c r="M145" s="314"/>
      <c r="N145" s="314"/>
      <c r="O145" s="314"/>
      <c r="P145" s="314"/>
      <c r="Q145" s="314"/>
      <c r="R145" s="314"/>
      <c r="S145" s="314"/>
      <c r="T145" s="314"/>
      <c r="U145" s="314"/>
      <c r="V145" s="314"/>
      <c r="W145" s="314"/>
      <c r="X145" s="314"/>
      <c r="Y145" s="314"/>
      <c r="Z145" s="314"/>
    </row>
    <row r="146" ht="12.0" customHeight="1">
      <c r="A146" s="314"/>
      <c r="B146" s="1"/>
      <c r="C146" s="1"/>
      <c r="D146" s="1"/>
      <c r="E146" s="1"/>
      <c r="F146" s="1"/>
      <c r="G146" s="314"/>
      <c r="H146" s="314"/>
      <c r="I146" s="314"/>
      <c r="J146" s="314"/>
      <c r="K146" s="319"/>
      <c r="L146" s="314"/>
      <c r="M146" s="314"/>
      <c r="N146" s="314"/>
      <c r="O146" s="314"/>
      <c r="P146" s="314"/>
      <c r="Q146" s="314"/>
      <c r="R146" s="314"/>
      <c r="S146" s="314"/>
      <c r="T146" s="314"/>
      <c r="U146" s="314"/>
      <c r="V146" s="314"/>
      <c r="W146" s="314"/>
      <c r="X146" s="314"/>
      <c r="Y146" s="314"/>
      <c r="Z146" s="314"/>
    </row>
    <row r="147" ht="12.0" customHeight="1">
      <c r="A147" s="314"/>
      <c r="B147" s="1"/>
      <c r="C147" s="1"/>
      <c r="D147" s="1"/>
      <c r="E147" s="1"/>
      <c r="F147" s="1"/>
      <c r="G147" s="314"/>
      <c r="H147" s="314"/>
      <c r="I147" s="314"/>
      <c r="J147" s="314"/>
      <c r="K147" s="319"/>
      <c r="L147" s="314"/>
      <c r="M147" s="314"/>
      <c r="N147" s="314"/>
      <c r="O147" s="314"/>
      <c r="P147" s="314"/>
      <c r="Q147" s="314"/>
      <c r="R147" s="314"/>
      <c r="S147" s="314"/>
      <c r="T147" s="314"/>
      <c r="U147" s="314"/>
      <c r="V147" s="314"/>
      <c r="W147" s="314"/>
      <c r="X147" s="314"/>
      <c r="Y147" s="314"/>
      <c r="Z147" s="314"/>
    </row>
    <row r="148" ht="12.0" customHeight="1">
      <c r="A148" s="314"/>
      <c r="B148" s="1"/>
      <c r="C148" s="1"/>
      <c r="D148" s="1"/>
      <c r="E148" s="1"/>
      <c r="F148" s="1"/>
      <c r="G148" s="314"/>
      <c r="H148" s="314"/>
      <c r="I148" s="314"/>
      <c r="J148" s="314"/>
      <c r="K148" s="319"/>
      <c r="L148" s="314"/>
      <c r="M148" s="314"/>
      <c r="N148" s="314"/>
      <c r="O148" s="314"/>
      <c r="P148" s="314"/>
      <c r="Q148" s="314"/>
      <c r="R148" s="314"/>
      <c r="S148" s="314"/>
      <c r="T148" s="314"/>
      <c r="U148" s="314"/>
      <c r="V148" s="314"/>
      <c r="W148" s="314"/>
      <c r="X148" s="314"/>
      <c r="Y148" s="314"/>
      <c r="Z148" s="314"/>
    </row>
    <row r="149" ht="12.0" customHeight="1">
      <c r="A149" s="314"/>
      <c r="B149" s="1"/>
      <c r="C149" s="1"/>
      <c r="D149" s="1"/>
      <c r="E149" s="1"/>
      <c r="F149" s="1"/>
      <c r="G149" s="314"/>
      <c r="H149" s="314"/>
      <c r="I149" s="314"/>
      <c r="J149" s="314"/>
      <c r="K149" s="319"/>
      <c r="L149" s="314"/>
      <c r="M149" s="314"/>
      <c r="N149" s="314"/>
      <c r="O149" s="314"/>
      <c r="P149" s="314"/>
      <c r="Q149" s="314"/>
      <c r="R149" s="314"/>
      <c r="S149" s="314"/>
      <c r="T149" s="314"/>
      <c r="U149" s="314"/>
      <c r="V149" s="314"/>
      <c r="W149" s="314"/>
      <c r="X149" s="314"/>
      <c r="Y149" s="314"/>
      <c r="Z149" s="314"/>
    </row>
    <row r="150" ht="12.0" customHeight="1">
      <c r="A150" s="314"/>
      <c r="B150" s="1"/>
      <c r="C150" s="1"/>
      <c r="D150" s="1"/>
      <c r="E150" s="1"/>
      <c r="F150" s="1"/>
      <c r="G150" s="314"/>
      <c r="H150" s="314"/>
      <c r="I150" s="314"/>
      <c r="J150" s="314"/>
      <c r="K150" s="319"/>
      <c r="L150" s="314"/>
      <c r="M150" s="314"/>
      <c r="N150" s="314"/>
      <c r="O150" s="314"/>
      <c r="P150" s="314"/>
      <c r="Q150" s="314"/>
      <c r="R150" s="314"/>
      <c r="S150" s="314"/>
      <c r="T150" s="314"/>
      <c r="U150" s="314"/>
      <c r="V150" s="314"/>
      <c r="W150" s="314"/>
      <c r="X150" s="314"/>
      <c r="Y150" s="314"/>
      <c r="Z150" s="314"/>
    </row>
    <row r="151" ht="12.0" customHeight="1">
      <c r="A151" s="314"/>
      <c r="B151" s="1"/>
      <c r="C151" s="1"/>
      <c r="D151" s="1"/>
      <c r="E151" s="1"/>
      <c r="F151" s="1"/>
      <c r="G151" s="314"/>
      <c r="H151" s="314"/>
      <c r="I151" s="314"/>
      <c r="J151" s="314"/>
      <c r="K151" s="319"/>
      <c r="L151" s="314"/>
      <c r="M151" s="314"/>
      <c r="N151" s="314"/>
      <c r="O151" s="314"/>
      <c r="P151" s="314"/>
      <c r="Q151" s="314"/>
      <c r="R151" s="314"/>
      <c r="S151" s="314"/>
      <c r="T151" s="314"/>
      <c r="U151" s="314"/>
      <c r="V151" s="314"/>
      <c r="W151" s="314"/>
      <c r="X151" s="314"/>
      <c r="Y151" s="314"/>
      <c r="Z151" s="314"/>
    </row>
    <row r="152" ht="12.0" customHeight="1">
      <c r="A152" s="314"/>
      <c r="B152" s="1"/>
      <c r="C152" s="1"/>
      <c r="D152" s="1"/>
      <c r="E152" s="1"/>
      <c r="F152" s="1"/>
      <c r="G152" s="314"/>
      <c r="H152" s="314"/>
      <c r="I152" s="314"/>
      <c r="J152" s="314"/>
      <c r="K152" s="319"/>
      <c r="L152" s="314"/>
      <c r="M152" s="314"/>
      <c r="N152" s="314"/>
      <c r="O152" s="314"/>
      <c r="P152" s="314"/>
      <c r="Q152" s="314"/>
      <c r="R152" s="314"/>
      <c r="S152" s="314"/>
      <c r="T152" s="314"/>
      <c r="U152" s="314"/>
      <c r="V152" s="314"/>
      <c r="W152" s="314"/>
      <c r="X152" s="314"/>
      <c r="Y152" s="314"/>
      <c r="Z152" s="314"/>
    </row>
    <row r="153" ht="12.0" customHeight="1">
      <c r="A153" s="314"/>
      <c r="B153" s="1"/>
      <c r="C153" s="1"/>
      <c r="D153" s="1"/>
      <c r="E153" s="1"/>
      <c r="F153" s="1"/>
      <c r="G153" s="314"/>
      <c r="H153" s="314"/>
      <c r="I153" s="314"/>
      <c r="J153" s="314"/>
      <c r="K153" s="319"/>
      <c r="L153" s="314"/>
      <c r="M153" s="314"/>
      <c r="N153" s="314"/>
      <c r="O153" s="314"/>
      <c r="P153" s="314"/>
      <c r="Q153" s="314"/>
      <c r="R153" s="314"/>
      <c r="S153" s="314"/>
      <c r="T153" s="314"/>
      <c r="U153" s="314"/>
      <c r="V153" s="314"/>
      <c r="W153" s="314"/>
      <c r="X153" s="314"/>
      <c r="Y153" s="314"/>
      <c r="Z153" s="314"/>
    </row>
    <row r="154" ht="12.0" customHeight="1">
      <c r="A154" s="314"/>
      <c r="B154" s="1"/>
      <c r="C154" s="1"/>
      <c r="D154" s="1"/>
      <c r="E154" s="1"/>
      <c r="F154" s="1"/>
      <c r="G154" s="314"/>
      <c r="H154" s="314"/>
      <c r="I154" s="314"/>
      <c r="J154" s="314"/>
      <c r="K154" s="319"/>
      <c r="L154" s="314"/>
      <c r="M154" s="314"/>
      <c r="N154" s="314"/>
      <c r="O154" s="314"/>
      <c r="P154" s="314"/>
      <c r="Q154" s="314"/>
      <c r="R154" s="314"/>
      <c r="S154" s="314"/>
      <c r="T154" s="314"/>
      <c r="U154" s="314"/>
      <c r="V154" s="314"/>
      <c r="W154" s="314"/>
      <c r="X154" s="314"/>
      <c r="Y154" s="314"/>
      <c r="Z154" s="314"/>
    </row>
    <row r="155" ht="12.0" customHeight="1">
      <c r="A155" s="314"/>
      <c r="B155" s="1"/>
      <c r="C155" s="1"/>
      <c r="D155" s="1"/>
      <c r="E155" s="1"/>
      <c r="F155" s="1"/>
      <c r="G155" s="314"/>
      <c r="H155" s="314"/>
      <c r="I155" s="314"/>
      <c r="J155" s="314"/>
      <c r="K155" s="319"/>
      <c r="L155" s="314"/>
      <c r="M155" s="314"/>
      <c r="N155" s="314"/>
      <c r="O155" s="314"/>
      <c r="P155" s="314"/>
      <c r="Q155" s="314"/>
      <c r="R155" s="314"/>
      <c r="S155" s="314"/>
      <c r="T155" s="314"/>
      <c r="U155" s="314"/>
      <c r="V155" s="314"/>
      <c r="W155" s="314"/>
      <c r="X155" s="314"/>
      <c r="Y155" s="314"/>
      <c r="Z155" s="314"/>
    </row>
    <row r="156" ht="12.0" customHeight="1">
      <c r="A156" s="314"/>
      <c r="B156" s="1"/>
      <c r="C156" s="1"/>
      <c r="D156" s="1"/>
      <c r="E156" s="1"/>
      <c r="F156" s="1"/>
      <c r="G156" s="314"/>
      <c r="H156" s="314"/>
      <c r="I156" s="314"/>
      <c r="J156" s="314"/>
      <c r="K156" s="319"/>
      <c r="L156" s="314"/>
      <c r="M156" s="314"/>
      <c r="N156" s="314"/>
      <c r="O156" s="314"/>
      <c r="P156" s="314"/>
      <c r="Q156" s="314"/>
      <c r="R156" s="314"/>
      <c r="S156" s="314"/>
      <c r="T156" s="314"/>
      <c r="U156" s="314"/>
      <c r="V156" s="314"/>
      <c r="W156" s="314"/>
      <c r="X156" s="314"/>
      <c r="Y156" s="314"/>
      <c r="Z156" s="314"/>
    </row>
    <row r="157" ht="12.0" customHeight="1">
      <c r="A157" s="314"/>
      <c r="B157" s="1"/>
      <c r="C157" s="1"/>
      <c r="D157" s="1"/>
      <c r="E157" s="1"/>
      <c r="F157" s="1"/>
      <c r="G157" s="314"/>
      <c r="H157" s="314"/>
      <c r="I157" s="314"/>
      <c r="J157" s="314"/>
      <c r="K157" s="319"/>
      <c r="L157" s="314"/>
      <c r="M157" s="314"/>
      <c r="N157" s="314"/>
      <c r="O157" s="314"/>
      <c r="P157" s="314"/>
      <c r="Q157" s="314"/>
      <c r="R157" s="314"/>
      <c r="S157" s="314"/>
      <c r="T157" s="314"/>
      <c r="U157" s="314"/>
      <c r="V157" s="314"/>
      <c r="W157" s="314"/>
      <c r="X157" s="314"/>
      <c r="Y157" s="314"/>
      <c r="Z157" s="314"/>
    </row>
    <row r="158" ht="12.0" customHeight="1">
      <c r="A158" s="314"/>
      <c r="B158" s="1"/>
      <c r="C158" s="1"/>
      <c r="D158" s="1"/>
      <c r="E158" s="1"/>
      <c r="F158" s="1"/>
      <c r="G158" s="314"/>
      <c r="H158" s="314"/>
      <c r="I158" s="314"/>
      <c r="J158" s="314"/>
      <c r="K158" s="319"/>
      <c r="L158" s="314"/>
      <c r="M158" s="314"/>
      <c r="N158" s="314"/>
      <c r="O158" s="314"/>
      <c r="P158" s="314"/>
      <c r="Q158" s="314"/>
      <c r="R158" s="314"/>
      <c r="S158" s="314"/>
      <c r="T158" s="314"/>
      <c r="U158" s="314"/>
      <c r="V158" s="314"/>
      <c r="W158" s="314"/>
      <c r="X158" s="314"/>
      <c r="Y158" s="314"/>
      <c r="Z158" s="314"/>
    </row>
    <row r="159" ht="12.0" customHeight="1">
      <c r="A159" s="314"/>
      <c r="B159" s="1"/>
      <c r="C159" s="1"/>
      <c r="D159" s="1"/>
      <c r="E159" s="1"/>
      <c r="F159" s="1"/>
      <c r="G159" s="314"/>
      <c r="H159" s="314"/>
      <c r="I159" s="314"/>
      <c r="J159" s="314"/>
      <c r="K159" s="319"/>
      <c r="L159" s="314"/>
      <c r="M159" s="314"/>
      <c r="N159" s="314"/>
      <c r="O159" s="314"/>
      <c r="P159" s="314"/>
      <c r="Q159" s="314"/>
      <c r="R159" s="314"/>
      <c r="S159" s="314"/>
      <c r="T159" s="314"/>
      <c r="U159" s="314"/>
      <c r="V159" s="314"/>
      <c r="W159" s="314"/>
      <c r="X159" s="314"/>
      <c r="Y159" s="314"/>
      <c r="Z159" s="314"/>
    </row>
    <row r="160" ht="12.0" customHeight="1">
      <c r="A160" s="314"/>
      <c r="B160" s="1"/>
      <c r="C160" s="1"/>
      <c r="D160" s="1"/>
      <c r="E160" s="1"/>
      <c r="F160" s="1"/>
      <c r="G160" s="314"/>
      <c r="H160" s="314"/>
      <c r="I160" s="314"/>
      <c r="J160" s="314"/>
      <c r="K160" s="319"/>
      <c r="L160" s="314"/>
      <c r="M160" s="314"/>
      <c r="N160" s="314"/>
      <c r="O160" s="314"/>
      <c r="P160" s="314"/>
      <c r="Q160" s="314"/>
      <c r="R160" s="314"/>
      <c r="S160" s="314"/>
      <c r="T160" s="314"/>
      <c r="U160" s="314"/>
      <c r="V160" s="314"/>
      <c r="W160" s="314"/>
      <c r="X160" s="314"/>
      <c r="Y160" s="314"/>
      <c r="Z160" s="314"/>
    </row>
    <row r="161" ht="12.0" customHeight="1">
      <c r="A161" s="314"/>
      <c r="B161" s="1"/>
      <c r="C161" s="1"/>
      <c r="D161" s="1"/>
      <c r="E161" s="1"/>
      <c r="F161" s="1"/>
      <c r="G161" s="314"/>
      <c r="H161" s="314"/>
      <c r="I161" s="314"/>
      <c r="J161" s="314"/>
      <c r="K161" s="319"/>
      <c r="L161" s="314"/>
      <c r="M161" s="314"/>
      <c r="N161" s="314"/>
      <c r="O161" s="314"/>
      <c r="P161" s="314"/>
      <c r="Q161" s="314"/>
      <c r="R161" s="314"/>
      <c r="S161" s="314"/>
      <c r="T161" s="314"/>
      <c r="U161" s="314"/>
      <c r="V161" s="314"/>
      <c r="W161" s="314"/>
      <c r="X161" s="314"/>
      <c r="Y161" s="314"/>
      <c r="Z161" s="314"/>
    </row>
    <row r="162" ht="12.0" customHeight="1">
      <c r="A162" s="314"/>
      <c r="B162" s="1"/>
      <c r="C162" s="1"/>
      <c r="D162" s="1"/>
      <c r="E162" s="1"/>
      <c r="F162" s="1"/>
      <c r="G162" s="314"/>
      <c r="H162" s="314"/>
      <c r="I162" s="314"/>
      <c r="J162" s="314"/>
      <c r="K162" s="319"/>
      <c r="L162" s="314"/>
      <c r="M162" s="314"/>
      <c r="N162" s="314"/>
      <c r="O162" s="314"/>
      <c r="P162" s="314"/>
      <c r="Q162" s="314"/>
      <c r="R162" s="314"/>
      <c r="S162" s="314"/>
      <c r="T162" s="314"/>
      <c r="U162" s="314"/>
      <c r="V162" s="314"/>
      <c r="W162" s="314"/>
      <c r="X162" s="314"/>
      <c r="Y162" s="314"/>
      <c r="Z162" s="314"/>
    </row>
    <row r="163" ht="12.0" customHeight="1">
      <c r="A163" s="314"/>
      <c r="B163" s="1"/>
      <c r="C163" s="1"/>
      <c r="D163" s="1"/>
      <c r="E163" s="1"/>
      <c r="F163" s="1"/>
      <c r="G163" s="314"/>
      <c r="H163" s="314"/>
      <c r="I163" s="314"/>
      <c r="J163" s="314"/>
      <c r="K163" s="319"/>
      <c r="L163" s="314"/>
      <c r="M163" s="314"/>
      <c r="N163" s="314"/>
      <c r="O163" s="314"/>
      <c r="P163" s="314"/>
      <c r="Q163" s="314"/>
      <c r="R163" s="314"/>
      <c r="S163" s="314"/>
      <c r="T163" s="314"/>
      <c r="U163" s="314"/>
      <c r="V163" s="314"/>
      <c r="W163" s="314"/>
      <c r="X163" s="314"/>
      <c r="Y163" s="314"/>
      <c r="Z163" s="314"/>
    </row>
    <row r="164" ht="12.0" customHeight="1">
      <c r="A164" s="314"/>
      <c r="B164" s="1"/>
      <c r="C164" s="1"/>
      <c r="D164" s="1"/>
      <c r="E164" s="1"/>
      <c r="F164" s="1"/>
      <c r="G164" s="314"/>
      <c r="H164" s="314"/>
      <c r="I164" s="314"/>
      <c r="J164" s="314"/>
      <c r="K164" s="319"/>
      <c r="L164" s="314"/>
      <c r="M164" s="314"/>
      <c r="N164" s="314"/>
      <c r="O164" s="314"/>
      <c r="P164" s="314"/>
      <c r="Q164" s="314"/>
      <c r="R164" s="314"/>
      <c r="S164" s="314"/>
      <c r="T164" s="314"/>
      <c r="U164" s="314"/>
      <c r="V164" s="314"/>
      <c r="W164" s="314"/>
      <c r="X164" s="314"/>
      <c r="Y164" s="314"/>
      <c r="Z164" s="314"/>
    </row>
    <row r="165" ht="12.0" customHeight="1">
      <c r="A165" s="314"/>
      <c r="B165" s="1"/>
      <c r="C165" s="1"/>
      <c r="D165" s="1"/>
      <c r="E165" s="1"/>
      <c r="F165" s="1"/>
      <c r="G165" s="314"/>
      <c r="H165" s="314"/>
      <c r="I165" s="314"/>
      <c r="J165" s="314"/>
      <c r="K165" s="319"/>
      <c r="L165" s="314"/>
      <c r="M165" s="314"/>
      <c r="N165" s="314"/>
      <c r="O165" s="314"/>
      <c r="P165" s="314"/>
      <c r="Q165" s="314"/>
      <c r="R165" s="314"/>
      <c r="S165" s="314"/>
      <c r="T165" s="314"/>
      <c r="U165" s="314"/>
      <c r="V165" s="314"/>
      <c r="W165" s="314"/>
      <c r="X165" s="314"/>
      <c r="Y165" s="314"/>
      <c r="Z165" s="314"/>
    </row>
    <row r="166" ht="12.0" customHeight="1">
      <c r="A166" s="314"/>
      <c r="B166" s="1"/>
      <c r="C166" s="1"/>
      <c r="D166" s="1"/>
      <c r="E166" s="1"/>
      <c r="F166" s="1"/>
      <c r="G166" s="314"/>
      <c r="H166" s="314"/>
      <c r="I166" s="314"/>
      <c r="J166" s="314"/>
      <c r="K166" s="319"/>
      <c r="L166" s="314"/>
      <c r="M166" s="314"/>
      <c r="N166" s="314"/>
      <c r="O166" s="314"/>
      <c r="P166" s="314"/>
      <c r="Q166" s="314"/>
      <c r="R166" s="314"/>
      <c r="S166" s="314"/>
      <c r="T166" s="314"/>
      <c r="U166" s="314"/>
      <c r="V166" s="314"/>
      <c r="W166" s="314"/>
      <c r="X166" s="314"/>
      <c r="Y166" s="314"/>
      <c r="Z166" s="314"/>
    </row>
    <row r="167" ht="12.0" customHeight="1">
      <c r="A167" s="314"/>
      <c r="B167" s="1"/>
      <c r="C167" s="1"/>
      <c r="D167" s="1"/>
      <c r="E167" s="1"/>
      <c r="F167" s="1"/>
      <c r="G167" s="314"/>
      <c r="H167" s="314"/>
      <c r="I167" s="314"/>
      <c r="J167" s="314"/>
      <c r="K167" s="319"/>
      <c r="L167" s="314"/>
      <c r="M167" s="314"/>
      <c r="N167" s="314"/>
      <c r="O167" s="314"/>
      <c r="P167" s="314"/>
      <c r="Q167" s="314"/>
      <c r="R167" s="314"/>
      <c r="S167" s="314"/>
      <c r="T167" s="314"/>
      <c r="U167" s="314"/>
      <c r="V167" s="314"/>
      <c r="W167" s="314"/>
      <c r="X167" s="314"/>
      <c r="Y167" s="314"/>
      <c r="Z167" s="314"/>
    </row>
    <row r="168" ht="12.0" customHeight="1">
      <c r="A168" s="314"/>
      <c r="B168" s="1"/>
      <c r="C168" s="1"/>
      <c r="D168" s="1"/>
      <c r="E168" s="1"/>
      <c r="F168" s="1"/>
      <c r="G168" s="314"/>
      <c r="H168" s="314"/>
      <c r="I168" s="314"/>
      <c r="J168" s="314"/>
      <c r="K168" s="319"/>
      <c r="L168" s="314"/>
      <c r="M168" s="314"/>
      <c r="N168" s="314"/>
      <c r="O168" s="314"/>
      <c r="P168" s="314"/>
      <c r="Q168" s="314"/>
      <c r="R168" s="314"/>
      <c r="S168" s="314"/>
      <c r="T168" s="314"/>
      <c r="U168" s="314"/>
      <c r="V168" s="314"/>
      <c r="W168" s="314"/>
      <c r="X168" s="314"/>
      <c r="Y168" s="314"/>
      <c r="Z168" s="314"/>
    </row>
    <row r="169" ht="12.0" customHeight="1">
      <c r="A169" s="314"/>
      <c r="B169" s="1"/>
      <c r="C169" s="1"/>
      <c r="D169" s="1"/>
      <c r="E169" s="1"/>
      <c r="F169" s="1"/>
      <c r="G169" s="314"/>
      <c r="H169" s="314"/>
      <c r="I169" s="314"/>
      <c r="J169" s="314"/>
      <c r="K169" s="319"/>
      <c r="L169" s="314"/>
      <c r="M169" s="314"/>
      <c r="N169" s="314"/>
      <c r="O169" s="314"/>
      <c r="P169" s="314"/>
      <c r="Q169" s="314"/>
      <c r="R169" s="314"/>
      <c r="S169" s="314"/>
      <c r="T169" s="314"/>
      <c r="U169" s="314"/>
      <c r="V169" s="314"/>
      <c r="W169" s="314"/>
      <c r="X169" s="314"/>
      <c r="Y169" s="314"/>
      <c r="Z169" s="314"/>
    </row>
    <row r="170" ht="12.0" customHeight="1">
      <c r="A170" s="314"/>
      <c r="B170" s="1"/>
      <c r="C170" s="1"/>
      <c r="D170" s="1"/>
      <c r="E170" s="1"/>
      <c r="F170" s="1"/>
      <c r="G170" s="314"/>
      <c r="H170" s="314"/>
      <c r="I170" s="314"/>
      <c r="J170" s="314"/>
      <c r="K170" s="319"/>
      <c r="L170" s="314"/>
      <c r="M170" s="314"/>
      <c r="N170" s="314"/>
      <c r="O170" s="314"/>
      <c r="P170" s="314"/>
      <c r="Q170" s="314"/>
      <c r="R170" s="314"/>
      <c r="S170" s="314"/>
      <c r="T170" s="314"/>
      <c r="U170" s="314"/>
      <c r="V170" s="314"/>
      <c r="W170" s="314"/>
      <c r="X170" s="314"/>
      <c r="Y170" s="314"/>
      <c r="Z170" s="314"/>
    </row>
    <row r="171" ht="12.0" customHeight="1">
      <c r="A171" s="314"/>
      <c r="B171" s="1"/>
      <c r="C171" s="1"/>
      <c r="D171" s="1"/>
      <c r="E171" s="1"/>
      <c r="F171" s="1"/>
      <c r="G171" s="314"/>
      <c r="H171" s="314"/>
      <c r="I171" s="314"/>
      <c r="J171" s="314"/>
      <c r="K171" s="319"/>
      <c r="L171" s="314"/>
      <c r="M171" s="314"/>
      <c r="N171" s="314"/>
      <c r="O171" s="314"/>
      <c r="P171" s="314"/>
      <c r="Q171" s="314"/>
      <c r="R171" s="314"/>
      <c r="S171" s="314"/>
      <c r="T171" s="314"/>
      <c r="U171" s="314"/>
      <c r="V171" s="314"/>
      <c r="W171" s="314"/>
      <c r="X171" s="314"/>
      <c r="Y171" s="314"/>
      <c r="Z171" s="314"/>
    </row>
    <row r="172" ht="12.0" customHeight="1">
      <c r="A172" s="314"/>
      <c r="B172" s="1"/>
      <c r="C172" s="1"/>
      <c r="D172" s="1"/>
      <c r="E172" s="1"/>
      <c r="F172" s="1"/>
      <c r="G172" s="314"/>
      <c r="H172" s="314"/>
      <c r="I172" s="314"/>
      <c r="J172" s="314"/>
      <c r="K172" s="319"/>
      <c r="L172" s="314"/>
      <c r="M172" s="314"/>
      <c r="N172" s="314"/>
      <c r="O172" s="314"/>
      <c r="P172" s="314"/>
      <c r="Q172" s="314"/>
      <c r="R172" s="314"/>
      <c r="S172" s="314"/>
      <c r="T172" s="314"/>
      <c r="U172" s="314"/>
      <c r="V172" s="314"/>
      <c r="W172" s="314"/>
      <c r="X172" s="314"/>
      <c r="Y172" s="314"/>
      <c r="Z172" s="314"/>
    </row>
    <row r="173" ht="12.0" customHeight="1">
      <c r="A173" s="314"/>
      <c r="B173" s="1"/>
      <c r="C173" s="1"/>
      <c r="D173" s="1"/>
      <c r="E173" s="1"/>
      <c r="F173" s="1"/>
      <c r="G173" s="314"/>
      <c r="H173" s="314"/>
      <c r="I173" s="314"/>
      <c r="J173" s="314"/>
      <c r="K173" s="319"/>
      <c r="L173" s="314"/>
      <c r="M173" s="314"/>
      <c r="N173" s="314"/>
      <c r="O173" s="314"/>
      <c r="P173" s="314"/>
      <c r="Q173" s="314"/>
      <c r="R173" s="314"/>
      <c r="S173" s="314"/>
      <c r="T173" s="314"/>
      <c r="U173" s="314"/>
      <c r="V173" s="314"/>
      <c r="W173" s="314"/>
      <c r="X173" s="314"/>
      <c r="Y173" s="314"/>
      <c r="Z173" s="314"/>
    </row>
    <row r="174" ht="12.0" customHeight="1">
      <c r="A174" s="314"/>
      <c r="B174" s="1"/>
      <c r="C174" s="1"/>
      <c r="D174" s="1"/>
      <c r="E174" s="1"/>
      <c r="F174" s="1"/>
      <c r="G174" s="314"/>
      <c r="H174" s="314"/>
      <c r="I174" s="314"/>
      <c r="J174" s="314"/>
      <c r="K174" s="319"/>
      <c r="L174" s="314"/>
      <c r="M174" s="314"/>
      <c r="N174" s="314"/>
      <c r="O174" s="314"/>
      <c r="P174" s="314"/>
      <c r="Q174" s="314"/>
      <c r="R174" s="314"/>
      <c r="S174" s="314"/>
      <c r="T174" s="314"/>
      <c r="U174" s="314"/>
      <c r="V174" s="314"/>
      <c r="W174" s="314"/>
      <c r="X174" s="314"/>
      <c r="Y174" s="314"/>
      <c r="Z174" s="314"/>
    </row>
    <row r="175" ht="12.0" customHeight="1">
      <c r="A175" s="314"/>
      <c r="B175" s="1"/>
      <c r="C175" s="1"/>
      <c r="D175" s="1"/>
      <c r="E175" s="1"/>
      <c r="F175" s="1"/>
      <c r="G175" s="314"/>
      <c r="H175" s="314"/>
      <c r="I175" s="314"/>
      <c r="J175" s="314"/>
      <c r="K175" s="319"/>
      <c r="L175" s="314"/>
      <c r="M175" s="314"/>
      <c r="N175" s="314"/>
      <c r="O175" s="314"/>
      <c r="P175" s="314"/>
      <c r="Q175" s="314"/>
      <c r="R175" s="314"/>
      <c r="S175" s="314"/>
      <c r="T175" s="314"/>
      <c r="U175" s="314"/>
      <c r="V175" s="314"/>
      <c r="W175" s="314"/>
      <c r="X175" s="314"/>
      <c r="Y175" s="314"/>
      <c r="Z175" s="314"/>
    </row>
    <row r="176" ht="12.0" customHeight="1">
      <c r="A176" s="314"/>
      <c r="B176" s="1"/>
      <c r="C176" s="1"/>
      <c r="D176" s="1"/>
      <c r="E176" s="1"/>
      <c r="F176" s="1"/>
      <c r="G176" s="314"/>
      <c r="H176" s="314"/>
      <c r="I176" s="314"/>
      <c r="J176" s="314"/>
      <c r="K176" s="319"/>
      <c r="L176" s="314"/>
      <c r="M176" s="314"/>
      <c r="N176" s="314"/>
      <c r="O176" s="314"/>
      <c r="P176" s="314"/>
      <c r="Q176" s="314"/>
      <c r="R176" s="314"/>
      <c r="S176" s="314"/>
      <c r="T176" s="314"/>
      <c r="U176" s="314"/>
      <c r="V176" s="314"/>
      <c r="W176" s="314"/>
      <c r="X176" s="314"/>
      <c r="Y176" s="314"/>
      <c r="Z176" s="314"/>
    </row>
    <row r="177" ht="12.0" customHeight="1">
      <c r="A177" s="314"/>
      <c r="B177" s="1"/>
      <c r="C177" s="1"/>
      <c r="D177" s="1"/>
      <c r="E177" s="1"/>
      <c r="F177" s="1"/>
      <c r="G177" s="314"/>
      <c r="H177" s="314"/>
      <c r="I177" s="314"/>
      <c r="J177" s="314"/>
      <c r="K177" s="319"/>
      <c r="L177" s="314"/>
      <c r="M177" s="314"/>
      <c r="N177" s="314"/>
      <c r="O177" s="314"/>
      <c r="P177" s="314"/>
      <c r="Q177" s="314"/>
      <c r="R177" s="314"/>
      <c r="S177" s="314"/>
      <c r="T177" s="314"/>
      <c r="U177" s="314"/>
      <c r="V177" s="314"/>
      <c r="W177" s="314"/>
      <c r="X177" s="314"/>
      <c r="Y177" s="314"/>
      <c r="Z177" s="314"/>
    </row>
    <row r="178" ht="12.0" customHeight="1">
      <c r="A178" s="314"/>
      <c r="B178" s="1"/>
      <c r="C178" s="1"/>
      <c r="D178" s="1"/>
      <c r="E178" s="1"/>
      <c r="F178" s="1"/>
      <c r="G178" s="314"/>
      <c r="H178" s="314"/>
      <c r="I178" s="314"/>
      <c r="J178" s="314"/>
      <c r="K178" s="319"/>
      <c r="L178" s="314"/>
      <c r="M178" s="314"/>
      <c r="N178" s="314"/>
      <c r="O178" s="314"/>
      <c r="P178" s="314"/>
      <c r="Q178" s="314"/>
      <c r="R178" s="314"/>
      <c r="S178" s="314"/>
      <c r="T178" s="314"/>
      <c r="U178" s="314"/>
      <c r="V178" s="314"/>
      <c r="W178" s="314"/>
      <c r="X178" s="314"/>
      <c r="Y178" s="314"/>
      <c r="Z178" s="314"/>
    </row>
    <row r="179" ht="12.0" customHeight="1">
      <c r="A179" s="314"/>
      <c r="B179" s="1"/>
      <c r="C179" s="1"/>
      <c r="D179" s="1"/>
      <c r="E179" s="1"/>
      <c r="F179" s="1"/>
      <c r="G179" s="314"/>
      <c r="H179" s="314"/>
      <c r="I179" s="314"/>
      <c r="J179" s="314"/>
      <c r="K179" s="319"/>
      <c r="L179" s="314"/>
      <c r="M179" s="314"/>
      <c r="N179" s="314"/>
      <c r="O179" s="314"/>
      <c r="P179" s="314"/>
      <c r="Q179" s="314"/>
      <c r="R179" s="314"/>
      <c r="S179" s="314"/>
      <c r="T179" s="314"/>
      <c r="U179" s="314"/>
      <c r="V179" s="314"/>
      <c r="W179" s="314"/>
      <c r="X179" s="314"/>
      <c r="Y179" s="314"/>
      <c r="Z179" s="314"/>
    </row>
    <row r="180" ht="12.0" customHeight="1">
      <c r="A180" s="314"/>
      <c r="B180" s="1"/>
      <c r="C180" s="1"/>
      <c r="D180" s="1"/>
      <c r="E180" s="1"/>
      <c r="F180" s="1"/>
      <c r="G180" s="314"/>
      <c r="H180" s="314"/>
      <c r="I180" s="314"/>
      <c r="J180" s="314"/>
      <c r="K180" s="319"/>
      <c r="L180" s="314"/>
      <c r="M180" s="314"/>
      <c r="N180" s="314"/>
      <c r="O180" s="314"/>
      <c r="P180" s="314"/>
      <c r="Q180" s="314"/>
      <c r="R180" s="314"/>
      <c r="S180" s="314"/>
      <c r="T180" s="314"/>
      <c r="U180" s="314"/>
      <c r="V180" s="314"/>
      <c r="W180" s="314"/>
      <c r="X180" s="314"/>
      <c r="Y180" s="314"/>
      <c r="Z180" s="314"/>
    </row>
    <row r="181" ht="12.0" customHeight="1">
      <c r="A181" s="314"/>
      <c r="B181" s="1"/>
      <c r="C181" s="1"/>
      <c r="D181" s="1"/>
      <c r="E181" s="1"/>
      <c r="F181" s="1"/>
      <c r="G181" s="314"/>
      <c r="H181" s="314"/>
      <c r="I181" s="314"/>
      <c r="J181" s="314"/>
      <c r="K181" s="319"/>
      <c r="L181" s="314"/>
      <c r="M181" s="314"/>
      <c r="N181" s="314"/>
      <c r="O181" s="314"/>
      <c r="P181" s="314"/>
      <c r="Q181" s="314"/>
      <c r="R181" s="314"/>
      <c r="S181" s="314"/>
      <c r="T181" s="314"/>
      <c r="U181" s="314"/>
      <c r="V181" s="314"/>
      <c r="W181" s="314"/>
      <c r="X181" s="314"/>
      <c r="Y181" s="314"/>
      <c r="Z181" s="314"/>
    </row>
    <row r="182" ht="12.0" customHeight="1">
      <c r="A182" s="314"/>
      <c r="B182" s="1"/>
      <c r="C182" s="1"/>
      <c r="D182" s="1"/>
      <c r="E182" s="1"/>
      <c r="F182" s="1"/>
      <c r="G182" s="314"/>
      <c r="H182" s="314"/>
      <c r="I182" s="314"/>
      <c r="J182" s="314"/>
      <c r="K182" s="319"/>
      <c r="L182" s="314"/>
      <c r="M182" s="314"/>
      <c r="N182" s="314"/>
      <c r="O182" s="314"/>
      <c r="P182" s="314"/>
      <c r="Q182" s="314"/>
      <c r="R182" s="314"/>
      <c r="S182" s="314"/>
      <c r="T182" s="314"/>
      <c r="U182" s="314"/>
      <c r="V182" s="314"/>
      <c r="W182" s="314"/>
      <c r="X182" s="314"/>
      <c r="Y182" s="314"/>
      <c r="Z182" s="314"/>
    </row>
    <row r="183" ht="12.0" customHeight="1">
      <c r="A183" s="314"/>
      <c r="B183" s="1"/>
      <c r="C183" s="1"/>
      <c r="D183" s="1"/>
      <c r="E183" s="1"/>
      <c r="F183" s="1"/>
      <c r="G183" s="314"/>
      <c r="H183" s="314"/>
      <c r="I183" s="314"/>
      <c r="J183" s="314"/>
      <c r="K183" s="319"/>
      <c r="L183" s="314"/>
      <c r="M183" s="314"/>
      <c r="N183" s="314"/>
      <c r="O183" s="314"/>
      <c r="P183" s="314"/>
      <c r="Q183" s="314"/>
      <c r="R183" s="314"/>
      <c r="S183" s="314"/>
      <c r="T183" s="314"/>
      <c r="U183" s="314"/>
      <c r="V183" s="314"/>
      <c r="W183" s="314"/>
      <c r="X183" s="314"/>
      <c r="Y183" s="314"/>
      <c r="Z183" s="314"/>
    </row>
    <row r="184" ht="12.0" customHeight="1">
      <c r="A184" s="314"/>
      <c r="B184" s="1"/>
      <c r="C184" s="1"/>
      <c r="D184" s="1"/>
      <c r="E184" s="1"/>
      <c r="F184" s="1"/>
      <c r="G184" s="314"/>
      <c r="H184" s="314"/>
      <c r="I184" s="314"/>
      <c r="J184" s="314"/>
      <c r="K184" s="319"/>
      <c r="L184" s="314"/>
      <c r="M184" s="314"/>
      <c r="N184" s="314"/>
      <c r="O184" s="314"/>
      <c r="P184" s="314"/>
      <c r="Q184" s="314"/>
      <c r="R184" s="314"/>
      <c r="S184" s="314"/>
      <c r="T184" s="314"/>
      <c r="U184" s="314"/>
      <c r="V184" s="314"/>
      <c r="W184" s="314"/>
      <c r="X184" s="314"/>
      <c r="Y184" s="314"/>
      <c r="Z184" s="314"/>
    </row>
    <row r="185" ht="12.0" customHeight="1">
      <c r="A185" s="314"/>
      <c r="B185" s="1"/>
      <c r="C185" s="1"/>
      <c r="D185" s="1"/>
      <c r="E185" s="1"/>
      <c r="F185" s="1"/>
      <c r="G185" s="314"/>
      <c r="H185" s="314"/>
      <c r="I185" s="314"/>
      <c r="J185" s="314"/>
      <c r="K185" s="319"/>
      <c r="L185" s="314"/>
      <c r="M185" s="314"/>
      <c r="N185" s="314"/>
      <c r="O185" s="314"/>
      <c r="P185" s="314"/>
      <c r="Q185" s="314"/>
      <c r="R185" s="314"/>
      <c r="S185" s="314"/>
      <c r="T185" s="314"/>
      <c r="U185" s="314"/>
      <c r="V185" s="314"/>
      <c r="W185" s="314"/>
      <c r="X185" s="314"/>
      <c r="Y185" s="314"/>
      <c r="Z185" s="314"/>
    </row>
    <row r="186" ht="12.0" customHeight="1">
      <c r="A186" s="314"/>
      <c r="B186" s="1"/>
      <c r="C186" s="1"/>
      <c r="D186" s="1"/>
      <c r="E186" s="1"/>
      <c r="F186" s="1"/>
      <c r="G186" s="314"/>
      <c r="H186" s="314"/>
      <c r="I186" s="314"/>
      <c r="J186" s="314"/>
      <c r="K186" s="319"/>
      <c r="L186" s="314"/>
      <c r="M186" s="314"/>
      <c r="N186" s="314"/>
      <c r="O186" s="314"/>
      <c r="P186" s="314"/>
      <c r="Q186" s="314"/>
      <c r="R186" s="314"/>
      <c r="S186" s="314"/>
      <c r="T186" s="314"/>
      <c r="U186" s="314"/>
      <c r="V186" s="314"/>
      <c r="W186" s="314"/>
      <c r="X186" s="314"/>
      <c r="Y186" s="314"/>
      <c r="Z186" s="314"/>
    </row>
    <row r="187" ht="12.0" customHeight="1">
      <c r="A187" s="314"/>
      <c r="B187" s="1"/>
      <c r="C187" s="1"/>
      <c r="D187" s="1"/>
      <c r="E187" s="1"/>
      <c r="F187" s="1"/>
      <c r="G187" s="314"/>
      <c r="H187" s="314"/>
      <c r="I187" s="314"/>
      <c r="J187" s="314"/>
      <c r="K187" s="319"/>
      <c r="L187" s="314"/>
      <c r="M187" s="314"/>
      <c r="N187" s="314"/>
      <c r="O187" s="314"/>
      <c r="P187" s="314"/>
      <c r="Q187" s="314"/>
      <c r="R187" s="314"/>
      <c r="S187" s="314"/>
      <c r="T187" s="314"/>
      <c r="U187" s="314"/>
      <c r="V187" s="314"/>
      <c r="W187" s="314"/>
      <c r="X187" s="314"/>
      <c r="Y187" s="314"/>
      <c r="Z187" s="314"/>
    </row>
    <row r="188" ht="12.0" customHeight="1">
      <c r="A188" s="314"/>
      <c r="B188" s="1"/>
      <c r="C188" s="1"/>
      <c r="D188" s="1"/>
      <c r="E188" s="1"/>
      <c r="F188" s="1"/>
      <c r="G188" s="314"/>
      <c r="H188" s="314"/>
      <c r="I188" s="314"/>
      <c r="J188" s="314"/>
      <c r="K188" s="319"/>
      <c r="L188" s="314"/>
      <c r="M188" s="314"/>
      <c r="N188" s="314"/>
      <c r="O188" s="314"/>
      <c r="P188" s="314"/>
      <c r="Q188" s="314"/>
      <c r="R188" s="314"/>
      <c r="S188" s="314"/>
      <c r="T188" s="314"/>
      <c r="U188" s="314"/>
      <c r="V188" s="314"/>
      <c r="W188" s="314"/>
      <c r="X188" s="314"/>
      <c r="Y188" s="314"/>
      <c r="Z188" s="314"/>
    </row>
    <row r="189" ht="12.0" customHeight="1">
      <c r="A189" s="314"/>
      <c r="B189" s="1"/>
      <c r="C189" s="1"/>
      <c r="D189" s="1"/>
      <c r="E189" s="1"/>
      <c r="F189" s="1"/>
      <c r="G189" s="314"/>
      <c r="H189" s="314"/>
      <c r="I189" s="314"/>
      <c r="J189" s="314"/>
      <c r="K189" s="319"/>
      <c r="L189" s="314"/>
      <c r="M189" s="314"/>
      <c r="N189" s="314"/>
      <c r="O189" s="314"/>
      <c r="P189" s="314"/>
      <c r="Q189" s="314"/>
      <c r="R189" s="314"/>
      <c r="S189" s="314"/>
      <c r="T189" s="314"/>
      <c r="U189" s="314"/>
      <c r="V189" s="314"/>
      <c r="W189" s="314"/>
      <c r="X189" s="314"/>
      <c r="Y189" s="314"/>
      <c r="Z189" s="314"/>
    </row>
    <row r="190" ht="12.0" customHeight="1">
      <c r="A190" s="314"/>
      <c r="B190" s="1"/>
      <c r="C190" s="1"/>
      <c r="D190" s="1"/>
      <c r="E190" s="1"/>
      <c r="F190" s="1"/>
      <c r="G190" s="314"/>
      <c r="H190" s="314"/>
      <c r="I190" s="314"/>
      <c r="J190" s="314"/>
      <c r="K190" s="319"/>
      <c r="L190" s="314"/>
      <c r="M190" s="314"/>
      <c r="N190" s="314"/>
      <c r="O190" s="314"/>
      <c r="P190" s="314"/>
      <c r="Q190" s="314"/>
      <c r="R190" s="314"/>
      <c r="S190" s="314"/>
      <c r="T190" s="314"/>
      <c r="U190" s="314"/>
      <c r="V190" s="314"/>
      <c r="W190" s="314"/>
      <c r="X190" s="314"/>
      <c r="Y190" s="314"/>
      <c r="Z190" s="314"/>
    </row>
    <row r="191" ht="12.0" customHeight="1">
      <c r="A191" s="314"/>
      <c r="B191" s="1"/>
      <c r="C191" s="1"/>
      <c r="D191" s="1"/>
      <c r="E191" s="1"/>
      <c r="F191" s="1"/>
      <c r="G191" s="314"/>
      <c r="H191" s="314"/>
      <c r="I191" s="314"/>
      <c r="J191" s="314"/>
      <c r="K191" s="319"/>
      <c r="L191" s="314"/>
      <c r="M191" s="314"/>
      <c r="N191" s="314"/>
      <c r="O191" s="314"/>
      <c r="P191" s="314"/>
      <c r="Q191" s="314"/>
      <c r="R191" s="314"/>
      <c r="S191" s="314"/>
      <c r="T191" s="314"/>
      <c r="U191" s="314"/>
      <c r="V191" s="314"/>
      <c r="W191" s="314"/>
      <c r="X191" s="314"/>
      <c r="Y191" s="314"/>
      <c r="Z191" s="314"/>
    </row>
    <row r="192" ht="12.0" customHeight="1">
      <c r="A192" s="314"/>
      <c r="B192" s="1"/>
      <c r="C192" s="1"/>
      <c r="D192" s="1"/>
      <c r="E192" s="1"/>
      <c r="F192" s="1"/>
      <c r="G192" s="314"/>
      <c r="H192" s="314"/>
      <c r="I192" s="314"/>
      <c r="J192" s="314"/>
      <c r="K192" s="319"/>
      <c r="L192" s="314"/>
      <c r="M192" s="314"/>
      <c r="N192" s="314"/>
      <c r="O192" s="314"/>
      <c r="P192" s="314"/>
      <c r="Q192" s="314"/>
      <c r="R192" s="314"/>
      <c r="S192" s="314"/>
      <c r="T192" s="314"/>
      <c r="U192" s="314"/>
      <c r="V192" s="314"/>
      <c r="W192" s="314"/>
      <c r="X192" s="314"/>
      <c r="Y192" s="314"/>
      <c r="Z192" s="314"/>
    </row>
    <row r="193" ht="12.0" customHeight="1">
      <c r="A193" s="314"/>
      <c r="B193" s="1"/>
      <c r="C193" s="1"/>
      <c r="D193" s="1"/>
      <c r="E193" s="1"/>
      <c r="F193" s="1"/>
      <c r="G193" s="314"/>
      <c r="H193" s="314"/>
      <c r="I193" s="314"/>
      <c r="J193" s="314"/>
      <c r="K193" s="319"/>
      <c r="L193" s="314"/>
      <c r="M193" s="314"/>
      <c r="N193" s="314"/>
      <c r="O193" s="314"/>
      <c r="P193" s="314"/>
      <c r="Q193" s="314"/>
      <c r="R193" s="314"/>
      <c r="S193" s="314"/>
      <c r="T193" s="314"/>
      <c r="U193" s="314"/>
      <c r="V193" s="314"/>
      <c r="W193" s="314"/>
      <c r="X193" s="314"/>
      <c r="Y193" s="314"/>
      <c r="Z193" s="314"/>
    </row>
    <row r="194" ht="12.0" customHeight="1">
      <c r="A194" s="314"/>
      <c r="B194" s="1"/>
      <c r="C194" s="1"/>
      <c r="D194" s="1"/>
      <c r="E194" s="1"/>
      <c r="F194" s="1"/>
      <c r="G194" s="314"/>
      <c r="H194" s="314"/>
      <c r="I194" s="314"/>
      <c r="J194" s="314"/>
      <c r="K194" s="319"/>
      <c r="L194" s="314"/>
      <c r="M194" s="314"/>
      <c r="N194" s="314"/>
      <c r="O194" s="314"/>
      <c r="P194" s="314"/>
      <c r="Q194" s="314"/>
      <c r="R194" s="314"/>
      <c r="S194" s="314"/>
      <c r="T194" s="314"/>
      <c r="U194" s="314"/>
      <c r="V194" s="314"/>
      <c r="W194" s="314"/>
      <c r="X194" s="314"/>
      <c r="Y194" s="314"/>
      <c r="Z194" s="314"/>
    </row>
    <row r="195" ht="12.0" customHeight="1">
      <c r="A195" s="314"/>
      <c r="B195" s="1"/>
      <c r="C195" s="1"/>
      <c r="D195" s="1"/>
      <c r="E195" s="1"/>
      <c r="F195" s="1"/>
      <c r="G195" s="314"/>
      <c r="H195" s="314"/>
      <c r="I195" s="314"/>
      <c r="J195" s="314"/>
      <c r="K195" s="319"/>
      <c r="L195" s="314"/>
      <c r="M195" s="314"/>
      <c r="N195" s="314"/>
      <c r="O195" s="314"/>
      <c r="P195" s="314"/>
      <c r="Q195" s="314"/>
      <c r="R195" s="314"/>
      <c r="S195" s="314"/>
      <c r="T195" s="314"/>
      <c r="U195" s="314"/>
      <c r="V195" s="314"/>
      <c r="W195" s="314"/>
      <c r="X195" s="314"/>
      <c r="Y195" s="314"/>
      <c r="Z195" s="314"/>
    </row>
    <row r="196" ht="12.0" customHeight="1">
      <c r="A196" s="314"/>
      <c r="B196" s="1"/>
      <c r="C196" s="1"/>
      <c r="D196" s="1"/>
      <c r="E196" s="1"/>
      <c r="F196" s="1"/>
      <c r="G196" s="314"/>
      <c r="H196" s="314"/>
      <c r="I196" s="314"/>
      <c r="J196" s="314"/>
      <c r="K196" s="319"/>
      <c r="L196" s="314"/>
      <c r="M196" s="314"/>
      <c r="N196" s="314"/>
      <c r="O196" s="314"/>
      <c r="P196" s="314"/>
      <c r="Q196" s="314"/>
      <c r="R196" s="314"/>
      <c r="S196" s="314"/>
      <c r="T196" s="314"/>
      <c r="U196" s="314"/>
      <c r="V196" s="314"/>
      <c r="W196" s="314"/>
      <c r="X196" s="314"/>
      <c r="Y196" s="314"/>
      <c r="Z196" s="314"/>
    </row>
    <row r="197" ht="12.0" customHeight="1">
      <c r="A197" s="314"/>
      <c r="B197" s="1"/>
      <c r="C197" s="1"/>
      <c r="D197" s="1"/>
      <c r="E197" s="1"/>
      <c r="F197" s="1"/>
      <c r="G197" s="314"/>
      <c r="H197" s="314"/>
      <c r="I197" s="314"/>
      <c r="J197" s="314"/>
      <c r="K197" s="319"/>
      <c r="L197" s="314"/>
      <c r="M197" s="314"/>
      <c r="N197" s="314"/>
      <c r="O197" s="314"/>
      <c r="P197" s="314"/>
      <c r="Q197" s="314"/>
      <c r="R197" s="314"/>
      <c r="S197" s="314"/>
      <c r="T197" s="314"/>
      <c r="U197" s="314"/>
      <c r="V197" s="314"/>
      <c r="W197" s="314"/>
      <c r="X197" s="314"/>
      <c r="Y197" s="314"/>
      <c r="Z197" s="314"/>
    </row>
    <row r="198" ht="12.0" customHeight="1">
      <c r="A198" s="314"/>
      <c r="B198" s="1"/>
      <c r="C198" s="1"/>
      <c r="D198" s="1"/>
      <c r="E198" s="1"/>
      <c r="F198" s="1"/>
      <c r="G198" s="314"/>
      <c r="H198" s="314"/>
      <c r="I198" s="314"/>
      <c r="J198" s="314"/>
      <c r="K198" s="319"/>
      <c r="L198" s="314"/>
      <c r="M198" s="314"/>
      <c r="N198" s="314"/>
      <c r="O198" s="314"/>
      <c r="P198" s="314"/>
      <c r="Q198" s="314"/>
      <c r="R198" s="314"/>
      <c r="S198" s="314"/>
      <c r="T198" s="314"/>
      <c r="U198" s="314"/>
      <c r="V198" s="314"/>
      <c r="W198" s="314"/>
      <c r="X198" s="314"/>
      <c r="Y198" s="314"/>
      <c r="Z198" s="314"/>
    </row>
    <row r="199" ht="12.0" customHeight="1">
      <c r="A199" s="314"/>
      <c r="B199" s="1"/>
      <c r="C199" s="1"/>
      <c r="D199" s="1"/>
      <c r="E199" s="1"/>
      <c r="F199" s="1"/>
      <c r="G199" s="314"/>
      <c r="H199" s="314"/>
      <c r="I199" s="314"/>
      <c r="J199" s="314"/>
      <c r="K199" s="319"/>
      <c r="L199" s="314"/>
      <c r="M199" s="314"/>
      <c r="N199" s="314"/>
      <c r="O199" s="314"/>
      <c r="P199" s="314"/>
      <c r="Q199" s="314"/>
      <c r="R199" s="314"/>
      <c r="S199" s="314"/>
      <c r="T199" s="314"/>
      <c r="U199" s="314"/>
      <c r="V199" s="314"/>
      <c r="W199" s="314"/>
      <c r="X199" s="314"/>
      <c r="Y199" s="314"/>
      <c r="Z199" s="314"/>
    </row>
    <row r="200" ht="12.0" customHeight="1">
      <c r="A200" s="314"/>
      <c r="B200" s="1"/>
      <c r="C200" s="1"/>
      <c r="D200" s="1"/>
      <c r="E200" s="1"/>
      <c r="F200" s="1"/>
      <c r="G200" s="314"/>
      <c r="H200" s="314"/>
      <c r="I200" s="314"/>
      <c r="J200" s="314"/>
      <c r="K200" s="319"/>
      <c r="L200" s="314"/>
      <c r="M200" s="314"/>
      <c r="N200" s="314"/>
      <c r="O200" s="314"/>
      <c r="P200" s="314"/>
      <c r="Q200" s="314"/>
      <c r="R200" s="314"/>
      <c r="S200" s="314"/>
      <c r="T200" s="314"/>
      <c r="U200" s="314"/>
      <c r="V200" s="314"/>
      <c r="W200" s="314"/>
      <c r="X200" s="314"/>
      <c r="Y200" s="314"/>
      <c r="Z200" s="314"/>
    </row>
    <row r="201" ht="12.0" customHeight="1">
      <c r="A201" s="314"/>
      <c r="B201" s="1"/>
      <c r="C201" s="1"/>
      <c r="D201" s="1"/>
      <c r="E201" s="1"/>
      <c r="F201" s="1"/>
      <c r="G201" s="314"/>
      <c r="H201" s="314"/>
      <c r="I201" s="314"/>
      <c r="J201" s="314"/>
      <c r="K201" s="319"/>
      <c r="L201" s="314"/>
      <c r="M201" s="314"/>
      <c r="N201" s="314"/>
      <c r="O201" s="314"/>
      <c r="P201" s="314"/>
      <c r="Q201" s="314"/>
      <c r="R201" s="314"/>
      <c r="S201" s="314"/>
      <c r="T201" s="314"/>
      <c r="U201" s="314"/>
      <c r="V201" s="314"/>
      <c r="W201" s="314"/>
      <c r="X201" s="314"/>
      <c r="Y201" s="314"/>
      <c r="Z201" s="314"/>
    </row>
    <row r="202" ht="12.0" customHeight="1">
      <c r="A202" s="314"/>
      <c r="B202" s="1"/>
      <c r="C202" s="1"/>
      <c r="D202" s="1"/>
      <c r="E202" s="1"/>
      <c r="F202" s="1"/>
      <c r="G202" s="314"/>
      <c r="H202" s="314"/>
      <c r="I202" s="314"/>
      <c r="J202" s="314"/>
      <c r="K202" s="319"/>
      <c r="L202" s="314"/>
      <c r="M202" s="314"/>
      <c r="N202" s="314"/>
      <c r="O202" s="314"/>
      <c r="P202" s="314"/>
      <c r="Q202" s="314"/>
      <c r="R202" s="314"/>
      <c r="S202" s="314"/>
      <c r="T202" s="314"/>
      <c r="U202" s="314"/>
      <c r="V202" s="314"/>
      <c r="W202" s="314"/>
      <c r="X202" s="314"/>
      <c r="Y202" s="314"/>
      <c r="Z202" s="314"/>
    </row>
    <row r="203" ht="12.0" customHeight="1">
      <c r="A203" s="314"/>
      <c r="B203" s="1"/>
      <c r="C203" s="1"/>
      <c r="D203" s="1"/>
      <c r="E203" s="1"/>
      <c r="F203" s="1"/>
      <c r="G203" s="314"/>
      <c r="H203" s="314"/>
      <c r="I203" s="314"/>
      <c r="J203" s="314"/>
      <c r="K203" s="319"/>
      <c r="L203" s="314"/>
      <c r="M203" s="314"/>
      <c r="N203" s="314"/>
      <c r="O203" s="314"/>
      <c r="P203" s="314"/>
      <c r="Q203" s="314"/>
      <c r="R203" s="314"/>
      <c r="S203" s="314"/>
      <c r="T203" s="314"/>
      <c r="U203" s="314"/>
      <c r="V203" s="314"/>
      <c r="W203" s="314"/>
      <c r="X203" s="314"/>
      <c r="Y203" s="314"/>
      <c r="Z203" s="314"/>
    </row>
    <row r="204" ht="12.0" customHeight="1">
      <c r="A204" s="314"/>
      <c r="B204" s="1"/>
      <c r="C204" s="1"/>
      <c r="D204" s="1"/>
      <c r="E204" s="1"/>
      <c r="F204" s="1"/>
      <c r="G204" s="314"/>
      <c r="H204" s="314"/>
      <c r="I204" s="314"/>
      <c r="J204" s="314"/>
      <c r="K204" s="319"/>
      <c r="L204" s="314"/>
      <c r="M204" s="314"/>
      <c r="N204" s="314"/>
      <c r="O204" s="314"/>
      <c r="P204" s="314"/>
      <c r="Q204" s="314"/>
      <c r="R204" s="314"/>
      <c r="S204" s="314"/>
      <c r="T204" s="314"/>
      <c r="U204" s="314"/>
      <c r="V204" s="314"/>
      <c r="W204" s="314"/>
      <c r="X204" s="314"/>
      <c r="Y204" s="314"/>
      <c r="Z204" s="314"/>
    </row>
    <row r="205" ht="12.0" customHeight="1">
      <c r="A205" s="314"/>
      <c r="B205" s="1"/>
      <c r="C205" s="1"/>
      <c r="D205" s="1"/>
      <c r="E205" s="1"/>
      <c r="F205" s="1"/>
      <c r="G205" s="314"/>
      <c r="H205" s="314"/>
      <c r="I205" s="314"/>
      <c r="J205" s="314"/>
      <c r="K205" s="319"/>
      <c r="L205" s="314"/>
      <c r="M205" s="314"/>
      <c r="N205" s="314"/>
      <c r="O205" s="314"/>
      <c r="P205" s="314"/>
      <c r="Q205" s="314"/>
      <c r="R205" s="314"/>
      <c r="S205" s="314"/>
      <c r="T205" s="314"/>
      <c r="U205" s="314"/>
      <c r="V205" s="314"/>
      <c r="W205" s="314"/>
      <c r="X205" s="314"/>
      <c r="Y205" s="314"/>
      <c r="Z205" s="314"/>
    </row>
    <row r="206" ht="12.0" customHeight="1">
      <c r="A206" s="314"/>
      <c r="B206" s="1"/>
      <c r="C206" s="1"/>
      <c r="D206" s="1"/>
      <c r="E206" s="1"/>
      <c r="F206" s="1"/>
      <c r="G206" s="314"/>
      <c r="H206" s="314"/>
      <c r="I206" s="314"/>
      <c r="J206" s="314"/>
      <c r="K206" s="319"/>
      <c r="L206" s="314"/>
      <c r="M206" s="314"/>
      <c r="N206" s="314"/>
      <c r="O206" s="314"/>
      <c r="P206" s="314"/>
      <c r="Q206" s="314"/>
      <c r="R206" s="314"/>
      <c r="S206" s="314"/>
      <c r="T206" s="314"/>
      <c r="U206" s="314"/>
      <c r="V206" s="314"/>
      <c r="W206" s="314"/>
      <c r="X206" s="314"/>
      <c r="Y206" s="314"/>
      <c r="Z206" s="314"/>
    </row>
    <row r="207" ht="12.0" customHeight="1">
      <c r="A207" s="314"/>
      <c r="B207" s="1"/>
      <c r="C207" s="1"/>
      <c r="D207" s="1"/>
      <c r="E207" s="1"/>
      <c r="F207" s="1"/>
      <c r="G207" s="314"/>
      <c r="H207" s="314"/>
      <c r="I207" s="314"/>
      <c r="J207" s="314"/>
      <c r="K207" s="319"/>
      <c r="L207" s="314"/>
      <c r="M207" s="314"/>
      <c r="N207" s="314"/>
      <c r="O207" s="314"/>
      <c r="P207" s="314"/>
      <c r="Q207" s="314"/>
      <c r="R207" s="314"/>
      <c r="S207" s="314"/>
      <c r="T207" s="314"/>
      <c r="U207" s="314"/>
      <c r="V207" s="314"/>
      <c r="W207" s="314"/>
      <c r="X207" s="314"/>
      <c r="Y207" s="314"/>
      <c r="Z207" s="314"/>
    </row>
    <row r="208" ht="12.0" customHeight="1">
      <c r="A208" s="314"/>
      <c r="B208" s="1"/>
      <c r="C208" s="1"/>
      <c r="D208" s="1"/>
      <c r="E208" s="1"/>
      <c r="F208" s="1"/>
      <c r="G208" s="314"/>
      <c r="H208" s="314"/>
      <c r="I208" s="314"/>
      <c r="J208" s="314"/>
      <c r="K208" s="319"/>
      <c r="L208" s="314"/>
      <c r="M208" s="314"/>
      <c r="N208" s="314"/>
      <c r="O208" s="314"/>
      <c r="P208" s="314"/>
      <c r="Q208" s="314"/>
      <c r="R208" s="314"/>
      <c r="S208" s="314"/>
      <c r="T208" s="314"/>
      <c r="U208" s="314"/>
      <c r="V208" s="314"/>
      <c r="W208" s="314"/>
      <c r="X208" s="314"/>
      <c r="Y208" s="314"/>
      <c r="Z208" s="314"/>
    </row>
    <row r="209" ht="12.0" customHeight="1">
      <c r="A209" s="314"/>
      <c r="B209" s="1"/>
      <c r="C209" s="1"/>
      <c r="D209" s="1"/>
      <c r="E209" s="1"/>
      <c r="F209" s="1"/>
      <c r="G209" s="314"/>
      <c r="H209" s="314"/>
      <c r="I209" s="314"/>
      <c r="J209" s="314"/>
      <c r="K209" s="319"/>
      <c r="L209" s="314"/>
      <c r="M209" s="314"/>
      <c r="N209" s="314"/>
      <c r="O209" s="314"/>
      <c r="P209" s="314"/>
      <c r="Q209" s="314"/>
      <c r="R209" s="314"/>
      <c r="S209" s="314"/>
      <c r="T209" s="314"/>
      <c r="U209" s="314"/>
      <c r="V209" s="314"/>
      <c r="W209" s="314"/>
      <c r="X209" s="314"/>
      <c r="Y209" s="314"/>
      <c r="Z209" s="314"/>
    </row>
    <row r="210" ht="12.0" customHeight="1">
      <c r="A210" s="314"/>
      <c r="B210" s="1"/>
      <c r="C210" s="1"/>
      <c r="D210" s="1"/>
      <c r="E210" s="1"/>
      <c r="F210" s="1"/>
      <c r="G210" s="314"/>
      <c r="H210" s="314"/>
      <c r="I210" s="314"/>
      <c r="J210" s="314"/>
      <c r="K210" s="319"/>
      <c r="L210" s="314"/>
      <c r="M210" s="314"/>
      <c r="N210" s="314"/>
      <c r="O210" s="314"/>
      <c r="P210" s="314"/>
      <c r="Q210" s="314"/>
      <c r="R210" s="314"/>
      <c r="S210" s="314"/>
      <c r="T210" s="314"/>
      <c r="U210" s="314"/>
      <c r="V210" s="314"/>
      <c r="W210" s="314"/>
      <c r="X210" s="314"/>
      <c r="Y210" s="314"/>
      <c r="Z210" s="314"/>
    </row>
    <row r="211" ht="12.0" customHeight="1">
      <c r="A211" s="314"/>
      <c r="B211" s="1"/>
      <c r="C211" s="1"/>
      <c r="D211" s="1"/>
      <c r="E211" s="1"/>
      <c r="F211" s="1"/>
      <c r="G211" s="314"/>
      <c r="H211" s="314"/>
      <c r="I211" s="314"/>
      <c r="J211" s="314"/>
      <c r="K211" s="319"/>
      <c r="L211" s="314"/>
      <c r="M211" s="314"/>
      <c r="N211" s="314"/>
      <c r="O211" s="314"/>
      <c r="P211" s="314"/>
      <c r="Q211" s="314"/>
      <c r="R211" s="314"/>
      <c r="S211" s="314"/>
      <c r="T211" s="314"/>
      <c r="U211" s="314"/>
      <c r="V211" s="314"/>
      <c r="W211" s="314"/>
      <c r="X211" s="314"/>
      <c r="Y211" s="314"/>
      <c r="Z211" s="314"/>
    </row>
    <row r="212" ht="12.0" customHeight="1">
      <c r="A212" s="314"/>
      <c r="B212" s="1"/>
      <c r="C212" s="1"/>
      <c r="D212" s="1"/>
      <c r="E212" s="1"/>
      <c r="F212" s="1"/>
      <c r="G212" s="314"/>
      <c r="H212" s="314"/>
      <c r="I212" s="314"/>
      <c r="J212" s="314"/>
      <c r="K212" s="319"/>
      <c r="L212" s="314"/>
      <c r="M212" s="314"/>
      <c r="N212" s="314"/>
      <c r="O212" s="314"/>
      <c r="P212" s="314"/>
      <c r="Q212" s="314"/>
      <c r="R212" s="314"/>
      <c r="S212" s="314"/>
      <c r="T212" s="314"/>
      <c r="U212" s="314"/>
      <c r="V212" s="314"/>
      <c r="W212" s="314"/>
      <c r="X212" s="314"/>
      <c r="Y212" s="314"/>
      <c r="Z212" s="314"/>
    </row>
    <row r="213" ht="12.0" customHeight="1">
      <c r="A213" s="314"/>
      <c r="B213" s="1"/>
      <c r="C213" s="1"/>
      <c r="D213" s="1"/>
      <c r="E213" s="1"/>
      <c r="F213" s="1"/>
      <c r="G213" s="314"/>
      <c r="H213" s="314"/>
      <c r="I213" s="314"/>
      <c r="J213" s="314"/>
      <c r="K213" s="319"/>
      <c r="L213" s="314"/>
      <c r="M213" s="314"/>
      <c r="N213" s="314"/>
      <c r="O213" s="314"/>
      <c r="P213" s="314"/>
      <c r="Q213" s="314"/>
      <c r="R213" s="314"/>
      <c r="S213" s="314"/>
      <c r="T213" s="314"/>
      <c r="U213" s="314"/>
      <c r="V213" s="314"/>
      <c r="W213" s="314"/>
      <c r="X213" s="314"/>
      <c r="Y213" s="314"/>
      <c r="Z213" s="314"/>
    </row>
    <row r="214" ht="12.0" customHeight="1">
      <c r="A214" s="314"/>
      <c r="B214" s="1"/>
      <c r="C214" s="1"/>
      <c r="D214" s="1"/>
      <c r="E214" s="1"/>
      <c r="F214" s="1"/>
      <c r="G214" s="314"/>
      <c r="H214" s="314"/>
      <c r="I214" s="314"/>
      <c r="J214" s="314"/>
      <c r="K214" s="319"/>
      <c r="L214" s="314"/>
      <c r="M214" s="314"/>
      <c r="N214" s="314"/>
      <c r="O214" s="314"/>
      <c r="P214" s="314"/>
      <c r="Q214" s="314"/>
      <c r="R214" s="314"/>
      <c r="S214" s="314"/>
      <c r="T214" s="314"/>
      <c r="U214" s="314"/>
      <c r="V214" s="314"/>
      <c r="W214" s="314"/>
      <c r="X214" s="314"/>
      <c r="Y214" s="314"/>
      <c r="Z214" s="314"/>
    </row>
    <row r="215" ht="12.0" customHeight="1">
      <c r="A215" s="314"/>
      <c r="B215" s="1"/>
      <c r="C215" s="1"/>
      <c r="D215" s="1"/>
      <c r="E215" s="1"/>
      <c r="F215" s="1"/>
      <c r="G215" s="314"/>
      <c r="H215" s="314"/>
      <c r="I215" s="314"/>
      <c r="J215" s="314"/>
      <c r="K215" s="319"/>
      <c r="L215" s="314"/>
      <c r="M215" s="314"/>
      <c r="N215" s="314"/>
      <c r="O215" s="314"/>
      <c r="P215" s="314"/>
      <c r="Q215" s="314"/>
      <c r="R215" s="314"/>
      <c r="S215" s="314"/>
      <c r="T215" s="314"/>
      <c r="U215" s="314"/>
      <c r="V215" s="314"/>
      <c r="W215" s="314"/>
      <c r="X215" s="314"/>
      <c r="Y215" s="314"/>
      <c r="Z215" s="314"/>
    </row>
    <row r="216" ht="12.0" customHeight="1">
      <c r="A216" s="314"/>
      <c r="B216" s="1"/>
      <c r="C216" s="1"/>
      <c r="D216" s="1"/>
      <c r="E216" s="1"/>
      <c r="F216" s="1"/>
      <c r="G216" s="314"/>
      <c r="H216" s="314"/>
      <c r="I216" s="314"/>
      <c r="J216" s="314"/>
      <c r="K216" s="319"/>
      <c r="L216" s="314"/>
      <c r="M216" s="314"/>
      <c r="N216" s="314"/>
      <c r="O216" s="314"/>
      <c r="P216" s="314"/>
      <c r="Q216" s="314"/>
      <c r="R216" s="314"/>
      <c r="S216" s="314"/>
      <c r="T216" s="314"/>
      <c r="U216" s="314"/>
      <c r="V216" s="314"/>
      <c r="W216" s="314"/>
      <c r="X216" s="314"/>
      <c r="Y216" s="314"/>
      <c r="Z216" s="314"/>
    </row>
    <row r="217" ht="12.0" customHeight="1">
      <c r="A217" s="314"/>
      <c r="B217" s="1"/>
      <c r="C217" s="1"/>
      <c r="D217" s="1"/>
      <c r="E217" s="1"/>
      <c r="F217" s="1"/>
      <c r="G217" s="314"/>
      <c r="H217" s="314"/>
      <c r="I217" s="314"/>
      <c r="J217" s="314"/>
      <c r="K217" s="319"/>
      <c r="L217" s="314"/>
      <c r="M217" s="314"/>
      <c r="N217" s="314"/>
      <c r="O217" s="314"/>
      <c r="P217" s="314"/>
      <c r="Q217" s="314"/>
      <c r="R217" s="314"/>
      <c r="S217" s="314"/>
      <c r="T217" s="314"/>
      <c r="U217" s="314"/>
      <c r="V217" s="314"/>
      <c r="W217" s="314"/>
      <c r="X217" s="314"/>
      <c r="Y217" s="314"/>
      <c r="Z217" s="314"/>
    </row>
    <row r="218" ht="12.0" customHeight="1">
      <c r="A218" s="314"/>
      <c r="B218" s="1"/>
      <c r="C218" s="1"/>
      <c r="D218" s="1"/>
      <c r="E218" s="1"/>
      <c r="F218" s="1"/>
      <c r="G218" s="314"/>
      <c r="H218" s="314"/>
      <c r="I218" s="314"/>
      <c r="J218" s="314"/>
      <c r="K218" s="319"/>
      <c r="L218" s="314"/>
      <c r="M218" s="314"/>
      <c r="N218" s="314"/>
      <c r="O218" s="314"/>
      <c r="P218" s="314"/>
      <c r="Q218" s="314"/>
      <c r="R218" s="314"/>
      <c r="S218" s="314"/>
      <c r="T218" s="314"/>
      <c r="U218" s="314"/>
      <c r="V218" s="314"/>
      <c r="W218" s="314"/>
      <c r="X218" s="314"/>
      <c r="Y218" s="314"/>
      <c r="Z218" s="314"/>
    </row>
    <row r="219" ht="12.0" customHeight="1">
      <c r="A219" s="314"/>
      <c r="B219" s="1"/>
      <c r="C219" s="1"/>
      <c r="D219" s="1"/>
      <c r="E219" s="1"/>
      <c r="F219" s="1"/>
      <c r="G219" s="314"/>
      <c r="H219" s="314"/>
      <c r="I219" s="314"/>
      <c r="J219" s="314"/>
      <c r="K219" s="319"/>
      <c r="L219" s="314"/>
      <c r="M219" s="314"/>
      <c r="N219" s="314"/>
      <c r="O219" s="314"/>
      <c r="P219" s="314"/>
      <c r="Q219" s="314"/>
      <c r="R219" s="314"/>
      <c r="S219" s="314"/>
      <c r="T219" s="314"/>
      <c r="U219" s="314"/>
      <c r="V219" s="314"/>
      <c r="W219" s="314"/>
      <c r="X219" s="314"/>
      <c r="Y219" s="314"/>
      <c r="Z219" s="314"/>
    </row>
    <row r="220" ht="12.0" customHeight="1">
      <c r="A220" s="314"/>
      <c r="B220" s="1"/>
      <c r="C220" s="1"/>
      <c r="D220" s="1"/>
      <c r="E220" s="1"/>
      <c r="F220" s="1"/>
      <c r="G220" s="314"/>
      <c r="H220" s="314"/>
      <c r="I220" s="314"/>
      <c r="J220" s="314"/>
      <c r="K220" s="319"/>
      <c r="L220" s="314"/>
      <c r="M220" s="314"/>
      <c r="N220" s="314"/>
      <c r="O220" s="314"/>
      <c r="P220" s="314"/>
      <c r="Q220" s="314"/>
      <c r="R220" s="314"/>
      <c r="S220" s="314"/>
      <c r="T220" s="314"/>
      <c r="U220" s="314"/>
      <c r="V220" s="314"/>
      <c r="W220" s="314"/>
      <c r="X220" s="314"/>
      <c r="Y220" s="314"/>
      <c r="Z220" s="314"/>
    </row>
    <row r="221" ht="12.0" customHeight="1">
      <c r="A221" s="314"/>
      <c r="B221" s="1"/>
      <c r="C221" s="1"/>
      <c r="D221" s="1"/>
      <c r="E221" s="1"/>
      <c r="F221" s="1"/>
      <c r="G221" s="314"/>
      <c r="H221" s="314"/>
      <c r="I221" s="314"/>
      <c r="J221" s="314"/>
      <c r="K221" s="319"/>
      <c r="L221" s="314"/>
      <c r="M221" s="314"/>
      <c r="N221" s="314"/>
      <c r="O221" s="314"/>
      <c r="P221" s="314"/>
      <c r="Q221" s="314"/>
      <c r="R221" s="314"/>
      <c r="S221" s="314"/>
      <c r="T221" s="314"/>
      <c r="U221" s="314"/>
      <c r="V221" s="314"/>
      <c r="W221" s="314"/>
      <c r="X221" s="314"/>
      <c r="Y221" s="314"/>
      <c r="Z221" s="314"/>
    </row>
    <row r="222" ht="12.0" customHeight="1">
      <c r="A222" s="314"/>
      <c r="B222" s="1"/>
      <c r="C222" s="1"/>
      <c r="D222" s="1"/>
      <c r="E222" s="1"/>
      <c r="F222" s="1"/>
      <c r="G222" s="314"/>
      <c r="H222" s="314"/>
      <c r="I222" s="314"/>
      <c r="J222" s="314"/>
      <c r="K222" s="319"/>
      <c r="L222" s="314"/>
      <c r="M222" s="314"/>
      <c r="N222" s="314"/>
      <c r="O222" s="314"/>
      <c r="P222" s="314"/>
      <c r="Q222" s="314"/>
      <c r="R222" s="314"/>
      <c r="S222" s="314"/>
      <c r="T222" s="314"/>
      <c r="U222" s="314"/>
      <c r="V222" s="314"/>
      <c r="W222" s="314"/>
      <c r="X222" s="314"/>
      <c r="Y222" s="314"/>
      <c r="Z222" s="314"/>
    </row>
    <row r="223" ht="12.0" customHeight="1">
      <c r="A223" s="314"/>
      <c r="B223" s="1"/>
      <c r="C223" s="1"/>
      <c r="D223" s="1"/>
      <c r="E223" s="1"/>
      <c r="F223" s="1"/>
      <c r="G223" s="314"/>
      <c r="H223" s="314"/>
      <c r="I223" s="314"/>
      <c r="J223" s="314"/>
      <c r="K223" s="319"/>
      <c r="L223" s="314"/>
      <c r="M223" s="314"/>
      <c r="N223" s="314"/>
      <c r="O223" s="314"/>
      <c r="P223" s="314"/>
      <c r="Q223" s="314"/>
      <c r="R223" s="314"/>
      <c r="S223" s="314"/>
      <c r="T223" s="314"/>
      <c r="U223" s="314"/>
      <c r="V223" s="314"/>
      <c r="W223" s="314"/>
      <c r="X223" s="314"/>
      <c r="Y223" s="314"/>
      <c r="Z223" s="314"/>
    </row>
    <row r="224" ht="12.0" customHeight="1">
      <c r="A224" s="314"/>
      <c r="B224" s="1"/>
      <c r="C224" s="1"/>
      <c r="D224" s="1"/>
      <c r="E224" s="1"/>
      <c r="F224" s="1"/>
      <c r="G224" s="314"/>
      <c r="H224" s="314"/>
      <c r="I224" s="314"/>
      <c r="J224" s="314"/>
      <c r="K224" s="319"/>
      <c r="L224" s="314"/>
      <c r="M224" s="314"/>
      <c r="N224" s="314"/>
      <c r="O224" s="314"/>
      <c r="P224" s="314"/>
      <c r="Q224" s="314"/>
      <c r="R224" s="314"/>
      <c r="S224" s="314"/>
      <c r="T224" s="314"/>
      <c r="U224" s="314"/>
      <c r="V224" s="314"/>
      <c r="W224" s="314"/>
      <c r="X224" s="314"/>
      <c r="Y224" s="314"/>
      <c r="Z224" s="314"/>
    </row>
    <row r="225" ht="12.0" customHeight="1">
      <c r="A225" s="314"/>
      <c r="B225" s="1"/>
      <c r="C225" s="1"/>
      <c r="D225" s="1"/>
      <c r="E225" s="1"/>
      <c r="F225" s="1"/>
      <c r="G225" s="314"/>
      <c r="H225" s="314"/>
      <c r="I225" s="314"/>
      <c r="J225" s="314"/>
      <c r="K225" s="319"/>
      <c r="L225" s="314"/>
      <c r="M225" s="314"/>
      <c r="N225" s="314"/>
      <c r="O225" s="314"/>
      <c r="P225" s="314"/>
      <c r="Q225" s="314"/>
      <c r="R225" s="314"/>
      <c r="S225" s="314"/>
      <c r="T225" s="314"/>
      <c r="U225" s="314"/>
      <c r="V225" s="314"/>
      <c r="W225" s="314"/>
      <c r="X225" s="314"/>
      <c r="Y225" s="314"/>
      <c r="Z225" s="314"/>
    </row>
    <row r="226" ht="12.0" customHeight="1">
      <c r="A226" s="314"/>
      <c r="B226" s="1"/>
      <c r="C226" s="1"/>
      <c r="D226" s="1"/>
      <c r="E226" s="1"/>
      <c r="F226" s="1"/>
      <c r="G226" s="314"/>
      <c r="H226" s="314"/>
      <c r="I226" s="314"/>
      <c r="J226" s="314"/>
      <c r="K226" s="319"/>
      <c r="L226" s="314"/>
      <c r="M226" s="314"/>
      <c r="N226" s="314"/>
      <c r="O226" s="314"/>
      <c r="P226" s="314"/>
      <c r="Q226" s="314"/>
      <c r="R226" s="314"/>
      <c r="S226" s="314"/>
      <c r="T226" s="314"/>
      <c r="U226" s="314"/>
      <c r="V226" s="314"/>
      <c r="W226" s="314"/>
      <c r="X226" s="314"/>
      <c r="Y226" s="314"/>
      <c r="Z226" s="314"/>
    </row>
    <row r="227" ht="12.0" customHeight="1">
      <c r="A227" s="314"/>
      <c r="B227" s="1"/>
      <c r="C227" s="1"/>
      <c r="D227" s="1"/>
      <c r="E227" s="1"/>
      <c r="F227" s="1"/>
      <c r="G227" s="314"/>
      <c r="H227" s="314"/>
      <c r="I227" s="314"/>
      <c r="J227" s="314"/>
      <c r="K227" s="319"/>
      <c r="L227" s="314"/>
      <c r="M227" s="314"/>
      <c r="N227" s="314"/>
      <c r="O227" s="314"/>
      <c r="P227" s="314"/>
      <c r="Q227" s="314"/>
      <c r="R227" s="314"/>
      <c r="S227" s="314"/>
      <c r="T227" s="314"/>
      <c r="U227" s="314"/>
      <c r="V227" s="314"/>
      <c r="W227" s="314"/>
      <c r="X227" s="314"/>
      <c r="Y227" s="314"/>
      <c r="Z227" s="314"/>
    </row>
    <row r="228" ht="12.0" customHeight="1">
      <c r="A228" s="314"/>
      <c r="B228" s="1"/>
      <c r="C228" s="1"/>
      <c r="D228" s="1"/>
      <c r="E228" s="1"/>
      <c r="F228" s="1"/>
      <c r="G228" s="314"/>
      <c r="H228" s="314"/>
      <c r="I228" s="314"/>
      <c r="J228" s="314"/>
      <c r="K228" s="319"/>
      <c r="L228" s="314"/>
      <c r="M228" s="314"/>
      <c r="N228" s="314"/>
      <c r="O228" s="314"/>
      <c r="P228" s="314"/>
      <c r="Q228" s="314"/>
      <c r="R228" s="314"/>
      <c r="S228" s="314"/>
      <c r="T228" s="314"/>
      <c r="U228" s="314"/>
      <c r="V228" s="314"/>
      <c r="W228" s="314"/>
      <c r="X228" s="314"/>
      <c r="Y228" s="314"/>
      <c r="Z228" s="314"/>
    </row>
    <row r="229" ht="12.0" customHeight="1">
      <c r="A229" s="314"/>
      <c r="B229" s="1"/>
      <c r="C229" s="1"/>
      <c r="D229" s="1"/>
      <c r="E229" s="1"/>
      <c r="F229" s="1"/>
      <c r="G229" s="314"/>
      <c r="H229" s="314"/>
      <c r="I229" s="314"/>
      <c r="J229" s="314"/>
      <c r="K229" s="319"/>
      <c r="L229" s="314"/>
      <c r="M229" s="314"/>
      <c r="N229" s="314"/>
      <c r="O229" s="314"/>
      <c r="P229" s="314"/>
      <c r="Q229" s="314"/>
      <c r="R229" s="314"/>
      <c r="S229" s="314"/>
      <c r="T229" s="314"/>
      <c r="U229" s="314"/>
      <c r="V229" s="314"/>
      <c r="W229" s="314"/>
      <c r="X229" s="314"/>
      <c r="Y229" s="314"/>
      <c r="Z229" s="314"/>
    </row>
    <row r="230" ht="12.0" customHeight="1">
      <c r="A230" s="314"/>
      <c r="B230" s="1"/>
      <c r="C230" s="1"/>
      <c r="D230" s="1"/>
      <c r="E230" s="1"/>
      <c r="F230" s="1"/>
      <c r="G230" s="314"/>
      <c r="H230" s="314"/>
      <c r="I230" s="314"/>
      <c r="J230" s="314"/>
      <c r="K230" s="319"/>
      <c r="L230" s="314"/>
      <c r="M230" s="314"/>
      <c r="N230" s="314"/>
      <c r="O230" s="314"/>
      <c r="P230" s="314"/>
      <c r="Q230" s="314"/>
      <c r="R230" s="314"/>
      <c r="S230" s="314"/>
      <c r="T230" s="314"/>
      <c r="U230" s="314"/>
      <c r="V230" s="314"/>
      <c r="W230" s="314"/>
      <c r="X230" s="314"/>
      <c r="Y230" s="314"/>
      <c r="Z230" s="314"/>
    </row>
    <row r="231" ht="12.0" customHeight="1">
      <c r="A231" s="314"/>
      <c r="B231" s="1"/>
      <c r="C231" s="1"/>
      <c r="D231" s="1"/>
      <c r="E231" s="1"/>
      <c r="F231" s="1"/>
      <c r="G231" s="314"/>
      <c r="H231" s="314"/>
      <c r="I231" s="314"/>
      <c r="J231" s="314"/>
      <c r="K231" s="319"/>
      <c r="L231" s="314"/>
      <c r="M231" s="314"/>
      <c r="N231" s="314"/>
      <c r="O231" s="314"/>
      <c r="P231" s="314"/>
      <c r="Q231" s="314"/>
      <c r="R231" s="314"/>
      <c r="S231" s="314"/>
      <c r="T231" s="314"/>
      <c r="U231" s="314"/>
      <c r="V231" s="314"/>
      <c r="W231" s="314"/>
      <c r="X231" s="314"/>
      <c r="Y231" s="314"/>
      <c r="Z231" s="314"/>
    </row>
    <row r="232" ht="12.0" customHeight="1">
      <c r="A232" s="314"/>
      <c r="B232" s="1"/>
      <c r="C232" s="1"/>
      <c r="D232" s="1"/>
      <c r="E232" s="1"/>
      <c r="F232" s="1"/>
      <c r="G232" s="314"/>
      <c r="H232" s="314"/>
      <c r="I232" s="314"/>
      <c r="J232" s="314"/>
      <c r="K232" s="319"/>
      <c r="L232" s="314"/>
      <c r="M232" s="314"/>
      <c r="N232" s="314"/>
      <c r="O232" s="314"/>
      <c r="P232" s="314"/>
      <c r="Q232" s="314"/>
      <c r="R232" s="314"/>
      <c r="S232" s="314"/>
      <c r="T232" s="314"/>
      <c r="U232" s="314"/>
      <c r="V232" s="314"/>
      <c r="W232" s="314"/>
      <c r="X232" s="314"/>
      <c r="Y232" s="314"/>
      <c r="Z232" s="314"/>
    </row>
    <row r="233" ht="12.0" customHeight="1">
      <c r="A233" s="314"/>
      <c r="B233" s="1"/>
      <c r="C233" s="1"/>
      <c r="D233" s="1"/>
      <c r="E233" s="1"/>
      <c r="F233" s="1"/>
      <c r="G233" s="314"/>
      <c r="H233" s="314"/>
      <c r="I233" s="314"/>
      <c r="J233" s="314"/>
      <c r="K233" s="319"/>
      <c r="L233" s="314"/>
      <c r="M233" s="314"/>
      <c r="N233" s="314"/>
      <c r="O233" s="314"/>
      <c r="P233" s="314"/>
      <c r="Q233" s="314"/>
      <c r="R233" s="314"/>
      <c r="S233" s="314"/>
      <c r="T233" s="314"/>
      <c r="U233" s="314"/>
      <c r="V233" s="314"/>
      <c r="W233" s="314"/>
      <c r="X233" s="314"/>
      <c r="Y233" s="314"/>
      <c r="Z233" s="314"/>
    </row>
    <row r="234" ht="12.0" customHeight="1">
      <c r="A234" s="314"/>
      <c r="B234" s="1"/>
      <c r="C234" s="1"/>
      <c r="D234" s="1"/>
      <c r="E234" s="1"/>
      <c r="F234" s="1"/>
      <c r="G234" s="314"/>
      <c r="H234" s="314"/>
      <c r="I234" s="314"/>
      <c r="J234" s="314"/>
      <c r="K234" s="319"/>
      <c r="L234" s="314"/>
      <c r="M234" s="314"/>
      <c r="N234" s="314"/>
      <c r="O234" s="314"/>
      <c r="P234" s="314"/>
      <c r="Q234" s="314"/>
      <c r="R234" s="314"/>
      <c r="S234" s="314"/>
      <c r="T234" s="314"/>
      <c r="U234" s="314"/>
      <c r="V234" s="314"/>
      <c r="W234" s="314"/>
      <c r="X234" s="314"/>
      <c r="Y234" s="314"/>
      <c r="Z234" s="314"/>
    </row>
    <row r="235" ht="12.0" customHeight="1">
      <c r="A235" s="314"/>
      <c r="B235" s="1"/>
      <c r="C235" s="1"/>
      <c r="D235" s="1"/>
      <c r="E235" s="1"/>
      <c r="F235" s="1"/>
      <c r="G235" s="314"/>
      <c r="H235" s="314"/>
      <c r="I235" s="314"/>
      <c r="J235" s="314"/>
      <c r="K235" s="319"/>
      <c r="L235" s="314"/>
      <c r="M235" s="314"/>
      <c r="N235" s="314"/>
      <c r="O235" s="314"/>
      <c r="P235" s="314"/>
      <c r="Q235" s="314"/>
      <c r="R235" s="314"/>
      <c r="S235" s="314"/>
      <c r="T235" s="314"/>
      <c r="U235" s="314"/>
      <c r="V235" s="314"/>
      <c r="W235" s="314"/>
      <c r="X235" s="314"/>
      <c r="Y235" s="314"/>
      <c r="Z235" s="314"/>
    </row>
    <row r="236" ht="12.0" customHeight="1">
      <c r="A236" s="314"/>
      <c r="B236" s="1"/>
      <c r="C236" s="1"/>
      <c r="D236" s="1"/>
      <c r="E236" s="1"/>
      <c r="F236" s="1"/>
      <c r="G236" s="314"/>
      <c r="H236" s="314"/>
      <c r="I236" s="314"/>
      <c r="J236" s="314"/>
      <c r="K236" s="319"/>
      <c r="L236" s="314"/>
      <c r="M236" s="314"/>
      <c r="N236" s="314"/>
      <c r="O236" s="314"/>
      <c r="P236" s="314"/>
      <c r="Q236" s="314"/>
      <c r="R236" s="314"/>
      <c r="S236" s="314"/>
      <c r="T236" s="314"/>
      <c r="U236" s="314"/>
      <c r="V236" s="314"/>
      <c r="W236" s="314"/>
      <c r="X236" s="314"/>
      <c r="Y236" s="314"/>
      <c r="Z236" s="314"/>
    </row>
    <row r="237" ht="12.0" customHeight="1">
      <c r="A237" s="314"/>
      <c r="B237" s="1"/>
      <c r="C237" s="1"/>
      <c r="D237" s="1"/>
      <c r="E237" s="1"/>
      <c r="F237" s="1"/>
      <c r="G237" s="314"/>
      <c r="H237" s="314"/>
      <c r="I237" s="314"/>
      <c r="J237" s="314"/>
      <c r="K237" s="319"/>
      <c r="L237" s="314"/>
      <c r="M237" s="314"/>
      <c r="N237" s="314"/>
      <c r="O237" s="314"/>
      <c r="P237" s="314"/>
      <c r="Q237" s="314"/>
      <c r="R237" s="314"/>
      <c r="S237" s="314"/>
      <c r="T237" s="314"/>
      <c r="U237" s="314"/>
      <c r="V237" s="314"/>
      <c r="W237" s="314"/>
      <c r="X237" s="314"/>
      <c r="Y237" s="314"/>
      <c r="Z237" s="314"/>
    </row>
    <row r="238" ht="12.0" customHeight="1">
      <c r="A238" s="314"/>
      <c r="B238" s="1"/>
      <c r="C238" s="1"/>
      <c r="D238" s="1"/>
      <c r="E238" s="1"/>
      <c r="F238" s="1"/>
      <c r="G238" s="314"/>
      <c r="H238" s="314"/>
      <c r="I238" s="314"/>
      <c r="J238" s="314"/>
      <c r="K238" s="319"/>
      <c r="L238" s="314"/>
      <c r="M238" s="314"/>
      <c r="N238" s="314"/>
      <c r="O238" s="314"/>
      <c r="P238" s="314"/>
      <c r="Q238" s="314"/>
      <c r="R238" s="314"/>
      <c r="S238" s="314"/>
      <c r="T238" s="314"/>
      <c r="U238" s="314"/>
      <c r="V238" s="314"/>
      <c r="W238" s="314"/>
      <c r="X238" s="314"/>
      <c r="Y238" s="314"/>
      <c r="Z238" s="314"/>
    </row>
    <row r="239" ht="12.0" customHeight="1">
      <c r="A239" s="314"/>
      <c r="B239" s="1"/>
      <c r="C239" s="1"/>
      <c r="D239" s="1"/>
      <c r="E239" s="1"/>
      <c r="F239" s="1"/>
      <c r="G239" s="314"/>
      <c r="H239" s="314"/>
      <c r="I239" s="314"/>
      <c r="J239" s="314"/>
      <c r="K239" s="319"/>
      <c r="L239" s="314"/>
      <c r="M239" s="314"/>
      <c r="N239" s="314"/>
      <c r="O239" s="314"/>
      <c r="P239" s="314"/>
      <c r="Q239" s="314"/>
      <c r="R239" s="314"/>
      <c r="S239" s="314"/>
      <c r="T239" s="314"/>
      <c r="U239" s="314"/>
      <c r="V239" s="314"/>
      <c r="W239" s="314"/>
      <c r="X239" s="314"/>
      <c r="Y239" s="314"/>
      <c r="Z239" s="314"/>
    </row>
    <row r="240" ht="12.0" customHeight="1">
      <c r="A240" s="314"/>
      <c r="B240" s="1"/>
      <c r="C240" s="1"/>
      <c r="D240" s="1"/>
      <c r="E240" s="1"/>
      <c r="F240" s="1"/>
      <c r="G240" s="314"/>
      <c r="H240" s="314"/>
      <c r="I240" s="314"/>
      <c r="J240" s="314"/>
      <c r="K240" s="319"/>
      <c r="L240" s="314"/>
      <c r="M240" s="314"/>
      <c r="N240" s="314"/>
      <c r="O240" s="314"/>
      <c r="P240" s="314"/>
      <c r="Q240" s="314"/>
      <c r="R240" s="314"/>
      <c r="S240" s="314"/>
      <c r="T240" s="314"/>
      <c r="U240" s="314"/>
      <c r="V240" s="314"/>
      <c r="W240" s="314"/>
      <c r="X240" s="314"/>
      <c r="Y240" s="314"/>
      <c r="Z240" s="314"/>
    </row>
    <row r="241" ht="12.0" customHeight="1">
      <c r="A241" s="314"/>
      <c r="B241" s="1"/>
      <c r="C241" s="1"/>
      <c r="D241" s="1"/>
      <c r="E241" s="1"/>
      <c r="F241" s="1"/>
      <c r="G241" s="314"/>
      <c r="H241" s="314"/>
      <c r="I241" s="314"/>
      <c r="J241" s="314"/>
      <c r="K241" s="319"/>
      <c r="L241" s="314"/>
      <c r="M241" s="314"/>
      <c r="N241" s="314"/>
      <c r="O241" s="314"/>
      <c r="P241" s="314"/>
      <c r="Q241" s="314"/>
      <c r="R241" s="314"/>
      <c r="S241" s="314"/>
      <c r="T241" s="314"/>
      <c r="U241" s="314"/>
      <c r="V241" s="314"/>
      <c r="W241" s="314"/>
      <c r="X241" s="314"/>
      <c r="Y241" s="314"/>
      <c r="Z241" s="314"/>
    </row>
    <row r="242" ht="12.0" customHeight="1">
      <c r="A242" s="314"/>
      <c r="B242" s="1"/>
      <c r="C242" s="1"/>
      <c r="D242" s="1"/>
      <c r="E242" s="1"/>
      <c r="F242" s="1"/>
      <c r="G242" s="314"/>
      <c r="H242" s="314"/>
      <c r="I242" s="314"/>
      <c r="J242" s="314"/>
      <c r="K242" s="319"/>
      <c r="L242" s="314"/>
      <c r="M242" s="314"/>
      <c r="N242" s="314"/>
      <c r="O242" s="314"/>
      <c r="P242" s="314"/>
      <c r="Q242" s="314"/>
      <c r="R242" s="314"/>
      <c r="S242" s="314"/>
      <c r="T242" s="314"/>
      <c r="U242" s="314"/>
      <c r="V242" s="314"/>
      <c r="W242" s="314"/>
      <c r="X242" s="314"/>
      <c r="Y242" s="314"/>
      <c r="Z242" s="314"/>
    </row>
    <row r="243" ht="12.0" customHeight="1">
      <c r="A243" s="314"/>
      <c r="B243" s="1"/>
      <c r="C243" s="1"/>
      <c r="D243" s="1"/>
      <c r="E243" s="1"/>
      <c r="F243" s="1"/>
      <c r="G243" s="314"/>
      <c r="H243" s="314"/>
      <c r="I243" s="314"/>
      <c r="J243" s="314"/>
      <c r="K243" s="319"/>
      <c r="L243" s="314"/>
      <c r="M243" s="314"/>
      <c r="N243" s="314"/>
      <c r="O243" s="314"/>
      <c r="P243" s="314"/>
      <c r="Q243" s="314"/>
      <c r="R243" s="314"/>
      <c r="S243" s="314"/>
      <c r="T243" s="314"/>
      <c r="U243" s="314"/>
      <c r="V243" s="314"/>
      <c r="W243" s="314"/>
      <c r="X243" s="314"/>
      <c r="Y243" s="314"/>
      <c r="Z243" s="314"/>
    </row>
    <row r="244" ht="12.0" customHeight="1">
      <c r="A244" s="314"/>
      <c r="B244" s="1"/>
      <c r="C244" s="1"/>
      <c r="D244" s="1"/>
      <c r="E244" s="1"/>
      <c r="F244" s="1"/>
      <c r="G244" s="314"/>
      <c r="H244" s="314"/>
      <c r="I244" s="314"/>
      <c r="J244" s="314"/>
      <c r="K244" s="319"/>
      <c r="L244" s="314"/>
      <c r="M244" s="314"/>
      <c r="N244" s="314"/>
      <c r="O244" s="314"/>
      <c r="P244" s="314"/>
      <c r="Q244" s="314"/>
      <c r="R244" s="314"/>
      <c r="S244" s="314"/>
      <c r="T244" s="314"/>
      <c r="U244" s="314"/>
      <c r="V244" s="314"/>
      <c r="W244" s="314"/>
      <c r="X244" s="314"/>
      <c r="Y244" s="314"/>
      <c r="Z244" s="314"/>
    </row>
    <row r="245" ht="12.0" customHeight="1">
      <c r="A245" s="314"/>
      <c r="B245" s="1"/>
      <c r="C245" s="1"/>
      <c r="D245" s="1"/>
      <c r="E245" s="1"/>
      <c r="F245" s="1"/>
      <c r="G245" s="314"/>
      <c r="H245" s="314"/>
      <c r="I245" s="314"/>
      <c r="J245" s="314"/>
      <c r="K245" s="319"/>
      <c r="L245" s="314"/>
      <c r="M245" s="314"/>
      <c r="N245" s="314"/>
      <c r="O245" s="314"/>
      <c r="P245" s="314"/>
      <c r="Q245" s="314"/>
      <c r="R245" s="314"/>
      <c r="S245" s="314"/>
      <c r="T245" s="314"/>
      <c r="U245" s="314"/>
      <c r="V245" s="314"/>
      <c r="W245" s="314"/>
      <c r="X245" s="314"/>
      <c r="Y245" s="314"/>
      <c r="Z245" s="314"/>
    </row>
    <row r="246" ht="12.0" customHeight="1">
      <c r="A246" s="314"/>
      <c r="B246" s="1"/>
      <c r="C246" s="1"/>
      <c r="D246" s="1"/>
      <c r="E246" s="1"/>
      <c r="F246" s="1"/>
      <c r="G246" s="314"/>
      <c r="H246" s="314"/>
      <c r="I246" s="314"/>
      <c r="J246" s="314"/>
      <c r="K246" s="319"/>
      <c r="L246" s="314"/>
      <c r="M246" s="314"/>
      <c r="N246" s="314"/>
      <c r="O246" s="314"/>
      <c r="P246" s="314"/>
      <c r="Q246" s="314"/>
      <c r="R246" s="314"/>
      <c r="S246" s="314"/>
      <c r="T246" s="314"/>
      <c r="U246" s="314"/>
      <c r="V246" s="314"/>
      <c r="W246" s="314"/>
      <c r="X246" s="314"/>
      <c r="Y246" s="314"/>
      <c r="Z246" s="314"/>
    </row>
    <row r="247" ht="12.0" customHeight="1">
      <c r="A247" s="314"/>
      <c r="B247" s="1"/>
      <c r="C247" s="1"/>
      <c r="D247" s="1"/>
      <c r="E247" s="1"/>
      <c r="F247" s="1"/>
      <c r="G247" s="314"/>
      <c r="H247" s="314"/>
      <c r="I247" s="314"/>
      <c r="J247" s="314"/>
      <c r="K247" s="319"/>
      <c r="L247" s="314"/>
      <c r="M247" s="314"/>
      <c r="N247" s="314"/>
      <c r="O247" s="314"/>
      <c r="P247" s="314"/>
      <c r="Q247" s="314"/>
      <c r="R247" s="314"/>
      <c r="S247" s="314"/>
      <c r="T247" s="314"/>
      <c r="U247" s="314"/>
      <c r="V247" s="314"/>
      <c r="W247" s="314"/>
      <c r="X247" s="314"/>
      <c r="Y247" s="314"/>
      <c r="Z247" s="314"/>
    </row>
    <row r="248" ht="12.0" customHeight="1">
      <c r="A248" s="314"/>
      <c r="B248" s="1"/>
      <c r="C248" s="1"/>
      <c r="D248" s="1"/>
      <c r="E248" s="1"/>
      <c r="F248" s="1"/>
      <c r="G248" s="314"/>
      <c r="H248" s="314"/>
      <c r="I248" s="314"/>
      <c r="J248" s="314"/>
      <c r="K248" s="319"/>
      <c r="L248" s="314"/>
      <c r="M248" s="314"/>
      <c r="N248" s="314"/>
      <c r="O248" s="314"/>
      <c r="P248" s="314"/>
      <c r="Q248" s="314"/>
      <c r="R248" s="314"/>
      <c r="S248" s="314"/>
      <c r="T248" s="314"/>
      <c r="U248" s="314"/>
      <c r="V248" s="314"/>
      <c r="W248" s="314"/>
      <c r="X248" s="314"/>
      <c r="Y248" s="314"/>
      <c r="Z248" s="314"/>
    </row>
    <row r="249" ht="12.0" customHeight="1">
      <c r="A249" s="314"/>
      <c r="B249" s="1"/>
      <c r="C249" s="1"/>
      <c r="D249" s="1"/>
      <c r="E249" s="1"/>
      <c r="F249" s="1"/>
      <c r="G249" s="314"/>
      <c r="H249" s="314"/>
      <c r="I249" s="314"/>
      <c r="J249" s="314"/>
      <c r="K249" s="319"/>
      <c r="L249" s="314"/>
      <c r="M249" s="314"/>
      <c r="N249" s="314"/>
      <c r="O249" s="314"/>
      <c r="P249" s="314"/>
      <c r="Q249" s="314"/>
      <c r="R249" s="314"/>
      <c r="S249" s="314"/>
      <c r="T249" s="314"/>
      <c r="U249" s="314"/>
      <c r="V249" s="314"/>
      <c r="W249" s="314"/>
      <c r="X249" s="314"/>
      <c r="Y249" s="314"/>
      <c r="Z249" s="314"/>
    </row>
    <row r="250" ht="12.0" customHeight="1">
      <c r="A250" s="314"/>
      <c r="B250" s="1"/>
      <c r="C250" s="1"/>
      <c r="D250" s="1"/>
      <c r="E250" s="1"/>
      <c r="F250" s="1"/>
      <c r="G250" s="314"/>
      <c r="H250" s="314"/>
      <c r="I250" s="314"/>
      <c r="J250" s="314"/>
      <c r="K250" s="319"/>
      <c r="L250" s="314"/>
      <c r="M250" s="314"/>
      <c r="N250" s="314"/>
      <c r="O250" s="314"/>
      <c r="P250" s="314"/>
      <c r="Q250" s="314"/>
      <c r="R250" s="314"/>
      <c r="S250" s="314"/>
      <c r="T250" s="314"/>
      <c r="U250" s="314"/>
      <c r="V250" s="314"/>
      <c r="W250" s="314"/>
      <c r="X250" s="314"/>
      <c r="Y250" s="314"/>
      <c r="Z250" s="314"/>
    </row>
    <row r="251" ht="12.0" customHeight="1">
      <c r="A251" s="314"/>
      <c r="B251" s="1"/>
      <c r="C251" s="1"/>
      <c r="D251" s="1"/>
      <c r="E251" s="1"/>
      <c r="F251" s="1"/>
      <c r="G251" s="314"/>
      <c r="H251" s="314"/>
      <c r="I251" s="314"/>
      <c r="J251" s="314"/>
      <c r="K251" s="319"/>
      <c r="L251" s="314"/>
      <c r="M251" s="314"/>
      <c r="N251" s="314"/>
      <c r="O251" s="314"/>
      <c r="P251" s="314"/>
      <c r="Q251" s="314"/>
      <c r="R251" s="314"/>
      <c r="S251" s="314"/>
      <c r="T251" s="314"/>
      <c r="U251" s="314"/>
      <c r="V251" s="314"/>
      <c r="W251" s="314"/>
      <c r="X251" s="314"/>
      <c r="Y251" s="314"/>
      <c r="Z251" s="314"/>
    </row>
    <row r="252" ht="12.0" customHeight="1">
      <c r="A252" s="314"/>
      <c r="B252" s="1"/>
      <c r="C252" s="1"/>
      <c r="D252" s="1"/>
      <c r="E252" s="1"/>
      <c r="F252" s="1"/>
      <c r="G252" s="314"/>
      <c r="H252" s="314"/>
      <c r="I252" s="314"/>
      <c r="J252" s="314"/>
      <c r="K252" s="319"/>
      <c r="L252" s="314"/>
      <c r="M252" s="314"/>
      <c r="N252" s="314"/>
      <c r="O252" s="314"/>
      <c r="P252" s="314"/>
      <c r="Q252" s="314"/>
      <c r="R252" s="314"/>
      <c r="S252" s="314"/>
      <c r="T252" s="314"/>
      <c r="U252" s="314"/>
      <c r="V252" s="314"/>
      <c r="W252" s="314"/>
      <c r="X252" s="314"/>
      <c r="Y252" s="314"/>
      <c r="Z252" s="314"/>
    </row>
    <row r="253" ht="12.0" customHeight="1">
      <c r="A253" s="314"/>
      <c r="B253" s="1"/>
      <c r="C253" s="1"/>
      <c r="D253" s="1"/>
      <c r="E253" s="1"/>
      <c r="F253" s="1"/>
      <c r="G253" s="314"/>
      <c r="H253" s="314"/>
      <c r="I253" s="314"/>
      <c r="J253" s="314"/>
      <c r="K253" s="319"/>
      <c r="L253" s="314"/>
      <c r="M253" s="314"/>
      <c r="N253" s="314"/>
      <c r="O253" s="314"/>
      <c r="P253" s="314"/>
      <c r="Q253" s="314"/>
      <c r="R253" s="314"/>
      <c r="S253" s="314"/>
      <c r="T253" s="314"/>
      <c r="U253" s="314"/>
      <c r="V253" s="314"/>
      <c r="W253" s="314"/>
      <c r="X253" s="314"/>
      <c r="Y253" s="314"/>
      <c r="Z253" s="314"/>
    </row>
    <row r="254" ht="12.0" customHeight="1">
      <c r="A254" s="314"/>
      <c r="B254" s="1"/>
      <c r="C254" s="1"/>
      <c r="D254" s="1"/>
      <c r="E254" s="1"/>
      <c r="F254" s="1"/>
      <c r="G254" s="314"/>
      <c r="H254" s="314"/>
      <c r="I254" s="314"/>
      <c r="J254" s="314"/>
      <c r="K254" s="319"/>
      <c r="L254" s="314"/>
      <c r="M254" s="314"/>
      <c r="N254" s="314"/>
      <c r="O254" s="314"/>
      <c r="P254" s="314"/>
      <c r="Q254" s="314"/>
      <c r="R254" s="314"/>
      <c r="S254" s="314"/>
      <c r="T254" s="314"/>
      <c r="U254" s="314"/>
      <c r="V254" s="314"/>
      <c r="W254" s="314"/>
      <c r="X254" s="314"/>
      <c r="Y254" s="314"/>
      <c r="Z254" s="314"/>
    </row>
    <row r="255" ht="12.0" customHeight="1">
      <c r="A255" s="314"/>
      <c r="B255" s="1"/>
      <c r="C255" s="1"/>
      <c r="D255" s="1"/>
      <c r="E255" s="1"/>
      <c r="F255" s="1"/>
      <c r="G255" s="314"/>
      <c r="H255" s="314"/>
      <c r="I255" s="314"/>
      <c r="J255" s="314"/>
      <c r="K255" s="319"/>
      <c r="L255" s="314"/>
      <c r="M255" s="314"/>
      <c r="N255" s="314"/>
      <c r="O255" s="314"/>
      <c r="P255" s="314"/>
      <c r="Q255" s="314"/>
      <c r="R255" s="314"/>
      <c r="S255" s="314"/>
      <c r="T255" s="314"/>
      <c r="U255" s="314"/>
      <c r="V255" s="314"/>
      <c r="W255" s="314"/>
      <c r="X255" s="314"/>
      <c r="Y255" s="314"/>
      <c r="Z255" s="314"/>
    </row>
    <row r="256" ht="12.0" customHeight="1">
      <c r="A256" s="314"/>
      <c r="B256" s="1"/>
      <c r="C256" s="1"/>
      <c r="D256" s="1"/>
      <c r="E256" s="1"/>
      <c r="F256" s="1"/>
      <c r="G256" s="314"/>
      <c r="H256" s="314"/>
      <c r="I256" s="314"/>
      <c r="J256" s="314"/>
      <c r="K256" s="319"/>
      <c r="L256" s="314"/>
      <c r="M256" s="314"/>
      <c r="N256" s="314"/>
      <c r="O256" s="314"/>
      <c r="P256" s="314"/>
      <c r="Q256" s="314"/>
      <c r="R256" s="314"/>
      <c r="S256" s="314"/>
      <c r="T256" s="314"/>
      <c r="U256" s="314"/>
      <c r="V256" s="314"/>
      <c r="W256" s="314"/>
      <c r="X256" s="314"/>
      <c r="Y256" s="314"/>
      <c r="Z256" s="314"/>
    </row>
    <row r="257" ht="12.0" customHeight="1">
      <c r="A257" s="314"/>
      <c r="B257" s="1"/>
      <c r="C257" s="1"/>
      <c r="D257" s="1"/>
      <c r="E257" s="1"/>
      <c r="F257" s="1"/>
      <c r="G257" s="314"/>
      <c r="H257" s="314"/>
      <c r="I257" s="314"/>
      <c r="J257" s="314"/>
      <c r="K257" s="319"/>
      <c r="L257" s="314"/>
      <c r="M257" s="314"/>
      <c r="N257" s="314"/>
      <c r="O257" s="314"/>
      <c r="P257" s="314"/>
      <c r="Q257" s="314"/>
      <c r="R257" s="314"/>
      <c r="S257" s="314"/>
      <c r="T257" s="314"/>
      <c r="U257" s="314"/>
      <c r="V257" s="314"/>
      <c r="W257" s="314"/>
      <c r="X257" s="314"/>
      <c r="Y257" s="314"/>
      <c r="Z257" s="314"/>
    </row>
    <row r="258" ht="12.0" customHeight="1">
      <c r="A258" s="314"/>
      <c r="B258" s="1"/>
      <c r="C258" s="1"/>
      <c r="D258" s="1"/>
      <c r="E258" s="1"/>
      <c r="F258" s="1"/>
      <c r="G258" s="314"/>
      <c r="H258" s="314"/>
      <c r="I258" s="314"/>
      <c r="J258" s="314"/>
      <c r="K258" s="319"/>
      <c r="L258" s="314"/>
      <c r="M258" s="314"/>
      <c r="N258" s="314"/>
      <c r="O258" s="314"/>
      <c r="P258" s="314"/>
      <c r="Q258" s="314"/>
      <c r="R258" s="314"/>
      <c r="S258" s="314"/>
      <c r="T258" s="314"/>
      <c r="U258" s="314"/>
      <c r="V258" s="314"/>
      <c r="W258" s="314"/>
      <c r="X258" s="314"/>
      <c r="Y258" s="314"/>
      <c r="Z258" s="314"/>
    </row>
    <row r="259" ht="12.0" customHeight="1">
      <c r="A259" s="314"/>
      <c r="B259" s="1"/>
      <c r="C259" s="1"/>
      <c r="D259" s="1"/>
      <c r="E259" s="1"/>
      <c r="F259" s="1"/>
      <c r="G259" s="314"/>
      <c r="H259" s="314"/>
      <c r="I259" s="314"/>
      <c r="J259" s="314"/>
      <c r="K259" s="319"/>
      <c r="L259" s="314"/>
      <c r="M259" s="314"/>
      <c r="N259" s="314"/>
      <c r="O259" s="314"/>
      <c r="P259" s="314"/>
      <c r="Q259" s="314"/>
      <c r="R259" s="314"/>
      <c r="S259" s="314"/>
      <c r="T259" s="314"/>
      <c r="U259" s="314"/>
      <c r="V259" s="314"/>
      <c r="W259" s="314"/>
      <c r="X259" s="314"/>
      <c r="Y259" s="314"/>
      <c r="Z259" s="314"/>
    </row>
    <row r="260" ht="12.0" customHeight="1">
      <c r="A260" s="314"/>
      <c r="B260" s="1"/>
      <c r="C260" s="1"/>
      <c r="D260" s="1"/>
      <c r="E260" s="1"/>
      <c r="F260" s="1"/>
      <c r="G260" s="314"/>
      <c r="H260" s="314"/>
      <c r="I260" s="314"/>
      <c r="J260" s="314"/>
      <c r="K260" s="319"/>
      <c r="L260" s="314"/>
      <c r="M260" s="314"/>
      <c r="N260" s="314"/>
      <c r="O260" s="314"/>
      <c r="P260" s="314"/>
      <c r="Q260" s="314"/>
      <c r="R260" s="314"/>
      <c r="S260" s="314"/>
      <c r="T260" s="314"/>
      <c r="U260" s="314"/>
      <c r="V260" s="314"/>
      <c r="W260" s="314"/>
      <c r="X260" s="314"/>
      <c r="Y260" s="314"/>
      <c r="Z260" s="314"/>
    </row>
    <row r="261" ht="12.0" customHeight="1">
      <c r="A261" s="314"/>
      <c r="B261" s="1"/>
      <c r="C261" s="1"/>
      <c r="D261" s="1"/>
      <c r="E261" s="1"/>
      <c r="F261" s="1"/>
      <c r="G261" s="314"/>
      <c r="H261" s="314"/>
      <c r="I261" s="314"/>
      <c r="J261" s="314"/>
      <c r="K261" s="319"/>
      <c r="L261" s="314"/>
      <c r="M261" s="314"/>
      <c r="N261" s="314"/>
      <c r="O261" s="314"/>
      <c r="P261" s="314"/>
      <c r="Q261" s="314"/>
      <c r="R261" s="314"/>
      <c r="S261" s="314"/>
      <c r="T261" s="314"/>
      <c r="U261" s="314"/>
      <c r="V261" s="314"/>
      <c r="W261" s="314"/>
      <c r="X261" s="314"/>
      <c r="Y261" s="314"/>
      <c r="Z261" s="314"/>
    </row>
    <row r="262" ht="12.0" customHeight="1">
      <c r="A262" s="314"/>
      <c r="B262" s="1"/>
      <c r="C262" s="1"/>
      <c r="D262" s="1"/>
      <c r="E262" s="1"/>
      <c r="F262" s="1"/>
      <c r="G262" s="314"/>
      <c r="H262" s="314"/>
      <c r="I262" s="314"/>
      <c r="J262" s="314"/>
      <c r="K262" s="319"/>
      <c r="L262" s="314"/>
      <c r="M262" s="314"/>
      <c r="N262" s="314"/>
      <c r="O262" s="314"/>
      <c r="P262" s="314"/>
      <c r="Q262" s="314"/>
      <c r="R262" s="314"/>
      <c r="S262" s="314"/>
      <c r="T262" s="314"/>
      <c r="U262" s="314"/>
      <c r="V262" s="314"/>
      <c r="W262" s="314"/>
      <c r="X262" s="314"/>
      <c r="Y262" s="314"/>
      <c r="Z262" s="314"/>
    </row>
    <row r="263" ht="12.0" customHeight="1">
      <c r="A263" s="314"/>
      <c r="B263" s="1"/>
      <c r="C263" s="1"/>
      <c r="D263" s="1"/>
      <c r="E263" s="1"/>
      <c r="F263" s="1"/>
      <c r="G263" s="314"/>
      <c r="H263" s="314"/>
      <c r="I263" s="314"/>
      <c r="J263" s="314"/>
      <c r="K263" s="319"/>
      <c r="L263" s="314"/>
      <c r="M263" s="314"/>
      <c r="N263" s="314"/>
      <c r="O263" s="314"/>
      <c r="P263" s="314"/>
      <c r="Q263" s="314"/>
      <c r="R263" s="314"/>
      <c r="S263" s="314"/>
      <c r="T263" s="314"/>
      <c r="U263" s="314"/>
      <c r="V263" s="314"/>
      <c r="W263" s="314"/>
      <c r="X263" s="314"/>
      <c r="Y263" s="314"/>
      <c r="Z263" s="314"/>
    </row>
    <row r="264" ht="12.0" customHeight="1">
      <c r="A264" s="314"/>
      <c r="B264" s="1"/>
      <c r="C264" s="1"/>
      <c r="D264" s="1"/>
      <c r="E264" s="1"/>
      <c r="F264" s="1"/>
      <c r="G264" s="314"/>
      <c r="H264" s="314"/>
      <c r="I264" s="314"/>
      <c r="J264" s="314"/>
      <c r="K264" s="319"/>
      <c r="L264" s="314"/>
      <c r="M264" s="314"/>
      <c r="N264" s="314"/>
      <c r="O264" s="314"/>
      <c r="P264" s="314"/>
      <c r="Q264" s="314"/>
      <c r="R264" s="314"/>
      <c r="S264" s="314"/>
      <c r="T264" s="314"/>
      <c r="U264" s="314"/>
      <c r="V264" s="314"/>
      <c r="W264" s="314"/>
      <c r="X264" s="314"/>
      <c r="Y264" s="314"/>
      <c r="Z264" s="314"/>
    </row>
    <row r="265" ht="12.0" customHeight="1">
      <c r="A265" s="314"/>
      <c r="B265" s="1"/>
      <c r="C265" s="1"/>
      <c r="D265" s="1"/>
      <c r="E265" s="1"/>
      <c r="F265" s="1"/>
      <c r="G265" s="314"/>
      <c r="H265" s="314"/>
      <c r="I265" s="314"/>
      <c r="J265" s="314"/>
      <c r="K265" s="319"/>
      <c r="L265" s="314"/>
      <c r="M265" s="314"/>
      <c r="N265" s="314"/>
      <c r="O265" s="314"/>
      <c r="P265" s="314"/>
      <c r="Q265" s="314"/>
      <c r="R265" s="314"/>
      <c r="S265" s="314"/>
      <c r="T265" s="314"/>
      <c r="U265" s="314"/>
      <c r="V265" s="314"/>
      <c r="W265" s="314"/>
      <c r="X265" s="314"/>
      <c r="Y265" s="314"/>
      <c r="Z265" s="314"/>
    </row>
    <row r="266" ht="12.0" customHeight="1">
      <c r="A266" s="314"/>
      <c r="B266" s="1"/>
      <c r="C266" s="1"/>
      <c r="D266" s="1"/>
      <c r="E266" s="1"/>
      <c r="F266" s="1"/>
      <c r="G266" s="314"/>
      <c r="H266" s="314"/>
      <c r="I266" s="314"/>
      <c r="J266" s="314"/>
      <c r="K266" s="319"/>
      <c r="L266" s="314"/>
      <c r="M266" s="314"/>
      <c r="N266" s="314"/>
      <c r="O266" s="314"/>
      <c r="P266" s="314"/>
      <c r="Q266" s="314"/>
      <c r="R266" s="314"/>
      <c r="S266" s="314"/>
      <c r="T266" s="314"/>
      <c r="U266" s="314"/>
      <c r="V266" s="314"/>
      <c r="W266" s="314"/>
      <c r="X266" s="314"/>
      <c r="Y266" s="314"/>
      <c r="Z266" s="314"/>
    </row>
    <row r="267" ht="12.0" customHeight="1">
      <c r="A267" s="314"/>
      <c r="B267" s="1"/>
      <c r="C267" s="1"/>
      <c r="D267" s="1"/>
      <c r="E267" s="1"/>
      <c r="F267" s="1"/>
      <c r="G267" s="314"/>
      <c r="H267" s="314"/>
      <c r="I267" s="314"/>
      <c r="J267" s="314"/>
      <c r="K267" s="319"/>
      <c r="L267" s="314"/>
      <c r="M267" s="314"/>
      <c r="N267" s="314"/>
      <c r="O267" s="314"/>
      <c r="P267" s="314"/>
      <c r="Q267" s="314"/>
      <c r="R267" s="314"/>
      <c r="S267" s="314"/>
      <c r="T267" s="314"/>
      <c r="U267" s="314"/>
      <c r="V267" s="314"/>
      <c r="W267" s="314"/>
      <c r="X267" s="314"/>
      <c r="Y267" s="314"/>
      <c r="Z267" s="314"/>
    </row>
    <row r="268" ht="12.0" customHeight="1">
      <c r="A268" s="314"/>
      <c r="B268" s="1"/>
      <c r="C268" s="1"/>
      <c r="D268" s="1"/>
      <c r="E268" s="1"/>
      <c r="F268" s="1"/>
      <c r="G268" s="314"/>
      <c r="H268" s="314"/>
      <c r="I268" s="314"/>
      <c r="J268" s="314"/>
      <c r="K268" s="319"/>
      <c r="L268" s="314"/>
      <c r="M268" s="314"/>
      <c r="N268" s="314"/>
      <c r="O268" s="314"/>
      <c r="P268" s="314"/>
      <c r="Q268" s="314"/>
      <c r="R268" s="314"/>
      <c r="S268" s="314"/>
      <c r="T268" s="314"/>
      <c r="U268" s="314"/>
      <c r="V268" s="314"/>
      <c r="W268" s="314"/>
      <c r="X268" s="314"/>
      <c r="Y268" s="314"/>
      <c r="Z268" s="314"/>
    </row>
    <row r="269" ht="12.0" customHeight="1">
      <c r="A269" s="314"/>
      <c r="B269" s="1"/>
      <c r="C269" s="1"/>
      <c r="D269" s="1"/>
      <c r="E269" s="1"/>
      <c r="F269" s="1"/>
      <c r="G269" s="314"/>
      <c r="H269" s="314"/>
      <c r="I269" s="314"/>
      <c r="J269" s="314"/>
      <c r="K269" s="319"/>
      <c r="L269" s="314"/>
      <c r="M269" s="314"/>
      <c r="N269" s="314"/>
      <c r="O269" s="314"/>
      <c r="P269" s="314"/>
      <c r="Q269" s="314"/>
      <c r="R269" s="314"/>
      <c r="S269" s="314"/>
      <c r="T269" s="314"/>
      <c r="U269" s="314"/>
      <c r="V269" s="314"/>
      <c r="W269" s="314"/>
      <c r="X269" s="314"/>
      <c r="Y269" s="314"/>
      <c r="Z269" s="314"/>
    </row>
    <row r="270" ht="12.0" customHeight="1">
      <c r="A270" s="314"/>
      <c r="B270" s="1"/>
      <c r="C270" s="1"/>
      <c r="D270" s="1"/>
      <c r="E270" s="1"/>
      <c r="F270" s="1"/>
      <c r="G270" s="314"/>
      <c r="H270" s="314"/>
      <c r="I270" s="314"/>
      <c r="J270" s="314"/>
      <c r="K270" s="319"/>
      <c r="L270" s="314"/>
      <c r="M270" s="314"/>
      <c r="N270" s="314"/>
      <c r="O270" s="314"/>
      <c r="P270" s="314"/>
      <c r="Q270" s="314"/>
      <c r="R270" s="314"/>
      <c r="S270" s="314"/>
      <c r="T270" s="314"/>
      <c r="U270" s="314"/>
      <c r="V270" s="314"/>
      <c r="W270" s="314"/>
      <c r="X270" s="314"/>
      <c r="Y270" s="314"/>
      <c r="Z270" s="314"/>
    </row>
    <row r="271" ht="12.0" customHeight="1">
      <c r="A271" s="314"/>
      <c r="B271" s="1"/>
      <c r="C271" s="1"/>
      <c r="D271" s="1"/>
      <c r="E271" s="1"/>
      <c r="F271" s="1"/>
      <c r="G271" s="314"/>
      <c r="H271" s="314"/>
      <c r="I271" s="314"/>
      <c r="J271" s="314"/>
      <c r="K271" s="319"/>
      <c r="L271" s="314"/>
      <c r="M271" s="314"/>
      <c r="N271" s="314"/>
      <c r="O271" s="314"/>
      <c r="P271" s="314"/>
      <c r="Q271" s="314"/>
      <c r="R271" s="314"/>
      <c r="S271" s="314"/>
      <c r="T271" s="314"/>
      <c r="U271" s="314"/>
      <c r="V271" s="314"/>
      <c r="W271" s="314"/>
      <c r="X271" s="314"/>
      <c r="Y271" s="314"/>
      <c r="Z271" s="314"/>
    </row>
    <row r="272" ht="12.0" customHeight="1">
      <c r="A272" s="314"/>
      <c r="B272" s="1"/>
      <c r="C272" s="1"/>
      <c r="D272" s="1"/>
      <c r="E272" s="1"/>
      <c r="F272" s="1"/>
      <c r="G272" s="314"/>
      <c r="H272" s="314"/>
      <c r="I272" s="314"/>
      <c r="J272" s="314"/>
      <c r="K272" s="319"/>
      <c r="L272" s="314"/>
      <c r="M272" s="314"/>
      <c r="N272" s="314"/>
      <c r="O272" s="314"/>
      <c r="P272" s="314"/>
      <c r="Q272" s="314"/>
      <c r="R272" s="314"/>
      <c r="S272" s="314"/>
      <c r="T272" s="314"/>
      <c r="U272" s="314"/>
      <c r="V272" s="314"/>
      <c r="W272" s="314"/>
      <c r="X272" s="314"/>
      <c r="Y272" s="314"/>
      <c r="Z272" s="314"/>
    </row>
    <row r="273" ht="12.0" customHeight="1">
      <c r="A273" s="314"/>
      <c r="B273" s="1"/>
      <c r="C273" s="1"/>
      <c r="D273" s="1"/>
      <c r="E273" s="1"/>
      <c r="F273" s="1"/>
      <c r="G273" s="314"/>
      <c r="H273" s="314"/>
      <c r="I273" s="314"/>
      <c r="J273" s="314"/>
      <c r="K273" s="319"/>
      <c r="L273" s="314"/>
      <c r="M273" s="314"/>
      <c r="N273" s="314"/>
      <c r="O273" s="314"/>
      <c r="P273" s="314"/>
      <c r="Q273" s="314"/>
      <c r="R273" s="314"/>
      <c r="S273" s="314"/>
      <c r="T273" s="314"/>
      <c r="U273" s="314"/>
      <c r="V273" s="314"/>
      <c r="W273" s="314"/>
      <c r="X273" s="314"/>
      <c r="Y273" s="314"/>
      <c r="Z273" s="314"/>
    </row>
    <row r="274" ht="12.0" customHeight="1">
      <c r="A274" s="314"/>
      <c r="B274" s="1"/>
      <c r="C274" s="1"/>
      <c r="D274" s="1"/>
      <c r="E274" s="1"/>
      <c r="F274" s="1"/>
      <c r="G274" s="314"/>
      <c r="H274" s="314"/>
      <c r="I274" s="314"/>
      <c r="J274" s="314"/>
      <c r="K274" s="319"/>
      <c r="L274" s="314"/>
      <c r="M274" s="314"/>
      <c r="N274" s="314"/>
      <c r="O274" s="314"/>
      <c r="P274" s="314"/>
      <c r="Q274" s="314"/>
      <c r="R274" s="314"/>
      <c r="S274" s="314"/>
      <c r="T274" s="314"/>
      <c r="U274" s="314"/>
      <c r="V274" s="314"/>
      <c r="W274" s="314"/>
      <c r="X274" s="314"/>
      <c r="Y274" s="314"/>
      <c r="Z274" s="314"/>
    </row>
    <row r="275" ht="12.0" customHeight="1">
      <c r="A275" s="314"/>
      <c r="B275" s="1"/>
      <c r="C275" s="1"/>
      <c r="D275" s="1"/>
      <c r="E275" s="1"/>
      <c r="F275" s="1"/>
      <c r="G275" s="314"/>
      <c r="H275" s="314"/>
      <c r="I275" s="314"/>
      <c r="J275" s="314"/>
      <c r="K275" s="319"/>
      <c r="L275" s="314"/>
      <c r="M275" s="314"/>
      <c r="N275" s="314"/>
      <c r="O275" s="314"/>
      <c r="P275" s="314"/>
      <c r="Q275" s="314"/>
      <c r="R275" s="314"/>
      <c r="S275" s="314"/>
      <c r="T275" s="314"/>
      <c r="U275" s="314"/>
      <c r="V275" s="314"/>
      <c r="W275" s="314"/>
      <c r="X275" s="314"/>
      <c r="Y275" s="314"/>
      <c r="Z275" s="314"/>
    </row>
    <row r="276" ht="12.0" customHeight="1">
      <c r="A276" s="314"/>
      <c r="B276" s="1"/>
      <c r="C276" s="1"/>
      <c r="D276" s="1"/>
      <c r="E276" s="1"/>
      <c r="F276" s="1"/>
      <c r="G276" s="314"/>
      <c r="H276" s="314"/>
      <c r="I276" s="314"/>
      <c r="J276" s="314"/>
      <c r="K276" s="319"/>
      <c r="L276" s="314"/>
      <c r="M276" s="314"/>
      <c r="N276" s="314"/>
      <c r="O276" s="314"/>
      <c r="P276" s="314"/>
      <c r="Q276" s="314"/>
      <c r="R276" s="314"/>
      <c r="S276" s="314"/>
      <c r="T276" s="314"/>
      <c r="U276" s="314"/>
      <c r="V276" s="314"/>
      <c r="W276" s="314"/>
      <c r="X276" s="314"/>
      <c r="Y276" s="314"/>
      <c r="Z276" s="314"/>
    </row>
    <row r="277" ht="12.0" customHeight="1">
      <c r="A277" s="314"/>
      <c r="B277" s="1"/>
      <c r="C277" s="1"/>
      <c r="D277" s="1"/>
      <c r="E277" s="1"/>
      <c r="F277" s="1"/>
      <c r="G277" s="314"/>
      <c r="H277" s="314"/>
      <c r="I277" s="314"/>
      <c r="J277" s="314"/>
      <c r="K277" s="319"/>
      <c r="L277" s="314"/>
      <c r="M277" s="314"/>
      <c r="N277" s="314"/>
      <c r="O277" s="314"/>
      <c r="P277" s="314"/>
      <c r="Q277" s="314"/>
      <c r="R277" s="314"/>
      <c r="S277" s="314"/>
      <c r="T277" s="314"/>
      <c r="U277" s="314"/>
      <c r="V277" s="314"/>
      <c r="W277" s="314"/>
      <c r="X277" s="314"/>
      <c r="Y277" s="314"/>
      <c r="Z277" s="314"/>
    </row>
    <row r="278" ht="12.0" customHeight="1">
      <c r="A278" s="314"/>
      <c r="B278" s="1"/>
      <c r="C278" s="1"/>
      <c r="D278" s="1"/>
      <c r="E278" s="1"/>
      <c r="F278" s="1"/>
      <c r="G278" s="314"/>
      <c r="H278" s="314"/>
      <c r="I278" s="314"/>
      <c r="J278" s="314"/>
      <c r="K278" s="319"/>
      <c r="L278" s="314"/>
      <c r="M278" s="314"/>
      <c r="N278" s="314"/>
      <c r="O278" s="314"/>
      <c r="P278" s="314"/>
      <c r="Q278" s="314"/>
      <c r="R278" s="314"/>
      <c r="S278" s="314"/>
      <c r="T278" s="314"/>
      <c r="U278" s="314"/>
      <c r="V278" s="314"/>
      <c r="W278" s="314"/>
      <c r="X278" s="314"/>
      <c r="Y278" s="314"/>
      <c r="Z278" s="314"/>
    </row>
    <row r="279" ht="12.0" customHeight="1">
      <c r="A279" s="314"/>
      <c r="B279" s="1"/>
      <c r="C279" s="1"/>
      <c r="D279" s="1"/>
      <c r="E279" s="1"/>
      <c r="F279" s="1"/>
      <c r="G279" s="314"/>
      <c r="H279" s="314"/>
      <c r="I279" s="314"/>
      <c r="J279" s="314"/>
      <c r="K279" s="319"/>
      <c r="L279" s="314"/>
      <c r="M279" s="314"/>
      <c r="N279" s="314"/>
      <c r="O279" s="314"/>
      <c r="P279" s="314"/>
      <c r="Q279" s="314"/>
      <c r="R279" s="314"/>
      <c r="S279" s="314"/>
      <c r="T279" s="314"/>
      <c r="U279" s="314"/>
      <c r="V279" s="314"/>
      <c r="W279" s="314"/>
      <c r="X279" s="314"/>
      <c r="Y279" s="314"/>
      <c r="Z279" s="314"/>
    </row>
    <row r="280" ht="12.0" customHeight="1">
      <c r="A280" s="314"/>
      <c r="B280" s="1"/>
      <c r="C280" s="1"/>
      <c r="D280" s="1"/>
      <c r="E280" s="1"/>
      <c r="F280" s="1"/>
      <c r="G280" s="314"/>
      <c r="H280" s="314"/>
      <c r="I280" s="314"/>
      <c r="J280" s="314"/>
      <c r="K280" s="319"/>
      <c r="L280" s="314"/>
      <c r="M280" s="314"/>
      <c r="N280" s="314"/>
      <c r="O280" s="314"/>
      <c r="P280" s="314"/>
      <c r="Q280" s="314"/>
      <c r="R280" s="314"/>
      <c r="S280" s="314"/>
      <c r="T280" s="314"/>
      <c r="U280" s="314"/>
      <c r="V280" s="314"/>
      <c r="W280" s="314"/>
      <c r="X280" s="314"/>
      <c r="Y280" s="314"/>
      <c r="Z280" s="314"/>
    </row>
    <row r="281" ht="12.0" customHeight="1">
      <c r="A281" s="314"/>
      <c r="B281" s="1"/>
      <c r="C281" s="1"/>
      <c r="D281" s="1"/>
      <c r="E281" s="1"/>
      <c r="F281" s="1"/>
      <c r="G281" s="314"/>
      <c r="H281" s="314"/>
      <c r="I281" s="314"/>
      <c r="J281" s="314"/>
      <c r="K281" s="319"/>
      <c r="L281" s="314"/>
      <c r="M281" s="314"/>
      <c r="N281" s="314"/>
      <c r="O281" s="314"/>
      <c r="P281" s="314"/>
      <c r="Q281" s="314"/>
      <c r="R281" s="314"/>
      <c r="S281" s="314"/>
      <c r="T281" s="314"/>
      <c r="U281" s="314"/>
      <c r="V281" s="314"/>
      <c r="W281" s="314"/>
      <c r="X281" s="314"/>
      <c r="Y281" s="314"/>
      <c r="Z281" s="314"/>
    </row>
    <row r="282" ht="12.0" customHeight="1">
      <c r="A282" s="314"/>
      <c r="B282" s="1"/>
      <c r="C282" s="1"/>
      <c r="D282" s="1"/>
      <c r="E282" s="1"/>
      <c r="F282" s="1"/>
      <c r="G282" s="314"/>
      <c r="H282" s="314"/>
      <c r="I282" s="314"/>
      <c r="J282" s="314"/>
      <c r="K282" s="319"/>
      <c r="L282" s="314"/>
      <c r="M282" s="314"/>
      <c r="N282" s="314"/>
      <c r="O282" s="314"/>
      <c r="P282" s="314"/>
      <c r="Q282" s="314"/>
      <c r="R282" s="314"/>
      <c r="S282" s="314"/>
      <c r="T282" s="314"/>
      <c r="U282" s="314"/>
      <c r="V282" s="314"/>
      <c r="W282" s="314"/>
      <c r="X282" s="314"/>
      <c r="Y282" s="314"/>
      <c r="Z282" s="314"/>
    </row>
    <row r="283" ht="12.0" customHeight="1">
      <c r="A283" s="314"/>
      <c r="B283" s="1"/>
      <c r="C283" s="1"/>
      <c r="D283" s="1"/>
      <c r="E283" s="1"/>
      <c r="F283" s="1"/>
      <c r="G283" s="314"/>
      <c r="H283" s="314"/>
      <c r="I283" s="314"/>
      <c r="J283" s="314"/>
      <c r="K283" s="319"/>
      <c r="L283" s="314"/>
      <c r="M283" s="314"/>
      <c r="N283" s="314"/>
      <c r="O283" s="314"/>
      <c r="P283" s="314"/>
      <c r="Q283" s="314"/>
      <c r="R283" s="314"/>
      <c r="S283" s="314"/>
      <c r="T283" s="314"/>
      <c r="U283" s="314"/>
      <c r="V283" s="314"/>
      <c r="W283" s="314"/>
      <c r="X283" s="314"/>
      <c r="Y283" s="314"/>
      <c r="Z283" s="314"/>
    </row>
    <row r="284" ht="12.0" customHeight="1">
      <c r="A284" s="314"/>
      <c r="B284" s="1"/>
      <c r="C284" s="1"/>
      <c r="D284" s="1"/>
      <c r="E284" s="1"/>
      <c r="F284" s="1"/>
      <c r="G284" s="314"/>
      <c r="H284" s="314"/>
      <c r="I284" s="314"/>
      <c r="J284" s="314"/>
      <c r="K284" s="319"/>
      <c r="L284" s="314"/>
      <c r="M284" s="314"/>
      <c r="N284" s="314"/>
      <c r="O284" s="314"/>
      <c r="P284" s="314"/>
      <c r="Q284" s="314"/>
      <c r="R284" s="314"/>
      <c r="S284" s="314"/>
      <c r="T284" s="314"/>
      <c r="U284" s="314"/>
      <c r="V284" s="314"/>
      <c r="W284" s="314"/>
      <c r="X284" s="314"/>
      <c r="Y284" s="314"/>
      <c r="Z284" s="314"/>
    </row>
    <row r="285" ht="12.0" customHeight="1">
      <c r="A285" s="314"/>
      <c r="B285" s="1"/>
      <c r="C285" s="1"/>
      <c r="D285" s="1"/>
      <c r="E285" s="1"/>
      <c r="F285" s="1"/>
      <c r="G285" s="314"/>
      <c r="H285" s="314"/>
      <c r="I285" s="314"/>
      <c r="J285" s="314"/>
      <c r="K285" s="319"/>
      <c r="L285" s="314"/>
      <c r="M285" s="314"/>
      <c r="N285" s="314"/>
      <c r="O285" s="314"/>
      <c r="P285" s="314"/>
      <c r="Q285" s="314"/>
      <c r="R285" s="314"/>
      <c r="S285" s="314"/>
      <c r="T285" s="314"/>
      <c r="U285" s="314"/>
      <c r="V285" s="314"/>
      <c r="W285" s="314"/>
      <c r="X285" s="314"/>
      <c r="Y285" s="314"/>
      <c r="Z285" s="314"/>
    </row>
    <row r="286" ht="12.0" customHeight="1">
      <c r="A286" s="314"/>
      <c r="B286" s="1"/>
      <c r="C286" s="1"/>
      <c r="D286" s="1"/>
      <c r="E286" s="1"/>
      <c r="F286" s="1"/>
      <c r="G286" s="314"/>
      <c r="H286" s="314"/>
      <c r="I286" s="314"/>
      <c r="J286" s="314"/>
      <c r="K286" s="319"/>
      <c r="L286" s="314"/>
      <c r="M286" s="314"/>
      <c r="N286" s="314"/>
      <c r="O286" s="314"/>
      <c r="P286" s="314"/>
      <c r="Q286" s="314"/>
      <c r="R286" s="314"/>
      <c r="S286" s="314"/>
      <c r="T286" s="314"/>
      <c r="U286" s="314"/>
      <c r="V286" s="314"/>
      <c r="W286" s="314"/>
      <c r="X286" s="314"/>
      <c r="Y286" s="314"/>
      <c r="Z286" s="314"/>
    </row>
    <row r="287" ht="12.0" customHeight="1">
      <c r="A287" s="314"/>
      <c r="B287" s="1"/>
      <c r="C287" s="1"/>
      <c r="D287" s="1"/>
      <c r="E287" s="1"/>
      <c r="F287" s="1"/>
      <c r="G287" s="314"/>
      <c r="H287" s="314"/>
      <c r="I287" s="314"/>
      <c r="J287" s="314"/>
      <c r="K287" s="319"/>
      <c r="L287" s="314"/>
      <c r="M287" s="314"/>
      <c r="N287" s="314"/>
      <c r="O287" s="314"/>
      <c r="P287" s="314"/>
      <c r="Q287" s="314"/>
      <c r="R287" s="314"/>
      <c r="S287" s="314"/>
      <c r="T287" s="314"/>
      <c r="U287" s="314"/>
      <c r="V287" s="314"/>
      <c r="W287" s="314"/>
      <c r="X287" s="314"/>
      <c r="Y287" s="314"/>
      <c r="Z287" s="314"/>
    </row>
    <row r="288" ht="12.0" customHeight="1">
      <c r="A288" s="314"/>
      <c r="B288" s="1"/>
      <c r="C288" s="1"/>
      <c r="D288" s="1"/>
      <c r="E288" s="1"/>
      <c r="F288" s="1"/>
      <c r="G288" s="314"/>
      <c r="H288" s="314"/>
      <c r="I288" s="314"/>
      <c r="J288" s="314"/>
      <c r="K288" s="319"/>
      <c r="L288" s="314"/>
      <c r="M288" s="314"/>
      <c r="N288" s="314"/>
      <c r="O288" s="314"/>
      <c r="P288" s="314"/>
      <c r="Q288" s="314"/>
      <c r="R288" s="314"/>
      <c r="S288" s="314"/>
      <c r="T288" s="314"/>
      <c r="U288" s="314"/>
      <c r="V288" s="314"/>
      <c r="W288" s="314"/>
      <c r="X288" s="314"/>
      <c r="Y288" s="314"/>
      <c r="Z288" s="314"/>
    </row>
    <row r="289" ht="12.0" customHeight="1">
      <c r="A289" s="314"/>
      <c r="B289" s="1"/>
      <c r="C289" s="1"/>
      <c r="D289" s="1"/>
      <c r="E289" s="1"/>
      <c r="F289" s="1"/>
      <c r="G289" s="314"/>
      <c r="H289" s="314"/>
      <c r="I289" s="314"/>
      <c r="J289" s="314"/>
      <c r="K289" s="319"/>
      <c r="L289" s="314"/>
      <c r="M289" s="314"/>
      <c r="N289" s="314"/>
      <c r="O289" s="314"/>
      <c r="P289" s="314"/>
      <c r="Q289" s="314"/>
      <c r="R289" s="314"/>
      <c r="S289" s="314"/>
      <c r="T289" s="314"/>
      <c r="U289" s="314"/>
      <c r="V289" s="314"/>
      <c r="W289" s="314"/>
      <c r="X289" s="314"/>
      <c r="Y289" s="314"/>
      <c r="Z289" s="314"/>
    </row>
    <row r="290" ht="12.0" customHeight="1">
      <c r="A290" s="314"/>
      <c r="B290" s="1"/>
      <c r="C290" s="1"/>
      <c r="D290" s="1"/>
      <c r="E290" s="1"/>
      <c r="F290" s="1"/>
      <c r="G290" s="314"/>
      <c r="H290" s="314"/>
      <c r="I290" s="314"/>
      <c r="J290" s="314"/>
      <c r="K290" s="319"/>
      <c r="L290" s="314"/>
      <c r="M290" s="314"/>
      <c r="N290" s="314"/>
      <c r="O290" s="314"/>
      <c r="P290" s="314"/>
      <c r="Q290" s="314"/>
      <c r="R290" s="314"/>
      <c r="S290" s="314"/>
      <c r="T290" s="314"/>
      <c r="U290" s="314"/>
      <c r="V290" s="314"/>
      <c r="W290" s="314"/>
      <c r="X290" s="314"/>
      <c r="Y290" s="314"/>
      <c r="Z290" s="314"/>
    </row>
    <row r="291" ht="12.0" customHeight="1">
      <c r="A291" s="314"/>
      <c r="B291" s="1"/>
      <c r="C291" s="1"/>
      <c r="D291" s="1"/>
      <c r="E291" s="1"/>
      <c r="F291" s="1"/>
      <c r="G291" s="314"/>
      <c r="H291" s="314"/>
      <c r="I291" s="314"/>
      <c r="J291" s="314"/>
      <c r="K291" s="319"/>
      <c r="L291" s="314"/>
      <c r="M291" s="314"/>
      <c r="N291" s="314"/>
      <c r="O291" s="314"/>
      <c r="P291" s="314"/>
      <c r="Q291" s="314"/>
      <c r="R291" s="314"/>
      <c r="S291" s="314"/>
      <c r="T291" s="314"/>
      <c r="U291" s="314"/>
      <c r="V291" s="314"/>
      <c r="W291" s="314"/>
      <c r="X291" s="314"/>
      <c r="Y291" s="314"/>
      <c r="Z291" s="314"/>
    </row>
    <row r="292" ht="12.0" customHeight="1">
      <c r="A292" s="314"/>
      <c r="B292" s="1"/>
      <c r="C292" s="1"/>
      <c r="D292" s="1"/>
      <c r="E292" s="1"/>
      <c r="F292" s="1"/>
      <c r="G292" s="314"/>
      <c r="H292" s="314"/>
      <c r="I292" s="314"/>
      <c r="J292" s="314"/>
      <c r="K292" s="319"/>
      <c r="L292" s="314"/>
      <c r="M292" s="314"/>
      <c r="N292" s="314"/>
      <c r="O292" s="314"/>
      <c r="P292" s="314"/>
      <c r="Q292" s="314"/>
      <c r="R292" s="314"/>
      <c r="S292" s="314"/>
      <c r="T292" s="314"/>
      <c r="U292" s="314"/>
      <c r="V292" s="314"/>
      <c r="W292" s="314"/>
      <c r="X292" s="314"/>
      <c r="Y292" s="314"/>
      <c r="Z292" s="314"/>
    </row>
    <row r="293" ht="12.0" customHeight="1">
      <c r="A293" s="314"/>
      <c r="B293" s="1"/>
      <c r="C293" s="1"/>
      <c r="D293" s="1"/>
      <c r="E293" s="1"/>
      <c r="F293" s="1"/>
      <c r="G293" s="314"/>
      <c r="H293" s="314"/>
      <c r="I293" s="314"/>
      <c r="J293" s="314"/>
      <c r="K293" s="319"/>
      <c r="L293" s="314"/>
      <c r="M293" s="314"/>
      <c r="N293" s="314"/>
      <c r="O293" s="314"/>
      <c r="P293" s="314"/>
      <c r="Q293" s="314"/>
      <c r="R293" s="314"/>
      <c r="S293" s="314"/>
      <c r="T293" s="314"/>
      <c r="U293" s="314"/>
      <c r="V293" s="314"/>
      <c r="W293" s="314"/>
      <c r="X293" s="314"/>
      <c r="Y293" s="314"/>
      <c r="Z293" s="314"/>
    </row>
    <row r="294" ht="12.0" customHeight="1">
      <c r="A294" s="314"/>
      <c r="B294" s="1"/>
      <c r="C294" s="1"/>
      <c r="D294" s="1"/>
      <c r="E294" s="1"/>
      <c r="F294" s="1"/>
      <c r="G294" s="314"/>
      <c r="H294" s="314"/>
      <c r="I294" s="314"/>
      <c r="J294" s="314"/>
      <c r="K294" s="319"/>
      <c r="L294" s="314"/>
      <c r="M294" s="314"/>
      <c r="N294" s="314"/>
      <c r="O294" s="314"/>
      <c r="P294" s="314"/>
      <c r="Q294" s="314"/>
      <c r="R294" s="314"/>
      <c r="S294" s="314"/>
      <c r="T294" s="314"/>
      <c r="U294" s="314"/>
      <c r="V294" s="314"/>
      <c r="W294" s="314"/>
      <c r="X294" s="314"/>
      <c r="Y294" s="314"/>
      <c r="Z294" s="314"/>
    </row>
    <row r="295" ht="12.0" customHeight="1">
      <c r="A295" s="314"/>
      <c r="B295" s="1"/>
      <c r="C295" s="1"/>
      <c r="D295" s="1"/>
      <c r="E295" s="1"/>
      <c r="F295" s="1"/>
      <c r="G295" s="314"/>
      <c r="H295" s="314"/>
      <c r="I295" s="314"/>
      <c r="J295" s="314"/>
      <c r="K295" s="319"/>
      <c r="L295" s="314"/>
      <c r="M295" s="314"/>
      <c r="N295" s="314"/>
      <c r="O295" s="314"/>
      <c r="P295" s="314"/>
      <c r="Q295" s="314"/>
      <c r="R295" s="314"/>
      <c r="S295" s="314"/>
      <c r="T295" s="314"/>
      <c r="U295" s="314"/>
      <c r="V295" s="314"/>
      <c r="W295" s="314"/>
      <c r="X295" s="314"/>
      <c r="Y295" s="314"/>
      <c r="Z295" s="314"/>
    </row>
    <row r="296" ht="12.0" customHeight="1">
      <c r="A296" s="314"/>
      <c r="B296" s="1"/>
      <c r="C296" s="1"/>
      <c r="D296" s="1"/>
      <c r="E296" s="1"/>
      <c r="F296" s="1"/>
      <c r="G296" s="314"/>
      <c r="H296" s="314"/>
      <c r="I296" s="314"/>
      <c r="J296" s="314"/>
      <c r="K296" s="319"/>
      <c r="L296" s="314"/>
      <c r="M296" s="314"/>
      <c r="N296" s="314"/>
      <c r="O296" s="314"/>
      <c r="P296" s="314"/>
      <c r="Q296" s="314"/>
      <c r="R296" s="314"/>
      <c r="S296" s="314"/>
      <c r="T296" s="314"/>
      <c r="U296" s="314"/>
      <c r="V296" s="314"/>
      <c r="W296" s="314"/>
      <c r="X296" s="314"/>
      <c r="Y296" s="314"/>
      <c r="Z296" s="314"/>
    </row>
    <row r="297" ht="12.0" customHeight="1">
      <c r="A297" s="314"/>
      <c r="B297" s="1"/>
      <c r="C297" s="1"/>
      <c r="D297" s="1"/>
      <c r="E297" s="1"/>
      <c r="F297" s="1"/>
      <c r="G297" s="314"/>
      <c r="H297" s="314"/>
      <c r="I297" s="314"/>
      <c r="J297" s="314"/>
      <c r="K297" s="319"/>
      <c r="L297" s="314"/>
      <c r="M297" s="314"/>
      <c r="N297" s="314"/>
      <c r="O297" s="314"/>
      <c r="P297" s="314"/>
      <c r="Q297" s="314"/>
      <c r="R297" s="314"/>
      <c r="S297" s="314"/>
      <c r="T297" s="314"/>
      <c r="U297" s="314"/>
      <c r="V297" s="314"/>
      <c r="W297" s="314"/>
      <c r="X297" s="314"/>
      <c r="Y297" s="314"/>
      <c r="Z297" s="314"/>
    </row>
    <row r="298" ht="12.0" customHeight="1">
      <c r="A298" s="314"/>
      <c r="B298" s="1"/>
      <c r="C298" s="1"/>
      <c r="D298" s="1"/>
      <c r="E298" s="1"/>
      <c r="F298" s="1"/>
      <c r="G298" s="314"/>
      <c r="H298" s="314"/>
      <c r="I298" s="314"/>
      <c r="J298" s="314"/>
      <c r="K298" s="319"/>
      <c r="L298" s="314"/>
      <c r="M298" s="314"/>
      <c r="N298" s="314"/>
      <c r="O298" s="314"/>
      <c r="P298" s="314"/>
      <c r="Q298" s="314"/>
      <c r="R298" s="314"/>
      <c r="S298" s="314"/>
      <c r="T298" s="314"/>
      <c r="U298" s="314"/>
      <c r="V298" s="314"/>
      <c r="W298" s="314"/>
      <c r="X298" s="314"/>
      <c r="Y298" s="314"/>
      <c r="Z298" s="314"/>
    </row>
    <row r="299" ht="12.0" customHeight="1">
      <c r="A299" s="314"/>
      <c r="B299" s="1"/>
      <c r="C299" s="1"/>
      <c r="D299" s="1"/>
      <c r="E299" s="1"/>
      <c r="F299" s="1"/>
      <c r="G299" s="314"/>
      <c r="H299" s="314"/>
      <c r="I299" s="314"/>
      <c r="J299" s="314"/>
      <c r="K299" s="319"/>
      <c r="L299" s="314"/>
      <c r="M299" s="314"/>
      <c r="N299" s="314"/>
      <c r="O299" s="314"/>
      <c r="P299" s="314"/>
      <c r="Q299" s="314"/>
      <c r="R299" s="314"/>
      <c r="S299" s="314"/>
      <c r="T299" s="314"/>
      <c r="U299" s="314"/>
      <c r="V299" s="314"/>
      <c r="W299" s="314"/>
      <c r="X299" s="314"/>
      <c r="Y299" s="314"/>
      <c r="Z299" s="314"/>
    </row>
    <row r="300" ht="12.0" customHeight="1">
      <c r="A300" s="314"/>
      <c r="B300" s="1"/>
      <c r="C300" s="1"/>
      <c r="D300" s="1"/>
      <c r="E300" s="1"/>
      <c r="F300" s="1"/>
      <c r="G300" s="314"/>
      <c r="H300" s="314"/>
      <c r="I300" s="314"/>
      <c r="J300" s="314"/>
      <c r="K300" s="319"/>
      <c r="L300" s="314"/>
      <c r="M300" s="314"/>
      <c r="N300" s="314"/>
      <c r="O300" s="314"/>
      <c r="P300" s="314"/>
      <c r="Q300" s="314"/>
      <c r="R300" s="314"/>
      <c r="S300" s="314"/>
      <c r="T300" s="314"/>
      <c r="U300" s="314"/>
      <c r="V300" s="314"/>
      <c r="W300" s="314"/>
      <c r="X300" s="314"/>
      <c r="Y300" s="314"/>
      <c r="Z300" s="314"/>
    </row>
    <row r="301" ht="12.0" customHeight="1">
      <c r="A301" s="314"/>
      <c r="B301" s="1"/>
      <c r="C301" s="1"/>
      <c r="D301" s="1"/>
      <c r="E301" s="1"/>
      <c r="F301" s="1"/>
      <c r="G301" s="314"/>
      <c r="H301" s="314"/>
      <c r="I301" s="314"/>
      <c r="J301" s="314"/>
      <c r="K301" s="319"/>
      <c r="L301" s="314"/>
      <c r="M301" s="314"/>
      <c r="N301" s="314"/>
      <c r="O301" s="314"/>
      <c r="P301" s="314"/>
      <c r="Q301" s="314"/>
      <c r="R301" s="314"/>
      <c r="S301" s="314"/>
      <c r="T301" s="314"/>
      <c r="U301" s="314"/>
      <c r="V301" s="314"/>
      <c r="W301" s="314"/>
      <c r="X301" s="314"/>
      <c r="Y301" s="314"/>
      <c r="Z301" s="314"/>
    </row>
    <row r="302" ht="12.0" customHeight="1">
      <c r="A302" s="314"/>
      <c r="B302" s="1"/>
      <c r="C302" s="1"/>
      <c r="D302" s="1"/>
      <c r="E302" s="1"/>
      <c r="F302" s="1"/>
      <c r="G302" s="314"/>
      <c r="H302" s="314"/>
      <c r="I302" s="314"/>
      <c r="J302" s="314"/>
      <c r="K302" s="319"/>
      <c r="L302" s="314"/>
      <c r="M302" s="314"/>
      <c r="N302" s="314"/>
      <c r="O302" s="314"/>
      <c r="P302" s="314"/>
      <c r="Q302" s="314"/>
      <c r="R302" s="314"/>
      <c r="S302" s="314"/>
      <c r="T302" s="314"/>
      <c r="U302" s="314"/>
      <c r="V302" s="314"/>
      <c r="W302" s="314"/>
      <c r="X302" s="314"/>
      <c r="Y302" s="314"/>
      <c r="Z302" s="314"/>
    </row>
    <row r="303" ht="12.0" customHeight="1">
      <c r="A303" s="314"/>
      <c r="B303" s="1"/>
      <c r="C303" s="1"/>
      <c r="D303" s="1"/>
      <c r="E303" s="1"/>
      <c r="F303" s="1"/>
      <c r="G303" s="314"/>
      <c r="H303" s="314"/>
      <c r="I303" s="314"/>
      <c r="J303" s="314"/>
      <c r="K303" s="319"/>
      <c r="L303" s="314"/>
      <c r="M303" s="314"/>
      <c r="N303" s="314"/>
      <c r="O303" s="314"/>
      <c r="P303" s="314"/>
      <c r="Q303" s="314"/>
      <c r="R303" s="314"/>
      <c r="S303" s="314"/>
      <c r="T303" s="314"/>
      <c r="U303" s="314"/>
      <c r="V303" s="314"/>
      <c r="W303" s="314"/>
      <c r="X303" s="314"/>
      <c r="Y303" s="314"/>
      <c r="Z303" s="314"/>
    </row>
    <row r="304" ht="12.0" customHeight="1">
      <c r="A304" s="314"/>
      <c r="B304" s="1"/>
      <c r="C304" s="1"/>
      <c r="D304" s="1"/>
      <c r="E304" s="1"/>
      <c r="F304" s="1"/>
      <c r="G304" s="314"/>
      <c r="H304" s="314"/>
      <c r="I304" s="314"/>
      <c r="J304" s="314"/>
      <c r="K304" s="319"/>
      <c r="L304" s="314"/>
      <c r="M304" s="314"/>
      <c r="N304" s="314"/>
      <c r="O304" s="314"/>
      <c r="P304" s="314"/>
      <c r="Q304" s="314"/>
      <c r="R304" s="314"/>
      <c r="S304" s="314"/>
      <c r="T304" s="314"/>
      <c r="U304" s="314"/>
      <c r="V304" s="314"/>
      <c r="W304" s="314"/>
      <c r="X304" s="314"/>
      <c r="Y304" s="314"/>
      <c r="Z304" s="314"/>
    </row>
    <row r="305" ht="12.0" customHeight="1">
      <c r="A305" s="314"/>
      <c r="B305" s="1"/>
      <c r="C305" s="1"/>
      <c r="D305" s="1"/>
      <c r="E305" s="1"/>
      <c r="F305" s="1"/>
      <c r="G305" s="314"/>
      <c r="H305" s="314"/>
      <c r="I305" s="314"/>
      <c r="J305" s="314"/>
      <c r="K305" s="319"/>
      <c r="L305" s="314"/>
      <c r="M305" s="314"/>
      <c r="N305" s="314"/>
      <c r="O305" s="314"/>
      <c r="P305" s="314"/>
      <c r="Q305" s="314"/>
      <c r="R305" s="314"/>
      <c r="S305" s="314"/>
      <c r="T305" s="314"/>
      <c r="U305" s="314"/>
      <c r="V305" s="314"/>
      <c r="W305" s="314"/>
      <c r="X305" s="314"/>
      <c r="Y305" s="314"/>
      <c r="Z305" s="314"/>
    </row>
    <row r="306" ht="12.0" customHeight="1">
      <c r="A306" s="314"/>
      <c r="B306" s="1"/>
      <c r="C306" s="1"/>
      <c r="D306" s="1"/>
      <c r="E306" s="1"/>
      <c r="F306" s="1"/>
      <c r="G306" s="314"/>
      <c r="H306" s="314"/>
      <c r="I306" s="314"/>
      <c r="J306" s="314"/>
      <c r="K306" s="319"/>
      <c r="L306" s="314"/>
      <c r="M306" s="314"/>
      <c r="N306" s="314"/>
      <c r="O306" s="314"/>
      <c r="P306" s="314"/>
      <c r="Q306" s="314"/>
      <c r="R306" s="314"/>
      <c r="S306" s="314"/>
      <c r="T306" s="314"/>
      <c r="U306" s="314"/>
      <c r="V306" s="314"/>
      <c r="W306" s="314"/>
      <c r="X306" s="314"/>
      <c r="Y306" s="314"/>
      <c r="Z306" s="314"/>
    </row>
    <row r="307" ht="12.0" customHeight="1">
      <c r="A307" s="314"/>
      <c r="B307" s="1"/>
      <c r="C307" s="1"/>
      <c r="D307" s="1"/>
      <c r="E307" s="1"/>
      <c r="F307" s="1"/>
      <c r="G307" s="314"/>
      <c r="H307" s="314"/>
      <c r="I307" s="314"/>
      <c r="J307" s="314"/>
      <c r="K307" s="319"/>
      <c r="L307" s="314"/>
      <c r="M307" s="314"/>
      <c r="N307" s="314"/>
      <c r="O307" s="314"/>
      <c r="P307" s="314"/>
      <c r="Q307" s="314"/>
      <c r="R307" s="314"/>
      <c r="S307" s="314"/>
      <c r="T307" s="314"/>
      <c r="U307" s="314"/>
      <c r="V307" s="314"/>
      <c r="W307" s="314"/>
      <c r="X307" s="314"/>
      <c r="Y307" s="314"/>
      <c r="Z307" s="314"/>
    </row>
    <row r="308" ht="12.0" customHeight="1">
      <c r="A308" s="314"/>
      <c r="B308" s="1"/>
      <c r="C308" s="1"/>
      <c r="D308" s="1"/>
      <c r="E308" s="1"/>
      <c r="F308" s="1"/>
      <c r="G308" s="314"/>
      <c r="H308" s="314"/>
      <c r="I308" s="314"/>
      <c r="J308" s="314"/>
      <c r="K308" s="319"/>
      <c r="L308" s="314"/>
      <c r="M308" s="314"/>
      <c r="N308" s="314"/>
      <c r="O308" s="314"/>
      <c r="P308" s="314"/>
      <c r="Q308" s="314"/>
      <c r="R308" s="314"/>
      <c r="S308" s="314"/>
      <c r="T308" s="314"/>
      <c r="U308" s="314"/>
      <c r="V308" s="314"/>
      <c r="W308" s="314"/>
      <c r="X308" s="314"/>
      <c r="Y308" s="314"/>
      <c r="Z308" s="314"/>
    </row>
    <row r="309" ht="12.0" customHeight="1">
      <c r="A309" s="314"/>
      <c r="B309" s="1"/>
      <c r="C309" s="1"/>
      <c r="D309" s="1"/>
      <c r="E309" s="1"/>
      <c r="F309" s="1"/>
      <c r="G309" s="314"/>
      <c r="H309" s="314"/>
      <c r="I309" s="314"/>
      <c r="J309" s="314"/>
      <c r="K309" s="319"/>
      <c r="L309" s="314"/>
      <c r="M309" s="314"/>
      <c r="N309" s="314"/>
      <c r="O309" s="314"/>
      <c r="P309" s="314"/>
      <c r="Q309" s="314"/>
      <c r="R309" s="314"/>
      <c r="S309" s="314"/>
      <c r="T309" s="314"/>
      <c r="U309" s="314"/>
      <c r="V309" s="314"/>
      <c r="W309" s="314"/>
      <c r="X309" s="314"/>
      <c r="Y309" s="314"/>
      <c r="Z309" s="314"/>
    </row>
    <row r="310" ht="12.0" customHeight="1">
      <c r="A310" s="314"/>
      <c r="B310" s="1"/>
      <c r="C310" s="1"/>
      <c r="D310" s="1"/>
      <c r="E310" s="1"/>
      <c r="F310" s="1"/>
      <c r="G310" s="314"/>
      <c r="H310" s="314"/>
      <c r="I310" s="314"/>
      <c r="J310" s="314"/>
      <c r="K310" s="319"/>
      <c r="L310" s="314"/>
      <c r="M310" s="314"/>
      <c r="N310" s="314"/>
      <c r="O310" s="314"/>
      <c r="P310" s="314"/>
      <c r="Q310" s="314"/>
      <c r="R310" s="314"/>
      <c r="S310" s="314"/>
      <c r="T310" s="314"/>
      <c r="U310" s="314"/>
      <c r="V310" s="314"/>
      <c r="W310" s="314"/>
      <c r="X310" s="314"/>
      <c r="Y310" s="314"/>
      <c r="Z310" s="314"/>
    </row>
    <row r="311" ht="12.0" customHeight="1">
      <c r="A311" s="314"/>
      <c r="B311" s="1"/>
      <c r="C311" s="1"/>
      <c r="D311" s="1"/>
      <c r="E311" s="1"/>
      <c r="F311" s="1"/>
      <c r="G311" s="314"/>
      <c r="H311" s="314"/>
      <c r="I311" s="314"/>
      <c r="J311" s="314"/>
      <c r="K311" s="319"/>
      <c r="L311" s="314"/>
      <c r="M311" s="314"/>
      <c r="N311" s="314"/>
      <c r="O311" s="314"/>
      <c r="P311" s="314"/>
      <c r="Q311" s="314"/>
      <c r="R311" s="314"/>
      <c r="S311" s="314"/>
      <c r="T311" s="314"/>
      <c r="U311" s="314"/>
      <c r="V311" s="314"/>
      <c r="W311" s="314"/>
      <c r="X311" s="314"/>
      <c r="Y311" s="314"/>
      <c r="Z311" s="314"/>
    </row>
    <row r="312" ht="12.0" customHeight="1">
      <c r="A312" s="314"/>
      <c r="B312" s="1"/>
      <c r="C312" s="1"/>
      <c r="D312" s="1"/>
      <c r="E312" s="1"/>
      <c r="F312" s="1"/>
      <c r="G312" s="314"/>
      <c r="H312" s="314"/>
      <c r="I312" s="314"/>
      <c r="J312" s="314"/>
      <c r="K312" s="319"/>
      <c r="L312" s="314"/>
      <c r="M312" s="314"/>
      <c r="N312" s="314"/>
      <c r="O312" s="314"/>
      <c r="P312" s="314"/>
      <c r="Q312" s="314"/>
      <c r="R312" s="314"/>
      <c r="S312" s="314"/>
      <c r="T312" s="314"/>
      <c r="U312" s="314"/>
      <c r="V312" s="314"/>
      <c r="W312" s="314"/>
      <c r="X312" s="314"/>
      <c r="Y312" s="314"/>
      <c r="Z312" s="314"/>
    </row>
    <row r="313" ht="12.0" customHeight="1">
      <c r="A313" s="314"/>
      <c r="B313" s="1"/>
      <c r="C313" s="1"/>
      <c r="D313" s="1"/>
      <c r="E313" s="1"/>
      <c r="F313" s="1"/>
      <c r="G313" s="314"/>
      <c r="H313" s="314"/>
      <c r="I313" s="314"/>
      <c r="J313" s="314"/>
      <c r="K313" s="319"/>
      <c r="L313" s="314"/>
      <c r="M313" s="314"/>
      <c r="N313" s="314"/>
      <c r="O313" s="314"/>
      <c r="P313" s="314"/>
      <c r="Q313" s="314"/>
      <c r="R313" s="314"/>
      <c r="S313" s="314"/>
      <c r="T313" s="314"/>
      <c r="U313" s="314"/>
      <c r="V313" s="314"/>
      <c r="W313" s="314"/>
      <c r="X313" s="314"/>
      <c r="Y313" s="314"/>
      <c r="Z313" s="314"/>
    </row>
    <row r="314" ht="12.0" customHeight="1">
      <c r="A314" s="314"/>
      <c r="B314" s="1"/>
      <c r="C314" s="1"/>
      <c r="D314" s="1"/>
      <c r="E314" s="1"/>
      <c r="F314" s="1"/>
      <c r="G314" s="314"/>
      <c r="H314" s="314"/>
      <c r="I314" s="314"/>
      <c r="J314" s="314"/>
      <c r="K314" s="319"/>
      <c r="L314" s="314"/>
      <c r="M314" s="314"/>
      <c r="N314" s="314"/>
      <c r="O314" s="314"/>
      <c r="P314" s="314"/>
      <c r="Q314" s="314"/>
      <c r="R314" s="314"/>
      <c r="S314" s="314"/>
      <c r="T314" s="314"/>
      <c r="U314" s="314"/>
      <c r="V314" s="314"/>
      <c r="W314" s="314"/>
      <c r="X314" s="314"/>
      <c r="Y314" s="314"/>
      <c r="Z314" s="314"/>
    </row>
    <row r="315" ht="12.0" customHeight="1">
      <c r="A315" s="314"/>
      <c r="B315" s="1"/>
      <c r="C315" s="1"/>
      <c r="D315" s="1"/>
      <c r="E315" s="1"/>
      <c r="F315" s="1"/>
      <c r="G315" s="314"/>
      <c r="H315" s="314"/>
      <c r="I315" s="314"/>
      <c r="J315" s="314"/>
      <c r="K315" s="319"/>
      <c r="L315" s="314"/>
      <c r="M315" s="314"/>
      <c r="N315" s="314"/>
      <c r="O315" s="314"/>
      <c r="P315" s="314"/>
      <c r="Q315" s="314"/>
      <c r="R315" s="314"/>
      <c r="S315" s="314"/>
      <c r="T315" s="314"/>
      <c r="U315" s="314"/>
      <c r="V315" s="314"/>
      <c r="W315" s="314"/>
      <c r="X315" s="314"/>
      <c r="Y315" s="314"/>
      <c r="Z315" s="314"/>
    </row>
    <row r="316" ht="12.0" customHeight="1">
      <c r="A316" s="314"/>
      <c r="B316" s="1"/>
      <c r="C316" s="1"/>
      <c r="D316" s="1"/>
      <c r="E316" s="1"/>
      <c r="F316" s="1"/>
      <c r="G316" s="314"/>
      <c r="H316" s="314"/>
      <c r="I316" s="314"/>
      <c r="J316" s="314"/>
      <c r="K316" s="319"/>
      <c r="L316" s="314"/>
      <c r="M316" s="314"/>
      <c r="N316" s="314"/>
      <c r="O316" s="314"/>
      <c r="P316" s="314"/>
      <c r="Q316" s="314"/>
      <c r="R316" s="314"/>
      <c r="S316" s="314"/>
      <c r="T316" s="314"/>
      <c r="U316" s="314"/>
      <c r="V316" s="314"/>
      <c r="W316" s="314"/>
      <c r="X316" s="314"/>
      <c r="Y316" s="314"/>
      <c r="Z316" s="314"/>
    </row>
    <row r="317" ht="12.0" customHeight="1">
      <c r="A317" s="314"/>
      <c r="B317" s="1"/>
      <c r="C317" s="1"/>
      <c r="D317" s="1"/>
      <c r="E317" s="1"/>
      <c r="F317" s="1"/>
      <c r="G317" s="314"/>
      <c r="H317" s="314"/>
      <c r="I317" s="314"/>
      <c r="J317" s="314"/>
      <c r="K317" s="319"/>
      <c r="L317" s="314"/>
      <c r="M317" s="314"/>
      <c r="N317" s="314"/>
      <c r="O317" s="314"/>
      <c r="P317" s="314"/>
      <c r="Q317" s="314"/>
      <c r="R317" s="314"/>
      <c r="S317" s="314"/>
      <c r="T317" s="314"/>
      <c r="U317" s="314"/>
      <c r="V317" s="314"/>
      <c r="W317" s="314"/>
      <c r="X317" s="314"/>
      <c r="Y317" s="314"/>
      <c r="Z317" s="314"/>
    </row>
    <row r="318" ht="12.0" customHeight="1">
      <c r="A318" s="314"/>
      <c r="B318" s="1"/>
      <c r="C318" s="1"/>
      <c r="D318" s="1"/>
      <c r="E318" s="1"/>
      <c r="F318" s="1"/>
      <c r="G318" s="314"/>
      <c r="H318" s="314"/>
      <c r="I318" s="314"/>
      <c r="J318" s="314"/>
      <c r="K318" s="319"/>
      <c r="L318" s="314"/>
      <c r="M318" s="314"/>
      <c r="N318" s="314"/>
      <c r="O318" s="314"/>
      <c r="P318" s="314"/>
      <c r="Q318" s="314"/>
      <c r="R318" s="314"/>
      <c r="S318" s="314"/>
      <c r="T318" s="314"/>
      <c r="U318" s="314"/>
      <c r="V318" s="314"/>
      <c r="W318" s="314"/>
      <c r="X318" s="314"/>
      <c r="Y318" s="314"/>
      <c r="Z318" s="314"/>
    </row>
    <row r="319" ht="12.0" customHeight="1">
      <c r="A319" s="314"/>
      <c r="B319" s="1"/>
      <c r="C319" s="1"/>
      <c r="D319" s="1"/>
      <c r="E319" s="1"/>
      <c r="F319" s="1"/>
      <c r="G319" s="314"/>
      <c r="H319" s="314"/>
      <c r="I319" s="314"/>
      <c r="J319" s="314"/>
      <c r="K319" s="319"/>
      <c r="L319" s="314"/>
      <c r="M319" s="314"/>
      <c r="N319" s="314"/>
      <c r="O319" s="314"/>
      <c r="P319" s="314"/>
      <c r="Q319" s="314"/>
      <c r="R319" s="314"/>
      <c r="S319" s="314"/>
      <c r="T319" s="314"/>
      <c r="U319" s="314"/>
      <c r="V319" s="314"/>
      <c r="W319" s="314"/>
      <c r="X319" s="314"/>
      <c r="Y319" s="314"/>
      <c r="Z319" s="314"/>
    </row>
    <row r="320" ht="12.0" customHeight="1">
      <c r="A320" s="314"/>
      <c r="B320" s="1"/>
      <c r="C320" s="1"/>
      <c r="D320" s="1"/>
      <c r="E320" s="1"/>
      <c r="F320" s="1"/>
      <c r="G320" s="314"/>
      <c r="H320" s="314"/>
      <c r="I320" s="314"/>
      <c r="J320" s="314"/>
      <c r="K320" s="319"/>
      <c r="L320" s="314"/>
      <c r="M320" s="314"/>
      <c r="N320" s="314"/>
      <c r="O320" s="314"/>
      <c r="P320" s="314"/>
      <c r="Q320" s="314"/>
      <c r="R320" s="314"/>
      <c r="S320" s="314"/>
      <c r="T320" s="314"/>
      <c r="U320" s="314"/>
      <c r="V320" s="314"/>
      <c r="W320" s="314"/>
      <c r="X320" s="314"/>
      <c r="Y320" s="314"/>
      <c r="Z320" s="314"/>
    </row>
    <row r="321" ht="12.0" customHeight="1">
      <c r="A321" s="314"/>
      <c r="B321" s="1"/>
      <c r="C321" s="1"/>
      <c r="D321" s="1"/>
      <c r="E321" s="1"/>
      <c r="F321" s="1"/>
      <c r="G321" s="314"/>
      <c r="H321" s="314"/>
      <c r="I321" s="314"/>
      <c r="J321" s="314"/>
      <c r="K321" s="319"/>
      <c r="L321" s="314"/>
      <c r="M321" s="314"/>
      <c r="N321" s="314"/>
      <c r="O321" s="314"/>
      <c r="P321" s="314"/>
      <c r="Q321" s="314"/>
      <c r="R321" s="314"/>
      <c r="S321" s="314"/>
      <c r="T321" s="314"/>
      <c r="U321" s="314"/>
      <c r="V321" s="314"/>
      <c r="W321" s="314"/>
      <c r="X321" s="314"/>
      <c r="Y321" s="314"/>
      <c r="Z321" s="314"/>
    </row>
    <row r="322" ht="12.0" customHeight="1">
      <c r="A322" s="314"/>
      <c r="B322" s="1"/>
      <c r="C322" s="1"/>
      <c r="D322" s="1"/>
      <c r="E322" s="1"/>
      <c r="F322" s="1"/>
      <c r="G322" s="314"/>
      <c r="H322" s="314"/>
      <c r="I322" s="314"/>
      <c r="J322" s="314"/>
      <c r="K322" s="319"/>
      <c r="L322" s="314"/>
      <c r="M322" s="314"/>
      <c r="N322" s="314"/>
      <c r="O322" s="314"/>
      <c r="P322" s="314"/>
      <c r="Q322" s="314"/>
      <c r="R322" s="314"/>
      <c r="S322" s="314"/>
      <c r="T322" s="314"/>
      <c r="U322" s="314"/>
      <c r="V322" s="314"/>
      <c r="W322" s="314"/>
      <c r="X322" s="314"/>
      <c r="Y322" s="314"/>
      <c r="Z322" s="314"/>
    </row>
    <row r="323" ht="12.0" customHeight="1">
      <c r="A323" s="314"/>
      <c r="B323" s="1"/>
      <c r="C323" s="1"/>
      <c r="D323" s="1"/>
      <c r="E323" s="1"/>
      <c r="F323" s="1"/>
      <c r="G323" s="314"/>
      <c r="H323" s="314"/>
      <c r="I323" s="314"/>
      <c r="J323" s="314"/>
      <c r="K323" s="319"/>
      <c r="L323" s="314"/>
      <c r="M323" s="314"/>
      <c r="N323" s="314"/>
      <c r="O323" s="314"/>
      <c r="P323" s="314"/>
      <c r="Q323" s="314"/>
      <c r="R323" s="314"/>
      <c r="S323" s="314"/>
      <c r="T323" s="314"/>
      <c r="U323" s="314"/>
      <c r="V323" s="314"/>
      <c r="W323" s="314"/>
      <c r="X323" s="314"/>
      <c r="Y323" s="314"/>
      <c r="Z323" s="314"/>
    </row>
    <row r="324" ht="12.0" customHeight="1">
      <c r="A324" s="314"/>
      <c r="B324" s="1"/>
      <c r="C324" s="1"/>
      <c r="D324" s="1"/>
      <c r="E324" s="1"/>
      <c r="F324" s="1"/>
      <c r="G324" s="314"/>
      <c r="H324" s="314"/>
      <c r="I324" s="314"/>
      <c r="J324" s="314"/>
      <c r="K324" s="319"/>
      <c r="L324" s="314"/>
      <c r="M324" s="314"/>
      <c r="N324" s="314"/>
      <c r="O324" s="314"/>
      <c r="P324" s="314"/>
      <c r="Q324" s="314"/>
      <c r="R324" s="314"/>
      <c r="S324" s="314"/>
      <c r="T324" s="314"/>
      <c r="U324" s="314"/>
      <c r="V324" s="314"/>
      <c r="W324" s="314"/>
      <c r="X324" s="314"/>
      <c r="Y324" s="314"/>
      <c r="Z324" s="314"/>
    </row>
    <row r="325" ht="12.0" customHeight="1">
      <c r="A325" s="314"/>
      <c r="B325" s="1"/>
      <c r="C325" s="1"/>
      <c r="D325" s="1"/>
      <c r="E325" s="1"/>
      <c r="F325" s="1"/>
      <c r="G325" s="314"/>
      <c r="H325" s="314"/>
      <c r="I325" s="314"/>
      <c r="J325" s="314"/>
      <c r="K325" s="319"/>
      <c r="L325" s="314"/>
      <c r="M325" s="314"/>
      <c r="N325" s="314"/>
      <c r="O325" s="314"/>
      <c r="P325" s="314"/>
      <c r="Q325" s="314"/>
      <c r="R325" s="314"/>
      <c r="S325" s="314"/>
      <c r="T325" s="314"/>
      <c r="U325" s="314"/>
      <c r="V325" s="314"/>
      <c r="W325" s="314"/>
      <c r="X325" s="314"/>
      <c r="Y325" s="314"/>
      <c r="Z325" s="314"/>
    </row>
    <row r="326" ht="12.0" customHeight="1">
      <c r="A326" s="314"/>
      <c r="B326" s="1"/>
      <c r="C326" s="1"/>
      <c r="D326" s="1"/>
      <c r="E326" s="1"/>
      <c r="F326" s="1"/>
      <c r="G326" s="314"/>
      <c r="H326" s="314"/>
      <c r="I326" s="314"/>
      <c r="J326" s="314"/>
      <c r="K326" s="319"/>
      <c r="L326" s="314"/>
      <c r="M326" s="314"/>
      <c r="N326" s="314"/>
      <c r="O326" s="314"/>
      <c r="P326" s="314"/>
      <c r="Q326" s="314"/>
      <c r="R326" s="314"/>
      <c r="S326" s="314"/>
      <c r="T326" s="314"/>
      <c r="U326" s="314"/>
      <c r="V326" s="314"/>
      <c r="W326" s="314"/>
      <c r="X326" s="314"/>
      <c r="Y326" s="314"/>
      <c r="Z326" s="314"/>
    </row>
    <row r="327" ht="12.0" customHeight="1">
      <c r="A327" s="314"/>
      <c r="B327" s="1"/>
      <c r="C327" s="1"/>
      <c r="D327" s="1"/>
      <c r="E327" s="1"/>
      <c r="F327" s="1"/>
      <c r="G327" s="314"/>
      <c r="H327" s="314"/>
      <c r="I327" s="314"/>
      <c r="J327" s="314"/>
      <c r="K327" s="319"/>
      <c r="L327" s="314"/>
      <c r="M327" s="314"/>
      <c r="N327" s="314"/>
      <c r="O327" s="314"/>
      <c r="P327" s="314"/>
      <c r="Q327" s="314"/>
      <c r="R327" s="314"/>
      <c r="S327" s="314"/>
      <c r="T327" s="314"/>
      <c r="U327" s="314"/>
      <c r="V327" s="314"/>
      <c r="W327" s="314"/>
      <c r="X327" s="314"/>
      <c r="Y327" s="314"/>
      <c r="Z327" s="314"/>
    </row>
    <row r="328" ht="12.0" customHeight="1">
      <c r="A328" s="314"/>
      <c r="B328" s="1"/>
      <c r="C328" s="1"/>
      <c r="D328" s="1"/>
      <c r="E328" s="1"/>
      <c r="F328" s="1"/>
      <c r="G328" s="314"/>
      <c r="H328" s="314"/>
      <c r="I328" s="314"/>
      <c r="J328" s="314"/>
      <c r="K328" s="319"/>
      <c r="L328" s="314"/>
      <c r="M328" s="314"/>
      <c r="N328" s="314"/>
      <c r="O328" s="314"/>
      <c r="P328" s="314"/>
      <c r="Q328" s="314"/>
      <c r="R328" s="314"/>
      <c r="S328" s="314"/>
      <c r="T328" s="314"/>
      <c r="U328" s="314"/>
      <c r="V328" s="314"/>
      <c r="W328" s="314"/>
      <c r="X328" s="314"/>
      <c r="Y328" s="314"/>
      <c r="Z328" s="314"/>
    </row>
    <row r="329" ht="12.0" customHeight="1">
      <c r="A329" s="314"/>
      <c r="B329" s="1"/>
      <c r="C329" s="1"/>
      <c r="D329" s="1"/>
      <c r="E329" s="1"/>
      <c r="F329" s="1"/>
      <c r="G329" s="314"/>
      <c r="H329" s="314"/>
      <c r="I329" s="314"/>
      <c r="J329" s="314"/>
      <c r="K329" s="319"/>
      <c r="L329" s="314"/>
      <c r="M329" s="314"/>
      <c r="N329" s="314"/>
      <c r="O329" s="314"/>
      <c r="P329" s="314"/>
      <c r="Q329" s="314"/>
      <c r="R329" s="314"/>
      <c r="S329" s="314"/>
      <c r="T329" s="314"/>
      <c r="U329" s="314"/>
      <c r="V329" s="314"/>
      <c r="W329" s="314"/>
      <c r="X329" s="314"/>
      <c r="Y329" s="314"/>
      <c r="Z329" s="314"/>
    </row>
    <row r="330" ht="12.0" customHeight="1">
      <c r="A330" s="314"/>
      <c r="B330" s="1"/>
      <c r="C330" s="1"/>
      <c r="D330" s="1"/>
      <c r="E330" s="1"/>
      <c r="F330" s="1"/>
      <c r="G330" s="314"/>
      <c r="H330" s="314"/>
      <c r="I330" s="314"/>
      <c r="J330" s="314"/>
      <c r="K330" s="319"/>
      <c r="L330" s="314"/>
      <c r="M330" s="314"/>
      <c r="N330" s="314"/>
      <c r="O330" s="314"/>
      <c r="P330" s="314"/>
      <c r="Q330" s="314"/>
      <c r="R330" s="314"/>
      <c r="S330" s="314"/>
      <c r="T330" s="314"/>
      <c r="U330" s="314"/>
      <c r="V330" s="314"/>
      <c r="W330" s="314"/>
      <c r="X330" s="314"/>
      <c r="Y330" s="314"/>
      <c r="Z330" s="314"/>
    </row>
    <row r="331" ht="12.0" customHeight="1">
      <c r="A331" s="314"/>
      <c r="B331" s="1"/>
      <c r="C331" s="1"/>
      <c r="D331" s="1"/>
      <c r="E331" s="1"/>
      <c r="F331" s="1"/>
      <c r="G331" s="314"/>
      <c r="H331" s="314"/>
      <c r="I331" s="314"/>
      <c r="J331" s="314"/>
      <c r="K331" s="319"/>
      <c r="L331" s="314"/>
      <c r="M331" s="314"/>
      <c r="N331" s="314"/>
      <c r="O331" s="314"/>
      <c r="P331" s="314"/>
      <c r="Q331" s="314"/>
      <c r="R331" s="314"/>
      <c r="S331" s="314"/>
      <c r="T331" s="314"/>
      <c r="U331" s="314"/>
      <c r="V331" s="314"/>
      <c r="W331" s="314"/>
      <c r="X331" s="314"/>
      <c r="Y331" s="314"/>
      <c r="Z331" s="314"/>
    </row>
    <row r="332" ht="12.0" customHeight="1">
      <c r="A332" s="314"/>
      <c r="B332" s="1"/>
      <c r="C332" s="1"/>
      <c r="D332" s="1"/>
      <c r="E332" s="1"/>
      <c r="F332" s="1"/>
      <c r="G332" s="314"/>
      <c r="H332" s="314"/>
      <c r="I332" s="314"/>
      <c r="J332" s="314"/>
      <c r="K332" s="319"/>
      <c r="L332" s="314"/>
      <c r="M332" s="314"/>
      <c r="N332" s="314"/>
      <c r="O332" s="314"/>
      <c r="P332" s="314"/>
      <c r="Q332" s="314"/>
      <c r="R332" s="314"/>
      <c r="S332" s="314"/>
      <c r="T332" s="314"/>
      <c r="U332" s="314"/>
      <c r="V332" s="314"/>
      <c r="W332" s="314"/>
      <c r="X332" s="314"/>
      <c r="Y332" s="314"/>
      <c r="Z332" s="314"/>
    </row>
    <row r="333" ht="12.0" customHeight="1">
      <c r="A333" s="314"/>
      <c r="B333" s="1"/>
      <c r="C333" s="1"/>
      <c r="D333" s="1"/>
      <c r="E333" s="1"/>
      <c r="F333" s="1"/>
      <c r="G333" s="314"/>
      <c r="H333" s="314"/>
      <c r="I333" s="314"/>
      <c r="J333" s="314"/>
      <c r="K333" s="319"/>
      <c r="L333" s="314"/>
      <c r="M333" s="314"/>
      <c r="N333" s="314"/>
      <c r="O333" s="314"/>
      <c r="P333" s="314"/>
      <c r="Q333" s="314"/>
      <c r="R333" s="314"/>
      <c r="S333" s="314"/>
      <c r="T333" s="314"/>
      <c r="U333" s="314"/>
      <c r="V333" s="314"/>
      <c r="W333" s="314"/>
      <c r="X333" s="314"/>
      <c r="Y333" s="314"/>
      <c r="Z333" s="314"/>
    </row>
    <row r="334" ht="12.0" customHeight="1">
      <c r="A334" s="314"/>
      <c r="B334" s="1"/>
      <c r="C334" s="1"/>
      <c r="D334" s="1"/>
      <c r="E334" s="1"/>
      <c r="F334" s="1"/>
      <c r="G334" s="314"/>
      <c r="H334" s="314"/>
      <c r="I334" s="314"/>
      <c r="J334" s="314"/>
      <c r="K334" s="319"/>
      <c r="L334" s="314"/>
      <c r="M334" s="314"/>
      <c r="N334" s="314"/>
      <c r="O334" s="314"/>
      <c r="P334" s="314"/>
      <c r="Q334" s="314"/>
      <c r="R334" s="314"/>
      <c r="S334" s="314"/>
      <c r="T334" s="314"/>
      <c r="U334" s="314"/>
      <c r="V334" s="314"/>
      <c r="W334" s="314"/>
      <c r="X334" s="314"/>
      <c r="Y334" s="314"/>
      <c r="Z334" s="314"/>
    </row>
    <row r="335" ht="12.0" customHeight="1">
      <c r="A335" s="314"/>
      <c r="B335" s="1"/>
      <c r="C335" s="1"/>
      <c r="D335" s="1"/>
      <c r="E335" s="1"/>
      <c r="F335" s="1"/>
      <c r="G335" s="314"/>
      <c r="H335" s="314"/>
      <c r="I335" s="314"/>
      <c r="J335" s="314"/>
      <c r="K335" s="319"/>
      <c r="L335" s="314"/>
      <c r="M335" s="314"/>
      <c r="N335" s="314"/>
      <c r="O335" s="314"/>
      <c r="P335" s="314"/>
      <c r="Q335" s="314"/>
      <c r="R335" s="314"/>
      <c r="S335" s="314"/>
      <c r="T335" s="314"/>
      <c r="U335" s="314"/>
      <c r="V335" s="314"/>
      <c r="W335" s="314"/>
      <c r="X335" s="314"/>
      <c r="Y335" s="314"/>
      <c r="Z335" s="314"/>
    </row>
    <row r="336" ht="12.0" customHeight="1">
      <c r="A336" s="314"/>
      <c r="B336" s="1"/>
      <c r="C336" s="1"/>
      <c r="D336" s="1"/>
      <c r="E336" s="1"/>
      <c r="F336" s="1"/>
      <c r="G336" s="314"/>
      <c r="H336" s="314"/>
      <c r="I336" s="314"/>
      <c r="J336" s="314"/>
      <c r="K336" s="319"/>
      <c r="L336" s="314"/>
      <c r="M336" s="314"/>
      <c r="N336" s="314"/>
      <c r="O336" s="314"/>
      <c r="P336" s="314"/>
      <c r="Q336" s="314"/>
      <c r="R336" s="314"/>
      <c r="S336" s="314"/>
      <c r="T336" s="314"/>
      <c r="U336" s="314"/>
      <c r="V336" s="314"/>
      <c r="W336" s="314"/>
      <c r="X336" s="314"/>
      <c r="Y336" s="314"/>
      <c r="Z336" s="314"/>
    </row>
    <row r="337" ht="12.0" customHeight="1">
      <c r="A337" s="314"/>
      <c r="B337" s="1"/>
      <c r="C337" s="1"/>
      <c r="D337" s="1"/>
      <c r="E337" s="1"/>
      <c r="F337" s="1"/>
      <c r="G337" s="314"/>
      <c r="H337" s="314"/>
      <c r="I337" s="314"/>
      <c r="J337" s="314"/>
      <c r="K337" s="319"/>
      <c r="L337" s="314"/>
      <c r="M337" s="314"/>
      <c r="N337" s="314"/>
      <c r="O337" s="314"/>
      <c r="P337" s="314"/>
      <c r="Q337" s="314"/>
      <c r="R337" s="314"/>
      <c r="S337" s="314"/>
      <c r="T337" s="314"/>
      <c r="U337" s="314"/>
      <c r="V337" s="314"/>
      <c r="W337" s="314"/>
      <c r="X337" s="314"/>
      <c r="Y337" s="314"/>
      <c r="Z337" s="314"/>
    </row>
    <row r="338" ht="12.0" customHeight="1">
      <c r="A338" s="314"/>
      <c r="B338" s="1"/>
      <c r="C338" s="1"/>
      <c r="D338" s="1"/>
      <c r="E338" s="1"/>
      <c r="F338" s="1"/>
      <c r="G338" s="314"/>
      <c r="H338" s="314"/>
      <c r="I338" s="314"/>
      <c r="J338" s="314"/>
      <c r="K338" s="319"/>
      <c r="L338" s="314"/>
      <c r="M338" s="314"/>
      <c r="N338" s="314"/>
      <c r="O338" s="314"/>
      <c r="P338" s="314"/>
      <c r="Q338" s="314"/>
      <c r="R338" s="314"/>
      <c r="S338" s="314"/>
      <c r="T338" s="314"/>
      <c r="U338" s="314"/>
      <c r="V338" s="314"/>
      <c r="W338" s="314"/>
      <c r="X338" s="314"/>
      <c r="Y338" s="314"/>
      <c r="Z338" s="314"/>
    </row>
    <row r="339" ht="12.0" customHeight="1">
      <c r="A339" s="314"/>
      <c r="B339" s="1"/>
      <c r="C339" s="1"/>
      <c r="D339" s="1"/>
      <c r="E339" s="1"/>
      <c r="F339" s="1"/>
      <c r="G339" s="314"/>
      <c r="H339" s="314"/>
      <c r="I339" s="314"/>
      <c r="J339" s="314"/>
      <c r="K339" s="319"/>
      <c r="L339" s="314"/>
      <c r="M339" s="314"/>
      <c r="N339" s="314"/>
      <c r="O339" s="314"/>
      <c r="P339" s="314"/>
      <c r="Q339" s="314"/>
      <c r="R339" s="314"/>
      <c r="S339" s="314"/>
      <c r="T339" s="314"/>
      <c r="U339" s="314"/>
      <c r="V339" s="314"/>
      <c r="W339" s="314"/>
      <c r="X339" s="314"/>
      <c r="Y339" s="314"/>
      <c r="Z339" s="314"/>
    </row>
    <row r="340" ht="12.0" customHeight="1">
      <c r="A340" s="314"/>
      <c r="B340" s="1"/>
      <c r="C340" s="1"/>
      <c r="D340" s="1"/>
      <c r="E340" s="1"/>
      <c r="F340" s="1"/>
      <c r="G340" s="314"/>
      <c r="H340" s="314"/>
      <c r="I340" s="314"/>
      <c r="J340" s="314"/>
      <c r="K340" s="319"/>
      <c r="L340" s="314"/>
      <c r="M340" s="314"/>
      <c r="N340" s="314"/>
      <c r="O340" s="314"/>
      <c r="P340" s="314"/>
      <c r="Q340" s="314"/>
      <c r="R340" s="314"/>
      <c r="S340" s="314"/>
      <c r="T340" s="314"/>
      <c r="U340" s="314"/>
      <c r="V340" s="314"/>
      <c r="W340" s="314"/>
      <c r="X340" s="314"/>
      <c r="Y340" s="314"/>
      <c r="Z340" s="314"/>
    </row>
    <row r="341" ht="12.0" customHeight="1">
      <c r="A341" s="314"/>
      <c r="B341" s="1"/>
      <c r="C341" s="1"/>
      <c r="D341" s="1"/>
      <c r="E341" s="1"/>
      <c r="F341" s="1"/>
      <c r="G341" s="314"/>
      <c r="H341" s="314"/>
      <c r="I341" s="314"/>
      <c r="J341" s="314"/>
      <c r="K341" s="319"/>
      <c r="L341" s="314"/>
      <c r="M341" s="314"/>
      <c r="N341" s="314"/>
      <c r="O341" s="314"/>
      <c r="P341" s="314"/>
      <c r="Q341" s="314"/>
      <c r="R341" s="314"/>
      <c r="S341" s="314"/>
      <c r="T341" s="314"/>
      <c r="U341" s="314"/>
      <c r="V341" s="314"/>
      <c r="W341" s="314"/>
      <c r="X341" s="314"/>
      <c r="Y341" s="314"/>
      <c r="Z341" s="314"/>
    </row>
    <row r="342" ht="12.0" customHeight="1">
      <c r="A342" s="314"/>
      <c r="B342" s="1"/>
      <c r="C342" s="1"/>
      <c r="D342" s="1"/>
      <c r="E342" s="1"/>
      <c r="F342" s="1"/>
      <c r="G342" s="314"/>
      <c r="H342" s="314"/>
      <c r="I342" s="314"/>
      <c r="J342" s="314"/>
      <c r="K342" s="319"/>
      <c r="L342" s="314"/>
      <c r="M342" s="314"/>
      <c r="N342" s="314"/>
      <c r="O342" s="314"/>
      <c r="P342" s="314"/>
      <c r="Q342" s="314"/>
      <c r="R342" s="314"/>
      <c r="S342" s="314"/>
      <c r="T342" s="314"/>
      <c r="U342" s="314"/>
      <c r="V342" s="314"/>
      <c r="W342" s="314"/>
      <c r="X342" s="314"/>
      <c r="Y342" s="314"/>
      <c r="Z342" s="314"/>
    </row>
    <row r="343" ht="12.0" customHeight="1">
      <c r="A343" s="314"/>
      <c r="B343" s="1"/>
      <c r="C343" s="1"/>
      <c r="D343" s="1"/>
      <c r="E343" s="1"/>
      <c r="F343" s="1"/>
      <c r="G343" s="314"/>
      <c r="H343" s="314"/>
      <c r="I343" s="314"/>
      <c r="J343" s="314"/>
      <c r="K343" s="319"/>
      <c r="L343" s="314"/>
      <c r="M343" s="314"/>
      <c r="N343" s="314"/>
      <c r="O343" s="314"/>
      <c r="P343" s="314"/>
      <c r="Q343" s="314"/>
      <c r="R343" s="314"/>
      <c r="S343" s="314"/>
      <c r="T343" s="314"/>
      <c r="U343" s="314"/>
      <c r="V343" s="314"/>
      <c r="W343" s="314"/>
      <c r="X343" s="314"/>
      <c r="Y343" s="314"/>
      <c r="Z343" s="314"/>
    </row>
    <row r="344" ht="12.0" customHeight="1">
      <c r="A344" s="314"/>
      <c r="B344" s="1"/>
      <c r="C344" s="1"/>
      <c r="D344" s="1"/>
      <c r="E344" s="1"/>
      <c r="F344" s="1"/>
      <c r="G344" s="314"/>
      <c r="H344" s="314"/>
      <c r="I344" s="314"/>
      <c r="J344" s="314"/>
      <c r="K344" s="319"/>
      <c r="L344" s="314"/>
      <c r="M344" s="314"/>
      <c r="N344" s="314"/>
      <c r="O344" s="314"/>
      <c r="P344" s="314"/>
      <c r="Q344" s="314"/>
      <c r="R344" s="314"/>
      <c r="S344" s="314"/>
      <c r="T344" s="314"/>
      <c r="U344" s="314"/>
      <c r="V344" s="314"/>
      <c r="W344" s="314"/>
      <c r="X344" s="314"/>
      <c r="Y344" s="314"/>
      <c r="Z344" s="314"/>
    </row>
    <row r="345" ht="12.0" customHeight="1">
      <c r="A345" s="314"/>
      <c r="B345" s="1"/>
      <c r="C345" s="1"/>
      <c r="D345" s="1"/>
      <c r="E345" s="1"/>
      <c r="F345" s="1"/>
      <c r="G345" s="314"/>
      <c r="H345" s="314"/>
      <c r="I345" s="314"/>
      <c r="J345" s="314"/>
      <c r="K345" s="319"/>
      <c r="L345" s="314"/>
      <c r="M345" s="314"/>
      <c r="N345" s="314"/>
      <c r="O345" s="314"/>
      <c r="P345" s="314"/>
      <c r="Q345" s="314"/>
      <c r="R345" s="314"/>
      <c r="S345" s="314"/>
      <c r="T345" s="314"/>
      <c r="U345" s="314"/>
      <c r="V345" s="314"/>
      <c r="W345" s="314"/>
      <c r="X345" s="314"/>
      <c r="Y345" s="314"/>
      <c r="Z345" s="314"/>
    </row>
    <row r="346" ht="12.0" customHeight="1">
      <c r="A346" s="314"/>
      <c r="B346" s="1"/>
      <c r="C346" s="1"/>
      <c r="D346" s="1"/>
      <c r="E346" s="1"/>
      <c r="F346" s="1"/>
      <c r="G346" s="314"/>
      <c r="H346" s="314"/>
      <c r="I346" s="314"/>
      <c r="J346" s="314"/>
      <c r="K346" s="319"/>
      <c r="L346" s="314"/>
      <c r="M346" s="314"/>
      <c r="N346" s="314"/>
      <c r="O346" s="314"/>
      <c r="P346" s="314"/>
      <c r="Q346" s="314"/>
      <c r="R346" s="314"/>
      <c r="S346" s="314"/>
      <c r="T346" s="314"/>
      <c r="U346" s="314"/>
      <c r="V346" s="314"/>
      <c r="W346" s="314"/>
      <c r="X346" s="314"/>
      <c r="Y346" s="314"/>
      <c r="Z346" s="314"/>
    </row>
    <row r="347" ht="12.0" customHeight="1">
      <c r="A347" s="314"/>
      <c r="B347" s="1"/>
      <c r="C347" s="1"/>
      <c r="D347" s="1"/>
      <c r="E347" s="1"/>
      <c r="F347" s="1"/>
      <c r="G347" s="314"/>
      <c r="H347" s="314"/>
      <c r="I347" s="314"/>
      <c r="J347" s="314"/>
      <c r="K347" s="319"/>
      <c r="L347" s="314"/>
      <c r="M347" s="314"/>
      <c r="N347" s="314"/>
      <c r="O347" s="314"/>
      <c r="P347" s="314"/>
      <c r="Q347" s="314"/>
      <c r="R347" s="314"/>
      <c r="S347" s="314"/>
      <c r="T347" s="314"/>
      <c r="U347" s="314"/>
      <c r="V347" s="314"/>
      <c r="W347" s="314"/>
      <c r="X347" s="314"/>
      <c r="Y347" s="314"/>
      <c r="Z347" s="314"/>
    </row>
    <row r="348" ht="12.0" customHeight="1">
      <c r="A348" s="314"/>
      <c r="B348" s="1"/>
      <c r="C348" s="1"/>
      <c r="D348" s="1"/>
      <c r="E348" s="1"/>
      <c r="F348" s="1"/>
      <c r="G348" s="314"/>
      <c r="H348" s="314"/>
      <c r="I348" s="314"/>
      <c r="J348" s="314"/>
      <c r="K348" s="319"/>
      <c r="L348" s="314"/>
      <c r="M348" s="314"/>
      <c r="N348" s="314"/>
      <c r="O348" s="314"/>
      <c r="P348" s="314"/>
      <c r="Q348" s="314"/>
      <c r="R348" s="314"/>
      <c r="S348" s="314"/>
      <c r="T348" s="314"/>
      <c r="U348" s="314"/>
      <c r="V348" s="314"/>
      <c r="W348" s="314"/>
      <c r="X348" s="314"/>
      <c r="Y348" s="314"/>
      <c r="Z348" s="314"/>
    </row>
    <row r="349" ht="12.0" customHeight="1">
      <c r="A349" s="314"/>
      <c r="B349" s="1"/>
      <c r="C349" s="1"/>
      <c r="D349" s="1"/>
      <c r="E349" s="1"/>
      <c r="F349" s="1"/>
      <c r="G349" s="314"/>
      <c r="H349" s="314"/>
      <c r="I349" s="314"/>
      <c r="J349" s="314"/>
      <c r="K349" s="319"/>
      <c r="L349" s="314"/>
      <c r="M349" s="314"/>
      <c r="N349" s="314"/>
      <c r="O349" s="314"/>
      <c r="P349" s="314"/>
      <c r="Q349" s="314"/>
      <c r="R349" s="314"/>
      <c r="S349" s="314"/>
      <c r="T349" s="314"/>
      <c r="U349" s="314"/>
      <c r="V349" s="314"/>
      <c r="W349" s="314"/>
      <c r="X349" s="314"/>
      <c r="Y349" s="314"/>
      <c r="Z349" s="314"/>
    </row>
    <row r="350" ht="12.0" customHeight="1">
      <c r="A350" s="314"/>
      <c r="B350" s="1"/>
      <c r="C350" s="1"/>
      <c r="D350" s="1"/>
      <c r="E350" s="1"/>
      <c r="F350" s="1"/>
      <c r="G350" s="314"/>
      <c r="H350" s="314"/>
      <c r="I350" s="314"/>
      <c r="J350" s="314"/>
      <c r="K350" s="319"/>
      <c r="L350" s="314"/>
      <c r="M350" s="314"/>
      <c r="N350" s="314"/>
      <c r="O350" s="314"/>
      <c r="P350" s="314"/>
      <c r="Q350" s="314"/>
      <c r="R350" s="314"/>
      <c r="S350" s="314"/>
      <c r="T350" s="314"/>
      <c r="U350" s="314"/>
      <c r="V350" s="314"/>
      <c r="W350" s="314"/>
      <c r="X350" s="314"/>
      <c r="Y350" s="314"/>
      <c r="Z350" s="314"/>
    </row>
    <row r="351" ht="12.0" customHeight="1">
      <c r="A351" s="314"/>
      <c r="B351" s="1"/>
      <c r="C351" s="1"/>
      <c r="D351" s="1"/>
      <c r="E351" s="1"/>
      <c r="F351" s="1"/>
      <c r="G351" s="314"/>
      <c r="H351" s="314"/>
      <c r="I351" s="314"/>
      <c r="J351" s="314"/>
      <c r="K351" s="319"/>
      <c r="L351" s="314"/>
      <c r="M351" s="314"/>
      <c r="N351" s="314"/>
      <c r="O351" s="314"/>
      <c r="P351" s="314"/>
      <c r="Q351" s="314"/>
      <c r="R351" s="314"/>
      <c r="S351" s="314"/>
      <c r="T351" s="314"/>
      <c r="U351" s="314"/>
      <c r="V351" s="314"/>
      <c r="W351" s="314"/>
      <c r="X351" s="314"/>
      <c r="Y351" s="314"/>
      <c r="Z351" s="314"/>
    </row>
    <row r="352" ht="12.0" customHeight="1">
      <c r="A352" s="314"/>
      <c r="B352" s="1"/>
      <c r="C352" s="1"/>
      <c r="D352" s="1"/>
      <c r="E352" s="1"/>
      <c r="F352" s="1"/>
      <c r="G352" s="314"/>
      <c r="H352" s="314"/>
      <c r="I352" s="314"/>
      <c r="J352" s="314"/>
      <c r="K352" s="319"/>
      <c r="L352" s="314"/>
      <c r="M352" s="314"/>
      <c r="N352" s="314"/>
      <c r="O352" s="314"/>
      <c r="P352" s="314"/>
      <c r="Q352" s="314"/>
      <c r="R352" s="314"/>
      <c r="S352" s="314"/>
      <c r="T352" s="314"/>
      <c r="U352" s="314"/>
      <c r="V352" s="314"/>
      <c r="W352" s="314"/>
      <c r="X352" s="314"/>
      <c r="Y352" s="314"/>
      <c r="Z352" s="314"/>
    </row>
    <row r="353" ht="12.0" customHeight="1">
      <c r="A353" s="314"/>
      <c r="B353" s="1"/>
      <c r="C353" s="1"/>
      <c r="D353" s="1"/>
      <c r="E353" s="1"/>
      <c r="F353" s="1"/>
      <c r="G353" s="314"/>
      <c r="H353" s="314"/>
      <c r="I353" s="314"/>
      <c r="J353" s="314"/>
      <c r="K353" s="319"/>
      <c r="L353" s="314"/>
      <c r="M353" s="314"/>
      <c r="N353" s="314"/>
      <c r="O353" s="314"/>
      <c r="P353" s="314"/>
      <c r="Q353" s="314"/>
      <c r="R353" s="314"/>
      <c r="S353" s="314"/>
      <c r="T353" s="314"/>
      <c r="U353" s="314"/>
      <c r="V353" s="314"/>
      <c r="W353" s="314"/>
      <c r="X353" s="314"/>
      <c r="Y353" s="314"/>
      <c r="Z353" s="314"/>
    </row>
    <row r="354" ht="12.0" customHeight="1">
      <c r="A354" s="314"/>
      <c r="B354" s="1"/>
      <c r="C354" s="1"/>
      <c r="D354" s="1"/>
      <c r="E354" s="1"/>
      <c r="F354" s="1"/>
      <c r="G354" s="314"/>
      <c r="H354" s="314"/>
      <c r="I354" s="314"/>
      <c r="J354" s="314"/>
      <c r="K354" s="319"/>
      <c r="L354" s="314"/>
      <c r="M354" s="314"/>
      <c r="N354" s="314"/>
      <c r="O354" s="314"/>
      <c r="P354" s="314"/>
      <c r="Q354" s="314"/>
      <c r="R354" s="314"/>
      <c r="S354" s="314"/>
      <c r="T354" s="314"/>
      <c r="U354" s="314"/>
      <c r="V354" s="314"/>
      <c r="W354" s="314"/>
      <c r="X354" s="314"/>
      <c r="Y354" s="314"/>
      <c r="Z354" s="314"/>
    </row>
    <row r="355" ht="12.0" customHeight="1">
      <c r="A355" s="314"/>
      <c r="B355" s="1"/>
      <c r="C355" s="1"/>
      <c r="D355" s="1"/>
      <c r="E355" s="1"/>
      <c r="F355" s="1"/>
      <c r="G355" s="314"/>
      <c r="H355" s="314"/>
      <c r="I355" s="314"/>
      <c r="J355" s="314"/>
      <c r="K355" s="319"/>
      <c r="L355" s="314"/>
      <c r="M355" s="314"/>
      <c r="N355" s="314"/>
      <c r="O355" s="314"/>
      <c r="P355" s="314"/>
      <c r="Q355" s="314"/>
      <c r="R355" s="314"/>
      <c r="S355" s="314"/>
      <c r="T355" s="314"/>
      <c r="U355" s="314"/>
      <c r="V355" s="314"/>
      <c r="W355" s="314"/>
      <c r="X355" s="314"/>
      <c r="Y355" s="314"/>
      <c r="Z355" s="314"/>
    </row>
    <row r="356" ht="12.0" customHeight="1">
      <c r="A356" s="314"/>
      <c r="B356" s="1"/>
      <c r="C356" s="1"/>
      <c r="D356" s="1"/>
      <c r="E356" s="1"/>
      <c r="F356" s="1"/>
      <c r="G356" s="314"/>
      <c r="H356" s="314"/>
      <c r="I356" s="314"/>
      <c r="J356" s="314"/>
      <c r="K356" s="319"/>
      <c r="L356" s="314"/>
      <c r="M356" s="314"/>
      <c r="N356" s="314"/>
      <c r="O356" s="314"/>
      <c r="P356" s="314"/>
      <c r="Q356" s="314"/>
      <c r="R356" s="314"/>
      <c r="S356" s="314"/>
      <c r="T356" s="314"/>
      <c r="U356" s="314"/>
      <c r="V356" s="314"/>
      <c r="W356" s="314"/>
      <c r="X356" s="314"/>
      <c r="Y356" s="314"/>
      <c r="Z356" s="314"/>
    </row>
    <row r="357" ht="12.0" customHeight="1">
      <c r="A357" s="314"/>
      <c r="B357" s="1"/>
      <c r="C357" s="1"/>
      <c r="D357" s="1"/>
      <c r="E357" s="1"/>
      <c r="F357" s="1"/>
      <c r="G357" s="314"/>
      <c r="H357" s="314"/>
      <c r="I357" s="314"/>
      <c r="J357" s="314"/>
      <c r="K357" s="319"/>
      <c r="L357" s="314"/>
      <c r="M357" s="314"/>
      <c r="N357" s="314"/>
      <c r="O357" s="314"/>
      <c r="P357" s="314"/>
      <c r="Q357" s="314"/>
      <c r="R357" s="314"/>
      <c r="S357" s="314"/>
      <c r="T357" s="314"/>
      <c r="U357" s="314"/>
      <c r="V357" s="314"/>
      <c r="W357" s="314"/>
      <c r="X357" s="314"/>
      <c r="Y357" s="314"/>
      <c r="Z357" s="314"/>
    </row>
    <row r="358" ht="12.0" customHeight="1">
      <c r="A358" s="314"/>
      <c r="B358" s="1"/>
      <c r="C358" s="1"/>
      <c r="D358" s="1"/>
      <c r="E358" s="1"/>
      <c r="F358" s="1"/>
      <c r="G358" s="314"/>
      <c r="H358" s="314"/>
      <c r="I358" s="314"/>
      <c r="J358" s="314"/>
      <c r="K358" s="319"/>
      <c r="L358" s="314"/>
      <c r="M358" s="314"/>
      <c r="N358" s="314"/>
      <c r="O358" s="314"/>
      <c r="P358" s="314"/>
      <c r="Q358" s="314"/>
      <c r="R358" s="314"/>
      <c r="S358" s="314"/>
      <c r="T358" s="314"/>
      <c r="U358" s="314"/>
      <c r="V358" s="314"/>
      <c r="W358" s="314"/>
      <c r="X358" s="314"/>
      <c r="Y358" s="314"/>
      <c r="Z358" s="314"/>
    </row>
    <row r="359" ht="12.0" customHeight="1">
      <c r="A359" s="314"/>
      <c r="B359" s="1"/>
      <c r="C359" s="1"/>
      <c r="D359" s="1"/>
      <c r="E359" s="1"/>
      <c r="F359" s="1"/>
      <c r="G359" s="314"/>
      <c r="H359" s="314"/>
      <c r="I359" s="314"/>
      <c r="J359" s="314"/>
      <c r="K359" s="319"/>
      <c r="L359" s="314"/>
      <c r="M359" s="314"/>
      <c r="N359" s="314"/>
      <c r="O359" s="314"/>
      <c r="P359" s="314"/>
      <c r="Q359" s="314"/>
      <c r="R359" s="314"/>
      <c r="S359" s="314"/>
      <c r="T359" s="314"/>
      <c r="U359" s="314"/>
      <c r="V359" s="314"/>
      <c r="W359" s="314"/>
      <c r="X359" s="314"/>
      <c r="Y359" s="314"/>
      <c r="Z359" s="314"/>
    </row>
    <row r="360" ht="12.0" customHeight="1">
      <c r="A360" s="314"/>
      <c r="B360" s="1"/>
      <c r="C360" s="1"/>
      <c r="D360" s="1"/>
      <c r="E360" s="1"/>
      <c r="F360" s="1"/>
      <c r="G360" s="314"/>
      <c r="H360" s="314"/>
      <c r="I360" s="314"/>
      <c r="J360" s="314"/>
      <c r="K360" s="319"/>
      <c r="L360" s="314"/>
      <c r="M360" s="314"/>
      <c r="N360" s="314"/>
      <c r="O360" s="314"/>
      <c r="P360" s="314"/>
      <c r="Q360" s="314"/>
      <c r="R360" s="314"/>
      <c r="S360" s="314"/>
      <c r="T360" s="314"/>
      <c r="U360" s="314"/>
      <c r="V360" s="314"/>
      <c r="W360" s="314"/>
      <c r="X360" s="314"/>
      <c r="Y360" s="314"/>
      <c r="Z360" s="314"/>
    </row>
    <row r="361" ht="12.0" customHeight="1">
      <c r="A361" s="314"/>
      <c r="B361" s="1"/>
      <c r="C361" s="1"/>
      <c r="D361" s="1"/>
      <c r="E361" s="1"/>
      <c r="F361" s="1"/>
      <c r="G361" s="314"/>
      <c r="H361" s="314"/>
      <c r="I361" s="314"/>
      <c r="J361" s="314"/>
      <c r="K361" s="319"/>
      <c r="L361" s="314"/>
      <c r="M361" s="314"/>
      <c r="N361" s="314"/>
      <c r="O361" s="314"/>
      <c r="P361" s="314"/>
      <c r="Q361" s="314"/>
      <c r="R361" s="314"/>
      <c r="S361" s="314"/>
      <c r="T361" s="314"/>
      <c r="U361" s="314"/>
      <c r="V361" s="314"/>
      <c r="W361" s="314"/>
      <c r="X361" s="314"/>
      <c r="Y361" s="314"/>
      <c r="Z361" s="314"/>
    </row>
    <row r="362" ht="12.0" customHeight="1">
      <c r="A362" s="314"/>
      <c r="B362" s="1"/>
      <c r="C362" s="1"/>
      <c r="D362" s="1"/>
      <c r="E362" s="1"/>
      <c r="F362" s="1"/>
      <c r="G362" s="314"/>
      <c r="H362" s="314"/>
      <c r="I362" s="314"/>
      <c r="J362" s="314"/>
      <c r="K362" s="319"/>
      <c r="L362" s="314"/>
      <c r="M362" s="314"/>
      <c r="N362" s="314"/>
      <c r="O362" s="314"/>
      <c r="P362" s="314"/>
      <c r="Q362" s="314"/>
      <c r="R362" s="314"/>
      <c r="S362" s="314"/>
      <c r="T362" s="314"/>
      <c r="U362" s="314"/>
      <c r="V362" s="314"/>
      <c r="W362" s="314"/>
      <c r="X362" s="314"/>
      <c r="Y362" s="314"/>
      <c r="Z362" s="314"/>
    </row>
    <row r="363" ht="12.0" customHeight="1">
      <c r="A363" s="314"/>
      <c r="B363" s="1"/>
      <c r="C363" s="1"/>
      <c r="D363" s="1"/>
      <c r="E363" s="1"/>
      <c r="F363" s="1"/>
      <c r="G363" s="314"/>
      <c r="H363" s="314"/>
      <c r="I363" s="314"/>
      <c r="J363" s="314"/>
      <c r="K363" s="319"/>
      <c r="L363" s="314"/>
      <c r="M363" s="314"/>
      <c r="N363" s="314"/>
      <c r="O363" s="314"/>
      <c r="P363" s="314"/>
      <c r="Q363" s="314"/>
      <c r="R363" s="314"/>
      <c r="S363" s="314"/>
      <c r="T363" s="314"/>
      <c r="U363" s="314"/>
      <c r="V363" s="314"/>
      <c r="W363" s="314"/>
      <c r="X363" s="314"/>
      <c r="Y363" s="314"/>
      <c r="Z363" s="314"/>
    </row>
    <row r="364" ht="12.0" customHeight="1">
      <c r="A364" s="314"/>
      <c r="B364" s="1"/>
      <c r="C364" s="1"/>
      <c r="D364" s="1"/>
      <c r="E364" s="1"/>
      <c r="F364" s="1"/>
      <c r="G364" s="314"/>
      <c r="H364" s="314"/>
      <c r="I364" s="314"/>
      <c r="J364" s="314"/>
      <c r="K364" s="319"/>
      <c r="L364" s="314"/>
      <c r="M364" s="314"/>
      <c r="N364" s="314"/>
      <c r="O364" s="314"/>
      <c r="P364" s="314"/>
      <c r="Q364" s="314"/>
      <c r="R364" s="314"/>
      <c r="S364" s="314"/>
      <c r="T364" s="314"/>
      <c r="U364" s="314"/>
      <c r="V364" s="314"/>
      <c r="W364" s="314"/>
      <c r="X364" s="314"/>
      <c r="Y364" s="314"/>
      <c r="Z364" s="314"/>
    </row>
    <row r="365" ht="12.0" customHeight="1">
      <c r="A365" s="314"/>
      <c r="B365" s="1"/>
      <c r="C365" s="1"/>
      <c r="D365" s="1"/>
      <c r="E365" s="1"/>
      <c r="F365" s="1"/>
      <c r="G365" s="314"/>
      <c r="H365" s="314"/>
      <c r="I365" s="314"/>
      <c r="J365" s="314"/>
      <c r="K365" s="319"/>
      <c r="L365" s="314"/>
      <c r="M365" s="314"/>
      <c r="N365" s="314"/>
      <c r="O365" s="314"/>
      <c r="P365" s="314"/>
      <c r="Q365" s="314"/>
      <c r="R365" s="314"/>
      <c r="S365" s="314"/>
      <c r="T365" s="314"/>
      <c r="U365" s="314"/>
      <c r="V365" s="314"/>
      <c r="W365" s="314"/>
      <c r="X365" s="314"/>
      <c r="Y365" s="314"/>
      <c r="Z365" s="314"/>
    </row>
    <row r="366" ht="12.0" customHeight="1">
      <c r="A366" s="314"/>
      <c r="B366" s="1"/>
      <c r="C366" s="1"/>
      <c r="D366" s="1"/>
      <c r="E366" s="1"/>
      <c r="F366" s="1"/>
      <c r="G366" s="314"/>
      <c r="H366" s="314"/>
      <c r="I366" s="314"/>
      <c r="J366" s="314"/>
      <c r="K366" s="319"/>
      <c r="L366" s="314"/>
      <c r="M366" s="314"/>
      <c r="N366" s="314"/>
      <c r="O366" s="314"/>
      <c r="P366" s="314"/>
      <c r="Q366" s="314"/>
      <c r="R366" s="314"/>
      <c r="S366" s="314"/>
      <c r="T366" s="314"/>
      <c r="U366" s="314"/>
      <c r="V366" s="314"/>
      <c r="W366" s="314"/>
      <c r="X366" s="314"/>
      <c r="Y366" s="314"/>
      <c r="Z366" s="314"/>
    </row>
    <row r="367" ht="12.0" customHeight="1">
      <c r="A367" s="314"/>
      <c r="B367" s="1"/>
      <c r="C367" s="1"/>
      <c r="D367" s="1"/>
      <c r="E367" s="1"/>
      <c r="F367" s="1"/>
      <c r="G367" s="314"/>
      <c r="H367" s="314"/>
      <c r="I367" s="314"/>
      <c r="J367" s="314"/>
      <c r="K367" s="319"/>
      <c r="L367" s="314"/>
      <c r="M367" s="314"/>
      <c r="N367" s="314"/>
      <c r="O367" s="314"/>
      <c r="P367" s="314"/>
      <c r="Q367" s="314"/>
      <c r="R367" s="314"/>
      <c r="S367" s="314"/>
      <c r="T367" s="314"/>
      <c r="U367" s="314"/>
      <c r="V367" s="314"/>
      <c r="W367" s="314"/>
      <c r="X367" s="314"/>
      <c r="Y367" s="314"/>
      <c r="Z367" s="314"/>
    </row>
    <row r="368" ht="12.0" customHeight="1">
      <c r="A368" s="314"/>
      <c r="B368" s="1"/>
      <c r="C368" s="1"/>
      <c r="D368" s="1"/>
      <c r="E368" s="1"/>
      <c r="F368" s="1"/>
      <c r="G368" s="314"/>
      <c r="H368" s="314"/>
      <c r="I368" s="314"/>
      <c r="J368" s="314"/>
      <c r="K368" s="319"/>
      <c r="L368" s="314"/>
      <c r="M368" s="314"/>
      <c r="N368" s="314"/>
      <c r="O368" s="314"/>
      <c r="P368" s="314"/>
      <c r="Q368" s="314"/>
      <c r="R368" s="314"/>
      <c r="S368" s="314"/>
      <c r="T368" s="314"/>
      <c r="U368" s="314"/>
      <c r="V368" s="314"/>
      <c r="W368" s="314"/>
      <c r="X368" s="314"/>
      <c r="Y368" s="314"/>
      <c r="Z368" s="314"/>
    </row>
    <row r="369" ht="12.0" customHeight="1">
      <c r="A369" s="314"/>
      <c r="B369" s="1"/>
      <c r="C369" s="1"/>
      <c r="D369" s="1"/>
      <c r="E369" s="1"/>
      <c r="F369" s="1"/>
      <c r="G369" s="314"/>
      <c r="H369" s="314"/>
      <c r="I369" s="314"/>
      <c r="J369" s="314"/>
      <c r="K369" s="319"/>
      <c r="L369" s="314"/>
      <c r="M369" s="314"/>
      <c r="N369" s="314"/>
      <c r="O369" s="314"/>
      <c r="P369" s="314"/>
      <c r="Q369" s="314"/>
      <c r="R369" s="314"/>
      <c r="S369" s="314"/>
      <c r="T369" s="314"/>
      <c r="U369" s="314"/>
      <c r="V369" s="314"/>
      <c r="W369" s="314"/>
      <c r="X369" s="314"/>
      <c r="Y369" s="314"/>
      <c r="Z369" s="314"/>
    </row>
    <row r="370" ht="12.0" customHeight="1">
      <c r="A370" s="314"/>
      <c r="B370" s="1"/>
      <c r="C370" s="1"/>
      <c r="D370" s="1"/>
      <c r="E370" s="1"/>
      <c r="F370" s="1"/>
      <c r="G370" s="314"/>
      <c r="H370" s="314"/>
      <c r="I370" s="314"/>
      <c r="J370" s="314"/>
      <c r="K370" s="319"/>
      <c r="L370" s="314"/>
      <c r="M370" s="314"/>
      <c r="N370" s="314"/>
      <c r="O370" s="314"/>
      <c r="P370" s="314"/>
      <c r="Q370" s="314"/>
      <c r="R370" s="314"/>
      <c r="S370" s="314"/>
      <c r="T370" s="314"/>
      <c r="U370" s="314"/>
      <c r="V370" s="314"/>
      <c r="W370" s="314"/>
      <c r="X370" s="314"/>
      <c r="Y370" s="314"/>
      <c r="Z370" s="314"/>
    </row>
    <row r="371" ht="12.0" customHeight="1">
      <c r="A371" s="314"/>
      <c r="B371" s="1"/>
      <c r="C371" s="1"/>
      <c r="D371" s="1"/>
      <c r="E371" s="1"/>
      <c r="F371" s="1"/>
      <c r="G371" s="314"/>
      <c r="H371" s="314"/>
      <c r="I371" s="314"/>
      <c r="J371" s="314"/>
      <c r="K371" s="319"/>
      <c r="L371" s="314"/>
      <c r="M371" s="314"/>
      <c r="N371" s="314"/>
      <c r="O371" s="314"/>
      <c r="P371" s="314"/>
      <c r="Q371" s="314"/>
      <c r="R371" s="314"/>
      <c r="S371" s="314"/>
      <c r="T371" s="314"/>
      <c r="U371" s="314"/>
      <c r="V371" s="314"/>
      <c r="W371" s="314"/>
      <c r="X371" s="314"/>
      <c r="Y371" s="314"/>
      <c r="Z371" s="314"/>
    </row>
    <row r="372" ht="12.0" customHeight="1">
      <c r="A372" s="314"/>
      <c r="B372" s="1"/>
      <c r="C372" s="1"/>
      <c r="D372" s="1"/>
      <c r="E372" s="1"/>
      <c r="F372" s="1"/>
      <c r="G372" s="314"/>
      <c r="H372" s="314"/>
      <c r="I372" s="314"/>
      <c r="J372" s="314"/>
      <c r="K372" s="319"/>
      <c r="L372" s="314"/>
      <c r="M372" s="314"/>
      <c r="N372" s="314"/>
      <c r="O372" s="314"/>
      <c r="P372" s="314"/>
      <c r="Q372" s="314"/>
      <c r="R372" s="314"/>
      <c r="S372" s="314"/>
      <c r="T372" s="314"/>
      <c r="U372" s="314"/>
      <c r="V372" s="314"/>
      <c r="W372" s="314"/>
      <c r="X372" s="314"/>
      <c r="Y372" s="314"/>
      <c r="Z372" s="314"/>
    </row>
    <row r="373" ht="12.0" customHeight="1">
      <c r="A373" s="314"/>
      <c r="B373" s="1"/>
      <c r="C373" s="1"/>
      <c r="D373" s="1"/>
      <c r="E373" s="1"/>
      <c r="F373" s="1"/>
      <c r="G373" s="314"/>
      <c r="H373" s="314"/>
      <c r="I373" s="314"/>
      <c r="J373" s="314"/>
      <c r="K373" s="319"/>
      <c r="L373" s="314"/>
      <c r="M373" s="314"/>
      <c r="N373" s="314"/>
      <c r="O373" s="314"/>
      <c r="P373" s="314"/>
      <c r="Q373" s="314"/>
      <c r="R373" s="314"/>
      <c r="S373" s="314"/>
      <c r="T373" s="314"/>
      <c r="U373" s="314"/>
      <c r="V373" s="314"/>
      <c r="W373" s="314"/>
      <c r="X373" s="314"/>
      <c r="Y373" s="314"/>
      <c r="Z373" s="314"/>
    </row>
    <row r="374" ht="12.0" customHeight="1">
      <c r="A374" s="314"/>
      <c r="B374" s="1"/>
      <c r="C374" s="1"/>
      <c r="D374" s="1"/>
      <c r="E374" s="1"/>
      <c r="F374" s="1"/>
      <c r="G374" s="314"/>
      <c r="H374" s="314"/>
      <c r="I374" s="314"/>
      <c r="J374" s="314"/>
      <c r="K374" s="319"/>
      <c r="L374" s="314"/>
      <c r="M374" s="314"/>
      <c r="N374" s="314"/>
      <c r="O374" s="314"/>
      <c r="P374" s="314"/>
      <c r="Q374" s="314"/>
      <c r="R374" s="314"/>
      <c r="S374" s="314"/>
      <c r="T374" s="314"/>
      <c r="U374" s="314"/>
      <c r="V374" s="314"/>
      <c r="W374" s="314"/>
      <c r="X374" s="314"/>
      <c r="Y374" s="314"/>
      <c r="Z374" s="314"/>
    </row>
    <row r="375" ht="12.0" customHeight="1">
      <c r="A375" s="314"/>
      <c r="B375" s="1"/>
      <c r="C375" s="1"/>
      <c r="D375" s="1"/>
      <c r="E375" s="1"/>
      <c r="F375" s="1"/>
      <c r="G375" s="314"/>
      <c r="H375" s="314"/>
      <c r="I375" s="314"/>
      <c r="J375" s="314"/>
      <c r="K375" s="319"/>
      <c r="L375" s="314"/>
      <c r="M375" s="314"/>
      <c r="N375" s="314"/>
      <c r="O375" s="314"/>
      <c r="P375" s="314"/>
      <c r="Q375" s="314"/>
      <c r="R375" s="314"/>
      <c r="S375" s="314"/>
      <c r="T375" s="314"/>
      <c r="U375" s="314"/>
      <c r="V375" s="314"/>
      <c r="W375" s="314"/>
      <c r="X375" s="314"/>
      <c r="Y375" s="314"/>
      <c r="Z375" s="314"/>
    </row>
    <row r="376" ht="12.0" customHeight="1">
      <c r="A376" s="314"/>
      <c r="B376" s="1"/>
      <c r="C376" s="1"/>
      <c r="D376" s="1"/>
      <c r="E376" s="1"/>
      <c r="F376" s="1"/>
      <c r="G376" s="314"/>
      <c r="H376" s="314"/>
      <c r="I376" s="314"/>
      <c r="J376" s="314"/>
      <c r="K376" s="319"/>
      <c r="L376" s="314"/>
      <c r="M376" s="314"/>
      <c r="N376" s="314"/>
      <c r="O376" s="314"/>
      <c r="P376" s="314"/>
      <c r="Q376" s="314"/>
      <c r="R376" s="314"/>
      <c r="S376" s="314"/>
      <c r="T376" s="314"/>
      <c r="U376" s="314"/>
      <c r="V376" s="314"/>
      <c r="W376" s="314"/>
      <c r="X376" s="314"/>
      <c r="Y376" s="314"/>
      <c r="Z376" s="314"/>
    </row>
    <row r="377" ht="12.0" customHeight="1">
      <c r="A377" s="314"/>
      <c r="B377" s="1"/>
      <c r="C377" s="1"/>
      <c r="D377" s="1"/>
      <c r="E377" s="1"/>
      <c r="F377" s="1"/>
      <c r="G377" s="314"/>
      <c r="H377" s="314"/>
      <c r="I377" s="314"/>
      <c r="J377" s="314"/>
      <c r="K377" s="319"/>
      <c r="L377" s="314"/>
      <c r="M377" s="314"/>
      <c r="N377" s="314"/>
      <c r="O377" s="314"/>
      <c r="P377" s="314"/>
      <c r="Q377" s="314"/>
      <c r="R377" s="314"/>
      <c r="S377" s="314"/>
      <c r="T377" s="314"/>
      <c r="U377" s="314"/>
      <c r="V377" s="314"/>
      <c r="W377" s="314"/>
      <c r="X377" s="314"/>
      <c r="Y377" s="314"/>
      <c r="Z377" s="314"/>
    </row>
    <row r="378" ht="12.0" customHeight="1">
      <c r="A378" s="314"/>
      <c r="B378" s="1"/>
      <c r="C378" s="1"/>
      <c r="D378" s="1"/>
      <c r="E378" s="1"/>
      <c r="F378" s="1"/>
      <c r="G378" s="314"/>
      <c r="H378" s="314"/>
      <c r="I378" s="314"/>
      <c r="J378" s="314"/>
      <c r="K378" s="319"/>
      <c r="L378" s="314"/>
      <c r="M378" s="314"/>
      <c r="N378" s="314"/>
      <c r="O378" s="314"/>
      <c r="P378" s="314"/>
      <c r="Q378" s="314"/>
      <c r="R378" s="314"/>
      <c r="S378" s="314"/>
      <c r="T378" s="314"/>
      <c r="U378" s="314"/>
      <c r="V378" s="314"/>
      <c r="W378" s="314"/>
      <c r="X378" s="314"/>
      <c r="Y378" s="314"/>
      <c r="Z378" s="314"/>
    </row>
    <row r="379" ht="12.0" customHeight="1">
      <c r="A379" s="314"/>
      <c r="B379" s="1"/>
      <c r="C379" s="1"/>
      <c r="D379" s="1"/>
      <c r="E379" s="1"/>
      <c r="F379" s="1"/>
      <c r="G379" s="314"/>
      <c r="H379" s="314"/>
      <c r="I379" s="314"/>
      <c r="J379" s="314"/>
      <c r="K379" s="319"/>
      <c r="L379" s="314"/>
      <c r="M379" s="314"/>
      <c r="N379" s="314"/>
      <c r="O379" s="314"/>
      <c r="P379" s="314"/>
      <c r="Q379" s="314"/>
      <c r="R379" s="314"/>
      <c r="S379" s="314"/>
      <c r="T379" s="314"/>
      <c r="U379" s="314"/>
      <c r="V379" s="314"/>
      <c r="W379" s="314"/>
      <c r="X379" s="314"/>
      <c r="Y379" s="314"/>
      <c r="Z379" s="314"/>
    </row>
    <row r="380" ht="12.0" customHeight="1">
      <c r="A380" s="314"/>
      <c r="B380" s="1"/>
      <c r="C380" s="1"/>
      <c r="D380" s="1"/>
      <c r="E380" s="1"/>
      <c r="F380" s="1"/>
      <c r="G380" s="314"/>
      <c r="H380" s="314"/>
      <c r="I380" s="314"/>
      <c r="J380" s="314"/>
      <c r="K380" s="319"/>
      <c r="L380" s="314"/>
      <c r="M380" s="314"/>
      <c r="N380" s="314"/>
      <c r="O380" s="314"/>
      <c r="P380" s="314"/>
      <c r="Q380" s="314"/>
      <c r="R380" s="314"/>
      <c r="S380" s="314"/>
      <c r="T380" s="314"/>
      <c r="U380" s="314"/>
      <c r="V380" s="314"/>
      <c r="W380" s="314"/>
      <c r="X380" s="314"/>
      <c r="Y380" s="314"/>
      <c r="Z380" s="314"/>
    </row>
    <row r="381" ht="12.0" customHeight="1">
      <c r="A381" s="314"/>
      <c r="B381" s="1"/>
      <c r="C381" s="1"/>
      <c r="D381" s="1"/>
      <c r="E381" s="1"/>
      <c r="F381" s="1"/>
      <c r="G381" s="314"/>
      <c r="H381" s="314"/>
      <c r="I381" s="314"/>
      <c r="J381" s="314"/>
      <c r="K381" s="319"/>
      <c r="L381" s="314"/>
      <c r="M381" s="314"/>
      <c r="N381" s="314"/>
      <c r="O381" s="314"/>
      <c r="P381" s="314"/>
      <c r="Q381" s="314"/>
      <c r="R381" s="314"/>
      <c r="S381" s="314"/>
      <c r="T381" s="314"/>
      <c r="U381" s="314"/>
      <c r="V381" s="314"/>
      <c r="W381" s="314"/>
      <c r="X381" s="314"/>
      <c r="Y381" s="314"/>
      <c r="Z381" s="314"/>
    </row>
    <row r="382" ht="12.0" customHeight="1">
      <c r="A382" s="314"/>
      <c r="B382" s="1"/>
      <c r="C382" s="1"/>
      <c r="D382" s="1"/>
      <c r="E382" s="1"/>
      <c r="F382" s="1"/>
      <c r="G382" s="314"/>
      <c r="H382" s="314"/>
      <c r="I382" s="314"/>
      <c r="J382" s="314"/>
      <c r="K382" s="319"/>
      <c r="L382" s="314"/>
      <c r="M382" s="314"/>
      <c r="N382" s="314"/>
      <c r="O382" s="314"/>
      <c r="P382" s="314"/>
      <c r="Q382" s="314"/>
      <c r="R382" s="314"/>
      <c r="S382" s="314"/>
      <c r="T382" s="314"/>
      <c r="U382" s="314"/>
      <c r="V382" s="314"/>
      <c r="W382" s="314"/>
      <c r="X382" s="314"/>
      <c r="Y382" s="314"/>
      <c r="Z382" s="314"/>
    </row>
    <row r="383" ht="12.0" customHeight="1">
      <c r="A383" s="314"/>
      <c r="B383" s="1"/>
      <c r="C383" s="1"/>
      <c r="D383" s="1"/>
      <c r="E383" s="1"/>
      <c r="F383" s="1"/>
      <c r="G383" s="314"/>
      <c r="H383" s="314"/>
      <c r="I383" s="314"/>
      <c r="J383" s="314"/>
      <c r="K383" s="319"/>
      <c r="L383" s="314"/>
      <c r="M383" s="314"/>
      <c r="N383" s="314"/>
      <c r="O383" s="314"/>
      <c r="P383" s="314"/>
      <c r="Q383" s="314"/>
      <c r="R383" s="314"/>
      <c r="S383" s="314"/>
      <c r="T383" s="314"/>
      <c r="U383" s="314"/>
      <c r="V383" s="314"/>
      <c r="W383" s="314"/>
      <c r="X383" s="314"/>
      <c r="Y383" s="314"/>
      <c r="Z383" s="314"/>
    </row>
    <row r="384" ht="12.0" customHeight="1">
      <c r="A384" s="314"/>
      <c r="B384" s="1"/>
      <c r="C384" s="1"/>
      <c r="D384" s="1"/>
      <c r="E384" s="1"/>
      <c r="F384" s="1"/>
      <c r="G384" s="314"/>
      <c r="H384" s="314"/>
      <c r="I384" s="314"/>
      <c r="J384" s="314"/>
      <c r="K384" s="319"/>
      <c r="L384" s="314"/>
      <c r="M384" s="314"/>
      <c r="N384" s="314"/>
      <c r="O384" s="314"/>
      <c r="P384" s="314"/>
      <c r="Q384" s="314"/>
      <c r="R384" s="314"/>
      <c r="S384" s="314"/>
      <c r="T384" s="314"/>
      <c r="U384" s="314"/>
      <c r="V384" s="314"/>
      <c r="W384" s="314"/>
      <c r="X384" s="314"/>
      <c r="Y384" s="314"/>
      <c r="Z384" s="314"/>
    </row>
    <row r="385" ht="12.0" customHeight="1">
      <c r="A385" s="314"/>
      <c r="B385" s="1"/>
      <c r="C385" s="1"/>
      <c r="D385" s="1"/>
      <c r="E385" s="1"/>
      <c r="F385" s="1"/>
      <c r="G385" s="314"/>
      <c r="H385" s="314"/>
      <c r="I385" s="314"/>
      <c r="J385" s="314"/>
      <c r="K385" s="319"/>
      <c r="L385" s="314"/>
      <c r="M385" s="314"/>
      <c r="N385" s="314"/>
      <c r="O385" s="314"/>
      <c r="P385" s="314"/>
      <c r="Q385" s="314"/>
      <c r="R385" s="314"/>
      <c r="S385" s="314"/>
      <c r="T385" s="314"/>
      <c r="U385" s="314"/>
      <c r="V385" s="314"/>
      <c r="W385" s="314"/>
      <c r="X385" s="314"/>
      <c r="Y385" s="314"/>
      <c r="Z385" s="314"/>
    </row>
    <row r="386" ht="12.0" customHeight="1">
      <c r="A386" s="314"/>
      <c r="B386" s="1"/>
      <c r="C386" s="1"/>
      <c r="D386" s="1"/>
      <c r="E386" s="1"/>
      <c r="F386" s="1"/>
      <c r="G386" s="314"/>
      <c r="H386" s="314"/>
      <c r="I386" s="314"/>
      <c r="J386" s="314"/>
      <c r="K386" s="319"/>
      <c r="L386" s="314"/>
      <c r="M386" s="314"/>
      <c r="N386" s="314"/>
      <c r="O386" s="314"/>
      <c r="P386" s="314"/>
      <c r="Q386" s="314"/>
      <c r="R386" s="314"/>
      <c r="S386" s="314"/>
      <c r="T386" s="314"/>
      <c r="U386" s="314"/>
      <c r="V386" s="314"/>
      <c r="W386" s="314"/>
      <c r="X386" s="314"/>
      <c r="Y386" s="314"/>
      <c r="Z386" s="314"/>
    </row>
    <row r="387" ht="12.0" customHeight="1">
      <c r="A387" s="314"/>
      <c r="B387" s="1"/>
      <c r="C387" s="1"/>
      <c r="D387" s="1"/>
      <c r="E387" s="1"/>
      <c r="F387" s="1"/>
      <c r="G387" s="314"/>
      <c r="H387" s="314"/>
      <c r="I387" s="314"/>
      <c r="J387" s="314"/>
      <c r="K387" s="319"/>
      <c r="L387" s="314"/>
      <c r="M387" s="314"/>
      <c r="N387" s="314"/>
      <c r="O387" s="314"/>
      <c r="P387" s="314"/>
      <c r="Q387" s="314"/>
      <c r="R387" s="314"/>
      <c r="S387" s="314"/>
      <c r="T387" s="314"/>
      <c r="U387" s="314"/>
      <c r="V387" s="314"/>
      <c r="W387" s="314"/>
      <c r="X387" s="314"/>
      <c r="Y387" s="314"/>
      <c r="Z387" s="314"/>
    </row>
    <row r="388" ht="12.0" customHeight="1">
      <c r="A388" s="314"/>
      <c r="B388" s="1"/>
      <c r="C388" s="1"/>
      <c r="D388" s="1"/>
      <c r="E388" s="1"/>
      <c r="F388" s="1"/>
      <c r="G388" s="314"/>
      <c r="H388" s="314"/>
      <c r="I388" s="314"/>
      <c r="J388" s="314"/>
      <c r="K388" s="319"/>
      <c r="L388" s="314"/>
      <c r="M388" s="314"/>
      <c r="N388" s="314"/>
      <c r="O388" s="314"/>
      <c r="P388" s="314"/>
      <c r="Q388" s="314"/>
      <c r="R388" s="314"/>
      <c r="S388" s="314"/>
      <c r="T388" s="314"/>
      <c r="U388" s="314"/>
      <c r="V388" s="314"/>
      <c r="W388" s="314"/>
      <c r="X388" s="314"/>
      <c r="Y388" s="314"/>
      <c r="Z388" s="314"/>
    </row>
    <row r="389" ht="12.0" customHeight="1">
      <c r="A389" s="314"/>
      <c r="B389" s="1"/>
      <c r="C389" s="1"/>
      <c r="D389" s="1"/>
      <c r="E389" s="1"/>
      <c r="F389" s="1"/>
      <c r="G389" s="314"/>
      <c r="H389" s="314"/>
      <c r="I389" s="314"/>
      <c r="J389" s="314"/>
      <c r="K389" s="319"/>
      <c r="L389" s="314"/>
      <c r="M389" s="314"/>
      <c r="N389" s="314"/>
      <c r="O389" s="314"/>
      <c r="P389" s="314"/>
      <c r="Q389" s="314"/>
      <c r="R389" s="314"/>
      <c r="S389" s="314"/>
      <c r="T389" s="314"/>
      <c r="U389" s="314"/>
      <c r="V389" s="314"/>
      <c r="W389" s="314"/>
      <c r="X389" s="314"/>
      <c r="Y389" s="314"/>
      <c r="Z389" s="314"/>
    </row>
    <row r="390" ht="12.0" customHeight="1">
      <c r="A390" s="314"/>
      <c r="B390" s="1"/>
      <c r="C390" s="1"/>
      <c r="D390" s="1"/>
      <c r="E390" s="1"/>
      <c r="F390" s="1"/>
      <c r="G390" s="314"/>
      <c r="H390" s="314"/>
      <c r="I390" s="314"/>
      <c r="J390" s="314"/>
      <c r="K390" s="319"/>
      <c r="L390" s="314"/>
      <c r="M390" s="314"/>
      <c r="N390" s="314"/>
      <c r="O390" s="314"/>
      <c r="P390" s="314"/>
      <c r="Q390" s="314"/>
      <c r="R390" s="314"/>
      <c r="S390" s="314"/>
      <c r="T390" s="314"/>
      <c r="U390" s="314"/>
      <c r="V390" s="314"/>
      <c r="W390" s="314"/>
      <c r="X390" s="314"/>
      <c r="Y390" s="314"/>
      <c r="Z390" s="314"/>
    </row>
    <row r="391" ht="12.0" customHeight="1">
      <c r="A391" s="314"/>
      <c r="B391" s="1"/>
      <c r="C391" s="1"/>
      <c r="D391" s="1"/>
      <c r="E391" s="1"/>
      <c r="F391" s="1"/>
      <c r="G391" s="314"/>
      <c r="H391" s="314"/>
      <c r="I391" s="314"/>
      <c r="J391" s="314"/>
      <c r="K391" s="319"/>
      <c r="L391" s="314"/>
      <c r="M391" s="314"/>
      <c r="N391" s="314"/>
      <c r="O391" s="314"/>
      <c r="P391" s="314"/>
      <c r="Q391" s="314"/>
      <c r="R391" s="314"/>
      <c r="S391" s="314"/>
      <c r="T391" s="314"/>
      <c r="U391" s="314"/>
      <c r="V391" s="314"/>
      <c r="W391" s="314"/>
      <c r="X391" s="314"/>
      <c r="Y391" s="314"/>
      <c r="Z391" s="314"/>
    </row>
    <row r="392" ht="12.0" customHeight="1">
      <c r="A392" s="314"/>
      <c r="B392" s="1"/>
      <c r="C392" s="1"/>
      <c r="D392" s="1"/>
      <c r="E392" s="1"/>
      <c r="F392" s="1"/>
      <c r="G392" s="314"/>
      <c r="H392" s="314"/>
      <c r="I392" s="314"/>
      <c r="J392" s="314"/>
      <c r="K392" s="319"/>
      <c r="L392" s="314"/>
      <c r="M392" s="314"/>
      <c r="N392" s="314"/>
      <c r="O392" s="314"/>
      <c r="P392" s="314"/>
      <c r="Q392" s="314"/>
      <c r="R392" s="314"/>
      <c r="S392" s="314"/>
      <c r="T392" s="314"/>
      <c r="U392" s="314"/>
      <c r="V392" s="314"/>
      <c r="W392" s="314"/>
      <c r="X392" s="314"/>
      <c r="Y392" s="314"/>
      <c r="Z392" s="314"/>
    </row>
    <row r="393" ht="12.0" customHeight="1">
      <c r="A393" s="314"/>
      <c r="B393" s="1"/>
      <c r="C393" s="1"/>
      <c r="D393" s="1"/>
      <c r="E393" s="1"/>
      <c r="F393" s="1"/>
      <c r="G393" s="314"/>
      <c r="H393" s="314"/>
      <c r="I393" s="314"/>
      <c r="J393" s="314"/>
      <c r="K393" s="319"/>
      <c r="L393" s="314"/>
      <c r="M393" s="314"/>
      <c r="N393" s="314"/>
      <c r="O393" s="314"/>
      <c r="P393" s="314"/>
      <c r="Q393" s="314"/>
      <c r="R393" s="314"/>
      <c r="S393" s="314"/>
      <c r="T393" s="314"/>
      <c r="U393" s="314"/>
      <c r="V393" s="314"/>
      <c r="W393" s="314"/>
      <c r="X393" s="314"/>
      <c r="Y393" s="314"/>
      <c r="Z393" s="314"/>
    </row>
    <row r="394" ht="12.0" customHeight="1">
      <c r="A394" s="314"/>
      <c r="B394" s="1"/>
      <c r="C394" s="1"/>
      <c r="D394" s="1"/>
      <c r="E394" s="1"/>
      <c r="F394" s="1"/>
      <c r="G394" s="314"/>
      <c r="H394" s="314"/>
      <c r="I394" s="314"/>
      <c r="J394" s="314"/>
      <c r="K394" s="319"/>
      <c r="L394" s="314"/>
      <c r="M394" s="314"/>
      <c r="N394" s="314"/>
      <c r="O394" s="314"/>
      <c r="P394" s="314"/>
      <c r="Q394" s="314"/>
      <c r="R394" s="314"/>
      <c r="S394" s="314"/>
      <c r="T394" s="314"/>
      <c r="U394" s="314"/>
      <c r="V394" s="314"/>
      <c r="W394" s="314"/>
      <c r="X394" s="314"/>
      <c r="Y394" s="314"/>
      <c r="Z394" s="314"/>
    </row>
    <row r="395" ht="12.0" customHeight="1">
      <c r="A395" s="314"/>
      <c r="B395" s="1"/>
      <c r="C395" s="1"/>
      <c r="D395" s="1"/>
      <c r="E395" s="1"/>
      <c r="F395" s="1"/>
      <c r="G395" s="314"/>
      <c r="H395" s="314"/>
      <c r="I395" s="314"/>
      <c r="J395" s="314"/>
      <c r="K395" s="319"/>
      <c r="L395" s="314"/>
      <c r="M395" s="314"/>
      <c r="N395" s="314"/>
      <c r="O395" s="314"/>
      <c r="P395" s="314"/>
      <c r="Q395" s="314"/>
      <c r="R395" s="314"/>
      <c r="S395" s="314"/>
      <c r="T395" s="314"/>
      <c r="U395" s="314"/>
      <c r="V395" s="314"/>
      <c r="W395" s="314"/>
      <c r="X395" s="314"/>
      <c r="Y395" s="314"/>
      <c r="Z395" s="314"/>
    </row>
    <row r="396" ht="12.0" customHeight="1">
      <c r="A396" s="314"/>
      <c r="B396" s="1"/>
      <c r="C396" s="1"/>
      <c r="D396" s="1"/>
      <c r="E396" s="1"/>
      <c r="F396" s="1"/>
      <c r="G396" s="314"/>
      <c r="H396" s="314"/>
      <c r="I396" s="314"/>
      <c r="J396" s="314"/>
      <c r="K396" s="319"/>
      <c r="L396" s="314"/>
      <c r="M396" s="314"/>
      <c r="N396" s="314"/>
      <c r="O396" s="314"/>
      <c r="P396" s="314"/>
      <c r="Q396" s="314"/>
      <c r="R396" s="314"/>
      <c r="S396" s="314"/>
      <c r="T396" s="314"/>
      <c r="U396" s="314"/>
      <c r="V396" s="314"/>
      <c r="W396" s="314"/>
      <c r="X396" s="314"/>
      <c r="Y396" s="314"/>
      <c r="Z396" s="314"/>
    </row>
    <row r="397" ht="12.0" customHeight="1">
      <c r="A397" s="314"/>
      <c r="B397" s="1"/>
      <c r="C397" s="1"/>
      <c r="D397" s="1"/>
      <c r="E397" s="1"/>
      <c r="F397" s="1"/>
      <c r="G397" s="314"/>
      <c r="H397" s="314"/>
      <c r="I397" s="314"/>
      <c r="J397" s="314"/>
      <c r="K397" s="319"/>
      <c r="L397" s="314"/>
      <c r="M397" s="314"/>
      <c r="N397" s="314"/>
      <c r="O397" s="314"/>
      <c r="P397" s="314"/>
      <c r="Q397" s="314"/>
      <c r="R397" s="314"/>
      <c r="S397" s="314"/>
      <c r="T397" s="314"/>
      <c r="U397" s="314"/>
      <c r="V397" s="314"/>
      <c r="W397" s="314"/>
      <c r="X397" s="314"/>
      <c r="Y397" s="314"/>
      <c r="Z397" s="314"/>
    </row>
    <row r="398" ht="12.0" customHeight="1">
      <c r="A398" s="314"/>
      <c r="B398" s="1"/>
      <c r="C398" s="1"/>
      <c r="D398" s="1"/>
      <c r="E398" s="1"/>
      <c r="F398" s="1"/>
      <c r="G398" s="314"/>
      <c r="H398" s="314"/>
      <c r="I398" s="314"/>
      <c r="J398" s="314"/>
      <c r="K398" s="319"/>
      <c r="L398" s="314"/>
      <c r="M398" s="314"/>
      <c r="N398" s="314"/>
      <c r="O398" s="314"/>
      <c r="P398" s="314"/>
      <c r="Q398" s="314"/>
      <c r="R398" s="314"/>
      <c r="S398" s="314"/>
      <c r="T398" s="314"/>
      <c r="U398" s="314"/>
      <c r="V398" s="314"/>
      <c r="W398" s="314"/>
      <c r="X398" s="314"/>
      <c r="Y398" s="314"/>
      <c r="Z398" s="314"/>
    </row>
    <row r="399" ht="12.0" customHeight="1">
      <c r="A399" s="314"/>
      <c r="B399" s="1"/>
      <c r="C399" s="1"/>
      <c r="D399" s="1"/>
      <c r="E399" s="1"/>
      <c r="F399" s="1"/>
      <c r="G399" s="314"/>
      <c r="H399" s="314"/>
      <c r="I399" s="314"/>
      <c r="J399" s="314"/>
      <c r="K399" s="319"/>
      <c r="L399" s="314"/>
      <c r="M399" s="314"/>
      <c r="N399" s="314"/>
      <c r="O399" s="314"/>
      <c r="P399" s="314"/>
      <c r="Q399" s="314"/>
      <c r="R399" s="314"/>
      <c r="S399" s="314"/>
      <c r="T399" s="314"/>
      <c r="U399" s="314"/>
      <c r="V399" s="314"/>
      <c r="W399" s="314"/>
      <c r="X399" s="314"/>
      <c r="Y399" s="314"/>
      <c r="Z399" s="314"/>
    </row>
    <row r="400" ht="12.0" customHeight="1">
      <c r="A400" s="314"/>
      <c r="B400" s="1"/>
      <c r="C400" s="1"/>
      <c r="D400" s="1"/>
      <c r="E400" s="1"/>
      <c r="F400" s="1"/>
      <c r="G400" s="314"/>
      <c r="H400" s="314"/>
      <c r="I400" s="314"/>
      <c r="J400" s="314"/>
      <c r="K400" s="319"/>
      <c r="L400" s="314"/>
      <c r="M400" s="314"/>
      <c r="N400" s="314"/>
      <c r="O400" s="314"/>
      <c r="P400" s="314"/>
      <c r="Q400" s="314"/>
      <c r="R400" s="314"/>
      <c r="S400" s="314"/>
      <c r="T400" s="314"/>
      <c r="U400" s="314"/>
      <c r="V400" s="314"/>
      <c r="W400" s="314"/>
      <c r="X400" s="314"/>
      <c r="Y400" s="314"/>
      <c r="Z400" s="314"/>
    </row>
    <row r="401" ht="12.0" customHeight="1">
      <c r="A401" s="314"/>
      <c r="B401" s="1"/>
      <c r="C401" s="1"/>
      <c r="D401" s="1"/>
      <c r="E401" s="1"/>
      <c r="F401" s="1"/>
      <c r="G401" s="314"/>
      <c r="H401" s="314"/>
      <c r="I401" s="314"/>
      <c r="J401" s="314"/>
      <c r="K401" s="319"/>
      <c r="L401" s="314"/>
      <c r="M401" s="314"/>
      <c r="N401" s="314"/>
      <c r="O401" s="314"/>
      <c r="P401" s="314"/>
      <c r="Q401" s="314"/>
      <c r="R401" s="314"/>
      <c r="S401" s="314"/>
      <c r="T401" s="314"/>
      <c r="U401" s="314"/>
      <c r="V401" s="314"/>
      <c r="W401" s="314"/>
      <c r="X401" s="314"/>
      <c r="Y401" s="314"/>
      <c r="Z401" s="314"/>
    </row>
    <row r="402" ht="12.0" customHeight="1">
      <c r="A402" s="314"/>
      <c r="B402" s="1"/>
      <c r="C402" s="1"/>
      <c r="D402" s="1"/>
      <c r="E402" s="1"/>
      <c r="F402" s="1"/>
      <c r="G402" s="314"/>
      <c r="H402" s="314"/>
      <c r="I402" s="314"/>
      <c r="J402" s="314"/>
      <c r="K402" s="319"/>
      <c r="L402" s="314"/>
      <c r="M402" s="314"/>
      <c r="N402" s="314"/>
      <c r="O402" s="314"/>
      <c r="P402" s="314"/>
      <c r="Q402" s="314"/>
      <c r="R402" s="314"/>
      <c r="S402" s="314"/>
      <c r="T402" s="314"/>
      <c r="U402" s="314"/>
      <c r="V402" s="314"/>
      <c r="W402" s="314"/>
      <c r="X402" s="314"/>
      <c r="Y402" s="314"/>
      <c r="Z402" s="314"/>
    </row>
    <row r="403" ht="12.0" customHeight="1">
      <c r="A403" s="314"/>
      <c r="B403" s="1"/>
      <c r="C403" s="1"/>
      <c r="D403" s="1"/>
      <c r="E403" s="1"/>
      <c r="F403" s="1"/>
      <c r="G403" s="314"/>
      <c r="H403" s="314"/>
      <c r="I403" s="314"/>
      <c r="J403" s="314"/>
      <c r="K403" s="319"/>
      <c r="L403" s="314"/>
      <c r="M403" s="314"/>
      <c r="N403" s="314"/>
      <c r="O403" s="314"/>
      <c r="P403" s="314"/>
      <c r="Q403" s="314"/>
      <c r="R403" s="314"/>
      <c r="S403" s="314"/>
      <c r="T403" s="314"/>
      <c r="U403" s="314"/>
      <c r="V403" s="314"/>
      <c r="W403" s="314"/>
      <c r="X403" s="314"/>
      <c r="Y403" s="314"/>
      <c r="Z403" s="314"/>
    </row>
    <row r="404" ht="12.0" customHeight="1">
      <c r="A404" s="314"/>
      <c r="B404" s="1"/>
      <c r="C404" s="1"/>
      <c r="D404" s="1"/>
      <c r="E404" s="1"/>
      <c r="F404" s="1"/>
      <c r="G404" s="314"/>
      <c r="H404" s="314"/>
      <c r="I404" s="314"/>
      <c r="J404" s="314"/>
      <c r="K404" s="319"/>
      <c r="L404" s="314"/>
      <c r="M404" s="314"/>
      <c r="N404" s="314"/>
      <c r="O404" s="314"/>
      <c r="P404" s="314"/>
      <c r="Q404" s="314"/>
      <c r="R404" s="314"/>
      <c r="S404" s="314"/>
      <c r="T404" s="314"/>
      <c r="U404" s="314"/>
      <c r="V404" s="314"/>
      <c r="W404" s="314"/>
      <c r="X404" s="314"/>
      <c r="Y404" s="314"/>
      <c r="Z404" s="314"/>
    </row>
    <row r="405" ht="12.0" customHeight="1">
      <c r="A405" s="314"/>
      <c r="B405" s="1"/>
      <c r="C405" s="1"/>
      <c r="D405" s="1"/>
      <c r="E405" s="1"/>
      <c r="F405" s="1"/>
      <c r="G405" s="314"/>
      <c r="H405" s="314"/>
      <c r="I405" s="314"/>
      <c r="J405" s="314"/>
      <c r="K405" s="319"/>
      <c r="L405" s="314"/>
      <c r="M405" s="314"/>
      <c r="N405" s="314"/>
      <c r="O405" s="314"/>
      <c r="P405" s="314"/>
      <c r="Q405" s="314"/>
      <c r="R405" s="314"/>
      <c r="S405" s="314"/>
      <c r="T405" s="314"/>
      <c r="U405" s="314"/>
      <c r="V405" s="314"/>
      <c r="W405" s="314"/>
      <c r="X405" s="314"/>
      <c r="Y405" s="314"/>
      <c r="Z405" s="314"/>
    </row>
    <row r="406" ht="12.0" customHeight="1">
      <c r="A406" s="314"/>
      <c r="B406" s="1"/>
      <c r="C406" s="1"/>
      <c r="D406" s="1"/>
      <c r="E406" s="1"/>
      <c r="F406" s="1"/>
      <c r="G406" s="314"/>
      <c r="H406" s="314"/>
      <c r="I406" s="314"/>
      <c r="J406" s="314"/>
      <c r="K406" s="319"/>
      <c r="L406" s="314"/>
      <c r="M406" s="314"/>
      <c r="N406" s="314"/>
      <c r="O406" s="314"/>
      <c r="P406" s="314"/>
      <c r="Q406" s="314"/>
      <c r="R406" s="314"/>
      <c r="S406" s="314"/>
      <c r="T406" s="314"/>
      <c r="U406" s="314"/>
      <c r="V406" s="314"/>
      <c r="W406" s="314"/>
      <c r="X406" s="314"/>
      <c r="Y406" s="314"/>
      <c r="Z406" s="314"/>
    </row>
    <row r="407" ht="12.0" customHeight="1">
      <c r="A407" s="314"/>
      <c r="B407" s="1"/>
      <c r="C407" s="1"/>
      <c r="D407" s="1"/>
      <c r="E407" s="1"/>
      <c r="F407" s="1"/>
      <c r="G407" s="314"/>
      <c r="H407" s="314"/>
      <c r="I407" s="314"/>
      <c r="J407" s="314"/>
      <c r="K407" s="319"/>
      <c r="L407" s="314"/>
      <c r="M407" s="314"/>
      <c r="N407" s="314"/>
      <c r="O407" s="314"/>
      <c r="P407" s="314"/>
      <c r="Q407" s="314"/>
      <c r="R407" s="314"/>
      <c r="S407" s="314"/>
      <c r="T407" s="314"/>
      <c r="U407" s="314"/>
      <c r="V407" s="314"/>
      <c r="W407" s="314"/>
      <c r="X407" s="314"/>
      <c r="Y407" s="314"/>
      <c r="Z407" s="314"/>
    </row>
    <row r="408" ht="12.0" customHeight="1">
      <c r="A408" s="314"/>
      <c r="B408" s="1"/>
      <c r="C408" s="1"/>
      <c r="D408" s="1"/>
      <c r="E408" s="1"/>
      <c r="F408" s="1"/>
      <c r="G408" s="314"/>
      <c r="H408" s="314"/>
      <c r="I408" s="314"/>
      <c r="J408" s="314"/>
      <c r="K408" s="319"/>
      <c r="L408" s="314"/>
      <c r="M408" s="314"/>
      <c r="N408" s="314"/>
      <c r="O408" s="314"/>
      <c r="P408" s="314"/>
      <c r="Q408" s="314"/>
      <c r="R408" s="314"/>
      <c r="S408" s="314"/>
      <c r="T408" s="314"/>
      <c r="U408" s="314"/>
      <c r="V408" s="314"/>
      <c r="W408" s="314"/>
      <c r="X408" s="314"/>
      <c r="Y408" s="314"/>
      <c r="Z408" s="314"/>
    </row>
    <row r="409" ht="12.0" customHeight="1">
      <c r="A409" s="314"/>
      <c r="B409" s="1"/>
      <c r="C409" s="1"/>
      <c r="D409" s="1"/>
      <c r="E409" s="1"/>
      <c r="F409" s="1"/>
      <c r="G409" s="314"/>
      <c r="H409" s="314"/>
      <c r="I409" s="314"/>
      <c r="J409" s="314"/>
      <c r="K409" s="319"/>
      <c r="L409" s="314"/>
      <c r="M409" s="314"/>
      <c r="N409" s="314"/>
      <c r="O409" s="314"/>
      <c r="P409" s="314"/>
      <c r="Q409" s="314"/>
      <c r="R409" s="314"/>
      <c r="S409" s="314"/>
      <c r="T409" s="314"/>
      <c r="U409" s="314"/>
      <c r="V409" s="314"/>
      <c r="W409" s="314"/>
      <c r="X409" s="314"/>
      <c r="Y409" s="314"/>
      <c r="Z409" s="314"/>
    </row>
    <row r="410" ht="12.0" customHeight="1">
      <c r="A410" s="314"/>
      <c r="B410" s="1"/>
      <c r="C410" s="1"/>
      <c r="D410" s="1"/>
      <c r="E410" s="1"/>
      <c r="F410" s="1"/>
      <c r="G410" s="314"/>
      <c r="H410" s="314"/>
      <c r="I410" s="314"/>
      <c r="J410" s="314"/>
      <c r="K410" s="319"/>
      <c r="L410" s="314"/>
      <c r="M410" s="314"/>
      <c r="N410" s="314"/>
      <c r="O410" s="314"/>
      <c r="P410" s="314"/>
      <c r="Q410" s="314"/>
      <c r="R410" s="314"/>
      <c r="S410" s="314"/>
      <c r="T410" s="314"/>
      <c r="U410" s="314"/>
      <c r="V410" s="314"/>
      <c r="W410" s="314"/>
      <c r="X410" s="314"/>
      <c r="Y410" s="314"/>
      <c r="Z410" s="314"/>
    </row>
    <row r="411" ht="12.0" customHeight="1">
      <c r="A411" s="314"/>
      <c r="B411" s="1"/>
      <c r="C411" s="1"/>
      <c r="D411" s="1"/>
      <c r="E411" s="1"/>
      <c r="F411" s="1"/>
      <c r="G411" s="314"/>
      <c r="H411" s="314"/>
      <c r="I411" s="314"/>
      <c r="J411" s="314"/>
      <c r="K411" s="319"/>
      <c r="L411" s="314"/>
      <c r="M411" s="314"/>
      <c r="N411" s="314"/>
      <c r="O411" s="314"/>
      <c r="P411" s="314"/>
      <c r="Q411" s="314"/>
      <c r="R411" s="314"/>
      <c r="S411" s="314"/>
      <c r="T411" s="314"/>
      <c r="U411" s="314"/>
      <c r="V411" s="314"/>
      <c r="W411" s="314"/>
      <c r="X411" s="314"/>
      <c r="Y411" s="314"/>
      <c r="Z411" s="314"/>
    </row>
    <row r="412" ht="12.0" customHeight="1">
      <c r="A412" s="314"/>
      <c r="B412" s="1"/>
      <c r="C412" s="1"/>
      <c r="D412" s="1"/>
      <c r="E412" s="1"/>
      <c r="F412" s="1"/>
      <c r="G412" s="314"/>
      <c r="H412" s="314"/>
      <c r="I412" s="314"/>
      <c r="J412" s="314"/>
      <c r="K412" s="319"/>
      <c r="L412" s="314"/>
      <c r="M412" s="314"/>
      <c r="N412" s="314"/>
      <c r="O412" s="314"/>
      <c r="P412" s="314"/>
      <c r="Q412" s="314"/>
      <c r="R412" s="314"/>
      <c r="S412" s="314"/>
      <c r="T412" s="314"/>
      <c r="U412" s="314"/>
      <c r="V412" s="314"/>
      <c r="W412" s="314"/>
      <c r="X412" s="314"/>
      <c r="Y412" s="314"/>
      <c r="Z412" s="314"/>
    </row>
    <row r="413" ht="12.0" customHeight="1">
      <c r="A413" s="314"/>
      <c r="B413" s="1"/>
      <c r="C413" s="1"/>
      <c r="D413" s="1"/>
      <c r="E413" s="1"/>
      <c r="F413" s="1"/>
      <c r="G413" s="314"/>
      <c r="H413" s="314"/>
      <c r="I413" s="314"/>
      <c r="J413" s="314"/>
      <c r="K413" s="319"/>
      <c r="L413" s="314"/>
      <c r="M413" s="314"/>
      <c r="N413" s="314"/>
      <c r="O413" s="314"/>
      <c r="P413" s="314"/>
      <c r="Q413" s="314"/>
      <c r="R413" s="314"/>
      <c r="S413" s="314"/>
      <c r="T413" s="314"/>
      <c r="U413" s="314"/>
      <c r="V413" s="314"/>
      <c r="W413" s="314"/>
      <c r="X413" s="314"/>
      <c r="Y413" s="314"/>
      <c r="Z413" s="314"/>
    </row>
    <row r="414" ht="12.0" customHeight="1">
      <c r="A414" s="314"/>
      <c r="B414" s="1"/>
      <c r="C414" s="1"/>
      <c r="D414" s="1"/>
      <c r="E414" s="1"/>
      <c r="F414" s="1"/>
      <c r="G414" s="314"/>
      <c r="H414" s="314"/>
      <c r="I414" s="314"/>
      <c r="J414" s="314"/>
      <c r="K414" s="319"/>
      <c r="L414" s="314"/>
      <c r="M414" s="314"/>
      <c r="N414" s="314"/>
      <c r="O414" s="314"/>
      <c r="P414" s="314"/>
      <c r="Q414" s="314"/>
      <c r="R414" s="314"/>
      <c r="S414" s="314"/>
      <c r="T414" s="314"/>
      <c r="U414" s="314"/>
      <c r="V414" s="314"/>
      <c r="W414" s="314"/>
      <c r="X414" s="314"/>
      <c r="Y414" s="314"/>
      <c r="Z414" s="314"/>
    </row>
    <row r="415" ht="12.0" customHeight="1">
      <c r="A415" s="314"/>
      <c r="B415" s="1"/>
      <c r="C415" s="1"/>
      <c r="D415" s="1"/>
      <c r="E415" s="1"/>
      <c r="F415" s="1"/>
      <c r="G415" s="314"/>
      <c r="H415" s="314"/>
      <c r="I415" s="314"/>
      <c r="J415" s="314"/>
      <c r="K415" s="319"/>
      <c r="L415" s="314"/>
      <c r="M415" s="314"/>
      <c r="N415" s="314"/>
      <c r="O415" s="314"/>
      <c r="P415" s="314"/>
      <c r="Q415" s="314"/>
      <c r="R415" s="314"/>
      <c r="S415" s="314"/>
      <c r="T415" s="314"/>
      <c r="U415" s="314"/>
      <c r="V415" s="314"/>
      <c r="W415" s="314"/>
      <c r="X415" s="314"/>
      <c r="Y415" s="314"/>
      <c r="Z415" s="314"/>
    </row>
    <row r="416" ht="12.0" customHeight="1">
      <c r="A416" s="314"/>
      <c r="B416" s="1"/>
      <c r="C416" s="1"/>
      <c r="D416" s="1"/>
      <c r="E416" s="1"/>
      <c r="F416" s="1"/>
      <c r="G416" s="314"/>
      <c r="H416" s="314"/>
      <c r="I416" s="314"/>
      <c r="J416" s="314"/>
      <c r="K416" s="319"/>
      <c r="L416" s="314"/>
      <c r="M416" s="314"/>
      <c r="N416" s="314"/>
      <c r="O416" s="314"/>
      <c r="P416" s="314"/>
      <c r="Q416" s="314"/>
      <c r="R416" s="314"/>
      <c r="S416" s="314"/>
      <c r="T416" s="314"/>
      <c r="U416" s="314"/>
      <c r="V416" s="314"/>
      <c r="W416" s="314"/>
      <c r="X416" s="314"/>
      <c r="Y416" s="314"/>
      <c r="Z416" s="314"/>
    </row>
    <row r="417" ht="12.0" customHeight="1">
      <c r="A417" s="314"/>
      <c r="B417" s="1"/>
      <c r="C417" s="1"/>
      <c r="D417" s="1"/>
      <c r="E417" s="1"/>
      <c r="F417" s="1"/>
      <c r="G417" s="314"/>
      <c r="H417" s="314"/>
      <c r="I417" s="314"/>
      <c r="J417" s="314"/>
      <c r="K417" s="319"/>
      <c r="L417" s="314"/>
      <c r="M417" s="314"/>
      <c r="N417" s="314"/>
      <c r="O417" s="314"/>
      <c r="P417" s="314"/>
      <c r="Q417" s="314"/>
      <c r="R417" s="314"/>
      <c r="S417" s="314"/>
      <c r="T417" s="314"/>
      <c r="U417" s="314"/>
      <c r="V417" s="314"/>
      <c r="W417" s="314"/>
      <c r="X417" s="314"/>
      <c r="Y417" s="314"/>
      <c r="Z417" s="314"/>
    </row>
    <row r="418" ht="12.0" customHeight="1">
      <c r="A418" s="314"/>
      <c r="B418" s="1"/>
      <c r="C418" s="1"/>
      <c r="D418" s="1"/>
      <c r="E418" s="1"/>
      <c r="F418" s="1"/>
      <c r="G418" s="314"/>
      <c r="H418" s="314"/>
      <c r="I418" s="314"/>
      <c r="J418" s="314"/>
      <c r="K418" s="319"/>
      <c r="L418" s="314"/>
      <c r="M418" s="314"/>
      <c r="N418" s="314"/>
      <c r="O418" s="314"/>
      <c r="P418" s="314"/>
      <c r="Q418" s="314"/>
      <c r="R418" s="314"/>
      <c r="S418" s="314"/>
      <c r="T418" s="314"/>
      <c r="U418" s="314"/>
      <c r="V418" s="314"/>
      <c r="W418" s="314"/>
      <c r="X418" s="314"/>
      <c r="Y418" s="314"/>
      <c r="Z418" s="314"/>
    </row>
    <row r="419" ht="12.0" customHeight="1">
      <c r="A419" s="314"/>
      <c r="B419" s="1"/>
      <c r="C419" s="1"/>
      <c r="D419" s="1"/>
      <c r="E419" s="1"/>
      <c r="F419" s="1"/>
      <c r="G419" s="314"/>
      <c r="H419" s="314"/>
      <c r="I419" s="314"/>
      <c r="J419" s="314"/>
      <c r="K419" s="319"/>
      <c r="L419" s="314"/>
      <c r="M419" s="314"/>
      <c r="N419" s="314"/>
      <c r="O419" s="314"/>
      <c r="P419" s="314"/>
      <c r="Q419" s="314"/>
      <c r="R419" s="314"/>
      <c r="S419" s="314"/>
      <c r="T419" s="314"/>
      <c r="U419" s="314"/>
      <c r="V419" s="314"/>
      <c r="W419" s="314"/>
      <c r="X419" s="314"/>
      <c r="Y419" s="314"/>
      <c r="Z419" s="314"/>
    </row>
    <row r="420" ht="12.0" customHeight="1">
      <c r="A420" s="314"/>
      <c r="B420" s="1"/>
      <c r="C420" s="1"/>
      <c r="D420" s="1"/>
      <c r="E420" s="1"/>
      <c r="F420" s="1"/>
      <c r="G420" s="314"/>
      <c r="H420" s="314"/>
      <c r="I420" s="314"/>
      <c r="J420" s="314"/>
      <c r="K420" s="319"/>
      <c r="L420" s="314"/>
      <c r="M420" s="314"/>
      <c r="N420" s="314"/>
      <c r="O420" s="314"/>
      <c r="P420" s="314"/>
      <c r="Q420" s="314"/>
      <c r="R420" s="314"/>
      <c r="S420" s="314"/>
      <c r="T420" s="314"/>
      <c r="U420" s="314"/>
      <c r="V420" s="314"/>
      <c r="W420" s="314"/>
      <c r="X420" s="314"/>
      <c r="Y420" s="314"/>
      <c r="Z420" s="314"/>
    </row>
    <row r="421" ht="12.0" customHeight="1">
      <c r="A421" s="314"/>
      <c r="B421" s="1"/>
      <c r="C421" s="1"/>
      <c r="D421" s="1"/>
      <c r="E421" s="1"/>
      <c r="F421" s="1"/>
      <c r="G421" s="314"/>
      <c r="H421" s="314"/>
      <c r="I421" s="314"/>
      <c r="J421" s="314"/>
      <c r="K421" s="319"/>
      <c r="L421" s="314"/>
      <c r="M421" s="314"/>
      <c r="N421" s="314"/>
      <c r="O421" s="314"/>
      <c r="P421" s="314"/>
      <c r="Q421" s="314"/>
      <c r="R421" s="314"/>
      <c r="S421" s="314"/>
      <c r="T421" s="314"/>
      <c r="U421" s="314"/>
      <c r="V421" s="314"/>
      <c r="W421" s="314"/>
      <c r="X421" s="314"/>
      <c r="Y421" s="314"/>
      <c r="Z421" s="314"/>
    </row>
    <row r="422" ht="12.0" customHeight="1">
      <c r="A422" s="314"/>
      <c r="B422" s="1"/>
      <c r="C422" s="1"/>
      <c r="D422" s="1"/>
      <c r="E422" s="1"/>
      <c r="F422" s="1"/>
      <c r="G422" s="314"/>
      <c r="H422" s="314"/>
      <c r="I422" s="314"/>
      <c r="J422" s="314"/>
      <c r="K422" s="319"/>
      <c r="L422" s="314"/>
      <c r="M422" s="314"/>
      <c r="N422" s="314"/>
      <c r="O422" s="314"/>
      <c r="P422" s="314"/>
      <c r="Q422" s="314"/>
      <c r="R422" s="314"/>
      <c r="S422" s="314"/>
      <c r="T422" s="314"/>
      <c r="U422" s="314"/>
      <c r="V422" s="314"/>
      <c r="W422" s="314"/>
      <c r="X422" s="314"/>
      <c r="Y422" s="314"/>
      <c r="Z422" s="314"/>
    </row>
    <row r="423" ht="12.0" customHeight="1">
      <c r="A423" s="314"/>
      <c r="B423" s="1"/>
      <c r="C423" s="1"/>
      <c r="D423" s="1"/>
      <c r="E423" s="1"/>
      <c r="F423" s="1"/>
      <c r="G423" s="314"/>
      <c r="H423" s="314"/>
      <c r="I423" s="314"/>
      <c r="J423" s="314"/>
      <c r="K423" s="319"/>
      <c r="L423" s="314"/>
      <c r="M423" s="314"/>
      <c r="N423" s="314"/>
      <c r="O423" s="314"/>
      <c r="P423" s="314"/>
      <c r="Q423" s="314"/>
      <c r="R423" s="314"/>
      <c r="S423" s="314"/>
      <c r="T423" s="314"/>
      <c r="U423" s="314"/>
      <c r="V423" s="314"/>
      <c r="W423" s="314"/>
      <c r="X423" s="314"/>
      <c r="Y423" s="314"/>
      <c r="Z423" s="314"/>
    </row>
    <row r="424" ht="12.0" customHeight="1">
      <c r="A424" s="314"/>
      <c r="B424" s="1"/>
      <c r="C424" s="1"/>
      <c r="D424" s="1"/>
      <c r="E424" s="1"/>
      <c r="F424" s="1"/>
      <c r="G424" s="314"/>
      <c r="H424" s="314"/>
      <c r="I424" s="314"/>
      <c r="J424" s="314"/>
      <c r="K424" s="319"/>
      <c r="L424" s="314"/>
      <c r="M424" s="314"/>
      <c r="N424" s="314"/>
      <c r="O424" s="314"/>
      <c r="P424" s="314"/>
      <c r="Q424" s="314"/>
      <c r="R424" s="314"/>
      <c r="S424" s="314"/>
      <c r="T424" s="314"/>
      <c r="U424" s="314"/>
      <c r="V424" s="314"/>
      <c r="W424" s="314"/>
      <c r="X424" s="314"/>
      <c r="Y424" s="314"/>
      <c r="Z424" s="314"/>
    </row>
    <row r="425" ht="12.0" customHeight="1">
      <c r="A425" s="314"/>
      <c r="B425" s="1"/>
      <c r="C425" s="1"/>
      <c r="D425" s="1"/>
      <c r="E425" s="1"/>
      <c r="F425" s="1"/>
      <c r="G425" s="314"/>
      <c r="H425" s="314"/>
      <c r="I425" s="314"/>
      <c r="J425" s="314"/>
      <c r="K425" s="319"/>
      <c r="L425" s="314"/>
      <c r="M425" s="314"/>
      <c r="N425" s="314"/>
      <c r="O425" s="314"/>
      <c r="P425" s="314"/>
      <c r="Q425" s="314"/>
      <c r="R425" s="314"/>
      <c r="S425" s="314"/>
      <c r="T425" s="314"/>
      <c r="U425" s="314"/>
      <c r="V425" s="314"/>
      <c r="W425" s="314"/>
      <c r="X425" s="314"/>
      <c r="Y425" s="314"/>
      <c r="Z425" s="314"/>
    </row>
    <row r="426" ht="12.0" customHeight="1">
      <c r="A426" s="314"/>
      <c r="B426" s="1"/>
      <c r="C426" s="1"/>
      <c r="D426" s="1"/>
      <c r="E426" s="1"/>
      <c r="F426" s="1"/>
      <c r="G426" s="314"/>
      <c r="H426" s="314"/>
      <c r="I426" s="314"/>
      <c r="J426" s="314"/>
      <c r="K426" s="319"/>
      <c r="L426" s="314"/>
      <c r="M426" s="314"/>
      <c r="N426" s="314"/>
      <c r="O426" s="314"/>
      <c r="P426" s="314"/>
      <c r="Q426" s="314"/>
      <c r="R426" s="314"/>
      <c r="S426" s="314"/>
      <c r="T426" s="314"/>
      <c r="U426" s="314"/>
      <c r="V426" s="314"/>
      <c r="W426" s="314"/>
      <c r="X426" s="314"/>
      <c r="Y426" s="314"/>
      <c r="Z426" s="314"/>
    </row>
    <row r="427" ht="12.0" customHeight="1">
      <c r="A427" s="314"/>
      <c r="B427" s="1"/>
      <c r="C427" s="1"/>
      <c r="D427" s="1"/>
      <c r="E427" s="1"/>
      <c r="F427" s="1"/>
      <c r="G427" s="314"/>
      <c r="H427" s="314"/>
      <c r="I427" s="314"/>
      <c r="J427" s="314"/>
      <c r="K427" s="319"/>
      <c r="L427" s="314"/>
      <c r="M427" s="314"/>
      <c r="N427" s="314"/>
      <c r="O427" s="314"/>
      <c r="P427" s="314"/>
      <c r="Q427" s="314"/>
      <c r="R427" s="314"/>
      <c r="S427" s="314"/>
      <c r="T427" s="314"/>
      <c r="U427" s="314"/>
      <c r="V427" s="314"/>
      <c r="W427" s="314"/>
      <c r="X427" s="314"/>
      <c r="Y427" s="314"/>
      <c r="Z427" s="314"/>
    </row>
    <row r="428" ht="12.0" customHeight="1">
      <c r="A428" s="314"/>
      <c r="B428" s="1"/>
      <c r="C428" s="1"/>
      <c r="D428" s="1"/>
      <c r="E428" s="1"/>
      <c r="F428" s="1"/>
      <c r="G428" s="314"/>
      <c r="H428" s="314"/>
      <c r="I428" s="314"/>
      <c r="J428" s="314"/>
      <c r="K428" s="319"/>
      <c r="L428" s="314"/>
      <c r="M428" s="314"/>
      <c r="N428" s="314"/>
      <c r="O428" s="314"/>
      <c r="P428" s="314"/>
      <c r="Q428" s="314"/>
      <c r="R428" s="314"/>
      <c r="S428" s="314"/>
      <c r="T428" s="314"/>
      <c r="U428" s="314"/>
      <c r="V428" s="314"/>
      <c r="W428" s="314"/>
      <c r="X428" s="314"/>
      <c r="Y428" s="314"/>
      <c r="Z428" s="314"/>
    </row>
    <row r="429" ht="12.0" customHeight="1">
      <c r="A429" s="314"/>
      <c r="B429" s="1"/>
      <c r="C429" s="1"/>
      <c r="D429" s="1"/>
      <c r="E429" s="1"/>
      <c r="F429" s="1"/>
      <c r="G429" s="314"/>
      <c r="H429" s="314"/>
      <c r="I429" s="314"/>
      <c r="J429" s="314"/>
      <c r="K429" s="319"/>
      <c r="L429" s="314"/>
      <c r="M429" s="314"/>
      <c r="N429" s="314"/>
      <c r="O429" s="314"/>
      <c r="P429" s="314"/>
      <c r="Q429" s="314"/>
      <c r="R429" s="314"/>
      <c r="S429" s="314"/>
      <c r="T429" s="314"/>
      <c r="U429" s="314"/>
      <c r="V429" s="314"/>
      <c r="W429" s="314"/>
      <c r="X429" s="314"/>
      <c r="Y429" s="314"/>
      <c r="Z429" s="314"/>
    </row>
    <row r="430" ht="12.0" customHeight="1">
      <c r="A430" s="314"/>
      <c r="B430" s="1"/>
      <c r="C430" s="1"/>
      <c r="D430" s="1"/>
      <c r="E430" s="1"/>
      <c r="F430" s="1"/>
      <c r="G430" s="314"/>
      <c r="H430" s="314"/>
      <c r="I430" s="314"/>
      <c r="J430" s="314"/>
      <c r="K430" s="319"/>
      <c r="L430" s="314"/>
      <c r="M430" s="314"/>
      <c r="N430" s="314"/>
      <c r="O430" s="314"/>
      <c r="P430" s="314"/>
      <c r="Q430" s="314"/>
      <c r="R430" s="314"/>
      <c r="S430" s="314"/>
      <c r="T430" s="314"/>
      <c r="U430" s="314"/>
      <c r="V430" s="314"/>
      <c r="W430" s="314"/>
      <c r="X430" s="314"/>
      <c r="Y430" s="314"/>
      <c r="Z430" s="314"/>
    </row>
    <row r="431" ht="12.0" customHeight="1">
      <c r="A431" s="314"/>
      <c r="B431" s="1"/>
      <c r="C431" s="1"/>
      <c r="D431" s="1"/>
      <c r="E431" s="1"/>
      <c r="F431" s="1"/>
      <c r="G431" s="314"/>
      <c r="H431" s="314"/>
      <c r="I431" s="314"/>
      <c r="J431" s="314"/>
      <c r="K431" s="319"/>
      <c r="L431" s="314"/>
      <c r="M431" s="314"/>
      <c r="N431" s="314"/>
      <c r="O431" s="314"/>
      <c r="P431" s="314"/>
      <c r="Q431" s="314"/>
      <c r="R431" s="314"/>
      <c r="S431" s="314"/>
      <c r="T431" s="314"/>
      <c r="U431" s="314"/>
      <c r="V431" s="314"/>
      <c r="W431" s="314"/>
      <c r="X431" s="314"/>
      <c r="Y431" s="314"/>
      <c r="Z431" s="314"/>
    </row>
    <row r="432" ht="12.0" customHeight="1">
      <c r="A432" s="314"/>
      <c r="B432" s="1"/>
      <c r="C432" s="1"/>
      <c r="D432" s="1"/>
      <c r="E432" s="1"/>
      <c r="F432" s="1"/>
      <c r="G432" s="314"/>
      <c r="H432" s="314"/>
      <c r="I432" s="314"/>
      <c r="J432" s="314"/>
      <c r="K432" s="319"/>
      <c r="L432" s="314"/>
      <c r="M432" s="314"/>
      <c r="N432" s="314"/>
      <c r="O432" s="314"/>
      <c r="P432" s="314"/>
      <c r="Q432" s="314"/>
      <c r="R432" s="314"/>
      <c r="S432" s="314"/>
      <c r="T432" s="314"/>
      <c r="U432" s="314"/>
      <c r="V432" s="314"/>
      <c r="W432" s="314"/>
      <c r="X432" s="314"/>
      <c r="Y432" s="314"/>
      <c r="Z432" s="314"/>
    </row>
    <row r="433" ht="12.0" customHeight="1">
      <c r="A433" s="314"/>
      <c r="B433" s="1"/>
      <c r="C433" s="1"/>
      <c r="D433" s="1"/>
      <c r="E433" s="1"/>
      <c r="F433" s="1"/>
      <c r="G433" s="314"/>
      <c r="H433" s="314"/>
      <c r="I433" s="314"/>
      <c r="J433" s="314"/>
      <c r="K433" s="319"/>
      <c r="L433" s="314"/>
      <c r="M433" s="314"/>
      <c r="N433" s="314"/>
      <c r="O433" s="314"/>
      <c r="P433" s="314"/>
      <c r="Q433" s="314"/>
      <c r="R433" s="314"/>
      <c r="S433" s="314"/>
      <c r="T433" s="314"/>
      <c r="U433" s="314"/>
      <c r="V433" s="314"/>
      <c r="W433" s="314"/>
      <c r="X433" s="314"/>
      <c r="Y433" s="314"/>
      <c r="Z433" s="314"/>
    </row>
    <row r="434" ht="12.0" customHeight="1">
      <c r="A434" s="314"/>
      <c r="B434" s="1"/>
      <c r="C434" s="1"/>
      <c r="D434" s="1"/>
      <c r="E434" s="1"/>
      <c r="F434" s="1"/>
      <c r="G434" s="314"/>
      <c r="H434" s="314"/>
      <c r="I434" s="314"/>
      <c r="J434" s="314"/>
      <c r="K434" s="319"/>
      <c r="L434" s="314"/>
      <c r="M434" s="314"/>
      <c r="N434" s="314"/>
      <c r="O434" s="314"/>
      <c r="P434" s="314"/>
      <c r="Q434" s="314"/>
      <c r="R434" s="314"/>
      <c r="S434" s="314"/>
      <c r="T434" s="314"/>
      <c r="U434" s="314"/>
      <c r="V434" s="314"/>
      <c r="W434" s="314"/>
      <c r="X434" s="314"/>
      <c r="Y434" s="314"/>
      <c r="Z434" s="314"/>
    </row>
    <row r="435" ht="12.0" customHeight="1">
      <c r="A435" s="314"/>
      <c r="B435" s="1"/>
      <c r="C435" s="1"/>
      <c r="D435" s="1"/>
      <c r="E435" s="1"/>
      <c r="F435" s="1"/>
      <c r="G435" s="314"/>
      <c r="H435" s="314"/>
      <c r="I435" s="314"/>
      <c r="J435" s="314"/>
      <c r="K435" s="319"/>
      <c r="L435" s="314"/>
      <c r="M435" s="314"/>
      <c r="N435" s="314"/>
      <c r="O435" s="314"/>
      <c r="P435" s="314"/>
      <c r="Q435" s="314"/>
      <c r="R435" s="314"/>
      <c r="S435" s="314"/>
      <c r="T435" s="314"/>
      <c r="U435" s="314"/>
      <c r="V435" s="314"/>
      <c r="W435" s="314"/>
      <c r="X435" s="314"/>
      <c r="Y435" s="314"/>
      <c r="Z435" s="314"/>
    </row>
    <row r="436" ht="12.0" customHeight="1">
      <c r="A436" s="314"/>
      <c r="B436" s="1"/>
      <c r="C436" s="1"/>
      <c r="D436" s="1"/>
      <c r="E436" s="1"/>
      <c r="F436" s="1"/>
      <c r="G436" s="314"/>
      <c r="H436" s="314"/>
      <c r="I436" s="314"/>
      <c r="J436" s="314"/>
      <c r="K436" s="319"/>
      <c r="L436" s="314"/>
      <c r="M436" s="314"/>
      <c r="N436" s="314"/>
      <c r="O436" s="314"/>
      <c r="P436" s="314"/>
      <c r="Q436" s="314"/>
      <c r="R436" s="314"/>
      <c r="S436" s="314"/>
      <c r="T436" s="314"/>
      <c r="U436" s="314"/>
      <c r="V436" s="314"/>
      <c r="W436" s="314"/>
      <c r="X436" s="314"/>
      <c r="Y436" s="314"/>
      <c r="Z436" s="314"/>
    </row>
    <row r="437" ht="12.0" customHeight="1">
      <c r="A437" s="314"/>
      <c r="B437" s="1"/>
      <c r="C437" s="1"/>
      <c r="D437" s="1"/>
      <c r="E437" s="1"/>
      <c r="F437" s="1"/>
      <c r="G437" s="314"/>
      <c r="H437" s="314"/>
      <c r="I437" s="314"/>
      <c r="J437" s="314"/>
      <c r="K437" s="319"/>
      <c r="L437" s="314"/>
      <c r="M437" s="314"/>
      <c r="N437" s="314"/>
      <c r="O437" s="314"/>
      <c r="P437" s="314"/>
      <c r="Q437" s="314"/>
      <c r="R437" s="314"/>
      <c r="S437" s="314"/>
      <c r="T437" s="314"/>
      <c r="U437" s="314"/>
      <c r="V437" s="314"/>
      <c r="W437" s="314"/>
      <c r="X437" s="314"/>
      <c r="Y437" s="314"/>
      <c r="Z437" s="314"/>
    </row>
    <row r="438" ht="12.0" customHeight="1">
      <c r="A438" s="314"/>
      <c r="B438" s="1"/>
      <c r="C438" s="1"/>
      <c r="D438" s="1"/>
      <c r="E438" s="1"/>
      <c r="F438" s="1"/>
      <c r="G438" s="314"/>
      <c r="H438" s="314"/>
      <c r="I438" s="314"/>
      <c r="J438" s="314"/>
      <c r="K438" s="319"/>
      <c r="L438" s="314"/>
      <c r="M438" s="314"/>
      <c r="N438" s="314"/>
      <c r="O438" s="314"/>
      <c r="P438" s="314"/>
      <c r="Q438" s="314"/>
      <c r="R438" s="314"/>
      <c r="S438" s="314"/>
      <c r="T438" s="314"/>
      <c r="U438" s="314"/>
      <c r="V438" s="314"/>
      <c r="W438" s="314"/>
      <c r="X438" s="314"/>
      <c r="Y438" s="314"/>
      <c r="Z438" s="314"/>
    </row>
    <row r="439" ht="12.0" customHeight="1">
      <c r="A439" s="314"/>
      <c r="B439" s="1"/>
      <c r="C439" s="1"/>
      <c r="D439" s="1"/>
      <c r="E439" s="1"/>
      <c r="F439" s="1"/>
      <c r="G439" s="314"/>
      <c r="H439" s="314"/>
      <c r="I439" s="314"/>
      <c r="J439" s="314"/>
      <c r="K439" s="319"/>
      <c r="L439" s="314"/>
      <c r="M439" s="314"/>
      <c r="N439" s="314"/>
      <c r="O439" s="314"/>
      <c r="P439" s="314"/>
      <c r="Q439" s="314"/>
      <c r="R439" s="314"/>
      <c r="S439" s="314"/>
      <c r="T439" s="314"/>
      <c r="U439" s="314"/>
      <c r="V439" s="314"/>
      <c r="W439" s="314"/>
      <c r="X439" s="314"/>
      <c r="Y439" s="314"/>
      <c r="Z439" s="314"/>
    </row>
    <row r="440" ht="12.0" customHeight="1">
      <c r="A440" s="314"/>
      <c r="B440" s="1"/>
      <c r="C440" s="1"/>
      <c r="D440" s="1"/>
      <c r="E440" s="1"/>
      <c r="F440" s="1"/>
      <c r="G440" s="314"/>
      <c r="H440" s="314"/>
      <c r="I440" s="314"/>
      <c r="J440" s="314"/>
      <c r="K440" s="319"/>
      <c r="L440" s="314"/>
      <c r="M440" s="314"/>
      <c r="N440" s="314"/>
      <c r="O440" s="314"/>
      <c r="P440" s="314"/>
      <c r="Q440" s="314"/>
      <c r="R440" s="314"/>
      <c r="S440" s="314"/>
      <c r="T440" s="314"/>
      <c r="U440" s="314"/>
      <c r="V440" s="314"/>
      <c r="W440" s="314"/>
      <c r="X440" s="314"/>
      <c r="Y440" s="314"/>
      <c r="Z440" s="314"/>
    </row>
    <row r="441" ht="12.0" customHeight="1">
      <c r="A441" s="314"/>
      <c r="B441" s="1"/>
      <c r="C441" s="1"/>
      <c r="D441" s="1"/>
      <c r="E441" s="1"/>
      <c r="F441" s="1"/>
      <c r="G441" s="314"/>
      <c r="H441" s="314"/>
      <c r="I441" s="314"/>
      <c r="J441" s="314"/>
      <c r="K441" s="319"/>
      <c r="L441" s="314"/>
      <c r="M441" s="314"/>
      <c r="N441" s="314"/>
      <c r="O441" s="314"/>
      <c r="P441" s="314"/>
      <c r="Q441" s="314"/>
      <c r="R441" s="314"/>
      <c r="S441" s="314"/>
      <c r="T441" s="314"/>
      <c r="U441" s="314"/>
      <c r="V441" s="314"/>
      <c r="W441" s="314"/>
      <c r="X441" s="314"/>
      <c r="Y441" s="314"/>
      <c r="Z441" s="314"/>
    </row>
    <row r="442" ht="12.0" customHeight="1">
      <c r="A442" s="314"/>
      <c r="B442" s="1"/>
      <c r="C442" s="1"/>
      <c r="D442" s="1"/>
      <c r="E442" s="1"/>
      <c r="F442" s="1"/>
      <c r="G442" s="314"/>
      <c r="H442" s="314"/>
      <c r="I442" s="314"/>
      <c r="J442" s="314"/>
      <c r="K442" s="319"/>
      <c r="L442" s="314"/>
      <c r="M442" s="314"/>
      <c r="N442" s="314"/>
      <c r="O442" s="314"/>
      <c r="P442" s="314"/>
      <c r="Q442" s="314"/>
      <c r="R442" s="314"/>
      <c r="S442" s="314"/>
      <c r="T442" s="314"/>
      <c r="U442" s="314"/>
      <c r="V442" s="314"/>
      <c r="W442" s="314"/>
      <c r="X442" s="314"/>
      <c r="Y442" s="314"/>
      <c r="Z442" s="314"/>
    </row>
    <row r="443" ht="12.0" customHeight="1">
      <c r="A443" s="314"/>
      <c r="B443" s="1"/>
      <c r="C443" s="1"/>
      <c r="D443" s="1"/>
      <c r="E443" s="1"/>
      <c r="F443" s="1"/>
      <c r="G443" s="314"/>
      <c r="H443" s="314"/>
      <c r="I443" s="314"/>
      <c r="J443" s="314"/>
      <c r="K443" s="319"/>
      <c r="L443" s="314"/>
      <c r="M443" s="314"/>
      <c r="N443" s="314"/>
      <c r="O443" s="314"/>
      <c r="P443" s="314"/>
      <c r="Q443" s="314"/>
      <c r="R443" s="314"/>
      <c r="S443" s="314"/>
      <c r="T443" s="314"/>
      <c r="U443" s="314"/>
      <c r="V443" s="314"/>
      <c r="W443" s="314"/>
      <c r="X443" s="314"/>
      <c r="Y443" s="314"/>
      <c r="Z443" s="314"/>
    </row>
    <row r="444" ht="12.0" customHeight="1">
      <c r="A444" s="314"/>
      <c r="B444" s="1"/>
      <c r="C444" s="1"/>
      <c r="D444" s="1"/>
      <c r="E444" s="1"/>
      <c r="F444" s="1"/>
      <c r="G444" s="314"/>
      <c r="H444" s="314"/>
      <c r="I444" s="314"/>
      <c r="J444" s="314"/>
      <c r="K444" s="319"/>
      <c r="L444" s="314"/>
      <c r="M444" s="314"/>
      <c r="N444" s="314"/>
      <c r="O444" s="314"/>
      <c r="P444" s="314"/>
      <c r="Q444" s="314"/>
      <c r="R444" s="314"/>
      <c r="S444" s="314"/>
      <c r="T444" s="314"/>
      <c r="U444" s="314"/>
      <c r="V444" s="314"/>
      <c r="W444" s="314"/>
      <c r="X444" s="314"/>
      <c r="Y444" s="314"/>
      <c r="Z444" s="314"/>
    </row>
    <row r="445" ht="12.0" customHeight="1">
      <c r="A445" s="314"/>
      <c r="B445" s="1"/>
      <c r="C445" s="1"/>
      <c r="D445" s="1"/>
      <c r="E445" s="1"/>
      <c r="F445" s="1"/>
      <c r="G445" s="314"/>
      <c r="H445" s="314"/>
      <c r="I445" s="314"/>
      <c r="J445" s="314"/>
      <c r="K445" s="319"/>
      <c r="L445" s="314"/>
      <c r="M445" s="314"/>
      <c r="N445" s="314"/>
      <c r="O445" s="314"/>
      <c r="P445" s="314"/>
      <c r="Q445" s="314"/>
      <c r="R445" s="314"/>
      <c r="S445" s="314"/>
      <c r="T445" s="314"/>
      <c r="U445" s="314"/>
      <c r="V445" s="314"/>
      <c r="W445" s="314"/>
      <c r="X445" s="314"/>
      <c r="Y445" s="314"/>
      <c r="Z445" s="314"/>
    </row>
    <row r="446" ht="12.0" customHeight="1">
      <c r="A446" s="314"/>
      <c r="B446" s="1"/>
      <c r="C446" s="1"/>
      <c r="D446" s="1"/>
      <c r="E446" s="1"/>
      <c r="F446" s="1"/>
      <c r="G446" s="314"/>
      <c r="H446" s="314"/>
      <c r="I446" s="314"/>
      <c r="J446" s="314"/>
      <c r="K446" s="319"/>
      <c r="L446" s="314"/>
      <c r="M446" s="314"/>
      <c r="N446" s="314"/>
      <c r="O446" s="314"/>
      <c r="P446" s="314"/>
      <c r="Q446" s="314"/>
      <c r="R446" s="314"/>
      <c r="S446" s="314"/>
      <c r="T446" s="314"/>
      <c r="U446" s="314"/>
      <c r="V446" s="314"/>
      <c r="W446" s="314"/>
      <c r="X446" s="314"/>
      <c r="Y446" s="314"/>
      <c r="Z446" s="314"/>
    </row>
    <row r="447" ht="12.0" customHeight="1">
      <c r="A447" s="314"/>
      <c r="B447" s="1"/>
      <c r="C447" s="1"/>
      <c r="D447" s="1"/>
      <c r="E447" s="1"/>
      <c r="F447" s="1"/>
      <c r="G447" s="314"/>
      <c r="H447" s="314"/>
      <c r="I447" s="314"/>
      <c r="J447" s="314"/>
      <c r="K447" s="319"/>
      <c r="L447" s="314"/>
      <c r="M447" s="314"/>
      <c r="N447" s="314"/>
      <c r="O447" s="314"/>
      <c r="P447" s="314"/>
      <c r="Q447" s="314"/>
      <c r="R447" s="314"/>
      <c r="S447" s="314"/>
      <c r="T447" s="314"/>
      <c r="U447" s="314"/>
      <c r="V447" s="314"/>
      <c r="W447" s="314"/>
      <c r="X447" s="314"/>
      <c r="Y447" s="314"/>
      <c r="Z447" s="314"/>
    </row>
    <row r="448" ht="12.0" customHeight="1">
      <c r="A448" s="314"/>
      <c r="B448" s="1"/>
      <c r="C448" s="1"/>
      <c r="D448" s="1"/>
      <c r="E448" s="1"/>
      <c r="F448" s="1"/>
      <c r="G448" s="314"/>
      <c r="H448" s="314"/>
      <c r="I448" s="314"/>
      <c r="J448" s="314"/>
      <c r="K448" s="319"/>
      <c r="L448" s="314"/>
      <c r="M448" s="314"/>
      <c r="N448" s="314"/>
      <c r="O448" s="314"/>
      <c r="P448" s="314"/>
      <c r="Q448" s="314"/>
      <c r="R448" s="314"/>
      <c r="S448" s="314"/>
      <c r="T448" s="314"/>
      <c r="U448" s="314"/>
      <c r="V448" s="314"/>
      <c r="W448" s="314"/>
      <c r="X448" s="314"/>
      <c r="Y448" s="314"/>
      <c r="Z448" s="314"/>
    </row>
    <row r="449" ht="12.0" customHeight="1">
      <c r="A449" s="314"/>
      <c r="B449" s="1"/>
      <c r="C449" s="1"/>
      <c r="D449" s="1"/>
      <c r="E449" s="1"/>
      <c r="F449" s="1"/>
      <c r="G449" s="314"/>
      <c r="H449" s="314"/>
      <c r="I449" s="314"/>
      <c r="J449" s="314"/>
      <c r="K449" s="319"/>
      <c r="L449" s="314"/>
      <c r="M449" s="314"/>
      <c r="N449" s="314"/>
      <c r="O449" s="314"/>
      <c r="P449" s="314"/>
      <c r="Q449" s="314"/>
      <c r="R449" s="314"/>
      <c r="S449" s="314"/>
      <c r="T449" s="314"/>
      <c r="U449" s="314"/>
      <c r="V449" s="314"/>
      <c r="W449" s="314"/>
      <c r="X449" s="314"/>
      <c r="Y449" s="314"/>
      <c r="Z449" s="314"/>
    </row>
    <row r="450" ht="12.0" customHeight="1">
      <c r="A450" s="314"/>
      <c r="B450" s="1"/>
      <c r="C450" s="1"/>
      <c r="D450" s="1"/>
      <c r="E450" s="1"/>
      <c r="F450" s="1"/>
      <c r="G450" s="314"/>
      <c r="H450" s="314"/>
      <c r="I450" s="314"/>
      <c r="J450" s="314"/>
      <c r="K450" s="319"/>
      <c r="L450" s="314"/>
      <c r="M450" s="314"/>
      <c r="N450" s="314"/>
      <c r="O450" s="314"/>
      <c r="P450" s="314"/>
      <c r="Q450" s="314"/>
      <c r="R450" s="314"/>
      <c r="S450" s="314"/>
      <c r="T450" s="314"/>
      <c r="U450" s="314"/>
      <c r="V450" s="314"/>
      <c r="W450" s="314"/>
      <c r="X450" s="314"/>
      <c r="Y450" s="314"/>
      <c r="Z450" s="314"/>
    </row>
    <row r="451" ht="12.0" customHeight="1">
      <c r="A451" s="314"/>
      <c r="B451" s="1"/>
      <c r="C451" s="1"/>
      <c r="D451" s="1"/>
      <c r="E451" s="1"/>
      <c r="F451" s="1"/>
      <c r="G451" s="314"/>
      <c r="H451" s="314"/>
      <c r="I451" s="314"/>
      <c r="J451" s="314"/>
      <c r="K451" s="319"/>
      <c r="L451" s="314"/>
      <c r="M451" s="314"/>
      <c r="N451" s="314"/>
      <c r="O451" s="314"/>
      <c r="P451" s="314"/>
      <c r="Q451" s="314"/>
      <c r="R451" s="314"/>
      <c r="S451" s="314"/>
      <c r="T451" s="314"/>
      <c r="U451" s="314"/>
      <c r="V451" s="314"/>
      <c r="W451" s="314"/>
      <c r="X451" s="314"/>
      <c r="Y451" s="314"/>
      <c r="Z451" s="314"/>
    </row>
    <row r="452" ht="12.0" customHeight="1">
      <c r="A452" s="314"/>
      <c r="B452" s="1"/>
      <c r="C452" s="1"/>
      <c r="D452" s="1"/>
      <c r="E452" s="1"/>
      <c r="F452" s="1"/>
      <c r="G452" s="314"/>
      <c r="H452" s="314"/>
      <c r="I452" s="314"/>
      <c r="J452" s="314"/>
      <c r="K452" s="319"/>
      <c r="L452" s="314"/>
      <c r="M452" s="314"/>
      <c r="N452" s="314"/>
      <c r="O452" s="314"/>
      <c r="P452" s="314"/>
      <c r="Q452" s="314"/>
      <c r="R452" s="314"/>
      <c r="S452" s="314"/>
      <c r="T452" s="314"/>
      <c r="U452" s="314"/>
      <c r="V452" s="314"/>
      <c r="W452" s="314"/>
      <c r="X452" s="314"/>
      <c r="Y452" s="314"/>
      <c r="Z452" s="314"/>
    </row>
    <row r="453" ht="12.0" customHeight="1">
      <c r="A453" s="314"/>
      <c r="B453" s="1"/>
      <c r="C453" s="1"/>
      <c r="D453" s="1"/>
      <c r="E453" s="1"/>
      <c r="F453" s="1"/>
      <c r="G453" s="314"/>
      <c r="H453" s="314"/>
      <c r="I453" s="314"/>
      <c r="J453" s="314"/>
      <c r="K453" s="319"/>
      <c r="L453" s="314"/>
      <c r="M453" s="314"/>
      <c r="N453" s="314"/>
      <c r="O453" s="314"/>
      <c r="P453" s="314"/>
      <c r="Q453" s="314"/>
      <c r="R453" s="314"/>
      <c r="S453" s="314"/>
      <c r="T453" s="314"/>
      <c r="U453" s="314"/>
      <c r="V453" s="314"/>
      <c r="W453" s="314"/>
      <c r="X453" s="314"/>
      <c r="Y453" s="314"/>
      <c r="Z453" s="314"/>
    </row>
    <row r="454" ht="12.0" customHeight="1">
      <c r="A454" s="314"/>
      <c r="B454" s="1"/>
      <c r="C454" s="1"/>
      <c r="D454" s="1"/>
      <c r="E454" s="1"/>
      <c r="F454" s="1"/>
      <c r="G454" s="314"/>
      <c r="H454" s="314"/>
      <c r="I454" s="314"/>
      <c r="J454" s="314"/>
      <c r="K454" s="319"/>
      <c r="L454" s="314"/>
      <c r="M454" s="314"/>
      <c r="N454" s="314"/>
      <c r="O454" s="314"/>
      <c r="P454" s="314"/>
      <c r="Q454" s="314"/>
      <c r="R454" s="314"/>
      <c r="S454" s="314"/>
      <c r="T454" s="314"/>
      <c r="U454" s="314"/>
      <c r="V454" s="314"/>
      <c r="W454" s="314"/>
      <c r="X454" s="314"/>
      <c r="Y454" s="314"/>
      <c r="Z454" s="314"/>
    </row>
    <row r="455" ht="12.0" customHeight="1">
      <c r="A455" s="314"/>
      <c r="B455" s="1"/>
      <c r="C455" s="1"/>
      <c r="D455" s="1"/>
      <c r="E455" s="1"/>
      <c r="F455" s="1"/>
      <c r="G455" s="314"/>
      <c r="H455" s="314"/>
      <c r="I455" s="314"/>
      <c r="J455" s="314"/>
      <c r="K455" s="319"/>
      <c r="L455" s="314"/>
      <c r="M455" s="314"/>
      <c r="N455" s="314"/>
      <c r="O455" s="314"/>
      <c r="P455" s="314"/>
      <c r="Q455" s="314"/>
      <c r="R455" s="314"/>
      <c r="S455" s="314"/>
      <c r="T455" s="314"/>
      <c r="U455" s="314"/>
      <c r="V455" s="314"/>
      <c r="W455" s="314"/>
      <c r="X455" s="314"/>
      <c r="Y455" s="314"/>
      <c r="Z455" s="314"/>
    </row>
    <row r="456" ht="12.0" customHeight="1">
      <c r="A456" s="314"/>
      <c r="B456" s="1"/>
      <c r="C456" s="1"/>
      <c r="D456" s="1"/>
      <c r="E456" s="1"/>
      <c r="F456" s="1"/>
      <c r="G456" s="314"/>
      <c r="H456" s="314"/>
      <c r="I456" s="314"/>
      <c r="J456" s="314"/>
      <c r="K456" s="319"/>
      <c r="L456" s="314"/>
      <c r="M456" s="314"/>
      <c r="N456" s="314"/>
      <c r="O456" s="314"/>
      <c r="P456" s="314"/>
      <c r="Q456" s="314"/>
      <c r="R456" s="314"/>
      <c r="S456" s="314"/>
      <c r="T456" s="314"/>
      <c r="U456" s="314"/>
      <c r="V456" s="314"/>
      <c r="W456" s="314"/>
      <c r="X456" s="314"/>
      <c r="Y456" s="314"/>
      <c r="Z456" s="314"/>
    </row>
    <row r="457" ht="12.0" customHeight="1">
      <c r="A457" s="314"/>
      <c r="B457" s="1"/>
      <c r="C457" s="1"/>
      <c r="D457" s="1"/>
      <c r="E457" s="1"/>
      <c r="F457" s="1"/>
      <c r="G457" s="314"/>
      <c r="H457" s="314"/>
      <c r="I457" s="314"/>
      <c r="J457" s="314"/>
      <c r="K457" s="319"/>
      <c r="L457" s="314"/>
      <c r="M457" s="314"/>
      <c r="N457" s="314"/>
      <c r="O457" s="314"/>
      <c r="P457" s="314"/>
      <c r="Q457" s="314"/>
      <c r="R457" s="314"/>
      <c r="S457" s="314"/>
      <c r="T457" s="314"/>
      <c r="U457" s="314"/>
      <c r="V457" s="314"/>
      <c r="W457" s="314"/>
      <c r="X457" s="314"/>
      <c r="Y457" s="314"/>
      <c r="Z457" s="314"/>
    </row>
    <row r="458" ht="12.0" customHeight="1">
      <c r="A458" s="314"/>
      <c r="B458" s="1"/>
      <c r="C458" s="1"/>
      <c r="D458" s="1"/>
      <c r="E458" s="1"/>
      <c r="F458" s="1"/>
      <c r="G458" s="314"/>
      <c r="H458" s="314"/>
      <c r="I458" s="314"/>
      <c r="J458" s="314"/>
      <c r="K458" s="319"/>
      <c r="L458" s="314"/>
      <c r="M458" s="314"/>
      <c r="N458" s="314"/>
      <c r="O458" s="314"/>
      <c r="P458" s="314"/>
      <c r="Q458" s="314"/>
      <c r="R458" s="314"/>
      <c r="S458" s="314"/>
      <c r="T458" s="314"/>
      <c r="U458" s="314"/>
      <c r="V458" s="314"/>
      <c r="W458" s="314"/>
      <c r="X458" s="314"/>
      <c r="Y458" s="314"/>
      <c r="Z458" s="314"/>
    </row>
    <row r="459" ht="12.0" customHeight="1">
      <c r="A459" s="314"/>
      <c r="B459" s="1"/>
      <c r="C459" s="1"/>
      <c r="D459" s="1"/>
      <c r="E459" s="1"/>
      <c r="F459" s="1"/>
      <c r="G459" s="314"/>
      <c r="H459" s="314"/>
      <c r="I459" s="314"/>
      <c r="J459" s="314"/>
      <c r="K459" s="319"/>
      <c r="L459" s="314"/>
      <c r="M459" s="314"/>
      <c r="N459" s="314"/>
      <c r="O459" s="314"/>
      <c r="P459" s="314"/>
      <c r="Q459" s="314"/>
      <c r="R459" s="314"/>
      <c r="S459" s="314"/>
      <c r="T459" s="314"/>
      <c r="U459" s="314"/>
      <c r="V459" s="314"/>
      <c r="W459" s="314"/>
      <c r="X459" s="314"/>
      <c r="Y459" s="314"/>
      <c r="Z459" s="314"/>
    </row>
    <row r="460" ht="12.0" customHeight="1">
      <c r="A460" s="314"/>
      <c r="B460" s="1"/>
      <c r="C460" s="1"/>
      <c r="D460" s="1"/>
      <c r="E460" s="1"/>
      <c r="F460" s="1"/>
      <c r="G460" s="314"/>
      <c r="H460" s="314"/>
      <c r="I460" s="314"/>
      <c r="J460" s="314"/>
      <c r="K460" s="319"/>
      <c r="L460" s="314"/>
      <c r="M460" s="314"/>
      <c r="N460" s="314"/>
      <c r="O460" s="314"/>
      <c r="P460" s="314"/>
      <c r="Q460" s="314"/>
      <c r="R460" s="314"/>
      <c r="S460" s="314"/>
      <c r="T460" s="314"/>
      <c r="U460" s="314"/>
      <c r="V460" s="314"/>
      <c r="W460" s="314"/>
      <c r="X460" s="314"/>
      <c r="Y460" s="314"/>
      <c r="Z460" s="314"/>
    </row>
    <row r="461" ht="12.0" customHeight="1">
      <c r="A461" s="314"/>
      <c r="B461" s="1"/>
      <c r="C461" s="1"/>
      <c r="D461" s="1"/>
      <c r="E461" s="1"/>
      <c r="F461" s="1"/>
      <c r="G461" s="314"/>
      <c r="H461" s="314"/>
      <c r="I461" s="314"/>
      <c r="J461" s="314"/>
      <c r="K461" s="319"/>
      <c r="L461" s="314"/>
      <c r="M461" s="314"/>
      <c r="N461" s="314"/>
      <c r="O461" s="314"/>
      <c r="P461" s="314"/>
      <c r="Q461" s="314"/>
      <c r="R461" s="314"/>
      <c r="S461" s="314"/>
      <c r="T461" s="314"/>
      <c r="U461" s="314"/>
      <c r="V461" s="314"/>
      <c r="W461" s="314"/>
      <c r="X461" s="314"/>
      <c r="Y461" s="314"/>
      <c r="Z461" s="314"/>
    </row>
    <row r="462" ht="12.0" customHeight="1">
      <c r="A462" s="314"/>
      <c r="B462" s="1"/>
      <c r="C462" s="1"/>
      <c r="D462" s="1"/>
      <c r="E462" s="1"/>
      <c r="F462" s="1"/>
      <c r="G462" s="314"/>
      <c r="H462" s="314"/>
      <c r="I462" s="314"/>
      <c r="J462" s="314"/>
      <c r="K462" s="319"/>
      <c r="L462" s="314"/>
      <c r="M462" s="314"/>
      <c r="N462" s="314"/>
      <c r="O462" s="314"/>
      <c r="P462" s="314"/>
      <c r="Q462" s="314"/>
      <c r="R462" s="314"/>
      <c r="S462" s="314"/>
      <c r="T462" s="314"/>
      <c r="U462" s="314"/>
      <c r="V462" s="314"/>
      <c r="W462" s="314"/>
      <c r="X462" s="314"/>
      <c r="Y462" s="314"/>
      <c r="Z462" s="314"/>
    </row>
    <row r="463" ht="12.0" customHeight="1">
      <c r="A463" s="314"/>
      <c r="B463" s="1"/>
      <c r="C463" s="1"/>
      <c r="D463" s="1"/>
      <c r="E463" s="1"/>
      <c r="F463" s="1"/>
      <c r="G463" s="314"/>
      <c r="H463" s="314"/>
      <c r="I463" s="314"/>
      <c r="J463" s="314"/>
      <c r="K463" s="319"/>
      <c r="L463" s="314"/>
      <c r="M463" s="314"/>
      <c r="N463" s="314"/>
      <c r="O463" s="314"/>
      <c r="P463" s="314"/>
      <c r="Q463" s="314"/>
      <c r="R463" s="314"/>
      <c r="S463" s="314"/>
      <c r="T463" s="314"/>
      <c r="U463" s="314"/>
      <c r="V463" s="314"/>
      <c r="W463" s="314"/>
      <c r="X463" s="314"/>
      <c r="Y463" s="314"/>
      <c r="Z463" s="314"/>
    </row>
    <row r="464" ht="12.0" customHeight="1">
      <c r="A464" s="314"/>
      <c r="B464" s="1"/>
      <c r="C464" s="1"/>
      <c r="D464" s="1"/>
      <c r="E464" s="1"/>
      <c r="F464" s="1"/>
      <c r="G464" s="314"/>
      <c r="H464" s="314"/>
      <c r="I464" s="314"/>
      <c r="J464" s="314"/>
      <c r="K464" s="319"/>
      <c r="L464" s="314"/>
      <c r="M464" s="314"/>
      <c r="N464" s="314"/>
      <c r="O464" s="314"/>
      <c r="P464" s="314"/>
      <c r="Q464" s="314"/>
      <c r="R464" s="314"/>
      <c r="S464" s="314"/>
      <c r="T464" s="314"/>
      <c r="U464" s="314"/>
      <c r="V464" s="314"/>
      <c r="W464" s="314"/>
      <c r="X464" s="314"/>
      <c r="Y464" s="314"/>
      <c r="Z464" s="314"/>
    </row>
    <row r="465" ht="12.0" customHeight="1">
      <c r="A465" s="314"/>
      <c r="B465" s="1"/>
      <c r="C465" s="1"/>
      <c r="D465" s="1"/>
      <c r="E465" s="1"/>
      <c r="F465" s="1"/>
      <c r="G465" s="314"/>
      <c r="H465" s="314"/>
      <c r="I465" s="314"/>
      <c r="J465" s="314"/>
      <c r="K465" s="319"/>
      <c r="L465" s="314"/>
      <c r="M465" s="314"/>
      <c r="N465" s="314"/>
      <c r="O465" s="314"/>
      <c r="P465" s="314"/>
      <c r="Q465" s="314"/>
      <c r="R465" s="314"/>
      <c r="S465" s="314"/>
      <c r="T465" s="314"/>
      <c r="U465" s="314"/>
      <c r="V465" s="314"/>
      <c r="W465" s="314"/>
      <c r="X465" s="314"/>
      <c r="Y465" s="314"/>
      <c r="Z465" s="314"/>
    </row>
    <row r="466" ht="12.0" customHeight="1">
      <c r="A466" s="314"/>
      <c r="B466" s="1"/>
      <c r="C466" s="1"/>
      <c r="D466" s="1"/>
      <c r="E466" s="1"/>
      <c r="F466" s="1"/>
      <c r="G466" s="314"/>
      <c r="H466" s="314"/>
      <c r="I466" s="314"/>
      <c r="J466" s="314"/>
      <c r="K466" s="319"/>
      <c r="L466" s="314"/>
      <c r="M466" s="314"/>
      <c r="N466" s="314"/>
      <c r="O466" s="314"/>
      <c r="P466" s="314"/>
      <c r="Q466" s="314"/>
      <c r="R466" s="314"/>
      <c r="S466" s="314"/>
      <c r="T466" s="314"/>
      <c r="U466" s="314"/>
      <c r="V466" s="314"/>
      <c r="W466" s="314"/>
      <c r="X466" s="314"/>
      <c r="Y466" s="314"/>
      <c r="Z466" s="314"/>
    </row>
    <row r="467" ht="12.0" customHeight="1">
      <c r="A467" s="314"/>
      <c r="B467" s="1"/>
      <c r="C467" s="1"/>
      <c r="D467" s="1"/>
      <c r="E467" s="1"/>
      <c r="F467" s="1"/>
      <c r="G467" s="314"/>
      <c r="H467" s="314"/>
      <c r="I467" s="314"/>
      <c r="J467" s="314"/>
      <c r="K467" s="319"/>
      <c r="L467" s="314"/>
      <c r="M467" s="314"/>
      <c r="N467" s="314"/>
      <c r="O467" s="314"/>
      <c r="P467" s="314"/>
      <c r="Q467" s="314"/>
      <c r="R467" s="314"/>
      <c r="S467" s="314"/>
      <c r="T467" s="314"/>
      <c r="U467" s="314"/>
      <c r="V467" s="314"/>
      <c r="W467" s="314"/>
      <c r="X467" s="314"/>
      <c r="Y467" s="314"/>
      <c r="Z467" s="314"/>
    </row>
    <row r="468" ht="12.0" customHeight="1">
      <c r="A468" s="314"/>
      <c r="B468" s="1"/>
      <c r="C468" s="1"/>
      <c r="D468" s="1"/>
      <c r="E468" s="1"/>
      <c r="F468" s="1"/>
      <c r="G468" s="314"/>
      <c r="H468" s="314"/>
      <c r="I468" s="314"/>
      <c r="J468" s="314"/>
      <c r="K468" s="319"/>
      <c r="L468" s="314"/>
      <c r="M468" s="314"/>
      <c r="N468" s="314"/>
      <c r="O468" s="314"/>
      <c r="P468" s="314"/>
      <c r="Q468" s="314"/>
      <c r="R468" s="314"/>
      <c r="S468" s="314"/>
      <c r="T468" s="314"/>
      <c r="U468" s="314"/>
      <c r="V468" s="314"/>
      <c r="W468" s="314"/>
      <c r="X468" s="314"/>
      <c r="Y468" s="314"/>
      <c r="Z468" s="314"/>
    </row>
    <row r="469" ht="12.0" customHeight="1">
      <c r="A469" s="314"/>
      <c r="B469" s="1"/>
      <c r="C469" s="1"/>
      <c r="D469" s="1"/>
      <c r="E469" s="1"/>
      <c r="F469" s="1"/>
      <c r="G469" s="314"/>
      <c r="H469" s="314"/>
      <c r="I469" s="314"/>
      <c r="J469" s="314"/>
      <c r="K469" s="319"/>
      <c r="L469" s="314"/>
      <c r="M469" s="314"/>
      <c r="N469" s="314"/>
      <c r="O469" s="314"/>
      <c r="P469" s="314"/>
      <c r="Q469" s="314"/>
      <c r="R469" s="314"/>
      <c r="S469" s="314"/>
      <c r="T469" s="314"/>
      <c r="U469" s="314"/>
      <c r="V469" s="314"/>
      <c r="W469" s="314"/>
      <c r="X469" s="314"/>
      <c r="Y469" s="314"/>
      <c r="Z469" s="314"/>
    </row>
    <row r="470" ht="12.0" customHeight="1">
      <c r="A470" s="314"/>
      <c r="B470" s="1"/>
      <c r="C470" s="1"/>
      <c r="D470" s="1"/>
      <c r="E470" s="1"/>
      <c r="F470" s="1"/>
      <c r="G470" s="314"/>
      <c r="H470" s="314"/>
      <c r="I470" s="314"/>
      <c r="J470" s="314"/>
      <c r="K470" s="319"/>
      <c r="L470" s="314"/>
      <c r="M470" s="314"/>
      <c r="N470" s="314"/>
      <c r="O470" s="314"/>
      <c r="P470" s="314"/>
      <c r="Q470" s="314"/>
      <c r="R470" s="314"/>
      <c r="S470" s="314"/>
      <c r="T470" s="314"/>
      <c r="U470" s="314"/>
      <c r="V470" s="314"/>
      <c r="W470" s="314"/>
      <c r="X470" s="314"/>
      <c r="Y470" s="314"/>
      <c r="Z470" s="314"/>
    </row>
    <row r="471" ht="12.0" customHeight="1">
      <c r="A471" s="314"/>
      <c r="B471" s="1"/>
      <c r="C471" s="1"/>
      <c r="D471" s="1"/>
      <c r="E471" s="1"/>
      <c r="F471" s="1"/>
      <c r="G471" s="314"/>
      <c r="H471" s="314"/>
      <c r="I471" s="314"/>
      <c r="J471" s="314"/>
      <c r="K471" s="319"/>
      <c r="L471" s="314"/>
      <c r="M471" s="314"/>
      <c r="N471" s="314"/>
      <c r="O471" s="314"/>
      <c r="P471" s="314"/>
      <c r="Q471" s="314"/>
      <c r="R471" s="314"/>
      <c r="S471" s="314"/>
      <c r="T471" s="314"/>
      <c r="U471" s="314"/>
      <c r="V471" s="314"/>
      <c r="W471" s="314"/>
      <c r="X471" s="314"/>
      <c r="Y471" s="314"/>
      <c r="Z471" s="314"/>
    </row>
    <row r="472" ht="12.0" customHeight="1">
      <c r="A472" s="314"/>
      <c r="B472" s="1"/>
      <c r="C472" s="1"/>
      <c r="D472" s="1"/>
      <c r="E472" s="1"/>
      <c r="F472" s="1"/>
      <c r="G472" s="314"/>
      <c r="H472" s="314"/>
      <c r="I472" s="314"/>
      <c r="J472" s="314"/>
      <c r="K472" s="319"/>
      <c r="L472" s="314"/>
      <c r="M472" s="314"/>
      <c r="N472" s="314"/>
      <c r="O472" s="314"/>
      <c r="P472" s="314"/>
      <c r="Q472" s="314"/>
      <c r="R472" s="314"/>
      <c r="S472" s="314"/>
      <c r="T472" s="314"/>
      <c r="U472" s="314"/>
      <c r="V472" s="314"/>
      <c r="W472" s="314"/>
      <c r="X472" s="314"/>
      <c r="Y472" s="314"/>
      <c r="Z472" s="314"/>
    </row>
    <row r="473" ht="12.0" customHeight="1">
      <c r="A473" s="314"/>
      <c r="B473" s="1"/>
      <c r="C473" s="1"/>
      <c r="D473" s="1"/>
      <c r="E473" s="1"/>
      <c r="F473" s="1"/>
      <c r="G473" s="314"/>
      <c r="H473" s="314"/>
      <c r="I473" s="314"/>
      <c r="J473" s="314"/>
      <c r="K473" s="319"/>
      <c r="L473" s="314"/>
      <c r="M473" s="314"/>
      <c r="N473" s="314"/>
      <c r="O473" s="314"/>
      <c r="P473" s="314"/>
      <c r="Q473" s="314"/>
      <c r="R473" s="314"/>
      <c r="S473" s="314"/>
      <c r="T473" s="314"/>
      <c r="U473" s="314"/>
      <c r="V473" s="314"/>
      <c r="W473" s="314"/>
      <c r="X473" s="314"/>
      <c r="Y473" s="314"/>
      <c r="Z473" s="314"/>
    </row>
    <row r="474" ht="12.0" customHeight="1">
      <c r="A474" s="314"/>
      <c r="B474" s="1"/>
      <c r="C474" s="1"/>
      <c r="D474" s="1"/>
      <c r="E474" s="1"/>
      <c r="F474" s="1"/>
      <c r="G474" s="314"/>
      <c r="H474" s="314"/>
      <c r="I474" s="314"/>
      <c r="J474" s="314"/>
      <c r="K474" s="319"/>
      <c r="L474" s="314"/>
      <c r="M474" s="314"/>
      <c r="N474" s="314"/>
      <c r="O474" s="314"/>
      <c r="P474" s="314"/>
      <c r="Q474" s="314"/>
      <c r="R474" s="314"/>
      <c r="S474" s="314"/>
      <c r="T474" s="314"/>
      <c r="U474" s="314"/>
      <c r="V474" s="314"/>
      <c r="W474" s="314"/>
      <c r="X474" s="314"/>
      <c r="Y474" s="314"/>
      <c r="Z474" s="314"/>
    </row>
    <row r="475" ht="12.0" customHeight="1">
      <c r="A475" s="314"/>
      <c r="B475" s="1"/>
      <c r="C475" s="1"/>
      <c r="D475" s="1"/>
      <c r="E475" s="1"/>
      <c r="F475" s="1"/>
      <c r="G475" s="314"/>
      <c r="H475" s="314"/>
      <c r="I475" s="314"/>
      <c r="J475" s="314"/>
      <c r="K475" s="319"/>
      <c r="L475" s="314"/>
      <c r="M475" s="314"/>
      <c r="N475" s="314"/>
      <c r="O475" s="314"/>
      <c r="P475" s="314"/>
      <c r="Q475" s="314"/>
      <c r="R475" s="314"/>
      <c r="S475" s="314"/>
      <c r="T475" s="314"/>
      <c r="U475" s="314"/>
      <c r="V475" s="314"/>
      <c r="W475" s="314"/>
      <c r="X475" s="314"/>
      <c r="Y475" s="314"/>
      <c r="Z475" s="314"/>
    </row>
    <row r="476" ht="12.0" customHeight="1">
      <c r="A476" s="314"/>
      <c r="B476" s="1"/>
      <c r="C476" s="1"/>
      <c r="D476" s="1"/>
      <c r="E476" s="1"/>
      <c r="F476" s="1"/>
      <c r="G476" s="314"/>
      <c r="H476" s="314"/>
      <c r="I476" s="314"/>
      <c r="J476" s="314"/>
      <c r="K476" s="319"/>
      <c r="L476" s="314"/>
      <c r="M476" s="314"/>
      <c r="N476" s="314"/>
      <c r="O476" s="314"/>
      <c r="P476" s="314"/>
      <c r="Q476" s="314"/>
      <c r="R476" s="314"/>
      <c r="S476" s="314"/>
      <c r="T476" s="314"/>
      <c r="U476" s="314"/>
      <c r="V476" s="314"/>
      <c r="W476" s="314"/>
      <c r="X476" s="314"/>
      <c r="Y476" s="314"/>
      <c r="Z476" s="314"/>
    </row>
    <row r="477" ht="12.0" customHeight="1">
      <c r="A477" s="314"/>
      <c r="B477" s="1"/>
      <c r="C477" s="1"/>
      <c r="D477" s="1"/>
      <c r="E477" s="1"/>
      <c r="F477" s="1"/>
      <c r="G477" s="314"/>
      <c r="H477" s="314"/>
      <c r="I477" s="314"/>
      <c r="J477" s="314"/>
      <c r="K477" s="319"/>
      <c r="L477" s="314"/>
      <c r="M477" s="314"/>
      <c r="N477" s="314"/>
      <c r="O477" s="314"/>
      <c r="P477" s="314"/>
      <c r="Q477" s="314"/>
      <c r="R477" s="314"/>
      <c r="S477" s="314"/>
      <c r="T477" s="314"/>
      <c r="U477" s="314"/>
      <c r="V477" s="314"/>
      <c r="W477" s="314"/>
      <c r="X477" s="314"/>
      <c r="Y477" s="314"/>
      <c r="Z477" s="314"/>
    </row>
    <row r="478" ht="12.0" customHeight="1">
      <c r="A478" s="314"/>
      <c r="B478" s="1"/>
      <c r="C478" s="1"/>
      <c r="D478" s="1"/>
      <c r="E478" s="1"/>
      <c r="F478" s="1"/>
      <c r="G478" s="314"/>
      <c r="H478" s="314"/>
      <c r="I478" s="314"/>
      <c r="J478" s="314"/>
      <c r="K478" s="319"/>
      <c r="L478" s="314"/>
      <c r="M478" s="314"/>
      <c r="N478" s="314"/>
      <c r="O478" s="314"/>
      <c r="P478" s="314"/>
      <c r="Q478" s="314"/>
      <c r="R478" s="314"/>
      <c r="S478" s="314"/>
      <c r="T478" s="314"/>
      <c r="U478" s="314"/>
      <c r="V478" s="314"/>
      <c r="W478" s="314"/>
      <c r="X478" s="314"/>
      <c r="Y478" s="314"/>
      <c r="Z478" s="314"/>
    </row>
    <row r="479" ht="12.0" customHeight="1">
      <c r="A479" s="314"/>
      <c r="B479" s="1"/>
      <c r="C479" s="1"/>
      <c r="D479" s="1"/>
      <c r="E479" s="1"/>
      <c r="F479" s="1"/>
      <c r="G479" s="314"/>
      <c r="H479" s="314"/>
      <c r="I479" s="314"/>
      <c r="J479" s="314"/>
      <c r="K479" s="319"/>
      <c r="L479" s="314"/>
      <c r="M479" s="314"/>
      <c r="N479" s="314"/>
      <c r="O479" s="314"/>
      <c r="P479" s="314"/>
      <c r="Q479" s="314"/>
      <c r="R479" s="314"/>
      <c r="S479" s="314"/>
      <c r="T479" s="314"/>
      <c r="U479" s="314"/>
      <c r="V479" s="314"/>
      <c r="W479" s="314"/>
      <c r="X479" s="314"/>
      <c r="Y479" s="314"/>
      <c r="Z479" s="314"/>
    </row>
    <row r="480" ht="12.0" customHeight="1">
      <c r="A480" s="314"/>
      <c r="B480" s="1"/>
      <c r="C480" s="1"/>
      <c r="D480" s="1"/>
      <c r="E480" s="1"/>
      <c r="F480" s="1"/>
      <c r="G480" s="314"/>
      <c r="H480" s="314"/>
      <c r="I480" s="314"/>
      <c r="J480" s="314"/>
      <c r="K480" s="319"/>
      <c r="L480" s="314"/>
      <c r="M480" s="314"/>
      <c r="N480" s="314"/>
      <c r="O480" s="314"/>
      <c r="P480" s="314"/>
      <c r="Q480" s="314"/>
      <c r="R480" s="314"/>
      <c r="S480" s="314"/>
      <c r="T480" s="314"/>
      <c r="U480" s="314"/>
      <c r="V480" s="314"/>
      <c r="W480" s="314"/>
      <c r="X480" s="314"/>
      <c r="Y480" s="314"/>
      <c r="Z480" s="314"/>
    </row>
    <row r="481" ht="12.0" customHeight="1">
      <c r="A481" s="314"/>
      <c r="B481" s="1"/>
      <c r="C481" s="1"/>
      <c r="D481" s="1"/>
      <c r="E481" s="1"/>
      <c r="F481" s="1"/>
      <c r="G481" s="314"/>
      <c r="H481" s="314"/>
      <c r="I481" s="314"/>
      <c r="J481" s="314"/>
      <c r="K481" s="319"/>
      <c r="L481" s="314"/>
      <c r="M481" s="314"/>
      <c r="N481" s="314"/>
      <c r="O481" s="314"/>
      <c r="P481" s="314"/>
      <c r="Q481" s="314"/>
      <c r="R481" s="314"/>
      <c r="S481" s="314"/>
      <c r="T481" s="314"/>
      <c r="U481" s="314"/>
      <c r="V481" s="314"/>
      <c r="W481" s="314"/>
      <c r="X481" s="314"/>
      <c r="Y481" s="314"/>
      <c r="Z481" s="314"/>
    </row>
    <row r="482" ht="12.0" customHeight="1">
      <c r="A482" s="314"/>
      <c r="B482" s="1"/>
      <c r="C482" s="1"/>
      <c r="D482" s="1"/>
      <c r="E482" s="1"/>
      <c r="F482" s="1"/>
      <c r="G482" s="314"/>
      <c r="H482" s="314"/>
      <c r="I482" s="314"/>
      <c r="J482" s="314"/>
      <c r="K482" s="319"/>
      <c r="L482" s="314"/>
      <c r="M482" s="314"/>
      <c r="N482" s="314"/>
      <c r="O482" s="314"/>
      <c r="P482" s="314"/>
      <c r="Q482" s="314"/>
      <c r="R482" s="314"/>
      <c r="S482" s="314"/>
      <c r="T482" s="314"/>
      <c r="U482" s="314"/>
      <c r="V482" s="314"/>
      <c r="W482" s="314"/>
      <c r="X482" s="314"/>
      <c r="Y482" s="314"/>
      <c r="Z482" s="314"/>
    </row>
    <row r="483" ht="12.0" customHeight="1">
      <c r="A483" s="314"/>
      <c r="B483" s="1"/>
      <c r="C483" s="1"/>
      <c r="D483" s="1"/>
      <c r="E483" s="1"/>
      <c r="F483" s="1"/>
      <c r="G483" s="314"/>
      <c r="H483" s="314"/>
      <c r="I483" s="314"/>
      <c r="J483" s="314"/>
      <c r="K483" s="319"/>
      <c r="L483" s="314"/>
      <c r="M483" s="314"/>
      <c r="N483" s="314"/>
      <c r="O483" s="314"/>
      <c r="P483" s="314"/>
      <c r="Q483" s="314"/>
      <c r="R483" s="314"/>
      <c r="S483" s="314"/>
      <c r="T483" s="314"/>
      <c r="U483" s="314"/>
      <c r="V483" s="314"/>
      <c r="W483" s="314"/>
      <c r="X483" s="314"/>
      <c r="Y483" s="314"/>
      <c r="Z483" s="314"/>
    </row>
    <row r="484" ht="12.0" customHeight="1">
      <c r="A484" s="314"/>
      <c r="B484" s="1"/>
      <c r="C484" s="1"/>
      <c r="D484" s="1"/>
      <c r="E484" s="1"/>
      <c r="F484" s="1"/>
      <c r="G484" s="314"/>
      <c r="H484" s="314"/>
      <c r="I484" s="314"/>
      <c r="J484" s="314"/>
      <c r="K484" s="319"/>
      <c r="L484" s="314"/>
      <c r="M484" s="314"/>
      <c r="N484" s="314"/>
      <c r="O484" s="314"/>
      <c r="P484" s="314"/>
      <c r="Q484" s="314"/>
      <c r="R484" s="314"/>
      <c r="S484" s="314"/>
      <c r="T484" s="314"/>
      <c r="U484" s="314"/>
      <c r="V484" s="314"/>
      <c r="W484" s="314"/>
      <c r="X484" s="314"/>
      <c r="Y484" s="314"/>
      <c r="Z484" s="314"/>
    </row>
    <row r="485" ht="12.0" customHeight="1">
      <c r="A485" s="314"/>
      <c r="B485" s="1"/>
      <c r="C485" s="1"/>
      <c r="D485" s="1"/>
      <c r="E485" s="1"/>
      <c r="F485" s="1"/>
      <c r="G485" s="314"/>
      <c r="H485" s="314"/>
      <c r="I485" s="314"/>
      <c r="J485" s="314"/>
      <c r="K485" s="319"/>
      <c r="L485" s="314"/>
      <c r="M485" s="314"/>
      <c r="N485" s="314"/>
      <c r="O485" s="314"/>
      <c r="P485" s="314"/>
      <c r="Q485" s="314"/>
      <c r="R485" s="314"/>
      <c r="S485" s="314"/>
      <c r="T485" s="314"/>
      <c r="U485" s="314"/>
      <c r="V485" s="314"/>
      <c r="W485" s="314"/>
      <c r="X485" s="314"/>
      <c r="Y485" s="314"/>
      <c r="Z485" s="314"/>
    </row>
    <row r="486" ht="12.0" customHeight="1">
      <c r="A486" s="314"/>
      <c r="B486" s="1"/>
      <c r="C486" s="1"/>
      <c r="D486" s="1"/>
      <c r="E486" s="1"/>
      <c r="F486" s="1"/>
      <c r="G486" s="314"/>
      <c r="H486" s="314"/>
      <c r="I486" s="314"/>
      <c r="J486" s="314"/>
      <c r="K486" s="319"/>
      <c r="L486" s="314"/>
      <c r="M486" s="314"/>
      <c r="N486" s="314"/>
      <c r="O486" s="314"/>
      <c r="P486" s="314"/>
      <c r="Q486" s="314"/>
      <c r="R486" s="314"/>
      <c r="S486" s="314"/>
      <c r="T486" s="314"/>
      <c r="U486" s="314"/>
      <c r="V486" s="314"/>
      <c r="W486" s="314"/>
      <c r="X486" s="314"/>
      <c r="Y486" s="314"/>
      <c r="Z486" s="314"/>
    </row>
    <row r="487" ht="12.0" customHeight="1">
      <c r="A487" s="314"/>
      <c r="B487" s="1"/>
      <c r="C487" s="1"/>
      <c r="D487" s="1"/>
      <c r="E487" s="1"/>
      <c r="F487" s="1"/>
      <c r="G487" s="314"/>
      <c r="H487" s="314"/>
      <c r="I487" s="314"/>
      <c r="J487" s="314"/>
      <c r="K487" s="319"/>
      <c r="L487" s="314"/>
      <c r="M487" s="314"/>
      <c r="N487" s="314"/>
      <c r="O487" s="314"/>
      <c r="P487" s="314"/>
      <c r="Q487" s="314"/>
      <c r="R487" s="314"/>
      <c r="S487" s="314"/>
      <c r="T487" s="314"/>
      <c r="U487" s="314"/>
      <c r="V487" s="314"/>
      <c r="W487" s="314"/>
      <c r="X487" s="314"/>
      <c r="Y487" s="314"/>
      <c r="Z487" s="314"/>
    </row>
    <row r="488" ht="12.0" customHeight="1">
      <c r="A488" s="314"/>
      <c r="B488" s="1"/>
      <c r="C488" s="1"/>
      <c r="D488" s="1"/>
      <c r="E488" s="1"/>
      <c r="F488" s="1"/>
      <c r="G488" s="314"/>
      <c r="H488" s="314"/>
      <c r="I488" s="314"/>
      <c r="J488" s="314"/>
      <c r="K488" s="319"/>
      <c r="L488" s="314"/>
      <c r="M488" s="314"/>
      <c r="N488" s="314"/>
      <c r="O488" s="314"/>
      <c r="P488" s="314"/>
      <c r="Q488" s="314"/>
      <c r="R488" s="314"/>
      <c r="S488" s="314"/>
      <c r="T488" s="314"/>
      <c r="U488" s="314"/>
      <c r="V488" s="314"/>
      <c r="W488" s="314"/>
      <c r="X488" s="314"/>
      <c r="Y488" s="314"/>
      <c r="Z488" s="314"/>
    </row>
    <row r="489" ht="12.0" customHeight="1">
      <c r="A489" s="314"/>
      <c r="B489" s="1"/>
      <c r="C489" s="1"/>
      <c r="D489" s="1"/>
      <c r="E489" s="1"/>
      <c r="F489" s="1"/>
      <c r="G489" s="314"/>
      <c r="H489" s="314"/>
      <c r="I489" s="314"/>
      <c r="J489" s="314"/>
      <c r="K489" s="319"/>
      <c r="L489" s="314"/>
      <c r="M489" s="314"/>
      <c r="N489" s="314"/>
      <c r="O489" s="314"/>
      <c r="P489" s="314"/>
      <c r="Q489" s="314"/>
      <c r="R489" s="314"/>
      <c r="S489" s="314"/>
      <c r="T489" s="314"/>
      <c r="U489" s="314"/>
      <c r="V489" s="314"/>
      <c r="W489" s="314"/>
      <c r="X489" s="314"/>
      <c r="Y489" s="314"/>
      <c r="Z489" s="314"/>
    </row>
    <row r="490" ht="12.0" customHeight="1">
      <c r="A490" s="314"/>
      <c r="B490" s="1"/>
      <c r="C490" s="1"/>
      <c r="D490" s="1"/>
      <c r="E490" s="1"/>
      <c r="F490" s="1"/>
      <c r="G490" s="314"/>
      <c r="H490" s="314"/>
      <c r="I490" s="314"/>
      <c r="J490" s="314"/>
      <c r="K490" s="319"/>
      <c r="L490" s="314"/>
      <c r="M490" s="314"/>
      <c r="N490" s="314"/>
      <c r="O490" s="314"/>
      <c r="P490" s="314"/>
      <c r="Q490" s="314"/>
      <c r="R490" s="314"/>
      <c r="S490" s="314"/>
      <c r="T490" s="314"/>
      <c r="U490" s="314"/>
      <c r="V490" s="314"/>
      <c r="W490" s="314"/>
      <c r="X490" s="314"/>
      <c r="Y490" s="314"/>
      <c r="Z490" s="314"/>
    </row>
    <row r="491" ht="12.0" customHeight="1">
      <c r="A491" s="314"/>
      <c r="B491" s="1"/>
      <c r="C491" s="1"/>
      <c r="D491" s="1"/>
      <c r="E491" s="1"/>
      <c r="F491" s="1"/>
      <c r="G491" s="314"/>
      <c r="H491" s="314"/>
      <c r="I491" s="314"/>
      <c r="J491" s="314"/>
      <c r="K491" s="319"/>
      <c r="L491" s="314"/>
      <c r="M491" s="314"/>
      <c r="N491" s="314"/>
      <c r="O491" s="314"/>
      <c r="P491" s="314"/>
      <c r="Q491" s="314"/>
      <c r="R491" s="314"/>
      <c r="S491" s="314"/>
      <c r="T491" s="314"/>
      <c r="U491" s="314"/>
      <c r="V491" s="314"/>
      <c r="W491" s="314"/>
      <c r="X491" s="314"/>
      <c r="Y491" s="314"/>
      <c r="Z491" s="314"/>
    </row>
    <row r="492" ht="12.0" customHeight="1">
      <c r="A492" s="314"/>
      <c r="B492" s="1"/>
      <c r="C492" s="1"/>
      <c r="D492" s="1"/>
      <c r="E492" s="1"/>
      <c r="F492" s="1"/>
      <c r="G492" s="314"/>
      <c r="H492" s="314"/>
      <c r="I492" s="314"/>
      <c r="J492" s="314"/>
      <c r="K492" s="319"/>
      <c r="L492" s="314"/>
      <c r="M492" s="314"/>
      <c r="N492" s="314"/>
      <c r="O492" s="314"/>
      <c r="P492" s="314"/>
      <c r="Q492" s="314"/>
      <c r="R492" s="314"/>
      <c r="S492" s="314"/>
      <c r="T492" s="314"/>
      <c r="U492" s="314"/>
      <c r="V492" s="314"/>
      <c r="W492" s="314"/>
      <c r="X492" s="314"/>
      <c r="Y492" s="314"/>
      <c r="Z492" s="314"/>
    </row>
    <row r="493" ht="12.0" customHeight="1">
      <c r="A493" s="314"/>
      <c r="B493" s="1"/>
      <c r="C493" s="1"/>
      <c r="D493" s="1"/>
      <c r="E493" s="1"/>
      <c r="F493" s="1"/>
      <c r="G493" s="314"/>
      <c r="H493" s="314"/>
      <c r="I493" s="314"/>
      <c r="J493" s="314"/>
      <c r="K493" s="319"/>
      <c r="L493" s="314"/>
      <c r="M493" s="314"/>
      <c r="N493" s="314"/>
      <c r="O493" s="314"/>
      <c r="P493" s="314"/>
      <c r="Q493" s="314"/>
      <c r="R493" s="314"/>
      <c r="S493" s="314"/>
      <c r="T493" s="314"/>
      <c r="U493" s="314"/>
      <c r="V493" s="314"/>
      <c r="W493" s="314"/>
      <c r="X493" s="314"/>
      <c r="Y493" s="314"/>
      <c r="Z493" s="314"/>
    </row>
    <row r="494" ht="12.0" customHeight="1">
      <c r="A494" s="314"/>
      <c r="B494" s="1"/>
      <c r="C494" s="1"/>
      <c r="D494" s="1"/>
      <c r="E494" s="1"/>
      <c r="F494" s="1"/>
      <c r="G494" s="314"/>
      <c r="H494" s="314"/>
      <c r="I494" s="314"/>
      <c r="J494" s="314"/>
      <c r="K494" s="319"/>
      <c r="L494" s="314"/>
      <c r="M494" s="314"/>
      <c r="N494" s="314"/>
      <c r="O494" s="314"/>
      <c r="P494" s="314"/>
      <c r="Q494" s="314"/>
      <c r="R494" s="314"/>
      <c r="S494" s="314"/>
      <c r="T494" s="314"/>
      <c r="U494" s="314"/>
      <c r="V494" s="314"/>
      <c r="W494" s="314"/>
      <c r="X494" s="314"/>
      <c r="Y494" s="314"/>
      <c r="Z494" s="314"/>
    </row>
    <row r="495" ht="12.0" customHeight="1">
      <c r="A495" s="314"/>
      <c r="B495" s="1"/>
      <c r="C495" s="1"/>
      <c r="D495" s="1"/>
      <c r="E495" s="1"/>
      <c r="F495" s="1"/>
      <c r="G495" s="314"/>
      <c r="H495" s="314"/>
      <c r="I495" s="314"/>
      <c r="J495" s="314"/>
      <c r="K495" s="319"/>
      <c r="L495" s="314"/>
      <c r="M495" s="314"/>
      <c r="N495" s="314"/>
      <c r="O495" s="314"/>
      <c r="P495" s="314"/>
      <c r="Q495" s="314"/>
      <c r="R495" s="314"/>
      <c r="S495" s="314"/>
      <c r="T495" s="314"/>
      <c r="U495" s="314"/>
      <c r="V495" s="314"/>
      <c r="W495" s="314"/>
      <c r="X495" s="314"/>
      <c r="Y495" s="314"/>
      <c r="Z495" s="314"/>
    </row>
    <row r="496" ht="12.0" customHeight="1">
      <c r="A496" s="314"/>
      <c r="B496" s="1"/>
      <c r="C496" s="1"/>
      <c r="D496" s="1"/>
      <c r="E496" s="1"/>
      <c r="F496" s="1"/>
      <c r="G496" s="314"/>
      <c r="H496" s="314"/>
      <c r="I496" s="314"/>
      <c r="J496" s="314"/>
      <c r="K496" s="319"/>
      <c r="L496" s="314"/>
      <c r="M496" s="314"/>
      <c r="N496" s="314"/>
      <c r="O496" s="314"/>
      <c r="P496" s="314"/>
      <c r="Q496" s="314"/>
      <c r="R496" s="314"/>
      <c r="S496" s="314"/>
      <c r="T496" s="314"/>
      <c r="U496" s="314"/>
      <c r="V496" s="314"/>
      <c r="W496" s="314"/>
      <c r="X496" s="314"/>
      <c r="Y496" s="314"/>
      <c r="Z496" s="314"/>
    </row>
    <row r="497" ht="12.0" customHeight="1">
      <c r="A497" s="314"/>
      <c r="B497" s="1"/>
      <c r="C497" s="1"/>
      <c r="D497" s="1"/>
      <c r="E497" s="1"/>
      <c r="F497" s="1"/>
      <c r="G497" s="314"/>
      <c r="H497" s="314"/>
      <c r="I497" s="314"/>
      <c r="J497" s="314"/>
      <c r="K497" s="319"/>
      <c r="L497" s="314"/>
      <c r="M497" s="314"/>
      <c r="N497" s="314"/>
      <c r="O497" s="314"/>
      <c r="P497" s="314"/>
      <c r="Q497" s="314"/>
      <c r="R497" s="314"/>
      <c r="S497" s="314"/>
      <c r="T497" s="314"/>
      <c r="U497" s="314"/>
      <c r="V497" s="314"/>
      <c r="W497" s="314"/>
      <c r="X497" s="314"/>
      <c r="Y497" s="314"/>
      <c r="Z497" s="314"/>
    </row>
    <row r="498" ht="12.0" customHeight="1">
      <c r="A498" s="314"/>
      <c r="B498" s="1"/>
      <c r="C498" s="1"/>
      <c r="D498" s="1"/>
      <c r="E498" s="1"/>
      <c r="F498" s="1"/>
      <c r="G498" s="314"/>
      <c r="H498" s="314"/>
      <c r="I498" s="314"/>
      <c r="J498" s="314"/>
      <c r="K498" s="319"/>
      <c r="L498" s="314"/>
      <c r="M498" s="314"/>
      <c r="N498" s="314"/>
      <c r="O498" s="314"/>
      <c r="P498" s="314"/>
      <c r="Q498" s="314"/>
      <c r="R498" s="314"/>
      <c r="S498" s="314"/>
      <c r="T498" s="314"/>
      <c r="U498" s="314"/>
      <c r="V498" s="314"/>
      <c r="W498" s="314"/>
      <c r="X498" s="314"/>
      <c r="Y498" s="314"/>
      <c r="Z498" s="314"/>
    </row>
    <row r="499" ht="12.0" customHeight="1">
      <c r="A499" s="314"/>
      <c r="B499" s="1"/>
      <c r="C499" s="1"/>
      <c r="D499" s="1"/>
      <c r="E499" s="1"/>
      <c r="F499" s="1"/>
      <c r="G499" s="314"/>
      <c r="H499" s="314"/>
      <c r="I499" s="314"/>
      <c r="J499" s="314"/>
      <c r="K499" s="319"/>
      <c r="L499" s="314"/>
      <c r="M499" s="314"/>
      <c r="N499" s="314"/>
      <c r="O499" s="314"/>
      <c r="P499" s="314"/>
      <c r="Q499" s="314"/>
      <c r="R499" s="314"/>
      <c r="S499" s="314"/>
      <c r="T499" s="314"/>
      <c r="U499" s="314"/>
      <c r="V499" s="314"/>
      <c r="W499" s="314"/>
      <c r="X499" s="314"/>
      <c r="Y499" s="314"/>
      <c r="Z499" s="314"/>
    </row>
    <row r="500" ht="12.0" customHeight="1">
      <c r="A500" s="314"/>
      <c r="B500" s="1"/>
      <c r="C500" s="1"/>
      <c r="D500" s="1"/>
      <c r="E500" s="1"/>
      <c r="F500" s="1"/>
      <c r="G500" s="314"/>
      <c r="H500" s="314"/>
      <c r="I500" s="314"/>
      <c r="J500" s="314"/>
      <c r="K500" s="319"/>
      <c r="L500" s="314"/>
      <c r="M500" s="314"/>
      <c r="N500" s="314"/>
      <c r="O500" s="314"/>
      <c r="P500" s="314"/>
      <c r="Q500" s="314"/>
      <c r="R500" s="314"/>
      <c r="S500" s="314"/>
      <c r="T500" s="314"/>
      <c r="U500" s="314"/>
      <c r="V500" s="314"/>
      <c r="W500" s="314"/>
      <c r="X500" s="314"/>
      <c r="Y500" s="314"/>
      <c r="Z500" s="314"/>
    </row>
    <row r="501" ht="12.0" customHeight="1">
      <c r="A501" s="314"/>
      <c r="B501" s="1"/>
      <c r="C501" s="1"/>
      <c r="D501" s="1"/>
      <c r="E501" s="1"/>
      <c r="F501" s="1"/>
      <c r="G501" s="314"/>
      <c r="H501" s="314"/>
      <c r="I501" s="314"/>
      <c r="J501" s="314"/>
      <c r="K501" s="319"/>
      <c r="L501" s="314"/>
      <c r="M501" s="314"/>
      <c r="N501" s="314"/>
      <c r="O501" s="314"/>
      <c r="P501" s="314"/>
      <c r="Q501" s="314"/>
      <c r="R501" s="314"/>
      <c r="S501" s="314"/>
      <c r="T501" s="314"/>
      <c r="U501" s="314"/>
      <c r="V501" s="314"/>
      <c r="W501" s="314"/>
      <c r="X501" s="314"/>
      <c r="Y501" s="314"/>
      <c r="Z501" s="314"/>
    </row>
    <row r="502" ht="12.0" customHeight="1">
      <c r="A502" s="314"/>
      <c r="B502" s="1"/>
      <c r="C502" s="1"/>
      <c r="D502" s="1"/>
      <c r="E502" s="1"/>
      <c r="F502" s="1"/>
      <c r="G502" s="314"/>
      <c r="H502" s="314"/>
      <c r="I502" s="314"/>
      <c r="J502" s="314"/>
      <c r="K502" s="319"/>
      <c r="L502" s="314"/>
      <c r="M502" s="314"/>
      <c r="N502" s="314"/>
      <c r="O502" s="314"/>
      <c r="P502" s="314"/>
      <c r="Q502" s="314"/>
      <c r="R502" s="314"/>
      <c r="S502" s="314"/>
      <c r="T502" s="314"/>
      <c r="U502" s="314"/>
      <c r="V502" s="314"/>
      <c r="W502" s="314"/>
      <c r="X502" s="314"/>
      <c r="Y502" s="314"/>
      <c r="Z502" s="314"/>
    </row>
    <row r="503" ht="12.0" customHeight="1">
      <c r="A503" s="314"/>
      <c r="B503" s="1"/>
      <c r="C503" s="1"/>
      <c r="D503" s="1"/>
      <c r="E503" s="1"/>
      <c r="F503" s="1"/>
      <c r="G503" s="314"/>
      <c r="H503" s="314"/>
      <c r="I503" s="314"/>
      <c r="J503" s="314"/>
      <c r="K503" s="319"/>
      <c r="L503" s="314"/>
      <c r="M503" s="314"/>
      <c r="N503" s="314"/>
      <c r="O503" s="314"/>
      <c r="P503" s="314"/>
      <c r="Q503" s="314"/>
      <c r="R503" s="314"/>
      <c r="S503" s="314"/>
      <c r="T503" s="314"/>
      <c r="U503" s="314"/>
      <c r="V503" s="314"/>
      <c r="W503" s="314"/>
      <c r="X503" s="314"/>
      <c r="Y503" s="314"/>
      <c r="Z503" s="314"/>
    </row>
    <row r="504" ht="12.0" customHeight="1">
      <c r="A504" s="314"/>
      <c r="B504" s="1"/>
      <c r="C504" s="1"/>
      <c r="D504" s="1"/>
      <c r="E504" s="1"/>
      <c r="F504" s="1"/>
      <c r="G504" s="314"/>
      <c r="H504" s="314"/>
      <c r="I504" s="314"/>
      <c r="J504" s="314"/>
      <c r="K504" s="319"/>
      <c r="L504" s="314"/>
      <c r="M504" s="314"/>
      <c r="N504" s="314"/>
      <c r="O504" s="314"/>
      <c r="P504" s="314"/>
      <c r="Q504" s="314"/>
      <c r="R504" s="314"/>
      <c r="S504" s="314"/>
      <c r="T504" s="314"/>
      <c r="U504" s="314"/>
      <c r="V504" s="314"/>
      <c r="W504" s="314"/>
      <c r="X504" s="314"/>
      <c r="Y504" s="314"/>
      <c r="Z504" s="314"/>
    </row>
    <row r="505" ht="12.0" customHeight="1">
      <c r="A505" s="314"/>
      <c r="B505" s="1"/>
      <c r="C505" s="1"/>
      <c r="D505" s="1"/>
      <c r="E505" s="1"/>
      <c r="F505" s="1"/>
      <c r="G505" s="314"/>
      <c r="H505" s="314"/>
      <c r="I505" s="314"/>
      <c r="J505" s="314"/>
      <c r="K505" s="319"/>
      <c r="L505" s="314"/>
      <c r="M505" s="314"/>
      <c r="N505" s="314"/>
      <c r="O505" s="314"/>
      <c r="P505" s="314"/>
      <c r="Q505" s="314"/>
      <c r="R505" s="314"/>
      <c r="S505" s="314"/>
      <c r="T505" s="314"/>
      <c r="U505" s="314"/>
      <c r="V505" s="314"/>
      <c r="W505" s="314"/>
      <c r="X505" s="314"/>
      <c r="Y505" s="314"/>
      <c r="Z505" s="314"/>
    </row>
    <row r="506" ht="12.0" customHeight="1">
      <c r="A506" s="314"/>
      <c r="B506" s="1"/>
      <c r="C506" s="1"/>
      <c r="D506" s="1"/>
      <c r="E506" s="1"/>
      <c r="F506" s="1"/>
      <c r="G506" s="314"/>
      <c r="H506" s="314"/>
      <c r="I506" s="314"/>
      <c r="J506" s="314"/>
      <c r="K506" s="319"/>
      <c r="L506" s="314"/>
      <c r="M506" s="314"/>
      <c r="N506" s="314"/>
      <c r="O506" s="314"/>
      <c r="P506" s="314"/>
      <c r="Q506" s="314"/>
      <c r="R506" s="314"/>
      <c r="S506" s="314"/>
      <c r="T506" s="314"/>
      <c r="U506" s="314"/>
      <c r="V506" s="314"/>
      <c r="W506" s="314"/>
      <c r="X506" s="314"/>
      <c r="Y506" s="314"/>
      <c r="Z506" s="314"/>
    </row>
    <row r="507" ht="12.0" customHeight="1">
      <c r="A507" s="314"/>
      <c r="B507" s="1"/>
      <c r="C507" s="1"/>
      <c r="D507" s="1"/>
      <c r="E507" s="1"/>
      <c r="F507" s="1"/>
      <c r="G507" s="314"/>
      <c r="H507" s="314"/>
      <c r="I507" s="314"/>
      <c r="J507" s="314"/>
      <c r="K507" s="319"/>
      <c r="L507" s="314"/>
      <c r="M507" s="314"/>
      <c r="N507" s="314"/>
      <c r="O507" s="314"/>
      <c r="P507" s="314"/>
      <c r="Q507" s="314"/>
      <c r="R507" s="314"/>
      <c r="S507" s="314"/>
      <c r="T507" s="314"/>
      <c r="U507" s="314"/>
      <c r="V507" s="314"/>
      <c r="W507" s="314"/>
      <c r="X507" s="314"/>
      <c r="Y507" s="314"/>
      <c r="Z507" s="314"/>
    </row>
    <row r="508" ht="12.0" customHeight="1">
      <c r="A508" s="314"/>
      <c r="B508" s="1"/>
      <c r="C508" s="1"/>
      <c r="D508" s="1"/>
      <c r="E508" s="1"/>
      <c r="F508" s="1"/>
      <c r="G508" s="314"/>
      <c r="H508" s="314"/>
      <c r="I508" s="314"/>
      <c r="J508" s="314"/>
      <c r="K508" s="319"/>
      <c r="L508" s="314"/>
      <c r="M508" s="314"/>
      <c r="N508" s="314"/>
      <c r="O508" s="314"/>
      <c r="P508" s="314"/>
      <c r="Q508" s="314"/>
      <c r="R508" s="314"/>
      <c r="S508" s="314"/>
      <c r="T508" s="314"/>
      <c r="U508" s="314"/>
      <c r="V508" s="314"/>
      <c r="W508" s="314"/>
      <c r="X508" s="314"/>
      <c r="Y508" s="314"/>
      <c r="Z508" s="314"/>
    </row>
    <row r="509" ht="12.0" customHeight="1">
      <c r="A509" s="314"/>
      <c r="B509" s="1"/>
      <c r="C509" s="1"/>
      <c r="D509" s="1"/>
      <c r="E509" s="1"/>
      <c r="F509" s="1"/>
      <c r="G509" s="314"/>
      <c r="H509" s="314"/>
      <c r="I509" s="314"/>
      <c r="J509" s="314"/>
      <c r="K509" s="319"/>
      <c r="L509" s="314"/>
      <c r="M509" s="314"/>
      <c r="N509" s="314"/>
      <c r="O509" s="314"/>
      <c r="P509" s="314"/>
      <c r="Q509" s="314"/>
      <c r="R509" s="314"/>
      <c r="S509" s="314"/>
      <c r="T509" s="314"/>
      <c r="U509" s="314"/>
      <c r="V509" s="314"/>
      <c r="W509" s="314"/>
      <c r="X509" s="314"/>
      <c r="Y509" s="314"/>
      <c r="Z509" s="314"/>
    </row>
    <row r="510" ht="12.0" customHeight="1">
      <c r="A510" s="314"/>
      <c r="B510" s="1"/>
      <c r="C510" s="1"/>
      <c r="D510" s="1"/>
      <c r="E510" s="1"/>
      <c r="F510" s="1"/>
      <c r="G510" s="314"/>
      <c r="H510" s="314"/>
      <c r="I510" s="314"/>
      <c r="J510" s="314"/>
      <c r="K510" s="319"/>
      <c r="L510" s="314"/>
      <c r="M510" s="314"/>
      <c r="N510" s="314"/>
      <c r="O510" s="314"/>
      <c r="P510" s="314"/>
      <c r="Q510" s="314"/>
      <c r="R510" s="314"/>
      <c r="S510" s="314"/>
      <c r="T510" s="314"/>
      <c r="U510" s="314"/>
      <c r="V510" s="314"/>
      <c r="W510" s="314"/>
      <c r="X510" s="314"/>
      <c r="Y510" s="314"/>
      <c r="Z510" s="314"/>
    </row>
    <row r="511" ht="12.0" customHeight="1">
      <c r="A511" s="314"/>
      <c r="B511" s="1"/>
      <c r="C511" s="1"/>
      <c r="D511" s="1"/>
      <c r="E511" s="1"/>
      <c r="F511" s="1"/>
      <c r="G511" s="314"/>
      <c r="H511" s="314"/>
      <c r="I511" s="314"/>
      <c r="J511" s="314"/>
      <c r="K511" s="319"/>
      <c r="L511" s="314"/>
      <c r="M511" s="314"/>
      <c r="N511" s="314"/>
      <c r="O511" s="314"/>
      <c r="P511" s="314"/>
      <c r="Q511" s="314"/>
      <c r="R511" s="314"/>
      <c r="S511" s="314"/>
      <c r="T511" s="314"/>
      <c r="U511" s="314"/>
      <c r="V511" s="314"/>
      <c r="W511" s="314"/>
      <c r="X511" s="314"/>
      <c r="Y511" s="314"/>
      <c r="Z511" s="314"/>
    </row>
    <row r="512" ht="12.0" customHeight="1">
      <c r="A512" s="314"/>
      <c r="B512" s="1"/>
      <c r="C512" s="1"/>
      <c r="D512" s="1"/>
      <c r="E512" s="1"/>
      <c r="F512" s="1"/>
      <c r="G512" s="314"/>
      <c r="H512" s="314"/>
      <c r="I512" s="314"/>
      <c r="J512" s="314"/>
      <c r="K512" s="319"/>
      <c r="L512" s="314"/>
      <c r="M512" s="314"/>
      <c r="N512" s="314"/>
      <c r="O512" s="314"/>
      <c r="P512" s="314"/>
      <c r="Q512" s="314"/>
      <c r="R512" s="314"/>
      <c r="S512" s="314"/>
      <c r="T512" s="314"/>
      <c r="U512" s="314"/>
      <c r="V512" s="314"/>
      <c r="W512" s="314"/>
      <c r="X512" s="314"/>
      <c r="Y512" s="314"/>
      <c r="Z512" s="314"/>
    </row>
    <row r="513" ht="12.0" customHeight="1">
      <c r="A513" s="314"/>
      <c r="B513" s="1"/>
      <c r="C513" s="1"/>
      <c r="D513" s="1"/>
      <c r="E513" s="1"/>
      <c r="F513" s="1"/>
      <c r="G513" s="314"/>
      <c r="H513" s="314"/>
      <c r="I513" s="314"/>
      <c r="J513" s="314"/>
      <c r="K513" s="319"/>
      <c r="L513" s="314"/>
      <c r="M513" s="314"/>
      <c r="N513" s="314"/>
      <c r="O513" s="314"/>
      <c r="P513" s="314"/>
      <c r="Q513" s="314"/>
      <c r="R513" s="314"/>
      <c r="S513" s="314"/>
      <c r="T513" s="314"/>
      <c r="U513" s="314"/>
      <c r="V513" s="314"/>
      <c r="W513" s="314"/>
      <c r="X513" s="314"/>
      <c r="Y513" s="314"/>
      <c r="Z513" s="314"/>
    </row>
    <row r="514" ht="12.0" customHeight="1">
      <c r="A514" s="314"/>
      <c r="B514" s="1"/>
      <c r="C514" s="1"/>
      <c r="D514" s="1"/>
      <c r="E514" s="1"/>
      <c r="F514" s="1"/>
      <c r="G514" s="314"/>
      <c r="H514" s="314"/>
      <c r="I514" s="314"/>
      <c r="J514" s="314"/>
      <c r="K514" s="319"/>
      <c r="L514" s="314"/>
      <c r="M514" s="314"/>
      <c r="N514" s="314"/>
      <c r="O514" s="314"/>
      <c r="P514" s="314"/>
      <c r="Q514" s="314"/>
      <c r="R514" s="314"/>
      <c r="S514" s="314"/>
      <c r="T514" s="314"/>
      <c r="U514" s="314"/>
      <c r="V514" s="314"/>
      <c r="W514" s="314"/>
      <c r="X514" s="314"/>
      <c r="Y514" s="314"/>
      <c r="Z514" s="314"/>
    </row>
    <row r="515" ht="12.0" customHeight="1">
      <c r="A515" s="314"/>
      <c r="B515" s="1"/>
      <c r="C515" s="1"/>
      <c r="D515" s="1"/>
      <c r="E515" s="1"/>
      <c r="F515" s="1"/>
      <c r="G515" s="314"/>
      <c r="H515" s="314"/>
      <c r="I515" s="314"/>
      <c r="J515" s="314"/>
      <c r="K515" s="319"/>
      <c r="L515" s="314"/>
      <c r="M515" s="314"/>
      <c r="N515" s="314"/>
      <c r="O515" s="314"/>
      <c r="P515" s="314"/>
      <c r="Q515" s="314"/>
      <c r="R515" s="314"/>
      <c r="S515" s="314"/>
      <c r="T515" s="314"/>
      <c r="U515" s="314"/>
      <c r="V515" s="314"/>
      <c r="W515" s="314"/>
      <c r="X515" s="314"/>
      <c r="Y515" s="314"/>
      <c r="Z515" s="314"/>
    </row>
    <row r="516" ht="12.0" customHeight="1">
      <c r="A516" s="314"/>
      <c r="B516" s="1"/>
      <c r="C516" s="1"/>
      <c r="D516" s="1"/>
      <c r="E516" s="1"/>
      <c r="F516" s="1"/>
      <c r="G516" s="314"/>
      <c r="H516" s="314"/>
      <c r="I516" s="314"/>
      <c r="J516" s="314"/>
      <c r="K516" s="319"/>
      <c r="L516" s="314"/>
      <c r="M516" s="314"/>
      <c r="N516" s="314"/>
      <c r="O516" s="314"/>
      <c r="P516" s="314"/>
      <c r="Q516" s="314"/>
      <c r="R516" s="314"/>
      <c r="S516" s="314"/>
      <c r="T516" s="314"/>
      <c r="U516" s="314"/>
      <c r="V516" s="314"/>
      <c r="W516" s="314"/>
      <c r="X516" s="314"/>
      <c r="Y516" s="314"/>
      <c r="Z516" s="314"/>
    </row>
    <row r="517" ht="12.0" customHeight="1">
      <c r="A517" s="314"/>
      <c r="B517" s="1"/>
      <c r="C517" s="1"/>
      <c r="D517" s="1"/>
      <c r="E517" s="1"/>
      <c r="F517" s="1"/>
      <c r="G517" s="314"/>
      <c r="H517" s="314"/>
      <c r="I517" s="314"/>
      <c r="J517" s="314"/>
      <c r="K517" s="319"/>
      <c r="L517" s="314"/>
      <c r="M517" s="314"/>
      <c r="N517" s="314"/>
      <c r="O517" s="314"/>
      <c r="P517" s="314"/>
      <c r="Q517" s="314"/>
      <c r="R517" s="314"/>
      <c r="S517" s="314"/>
      <c r="T517" s="314"/>
      <c r="U517" s="314"/>
      <c r="V517" s="314"/>
      <c r="W517" s="314"/>
      <c r="X517" s="314"/>
      <c r="Y517" s="314"/>
      <c r="Z517" s="314"/>
    </row>
    <row r="518" ht="12.0" customHeight="1">
      <c r="A518" s="314"/>
      <c r="B518" s="1"/>
      <c r="C518" s="1"/>
      <c r="D518" s="1"/>
      <c r="E518" s="1"/>
      <c r="F518" s="1"/>
      <c r="G518" s="314"/>
      <c r="H518" s="314"/>
      <c r="I518" s="314"/>
      <c r="J518" s="314"/>
      <c r="K518" s="319"/>
      <c r="L518" s="314"/>
      <c r="M518" s="314"/>
      <c r="N518" s="314"/>
      <c r="O518" s="314"/>
      <c r="P518" s="314"/>
      <c r="Q518" s="314"/>
      <c r="R518" s="314"/>
      <c r="S518" s="314"/>
      <c r="T518" s="314"/>
      <c r="U518" s="314"/>
      <c r="V518" s="314"/>
      <c r="W518" s="314"/>
      <c r="X518" s="314"/>
      <c r="Y518" s="314"/>
      <c r="Z518" s="314"/>
    </row>
    <row r="519" ht="12.0" customHeight="1">
      <c r="A519" s="314"/>
      <c r="B519" s="1"/>
      <c r="C519" s="1"/>
      <c r="D519" s="1"/>
      <c r="E519" s="1"/>
      <c r="F519" s="1"/>
      <c r="G519" s="314"/>
      <c r="H519" s="314"/>
      <c r="I519" s="314"/>
      <c r="J519" s="314"/>
      <c r="K519" s="319"/>
      <c r="L519" s="314"/>
      <c r="M519" s="314"/>
      <c r="N519" s="314"/>
      <c r="O519" s="314"/>
      <c r="P519" s="314"/>
      <c r="Q519" s="314"/>
      <c r="R519" s="314"/>
      <c r="S519" s="314"/>
      <c r="T519" s="314"/>
      <c r="U519" s="314"/>
      <c r="V519" s="314"/>
      <c r="W519" s="314"/>
      <c r="X519" s="314"/>
      <c r="Y519" s="314"/>
      <c r="Z519" s="314"/>
    </row>
    <row r="520" ht="12.0" customHeight="1">
      <c r="A520" s="314"/>
      <c r="B520" s="1"/>
      <c r="C520" s="1"/>
      <c r="D520" s="1"/>
      <c r="E520" s="1"/>
      <c r="F520" s="1"/>
      <c r="G520" s="314"/>
      <c r="H520" s="314"/>
      <c r="I520" s="314"/>
      <c r="J520" s="314"/>
      <c r="K520" s="319"/>
      <c r="L520" s="314"/>
      <c r="M520" s="314"/>
      <c r="N520" s="314"/>
      <c r="O520" s="314"/>
      <c r="P520" s="314"/>
      <c r="Q520" s="314"/>
      <c r="R520" s="314"/>
      <c r="S520" s="314"/>
      <c r="T520" s="314"/>
      <c r="U520" s="314"/>
      <c r="V520" s="314"/>
      <c r="W520" s="314"/>
      <c r="X520" s="314"/>
      <c r="Y520" s="314"/>
      <c r="Z520" s="314"/>
    </row>
    <row r="521" ht="12.0" customHeight="1">
      <c r="A521" s="314"/>
      <c r="B521" s="1"/>
      <c r="C521" s="1"/>
      <c r="D521" s="1"/>
      <c r="E521" s="1"/>
      <c r="F521" s="1"/>
      <c r="G521" s="314"/>
      <c r="H521" s="314"/>
      <c r="I521" s="314"/>
      <c r="J521" s="314"/>
      <c r="K521" s="319"/>
      <c r="L521" s="314"/>
      <c r="M521" s="314"/>
      <c r="N521" s="314"/>
      <c r="O521" s="314"/>
      <c r="P521" s="314"/>
      <c r="Q521" s="314"/>
      <c r="R521" s="314"/>
      <c r="S521" s="314"/>
      <c r="T521" s="314"/>
      <c r="U521" s="314"/>
      <c r="V521" s="314"/>
      <c r="W521" s="314"/>
      <c r="X521" s="314"/>
      <c r="Y521" s="314"/>
      <c r="Z521" s="314"/>
    </row>
    <row r="522" ht="12.0" customHeight="1">
      <c r="A522" s="314"/>
      <c r="B522" s="1"/>
      <c r="C522" s="1"/>
      <c r="D522" s="1"/>
      <c r="E522" s="1"/>
      <c r="F522" s="1"/>
      <c r="G522" s="314"/>
      <c r="H522" s="314"/>
      <c r="I522" s="314"/>
      <c r="J522" s="314"/>
      <c r="K522" s="319"/>
      <c r="L522" s="314"/>
      <c r="M522" s="314"/>
      <c r="N522" s="314"/>
      <c r="O522" s="314"/>
      <c r="P522" s="314"/>
      <c r="Q522" s="314"/>
      <c r="R522" s="314"/>
      <c r="S522" s="314"/>
      <c r="T522" s="314"/>
      <c r="U522" s="314"/>
      <c r="V522" s="314"/>
      <c r="W522" s="314"/>
      <c r="X522" s="314"/>
      <c r="Y522" s="314"/>
      <c r="Z522" s="314"/>
    </row>
    <row r="523" ht="12.0" customHeight="1">
      <c r="A523" s="314"/>
      <c r="B523" s="1"/>
      <c r="C523" s="1"/>
      <c r="D523" s="1"/>
      <c r="E523" s="1"/>
      <c r="F523" s="1"/>
      <c r="G523" s="314"/>
      <c r="H523" s="314"/>
      <c r="I523" s="314"/>
      <c r="J523" s="314"/>
      <c r="K523" s="319"/>
      <c r="L523" s="314"/>
      <c r="M523" s="314"/>
      <c r="N523" s="314"/>
      <c r="O523" s="314"/>
      <c r="P523" s="314"/>
      <c r="Q523" s="314"/>
      <c r="R523" s="314"/>
      <c r="S523" s="314"/>
      <c r="T523" s="314"/>
      <c r="U523" s="314"/>
      <c r="V523" s="314"/>
      <c r="W523" s="314"/>
      <c r="X523" s="314"/>
      <c r="Y523" s="314"/>
      <c r="Z523" s="314"/>
    </row>
    <row r="524" ht="12.0" customHeight="1">
      <c r="A524" s="314"/>
      <c r="B524" s="1"/>
      <c r="C524" s="1"/>
      <c r="D524" s="1"/>
      <c r="E524" s="1"/>
      <c r="F524" s="1"/>
      <c r="G524" s="314"/>
      <c r="H524" s="314"/>
      <c r="I524" s="314"/>
      <c r="J524" s="314"/>
      <c r="K524" s="319"/>
      <c r="L524" s="314"/>
      <c r="M524" s="314"/>
      <c r="N524" s="314"/>
      <c r="O524" s="314"/>
      <c r="P524" s="314"/>
      <c r="Q524" s="314"/>
      <c r="R524" s="314"/>
      <c r="S524" s="314"/>
      <c r="T524" s="314"/>
      <c r="U524" s="314"/>
      <c r="V524" s="314"/>
      <c r="W524" s="314"/>
      <c r="X524" s="314"/>
      <c r="Y524" s="314"/>
      <c r="Z524" s="314"/>
    </row>
    <row r="525" ht="12.0" customHeight="1">
      <c r="A525" s="314"/>
      <c r="B525" s="1"/>
      <c r="C525" s="1"/>
      <c r="D525" s="1"/>
      <c r="E525" s="1"/>
      <c r="F525" s="1"/>
      <c r="G525" s="314"/>
      <c r="H525" s="314"/>
      <c r="I525" s="314"/>
      <c r="J525" s="314"/>
      <c r="K525" s="319"/>
      <c r="L525" s="314"/>
      <c r="M525" s="314"/>
      <c r="N525" s="314"/>
      <c r="O525" s="314"/>
      <c r="P525" s="314"/>
      <c r="Q525" s="314"/>
      <c r="R525" s="314"/>
      <c r="S525" s="314"/>
      <c r="T525" s="314"/>
      <c r="U525" s="314"/>
      <c r="V525" s="314"/>
      <c r="W525" s="314"/>
      <c r="X525" s="314"/>
      <c r="Y525" s="314"/>
      <c r="Z525" s="314"/>
    </row>
    <row r="526" ht="12.0" customHeight="1">
      <c r="A526" s="314"/>
      <c r="B526" s="1"/>
      <c r="C526" s="1"/>
      <c r="D526" s="1"/>
      <c r="E526" s="1"/>
      <c r="F526" s="1"/>
      <c r="G526" s="314"/>
      <c r="H526" s="314"/>
      <c r="I526" s="314"/>
      <c r="J526" s="314"/>
      <c r="K526" s="319"/>
      <c r="L526" s="314"/>
      <c r="M526" s="314"/>
      <c r="N526" s="314"/>
      <c r="O526" s="314"/>
      <c r="P526" s="314"/>
      <c r="Q526" s="314"/>
      <c r="R526" s="314"/>
      <c r="S526" s="314"/>
      <c r="T526" s="314"/>
      <c r="U526" s="314"/>
      <c r="V526" s="314"/>
      <c r="W526" s="314"/>
      <c r="X526" s="314"/>
      <c r="Y526" s="314"/>
      <c r="Z526" s="314"/>
    </row>
    <row r="527" ht="12.0" customHeight="1">
      <c r="A527" s="314"/>
      <c r="B527" s="1"/>
      <c r="C527" s="1"/>
      <c r="D527" s="1"/>
      <c r="E527" s="1"/>
      <c r="F527" s="1"/>
      <c r="G527" s="314"/>
      <c r="H527" s="314"/>
      <c r="I527" s="314"/>
      <c r="J527" s="314"/>
      <c r="K527" s="319"/>
      <c r="L527" s="314"/>
      <c r="M527" s="314"/>
      <c r="N527" s="314"/>
      <c r="O527" s="314"/>
      <c r="P527" s="314"/>
      <c r="Q527" s="314"/>
      <c r="R527" s="314"/>
      <c r="S527" s="314"/>
      <c r="T527" s="314"/>
      <c r="U527" s="314"/>
      <c r="V527" s="314"/>
      <c r="W527" s="314"/>
      <c r="X527" s="314"/>
      <c r="Y527" s="314"/>
      <c r="Z527" s="314"/>
    </row>
    <row r="528" ht="12.0" customHeight="1">
      <c r="A528" s="314"/>
      <c r="B528" s="1"/>
      <c r="C528" s="1"/>
      <c r="D528" s="1"/>
      <c r="E528" s="1"/>
      <c r="F528" s="1"/>
      <c r="G528" s="314"/>
      <c r="H528" s="314"/>
      <c r="I528" s="314"/>
      <c r="J528" s="314"/>
      <c r="K528" s="319"/>
      <c r="L528" s="314"/>
      <c r="M528" s="314"/>
      <c r="N528" s="314"/>
      <c r="O528" s="314"/>
      <c r="P528" s="314"/>
      <c r="Q528" s="314"/>
      <c r="R528" s="314"/>
      <c r="S528" s="314"/>
      <c r="T528" s="314"/>
      <c r="U528" s="314"/>
      <c r="V528" s="314"/>
      <c r="W528" s="314"/>
      <c r="X528" s="314"/>
      <c r="Y528" s="314"/>
      <c r="Z528" s="314"/>
    </row>
    <row r="529" ht="12.0" customHeight="1">
      <c r="A529" s="314"/>
      <c r="B529" s="1"/>
      <c r="C529" s="1"/>
      <c r="D529" s="1"/>
      <c r="E529" s="1"/>
      <c r="F529" s="1"/>
      <c r="G529" s="314"/>
      <c r="H529" s="314"/>
      <c r="I529" s="314"/>
      <c r="J529" s="314"/>
      <c r="K529" s="319"/>
      <c r="L529" s="314"/>
      <c r="M529" s="314"/>
      <c r="N529" s="314"/>
      <c r="O529" s="314"/>
      <c r="P529" s="314"/>
      <c r="Q529" s="314"/>
      <c r="R529" s="314"/>
      <c r="S529" s="314"/>
      <c r="T529" s="314"/>
      <c r="U529" s="314"/>
      <c r="V529" s="314"/>
      <c r="W529" s="314"/>
      <c r="X529" s="314"/>
      <c r="Y529" s="314"/>
      <c r="Z529" s="314"/>
    </row>
    <row r="530" ht="12.0" customHeight="1">
      <c r="A530" s="314"/>
      <c r="B530" s="1"/>
      <c r="C530" s="1"/>
      <c r="D530" s="1"/>
      <c r="E530" s="1"/>
      <c r="F530" s="1"/>
      <c r="G530" s="314"/>
      <c r="H530" s="314"/>
      <c r="I530" s="314"/>
      <c r="J530" s="314"/>
      <c r="K530" s="319"/>
      <c r="L530" s="314"/>
      <c r="M530" s="314"/>
      <c r="N530" s="314"/>
      <c r="O530" s="314"/>
      <c r="P530" s="314"/>
      <c r="Q530" s="314"/>
      <c r="R530" s="314"/>
      <c r="S530" s="314"/>
      <c r="T530" s="314"/>
      <c r="U530" s="314"/>
      <c r="V530" s="314"/>
      <c r="W530" s="314"/>
      <c r="X530" s="314"/>
      <c r="Y530" s="314"/>
      <c r="Z530" s="314"/>
    </row>
    <row r="531" ht="12.0" customHeight="1">
      <c r="A531" s="314"/>
      <c r="B531" s="1"/>
      <c r="C531" s="1"/>
      <c r="D531" s="1"/>
      <c r="E531" s="1"/>
      <c r="F531" s="1"/>
      <c r="G531" s="314"/>
      <c r="H531" s="314"/>
      <c r="I531" s="314"/>
      <c r="J531" s="314"/>
      <c r="K531" s="319"/>
      <c r="L531" s="314"/>
      <c r="M531" s="314"/>
      <c r="N531" s="314"/>
      <c r="O531" s="314"/>
      <c r="P531" s="314"/>
      <c r="Q531" s="314"/>
      <c r="R531" s="314"/>
      <c r="S531" s="314"/>
      <c r="T531" s="314"/>
      <c r="U531" s="314"/>
      <c r="V531" s="314"/>
      <c r="W531" s="314"/>
      <c r="X531" s="314"/>
      <c r="Y531" s="314"/>
      <c r="Z531" s="314"/>
    </row>
    <row r="532" ht="12.0" customHeight="1">
      <c r="A532" s="314"/>
      <c r="B532" s="1"/>
      <c r="C532" s="1"/>
      <c r="D532" s="1"/>
      <c r="E532" s="1"/>
      <c r="F532" s="1"/>
      <c r="G532" s="314"/>
      <c r="H532" s="314"/>
      <c r="I532" s="314"/>
      <c r="J532" s="314"/>
      <c r="K532" s="319"/>
      <c r="L532" s="314"/>
      <c r="M532" s="314"/>
      <c r="N532" s="314"/>
      <c r="O532" s="314"/>
      <c r="P532" s="314"/>
      <c r="Q532" s="314"/>
      <c r="R532" s="314"/>
      <c r="S532" s="314"/>
      <c r="T532" s="314"/>
      <c r="U532" s="314"/>
      <c r="V532" s="314"/>
      <c r="W532" s="314"/>
      <c r="X532" s="314"/>
      <c r="Y532" s="314"/>
      <c r="Z532" s="314"/>
    </row>
    <row r="533" ht="12.0" customHeight="1">
      <c r="A533" s="314"/>
      <c r="B533" s="1"/>
      <c r="C533" s="1"/>
      <c r="D533" s="1"/>
      <c r="E533" s="1"/>
      <c r="F533" s="1"/>
      <c r="G533" s="314"/>
      <c r="H533" s="314"/>
      <c r="I533" s="314"/>
      <c r="J533" s="314"/>
      <c r="K533" s="319"/>
      <c r="L533" s="314"/>
      <c r="M533" s="314"/>
      <c r="N533" s="314"/>
      <c r="O533" s="314"/>
      <c r="P533" s="314"/>
      <c r="Q533" s="314"/>
      <c r="R533" s="314"/>
      <c r="S533" s="314"/>
      <c r="T533" s="314"/>
      <c r="U533" s="314"/>
      <c r="V533" s="314"/>
      <c r="W533" s="314"/>
      <c r="X533" s="314"/>
      <c r="Y533" s="314"/>
      <c r="Z533" s="314"/>
    </row>
    <row r="534" ht="12.0" customHeight="1">
      <c r="A534" s="314"/>
      <c r="B534" s="1"/>
      <c r="C534" s="1"/>
      <c r="D534" s="1"/>
      <c r="E534" s="1"/>
      <c r="F534" s="1"/>
      <c r="G534" s="314"/>
      <c r="H534" s="314"/>
      <c r="I534" s="314"/>
      <c r="J534" s="314"/>
      <c r="K534" s="319"/>
      <c r="L534" s="314"/>
      <c r="M534" s="314"/>
      <c r="N534" s="314"/>
      <c r="O534" s="314"/>
      <c r="P534" s="314"/>
      <c r="Q534" s="314"/>
      <c r="R534" s="314"/>
      <c r="S534" s="314"/>
      <c r="T534" s="314"/>
      <c r="U534" s="314"/>
      <c r="V534" s="314"/>
      <c r="W534" s="314"/>
      <c r="X534" s="314"/>
      <c r="Y534" s="314"/>
      <c r="Z534" s="314"/>
    </row>
    <row r="535" ht="12.0" customHeight="1">
      <c r="A535" s="314"/>
      <c r="B535" s="1"/>
      <c r="C535" s="1"/>
      <c r="D535" s="1"/>
      <c r="E535" s="1"/>
      <c r="F535" s="1"/>
      <c r="G535" s="314"/>
      <c r="H535" s="314"/>
      <c r="I535" s="314"/>
      <c r="J535" s="314"/>
      <c r="K535" s="319"/>
      <c r="L535" s="314"/>
      <c r="M535" s="314"/>
      <c r="N535" s="314"/>
      <c r="O535" s="314"/>
      <c r="P535" s="314"/>
      <c r="Q535" s="314"/>
      <c r="R535" s="314"/>
      <c r="S535" s="314"/>
      <c r="T535" s="314"/>
      <c r="U535" s="314"/>
      <c r="V535" s="314"/>
      <c r="W535" s="314"/>
      <c r="X535" s="314"/>
      <c r="Y535" s="314"/>
      <c r="Z535" s="314"/>
    </row>
    <row r="536" ht="12.0" customHeight="1">
      <c r="A536" s="314"/>
      <c r="B536" s="1"/>
      <c r="C536" s="1"/>
      <c r="D536" s="1"/>
      <c r="E536" s="1"/>
      <c r="F536" s="1"/>
      <c r="G536" s="314"/>
      <c r="H536" s="314"/>
      <c r="I536" s="314"/>
      <c r="J536" s="314"/>
      <c r="K536" s="319"/>
      <c r="L536" s="314"/>
      <c r="M536" s="314"/>
      <c r="N536" s="314"/>
      <c r="O536" s="314"/>
      <c r="P536" s="314"/>
      <c r="Q536" s="314"/>
      <c r="R536" s="314"/>
      <c r="S536" s="314"/>
      <c r="T536" s="314"/>
      <c r="U536" s="314"/>
      <c r="V536" s="314"/>
      <c r="W536" s="314"/>
      <c r="X536" s="314"/>
      <c r="Y536" s="314"/>
      <c r="Z536" s="314"/>
    </row>
    <row r="537" ht="12.0" customHeight="1">
      <c r="A537" s="314"/>
      <c r="B537" s="1"/>
      <c r="C537" s="1"/>
      <c r="D537" s="1"/>
      <c r="E537" s="1"/>
      <c r="F537" s="1"/>
      <c r="G537" s="314"/>
      <c r="H537" s="314"/>
      <c r="I537" s="314"/>
      <c r="J537" s="314"/>
      <c r="K537" s="319"/>
      <c r="L537" s="314"/>
      <c r="M537" s="314"/>
      <c r="N537" s="314"/>
      <c r="O537" s="314"/>
      <c r="P537" s="314"/>
      <c r="Q537" s="314"/>
      <c r="R537" s="314"/>
      <c r="S537" s="314"/>
      <c r="T537" s="314"/>
      <c r="U537" s="314"/>
      <c r="V537" s="314"/>
      <c r="W537" s="314"/>
      <c r="X537" s="314"/>
      <c r="Y537" s="314"/>
      <c r="Z537" s="314"/>
    </row>
    <row r="538" ht="12.0" customHeight="1">
      <c r="A538" s="314"/>
      <c r="B538" s="1"/>
      <c r="C538" s="1"/>
      <c r="D538" s="1"/>
      <c r="E538" s="1"/>
      <c r="F538" s="1"/>
      <c r="G538" s="314"/>
      <c r="H538" s="314"/>
      <c r="I538" s="314"/>
      <c r="J538" s="314"/>
      <c r="K538" s="319"/>
      <c r="L538" s="314"/>
      <c r="M538" s="314"/>
      <c r="N538" s="314"/>
      <c r="O538" s="314"/>
      <c r="P538" s="314"/>
      <c r="Q538" s="314"/>
      <c r="R538" s="314"/>
      <c r="S538" s="314"/>
      <c r="T538" s="314"/>
      <c r="U538" s="314"/>
      <c r="V538" s="314"/>
      <c r="W538" s="314"/>
      <c r="X538" s="314"/>
      <c r="Y538" s="314"/>
      <c r="Z538" s="314"/>
    </row>
    <row r="539" ht="12.0" customHeight="1">
      <c r="A539" s="314"/>
      <c r="B539" s="1"/>
      <c r="C539" s="1"/>
      <c r="D539" s="1"/>
      <c r="E539" s="1"/>
      <c r="F539" s="1"/>
      <c r="G539" s="314"/>
      <c r="H539" s="314"/>
      <c r="I539" s="314"/>
      <c r="J539" s="314"/>
      <c r="K539" s="319"/>
      <c r="L539" s="314"/>
      <c r="M539" s="314"/>
      <c r="N539" s="314"/>
      <c r="O539" s="314"/>
      <c r="P539" s="314"/>
      <c r="Q539" s="314"/>
      <c r="R539" s="314"/>
      <c r="S539" s="314"/>
      <c r="T539" s="314"/>
      <c r="U539" s="314"/>
      <c r="V539" s="314"/>
      <c r="W539" s="314"/>
      <c r="X539" s="314"/>
      <c r="Y539" s="314"/>
      <c r="Z539" s="314"/>
    </row>
    <row r="540" ht="12.0" customHeight="1">
      <c r="A540" s="314"/>
      <c r="B540" s="1"/>
      <c r="C540" s="1"/>
      <c r="D540" s="1"/>
      <c r="E540" s="1"/>
      <c r="F540" s="1"/>
      <c r="G540" s="314"/>
      <c r="H540" s="314"/>
      <c r="I540" s="314"/>
      <c r="J540" s="314"/>
      <c r="K540" s="319"/>
      <c r="L540" s="314"/>
      <c r="M540" s="314"/>
      <c r="N540" s="314"/>
      <c r="O540" s="314"/>
      <c r="P540" s="314"/>
      <c r="Q540" s="314"/>
      <c r="R540" s="314"/>
      <c r="S540" s="314"/>
      <c r="T540" s="314"/>
      <c r="U540" s="314"/>
      <c r="V540" s="314"/>
      <c r="W540" s="314"/>
      <c r="X540" s="314"/>
      <c r="Y540" s="314"/>
      <c r="Z540" s="314"/>
    </row>
    <row r="541" ht="12.0" customHeight="1">
      <c r="A541" s="314"/>
      <c r="B541" s="1"/>
      <c r="C541" s="1"/>
      <c r="D541" s="1"/>
      <c r="E541" s="1"/>
      <c r="F541" s="1"/>
      <c r="G541" s="314"/>
      <c r="H541" s="314"/>
      <c r="I541" s="314"/>
      <c r="J541" s="314"/>
      <c r="K541" s="319"/>
      <c r="L541" s="314"/>
      <c r="M541" s="314"/>
      <c r="N541" s="314"/>
      <c r="O541" s="314"/>
      <c r="P541" s="314"/>
      <c r="Q541" s="314"/>
      <c r="R541" s="314"/>
      <c r="S541" s="314"/>
      <c r="T541" s="314"/>
      <c r="U541" s="314"/>
      <c r="V541" s="314"/>
      <c r="W541" s="314"/>
      <c r="X541" s="314"/>
      <c r="Y541" s="314"/>
      <c r="Z541" s="314"/>
    </row>
    <row r="542" ht="12.0" customHeight="1">
      <c r="A542" s="314"/>
      <c r="B542" s="1"/>
      <c r="C542" s="1"/>
      <c r="D542" s="1"/>
      <c r="E542" s="1"/>
      <c r="F542" s="1"/>
      <c r="G542" s="314"/>
      <c r="H542" s="314"/>
      <c r="I542" s="314"/>
      <c r="J542" s="314"/>
      <c r="K542" s="319"/>
      <c r="L542" s="314"/>
      <c r="M542" s="314"/>
      <c r="N542" s="314"/>
      <c r="O542" s="314"/>
      <c r="P542" s="314"/>
      <c r="Q542" s="314"/>
      <c r="R542" s="314"/>
      <c r="S542" s="314"/>
      <c r="T542" s="314"/>
      <c r="U542" s="314"/>
      <c r="V542" s="314"/>
      <c r="W542" s="314"/>
      <c r="X542" s="314"/>
      <c r="Y542" s="314"/>
      <c r="Z542" s="314"/>
    </row>
    <row r="543" ht="12.0" customHeight="1">
      <c r="A543" s="314"/>
      <c r="B543" s="1"/>
      <c r="C543" s="1"/>
      <c r="D543" s="1"/>
      <c r="E543" s="1"/>
      <c r="F543" s="1"/>
      <c r="G543" s="314"/>
      <c r="H543" s="314"/>
      <c r="I543" s="314"/>
      <c r="J543" s="314"/>
      <c r="K543" s="319"/>
      <c r="L543" s="314"/>
      <c r="M543" s="314"/>
      <c r="N543" s="314"/>
      <c r="O543" s="314"/>
      <c r="P543" s="314"/>
      <c r="Q543" s="314"/>
      <c r="R543" s="314"/>
      <c r="S543" s="314"/>
      <c r="T543" s="314"/>
      <c r="U543" s="314"/>
      <c r="V543" s="314"/>
      <c r="W543" s="314"/>
      <c r="X543" s="314"/>
      <c r="Y543" s="314"/>
      <c r="Z543" s="314"/>
    </row>
    <row r="544" ht="12.0" customHeight="1">
      <c r="A544" s="314"/>
      <c r="B544" s="1"/>
      <c r="C544" s="1"/>
      <c r="D544" s="1"/>
      <c r="E544" s="1"/>
      <c r="F544" s="1"/>
      <c r="G544" s="314"/>
      <c r="H544" s="314"/>
      <c r="I544" s="314"/>
      <c r="J544" s="314"/>
      <c r="K544" s="319"/>
      <c r="L544" s="314"/>
      <c r="M544" s="314"/>
      <c r="N544" s="314"/>
      <c r="O544" s="314"/>
      <c r="P544" s="314"/>
      <c r="Q544" s="314"/>
      <c r="R544" s="314"/>
      <c r="S544" s="314"/>
      <c r="T544" s="314"/>
      <c r="U544" s="314"/>
      <c r="V544" s="314"/>
      <c r="W544" s="314"/>
      <c r="X544" s="314"/>
      <c r="Y544" s="314"/>
      <c r="Z544" s="314"/>
    </row>
    <row r="545" ht="12.0" customHeight="1">
      <c r="A545" s="314"/>
      <c r="B545" s="1"/>
      <c r="C545" s="1"/>
      <c r="D545" s="1"/>
      <c r="E545" s="1"/>
      <c r="F545" s="1"/>
      <c r="G545" s="314"/>
      <c r="H545" s="314"/>
      <c r="I545" s="314"/>
      <c r="J545" s="314"/>
      <c r="K545" s="319"/>
      <c r="L545" s="314"/>
      <c r="M545" s="314"/>
      <c r="N545" s="314"/>
      <c r="O545" s="314"/>
      <c r="P545" s="314"/>
      <c r="Q545" s="314"/>
      <c r="R545" s="314"/>
      <c r="S545" s="314"/>
      <c r="T545" s="314"/>
      <c r="U545" s="314"/>
      <c r="V545" s="314"/>
      <c r="W545" s="314"/>
      <c r="X545" s="314"/>
      <c r="Y545" s="314"/>
      <c r="Z545" s="314"/>
    </row>
    <row r="546" ht="12.0" customHeight="1">
      <c r="A546" s="314"/>
      <c r="B546" s="1"/>
      <c r="C546" s="1"/>
      <c r="D546" s="1"/>
      <c r="E546" s="1"/>
      <c r="F546" s="1"/>
      <c r="G546" s="314"/>
      <c r="H546" s="314"/>
      <c r="I546" s="314"/>
      <c r="J546" s="314"/>
      <c r="K546" s="319"/>
      <c r="L546" s="314"/>
      <c r="M546" s="314"/>
      <c r="N546" s="314"/>
      <c r="O546" s="314"/>
      <c r="P546" s="314"/>
      <c r="Q546" s="314"/>
      <c r="R546" s="314"/>
      <c r="S546" s="314"/>
      <c r="T546" s="314"/>
      <c r="U546" s="314"/>
      <c r="V546" s="314"/>
      <c r="W546" s="314"/>
      <c r="X546" s="314"/>
      <c r="Y546" s="314"/>
      <c r="Z546" s="314"/>
    </row>
    <row r="547" ht="12.0" customHeight="1">
      <c r="A547" s="314"/>
      <c r="B547" s="1"/>
      <c r="C547" s="1"/>
      <c r="D547" s="1"/>
      <c r="E547" s="1"/>
      <c r="F547" s="1"/>
      <c r="G547" s="314"/>
      <c r="H547" s="314"/>
      <c r="I547" s="314"/>
      <c r="J547" s="314"/>
      <c r="K547" s="319"/>
      <c r="L547" s="314"/>
      <c r="M547" s="314"/>
      <c r="N547" s="314"/>
      <c r="O547" s="314"/>
      <c r="P547" s="314"/>
      <c r="Q547" s="314"/>
      <c r="R547" s="314"/>
      <c r="S547" s="314"/>
      <c r="T547" s="314"/>
      <c r="U547" s="314"/>
      <c r="V547" s="314"/>
      <c r="W547" s="314"/>
      <c r="X547" s="314"/>
      <c r="Y547" s="314"/>
      <c r="Z547" s="314"/>
    </row>
    <row r="548" ht="12.0" customHeight="1">
      <c r="A548" s="314"/>
      <c r="B548" s="1"/>
      <c r="C548" s="1"/>
      <c r="D548" s="1"/>
      <c r="E548" s="1"/>
      <c r="F548" s="1"/>
      <c r="G548" s="314"/>
      <c r="H548" s="314"/>
      <c r="I548" s="314"/>
      <c r="J548" s="314"/>
      <c r="K548" s="319"/>
      <c r="L548" s="314"/>
      <c r="M548" s="314"/>
      <c r="N548" s="314"/>
      <c r="O548" s="314"/>
      <c r="P548" s="314"/>
      <c r="Q548" s="314"/>
      <c r="R548" s="314"/>
      <c r="S548" s="314"/>
      <c r="T548" s="314"/>
      <c r="U548" s="314"/>
      <c r="V548" s="314"/>
      <c r="W548" s="314"/>
      <c r="X548" s="314"/>
      <c r="Y548" s="314"/>
      <c r="Z548" s="314"/>
    </row>
    <row r="549" ht="12.0" customHeight="1">
      <c r="A549" s="314"/>
      <c r="B549" s="1"/>
      <c r="C549" s="1"/>
      <c r="D549" s="1"/>
      <c r="E549" s="1"/>
      <c r="F549" s="1"/>
      <c r="G549" s="314"/>
      <c r="H549" s="314"/>
      <c r="I549" s="314"/>
      <c r="J549" s="314"/>
      <c r="K549" s="319"/>
      <c r="L549" s="314"/>
      <c r="M549" s="314"/>
      <c r="N549" s="314"/>
      <c r="O549" s="314"/>
      <c r="P549" s="314"/>
      <c r="Q549" s="314"/>
      <c r="R549" s="314"/>
      <c r="S549" s="314"/>
      <c r="T549" s="314"/>
      <c r="U549" s="314"/>
      <c r="V549" s="314"/>
      <c r="W549" s="314"/>
      <c r="X549" s="314"/>
      <c r="Y549" s="314"/>
      <c r="Z549" s="314"/>
    </row>
    <row r="550" ht="12.0" customHeight="1">
      <c r="A550" s="314"/>
      <c r="B550" s="1"/>
      <c r="C550" s="1"/>
      <c r="D550" s="1"/>
      <c r="E550" s="1"/>
      <c r="F550" s="1"/>
      <c r="G550" s="314"/>
      <c r="H550" s="314"/>
      <c r="I550" s="314"/>
      <c r="J550" s="314"/>
      <c r="K550" s="319"/>
      <c r="L550" s="314"/>
      <c r="M550" s="314"/>
      <c r="N550" s="314"/>
      <c r="O550" s="314"/>
      <c r="P550" s="314"/>
      <c r="Q550" s="314"/>
      <c r="R550" s="314"/>
      <c r="S550" s="314"/>
      <c r="T550" s="314"/>
      <c r="U550" s="314"/>
      <c r="V550" s="314"/>
      <c r="W550" s="314"/>
      <c r="X550" s="314"/>
      <c r="Y550" s="314"/>
      <c r="Z550" s="314"/>
    </row>
    <row r="551" ht="12.0" customHeight="1">
      <c r="A551" s="314"/>
      <c r="B551" s="1"/>
      <c r="C551" s="1"/>
      <c r="D551" s="1"/>
      <c r="E551" s="1"/>
      <c r="F551" s="1"/>
      <c r="G551" s="314"/>
      <c r="H551" s="314"/>
      <c r="I551" s="314"/>
      <c r="J551" s="314"/>
      <c r="K551" s="319"/>
      <c r="L551" s="314"/>
      <c r="M551" s="314"/>
      <c r="N551" s="314"/>
      <c r="O551" s="314"/>
      <c r="P551" s="314"/>
      <c r="Q551" s="314"/>
      <c r="R551" s="314"/>
      <c r="S551" s="314"/>
      <c r="T551" s="314"/>
      <c r="U551" s="314"/>
      <c r="V551" s="314"/>
      <c r="W551" s="314"/>
      <c r="X551" s="314"/>
      <c r="Y551" s="314"/>
      <c r="Z551" s="314"/>
    </row>
    <row r="552" ht="12.0" customHeight="1">
      <c r="A552" s="314"/>
      <c r="B552" s="1"/>
      <c r="C552" s="1"/>
      <c r="D552" s="1"/>
      <c r="E552" s="1"/>
      <c r="F552" s="1"/>
      <c r="G552" s="314"/>
      <c r="H552" s="314"/>
      <c r="I552" s="314"/>
      <c r="J552" s="314"/>
      <c r="K552" s="319"/>
      <c r="L552" s="314"/>
      <c r="M552" s="314"/>
      <c r="N552" s="314"/>
      <c r="O552" s="314"/>
      <c r="P552" s="314"/>
      <c r="Q552" s="314"/>
      <c r="R552" s="314"/>
      <c r="S552" s="314"/>
      <c r="T552" s="314"/>
      <c r="U552" s="314"/>
      <c r="V552" s="314"/>
      <c r="W552" s="314"/>
      <c r="X552" s="314"/>
      <c r="Y552" s="314"/>
      <c r="Z552" s="314"/>
    </row>
    <row r="553" ht="12.0" customHeight="1">
      <c r="A553" s="314"/>
      <c r="B553" s="1"/>
      <c r="C553" s="1"/>
      <c r="D553" s="1"/>
      <c r="E553" s="1"/>
      <c r="F553" s="1"/>
      <c r="G553" s="314"/>
      <c r="H553" s="314"/>
      <c r="I553" s="314"/>
      <c r="J553" s="314"/>
      <c r="K553" s="319"/>
      <c r="L553" s="314"/>
      <c r="M553" s="314"/>
      <c r="N553" s="314"/>
      <c r="O553" s="314"/>
      <c r="P553" s="314"/>
      <c r="Q553" s="314"/>
      <c r="R553" s="314"/>
      <c r="S553" s="314"/>
      <c r="T553" s="314"/>
      <c r="U553" s="314"/>
      <c r="V553" s="314"/>
      <c r="W553" s="314"/>
      <c r="X553" s="314"/>
      <c r="Y553" s="314"/>
      <c r="Z553" s="314"/>
    </row>
    <row r="554" ht="12.0" customHeight="1">
      <c r="A554" s="314"/>
      <c r="B554" s="1"/>
      <c r="C554" s="1"/>
      <c r="D554" s="1"/>
      <c r="E554" s="1"/>
      <c r="F554" s="1"/>
      <c r="G554" s="314"/>
      <c r="H554" s="314"/>
      <c r="I554" s="314"/>
      <c r="J554" s="314"/>
      <c r="K554" s="319"/>
      <c r="L554" s="314"/>
      <c r="M554" s="314"/>
      <c r="N554" s="314"/>
      <c r="O554" s="314"/>
      <c r="P554" s="314"/>
      <c r="Q554" s="314"/>
      <c r="R554" s="314"/>
      <c r="S554" s="314"/>
      <c r="T554" s="314"/>
      <c r="U554" s="314"/>
      <c r="V554" s="314"/>
      <c r="W554" s="314"/>
      <c r="X554" s="314"/>
      <c r="Y554" s="314"/>
      <c r="Z554" s="314"/>
    </row>
    <row r="555" ht="12.0" customHeight="1">
      <c r="A555" s="314"/>
      <c r="B555" s="1"/>
      <c r="C555" s="1"/>
      <c r="D555" s="1"/>
      <c r="E555" s="1"/>
      <c r="F555" s="1"/>
      <c r="G555" s="314"/>
      <c r="H555" s="314"/>
      <c r="I555" s="314"/>
      <c r="J555" s="314"/>
      <c r="K555" s="319"/>
      <c r="L555" s="314"/>
      <c r="M555" s="314"/>
      <c r="N555" s="314"/>
      <c r="O555" s="314"/>
      <c r="P555" s="314"/>
      <c r="Q555" s="314"/>
      <c r="R555" s="314"/>
      <c r="S555" s="314"/>
      <c r="T555" s="314"/>
      <c r="U555" s="314"/>
      <c r="V555" s="314"/>
      <c r="W555" s="314"/>
      <c r="X555" s="314"/>
      <c r="Y555" s="314"/>
      <c r="Z555" s="314"/>
    </row>
    <row r="556" ht="12.0" customHeight="1">
      <c r="A556" s="314"/>
      <c r="B556" s="1"/>
      <c r="C556" s="1"/>
      <c r="D556" s="1"/>
      <c r="E556" s="1"/>
      <c r="F556" s="1"/>
      <c r="G556" s="314"/>
      <c r="H556" s="314"/>
      <c r="I556" s="314"/>
      <c r="J556" s="314"/>
      <c r="K556" s="319"/>
      <c r="L556" s="314"/>
      <c r="M556" s="314"/>
      <c r="N556" s="314"/>
      <c r="O556" s="314"/>
      <c r="P556" s="314"/>
      <c r="Q556" s="314"/>
      <c r="R556" s="314"/>
      <c r="S556" s="314"/>
      <c r="T556" s="314"/>
      <c r="U556" s="314"/>
      <c r="V556" s="314"/>
      <c r="W556" s="314"/>
      <c r="X556" s="314"/>
      <c r="Y556" s="314"/>
      <c r="Z556" s="314"/>
    </row>
    <row r="557" ht="12.0" customHeight="1">
      <c r="A557" s="314"/>
      <c r="B557" s="1"/>
      <c r="C557" s="1"/>
      <c r="D557" s="1"/>
      <c r="E557" s="1"/>
      <c r="F557" s="1"/>
      <c r="G557" s="314"/>
      <c r="H557" s="314"/>
      <c r="I557" s="314"/>
      <c r="J557" s="314"/>
      <c r="K557" s="319"/>
      <c r="L557" s="314"/>
      <c r="M557" s="314"/>
      <c r="N557" s="314"/>
      <c r="O557" s="314"/>
      <c r="P557" s="314"/>
      <c r="Q557" s="314"/>
      <c r="R557" s="314"/>
      <c r="S557" s="314"/>
      <c r="T557" s="314"/>
      <c r="U557" s="314"/>
      <c r="V557" s="314"/>
      <c r="W557" s="314"/>
      <c r="X557" s="314"/>
      <c r="Y557" s="314"/>
      <c r="Z557" s="314"/>
    </row>
    <row r="558" ht="12.0" customHeight="1">
      <c r="A558" s="314"/>
      <c r="B558" s="1"/>
      <c r="C558" s="1"/>
      <c r="D558" s="1"/>
      <c r="E558" s="1"/>
      <c r="F558" s="1"/>
      <c r="G558" s="314"/>
      <c r="H558" s="314"/>
      <c r="I558" s="314"/>
      <c r="J558" s="314"/>
      <c r="K558" s="319"/>
      <c r="L558" s="314"/>
      <c r="M558" s="314"/>
      <c r="N558" s="314"/>
      <c r="O558" s="314"/>
      <c r="P558" s="314"/>
      <c r="Q558" s="314"/>
      <c r="R558" s="314"/>
      <c r="S558" s="314"/>
      <c r="T558" s="314"/>
      <c r="U558" s="314"/>
      <c r="V558" s="314"/>
      <c r="W558" s="314"/>
      <c r="X558" s="314"/>
      <c r="Y558" s="314"/>
      <c r="Z558" s="314"/>
    </row>
    <row r="559" ht="12.0" customHeight="1">
      <c r="A559" s="314"/>
      <c r="B559" s="1"/>
      <c r="C559" s="1"/>
      <c r="D559" s="1"/>
      <c r="E559" s="1"/>
      <c r="F559" s="1"/>
      <c r="G559" s="314"/>
      <c r="H559" s="314"/>
      <c r="I559" s="314"/>
      <c r="J559" s="314"/>
      <c r="K559" s="319"/>
      <c r="L559" s="314"/>
      <c r="M559" s="314"/>
      <c r="N559" s="314"/>
      <c r="O559" s="314"/>
      <c r="P559" s="314"/>
      <c r="Q559" s="314"/>
      <c r="R559" s="314"/>
      <c r="S559" s="314"/>
      <c r="T559" s="314"/>
      <c r="U559" s="314"/>
      <c r="V559" s="314"/>
      <c r="W559" s="314"/>
      <c r="X559" s="314"/>
      <c r="Y559" s="314"/>
      <c r="Z559" s="314"/>
    </row>
    <row r="560" ht="12.0" customHeight="1">
      <c r="A560" s="314"/>
      <c r="B560" s="1"/>
      <c r="C560" s="1"/>
      <c r="D560" s="1"/>
      <c r="E560" s="1"/>
      <c r="F560" s="1"/>
      <c r="G560" s="314"/>
      <c r="H560" s="314"/>
      <c r="I560" s="314"/>
      <c r="J560" s="314"/>
      <c r="K560" s="319"/>
      <c r="L560" s="314"/>
      <c r="M560" s="314"/>
      <c r="N560" s="314"/>
      <c r="O560" s="314"/>
      <c r="P560" s="314"/>
      <c r="Q560" s="314"/>
      <c r="R560" s="314"/>
      <c r="S560" s="314"/>
      <c r="T560" s="314"/>
      <c r="U560" s="314"/>
      <c r="V560" s="314"/>
      <c r="W560" s="314"/>
      <c r="X560" s="314"/>
      <c r="Y560" s="314"/>
      <c r="Z560" s="314"/>
    </row>
    <row r="561" ht="12.0" customHeight="1">
      <c r="A561" s="314"/>
      <c r="B561" s="1"/>
      <c r="C561" s="1"/>
      <c r="D561" s="1"/>
      <c r="E561" s="1"/>
      <c r="F561" s="1"/>
      <c r="G561" s="314"/>
      <c r="H561" s="314"/>
      <c r="I561" s="314"/>
      <c r="J561" s="314"/>
      <c r="K561" s="319"/>
      <c r="L561" s="314"/>
      <c r="M561" s="314"/>
      <c r="N561" s="314"/>
      <c r="O561" s="314"/>
      <c r="P561" s="314"/>
      <c r="Q561" s="314"/>
      <c r="R561" s="314"/>
      <c r="S561" s="314"/>
      <c r="T561" s="314"/>
      <c r="U561" s="314"/>
      <c r="V561" s="314"/>
      <c r="W561" s="314"/>
      <c r="X561" s="314"/>
      <c r="Y561" s="314"/>
      <c r="Z561" s="314"/>
    </row>
    <row r="562" ht="12.0" customHeight="1">
      <c r="A562" s="314"/>
      <c r="B562" s="1"/>
      <c r="C562" s="1"/>
      <c r="D562" s="1"/>
      <c r="E562" s="1"/>
      <c r="F562" s="1"/>
      <c r="G562" s="314"/>
      <c r="H562" s="314"/>
      <c r="I562" s="314"/>
      <c r="J562" s="314"/>
      <c r="K562" s="319"/>
      <c r="L562" s="314"/>
      <c r="M562" s="314"/>
      <c r="N562" s="314"/>
      <c r="O562" s="314"/>
      <c r="P562" s="314"/>
      <c r="Q562" s="314"/>
      <c r="R562" s="314"/>
      <c r="S562" s="314"/>
      <c r="T562" s="314"/>
      <c r="U562" s="314"/>
      <c r="V562" s="314"/>
      <c r="W562" s="314"/>
      <c r="X562" s="314"/>
      <c r="Y562" s="314"/>
      <c r="Z562" s="314"/>
    </row>
    <row r="563" ht="12.0" customHeight="1">
      <c r="A563" s="314"/>
      <c r="B563" s="1"/>
      <c r="C563" s="1"/>
      <c r="D563" s="1"/>
      <c r="E563" s="1"/>
      <c r="F563" s="1"/>
      <c r="G563" s="314"/>
      <c r="H563" s="314"/>
      <c r="I563" s="314"/>
      <c r="J563" s="314"/>
      <c r="K563" s="319"/>
      <c r="L563" s="314"/>
      <c r="M563" s="314"/>
      <c r="N563" s="314"/>
      <c r="O563" s="314"/>
      <c r="P563" s="314"/>
      <c r="Q563" s="314"/>
      <c r="R563" s="314"/>
      <c r="S563" s="314"/>
      <c r="T563" s="314"/>
      <c r="U563" s="314"/>
      <c r="V563" s="314"/>
      <c r="W563" s="314"/>
      <c r="X563" s="314"/>
      <c r="Y563" s="314"/>
      <c r="Z563" s="314"/>
    </row>
    <row r="564" ht="12.0" customHeight="1">
      <c r="A564" s="314"/>
      <c r="B564" s="1"/>
      <c r="C564" s="1"/>
      <c r="D564" s="1"/>
      <c r="E564" s="1"/>
      <c r="F564" s="1"/>
      <c r="G564" s="314"/>
      <c r="H564" s="314"/>
      <c r="I564" s="314"/>
      <c r="J564" s="314"/>
      <c r="K564" s="319"/>
      <c r="L564" s="314"/>
      <c r="M564" s="314"/>
      <c r="N564" s="314"/>
      <c r="O564" s="314"/>
      <c r="P564" s="314"/>
      <c r="Q564" s="314"/>
      <c r="R564" s="314"/>
      <c r="S564" s="314"/>
      <c r="T564" s="314"/>
      <c r="U564" s="314"/>
      <c r="V564" s="314"/>
      <c r="W564" s="314"/>
      <c r="X564" s="314"/>
      <c r="Y564" s="314"/>
      <c r="Z564" s="314"/>
    </row>
    <row r="565" ht="12.0" customHeight="1">
      <c r="A565" s="314"/>
      <c r="B565" s="1"/>
      <c r="C565" s="1"/>
      <c r="D565" s="1"/>
      <c r="E565" s="1"/>
      <c r="F565" s="1"/>
      <c r="G565" s="314"/>
      <c r="H565" s="314"/>
      <c r="I565" s="314"/>
      <c r="J565" s="314"/>
      <c r="K565" s="319"/>
      <c r="L565" s="314"/>
      <c r="M565" s="314"/>
      <c r="N565" s="314"/>
      <c r="O565" s="314"/>
      <c r="P565" s="314"/>
      <c r="Q565" s="314"/>
      <c r="R565" s="314"/>
      <c r="S565" s="314"/>
      <c r="T565" s="314"/>
      <c r="U565" s="314"/>
      <c r="V565" s="314"/>
      <c r="W565" s="314"/>
      <c r="X565" s="314"/>
      <c r="Y565" s="314"/>
      <c r="Z565" s="314"/>
    </row>
    <row r="566" ht="12.0" customHeight="1">
      <c r="A566" s="314"/>
      <c r="B566" s="1"/>
      <c r="C566" s="1"/>
      <c r="D566" s="1"/>
      <c r="E566" s="1"/>
      <c r="F566" s="1"/>
      <c r="G566" s="314"/>
      <c r="H566" s="314"/>
      <c r="I566" s="314"/>
      <c r="J566" s="314"/>
      <c r="K566" s="319"/>
      <c r="L566" s="314"/>
      <c r="M566" s="314"/>
      <c r="N566" s="314"/>
      <c r="O566" s="314"/>
      <c r="P566" s="314"/>
      <c r="Q566" s="314"/>
      <c r="R566" s="314"/>
      <c r="S566" s="314"/>
      <c r="T566" s="314"/>
      <c r="U566" s="314"/>
      <c r="V566" s="314"/>
      <c r="W566" s="314"/>
      <c r="X566" s="314"/>
      <c r="Y566" s="314"/>
      <c r="Z566" s="314"/>
    </row>
    <row r="567" ht="12.0" customHeight="1">
      <c r="A567" s="314"/>
      <c r="B567" s="1"/>
      <c r="C567" s="1"/>
      <c r="D567" s="1"/>
      <c r="E567" s="1"/>
      <c r="F567" s="1"/>
      <c r="G567" s="314"/>
      <c r="H567" s="314"/>
      <c r="I567" s="314"/>
      <c r="J567" s="314"/>
      <c r="K567" s="319"/>
      <c r="L567" s="314"/>
      <c r="M567" s="314"/>
      <c r="N567" s="314"/>
      <c r="O567" s="314"/>
      <c r="P567" s="314"/>
      <c r="Q567" s="314"/>
      <c r="R567" s="314"/>
      <c r="S567" s="314"/>
      <c r="T567" s="314"/>
      <c r="U567" s="314"/>
      <c r="V567" s="314"/>
      <c r="W567" s="314"/>
      <c r="X567" s="314"/>
      <c r="Y567" s="314"/>
      <c r="Z567" s="314"/>
    </row>
    <row r="568" ht="12.0" customHeight="1">
      <c r="A568" s="314"/>
      <c r="B568" s="1"/>
      <c r="C568" s="1"/>
      <c r="D568" s="1"/>
      <c r="E568" s="1"/>
      <c r="F568" s="1"/>
      <c r="G568" s="314"/>
      <c r="H568" s="314"/>
      <c r="I568" s="314"/>
      <c r="J568" s="314"/>
      <c r="K568" s="319"/>
      <c r="L568" s="314"/>
      <c r="M568" s="314"/>
      <c r="N568" s="314"/>
      <c r="O568" s="314"/>
      <c r="P568" s="314"/>
      <c r="Q568" s="314"/>
      <c r="R568" s="314"/>
      <c r="S568" s="314"/>
      <c r="T568" s="314"/>
      <c r="U568" s="314"/>
      <c r="V568" s="314"/>
      <c r="W568" s="314"/>
      <c r="X568" s="314"/>
      <c r="Y568" s="314"/>
      <c r="Z568" s="314"/>
    </row>
    <row r="569" ht="12.0" customHeight="1">
      <c r="A569" s="314"/>
      <c r="B569" s="1"/>
      <c r="C569" s="1"/>
      <c r="D569" s="1"/>
      <c r="E569" s="1"/>
      <c r="F569" s="1"/>
      <c r="G569" s="314"/>
      <c r="H569" s="314"/>
      <c r="I569" s="314"/>
      <c r="J569" s="314"/>
      <c r="K569" s="319"/>
      <c r="L569" s="314"/>
      <c r="M569" s="314"/>
      <c r="N569" s="314"/>
      <c r="O569" s="314"/>
      <c r="P569" s="314"/>
      <c r="Q569" s="314"/>
      <c r="R569" s="314"/>
      <c r="S569" s="314"/>
      <c r="T569" s="314"/>
      <c r="U569" s="314"/>
      <c r="V569" s="314"/>
      <c r="W569" s="314"/>
      <c r="X569" s="314"/>
      <c r="Y569" s="314"/>
      <c r="Z569" s="314"/>
    </row>
    <row r="570" ht="12.0" customHeight="1">
      <c r="A570" s="314"/>
      <c r="B570" s="1"/>
      <c r="C570" s="1"/>
      <c r="D570" s="1"/>
      <c r="E570" s="1"/>
      <c r="F570" s="1"/>
      <c r="G570" s="314"/>
      <c r="H570" s="314"/>
      <c r="I570" s="314"/>
      <c r="J570" s="314"/>
      <c r="K570" s="319"/>
      <c r="L570" s="314"/>
      <c r="M570" s="314"/>
      <c r="N570" s="314"/>
      <c r="O570" s="314"/>
      <c r="P570" s="314"/>
      <c r="Q570" s="314"/>
      <c r="R570" s="314"/>
      <c r="S570" s="314"/>
      <c r="T570" s="314"/>
      <c r="U570" s="314"/>
      <c r="V570" s="314"/>
      <c r="W570" s="314"/>
      <c r="X570" s="314"/>
      <c r="Y570" s="314"/>
      <c r="Z570" s="314"/>
    </row>
    <row r="571" ht="12.0" customHeight="1">
      <c r="A571" s="314"/>
      <c r="B571" s="1"/>
      <c r="C571" s="1"/>
      <c r="D571" s="1"/>
      <c r="E571" s="1"/>
      <c r="F571" s="1"/>
      <c r="G571" s="314"/>
      <c r="H571" s="314"/>
      <c r="I571" s="314"/>
      <c r="J571" s="314"/>
      <c r="K571" s="319"/>
      <c r="L571" s="314"/>
      <c r="M571" s="314"/>
      <c r="N571" s="314"/>
      <c r="O571" s="314"/>
      <c r="P571" s="314"/>
      <c r="Q571" s="314"/>
      <c r="R571" s="314"/>
      <c r="S571" s="314"/>
      <c r="T571" s="314"/>
      <c r="U571" s="314"/>
      <c r="V571" s="314"/>
      <c r="W571" s="314"/>
      <c r="X571" s="314"/>
      <c r="Y571" s="314"/>
      <c r="Z571" s="314"/>
    </row>
    <row r="572" ht="12.0" customHeight="1">
      <c r="A572" s="314"/>
      <c r="B572" s="1"/>
      <c r="C572" s="1"/>
      <c r="D572" s="1"/>
      <c r="E572" s="1"/>
      <c r="F572" s="1"/>
      <c r="G572" s="314"/>
      <c r="H572" s="314"/>
      <c r="I572" s="314"/>
      <c r="J572" s="314"/>
      <c r="K572" s="319"/>
      <c r="L572" s="314"/>
      <c r="M572" s="314"/>
      <c r="N572" s="314"/>
      <c r="O572" s="314"/>
      <c r="P572" s="314"/>
      <c r="Q572" s="314"/>
      <c r="R572" s="314"/>
      <c r="S572" s="314"/>
      <c r="T572" s="314"/>
      <c r="U572" s="314"/>
      <c r="V572" s="314"/>
      <c r="W572" s="314"/>
      <c r="X572" s="314"/>
      <c r="Y572" s="314"/>
      <c r="Z572" s="314"/>
    </row>
    <row r="573" ht="12.0" customHeight="1">
      <c r="A573" s="314"/>
      <c r="B573" s="1"/>
      <c r="C573" s="1"/>
      <c r="D573" s="1"/>
      <c r="E573" s="1"/>
      <c r="F573" s="1"/>
      <c r="G573" s="314"/>
      <c r="H573" s="314"/>
      <c r="I573" s="314"/>
      <c r="J573" s="314"/>
      <c r="K573" s="319"/>
      <c r="L573" s="314"/>
      <c r="M573" s="314"/>
      <c r="N573" s="314"/>
      <c r="O573" s="314"/>
      <c r="P573" s="314"/>
      <c r="Q573" s="314"/>
      <c r="R573" s="314"/>
      <c r="S573" s="314"/>
      <c r="T573" s="314"/>
      <c r="U573" s="314"/>
      <c r="V573" s="314"/>
      <c r="W573" s="314"/>
      <c r="X573" s="314"/>
      <c r="Y573" s="314"/>
      <c r="Z573" s="314"/>
    </row>
    <row r="574" ht="12.0" customHeight="1">
      <c r="A574" s="314"/>
      <c r="B574" s="1"/>
      <c r="C574" s="1"/>
      <c r="D574" s="1"/>
      <c r="E574" s="1"/>
      <c r="F574" s="1"/>
      <c r="G574" s="314"/>
      <c r="H574" s="314"/>
      <c r="I574" s="314"/>
      <c r="J574" s="314"/>
      <c r="K574" s="319"/>
      <c r="L574" s="314"/>
      <c r="M574" s="314"/>
      <c r="N574" s="314"/>
      <c r="O574" s="314"/>
      <c r="P574" s="314"/>
      <c r="Q574" s="314"/>
      <c r="R574" s="314"/>
      <c r="S574" s="314"/>
      <c r="T574" s="314"/>
      <c r="U574" s="314"/>
      <c r="V574" s="314"/>
      <c r="W574" s="314"/>
      <c r="X574" s="314"/>
      <c r="Y574" s="314"/>
      <c r="Z574" s="314"/>
    </row>
    <row r="575" ht="12.0" customHeight="1">
      <c r="A575" s="314"/>
      <c r="B575" s="1"/>
      <c r="C575" s="1"/>
      <c r="D575" s="1"/>
      <c r="E575" s="1"/>
      <c r="F575" s="1"/>
      <c r="G575" s="314"/>
      <c r="H575" s="314"/>
      <c r="I575" s="314"/>
      <c r="J575" s="314"/>
      <c r="K575" s="319"/>
      <c r="L575" s="314"/>
      <c r="M575" s="314"/>
      <c r="N575" s="314"/>
      <c r="O575" s="314"/>
      <c r="P575" s="314"/>
      <c r="Q575" s="314"/>
      <c r="R575" s="314"/>
      <c r="S575" s="314"/>
      <c r="T575" s="314"/>
      <c r="U575" s="314"/>
      <c r="V575" s="314"/>
      <c r="W575" s="314"/>
      <c r="X575" s="314"/>
      <c r="Y575" s="314"/>
      <c r="Z575" s="314"/>
    </row>
    <row r="576" ht="12.0" customHeight="1">
      <c r="A576" s="314"/>
      <c r="B576" s="1"/>
      <c r="C576" s="1"/>
      <c r="D576" s="1"/>
      <c r="E576" s="1"/>
      <c r="F576" s="1"/>
      <c r="G576" s="314"/>
      <c r="H576" s="314"/>
      <c r="I576" s="314"/>
      <c r="J576" s="314"/>
      <c r="K576" s="319"/>
      <c r="L576" s="314"/>
      <c r="M576" s="314"/>
      <c r="N576" s="314"/>
      <c r="O576" s="314"/>
      <c r="P576" s="314"/>
      <c r="Q576" s="314"/>
      <c r="R576" s="314"/>
      <c r="S576" s="314"/>
      <c r="T576" s="314"/>
      <c r="U576" s="314"/>
      <c r="V576" s="314"/>
      <c r="W576" s="314"/>
      <c r="X576" s="314"/>
      <c r="Y576" s="314"/>
      <c r="Z576" s="314"/>
    </row>
    <row r="577" ht="12.0" customHeight="1">
      <c r="A577" s="314"/>
      <c r="B577" s="1"/>
      <c r="C577" s="1"/>
      <c r="D577" s="1"/>
      <c r="E577" s="1"/>
      <c r="F577" s="1"/>
      <c r="G577" s="314"/>
      <c r="H577" s="314"/>
      <c r="I577" s="314"/>
      <c r="J577" s="314"/>
      <c r="K577" s="319"/>
      <c r="L577" s="314"/>
      <c r="M577" s="314"/>
      <c r="N577" s="314"/>
      <c r="O577" s="314"/>
      <c r="P577" s="314"/>
      <c r="Q577" s="314"/>
      <c r="R577" s="314"/>
      <c r="S577" s="314"/>
      <c r="T577" s="314"/>
      <c r="U577" s="314"/>
      <c r="V577" s="314"/>
      <c r="W577" s="314"/>
      <c r="X577" s="314"/>
      <c r="Y577" s="314"/>
      <c r="Z577" s="314"/>
    </row>
    <row r="578" ht="12.0" customHeight="1">
      <c r="A578" s="314"/>
      <c r="B578" s="1"/>
      <c r="C578" s="1"/>
      <c r="D578" s="1"/>
      <c r="E578" s="1"/>
      <c r="F578" s="1"/>
      <c r="G578" s="314"/>
      <c r="H578" s="314"/>
      <c r="I578" s="314"/>
      <c r="J578" s="314"/>
      <c r="K578" s="319"/>
      <c r="L578" s="314"/>
      <c r="M578" s="314"/>
      <c r="N578" s="314"/>
      <c r="O578" s="314"/>
      <c r="P578" s="314"/>
      <c r="Q578" s="314"/>
      <c r="R578" s="314"/>
      <c r="S578" s="314"/>
      <c r="T578" s="314"/>
      <c r="U578" s="314"/>
      <c r="V578" s="314"/>
      <c r="W578" s="314"/>
      <c r="X578" s="314"/>
      <c r="Y578" s="314"/>
      <c r="Z578" s="314"/>
    </row>
    <row r="579" ht="12.0" customHeight="1">
      <c r="A579" s="314"/>
      <c r="B579" s="1"/>
      <c r="C579" s="1"/>
      <c r="D579" s="1"/>
      <c r="E579" s="1"/>
      <c r="F579" s="1"/>
      <c r="G579" s="314"/>
      <c r="H579" s="314"/>
      <c r="I579" s="314"/>
      <c r="J579" s="314"/>
      <c r="K579" s="319"/>
      <c r="L579" s="314"/>
      <c r="M579" s="314"/>
      <c r="N579" s="314"/>
      <c r="O579" s="314"/>
      <c r="P579" s="314"/>
      <c r="Q579" s="314"/>
      <c r="R579" s="314"/>
      <c r="S579" s="314"/>
      <c r="T579" s="314"/>
      <c r="U579" s="314"/>
      <c r="V579" s="314"/>
      <c r="W579" s="314"/>
      <c r="X579" s="314"/>
      <c r="Y579" s="314"/>
      <c r="Z579" s="314"/>
    </row>
    <row r="580" ht="12.0" customHeight="1">
      <c r="A580" s="314"/>
      <c r="B580" s="1"/>
      <c r="C580" s="1"/>
      <c r="D580" s="1"/>
      <c r="E580" s="1"/>
      <c r="F580" s="1"/>
      <c r="G580" s="314"/>
      <c r="H580" s="314"/>
      <c r="I580" s="314"/>
      <c r="J580" s="314"/>
      <c r="K580" s="319"/>
      <c r="L580" s="314"/>
      <c r="M580" s="314"/>
      <c r="N580" s="314"/>
      <c r="O580" s="314"/>
      <c r="P580" s="314"/>
      <c r="Q580" s="314"/>
      <c r="R580" s="314"/>
      <c r="S580" s="314"/>
      <c r="T580" s="314"/>
      <c r="U580" s="314"/>
      <c r="V580" s="314"/>
      <c r="W580" s="314"/>
      <c r="X580" s="314"/>
      <c r="Y580" s="314"/>
      <c r="Z580" s="314"/>
    </row>
    <row r="581" ht="12.0" customHeight="1">
      <c r="A581" s="314"/>
      <c r="B581" s="1"/>
      <c r="C581" s="1"/>
      <c r="D581" s="1"/>
      <c r="E581" s="1"/>
      <c r="F581" s="1"/>
      <c r="G581" s="314"/>
      <c r="H581" s="314"/>
      <c r="I581" s="314"/>
      <c r="J581" s="314"/>
      <c r="K581" s="319"/>
      <c r="L581" s="314"/>
      <c r="M581" s="314"/>
      <c r="N581" s="314"/>
      <c r="O581" s="314"/>
      <c r="P581" s="314"/>
      <c r="Q581" s="314"/>
      <c r="R581" s="314"/>
      <c r="S581" s="314"/>
      <c r="T581" s="314"/>
      <c r="U581" s="314"/>
      <c r="V581" s="314"/>
      <c r="W581" s="314"/>
      <c r="X581" s="314"/>
      <c r="Y581" s="314"/>
      <c r="Z581" s="314"/>
    </row>
    <row r="582" ht="12.0" customHeight="1">
      <c r="A582" s="314"/>
      <c r="B582" s="1"/>
      <c r="C582" s="1"/>
      <c r="D582" s="1"/>
      <c r="E582" s="1"/>
      <c r="F582" s="1"/>
      <c r="G582" s="314"/>
      <c r="H582" s="314"/>
      <c r="I582" s="314"/>
      <c r="J582" s="314"/>
      <c r="K582" s="319"/>
      <c r="L582" s="314"/>
      <c r="M582" s="314"/>
      <c r="N582" s="314"/>
      <c r="O582" s="314"/>
      <c r="P582" s="314"/>
      <c r="Q582" s="314"/>
      <c r="R582" s="314"/>
      <c r="S582" s="314"/>
      <c r="T582" s="314"/>
      <c r="U582" s="314"/>
      <c r="V582" s="314"/>
      <c r="W582" s="314"/>
      <c r="X582" s="314"/>
      <c r="Y582" s="314"/>
      <c r="Z582" s="314"/>
    </row>
    <row r="583" ht="12.0" customHeight="1">
      <c r="A583" s="314"/>
      <c r="B583" s="1"/>
      <c r="C583" s="1"/>
      <c r="D583" s="1"/>
      <c r="E583" s="1"/>
      <c r="F583" s="1"/>
      <c r="G583" s="314"/>
      <c r="H583" s="314"/>
      <c r="I583" s="314"/>
      <c r="J583" s="314"/>
      <c r="K583" s="319"/>
      <c r="L583" s="314"/>
      <c r="M583" s="314"/>
      <c r="N583" s="314"/>
      <c r="O583" s="314"/>
      <c r="P583" s="314"/>
      <c r="Q583" s="314"/>
      <c r="R583" s="314"/>
      <c r="S583" s="314"/>
      <c r="T583" s="314"/>
      <c r="U583" s="314"/>
      <c r="V583" s="314"/>
      <c r="W583" s="314"/>
      <c r="X583" s="314"/>
      <c r="Y583" s="314"/>
      <c r="Z583" s="314"/>
    </row>
    <row r="584" ht="12.0" customHeight="1">
      <c r="A584" s="314"/>
      <c r="B584" s="1"/>
      <c r="C584" s="1"/>
      <c r="D584" s="1"/>
      <c r="E584" s="1"/>
      <c r="F584" s="1"/>
      <c r="G584" s="314"/>
      <c r="H584" s="314"/>
      <c r="I584" s="314"/>
      <c r="J584" s="314"/>
      <c r="K584" s="319"/>
      <c r="L584" s="314"/>
      <c r="M584" s="314"/>
      <c r="N584" s="314"/>
      <c r="O584" s="314"/>
      <c r="P584" s="314"/>
      <c r="Q584" s="314"/>
      <c r="R584" s="314"/>
      <c r="S584" s="314"/>
      <c r="T584" s="314"/>
      <c r="U584" s="314"/>
      <c r="V584" s="314"/>
      <c r="W584" s="314"/>
      <c r="X584" s="314"/>
      <c r="Y584" s="314"/>
      <c r="Z584" s="314"/>
    </row>
    <row r="585" ht="12.0" customHeight="1">
      <c r="A585" s="314"/>
      <c r="B585" s="1"/>
      <c r="C585" s="1"/>
      <c r="D585" s="1"/>
      <c r="E585" s="1"/>
      <c r="F585" s="1"/>
      <c r="G585" s="314"/>
      <c r="H585" s="314"/>
      <c r="I585" s="314"/>
      <c r="J585" s="314"/>
      <c r="K585" s="319"/>
      <c r="L585" s="314"/>
      <c r="M585" s="314"/>
      <c r="N585" s="314"/>
      <c r="O585" s="314"/>
      <c r="P585" s="314"/>
      <c r="Q585" s="314"/>
      <c r="R585" s="314"/>
      <c r="S585" s="314"/>
      <c r="T585" s="314"/>
      <c r="U585" s="314"/>
      <c r="V585" s="314"/>
      <c r="W585" s="314"/>
      <c r="X585" s="314"/>
      <c r="Y585" s="314"/>
      <c r="Z585" s="314"/>
    </row>
    <row r="586" ht="12.0" customHeight="1">
      <c r="A586" s="314"/>
      <c r="B586" s="1"/>
      <c r="C586" s="1"/>
      <c r="D586" s="1"/>
      <c r="E586" s="1"/>
      <c r="F586" s="1"/>
      <c r="G586" s="314"/>
      <c r="H586" s="314"/>
      <c r="I586" s="314"/>
      <c r="J586" s="314"/>
      <c r="K586" s="319"/>
      <c r="L586" s="314"/>
      <c r="M586" s="314"/>
      <c r="N586" s="314"/>
      <c r="O586" s="314"/>
      <c r="P586" s="314"/>
      <c r="Q586" s="314"/>
      <c r="R586" s="314"/>
      <c r="S586" s="314"/>
      <c r="T586" s="314"/>
      <c r="U586" s="314"/>
      <c r="V586" s="314"/>
      <c r="W586" s="314"/>
      <c r="X586" s="314"/>
      <c r="Y586" s="314"/>
      <c r="Z586" s="314"/>
    </row>
    <row r="587" ht="12.0" customHeight="1">
      <c r="A587" s="314"/>
      <c r="B587" s="1"/>
      <c r="C587" s="1"/>
      <c r="D587" s="1"/>
      <c r="E587" s="1"/>
      <c r="F587" s="1"/>
      <c r="G587" s="314"/>
      <c r="H587" s="314"/>
      <c r="I587" s="314"/>
      <c r="J587" s="314"/>
      <c r="K587" s="319"/>
      <c r="L587" s="314"/>
      <c r="M587" s="314"/>
      <c r="N587" s="314"/>
      <c r="O587" s="314"/>
      <c r="P587" s="314"/>
      <c r="Q587" s="314"/>
      <c r="R587" s="314"/>
      <c r="S587" s="314"/>
      <c r="T587" s="314"/>
      <c r="U587" s="314"/>
      <c r="V587" s="314"/>
      <c r="W587" s="314"/>
      <c r="X587" s="314"/>
      <c r="Y587" s="314"/>
      <c r="Z587" s="314"/>
    </row>
    <row r="588" ht="12.0" customHeight="1">
      <c r="A588" s="314"/>
      <c r="B588" s="1"/>
      <c r="C588" s="1"/>
      <c r="D588" s="1"/>
      <c r="E588" s="1"/>
      <c r="F588" s="1"/>
      <c r="G588" s="314"/>
      <c r="H588" s="314"/>
      <c r="I588" s="314"/>
      <c r="J588" s="314"/>
      <c r="K588" s="319"/>
      <c r="L588" s="314"/>
      <c r="M588" s="314"/>
      <c r="N588" s="314"/>
      <c r="O588" s="314"/>
      <c r="P588" s="314"/>
      <c r="Q588" s="314"/>
      <c r="R588" s="314"/>
      <c r="S588" s="314"/>
      <c r="T588" s="314"/>
      <c r="U588" s="314"/>
      <c r="V588" s="314"/>
      <c r="W588" s="314"/>
      <c r="X588" s="314"/>
      <c r="Y588" s="314"/>
      <c r="Z588" s="314"/>
    </row>
    <row r="589" ht="12.0" customHeight="1">
      <c r="A589" s="314"/>
      <c r="B589" s="1"/>
      <c r="C589" s="1"/>
      <c r="D589" s="1"/>
      <c r="E589" s="1"/>
      <c r="F589" s="1"/>
      <c r="G589" s="314"/>
      <c r="H589" s="314"/>
      <c r="I589" s="314"/>
      <c r="J589" s="314"/>
      <c r="K589" s="319"/>
      <c r="L589" s="314"/>
      <c r="M589" s="314"/>
      <c r="N589" s="314"/>
      <c r="O589" s="314"/>
      <c r="P589" s="314"/>
      <c r="Q589" s="314"/>
      <c r="R589" s="314"/>
      <c r="S589" s="314"/>
      <c r="T589" s="314"/>
      <c r="U589" s="314"/>
      <c r="V589" s="314"/>
      <c r="W589" s="314"/>
      <c r="X589" s="314"/>
      <c r="Y589" s="314"/>
      <c r="Z589" s="314"/>
    </row>
    <row r="590" ht="12.0" customHeight="1">
      <c r="A590" s="314"/>
      <c r="B590" s="1"/>
      <c r="C590" s="1"/>
      <c r="D590" s="1"/>
      <c r="E590" s="1"/>
      <c r="F590" s="1"/>
      <c r="G590" s="314"/>
      <c r="H590" s="314"/>
      <c r="I590" s="314"/>
      <c r="J590" s="314"/>
      <c r="K590" s="319"/>
      <c r="L590" s="314"/>
      <c r="M590" s="314"/>
      <c r="N590" s="314"/>
      <c r="O590" s="314"/>
      <c r="P590" s="314"/>
      <c r="Q590" s="314"/>
      <c r="R590" s="314"/>
      <c r="S590" s="314"/>
      <c r="T590" s="314"/>
      <c r="U590" s="314"/>
      <c r="V590" s="314"/>
      <c r="W590" s="314"/>
      <c r="X590" s="314"/>
      <c r="Y590" s="314"/>
      <c r="Z590" s="314"/>
    </row>
    <row r="591" ht="12.0" customHeight="1">
      <c r="A591" s="314"/>
      <c r="B591" s="1"/>
      <c r="C591" s="1"/>
      <c r="D591" s="1"/>
      <c r="E591" s="1"/>
      <c r="F591" s="1"/>
      <c r="G591" s="314"/>
      <c r="H591" s="314"/>
      <c r="I591" s="314"/>
      <c r="J591" s="314"/>
      <c r="K591" s="319"/>
      <c r="L591" s="314"/>
      <c r="M591" s="314"/>
      <c r="N591" s="314"/>
      <c r="O591" s="314"/>
      <c r="P591" s="314"/>
      <c r="Q591" s="314"/>
      <c r="R591" s="314"/>
      <c r="S591" s="314"/>
      <c r="T591" s="314"/>
      <c r="U591" s="314"/>
      <c r="V591" s="314"/>
      <c r="W591" s="314"/>
      <c r="X591" s="314"/>
      <c r="Y591" s="314"/>
      <c r="Z591" s="314"/>
    </row>
    <row r="592" ht="12.0" customHeight="1">
      <c r="A592" s="314"/>
      <c r="B592" s="1"/>
      <c r="C592" s="1"/>
      <c r="D592" s="1"/>
      <c r="E592" s="1"/>
      <c r="F592" s="1"/>
      <c r="G592" s="314"/>
      <c r="H592" s="314"/>
      <c r="I592" s="314"/>
      <c r="J592" s="314"/>
      <c r="K592" s="319"/>
      <c r="L592" s="314"/>
      <c r="M592" s="314"/>
      <c r="N592" s="314"/>
      <c r="O592" s="314"/>
      <c r="P592" s="314"/>
      <c r="Q592" s="314"/>
      <c r="R592" s="314"/>
      <c r="S592" s="314"/>
      <c r="T592" s="314"/>
      <c r="U592" s="314"/>
      <c r="V592" s="314"/>
      <c r="W592" s="314"/>
      <c r="X592" s="314"/>
      <c r="Y592" s="314"/>
      <c r="Z592" s="314"/>
    </row>
    <row r="593" ht="12.0" customHeight="1">
      <c r="A593" s="314"/>
      <c r="B593" s="1"/>
      <c r="C593" s="1"/>
      <c r="D593" s="1"/>
      <c r="E593" s="1"/>
      <c r="F593" s="1"/>
      <c r="G593" s="314"/>
      <c r="H593" s="314"/>
      <c r="I593" s="314"/>
      <c r="J593" s="314"/>
      <c r="K593" s="319"/>
      <c r="L593" s="314"/>
      <c r="M593" s="314"/>
      <c r="N593" s="314"/>
      <c r="O593" s="314"/>
      <c r="P593" s="314"/>
      <c r="Q593" s="314"/>
      <c r="R593" s="314"/>
      <c r="S593" s="314"/>
      <c r="T593" s="314"/>
      <c r="U593" s="314"/>
      <c r="V593" s="314"/>
      <c r="W593" s="314"/>
      <c r="X593" s="314"/>
      <c r="Y593" s="314"/>
      <c r="Z593" s="314"/>
    </row>
    <row r="594" ht="12.0" customHeight="1">
      <c r="A594" s="314"/>
      <c r="B594" s="1"/>
      <c r="C594" s="1"/>
      <c r="D594" s="1"/>
      <c r="E594" s="1"/>
      <c r="F594" s="1"/>
      <c r="G594" s="314"/>
      <c r="H594" s="314"/>
      <c r="I594" s="314"/>
      <c r="J594" s="314"/>
      <c r="K594" s="319"/>
      <c r="L594" s="314"/>
      <c r="M594" s="314"/>
      <c r="N594" s="314"/>
      <c r="O594" s="314"/>
      <c r="P594" s="314"/>
      <c r="Q594" s="314"/>
      <c r="R594" s="314"/>
      <c r="S594" s="314"/>
      <c r="T594" s="314"/>
      <c r="U594" s="314"/>
      <c r="V594" s="314"/>
      <c r="W594" s="314"/>
      <c r="X594" s="314"/>
      <c r="Y594" s="314"/>
      <c r="Z594" s="314"/>
    </row>
    <row r="595" ht="12.0" customHeight="1">
      <c r="A595" s="314"/>
      <c r="B595" s="1"/>
      <c r="C595" s="1"/>
      <c r="D595" s="1"/>
      <c r="E595" s="1"/>
      <c r="F595" s="1"/>
      <c r="G595" s="314"/>
      <c r="H595" s="314"/>
      <c r="I595" s="314"/>
      <c r="J595" s="314"/>
      <c r="K595" s="319"/>
      <c r="L595" s="314"/>
      <c r="M595" s="314"/>
      <c r="N595" s="314"/>
      <c r="O595" s="314"/>
      <c r="P595" s="314"/>
      <c r="Q595" s="314"/>
      <c r="R595" s="314"/>
      <c r="S595" s="314"/>
      <c r="T595" s="314"/>
      <c r="U595" s="314"/>
      <c r="V595" s="314"/>
      <c r="W595" s="314"/>
      <c r="X595" s="314"/>
      <c r="Y595" s="314"/>
      <c r="Z595" s="314"/>
    </row>
    <row r="596" ht="12.0" customHeight="1">
      <c r="A596" s="314"/>
      <c r="B596" s="1"/>
      <c r="C596" s="1"/>
      <c r="D596" s="1"/>
      <c r="E596" s="1"/>
      <c r="F596" s="1"/>
      <c r="G596" s="314"/>
      <c r="H596" s="314"/>
      <c r="I596" s="314"/>
      <c r="J596" s="314"/>
      <c r="K596" s="319"/>
      <c r="L596" s="314"/>
      <c r="M596" s="314"/>
      <c r="N596" s="314"/>
      <c r="O596" s="314"/>
      <c r="P596" s="314"/>
      <c r="Q596" s="314"/>
      <c r="R596" s="314"/>
      <c r="S596" s="314"/>
      <c r="T596" s="314"/>
      <c r="U596" s="314"/>
      <c r="V596" s="314"/>
      <c r="W596" s="314"/>
      <c r="X596" s="314"/>
      <c r="Y596" s="314"/>
      <c r="Z596" s="314"/>
    </row>
    <row r="597" ht="12.0" customHeight="1">
      <c r="A597" s="314"/>
      <c r="B597" s="1"/>
      <c r="C597" s="1"/>
      <c r="D597" s="1"/>
      <c r="E597" s="1"/>
      <c r="F597" s="1"/>
      <c r="G597" s="314"/>
      <c r="H597" s="314"/>
      <c r="I597" s="314"/>
      <c r="J597" s="314"/>
      <c r="K597" s="319"/>
      <c r="L597" s="314"/>
      <c r="M597" s="314"/>
      <c r="N597" s="314"/>
      <c r="O597" s="314"/>
      <c r="P597" s="314"/>
      <c r="Q597" s="314"/>
      <c r="R597" s="314"/>
      <c r="S597" s="314"/>
      <c r="T597" s="314"/>
      <c r="U597" s="314"/>
      <c r="V597" s="314"/>
      <c r="W597" s="314"/>
      <c r="X597" s="314"/>
      <c r="Y597" s="314"/>
      <c r="Z597" s="314"/>
    </row>
    <row r="598" ht="12.0" customHeight="1">
      <c r="A598" s="314"/>
      <c r="B598" s="1"/>
      <c r="C598" s="1"/>
      <c r="D598" s="1"/>
      <c r="E598" s="1"/>
      <c r="F598" s="1"/>
      <c r="G598" s="314"/>
      <c r="H598" s="314"/>
      <c r="I598" s="314"/>
      <c r="J598" s="314"/>
      <c r="K598" s="319"/>
      <c r="L598" s="314"/>
      <c r="M598" s="314"/>
      <c r="N598" s="314"/>
      <c r="O598" s="314"/>
      <c r="P598" s="314"/>
      <c r="Q598" s="314"/>
      <c r="R598" s="314"/>
      <c r="S598" s="314"/>
      <c r="T598" s="314"/>
      <c r="U598" s="314"/>
      <c r="V598" s="314"/>
      <c r="W598" s="314"/>
      <c r="X598" s="314"/>
      <c r="Y598" s="314"/>
      <c r="Z598" s="314"/>
    </row>
    <row r="599" ht="12.0" customHeight="1">
      <c r="A599" s="314"/>
      <c r="B599" s="1"/>
      <c r="C599" s="1"/>
      <c r="D599" s="1"/>
      <c r="E599" s="1"/>
      <c r="F599" s="1"/>
      <c r="G599" s="314"/>
      <c r="H599" s="314"/>
      <c r="I599" s="314"/>
      <c r="J599" s="314"/>
      <c r="K599" s="319"/>
      <c r="L599" s="314"/>
      <c r="M599" s="314"/>
      <c r="N599" s="314"/>
      <c r="O599" s="314"/>
      <c r="P599" s="314"/>
      <c r="Q599" s="314"/>
      <c r="R599" s="314"/>
      <c r="S599" s="314"/>
      <c r="T599" s="314"/>
      <c r="U599" s="314"/>
      <c r="V599" s="314"/>
      <c r="W599" s="314"/>
      <c r="X599" s="314"/>
      <c r="Y599" s="314"/>
      <c r="Z599" s="314"/>
    </row>
    <row r="600" ht="12.0" customHeight="1">
      <c r="A600" s="314"/>
      <c r="B600" s="1"/>
      <c r="C600" s="1"/>
      <c r="D600" s="1"/>
      <c r="E600" s="1"/>
      <c r="F600" s="1"/>
      <c r="G600" s="314"/>
      <c r="H600" s="314"/>
      <c r="I600" s="314"/>
      <c r="J600" s="314"/>
      <c r="K600" s="319"/>
      <c r="L600" s="314"/>
      <c r="M600" s="314"/>
      <c r="N600" s="314"/>
      <c r="O600" s="314"/>
      <c r="P600" s="314"/>
      <c r="Q600" s="314"/>
      <c r="R600" s="314"/>
      <c r="S600" s="314"/>
      <c r="T600" s="314"/>
      <c r="U600" s="314"/>
      <c r="V600" s="314"/>
      <c r="W600" s="314"/>
      <c r="X600" s="314"/>
      <c r="Y600" s="314"/>
      <c r="Z600" s="314"/>
    </row>
    <row r="601" ht="12.0" customHeight="1">
      <c r="A601" s="314"/>
      <c r="B601" s="1"/>
      <c r="C601" s="1"/>
      <c r="D601" s="1"/>
      <c r="E601" s="1"/>
      <c r="F601" s="1"/>
      <c r="G601" s="314"/>
      <c r="H601" s="314"/>
      <c r="I601" s="314"/>
      <c r="J601" s="314"/>
      <c r="K601" s="319"/>
      <c r="L601" s="314"/>
      <c r="M601" s="314"/>
      <c r="N601" s="314"/>
      <c r="O601" s="314"/>
      <c r="P601" s="314"/>
      <c r="Q601" s="314"/>
      <c r="R601" s="314"/>
      <c r="S601" s="314"/>
      <c r="T601" s="314"/>
      <c r="U601" s="314"/>
      <c r="V601" s="314"/>
      <c r="W601" s="314"/>
      <c r="X601" s="314"/>
      <c r="Y601" s="314"/>
      <c r="Z601" s="314"/>
    </row>
    <row r="602" ht="12.0" customHeight="1">
      <c r="A602" s="314"/>
      <c r="B602" s="1"/>
      <c r="C602" s="1"/>
      <c r="D602" s="1"/>
      <c r="E602" s="1"/>
      <c r="F602" s="1"/>
      <c r="G602" s="314"/>
      <c r="H602" s="314"/>
      <c r="I602" s="314"/>
      <c r="J602" s="314"/>
      <c r="K602" s="319"/>
      <c r="L602" s="314"/>
      <c r="M602" s="314"/>
      <c r="N602" s="314"/>
      <c r="O602" s="314"/>
      <c r="P602" s="314"/>
      <c r="Q602" s="314"/>
      <c r="R602" s="314"/>
      <c r="S602" s="314"/>
      <c r="T602" s="314"/>
      <c r="U602" s="314"/>
      <c r="V602" s="314"/>
      <c r="W602" s="314"/>
      <c r="X602" s="314"/>
      <c r="Y602" s="314"/>
      <c r="Z602" s="314"/>
    </row>
    <row r="603" ht="12.0" customHeight="1">
      <c r="A603" s="314"/>
      <c r="B603" s="1"/>
      <c r="C603" s="1"/>
      <c r="D603" s="1"/>
      <c r="E603" s="1"/>
      <c r="F603" s="1"/>
      <c r="G603" s="314"/>
      <c r="H603" s="314"/>
      <c r="I603" s="314"/>
      <c r="J603" s="314"/>
      <c r="K603" s="319"/>
      <c r="L603" s="314"/>
      <c r="M603" s="314"/>
      <c r="N603" s="314"/>
      <c r="O603" s="314"/>
      <c r="P603" s="314"/>
      <c r="Q603" s="314"/>
      <c r="R603" s="314"/>
      <c r="S603" s="314"/>
      <c r="T603" s="314"/>
      <c r="U603" s="314"/>
      <c r="V603" s="314"/>
      <c r="W603" s="314"/>
      <c r="X603" s="314"/>
      <c r="Y603" s="314"/>
      <c r="Z603" s="314"/>
    </row>
    <row r="604" ht="12.0" customHeight="1">
      <c r="A604" s="314"/>
      <c r="B604" s="1"/>
      <c r="C604" s="1"/>
      <c r="D604" s="1"/>
      <c r="E604" s="1"/>
      <c r="F604" s="1"/>
      <c r="G604" s="314"/>
      <c r="H604" s="314"/>
      <c r="I604" s="314"/>
      <c r="J604" s="314"/>
      <c r="K604" s="319"/>
      <c r="L604" s="314"/>
      <c r="M604" s="314"/>
      <c r="N604" s="314"/>
      <c r="O604" s="314"/>
      <c r="P604" s="314"/>
      <c r="Q604" s="314"/>
      <c r="R604" s="314"/>
      <c r="S604" s="314"/>
      <c r="T604" s="314"/>
      <c r="U604" s="314"/>
      <c r="V604" s="314"/>
      <c r="W604" s="314"/>
      <c r="X604" s="314"/>
      <c r="Y604" s="314"/>
      <c r="Z604" s="314"/>
    </row>
    <row r="605" ht="12.0" customHeight="1">
      <c r="A605" s="314"/>
      <c r="B605" s="1"/>
      <c r="C605" s="1"/>
      <c r="D605" s="1"/>
      <c r="E605" s="1"/>
      <c r="F605" s="1"/>
      <c r="G605" s="314"/>
      <c r="H605" s="314"/>
      <c r="I605" s="314"/>
      <c r="J605" s="314"/>
      <c r="K605" s="319"/>
      <c r="L605" s="314"/>
      <c r="M605" s="314"/>
      <c r="N605" s="314"/>
      <c r="O605" s="314"/>
      <c r="P605" s="314"/>
      <c r="Q605" s="314"/>
      <c r="R605" s="314"/>
      <c r="S605" s="314"/>
      <c r="T605" s="314"/>
      <c r="U605" s="314"/>
      <c r="V605" s="314"/>
      <c r="W605" s="314"/>
      <c r="X605" s="314"/>
      <c r="Y605" s="314"/>
      <c r="Z605" s="314"/>
    </row>
    <row r="606" ht="12.0" customHeight="1">
      <c r="A606" s="314"/>
      <c r="B606" s="1"/>
      <c r="C606" s="1"/>
      <c r="D606" s="1"/>
      <c r="E606" s="1"/>
      <c r="F606" s="1"/>
      <c r="G606" s="314"/>
      <c r="H606" s="314"/>
      <c r="I606" s="314"/>
      <c r="J606" s="314"/>
      <c r="K606" s="319"/>
      <c r="L606" s="314"/>
      <c r="M606" s="314"/>
      <c r="N606" s="314"/>
      <c r="O606" s="314"/>
      <c r="P606" s="314"/>
      <c r="Q606" s="314"/>
      <c r="R606" s="314"/>
      <c r="S606" s="314"/>
      <c r="T606" s="314"/>
      <c r="U606" s="314"/>
      <c r="V606" s="314"/>
      <c r="W606" s="314"/>
      <c r="X606" s="314"/>
      <c r="Y606" s="314"/>
      <c r="Z606" s="314"/>
    </row>
    <row r="607" ht="12.0" customHeight="1">
      <c r="A607" s="314"/>
      <c r="B607" s="1"/>
      <c r="C607" s="1"/>
      <c r="D607" s="1"/>
      <c r="E607" s="1"/>
      <c r="F607" s="1"/>
      <c r="G607" s="314"/>
      <c r="H607" s="314"/>
      <c r="I607" s="314"/>
      <c r="J607" s="314"/>
      <c r="K607" s="319"/>
      <c r="L607" s="314"/>
      <c r="M607" s="314"/>
      <c r="N607" s="314"/>
      <c r="O607" s="314"/>
      <c r="P607" s="314"/>
      <c r="Q607" s="314"/>
      <c r="R607" s="314"/>
      <c r="S607" s="314"/>
      <c r="T607" s="314"/>
      <c r="U607" s="314"/>
      <c r="V607" s="314"/>
      <c r="W607" s="314"/>
      <c r="X607" s="314"/>
      <c r="Y607" s="314"/>
      <c r="Z607" s="314"/>
    </row>
    <row r="608" ht="12.0" customHeight="1">
      <c r="A608" s="314"/>
      <c r="B608" s="1"/>
      <c r="C608" s="1"/>
      <c r="D608" s="1"/>
      <c r="E608" s="1"/>
      <c r="F608" s="1"/>
      <c r="G608" s="314"/>
      <c r="H608" s="314"/>
      <c r="I608" s="314"/>
      <c r="J608" s="314"/>
      <c r="K608" s="319"/>
      <c r="L608" s="314"/>
      <c r="M608" s="314"/>
      <c r="N608" s="314"/>
      <c r="O608" s="314"/>
      <c r="P608" s="314"/>
      <c r="Q608" s="314"/>
      <c r="R608" s="314"/>
      <c r="S608" s="314"/>
      <c r="T608" s="314"/>
      <c r="U608" s="314"/>
      <c r="V608" s="314"/>
      <c r="W608" s="314"/>
      <c r="X608" s="314"/>
      <c r="Y608" s="314"/>
      <c r="Z608" s="314"/>
    </row>
    <row r="609" ht="12.0" customHeight="1">
      <c r="A609" s="314"/>
      <c r="B609" s="1"/>
      <c r="C609" s="1"/>
      <c r="D609" s="1"/>
      <c r="E609" s="1"/>
      <c r="F609" s="1"/>
      <c r="G609" s="314"/>
      <c r="H609" s="314"/>
      <c r="I609" s="314"/>
      <c r="J609" s="314"/>
      <c r="K609" s="319"/>
      <c r="L609" s="314"/>
      <c r="M609" s="314"/>
      <c r="N609" s="314"/>
      <c r="O609" s="314"/>
      <c r="P609" s="314"/>
      <c r="Q609" s="314"/>
      <c r="R609" s="314"/>
      <c r="S609" s="314"/>
      <c r="T609" s="314"/>
      <c r="U609" s="314"/>
      <c r="V609" s="314"/>
      <c r="W609" s="314"/>
      <c r="X609" s="314"/>
      <c r="Y609" s="314"/>
      <c r="Z609" s="314"/>
    </row>
    <row r="610" ht="12.0" customHeight="1">
      <c r="A610" s="314"/>
      <c r="B610" s="1"/>
      <c r="C610" s="1"/>
      <c r="D610" s="1"/>
      <c r="E610" s="1"/>
      <c r="F610" s="1"/>
      <c r="G610" s="314"/>
      <c r="H610" s="314"/>
      <c r="I610" s="314"/>
      <c r="J610" s="314"/>
      <c r="K610" s="319"/>
      <c r="L610" s="314"/>
      <c r="M610" s="314"/>
      <c r="N610" s="314"/>
      <c r="O610" s="314"/>
      <c r="P610" s="314"/>
      <c r="Q610" s="314"/>
      <c r="R610" s="314"/>
      <c r="S610" s="314"/>
      <c r="T610" s="314"/>
      <c r="U610" s="314"/>
      <c r="V610" s="314"/>
      <c r="W610" s="314"/>
      <c r="X610" s="314"/>
      <c r="Y610" s="314"/>
      <c r="Z610" s="314"/>
    </row>
    <row r="611" ht="12.0" customHeight="1">
      <c r="A611" s="314"/>
      <c r="B611" s="1"/>
      <c r="C611" s="1"/>
      <c r="D611" s="1"/>
      <c r="E611" s="1"/>
      <c r="F611" s="1"/>
      <c r="G611" s="314"/>
      <c r="H611" s="314"/>
      <c r="I611" s="314"/>
      <c r="J611" s="314"/>
      <c r="K611" s="319"/>
      <c r="L611" s="314"/>
      <c r="M611" s="314"/>
      <c r="N611" s="314"/>
      <c r="O611" s="314"/>
      <c r="P611" s="314"/>
      <c r="Q611" s="314"/>
      <c r="R611" s="314"/>
      <c r="S611" s="314"/>
      <c r="T611" s="314"/>
      <c r="U611" s="314"/>
      <c r="V611" s="314"/>
      <c r="W611" s="314"/>
      <c r="X611" s="314"/>
      <c r="Y611" s="314"/>
      <c r="Z611" s="314"/>
    </row>
    <row r="612" ht="12.0" customHeight="1">
      <c r="A612" s="314"/>
      <c r="B612" s="1"/>
      <c r="C612" s="1"/>
      <c r="D612" s="1"/>
      <c r="E612" s="1"/>
      <c r="F612" s="1"/>
      <c r="G612" s="314"/>
      <c r="H612" s="314"/>
      <c r="I612" s="314"/>
      <c r="J612" s="314"/>
      <c r="K612" s="319"/>
      <c r="L612" s="314"/>
      <c r="M612" s="314"/>
      <c r="N612" s="314"/>
      <c r="O612" s="314"/>
      <c r="P612" s="314"/>
      <c r="Q612" s="314"/>
      <c r="R612" s="314"/>
      <c r="S612" s="314"/>
      <c r="T612" s="314"/>
      <c r="U612" s="314"/>
      <c r="V612" s="314"/>
      <c r="W612" s="314"/>
      <c r="X612" s="314"/>
      <c r="Y612" s="314"/>
      <c r="Z612" s="314"/>
    </row>
    <row r="613" ht="12.0" customHeight="1">
      <c r="A613" s="314"/>
      <c r="B613" s="1"/>
      <c r="C613" s="1"/>
      <c r="D613" s="1"/>
      <c r="E613" s="1"/>
      <c r="F613" s="1"/>
      <c r="G613" s="314"/>
      <c r="H613" s="314"/>
      <c r="I613" s="314"/>
      <c r="J613" s="314"/>
      <c r="K613" s="319"/>
      <c r="L613" s="314"/>
      <c r="M613" s="314"/>
      <c r="N613" s="314"/>
      <c r="O613" s="314"/>
      <c r="P613" s="314"/>
      <c r="Q613" s="314"/>
      <c r="R613" s="314"/>
      <c r="S613" s="314"/>
      <c r="T613" s="314"/>
      <c r="U613" s="314"/>
      <c r="V613" s="314"/>
      <c r="W613" s="314"/>
      <c r="X613" s="314"/>
      <c r="Y613" s="314"/>
      <c r="Z613" s="314"/>
    </row>
    <row r="614" ht="12.0" customHeight="1">
      <c r="A614" s="314"/>
      <c r="B614" s="1"/>
      <c r="C614" s="1"/>
      <c r="D614" s="1"/>
      <c r="E614" s="1"/>
      <c r="F614" s="1"/>
      <c r="G614" s="314"/>
      <c r="H614" s="314"/>
      <c r="I614" s="314"/>
      <c r="J614" s="314"/>
      <c r="K614" s="319"/>
      <c r="L614" s="314"/>
      <c r="M614" s="314"/>
      <c r="N614" s="314"/>
      <c r="O614" s="314"/>
      <c r="P614" s="314"/>
      <c r="Q614" s="314"/>
      <c r="R614" s="314"/>
      <c r="S614" s="314"/>
      <c r="T614" s="314"/>
      <c r="U614" s="314"/>
      <c r="V614" s="314"/>
      <c r="W614" s="314"/>
      <c r="X614" s="314"/>
      <c r="Y614" s="314"/>
      <c r="Z614" s="314"/>
    </row>
    <row r="615" ht="12.0" customHeight="1">
      <c r="A615" s="314"/>
      <c r="B615" s="1"/>
      <c r="C615" s="1"/>
      <c r="D615" s="1"/>
      <c r="E615" s="1"/>
      <c r="F615" s="1"/>
      <c r="G615" s="314"/>
      <c r="H615" s="314"/>
      <c r="I615" s="314"/>
      <c r="J615" s="314"/>
      <c r="K615" s="319"/>
      <c r="L615" s="314"/>
      <c r="M615" s="314"/>
      <c r="N615" s="314"/>
      <c r="O615" s="314"/>
      <c r="P615" s="314"/>
      <c r="Q615" s="314"/>
      <c r="R615" s="314"/>
      <c r="S615" s="314"/>
      <c r="T615" s="314"/>
      <c r="U615" s="314"/>
      <c r="V615" s="314"/>
      <c r="W615" s="314"/>
      <c r="X615" s="314"/>
      <c r="Y615" s="314"/>
      <c r="Z615" s="314"/>
    </row>
    <row r="616" ht="12.0" customHeight="1">
      <c r="A616" s="314"/>
      <c r="B616" s="1"/>
      <c r="C616" s="1"/>
      <c r="D616" s="1"/>
      <c r="E616" s="1"/>
      <c r="F616" s="1"/>
      <c r="G616" s="314"/>
      <c r="H616" s="314"/>
      <c r="I616" s="314"/>
      <c r="J616" s="314"/>
      <c r="K616" s="319"/>
      <c r="L616" s="314"/>
      <c r="M616" s="314"/>
      <c r="N616" s="314"/>
      <c r="O616" s="314"/>
      <c r="P616" s="314"/>
      <c r="Q616" s="314"/>
      <c r="R616" s="314"/>
      <c r="S616" s="314"/>
      <c r="T616" s="314"/>
      <c r="U616" s="314"/>
      <c r="V616" s="314"/>
      <c r="W616" s="314"/>
      <c r="X616" s="314"/>
      <c r="Y616" s="314"/>
      <c r="Z616" s="314"/>
    </row>
    <row r="617" ht="12.0" customHeight="1">
      <c r="A617" s="314"/>
      <c r="B617" s="1"/>
      <c r="C617" s="1"/>
      <c r="D617" s="1"/>
      <c r="E617" s="1"/>
      <c r="F617" s="1"/>
      <c r="G617" s="314"/>
      <c r="H617" s="314"/>
      <c r="I617" s="314"/>
      <c r="J617" s="314"/>
      <c r="K617" s="319"/>
      <c r="L617" s="314"/>
      <c r="M617" s="314"/>
      <c r="N617" s="314"/>
      <c r="O617" s="314"/>
      <c r="P617" s="314"/>
      <c r="Q617" s="314"/>
      <c r="R617" s="314"/>
      <c r="S617" s="314"/>
      <c r="T617" s="314"/>
      <c r="U617" s="314"/>
      <c r="V617" s="314"/>
      <c r="W617" s="314"/>
      <c r="X617" s="314"/>
      <c r="Y617" s="314"/>
      <c r="Z617" s="314"/>
    </row>
    <row r="618" ht="12.0" customHeight="1">
      <c r="A618" s="314"/>
      <c r="B618" s="1"/>
      <c r="C618" s="1"/>
      <c r="D618" s="1"/>
      <c r="E618" s="1"/>
      <c r="F618" s="1"/>
      <c r="G618" s="314"/>
      <c r="H618" s="314"/>
      <c r="I618" s="314"/>
      <c r="J618" s="314"/>
      <c r="K618" s="319"/>
      <c r="L618" s="314"/>
      <c r="M618" s="314"/>
      <c r="N618" s="314"/>
      <c r="O618" s="314"/>
      <c r="P618" s="314"/>
      <c r="Q618" s="314"/>
      <c r="R618" s="314"/>
      <c r="S618" s="314"/>
      <c r="T618" s="314"/>
      <c r="U618" s="314"/>
      <c r="V618" s="314"/>
      <c r="W618" s="314"/>
      <c r="X618" s="314"/>
      <c r="Y618" s="314"/>
      <c r="Z618" s="314"/>
    </row>
    <row r="619" ht="12.0" customHeight="1">
      <c r="A619" s="314"/>
      <c r="B619" s="1"/>
      <c r="C619" s="1"/>
      <c r="D619" s="1"/>
      <c r="E619" s="1"/>
      <c r="F619" s="1"/>
      <c r="G619" s="314"/>
      <c r="H619" s="314"/>
      <c r="I619" s="314"/>
      <c r="J619" s="314"/>
      <c r="K619" s="319"/>
      <c r="L619" s="314"/>
      <c r="M619" s="314"/>
      <c r="N619" s="314"/>
      <c r="O619" s="314"/>
      <c r="P619" s="314"/>
      <c r="Q619" s="314"/>
      <c r="R619" s="314"/>
      <c r="S619" s="314"/>
      <c r="T619" s="314"/>
      <c r="U619" s="314"/>
      <c r="V619" s="314"/>
      <c r="W619" s="314"/>
      <c r="X619" s="314"/>
      <c r="Y619" s="314"/>
      <c r="Z619" s="314"/>
    </row>
    <row r="620" ht="12.0" customHeight="1">
      <c r="A620" s="314"/>
      <c r="B620" s="1"/>
      <c r="C620" s="1"/>
      <c r="D620" s="1"/>
      <c r="E620" s="1"/>
      <c r="F620" s="1"/>
      <c r="G620" s="314"/>
      <c r="H620" s="314"/>
      <c r="I620" s="314"/>
      <c r="J620" s="314"/>
      <c r="K620" s="319"/>
      <c r="L620" s="314"/>
      <c r="M620" s="314"/>
      <c r="N620" s="314"/>
      <c r="O620" s="314"/>
      <c r="P620" s="314"/>
      <c r="Q620" s="314"/>
      <c r="R620" s="314"/>
      <c r="S620" s="314"/>
      <c r="T620" s="314"/>
      <c r="U620" s="314"/>
      <c r="V620" s="314"/>
      <c r="W620" s="314"/>
      <c r="X620" s="314"/>
      <c r="Y620" s="314"/>
      <c r="Z620" s="314"/>
    </row>
    <row r="621" ht="12.0" customHeight="1">
      <c r="A621" s="314"/>
      <c r="B621" s="1"/>
      <c r="C621" s="1"/>
      <c r="D621" s="1"/>
      <c r="E621" s="1"/>
      <c r="F621" s="1"/>
      <c r="G621" s="314"/>
      <c r="H621" s="314"/>
      <c r="I621" s="314"/>
      <c r="J621" s="314"/>
      <c r="K621" s="319"/>
      <c r="L621" s="314"/>
      <c r="M621" s="314"/>
      <c r="N621" s="314"/>
      <c r="O621" s="314"/>
      <c r="P621" s="314"/>
      <c r="Q621" s="314"/>
      <c r="R621" s="314"/>
      <c r="S621" s="314"/>
      <c r="T621" s="314"/>
      <c r="U621" s="314"/>
      <c r="V621" s="314"/>
      <c r="W621" s="314"/>
      <c r="X621" s="314"/>
      <c r="Y621" s="314"/>
      <c r="Z621" s="314"/>
    </row>
    <row r="622" ht="12.0" customHeight="1">
      <c r="A622" s="314"/>
      <c r="B622" s="1"/>
      <c r="C622" s="1"/>
      <c r="D622" s="1"/>
      <c r="E622" s="1"/>
      <c r="F622" s="1"/>
      <c r="G622" s="314"/>
      <c r="H622" s="314"/>
      <c r="I622" s="314"/>
      <c r="J622" s="314"/>
      <c r="K622" s="319"/>
      <c r="L622" s="314"/>
      <c r="M622" s="314"/>
      <c r="N622" s="314"/>
      <c r="O622" s="314"/>
      <c r="P622" s="314"/>
      <c r="Q622" s="314"/>
      <c r="R622" s="314"/>
      <c r="S622" s="314"/>
      <c r="T622" s="314"/>
      <c r="U622" s="314"/>
      <c r="V622" s="314"/>
      <c r="W622" s="314"/>
      <c r="X622" s="314"/>
      <c r="Y622" s="314"/>
      <c r="Z622" s="314"/>
    </row>
    <row r="623" ht="12.0" customHeight="1">
      <c r="A623" s="314"/>
      <c r="B623" s="1"/>
      <c r="C623" s="1"/>
      <c r="D623" s="1"/>
      <c r="E623" s="1"/>
      <c r="F623" s="1"/>
      <c r="G623" s="314"/>
      <c r="H623" s="314"/>
      <c r="I623" s="314"/>
      <c r="J623" s="314"/>
      <c r="K623" s="319"/>
      <c r="L623" s="314"/>
      <c r="M623" s="314"/>
      <c r="N623" s="314"/>
      <c r="O623" s="314"/>
      <c r="P623" s="314"/>
      <c r="Q623" s="314"/>
      <c r="R623" s="314"/>
      <c r="S623" s="314"/>
      <c r="T623" s="314"/>
      <c r="U623" s="314"/>
      <c r="V623" s="314"/>
      <c r="W623" s="314"/>
      <c r="X623" s="314"/>
      <c r="Y623" s="314"/>
      <c r="Z623" s="314"/>
    </row>
    <row r="624" ht="12.0" customHeight="1">
      <c r="A624" s="314"/>
      <c r="B624" s="1"/>
      <c r="C624" s="1"/>
      <c r="D624" s="1"/>
      <c r="E624" s="1"/>
      <c r="F624" s="1"/>
      <c r="G624" s="314"/>
      <c r="H624" s="314"/>
      <c r="I624" s="314"/>
      <c r="J624" s="314"/>
      <c r="K624" s="319"/>
      <c r="L624" s="314"/>
      <c r="M624" s="314"/>
      <c r="N624" s="314"/>
      <c r="O624" s="314"/>
      <c r="P624" s="314"/>
      <c r="Q624" s="314"/>
      <c r="R624" s="314"/>
      <c r="S624" s="314"/>
      <c r="T624" s="314"/>
      <c r="U624" s="314"/>
      <c r="V624" s="314"/>
      <c r="W624" s="314"/>
      <c r="X624" s="314"/>
      <c r="Y624" s="314"/>
      <c r="Z624" s="314"/>
    </row>
    <row r="625" ht="12.0" customHeight="1">
      <c r="A625" s="314"/>
      <c r="B625" s="1"/>
      <c r="C625" s="1"/>
      <c r="D625" s="1"/>
      <c r="E625" s="1"/>
      <c r="F625" s="1"/>
      <c r="G625" s="314"/>
      <c r="H625" s="314"/>
      <c r="I625" s="314"/>
      <c r="J625" s="314"/>
      <c r="K625" s="319"/>
      <c r="L625" s="314"/>
      <c r="M625" s="314"/>
      <c r="N625" s="314"/>
      <c r="O625" s="314"/>
      <c r="P625" s="314"/>
      <c r="Q625" s="314"/>
      <c r="R625" s="314"/>
      <c r="S625" s="314"/>
      <c r="T625" s="314"/>
      <c r="U625" s="314"/>
      <c r="V625" s="314"/>
      <c r="W625" s="314"/>
      <c r="X625" s="314"/>
      <c r="Y625" s="314"/>
      <c r="Z625" s="314"/>
    </row>
    <row r="626" ht="12.0" customHeight="1">
      <c r="A626" s="314"/>
      <c r="B626" s="1"/>
      <c r="C626" s="1"/>
      <c r="D626" s="1"/>
      <c r="E626" s="1"/>
      <c r="F626" s="1"/>
      <c r="G626" s="314"/>
      <c r="H626" s="314"/>
      <c r="I626" s="314"/>
      <c r="J626" s="314"/>
      <c r="K626" s="319"/>
      <c r="L626" s="314"/>
      <c r="M626" s="314"/>
      <c r="N626" s="314"/>
      <c r="O626" s="314"/>
      <c r="P626" s="314"/>
      <c r="Q626" s="314"/>
      <c r="R626" s="314"/>
      <c r="S626" s="314"/>
      <c r="T626" s="314"/>
      <c r="U626" s="314"/>
      <c r="V626" s="314"/>
      <c r="W626" s="314"/>
      <c r="X626" s="314"/>
      <c r="Y626" s="314"/>
      <c r="Z626" s="314"/>
    </row>
    <row r="627" ht="12.0" customHeight="1">
      <c r="A627" s="314"/>
      <c r="B627" s="1"/>
      <c r="C627" s="1"/>
      <c r="D627" s="1"/>
      <c r="E627" s="1"/>
      <c r="F627" s="1"/>
      <c r="G627" s="314"/>
      <c r="H627" s="314"/>
      <c r="I627" s="314"/>
      <c r="J627" s="314"/>
      <c r="K627" s="319"/>
      <c r="L627" s="314"/>
      <c r="M627" s="314"/>
      <c r="N627" s="314"/>
      <c r="O627" s="314"/>
      <c r="P627" s="314"/>
      <c r="Q627" s="314"/>
      <c r="R627" s="314"/>
      <c r="S627" s="314"/>
      <c r="T627" s="314"/>
      <c r="U627" s="314"/>
      <c r="V627" s="314"/>
      <c r="W627" s="314"/>
      <c r="X627" s="314"/>
      <c r="Y627" s="314"/>
      <c r="Z627" s="314"/>
    </row>
    <row r="628" ht="12.0" customHeight="1">
      <c r="A628" s="314"/>
      <c r="B628" s="1"/>
      <c r="C628" s="1"/>
      <c r="D628" s="1"/>
      <c r="E628" s="1"/>
      <c r="F628" s="1"/>
      <c r="G628" s="314"/>
      <c r="H628" s="314"/>
      <c r="I628" s="314"/>
      <c r="J628" s="314"/>
      <c r="K628" s="319"/>
      <c r="L628" s="314"/>
      <c r="M628" s="314"/>
      <c r="N628" s="314"/>
      <c r="O628" s="314"/>
      <c r="P628" s="314"/>
      <c r="Q628" s="314"/>
      <c r="R628" s="314"/>
      <c r="S628" s="314"/>
      <c r="T628" s="314"/>
      <c r="U628" s="314"/>
      <c r="V628" s="314"/>
      <c r="W628" s="314"/>
      <c r="X628" s="314"/>
      <c r="Y628" s="314"/>
      <c r="Z628" s="314"/>
    </row>
    <row r="629" ht="12.0" customHeight="1">
      <c r="A629" s="314"/>
      <c r="B629" s="1"/>
      <c r="C629" s="1"/>
      <c r="D629" s="1"/>
      <c r="E629" s="1"/>
      <c r="F629" s="1"/>
      <c r="G629" s="314"/>
      <c r="H629" s="314"/>
      <c r="I629" s="314"/>
      <c r="J629" s="314"/>
      <c r="K629" s="319"/>
      <c r="L629" s="314"/>
      <c r="M629" s="314"/>
      <c r="N629" s="314"/>
      <c r="O629" s="314"/>
      <c r="P629" s="314"/>
      <c r="Q629" s="314"/>
      <c r="R629" s="314"/>
      <c r="S629" s="314"/>
      <c r="T629" s="314"/>
      <c r="U629" s="314"/>
      <c r="V629" s="314"/>
      <c r="W629" s="314"/>
      <c r="X629" s="314"/>
      <c r="Y629" s="314"/>
      <c r="Z629" s="314"/>
    </row>
    <row r="630" ht="12.0" customHeight="1">
      <c r="A630" s="314"/>
      <c r="B630" s="1"/>
      <c r="C630" s="1"/>
      <c r="D630" s="1"/>
      <c r="E630" s="1"/>
      <c r="F630" s="1"/>
      <c r="G630" s="314"/>
      <c r="H630" s="314"/>
      <c r="I630" s="314"/>
      <c r="J630" s="314"/>
      <c r="K630" s="319"/>
      <c r="L630" s="314"/>
      <c r="M630" s="314"/>
      <c r="N630" s="314"/>
      <c r="O630" s="314"/>
      <c r="P630" s="314"/>
      <c r="Q630" s="314"/>
      <c r="R630" s="314"/>
      <c r="S630" s="314"/>
      <c r="T630" s="314"/>
      <c r="U630" s="314"/>
      <c r="V630" s="314"/>
      <c r="W630" s="314"/>
      <c r="X630" s="314"/>
      <c r="Y630" s="314"/>
      <c r="Z630" s="314"/>
    </row>
    <row r="631" ht="12.0" customHeight="1">
      <c r="A631" s="314"/>
      <c r="B631" s="1"/>
      <c r="C631" s="1"/>
      <c r="D631" s="1"/>
      <c r="E631" s="1"/>
      <c r="F631" s="1"/>
      <c r="G631" s="314"/>
      <c r="H631" s="314"/>
      <c r="I631" s="314"/>
      <c r="J631" s="314"/>
      <c r="K631" s="319"/>
      <c r="L631" s="314"/>
      <c r="M631" s="314"/>
      <c r="N631" s="314"/>
      <c r="O631" s="314"/>
      <c r="P631" s="314"/>
      <c r="Q631" s="314"/>
      <c r="R631" s="314"/>
      <c r="S631" s="314"/>
      <c r="T631" s="314"/>
      <c r="U631" s="314"/>
      <c r="V631" s="314"/>
      <c r="W631" s="314"/>
      <c r="X631" s="314"/>
      <c r="Y631" s="314"/>
      <c r="Z631" s="314"/>
    </row>
    <row r="632" ht="12.0" customHeight="1">
      <c r="A632" s="314"/>
      <c r="B632" s="1"/>
      <c r="C632" s="1"/>
      <c r="D632" s="1"/>
      <c r="E632" s="1"/>
      <c r="F632" s="1"/>
      <c r="G632" s="314"/>
      <c r="H632" s="314"/>
      <c r="I632" s="314"/>
      <c r="J632" s="314"/>
      <c r="K632" s="319"/>
      <c r="L632" s="314"/>
      <c r="M632" s="314"/>
      <c r="N632" s="314"/>
      <c r="O632" s="314"/>
      <c r="P632" s="314"/>
      <c r="Q632" s="314"/>
      <c r="R632" s="314"/>
      <c r="S632" s="314"/>
      <c r="T632" s="314"/>
      <c r="U632" s="314"/>
      <c r="V632" s="314"/>
      <c r="W632" s="314"/>
      <c r="X632" s="314"/>
      <c r="Y632" s="314"/>
      <c r="Z632" s="314"/>
    </row>
    <row r="633" ht="12.0" customHeight="1">
      <c r="A633" s="314"/>
      <c r="B633" s="1"/>
      <c r="C633" s="1"/>
      <c r="D633" s="1"/>
      <c r="E633" s="1"/>
      <c r="F633" s="1"/>
      <c r="G633" s="314"/>
      <c r="H633" s="314"/>
      <c r="I633" s="314"/>
      <c r="J633" s="314"/>
      <c r="K633" s="319"/>
      <c r="L633" s="314"/>
      <c r="M633" s="314"/>
      <c r="N633" s="314"/>
      <c r="O633" s="314"/>
      <c r="P633" s="314"/>
      <c r="Q633" s="314"/>
      <c r="R633" s="314"/>
      <c r="S633" s="314"/>
      <c r="T633" s="314"/>
      <c r="U633" s="314"/>
      <c r="V633" s="314"/>
      <c r="W633" s="314"/>
      <c r="X633" s="314"/>
      <c r="Y633" s="314"/>
      <c r="Z633" s="314"/>
    </row>
    <row r="634" ht="12.0" customHeight="1">
      <c r="A634" s="314"/>
      <c r="B634" s="1"/>
      <c r="C634" s="1"/>
      <c r="D634" s="1"/>
      <c r="E634" s="1"/>
      <c r="F634" s="1"/>
      <c r="G634" s="314"/>
      <c r="H634" s="314"/>
      <c r="I634" s="314"/>
      <c r="J634" s="314"/>
      <c r="K634" s="319"/>
      <c r="L634" s="314"/>
      <c r="M634" s="314"/>
      <c r="N634" s="314"/>
      <c r="O634" s="314"/>
      <c r="P634" s="314"/>
      <c r="Q634" s="314"/>
      <c r="R634" s="314"/>
      <c r="S634" s="314"/>
      <c r="T634" s="314"/>
      <c r="U634" s="314"/>
      <c r="V634" s="314"/>
      <c r="W634" s="314"/>
      <c r="X634" s="314"/>
      <c r="Y634" s="314"/>
      <c r="Z634" s="314"/>
    </row>
    <row r="635" ht="12.0" customHeight="1">
      <c r="A635" s="314"/>
      <c r="B635" s="1"/>
      <c r="C635" s="1"/>
      <c r="D635" s="1"/>
      <c r="E635" s="1"/>
      <c r="F635" s="1"/>
      <c r="G635" s="314"/>
      <c r="H635" s="314"/>
      <c r="I635" s="314"/>
      <c r="J635" s="314"/>
      <c r="K635" s="319"/>
      <c r="L635" s="314"/>
      <c r="M635" s="314"/>
      <c r="N635" s="314"/>
      <c r="O635" s="314"/>
      <c r="P635" s="314"/>
      <c r="Q635" s="314"/>
      <c r="R635" s="314"/>
      <c r="S635" s="314"/>
      <c r="T635" s="314"/>
      <c r="U635" s="314"/>
      <c r="V635" s="314"/>
      <c r="W635" s="314"/>
      <c r="X635" s="314"/>
      <c r="Y635" s="314"/>
      <c r="Z635" s="314"/>
    </row>
    <row r="636" ht="12.0" customHeight="1">
      <c r="A636" s="314"/>
      <c r="B636" s="1"/>
      <c r="C636" s="1"/>
      <c r="D636" s="1"/>
      <c r="E636" s="1"/>
      <c r="F636" s="1"/>
      <c r="G636" s="314"/>
      <c r="H636" s="314"/>
      <c r="I636" s="314"/>
      <c r="J636" s="314"/>
      <c r="K636" s="319"/>
      <c r="L636" s="314"/>
      <c r="M636" s="314"/>
      <c r="N636" s="314"/>
      <c r="O636" s="314"/>
      <c r="P636" s="314"/>
      <c r="Q636" s="314"/>
      <c r="R636" s="314"/>
      <c r="S636" s="314"/>
      <c r="T636" s="314"/>
      <c r="U636" s="314"/>
      <c r="V636" s="314"/>
      <c r="W636" s="314"/>
      <c r="X636" s="314"/>
      <c r="Y636" s="314"/>
      <c r="Z636" s="314"/>
    </row>
    <row r="637" ht="12.0" customHeight="1">
      <c r="A637" s="314"/>
      <c r="B637" s="1"/>
      <c r="C637" s="1"/>
      <c r="D637" s="1"/>
      <c r="E637" s="1"/>
      <c r="F637" s="1"/>
      <c r="G637" s="314"/>
      <c r="H637" s="314"/>
      <c r="I637" s="314"/>
      <c r="J637" s="314"/>
      <c r="K637" s="319"/>
      <c r="L637" s="314"/>
      <c r="M637" s="314"/>
      <c r="N637" s="314"/>
      <c r="O637" s="314"/>
      <c r="P637" s="314"/>
      <c r="Q637" s="314"/>
      <c r="R637" s="314"/>
      <c r="S637" s="314"/>
      <c r="T637" s="314"/>
      <c r="U637" s="314"/>
      <c r="V637" s="314"/>
      <c r="W637" s="314"/>
      <c r="X637" s="314"/>
      <c r="Y637" s="314"/>
      <c r="Z637" s="314"/>
    </row>
    <row r="638" ht="12.0" customHeight="1">
      <c r="A638" s="314"/>
      <c r="B638" s="1"/>
      <c r="C638" s="1"/>
      <c r="D638" s="1"/>
      <c r="E638" s="1"/>
      <c r="F638" s="1"/>
      <c r="G638" s="314"/>
      <c r="H638" s="314"/>
      <c r="I638" s="314"/>
      <c r="J638" s="314"/>
      <c r="K638" s="319"/>
      <c r="L638" s="314"/>
      <c r="M638" s="314"/>
      <c r="N638" s="314"/>
      <c r="O638" s="314"/>
      <c r="P638" s="314"/>
      <c r="Q638" s="314"/>
      <c r="R638" s="314"/>
      <c r="S638" s="314"/>
      <c r="T638" s="314"/>
      <c r="U638" s="314"/>
      <c r="V638" s="314"/>
      <c r="W638" s="314"/>
      <c r="X638" s="314"/>
      <c r="Y638" s="314"/>
      <c r="Z638" s="314"/>
    </row>
    <row r="639" ht="12.0" customHeight="1">
      <c r="A639" s="314"/>
      <c r="B639" s="1"/>
      <c r="C639" s="1"/>
      <c r="D639" s="1"/>
      <c r="E639" s="1"/>
      <c r="F639" s="1"/>
      <c r="G639" s="314"/>
      <c r="H639" s="314"/>
      <c r="I639" s="314"/>
      <c r="J639" s="314"/>
      <c r="K639" s="319"/>
      <c r="L639" s="314"/>
      <c r="M639" s="314"/>
      <c r="N639" s="314"/>
      <c r="O639" s="314"/>
      <c r="P639" s="314"/>
      <c r="Q639" s="314"/>
      <c r="R639" s="314"/>
      <c r="S639" s="314"/>
      <c r="T639" s="314"/>
      <c r="U639" s="314"/>
      <c r="V639" s="314"/>
      <c r="W639" s="314"/>
      <c r="X639" s="314"/>
      <c r="Y639" s="314"/>
      <c r="Z639" s="314"/>
    </row>
    <row r="640" ht="12.0" customHeight="1">
      <c r="A640" s="314"/>
      <c r="B640" s="1"/>
      <c r="C640" s="1"/>
      <c r="D640" s="1"/>
      <c r="E640" s="1"/>
      <c r="F640" s="1"/>
      <c r="G640" s="314"/>
      <c r="H640" s="314"/>
      <c r="I640" s="314"/>
      <c r="J640" s="314"/>
      <c r="K640" s="319"/>
      <c r="L640" s="314"/>
      <c r="M640" s="314"/>
      <c r="N640" s="314"/>
      <c r="O640" s="314"/>
      <c r="P640" s="314"/>
      <c r="Q640" s="314"/>
      <c r="R640" s="314"/>
      <c r="S640" s="314"/>
      <c r="T640" s="314"/>
      <c r="U640" s="314"/>
      <c r="V640" s="314"/>
      <c r="W640" s="314"/>
      <c r="X640" s="314"/>
      <c r="Y640" s="314"/>
      <c r="Z640" s="314"/>
    </row>
    <row r="641" ht="12.0" customHeight="1">
      <c r="A641" s="314"/>
      <c r="B641" s="1"/>
      <c r="C641" s="1"/>
      <c r="D641" s="1"/>
      <c r="E641" s="1"/>
      <c r="F641" s="1"/>
      <c r="G641" s="314"/>
      <c r="H641" s="314"/>
      <c r="I641" s="314"/>
      <c r="J641" s="314"/>
      <c r="K641" s="319"/>
      <c r="L641" s="314"/>
      <c r="M641" s="314"/>
      <c r="N641" s="314"/>
      <c r="O641" s="314"/>
      <c r="P641" s="314"/>
      <c r="Q641" s="314"/>
      <c r="R641" s="314"/>
      <c r="S641" s="314"/>
      <c r="T641" s="314"/>
      <c r="U641" s="314"/>
      <c r="V641" s="314"/>
      <c r="W641" s="314"/>
      <c r="X641" s="314"/>
      <c r="Y641" s="314"/>
      <c r="Z641" s="314"/>
    </row>
    <row r="642" ht="12.0" customHeight="1">
      <c r="A642" s="314"/>
      <c r="B642" s="1"/>
      <c r="C642" s="1"/>
      <c r="D642" s="1"/>
      <c r="E642" s="1"/>
      <c r="F642" s="1"/>
      <c r="G642" s="314"/>
      <c r="H642" s="314"/>
      <c r="I642" s="314"/>
      <c r="J642" s="314"/>
      <c r="K642" s="319"/>
      <c r="L642" s="314"/>
      <c r="M642" s="314"/>
      <c r="N642" s="314"/>
      <c r="O642" s="314"/>
      <c r="P642" s="314"/>
      <c r="Q642" s="314"/>
      <c r="R642" s="314"/>
      <c r="S642" s="314"/>
      <c r="T642" s="314"/>
      <c r="U642" s="314"/>
      <c r="V642" s="314"/>
      <c r="W642" s="314"/>
      <c r="X642" s="314"/>
      <c r="Y642" s="314"/>
      <c r="Z642" s="314"/>
    </row>
    <row r="643" ht="12.0" customHeight="1">
      <c r="A643" s="314"/>
      <c r="B643" s="1"/>
      <c r="C643" s="1"/>
      <c r="D643" s="1"/>
      <c r="E643" s="1"/>
      <c r="F643" s="1"/>
      <c r="G643" s="314"/>
      <c r="H643" s="314"/>
      <c r="I643" s="314"/>
      <c r="J643" s="314"/>
      <c r="K643" s="319"/>
      <c r="L643" s="314"/>
      <c r="M643" s="314"/>
      <c r="N643" s="314"/>
      <c r="O643" s="314"/>
      <c r="P643" s="314"/>
      <c r="Q643" s="314"/>
      <c r="R643" s="314"/>
      <c r="S643" s="314"/>
      <c r="T643" s="314"/>
      <c r="U643" s="314"/>
      <c r="V643" s="314"/>
      <c r="W643" s="314"/>
      <c r="X643" s="314"/>
      <c r="Y643" s="314"/>
      <c r="Z643" s="314"/>
    </row>
    <row r="644" ht="12.0" customHeight="1">
      <c r="A644" s="314"/>
      <c r="B644" s="1"/>
      <c r="C644" s="1"/>
      <c r="D644" s="1"/>
      <c r="E644" s="1"/>
      <c r="F644" s="1"/>
      <c r="G644" s="314"/>
      <c r="H644" s="314"/>
      <c r="I644" s="314"/>
      <c r="J644" s="314"/>
      <c r="K644" s="319"/>
      <c r="L644" s="314"/>
      <c r="M644" s="314"/>
      <c r="N644" s="314"/>
      <c r="O644" s="314"/>
      <c r="P644" s="314"/>
      <c r="Q644" s="314"/>
      <c r="R644" s="314"/>
      <c r="S644" s="314"/>
      <c r="T644" s="314"/>
      <c r="U644" s="314"/>
      <c r="V644" s="314"/>
      <c r="W644" s="314"/>
      <c r="X644" s="314"/>
      <c r="Y644" s="314"/>
      <c r="Z644" s="314"/>
    </row>
    <row r="645" ht="12.0" customHeight="1">
      <c r="A645" s="314"/>
      <c r="B645" s="1"/>
      <c r="C645" s="1"/>
      <c r="D645" s="1"/>
      <c r="E645" s="1"/>
      <c r="F645" s="1"/>
      <c r="G645" s="314"/>
      <c r="H645" s="314"/>
      <c r="I645" s="314"/>
      <c r="J645" s="314"/>
      <c r="K645" s="319"/>
      <c r="L645" s="314"/>
      <c r="M645" s="314"/>
      <c r="N645" s="314"/>
      <c r="O645" s="314"/>
      <c r="P645" s="314"/>
      <c r="Q645" s="314"/>
      <c r="R645" s="314"/>
      <c r="S645" s="314"/>
      <c r="T645" s="314"/>
      <c r="U645" s="314"/>
      <c r="V645" s="314"/>
      <c r="W645" s="314"/>
      <c r="X645" s="314"/>
      <c r="Y645" s="314"/>
      <c r="Z645" s="314"/>
    </row>
    <row r="646" ht="12.0" customHeight="1">
      <c r="A646" s="314"/>
      <c r="B646" s="1"/>
      <c r="C646" s="1"/>
      <c r="D646" s="1"/>
      <c r="E646" s="1"/>
      <c r="F646" s="1"/>
      <c r="G646" s="314"/>
      <c r="H646" s="314"/>
      <c r="I646" s="314"/>
      <c r="J646" s="314"/>
      <c r="K646" s="319"/>
      <c r="L646" s="314"/>
      <c r="M646" s="314"/>
      <c r="N646" s="314"/>
      <c r="O646" s="314"/>
      <c r="P646" s="314"/>
      <c r="Q646" s="314"/>
      <c r="R646" s="314"/>
      <c r="S646" s="314"/>
      <c r="T646" s="314"/>
      <c r="U646" s="314"/>
      <c r="V646" s="314"/>
      <c r="W646" s="314"/>
      <c r="X646" s="314"/>
      <c r="Y646" s="314"/>
      <c r="Z646" s="314"/>
    </row>
    <row r="647" ht="12.0" customHeight="1">
      <c r="A647" s="314"/>
      <c r="B647" s="1"/>
      <c r="C647" s="1"/>
      <c r="D647" s="1"/>
      <c r="E647" s="1"/>
      <c r="F647" s="1"/>
      <c r="G647" s="314"/>
      <c r="H647" s="314"/>
      <c r="I647" s="314"/>
      <c r="J647" s="314"/>
      <c r="K647" s="319"/>
      <c r="L647" s="314"/>
      <c r="M647" s="314"/>
      <c r="N647" s="314"/>
      <c r="O647" s="314"/>
      <c r="P647" s="314"/>
      <c r="Q647" s="314"/>
      <c r="R647" s="314"/>
      <c r="S647" s="314"/>
      <c r="T647" s="314"/>
      <c r="U647" s="314"/>
      <c r="V647" s="314"/>
      <c r="W647" s="314"/>
      <c r="X647" s="314"/>
      <c r="Y647" s="314"/>
      <c r="Z647" s="314"/>
    </row>
    <row r="648" ht="12.0" customHeight="1">
      <c r="A648" s="314"/>
      <c r="B648" s="1"/>
      <c r="C648" s="1"/>
      <c r="D648" s="1"/>
      <c r="E648" s="1"/>
      <c r="F648" s="1"/>
      <c r="G648" s="314"/>
      <c r="H648" s="314"/>
      <c r="I648" s="314"/>
      <c r="J648" s="314"/>
      <c r="K648" s="319"/>
      <c r="L648" s="314"/>
      <c r="M648" s="314"/>
      <c r="N648" s="314"/>
      <c r="O648" s="314"/>
      <c r="P648" s="314"/>
      <c r="Q648" s="314"/>
      <c r="R648" s="314"/>
      <c r="S648" s="314"/>
      <c r="T648" s="314"/>
      <c r="U648" s="314"/>
      <c r="V648" s="314"/>
      <c r="W648" s="314"/>
      <c r="X648" s="314"/>
      <c r="Y648" s="314"/>
      <c r="Z648" s="314"/>
    </row>
    <row r="649" ht="12.0" customHeight="1">
      <c r="A649" s="314"/>
      <c r="B649" s="1"/>
      <c r="C649" s="1"/>
      <c r="D649" s="1"/>
      <c r="E649" s="1"/>
      <c r="F649" s="1"/>
      <c r="G649" s="314"/>
      <c r="H649" s="314"/>
      <c r="I649" s="314"/>
      <c r="J649" s="314"/>
      <c r="K649" s="319"/>
      <c r="L649" s="314"/>
      <c r="M649" s="314"/>
      <c r="N649" s="314"/>
      <c r="O649" s="314"/>
      <c r="P649" s="314"/>
      <c r="Q649" s="314"/>
      <c r="R649" s="314"/>
      <c r="S649" s="314"/>
      <c r="T649" s="314"/>
      <c r="U649" s="314"/>
      <c r="V649" s="314"/>
      <c r="W649" s="314"/>
      <c r="X649" s="314"/>
      <c r="Y649" s="314"/>
      <c r="Z649" s="314"/>
    </row>
    <row r="650" ht="12.0" customHeight="1">
      <c r="A650" s="314"/>
      <c r="B650" s="1"/>
      <c r="C650" s="1"/>
      <c r="D650" s="1"/>
      <c r="E650" s="1"/>
      <c r="F650" s="1"/>
      <c r="G650" s="314"/>
      <c r="H650" s="314"/>
      <c r="I650" s="314"/>
      <c r="J650" s="314"/>
      <c r="K650" s="319"/>
      <c r="L650" s="314"/>
      <c r="M650" s="314"/>
      <c r="N650" s="314"/>
      <c r="O650" s="314"/>
      <c r="P650" s="314"/>
      <c r="Q650" s="314"/>
      <c r="R650" s="314"/>
      <c r="S650" s="314"/>
      <c r="T650" s="314"/>
      <c r="U650" s="314"/>
      <c r="V650" s="314"/>
      <c r="W650" s="314"/>
      <c r="X650" s="314"/>
      <c r="Y650" s="314"/>
      <c r="Z650" s="314"/>
    </row>
    <row r="651" ht="12.0" customHeight="1">
      <c r="A651" s="314"/>
      <c r="B651" s="1"/>
      <c r="C651" s="1"/>
      <c r="D651" s="1"/>
      <c r="E651" s="1"/>
      <c r="F651" s="1"/>
      <c r="G651" s="314"/>
      <c r="H651" s="314"/>
      <c r="I651" s="314"/>
      <c r="J651" s="314"/>
      <c r="K651" s="319"/>
      <c r="L651" s="314"/>
      <c r="M651" s="314"/>
      <c r="N651" s="314"/>
      <c r="O651" s="314"/>
      <c r="P651" s="314"/>
      <c r="Q651" s="314"/>
      <c r="R651" s="314"/>
      <c r="S651" s="314"/>
      <c r="T651" s="314"/>
      <c r="U651" s="314"/>
      <c r="V651" s="314"/>
      <c r="W651" s="314"/>
      <c r="X651" s="314"/>
      <c r="Y651" s="314"/>
      <c r="Z651" s="314"/>
    </row>
    <row r="652" ht="12.0" customHeight="1">
      <c r="A652" s="314"/>
      <c r="B652" s="1"/>
      <c r="C652" s="1"/>
      <c r="D652" s="1"/>
      <c r="E652" s="1"/>
      <c r="F652" s="1"/>
      <c r="G652" s="314"/>
      <c r="H652" s="314"/>
      <c r="I652" s="314"/>
      <c r="J652" s="314"/>
      <c r="K652" s="319"/>
      <c r="L652" s="314"/>
      <c r="M652" s="314"/>
      <c r="N652" s="314"/>
      <c r="O652" s="314"/>
      <c r="P652" s="314"/>
      <c r="Q652" s="314"/>
      <c r="R652" s="314"/>
      <c r="S652" s="314"/>
      <c r="T652" s="314"/>
      <c r="U652" s="314"/>
      <c r="V652" s="314"/>
      <c r="W652" s="314"/>
      <c r="X652" s="314"/>
      <c r="Y652" s="314"/>
      <c r="Z652" s="314"/>
    </row>
    <row r="653" ht="12.0" customHeight="1">
      <c r="A653" s="314"/>
      <c r="B653" s="1"/>
      <c r="C653" s="1"/>
      <c r="D653" s="1"/>
      <c r="E653" s="1"/>
      <c r="F653" s="1"/>
      <c r="G653" s="314"/>
      <c r="H653" s="314"/>
      <c r="I653" s="314"/>
      <c r="J653" s="314"/>
      <c r="K653" s="319"/>
      <c r="L653" s="314"/>
      <c r="M653" s="314"/>
      <c r="N653" s="314"/>
      <c r="O653" s="314"/>
      <c r="P653" s="314"/>
      <c r="Q653" s="314"/>
      <c r="R653" s="314"/>
      <c r="S653" s="314"/>
      <c r="T653" s="314"/>
      <c r="U653" s="314"/>
      <c r="V653" s="314"/>
      <c r="W653" s="314"/>
      <c r="X653" s="314"/>
      <c r="Y653" s="314"/>
      <c r="Z653" s="314"/>
    </row>
    <row r="654" ht="12.0" customHeight="1">
      <c r="A654" s="314"/>
      <c r="B654" s="1"/>
      <c r="C654" s="1"/>
      <c r="D654" s="1"/>
      <c r="E654" s="1"/>
      <c r="F654" s="1"/>
      <c r="G654" s="314"/>
      <c r="H654" s="314"/>
      <c r="I654" s="314"/>
      <c r="J654" s="314"/>
      <c r="K654" s="319"/>
      <c r="L654" s="314"/>
      <c r="M654" s="314"/>
      <c r="N654" s="314"/>
      <c r="O654" s="314"/>
      <c r="P654" s="314"/>
      <c r="Q654" s="314"/>
      <c r="R654" s="314"/>
      <c r="S654" s="314"/>
      <c r="T654" s="314"/>
      <c r="U654" s="314"/>
      <c r="V654" s="314"/>
      <c r="W654" s="314"/>
      <c r="X654" s="314"/>
      <c r="Y654" s="314"/>
      <c r="Z654" s="314"/>
    </row>
    <row r="655" ht="12.0" customHeight="1">
      <c r="A655" s="314"/>
      <c r="B655" s="1"/>
      <c r="C655" s="1"/>
      <c r="D655" s="1"/>
      <c r="E655" s="1"/>
      <c r="F655" s="1"/>
      <c r="G655" s="314"/>
      <c r="H655" s="314"/>
      <c r="I655" s="314"/>
      <c r="J655" s="314"/>
      <c r="K655" s="319"/>
      <c r="L655" s="314"/>
      <c r="M655" s="314"/>
      <c r="N655" s="314"/>
      <c r="O655" s="314"/>
      <c r="P655" s="314"/>
      <c r="Q655" s="314"/>
      <c r="R655" s="314"/>
      <c r="S655" s="314"/>
      <c r="T655" s="314"/>
      <c r="U655" s="314"/>
      <c r="V655" s="314"/>
      <c r="W655" s="314"/>
      <c r="X655" s="314"/>
      <c r="Y655" s="314"/>
      <c r="Z655" s="314"/>
    </row>
    <row r="656" ht="12.0" customHeight="1">
      <c r="A656" s="314"/>
      <c r="B656" s="1"/>
      <c r="C656" s="1"/>
      <c r="D656" s="1"/>
      <c r="E656" s="1"/>
      <c r="F656" s="1"/>
      <c r="G656" s="314"/>
      <c r="H656" s="314"/>
      <c r="I656" s="314"/>
      <c r="J656" s="314"/>
      <c r="K656" s="319"/>
      <c r="L656" s="314"/>
      <c r="M656" s="314"/>
      <c r="N656" s="314"/>
      <c r="O656" s="314"/>
      <c r="P656" s="314"/>
      <c r="Q656" s="314"/>
      <c r="R656" s="314"/>
      <c r="S656" s="314"/>
      <c r="T656" s="314"/>
      <c r="U656" s="314"/>
      <c r="V656" s="314"/>
      <c r="W656" s="314"/>
      <c r="X656" s="314"/>
      <c r="Y656" s="314"/>
      <c r="Z656" s="314"/>
    </row>
    <row r="657" ht="12.0" customHeight="1">
      <c r="A657" s="314"/>
      <c r="B657" s="1"/>
      <c r="C657" s="1"/>
      <c r="D657" s="1"/>
      <c r="E657" s="1"/>
      <c r="F657" s="1"/>
      <c r="G657" s="314"/>
      <c r="H657" s="314"/>
      <c r="I657" s="314"/>
      <c r="J657" s="314"/>
      <c r="K657" s="319"/>
      <c r="L657" s="314"/>
      <c r="M657" s="314"/>
      <c r="N657" s="314"/>
      <c r="O657" s="314"/>
      <c r="P657" s="314"/>
      <c r="Q657" s="314"/>
      <c r="R657" s="314"/>
      <c r="S657" s="314"/>
      <c r="T657" s="314"/>
      <c r="U657" s="314"/>
      <c r="V657" s="314"/>
      <c r="W657" s="314"/>
      <c r="X657" s="314"/>
      <c r="Y657" s="314"/>
      <c r="Z657" s="314"/>
    </row>
    <row r="658" ht="12.0" customHeight="1">
      <c r="A658" s="314"/>
      <c r="B658" s="1"/>
      <c r="C658" s="1"/>
      <c r="D658" s="1"/>
      <c r="E658" s="1"/>
      <c r="F658" s="1"/>
      <c r="G658" s="314"/>
      <c r="H658" s="314"/>
      <c r="I658" s="314"/>
      <c r="J658" s="314"/>
      <c r="K658" s="319"/>
      <c r="L658" s="314"/>
      <c r="M658" s="314"/>
      <c r="N658" s="314"/>
      <c r="O658" s="314"/>
      <c r="P658" s="314"/>
      <c r="Q658" s="314"/>
      <c r="R658" s="314"/>
      <c r="S658" s="314"/>
      <c r="T658" s="314"/>
      <c r="U658" s="314"/>
      <c r="V658" s="314"/>
      <c r="W658" s="314"/>
      <c r="X658" s="314"/>
      <c r="Y658" s="314"/>
      <c r="Z658" s="314"/>
    </row>
    <row r="659" ht="12.0" customHeight="1">
      <c r="A659" s="314"/>
      <c r="B659" s="1"/>
      <c r="C659" s="1"/>
      <c r="D659" s="1"/>
      <c r="E659" s="1"/>
      <c r="F659" s="1"/>
      <c r="G659" s="314"/>
      <c r="H659" s="314"/>
      <c r="I659" s="314"/>
      <c r="J659" s="314"/>
      <c r="K659" s="319"/>
      <c r="L659" s="314"/>
      <c r="M659" s="314"/>
      <c r="N659" s="314"/>
      <c r="O659" s="314"/>
      <c r="P659" s="314"/>
      <c r="Q659" s="314"/>
      <c r="R659" s="314"/>
      <c r="S659" s="314"/>
      <c r="T659" s="314"/>
      <c r="U659" s="314"/>
      <c r="V659" s="314"/>
      <c r="W659" s="314"/>
      <c r="X659" s="314"/>
      <c r="Y659" s="314"/>
      <c r="Z659" s="314"/>
    </row>
    <row r="660" ht="12.0" customHeight="1">
      <c r="A660" s="314"/>
      <c r="B660" s="1"/>
      <c r="C660" s="1"/>
      <c r="D660" s="1"/>
      <c r="E660" s="1"/>
      <c r="F660" s="1"/>
      <c r="G660" s="314"/>
      <c r="H660" s="314"/>
      <c r="I660" s="314"/>
      <c r="J660" s="314"/>
      <c r="K660" s="319"/>
      <c r="L660" s="314"/>
      <c r="M660" s="314"/>
      <c r="N660" s="314"/>
      <c r="O660" s="314"/>
      <c r="P660" s="314"/>
      <c r="Q660" s="314"/>
      <c r="R660" s="314"/>
      <c r="S660" s="314"/>
      <c r="T660" s="314"/>
      <c r="U660" s="314"/>
      <c r="V660" s="314"/>
      <c r="W660" s="314"/>
      <c r="X660" s="314"/>
      <c r="Y660" s="314"/>
      <c r="Z660" s="314"/>
    </row>
    <row r="661" ht="12.0" customHeight="1">
      <c r="A661" s="314"/>
      <c r="B661" s="1"/>
      <c r="C661" s="1"/>
      <c r="D661" s="1"/>
      <c r="E661" s="1"/>
      <c r="F661" s="1"/>
      <c r="G661" s="314"/>
      <c r="H661" s="314"/>
      <c r="I661" s="314"/>
      <c r="J661" s="314"/>
      <c r="K661" s="319"/>
      <c r="L661" s="314"/>
      <c r="M661" s="314"/>
      <c r="N661" s="314"/>
      <c r="O661" s="314"/>
      <c r="P661" s="314"/>
      <c r="Q661" s="314"/>
      <c r="R661" s="314"/>
      <c r="S661" s="314"/>
      <c r="T661" s="314"/>
      <c r="U661" s="314"/>
      <c r="V661" s="314"/>
      <c r="W661" s="314"/>
      <c r="X661" s="314"/>
      <c r="Y661" s="314"/>
      <c r="Z661" s="314"/>
    </row>
    <row r="662" ht="12.0" customHeight="1">
      <c r="A662" s="314"/>
      <c r="B662" s="1"/>
      <c r="C662" s="1"/>
      <c r="D662" s="1"/>
      <c r="E662" s="1"/>
      <c r="F662" s="1"/>
      <c r="G662" s="314"/>
      <c r="H662" s="314"/>
      <c r="I662" s="314"/>
      <c r="J662" s="314"/>
      <c r="K662" s="319"/>
      <c r="L662" s="314"/>
      <c r="M662" s="314"/>
      <c r="N662" s="314"/>
      <c r="O662" s="314"/>
      <c r="P662" s="314"/>
      <c r="Q662" s="314"/>
      <c r="R662" s="314"/>
      <c r="S662" s="314"/>
      <c r="T662" s="314"/>
      <c r="U662" s="314"/>
      <c r="V662" s="314"/>
      <c r="W662" s="314"/>
      <c r="X662" s="314"/>
      <c r="Y662" s="314"/>
      <c r="Z662" s="314"/>
    </row>
    <row r="663" ht="12.0" customHeight="1">
      <c r="A663" s="314"/>
      <c r="B663" s="1"/>
      <c r="C663" s="1"/>
      <c r="D663" s="1"/>
      <c r="E663" s="1"/>
      <c r="F663" s="1"/>
      <c r="G663" s="314"/>
      <c r="H663" s="314"/>
      <c r="I663" s="314"/>
      <c r="J663" s="314"/>
      <c r="K663" s="319"/>
      <c r="L663" s="314"/>
      <c r="M663" s="314"/>
      <c r="N663" s="314"/>
      <c r="O663" s="314"/>
      <c r="P663" s="314"/>
      <c r="Q663" s="314"/>
      <c r="R663" s="314"/>
      <c r="S663" s="314"/>
      <c r="T663" s="314"/>
      <c r="U663" s="314"/>
      <c r="V663" s="314"/>
      <c r="W663" s="314"/>
      <c r="X663" s="314"/>
      <c r="Y663" s="314"/>
      <c r="Z663" s="314"/>
    </row>
    <row r="664" ht="12.0" customHeight="1">
      <c r="A664" s="314"/>
      <c r="B664" s="1"/>
      <c r="C664" s="1"/>
      <c r="D664" s="1"/>
      <c r="E664" s="1"/>
      <c r="F664" s="1"/>
      <c r="G664" s="314"/>
      <c r="H664" s="314"/>
      <c r="I664" s="314"/>
      <c r="J664" s="314"/>
      <c r="K664" s="319"/>
      <c r="L664" s="314"/>
      <c r="M664" s="314"/>
      <c r="N664" s="314"/>
      <c r="O664" s="314"/>
      <c r="P664" s="314"/>
      <c r="Q664" s="314"/>
      <c r="R664" s="314"/>
      <c r="S664" s="314"/>
      <c r="T664" s="314"/>
      <c r="U664" s="314"/>
      <c r="V664" s="314"/>
      <c r="W664" s="314"/>
      <c r="X664" s="314"/>
      <c r="Y664" s="314"/>
      <c r="Z664" s="314"/>
    </row>
    <row r="665" ht="12.0" customHeight="1">
      <c r="A665" s="314"/>
      <c r="B665" s="1"/>
      <c r="C665" s="1"/>
      <c r="D665" s="1"/>
      <c r="E665" s="1"/>
      <c r="F665" s="1"/>
      <c r="G665" s="314"/>
      <c r="H665" s="314"/>
      <c r="I665" s="314"/>
      <c r="J665" s="314"/>
      <c r="K665" s="319"/>
      <c r="L665" s="314"/>
      <c r="M665" s="314"/>
      <c r="N665" s="314"/>
      <c r="O665" s="314"/>
      <c r="P665" s="314"/>
      <c r="Q665" s="314"/>
      <c r="R665" s="314"/>
      <c r="S665" s="314"/>
      <c r="T665" s="314"/>
      <c r="U665" s="314"/>
      <c r="V665" s="314"/>
      <c r="W665" s="314"/>
      <c r="X665" s="314"/>
      <c r="Y665" s="314"/>
      <c r="Z665" s="314"/>
    </row>
    <row r="666" ht="12.0" customHeight="1">
      <c r="A666" s="314"/>
      <c r="B666" s="1"/>
      <c r="C666" s="1"/>
      <c r="D666" s="1"/>
      <c r="E666" s="1"/>
      <c r="F666" s="1"/>
      <c r="G666" s="314"/>
      <c r="H666" s="314"/>
      <c r="I666" s="314"/>
      <c r="J666" s="314"/>
      <c r="K666" s="319"/>
      <c r="L666" s="314"/>
      <c r="M666" s="314"/>
      <c r="N666" s="314"/>
      <c r="O666" s="314"/>
      <c r="P666" s="314"/>
      <c r="Q666" s="314"/>
      <c r="R666" s="314"/>
      <c r="S666" s="314"/>
      <c r="T666" s="314"/>
      <c r="U666" s="314"/>
      <c r="V666" s="314"/>
      <c r="W666" s="314"/>
      <c r="X666" s="314"/>
      <c r="Y666" s="314"/>
      <c r="Z666" s="314"/>
    </row>
    <row r="667" ht="12.0" customHeight="1">
      <c r="A667" s="314"/>
      <c r="B667" s="1"/>
      <c r="C667" s="1"/>
      <c r="D667" s="1"/>
      <c r="E667" s="1"/>
      <c r="F667" s="1"/>
      <c r="G667" s="314"/>
      <c r="H667" s="314"/>
      <c r="I667" s="314"/>
      <c r="J667" s="314"/>
      <c r="K667" s="319"/>
      <c r="L667" s="314"/>
      <c r="M667" s="314"/>
      <c r="N667" s="314"/>
      <c r="O667" s="314"/>
      <c r="P667" s="314"/>
      <c r="Q667" s="314"/>
      <c r="R667" s="314"/>
      <c r="S667" s="314"/>
      <c r="T667" s="314"/>
      <c r="U667" s="314"/>
      <c r="V667" s="314"/>
      <c r="W667" s="314"/>
      <c r="X667" s="314"/>
      <c r="Y667" s="314"/>
      <c r="Z667" s="314"/>
    </row>
    <row r="668" ht="12.0" customHeight="1">
      <c r="A668" s="314"/>
      <c r="B668" s="1"/>
      <c r="C668" s="1"/>
      <c r="D668" s="1"/>
      <c r="E668" s="1"/>
      <c r="F668" s="1"/>
      <c r="G668" s="314"/>
      <c r="H668" s="314"/>
      <c r="I668" s="314"/>
      <c r="J668" s="314"/>
      <c r="K668" s="319"/>
      <c r="L668" s="314"/>
      <c r="M668" s="314"/>
      <c r="N668" s="314"/>
      <c r="O668" s="314"/>
      <c r="P668" s="314"/>
      <c r="Q668" s="314"/>
      <c r="R668" s="314"/>
      <c r="S668" s="314"/>
      <c r="T668" s="314"/>
      <c r="U668" s="314"/>
      <c r="V668" s="314"/>
      <c r="W668" s="314"/>
      <c r="X668" s="314"/>
      <c r="Y668" s="314"/>
      <c r="Z668" s="314"/>
    </row>
    <row r="669" ht="12.0" customHeight="1">
      <c r="A669" s="314"/>
      <c r="B669" s="1"/>
      <c r="C669" s="1"/>
      <c r="D669" s="1"/>
      <c r="E669" s="1"/>
      <c r="F669" s="1"/>
      <c r="G669" s="314"/>
      <c r="H669" s="314"/>
      <c r="I669" s="314"/>
      <c r="J669" s="314"/>
      <c r="K669" s="319"/>
      <c r="L669" s="314"/>
      <c r="M669" s="314"/>
      <c r="N669" s="314"/>
      <c r="O669" s="314"/>
      <c r="P669" s="314"/>
      <c r="Q669" s="314"/>
      <c r="R669" s="314"/>
      <c r="S669" s="314"/>
      <c r="T669" s="314"/>
      <c r="U669" s="314"/>
      <c r="V669" s="314"/>
      <c r="W669" s="314"/>
      <c r="X669" s="314"/>
      <c r="Y669" s="314"/>
      <c r="Z669" s="314"/>
    </row>
    <row r="670" ht="12.0" customHeight="1">
      <c r="A670" s="314"/>
      <c r="B670" s="1"/>
      <c r="C670" s="1"/>
      <c r="D670" s="1"/>
      <c r="E670" s="1"/>
      <c r="F670" s="1"/>
      <c r="G670" s="314"/>
      <c r="H670" s="314"/>
      <c r="I670" s="314"/>
      <c r="J670" s="314"/>
      <c r="K670" s="319"/>
      <c r="L670" s="314"/>
      <c r="M670" s="314"/>
      <c r="N670" s="314"/>
      <c r="O670" s="314"/>
      <c r="P670" s="314"/>
      <c r="Q670" s="314"/>
      <c r="R670" s="314"/>
      <c r="S670" s="314"/>
      <c r="T670" s="314"/>
      <c r="U670" s="314"/>
      <c r="V670" s="314"/>
      <c r="W670" s="314"/>
      <c r="X670" s="314"/>
      <c r="Y670" s="314"/>
      <c r="Z670" s="314"/>
    </row>
    <row r="671" ht="12.0" customHeight="1">
      <c r="A671" s="314"/>
      <c r="B671" s="1"/>
      <c r="C671" s="1"/>
      <c r="D671" s="1"/>
      <c r="E671" s="1"/>
      <c r="F671" s="1"/>
      <c r="G671" s="314"/>
      <c r="H671" s="314"/>
      <c r="I671" s="314"/>
      <c r="J671" s="314"/>
      <c r="K671" s="319"/>
      <c r="L671" s="314"/>
      <c r="M671" s="314"/>
      <c r="N671" s="314"/>
      <c r="O671" s="314"/>
      <c r="P671" s="314"/>
      <c r="Q671" s="314"/>
      <c r="R671" s="314"/>
      <c r="S671" s="314"/>
      <c r="T671" s="314"/>
      <c r="U671" s="314"/>
      <c r="V671" s="314"/>
      <c r="W671" s="314"/>
      <c r="X671" s="314"/>
      <c r="Y671" s="314"/>
      <c r="Z671" s="314"/>
    </row>
    <row r="672" ht="12.0" customHeight="1">
      <c r="A672" s="314"/>
      <c r="B672" s="1"/>
      <c r="C672" s="1"/>
      <c r="D672" s="1"/>
      <c r="E672" s="1"/>
      <c r="F672" s="1"/>
      <c r="G672" s="314"/>
      <c r="H672" s="314"/>
      <c r="I672" s="314"/>
      <c r="J672" s="314"/>
      <c r="K672" s="319"/>
      <c r="L672" s="314"/>
      <c r="M672" s="314"/>
      <c r="N672" s="314"/>
      <c r="O672" s="314"/>
      <c r="P672" s="314"/>
      <c r="Q672" s="314"/>
      <c r="R672" s="314"/>
      <c r="S672" s="314"/>
      <c r="T672" s="314"/>
      <c r="U672" s="314"/>
      <c r="V672" s="314"/>
      <c r="W672" s="314"/>
      <c r="X672" s="314"/>
      <c r="Y672" s="314"/>
      <c r="Z672" s="314"/>
    </row>
    <row r="673" ht="12.0" customHeight="1">
      <c r="A673" s="314"/>
      <c r="B673" s="1"/>
      <c r="C673" s="1"/>
      <c r="D673" s="1"/>
      <c r="E673" s="1"/>
      <c r="F673" s="1"/>
      <c r="G673" s="314"/>
      <c r="H673" s="314"/>
      <c r="I673" s="314"/>
      <c r="J673" s="314"/>
      <c r="K673" s="319"/>
      <c r="L673" s="314"/>
      <c r="M673" s="314"/>
      <c r="N673" s="314"/>
      <c r="O673" s="314"/>
      <c r="P673" s="314"/>
      <c r="Q673" s="314"/>
      <c r="R673" s="314"/>
      <c r="S673" s="314"/>
      <c r="T673" s="314"/>
      <c r="U673" s="314"/>
      <c r="V673" s="314"/>
      <c r="W673" s="314"/>
      <c r="X673" s="314"/>
      <c r="Y673" s="314"/>
      <c r="Z673" s="314"/>
    </row>
    <row r="674" ht="12.0" customHeight="1">
      <c r="A674" s="314"/>
      <c r="B674" s="1"/>
      <c r="C674" s="1"/>
      <c r="D674" s="1"/>
      <c r="E674" s="1"/>
      <c r="F674" s="1"/>
      <c r="G674" s="314"/>
      <c r="H674" s="314"/>
      <c r="I674" s="314"/>
      <c r="J674" s="314"/>
      <c r="K674" s="319"/>
      <c r="L674" s="314"/>
      <c r="M674" s="314"/>
      <c r="N674" s="314"/>
      <c r="O674" s="314"/>
      <c r="P674" s="314"/>
      <c r="Q674" s="314"/>
      <c r="R674" s="314"/>
      <c r="S674" s="314"/>
      <c r="T674" s="314"/>
      <c r="U674" s="314"/>
      <c r="V674" s="314"/>
      <c r="W674" s="314"/>
      <c r="X674" s="314"/>
      <c r="Y674" s="314"/>
      <c r="Z674" s="314"/>
    </row>
    <row r="675" ht="12.0" customHeight="1">
      <c r="A675" s="314"/>
      <c r="B675" s="1"/>
      <c r="C675" s="1"/>
      <c r="D675" s="1"/>
      <c r="E675" s="1"/>
      <c r="F675" s="1"/>
      <c r="G675" s="314"/>
      <c r="H675" s="314"/>
      <c r="I675" s="314"/>
      <c r="J675" s="314"/>
      <c r="K675" s="319"/>
      <c r="L675" s="314"/>
      <c r="M675" s="314"/>
      <c r="N675" s="314"/>
      <c r="O675" s="314"/>
      <c r="P675" s="314"/>
      <c r="Q675" s="314"/>
      <c r="R675" s="314"/>
      <c r="S675" s="314"/>
      <c r="T675" s="314"/>
      <c r="U675" s="314"/>
      <c r="V675" s="314"/>
      <c r="W675" s="314"/>
      <c r="X675" s="314"/>
      <c r="Y675" s="314"/>
      <c r="Z675" s="314"/>
    </row>
    <row r="676" ht="12.0" customHeight="1">
      <c r="A676" s="314"/>
      <c r="B676" s="1"/>
      <c r="C676" s="1"/>
      <c r="D676" s="1"/>
      <c r="E676" s="1"/>
      <c r="F676" s="1"/>
      <c r="G676" s="314"/>
      <c r="H676" s="314"/>
      <c r="I676" s="314"/>
      <c r="J676" s="314"/>
      <c r="K676" s="319"/>
      <c r="L676" s="314"/>
      <c r="M676" s="314"/>
      <c r="N676" s="314"/>
      <c r="O676" s="314"/>
      <c r="P676" s="314"/>
      <c r="Q676" s="314"/>
      <c r="R676" s="314"/>
      <c r="S676" s="314"/>
      <c r="T676" s="314"/>
      <c r="U676" s="314"/>
      <c r="V676" s="314"/>
      <c r="W676" s="314"/>
      <c r="X676" s="314"/>
      <c r="Y676" s="314"/>
      <c r="Z676" s="314"/>
    </row>
    <row r="677" ht="12.0" customHeight="1">
      <c r="A677" s="314"/>
      <c r="B677" s="1"/>
      <c r="C677" s="1"/>
      <c r="D677" s="1"/>
      <c r="E677" s="1"/>
      <c r="F677" s="1"/>
      <c r="G677" s="314"/>
      <c r="H677" s="314"/>
      <c r="I677" s="314"/>
      <c r="J677" s="314"/>
      <c r="K677" s="319"/>
      <c r="L677" s="314"/>
      <c r="M677" s="314"/>
      <c r="N677" s="314"/>
      <c r="O677" s="314"/>
      <c r="P677" s="314"/>
      <c r="Q677" s="314"/>
      <c r="R677" s="314"/>
      <c r="S677" s="314"/>
      <c r="T677" s="314"/>
      <c r="U677" s="314"/>
      <c r="V677" s="314"/>
      <c r="W677" s="314"/>
      <c r="X677" s="314"/>
      <c r="Y677" s="314"/>
      <c r="Z677" s="314"/>
    </row>
    <row r="678" ht="12.0" customHeight="1">
      <c r="A678" s="314"/>
      <c r="B678" s="1"/>
      <c r="C678" s="1"/>
      <c r="D678" s="1"/>
      <c r="E678" s="1"/>
      <c r="F678" s="1"/>
      <c r="G678" s="314"/>
      <c r="H678" s="314"/>
      <c r="I678" s="314"/>
      <c r="J678" s="314"/>
      <c r="K678" s="319"/>
      <c r="L678" s="314"/>
      <c r="M678" s="314"/>
      <c r="N678" s="314"/>
      <c r="O678" s="314"/>
      <c r="P678" s="314"/>
      <c r="Q678" s="314"/>
      <c r="R678" s="314"/>
      <c r="S678" s="314"/>
      <c r="T678" s="314"/>
      <c r="U678" s="314"/>
      <c r="V678" s="314"/>
      <c r="W678" s="314"/>
      <c r="X678" s="314"/>
      <c r="Y678" s="314"/>
      <c r="Z678" s="314"/>
    </row>
    <row r="679" ht="12.0" customHeight="1">
      <c r="A679" s="314"/>
      <c r="B679" s="1"/>
      <c r="C679" s="1"/>
      <c r="D679" s="1"/>
      <c r="E679" s="1"/>
      <c r="F679" s="1"/>
      <c r="G679" s="314"/>
      <c r="H679" s="314"/>
      <c r="I679" s="314"/>
      <c r="J679" s="314"/>
      <c r="K679" s="319"/>
      <c r="L679" s="314"/>
      <c r="M679" s="314"/>
      <c r="N679" s="314"/>
      <c r="O679" s="314"/>
      <c r="P679" s="314"/>
      <c r="Q679" s="314"/>
      <c r="R679" s="314"/>
      <c r="S679" s="314"/>
      <c r="T679" s="314"/>
      <c r="U679" s="314"/>
      <c r="V679" s="314"/>
      <c r="W679" s="314"/>
      <c r="X679" s="314"/>
      <c r="Y679" s="314"/>
      <c r="Z679" s="314"/>
    </row>
    <row r="680" ht="12.0" customHeight="1">
      <c r="A680" s="314"/>
      <c r="B680" s="1"/>
      <c r="C680" s="1"/>
      <c r="D680" s="1"/>
      <c r="E680" s="1"/>
      <c r="F680" s="1"/>
      <c r="G680" s="314"/>
      <c r="H680" s="314"/>
      <c r="I680" s="314"/>
      <c r="J680" s="314"/>
      <c r="K680" s="319"/>
      <c r="L680" s="314"/>
      <c r="M680" s="314"/>
      <c r="N680" s="314"/>
      <c r="O680" s="314"/>
      <c r="P680" s="314"/>
      <c r="Q680" s="314"/>
      <c r="R680" s="314"/>
      <c r="S680" s="314"/>
      <c r="T680" s="314"/>
      <c r="U680" s="314"/>
      <c r="V680" s="314"/>
      <c r="W680" s="314"/>
      <c r="X680" s="314"/>
      <c r="Y680" s="314"/>
      <c r="Z680" s="314"/>
    </row>
    <row r="681" ht="12.0" customHeight="1">
      <c r="A681" s="314"/>
      <c r="B681" s="1"/>
      <c r="C681" s="1"/>
      <c r="D681" s="1"/>
      <c r="E681" s="1"/>
      <c r="F681" s="1"/>
      <c r="G681" s="314"/>
      <c r="H681" s="314"/>
      <c r="I681" s="314"/>
      <c r="J681" s="314"/>
      <c r="K681" s="319"/>
      <c r="L681" s="314"/>
      <c r="M681" s="314"/>
      <c r="N681" s="314"/>
      <c r="O681" s="314"/>
      <c r="P681" s="314"/>
      <c r="Q681" s="314"/>
      <c r="R681" s="314"/>
      <c r="S681" s="314"/>
      <c r="T681" s="314"/>
      <c r="U681" s="314"/>
      <c r="V681" s="314"/>
      <c r="W681" s="314"/>
      <c r="X681" s="314"/>
      <c r="Y681" s="314"/>
      <c r="Z681" s="314"/>
    </row>
    <row r="682" ht="12.0" customHeight="1">
      <c r="A682" s="314"/>
      <c r="B682" s="1"/>
      <c r="C682" s="1"/>
      <c r="D682" s="1"/>
      <c r="E682" s="1"/>
      <c r="F682" s="1"/>
      <c r="G682" s="314"/>
      <c r="H682" s="314"/>
      <c r="I682" s="314"/>
      <c r="J682" s="314"/>
      <c r="K682" s="319"/>
      <c r="L682" s="314"/>
      <c r="M682" s="314"/>
      <c r="N682" s="314"/>
      <c r="O682" s="314"/>
      <c r="P682" s="314"/>
      <c r="Q682" s="314"/>
      <c r="R682" s="314"/>
      <c r="S682" s="314"/>
      <c r="T682" s="314"/>
      <c r="U682" s="314"/>
      <c r="V682" s="314"/>
      <c r="W682" s="314"/>
      <c r="X682" s="314"/>
      <c r="Y682" s="314"/>
      <c r="Z682" s="314"/>
    </row>
    <row r="683" ht="12.0" customHeight="1">
      <c r="A683" s="314"/>
      <c r="B683" s="1"/>
      <c r="C683" s="1"/>
      <c r="D683" s="1"/>
      <c r="E683" s="1"/>
      <c r="F683" s="1"/>
      <c r="G683" s="314"/>
      <c r="H683" s="314"/>
      <c r="I683" s="314"/>
      <c r="J683" s="314"/>
      <c r="K683" s="319"/>
      <c r="L683" s="314"/>
      <c r="M683" s="314"/>
      <c r="N683" s="314"/>
      <c r="O683" s="314"/>
      <c r="P683" s="314"/>
      <c r="Q683" s="314"/>
      <c r="R683" s="314"/>
      <c r="S683" s="314"/>
      <c r="T683" s="314"/>
      <c r="U683" s="314"/>
      <c r="V683" s="314"/>
      <c r="W683" s="314"/>
      <c r="X683" s="314"/>
      <c r="Y683" s="314"/>
      <c r="Z683" s="314"/>
    </row>
    <row r="684" ht="12.0" customHeight="1">
      <c r="A684" s="314"/>
      <c r="B684" s="1"/>
      <c r="C684" s="1"/>
      <c r="D684" s="1"/>
      <c r="E684" s="1"/>
      <c r="F684" s="1"/>
      <c r="G684" s="314"/>
      <c r="H684" s="314"/>
      <c r="I684" s="314"/>
      <c r="J684" s="314"/>
      <c r="K684" s="319"/>
      <c r="L684" s="314"/>
      <c r="M684" s="314"/>
      <c r="N684" s="314"/>
      <c r="O684" s="314"/>
      <c r="P684" s="314"/>
      <c r="Q684" s="314"/>
      <c r="R684" s="314"/>
      <c r="S684" s="314"/>
      <c r="T684" s="314"/>
      <c r="U684" s="314"/>
      <c r="V684" s="314"/>
      <c r="W684" s="314"/>
      <c r="X684" s="314"/>
      <c r="Y684" s="314"/>
      <c r="Z684" s="314"/>
    </row>
    <row r="685" ht="12.0" customHeight="1">
      <c r="A685" s="314"/>
      <c r="B685" s="1"/>
      <c r="C685" s="1"/>
      <c r="D685" s="1"/>
      <c r="E685" s="1"/>
      <c r="F685" s="1"/>
      <c r="G685" s="314"/>
      <c r="H685" s="314"/>
      <c r="I685" s="314"/>
      <c r="J685" s="314"/>
      <c r="K685" s="319"/>
      <c r="L685" s="314"/>
      <c r="M685" s="314"/>
      <c r="N685" s="314"/>
      <c r="O685" s="314"/>
      <c r="P685" s="314"/>
      <c r="Q685" s="314"/>
      <c r="R685" s="314"/>
      <c r="S685" s="314"/>
      <c r="T685" s="314"/>
      <c r="U685" s="314"/>
      <c r="V685" s="314"/>
      <c r="W685" s="314"/>
      <c r="X685" s="314"/>
      <c r="Y685" s="314"/>
      <c r="Z685" s="314"/>
    </row>
    <row r="686" ht="12.0" customHeight="1">
      <c r="A686" s="314"/>
      <c r="B686" s="1"/>
      <c r="C686" s="1"/>
      <c r="D686" s="1"/>
      <c r="E686" s="1"/>
      <c r="F686" s="1"/>
      <c r="G686" s="314"/>
      <c r="H686" s="314"/>
      <c r="I686" s="314"/>
      <c r="J686" s="314"/>
      <c r="K686" s="319"/>
      <c r="L686" s="314"/>
      <c r="M686" s="314"/>
      <c r="N686" s="314"/>
      <c r="O686" s="314"/>
      <c r="P686" s="314"/>
      <c r="Q686" s="314"/>
      <c r="R686" s="314"/>
      <c r="S686" s="314"/>
      <c r="T686" s="314"/>
      <c r="U686" s="314"/>
      <c r="V686" s="314"/>
      <c r="W686" s="314"/>
      <c r="X686" s="314"/>
      <c r="Y686" s="314"/>
      <c r="Z686" s="314"/>
    </row>
    <row r="687" ht="12.0" customHeight="1">
      <c r="A687" s="314"/>
      <c r="B687" s="1"/>
      <c r="C687" s="1"/>
      <c r="D687" s="1"/>
      <c r="E687" s="1"/>
      <c r="F687" s="1"/>
      <c r="G687" s="314"/>
      <c r="H687" s="314"/>
      <c r="I687" s="314"/>
      <c r="J687" s="314"/>
      <c r="K687" s="319"/>
      <c r="L687" s="314"/>
      <c r="M687" s="314"/>
      <c r="N687" s="314"/>
      <c r="O687" s="314"/>
      <c r="P687" s="314"/>
      <c r="Q687" s="314"/>
      <c r="R687" s="314"/>
      <c r="S687" s="314"/>
      <c r="T687" s="314"/>
      <c r="U687" s="314"/>
      <c r="V687" s="314"/>
      <c r="W687" s="314"/>
      <c r="X687" s="314"/>
      <c r="Y687" s="314"/>
      <c r="Z687" s="314"/>
    </row>
    <row r="688" ht="12.0" customHeight="1">
      <c r="A688" s="314"/>
      <c r="B688" s="1"/>
      <c r="C688" s="1"/>
      <c r="D688" s="1"/>
      <c r="E688" s="1"/>
      <c r="F688" s="1"/>
      <c r="G688" s="314"/>
      <c r="H688" s="314"/>
      <c r="I688" s="314"/>
      <c r="J688" s="314"/>
      <c r="K688" s="319"/>
      <c r="L688" s="314"/>
      <c r="M688" s="314"/>
      <c r="N688" s="314"/>
      <c r="O688" s="314"/>
      <c r="P688" s="314"/>
      <c r="Q688" s="314"/>
      <c r="R688" s="314"/>
      <c r="S688" s="314"/>
      <c r="T688" s="314"/>
      <c r="U688" s="314"/>
      <c r="V688" s="314"/>
      <c r="W688" s="314"/>
      <c r="X688" s="314"/>
      <c r="Y688" s="314"/>
      <c r="Z688" s="314"/>
    </row>
    <row r="689" ht="12.0" customHeight="1">
      <c r="A689" s="314"/>
      <c r="B689" s="1"/>
      <c r="C689" s="1"/>
      <c r="D689" s="1"/>
      <c r="E689" s="1"/>
      <c r="F689" s="1"/>
      <c r="G689" s="314"/>
      <c r="H689" s="314"/>
      <c r="I689" s="314"/>
      <c r="J689" s="314"/>
      <c r="K689" s="319"/>
      <c r="L689" s="314"/>
      <c r="M689" s="314"/>
      <c r="N689" s="314"/>
      <c r="O689" s="314"/>
      <c r="P689" s="314"/>
      <c r="Q689" s="314"/>
      <c r="R689" s="314"/>
      <c r="S689" s="314"/>
      <c r="T689" s="314"/>
      <c r="U689" s="314"/>
      <c r="V689" s="314"/>
      <c r="W689" s="314"/>
      <c r="X689" s="314"/>
      <c r="Y689" s="314"/>
      <c r="Z689" s="314"/>
    </row>
    <row r="690" ht="12.0" customHeight="1">
      <c r="A690" s="314"/>
      <c r="B690" s="1"/>
      <c r="C690" s="1"/>
      <c r="D690" s="1"/>
      <c r="E690" s="1"/>
      <c r="F690" s="1"/>
      <c r="G690" s="314"/>
      <c r="H690" s="314"/>
      <c r="I690" s="314"/>
      <c r="J690" s="314"/>
      <c r="K690" s="319"/>
      <c r="L690" s="314"/>
      <c r="M690" s="314"/>
      <c r="N690" s="314"/>
      <c r="O690" s="314"/>
      <c r="P690" s="314"/>
      <c r="Q690" s="314"/>
      <c r="R690" s="314"/>
      <c r="S690" s="314"/>
      <c r="T690" s="314"/>
      <c r="U690" s="314"/>
      <c r="V690" s="314"/>
      <c r="W690" s="314"/>
      <c r="X690" s="314"/>
      <c r="Y690" s="314"/>
      <c r="Z690" s="314"/>
    </row>
    <row r="691" ht="12.0" customHeight="1">
      <c r="A691" s="314"/>
      <c r="B691" s="1"/>
      <c r="C691" s="1"/>
      <c r="D691" s="1"/>
      <c r="E691" s="1"/>
      <c r="F691" s="1"/>
      <c r="G691" s="314"/>
      <c r="H691" s="314"/>
      <c r="I691" s="314"/>
      <c r="J691" s="314"/>
      <c r="K691" s="319"/>
      <c r="L691" s="314"/>
      <c r="M691" s="314"/>
      <c r="N691" s="314"/>
      <c r="O691" s="314"/>
      <c r="P691" s="314"/>
      <c r="Q691" s="314"/>
      <c r="R691" s="314"/>
      <c r="S691" s="314"/>
      <c r="T691" s="314"/>
      <c r="U691" s="314"/>
      <c r="V691" s="314"/>
      <c r="W691" s="314"/>
      <c r="X691" s="314"/>
      <c r="Y691" s="314"/>
      <c r="Z691" s="314"/>
    </row>
    <row r="692" ht="12.0" customHeight="1">
      <c r="A692" s="314"/>
      <c r="B692" s="1"/>
      <c r="C692" s="1"/>
      <c r="D692" s="1"/>
      <c r="E692" s="1"/>
      <c r="F692" s="1"/>
      <c r="G692" s="314"/>
      <c r="H692" s="314"/>
      <c r="I692" s="314"/>
      <c r="J692" s="314"/>
      <c r="K692" s="319"/>
      <c r="L692" s="314"/>
      <c r="M692" s="314"/>
      <c r="N692" s="314"/>
      <c r="O692" s="314"/>
      <c r="P692" s="314"/>
      <c r="Q692" s="314"/>
      <c r="R692" s="314"/>
      <c r="S692" s="314"/>
      <c r="T692" s="314"/>
      <c r="U692" s="314"/>
      <c r="V692" s="314"/>
      <c r="W692" s="314"/>
      <c r="X692" s="314"/>
      <c r="Y692" s="314"/>
      <c r="Z692" s="314"/>
    </row>
    <row r="693" ht="12.0" customHeight="1">
      <c r="A693" s="314"/>
      <c r="B693" s="1"/>
      <c r="C693" s="1"/>
      <c r="D693" s="1"/>
      <c r="E693" s="1"/>
      <c r="F693" s="1"/>
      <c r="G693" s="314"/>
      <c r="H693" s="314"/>
      <c r="I693" s="314"/>
      <c r="J693" s="314"/>
      <c r="K693" s="319"/>
      <c r="L693" s="314"/>
      <c r="M693" s="314"/>
      <c r="N693" s="314"/>
      <c r="O693" s="314"/>
      <c r="P693" s="314"/>
      <c r="Q693" s="314"/>
      <c r="R693" s="314"/>
      <c r="S693" s="314"/>
      <c r="T693" s="314"/>
      <c r="U693" s="314"/>
      <c r="V693" s="314"/>
      <c r="W693" s="314"/>
      <c r="X693" s="314"/>
      <c r="Y693" s="314"/>
      <c r="Z693" s="314"/>
    </row>
    <row r="694" ht="12.0" customHeight="1">
      <c r="A694" s="314"/>
      <c r="B694" s="1"/>
      <c r="C694" s="1"/>
      <c r="D694" s="1"/>
      <c r="E694" s="1"/>
      <c r="F694" s="1"/>
      <c r="G694" s="314"/>
      <c r="H694" s="314"/>
      <c r="I694" s="314"/>
      <c r="J694" s="314"/>
      <c r="K694" s="319"/>
      <c r="L694" s="314"/>
      <c r="M694" s="314"/>
      <c r="N694" s="314"/>
      <c r="O694" s="314"/>
      <c r="P694" s="314"/>
      <c r="Q694" s="314"/>
      <c r="R694" s="314"/>
      <c r="S694" s="314"/>
      <c r="T694" s="314"/>
      <c r="U694" s="314"/>
      <c r="V694" s="314"/>
      <c r="W694" s="314"/>
      <c r="X694" s="314"/>
      <c r="Y694" s="314"/>
      <c r="Z694" s="314"/>
    </row>
    <row r="695" ht="12.0" customHeight="1">
      <c r="A695" s="314"/>
      <c r="B695" s="1"/>
      <c r="C695" s="1"/>
      <c r="D695" s="1"/>
      <c r="E695" s="1"/>
      <c r="F695" s="1"/>
      <c r="G695" s="314"/>
      <c r="H695" s="314"/>
      <c r="I695" s="314"/>
      <c r="J695" s="314"/>
      <c r="K695" s="319"/>
      <c r="L695" s="314"/>
      <c r="M695" s="314"/>
      <c r="N695" s="314"/>
      <c r="O695" s="314"/>
      <c r="P695" s="314"/>
      <c r="Q695" s="314"/>
      <c r="R695" s="314"/>
      <c r="S695" s="314"/>
      <c r="T695" s="314"/>
      <c r="U695" s="314"/>
      <c r="V695" s="314"/>
      <c r="W695" s="314"/>
      <c r="X695" s="314"/>
      <c r="Y695" s="314"/>
      <c r="Z695" s="314"/>
    </row>
    <row r="696" ht="12.0" customHeight="1">
      <c r="A696" s="314"/>
      <c r="B696" s="1"/>
      <c r="C696" s="1"/>
      <c r="D696" s="1"/>
      <c r="E696" s="1"/>
      <c r="F696" s="1"/>
      <c r="G696" s="314"/>
      <c r="H696" s="314"/>
      <c r="I696" s="314"/>
      <c r="J696" s="314"/>
      <c r="K696" s="319"/>
      <c r="L696" s="314"/>
      <c r="M696" s="314"/>
      <c r="N696" s="314"/>
      <c r="O696" s="314"/>
      <c r="P696" s="314"/>
      <c r="Q696" s="314"/>
      <c r="R696" s="314"/>
      <c r="S696" s="314"/>
      <c r="T696" s="314"/>
      <c r="U696" s="314"/>
      <c r="V696" s="314"/>
      <c r="W696" s="314"/>
      <c r="X696" s="314"/>
      <c r="Y696" s="314"/>
      <c r="Z696" s="314"/>
    </row>
    <row r="697" ht="12.0" customHeight="1">
      <c r="A697" s="314"/>
      <c r="B697" s="1"/>
      <c r="C697" s="1"/>
      <c r="D697" s="1"/>
      <c r="E697" s="1"/>
      <c r="F697" s="1"/>
      <c r="G697" s="314"/>
      <c r="H697" s="314"/>
      <c r="I697" s="314"/>
      <c r="J697" s="314"/>
      <c r="K697" s="319"/>
      <c r="L697" s="314"/>
      <c r="M697" s="314"/>
      <c r="N697" s="314"/>
      <c r="O697" s="314"/>
      <c r="P697" s="314"/>
      <c r="Q697" s="314"/>
      <c r="R697" s="314"/>
      <c r="S697" s="314"/>
      <c r="T697" s="314"/>
      <c r="U697" s="314"/>
      <c r="V697" s="314"/>
      <c r="W697" s="314"/>
      <c r="X697" s="314"/>
      <c r="Y697" s="314"/>
      <c r="Z697" s="314"/>
    </row>
    <row r="698" ht="12.0" customHeight="1">
      <c r="A698" s="314"/>
      <c r="B698" s="1"/>
      <c r="C698" s="1"/>
      <c r="D698" s="1"/>
      <c r="E698" s="1"/>
      <c r="F698" s="1"/>
      <c r="G698" s="314"/>
      <c r="H698" s="314"/>
      <c r="I698" s="314"/>
      <c r="J698" s="314"/>
      <c r="K698" s="319"/>
      <c r="L698" s="314"/>
      <c r="M698" s="314"/>
      <c r="N698" s="314"/>
      <c r="O698" s="314"/>
      <c r="P698" s="314"/>
      <c r="Q698" s="314"/>
      <c r="R698" s="314"/>
      <c r="S698" s="314"/>
      <c r="T698" s="314"/>
      <c r="U698" s="314"/>
      <c r="V698" s="314"/>
      <c r="W698" s="314"/>
      <c r="X698" s="314"/>
      <c r="Y698" s="314"/>
      <c r="Z698" s="314"/>
    </row>
    <row r="699" ht="12.0" customHeight="1">
      <c r="A699" s="314"/>
      <c r="B699" s="1"/>
      <c r="C699" s="1"/>
      <c r="D699" s="1"/>
      <c r="E699" s="1"/>
      <c r="F699" s="1"/>
      <c r="G699" s="314"/>
      <c r="H699" s="314"/>
      <c r="I699" s="314"/>
      <c r="J699" s="314"/>
      <c r="K699" s="319"/>
      <c r="L699" s="314"/>
      <c r="M699" s="314"/>
      <c r="N699" s="314"/>
      <c r="O699" s="314"/>
      <c r="P699" s="314"/>
      <c r="Q699" s="314"/>
      <c r="R699" s="314"/>
      <c r="S699" s="314"/>
      <c r="T699" s="314"/>
      <c r="U699" s="314"/>
      <c r="V699" s="314"/>
      <c r="W699" s="314"/>
      <c r="X699" s="314"/>
      <c r="Y699" s="314"/>
      <c r="Z699" s="314"/>
    </row>
    <row r="700" ht="12.0" customHeight="1">
      <c r="A700" s="314"/>
      <c r="B700" s="1"/>
      <c r="C700" s="1"/>
      <c r="D700" s="1"/>
      <c r="E700" s="1"/>
      <c r="F700" s="1"/>
      <c r="G700" s="314"/>
      <c r="H700" s="314"/>
      <c r="I700" s="314"/>
      <c r="J700" s="314"/>
      <c r="K700" s="319"/>
      <c r="L700" s="314"/>
      <c r="M700" s="314"/>
      <c r="N700" s="314"/>
      <c r="O700" s="314"/>
      <c r="P700" s="314"/>
      <c r="Q700" s="314"/>
      <c r="R700" s="314"/>
      <c r="S700" s="314"/>
      <c r="T700" s="314"/>
      <c r="U700" s="314"/>
      <c r="V700" s="314"/>
      <c r="W700" s="314"/>
      <c r="X700" s="314"/>
      <c r="Y700" s="314"/>
      <c r="Z700" s="314"/>
    </row>
    <row r="701" ht="12.0" customHeight="1">
      <c r="A701" s="314"/>
      <c r="B701" s="1"/>
      <c r="C701" s="1"/>
      <c r="D701" s="1"/>
      <c r="E701" s="1"/>
      <c r="F701" s="1"/>
      <c r="G701" s="314"/>
      <c r="H701" s="314"/>
      <c r="I701" s="314"/>
      <c r="J701" s="314"/>
      <c r="K701" s="319"/>
      <c r="L701" s="314"/>
      <c r="M701" s="314"/>
      <c r="N701" s="314"/>
      <c r="O701" s="314"/>
      <c r="P701" s="314"/>
      <c r="Q701" s="314"/>
      <c r="R701" s="314"/>
      <c r="S701" s="314"/>
      <c r="T701" s="314"/>
      <c r="U701" s="314"/>
      <c r="V701" s="314"/>
      <c r="W701" s="314"/>
      <c r="X701" s="314"/>
      <c r="Y701" s="314"/>
      <c r="Z701" s="314"/>
    </row>
    <row r="702" ht="12.0" customHeight="1">
      <c r="A702" s="314"/>
      <c r="B702" s="1"/>
      <c r="C702" s="1"/>
      <c r="D702" s="1"/>
      <c r="E702" s="1"/>
      <c r="F702" s="1"/>
      <c r="G702" s="314"/>
      <c r="H702" s="314"/>
      <c r="I702" s="314"/>
      <c r="J702" s="314"/>
      <c r="K702" s="319"/>
      <c r="L702" s="314"/>
      <c r="M702" s="314"/>
      <c r="N702" s="314"/>
      <c r="O702" s="314"/>
      <c r="P702" s="314"/>
      <c r="Q702" s="314"/>
      <c r="R702" s="314"/>
      <c r="S702" s="314"/>
      <c r="T702" s="314"/>
      <c r="U702" s="314"/>
      <c r="V702" s="314"/>
      <c r="W702" s="314"/>
      <c r="X702" s="314"/>
      <c r="Y702" s="314"/>
      <c r="Z702" s="314"/>
    </row>
    <row r="703" ht="12.0" customHeight="1">
      <c r="A703" s="314"/>
      <c r="B703" s="1"/>
      <c r="C703" s="1"/>
      <c r="D703" s="1"/>
      <c r="E703" s="1"/>
      <c r="F703" s="1"/>
      <c r="G703" s="314"/>
      <c r="H703" s="314"/>
      <c r="I703" s="314"/>
      <c r="J703" s="314"/>
      <c r="K703" s="319"/>
      <c r="L703" s="314"/>
      <c r="M703" s="314"/>
      <c r="N703" s="314"/>
      <c r="O703" s="314"/>
      <c r="P703" s="314"/>
      <c r="Q703" s="314"/>
      <c r="R703" s="314"/>
      <c r="S703" s="314"/>
      <c r="T703" s="314"/>
      <c r="U703" s="314"/>
      <c r="V703" s="314"/>
      <c r="W703" s="314"/>
      <c r="X703" s="314"/>
      <c r="Y703" s="314"/>
      <c r="Z703" s="314"/>
    </row>
    <row r="704" ht="12.0" customHeight="1">
      <c r="A704" s="314"/>
      <c r="B704" s="1"/>
      <c r="C704" s="1"/>
      <c r="D704" s="1"/>
      <c r="E704" s="1"/>
      <c r="F704" s="1"/>
      <c r="G704" s="314"/>
      <c r="H704" s="314"/>
      <c r="I704" s="314"/>
      <c r="J704" s="314"/>
      <c r="K704" s="319"/>
      <c r="L704" s="314"/>
      <c r="M704" s="314"/>
      <c r="N704" s="314"/>
      <c r="O704" s="314"/>
      <c r="P704" s="314"/>
      <c r="Q704" s="314"/>
      <c r="R704" s="314"/>
      <c r="S704" s="314"/>
      <c r="T704" s="314"/>
      <c r="U704" s="314"/>
      <c r="V704" s="314"/>
      <c r="W704" s="314"/>
      <c r="X704" s="314"/>
      <c r="Y704" s="314"/>
      <c r="Z704" s="314"/>
    </row>
    <row r="705" ht="12.0" customHeight="1">
      <c r="A705" s="314"/>
      <c r="B705" s="1"/>
      <c r="C705" s="1"/>
      <c r="D705" s="1"/>
      <c r="E705" s="1"/>
      <c r="F705" s="1"/>
      <c r="G705" s="314"/>
      <c r="H705" s="314"/>
      <c r="I705" s="314"/>
      <c r="J705" s="314"/>
      <c r="K705" s="319"/>
      <c r="L705" s="314"/>
      <c r="M705" s="314"/>
      <c r="N705" s="314"/>
      <c r="O705" s="314"/>
      <c r="P705" s="314"/>
      <c r="Q705" s="314"/>
      <c r="R705" s="314"/>
      <c r="S705" s="314"/>
      <c r="T705" s="314"/>
      <c r="U705" s="314"/>
      <c r="V705" s="314"/>
      <c r="W705" s="314"/>
      <c r="X705" s="314"/>
      <c r="Y705" s="314"/>
      <c r="Z705" s="314"/>
    </row>
    <row r="706" ht="12.0" customHeight="1">
      <c r="A706" s="314"/>
      <c r="B706" s="1"/>
      <c r="C706" s="1"/>
      <c r="D706" s="1"/>
      <c r="E706" s="1"/>
      <c r="F706" s="1"/>
      <c r="G706" s="314"/>
      <c r="H706" s="314"/>
      <c r="I706" s="314"/>
      <c r="J706" s="314"/>
      <c r="K706" s="319"/>
      <c r="L706" s="314"/>
      <c r="M706" s="314"/>
      <c r="N706" s="314"/>
      <c r="O706" s="314"/>
      <c r="P706" s="314"/>
      <c r="Q706" s="314"/>
      <c r="R706" s="314"/>
      <c r="S706" s="314"/>
      <c r="T706" s="314"/>
      <c r="U706" s="314"/>
      <c r="V706" s="314"/>
      <c r="W706" s="314"/>
      <c r="X706" s="314"/>
      <c r="Y706" s="314"/>
      <c r="Z706" s="314"/>
    </row>
    <row r="707" ht="12.0" customHeight="1">
      <c r="A707" s="314"/>
      <c r="B707" s="1"/>
      <c r="C707" s="1"/>
      <c r="D707" s="1"/>
      <c r="E707" s="1"/>
      <c r="F707" s="1"/>
      <c r="G707" s="314"/>
      <c r="H707" s="314"/>
      <c r="I707" s="314"/>
      <c r="J707" s="314"/>
      <c r="K707" s="319"/>
      <c r="L707" s="314"/>
      <c r="M707" s="314"/>
      <c r="N707" s="314"/>
      <c r="O707" s="314"/>
      <c r="P707" s="314"/>
      <c r="Q707" s="314"/>
      <c r="R707" s="314"/>
      <c r="S707" s="314"/>
      <c r="T707" s="314"/>
      <c r="U707" s="314"/>
      <c r="V707" s="314"/>
      <c r="W707" s="314"/>
      <c r="X707" s="314"/>
      <c r="Y707" s="314"/>
      <c r="Z707" s="314"/>
    </row>
    <row r="708" ht="12.0" customHeight="1">
      <c r="A708" s="314"/>
      <c r="B708" s="1"/>
      <c r="C708" s="1"/>
      <c r="D708" s="1"/>
      <c r="E708" s="1"/>
      <c r="F708" s="1"/>
      <c r="G708" s="314"/>
      <c r="H708" s="314"/>
      <c r="I708" s="314"/>
      <c r="J708" s="314"/>
      <c r="K708" s="319"/>
      <c r="L708" s="314"/>
      <c r="M708" s="314"/>
      <c r="N708" s="314"/>
      <c r="O708" s="314"/>
      <c r="P708" s="314"/>
      <c r="Q708" s="314"/>
      <c r="R708" s="314"/>
      <c r="S708" s="314"/>
      <c r="T708" s="314"/>
      <c r="U708" s="314"/>
      <c r="V708" s="314"/>
      <c r="W708" s="314"/>
      <c r="X708" s="314"/>
      <c r="Y708" s="314"/>
      <c r="Z708" s="314"/>
    </row>
    <row r="709" ht="12.0" customHeight="1">
      <c r="A709" s="314"/>
      <c r="B709" s="1"/>
      <c r="C709" s="1"/>
      <c r="D709" s="1"/>
      <c r="E709" s="1"/>
      <c r="F709" s="1"/>
      <c r="G709" s="314"/>
      <c r="H709" s="314"/>
      <c r="I709" s="314"/>
      <c r="J709" s="314"/>
      <c r="K709" s="319"/>
      <c r="L709" s="314"/>
      <c r="M709" s="314"/>
      <c r="N709" s="314"/>
      <c r="O709" s="314"/>
      <c r="P709" s="314"/>
      <c r="Q709" s="314"/>
      <c r="R709" s="314"/>
      <c r="S709" s="314"/>
      <c r="T709" s="314"/>
      <c r="U709" s="314"/>
      <c r="V709" s="314"/>
      <c r="W709" s="314"/>
      <c r="X709" s="314"/>
      <c r="Y709" s="314"/>
      <c r="Z709" s="314"/>
    </row>
    <row r="710" ht="12.0" customHeight="1">
      <c r="A710" s="314"/>
      <c r="B710" s="1"/>
      <c r="C710" s="1"/>
      <c r="D710" s="1"/>
      <c r="E710" s="1"/>
      <c r="F710" s="1"/>
      <c r="G710" s="314"/>
      <c r="H710" s="314"/>
      <c r="I710" s="314"/>
      <c r="J710" s="314"/>
      <c r="K710" s="319"/>
      <c r="L710" s="314"/>
      <c r="M710" s="314"/>
      <c r="N710" s="314"/>
      <c r="O710" s="314"/>
      <c r="P710" s="314"/>
      <c r="Q710" s="314"/>
      <c r="R710" s="314"/>
      <c r="S710" s="314"/>
      <c r="T710" s="314"/>
      <c r="U710" s="314"/>
      <c r="V710" s="314"/>
      <c r="W710" s="314"/>
      <c r="X710" s="314"/>
      <c r="Y710" s="314"/>
      <c r="Z710" s="314"/>
    </row>
    <row r="711" ht="12.0" customHeight="1">
      <c r="A711" s="314"/>
      <c r="B711" s="1"/>
      <c r="C711" s="1"/>
      <c r="D711" s="1"/>
      <c r="E711" s="1"/>
      <c r="F711" s="1"/>
      <c r="G711" s="314"/>
      <c r="H711" s="314"/>
      <c r="I711" s="314"/>
      <c r="J711" s="314"/>
      <c r="K711" s="319"/>
      <c r="L711" s="314"/>
      <c r="M711" s="314"/>
      <c r="N711" s="314"/>
      <c r="O711" s="314"/>
      <c r="P711" s="314"/>
      <c r="Q711" s="314"/>
      <c r="R711" s="314"/>
      <c r="S711" s="314"/>
      <c r="T711" s="314"/>
      <c r="U711" s="314"/>
      <c r="V711" s="314"/>
      <c r="W711" s="314"/>
      <c r="X711" s="314"/>
      <c r="Y711" s="314"/>
      <c r="Z711" s="314"/>
    </row>
    <row r="712" ht="12.0" customHeight="1">
      <c r="A712" s="314"/>
      <c r="B712" s="1"/>
      <c r="C712" s="1"/>
      <c r="D712" s="1"/>
      <c r="E712" s="1"/>
      <c r="F712" s="1"/>
      <c r="G712" s="314"/>
      <c r="H712" s="314"/>
      <c r="I712" s="314"/>
      <c r="J712" s="314"/>
      <c r="K712" s="319"/>
      <c r="L712" s="314"/>
      <c r="M712" s="314"/>
      <c r="N712" s="314"/>
      <c r="O712" s="314"/>
      <c r="P712" s="314"/>
      <c r="Q712" s="314"/>
      <c r="R712" s="314"/>
      <c r="S712" s="314"/>
      <c r="T712" s="314"/>
      <c r="U712" s="314"/>
      <c r="V712" s="314"/>
      <c r="W712" s="314"/>
      <c r="X712" s="314"/>
      <c r="Y712" s="314"/>
      <c r="Z712" s="314"/>
    </row>
    <row r="713" ht="12.0" customHeight="1">
      <c r="A713" s="314"/>
      <c r="B713" s="1"/>
      <c r="C713" s="1"/>
      <c r="D713" s="1"/>
      <c r="E713" s="1"/>
      <c r="F713" s="1"/>
      <c r="G713" s="314"/>
      <c r="H713" s="314"/>
      <c r="I713" s="314"/>
      <c r="J713" s="314"/>
      <c r="K713" s="319"/>
      <c r="L713" s="314"/>
      <c r="M713" s="314"/>
      <c r="N713" s="314"/>
      <c r="O713" s="314"/>
      <c r="P713" s="314"/>
      <c r="Q713" s="314"/>
      <c r="R713" s="314"/>
      <c r="S713" s="314"/>
      <c r="T713" s="314"/>
      <c r="U713" s="314"/>
      <c r="V713" s="314"/>
      <c r="W713" s="314"/>
      <c r="X713" s="314"/>
      <c r="Y713" s="314"/>
      <c r="Z713" s="314"/>
    </row>
    <row r="714" ht="12.0" customHeight="1">
      <c r="A714" s="314"/>
      <c r="B714" s="1"/>
      <c r="C714" s="1"/>
      <c r="D714" s="1"/>
      <c r="E714" s="1"/>
      <c r="F714" s="1"/>
      <c r="G714" s="314"/>
      <c r="H714" s="314"/>
      <c r="I714" s="314"/>
      <c r="J714" s="314"/>
      <c r="K714" s="319"/>
      <c r="L714" s="314"/>
      <c r="M714" s="314"/>
      <c r="N714" s="314"/>
      <c r="O714" s="314"/>
      <c r="P714" s="314"/>
      <c r="Q714" s="314"/>
      <c r="R714" s="314"/>
      <c r="S714" s="314"/>
      <c r="T714" s="314"/>
      <c r="U714" s="314"/>
      <c r="V714" s="314"/>
      <c r="W714" s="314"/>
      <c r="X714" s="314"/>
      <c r="Y714" s="314"/>
      <c r="Z714" s="314"/>
    </row>
    <row r="715" ht="12.0" customHeight="1">
      <c r="A715" s="314"/>
      <c r="B715" s="1"/>
      <c r="C715" s="1"/>
      <c r="D715" s="1"/>
      <c r="E715" s="1"/>
      <c r="F715" s="1"/>
      <c r="G715" s="314"/>
      <c r="H715" s="314"/>
      <c r="I715" s="314"/>
      <c r="J715" s="314"/>
      <c r="K715" s="319"/>
      <c r="L715" s="314"/>
      <c r="M715" s="314"/>
      <c r="N715" s="314"/>
      <c r="O715" s="314"/>
      <c r="P715" s="314"/>
      <c r="Q715" s="314"/>
      <c r="R715" s="314"/>
      <c r="S715" s="314"/>
      <c r="T715" s="314"/>
      <c r="U715" s="314"/>
      <c r="V715" s="314"/>
      <c r="W715" s="314"/>
      <c r="X715" s="314"/>
      <c r="Y715" s="314"/>
      <c r="Z715" s="314"/>
    </row>
    <row r="716" ht="12.0" customHeight="1">
      <c r="A716" s="314"/>
      <c r="B716" s="1"/>
      <c r="C716" s="1"/>
      <c r="D716" s="1"/>
      <c r="E716" s="1"/>
      <c r="F716" s="1"/>
      <c r="G716" s="314"/>
      <c r="H716" s="314"/>
      <c r="I716" s="314"/>
      <c r="J716" s="314"/>
      <c r="K716" s="319"/>
      <c r="L716" s="314"/>
      <c r="M716" s="314"/>
      <c r="N716" s="314"/>
      <c r="O716" s="314"/>
      <c r="P716" s="314"/>
      <c r="Q716" s="314"/>
      <c r="R716" s="314"/>
      <c r="S716" s="314"/>
      <c r="T716" s="314"/>
      <c r="U716" s="314"/>
      <c r="V716" s="314"/>
      <c r="W716" s="314"/>
      <c r="X716" s="314"/>
      <c r="Y716" s="314"/>
      <c r="Z716" s="314"/>
    </row>
    <row r="717" ht="12.0" customHeight="1">
      <c r="A717" s="314"/>
      <c r="B717" s="1"/>
      <c r="C717" s="1"/>
      <c r="D717" s="1"/>
      <c r="E717" s="1"/>
      <c r="F717" s="1"/>
      <c r="G717" s="314"/>
      <c r="H717" s="314"/>
      <c r="I717" s="314"/>
      <c r="J717" s="314"/>
      <c r="K717" s="319"/>
      <c r="L717" s="314"/>
      <c r="M717" s="314"/>
      <c r="N717" s="314"/>
      <c r="O717" s="314"/>
      <c r="P717" s="314"/>
      <c r="Q717" s="314"/>
      <c r="R717" s="314"/>
      <c r="S717" s="314"/>
      <c r="T717" s="314"/>
      <c r="U717" s="314"/>
      <c r="V717" s="314"/>
      <c r="W717" s="314"/>
      <c r="X717" s="314"/>
      <c r="Y717" s="314"/>
      <c r="Z717" s="314"/>
    </row>
    <row r="718" ht="12.0" customHeight="1">
      <c r="A718" s="314"/>
      <c r="B718" s="1"/>
      <c r="C718" s="1"/>
      <c r="D718" s="1"/>
      <c r="E718" s="1"/>
      <c r="F718" s="1"/>
      <c r="G718" s="314"/>
      <c r="H718" s="314"/>
      <c r="I718" s="314"/>
      <c r="J718" s="314"/>
      <c r="K718" s="319"/>
      <c r="L718" s="314"/>
      <c r="M718" s="314"/>
      <c r="N718" s="314"/>
      <c r="O718" s="314"/>
      <c r="P718" s="314"/>
      <c r="Q718" s="314"/>
      <c r="R718" s="314"/>
      <c r="S718" s="314"/>
      <c r="T718" s="314"/>
      <c r="U718" s="314"/>
      <c r="V718" s="314"/>
      <c r="W718" s="314"/>
      <c r="X718" s="314"/>
      <c r="Y718" s="314"/>
      <c r="Z718" s="314"/>
    </row>
    <row r="719" ht="12.0" customHeight="1">
      <c r="A719" s="314"/>
      <c r="B719" s="1"/>
      <c r="C719" s="1"/>
      <c r="D719" s="1"/>
      <c r="E719" s="1"/>
      <c r="F719" s="1"/>
      <c r="G719" s="314"/>
      <c r="H719" s="314"/>
      <c r="I719" s="314"/>
      <c r="J719" s="314"/>
      <c r="K719" s="319"/>
      <c r="L719" s="314"/>
      <c r="M719" s="314"/>
      <c r="N719" s="314"/>
      <c r="O719" s="314"/>
      <c r="P719" s="314"/>
      <c r="Q719" s="314"/>
      <c r="R719" s="314"/>
      <c r="S719" s="314"/>
      <c r="T719" s="314"/>
      <c r="U719" s="314"/>
      <c r="V719" s="314"/>
      <c r="W719" s="314"/>
      <c r="X719" s="314"/>
      <c r="Y719" s="314"/>
      <c r="Z719" s="314"/>
    </row>
    <row r="720" ht="12.0" customHeight="1">
      <c r="A720" s="314"/>
      <c r="B720" s="1"/>
      <c r="C720" s="1"/>
      <c r="D720" s="1"/>
      <c r="E720" s="1"/>
      <c r="F720" s="1"/>
      <c r="G720" s="314"/>
      <c r="H720" s="314"/>
      <c r="I720" s="314"/>
      <c r="J720" s="314"/>
      <c r="K720" s="319"/>
      <c r="L720" s="314"/>
      <c r="M720" s="314"/>
      <c r="N720" s="314"/>
      <c r="O720" s="314"/>
      <c r="P720" s="314"/>
      <c r="Q720" s="314"/>
      <c r="R720" s="314"/>
      <c r="S720" s="314"/>
      <c r="T720" s="314"/>
      <c r="U720" s="314"/>
      <c r="V720" s="314"/>
      <c r="W720" s="314"/>
      <c r="X720" s="314"/>
      <c r="Y720" s="314"/>
      <c r="Z720" s="314"/>
    </row>
    <row r="721" ht="12.0" customHeight="1">
      <c r="A721" s="314"/>
      <c r="B721" s="1"/>
      <c r="C721" s="1"/>
      <c r="D721" s="1"/>
      <c r="E721" s="1"/>
      <c r="F721" s="1"/>
      <c r="G721" s="314"/>
      <c r="H721" s="314"/>
      <c r="I721" s="314"/>
      <c r="J721" s="314"/>
      <c r="K721" s="319"/>
      <c r="L721" s="314"/>
      <c r="M721" s="314"/>
      <c r="N721" s="314"/>
      <c r="O721" s="314"/>
      <c r="P721" s="314"/>
      <c r="Q721" s="314"/>
      <c r="R721" s="314"/>
      <c r="S721" s="314"/>
      <c r="T721" s="314"/>
      <c r="U721" s="314"/>
      <c r="V721" s="314"/>
      <c r="W721" s="314"/>
      <c r="X721" s="314"/>
      <c r="Y721" s="314"/>
      <c r="Z721" s="314"/>
    </row>
    <row r="722" ht="12.0" customHeight="1">
      <c r="A722" s="314"/>
      <c r="B722" s="1"/>
      <c r="C722" s="1"/>
      <c r="D722" s="1"/>
      <c r="E722" s="1"/>
      <c r="F722" s="1"/>
      <c r="G722" s="314"/>
      <c r="H722" s="314"/>
      <c r="I722" s="314"/>
      <c r="J722" s="314"/>
      <c r="K722" s="319"/>
      <c r="L722" s="314"/>
      <c r="M722" s="314"/>
      <c r="N722" s="314"/>
      <c r="O722" s="314"/>
      <c r="P722" s="314"/>
      <c r="Q722" s="314"/>
      <c r="R722" s="314"/>
      <c r="S722" s="314"/>
      <c r="T722" s="314"/>
      <c r="U722" s="314"/>
      <c r="V722" s="314"/>
      <c r="W722" s="314"/>
      <c r="X722" s="314"/>
      <c r="Y722" s="314"/>
      <c r="Z722" s="314"/>
    </row>
    <row r="723" ht="12.0" customHeight="1">
      <c r="A723" s="314"/>
      <c r="B723" s="1"/>
      <c r="C723" s="1"/>
      <c r="D723" s="1"/>
      <c r="E723" s="1"/>
      <c r="F723" s="1"/>
      <c r="G723" s="314"/>
      <c r="H723" s="314"/>
      <c r="I723" s="314"/>
      <c r="J723" s="314"/>
      <c r="K723" s="319"/>
      <c r="L723" s="314"/>
      <c r="M723" s="314"/>
      <c r="N723" s="314"/>
      <c r="O723" s="314"/>
      <c r="P723" s="314"/>
      <c r="Q723" s="314"/>
      <c r="R723" s="314"/>
      <c r="S723" s="314"/>
      <c r="T723" s="314"/>
      <c r="U723" s="314"/>
      <c r="V723" s="314"/>
      <c r="W723" s="314"/>
      <c r="X723" s="314"/>
      <c r="Y723" s="314"/>
      <c r="Z723" s="314"/>
    </row>
    <row r="724" ht="12.0" customHeight="1">
      <c r="A724" s="314"/>
      <c r="B724" s="1"/>
      <c r="C724" s="1"/>
      <c r="D724" s="1"/>
      <c r="E724" s="1"/>
      <c r="F724" s="1"/>
      <c r="G724" s="314"/>
      <c r="H724" s="314"/>
      <c r="I724" s="314"/>
      <c r="J724" s="314"/>
      <c r="K724" s="319"/>
      <c r="L724" s="314"/>
      <c r="M724" s="314"/>
      <c r="N724" s="314"/>
      <c r="O724" s="314"/>
      <c r="P724" s="314"/>
      <c r="Q724" s="314"/>
      <c r="R724" s="314"/>
      <c r="S724" s="314"/>
      <c r="T724" s="314"/>
      <c r="U724" s="314"/>
      <c r="V724" s="314"/>
      <c r="W724" s="314"/>
      <c r="X724" s="314"/>
      <c r="Y724" s="314"/>
      <c r="Z724" s="314"/>
    </row>
    <row r="725" ht="12.0" customHeight="1">
      <c r="A725" s="314"/>
      <c r="B725" s="1"/>
      <c r="C725" s="1"/>
      <c r="D725" s="1"/>
      <c r="E725" s="1"/>
      <c r="F725" s="1"/>
      <c r="G725" s="314"/>
      <c r="H725" s="314"/>
      <c r="I725" s="314"/>
      <c r="J725" s="314"/>
      <c r="K725" s="319"/>
      <c r="L725" s="314"/>
      <c r="M725" s="314"/>
      <c r="N725" s="314"/>
      <c r="O725" s="314"/>
      <c r="P725" s="314"/>
      <c r="Q725" s="314"/>
      <c r="R725" s="314"/>
      <c r="S725" s="314"/>
      <c r="T725" s="314"/>
      <c r="U725" s="314"/>
      <c r="V725" s="314"/>
      <c r="W725" s="314"/>
      <c r="X725" s="314"/>
      <c r="Y725" s="314"/>
      <c r="Z725" s="314"/>
    </row>
    <row r="726" ht="12.0" customHeight="1">
      <c r="A726" s="314"/>
      <c r="B726" s="1"/>
      <c r="C726" s="1"/>
      <c r="D726" s="1"/>
      <c r="E726" s="1"/>
      <c r="F726" s="1"/>
      <c r="G726" s="314"/>
      <c r="H726" s="314"/>
      <c r="I726" s="314"/>
      <c r="J726" s="314"/>
      <c r="K726" s="319"/>
      <c r="L726" s="314"/>
      <c r="M726" s="314"/>
      <c r="N726" s="314"/>
      <c r="O726" s="314"/>
      <c r="P726" s="314"/>
      <c r="Q726" s="314"/>
      <c r="R726" s="314"/>
      <c r="S726" s="314"/>
      <c r="T726" s="314"/>
      <c r="U726" s="314"/>
      <c r="V726" s="314"/>
      <c r="W726" s="314"/>
      <c r="X726" s="314"/>
      <c r="Y726" s="314"/>
      <c r="Z726" s="314"/>
    </row>
    <row r="727" ht="12.0" customHeight="1">
      <c r="A727" s="314"/>
      <c r="B727" s="1"/>
      <c r="C727" s="1"/>
      <c r="D727" s="1"/>
      <c r="E727" s="1"/>
      <c r="F727" s="1"/>
      <c r="G727" s="314"/>
      <c r="H727" s="314"/>
      <c r="I727" s="314"/>
      <c r="J727" s="314"/>
      <c r="K727" s="319"/>
      <c r="L727" s="314"/>
      <c r="M727" s="314"/>
      <c r="N727" s="314"/>
      <c r="O727" s="314"/>
      <c r="P727" s="314"/>
      <c r="Q727" s="314"/>
      <c r="R727" s="314"/>
      <c r="S727" s="314"/>
      <c r="T727" s="314"/>
      <c r="U727" s="314"/>
      <c r="V727" s="314"/>
      <c r="W727" s="314"/>
      <c r="X727" s="314"/>
      <c r="Y727" s="314"/>
      <c r="Z727" s="314"/>
    </row>
    <row r="728" ht="12.0" customHeight="1">
      <c r="A728" s="314"/>
      <c r="B728" s="1"/>
      <c r="C728" s="1"/>
      <c r="D728" s="1"/>
      <c r="E728" s="1"/>
      <c r="F728" s="1"/>
      <c r="G728" s="314"/>
      <c r="H728" s="314"/>
      <c r="I728" s="314"/>
      <c r="J728" s="314"/>
      <c r="K728" s="319"/>
      <c r="L728" s="314"/>
      <c r="M728" s="314"/>
      <c r="N728" s="314"/>
      <c r="O728" s="314"/>
      <c r="P728" s="314"/>
      <c r="Q728" s="314"/>
      <c r="R728" s="314"/>
      <c r="S728" s="314"/>
      <c r="T728" s="314"/>
      <c r="U728" s="314"/>
      <c r="V728" s="314"/>
      <c r="W728" s="314"/>
      <c r="X728" s="314"/>
      <c r="Y728" s="314"/>
      <c r="Z728" s="314"/>
    </row>
    <row r="729" ht="12.0" customHeight="1">
      <c r="A729" s="314"/>
      <c r="B729" s="1"/>
      <c r="C729" s="1"/>
      <c r="D729" s="1"/>
      <c r="E729" s="1"/>
      <c r="F729" s="1"/>
      <c r="G729" s="314"/>
      <c r="H729" s="314"/>
      <c r="I729" s="314"/>
      <c r="J729" s="314"/>
      <c r="K729" s="319"/>
      <c r="L729" s="314"/>
      <c r="M729" s="314"/>
      <c r="N729" s="314"/>
      <c r="O729" s="314"/>
      <c r="P729" s="314"/>
      <c r="Q729" s="314"/>
      <c r="R729" s="314"/>
      <c r="S729" s="314"/>
      <c r="T729" s="314"/>
      <c r="U729" s="314"/>
      <c r="V729" s="314"/>
      <c r="W729" s="314"/>
      <c r="X729" s="314"/>
      <c r="Y729" s="314"/>
      <c r="Z729" s="314"/>
    </row>
    <row r="730" ht="12.0" customHeight="1">
      <c r="A730" s="314"/>
      <c r="B730" s="1"/>
      <c r="C730" s="1"/>
      <c r="D730" s="1"/>
      <c r="E730" s="1"/>
      <c r="F730" s="1"/>
      <c r="G730" s="314"/>
      <c r="H730" s="314"/>
      <c r="I730" s="314"/>
      <c r="J730" s="314"/>
      <c r="K730" s="319"/>
      <c r="L730" s="314"/>
      <c r="M730" s="314"/>
      <c r="N730" s="314"/>
      <c r="O730" s="314"/>
      <c r="P730" s="314"/>
      <c r="Q730" s="314"/>
      <c r="R730" s="314"/>
      <c r="S730" s="314"/>
      <c r="T730" s="314"/>
      <c r="U730" s="314"/>
      <c r="V730" s="314"/>
      <c r="W730" s="314"/>
      <c r="X730" s="314"/>
      <c r="Y730" s="314"/>
      <c r="Z730" s="314"/>
    </row>
    <row r="731" ht="12.0" customHeight="1">
      <c r="A731" s="314"/>
      <c r="B731" s="1"/>
      <c r="C731" s="1"/>
      <c r="D731" s="1"/>
      <c r="E731" s="1"/>
      <c r="F731" s="1"/>
      <c r="G731" s="314"/>
      <c r="H731" s="314"/>
      <c r="I731" s="314"/>
      <c r="J731" s="314"/>
      <c r="K731" s="319"/>
      <c r="L731" s="314"/>
      <c r="M731" s="314"/>
      <c r="N731" s="314"/>
      <c r="O731" s="314"/>
      <c r="P731" s="314"/>
      <c r="Q731" s="314"/>
      <c r="R731" s="314"/>
      <c r="S731" s="314"/>
      <c r="T731" s="314"/>
      <c r="U731" s="314"/>
      <c r="V731" s="314"/>
      <c r="W731" s="314"/>
      <c r="X731" s="314"/>
      <c r="Y731" s="314"/>
      <c r="Z731" s="314"/>
    </row>
    <row r="732" ht="12.0" customHeight="1">
      <c r="A732" s="314"/>
      <c r="B732" s="1"/>
      <c r="C732" s="1"/>
      <c r="D732" s="1"/>
      <c r="E732" s="1"/>
      <c r="F732" s="1"/>
      <c r="G732" s="314"/>
      <c r="H732" s="314"/>
      <c r="I732" s="314"/>
      <c r="J732" s="314"/>
      <c r="K732" s="319"/>
      <c r="L732" s="314"/>
      <c r="M732" s="314"/>
      <c r="N732" s="314"/>
      <c r="O732" s="314"/>
      <c r="P732" s="314"/>
      <c r="Q732" s="314"/>
      <c r="R732" s="314"/>
      <c r="S732" s="314"/>
      <c r="T732" s="314"/>
      <c r="U732" s="314"/>
      <c r="V732" s="314"/>
      <c r="W732" s="314"/>
      <c r="X732" s="314"/>
      <c r="Y732" s="314"/>
      <c r="Z732" s="314"/>
    </row>
    <row r="733" ht="12.0" customHeight="1">
      <c r="A733" s="314"/>
      <c r="B733" s="1"/>
      <c r="C733" s="1"/>
      <c r="D733" s="1"/>
      <c r="E733" s="1"/>
      <c r="F733" s="1"/>
      <c r="G733" s="314"/>
      <c r="H733" s="314"/>
      <c r="I733" s="314"/>
      <c r="J733" s="314"/>
      <c r="K733" s="319"/>
      <c r="L733" s="314"/>
      <c r="M733" s="314"/>
      <c r="N733" s="314"/>
      <c r="O733" s="314"/>
      <c r="P733" s="314"/>
      <c r="Q733" s="314"/>
      <c r="R733" s="314"/>
      <c r="S733" s="314"/>
      <c r="T733" s="314"/>
      <c r="U733" s="314"/>
      <c r="V733" s="314"/>
      <c r="W733" s="314"/>
      <c r="X733" s="314"/>
      <c r="Y733" s="314"/>
      <c r="Z733" s="314"/>
    </row>
    <row r="734" ht="12.0" customHeight="1">
      <c r="A734" s="314"/>
      <c r="B734" s="1"/>
      <c r="C734" s="1"/>
      <c r="D734" s="1"/>
      <c r="E734" s="1"/>
      <c r="F734" s="1"/>
      <c r="G734" s="314"/>
      <c r="H734" s="314"/>
      <c r="I734" s="314"/>
      <c r="J734" s="314"/>
      <c r="K734" s="319"/>
      <c r="L734" s="314"/>
      <c r="M734" s="314"/>
      <c r="N734" s="314"/>
      <c r="O734" s="314"/>
      <c r="P734" s="314"/>
      <c r="Q734" s="314"/>
      <c r="R734" s="314"/>
      <c r="S734" s="314"/>
      <c r="T734" s="314"/>
      <c r="U734" s="314"/>
      <c r="V734" s="314"/>
      <c r="W734" s="314"/>
      <c r="X734" s="314"/>
      <c r="Y734" s="314"/>
      <c r="Z734" s="314"/>
    </row>
    <row r="735" ht="12.0" customHeight="1">
      <c r="A735" s="314"/>
      <c r="B735" s="1"/>
      <c r="C735" s="1"/>
      <c r="D735" s="1"/>
      <c r="E735" s="1"/>
      <c r="F735" s="1"/>
      <c r="G735" s="314"/>
      <c r="H735" s="314"/>
      <c r="I735" s="314"/>
      <c r="J735" s="314"/>
      <c r="K735" s="319"/>
      <c r="L735" s="314"/>
      <c r="M735" s="314"/>
      <c r="N735" s="314"/>
      <c r="O735" s="314"/>
      <c r="P735" s="314"/>
      <c r="Q735" s="314"/>
      <c r="R735" s="314"/>
      <c r="S735" s="314"/>
      <c r="T735" s="314"/>
      <c r="U735" s="314"/>
      <c r="V735" s="314"/>
      <c r="W735" s="314"/>
      <c r="X735" s="314"/>
      <c r="Y735" s="314"/>
      <c r="Z735" s="314"/>
    </row>
    <row r="736" ht="12.0" customHeight="1">
      <c r="A736" s="314"/>
      <c r="B736" s="1"/>
      <c r="C736" s="1"/>
      <c r="D736" s="1"/>
      <c r="E736" s="1"/>
      <c r="F736" s="1"/>
      <c r="G736" s="314"/>
      <c r="H736" s="314"/>
      <c r="I736" s="314"/>
      <c r="J736" s="314"/>
      <c r="K736" s="319"/>
      <c r="L736" s="314"/>
      <c r="M736" s="314"/>
      <c r="N736" s="314"/>
      <c r="O736" s="314"/>
      <c r="P736" s="314"/>
      <c r="Q736" s="314"/>
      <c r="R736" s="314"/>
      <c r="S736" s="314"/>
      <c r="T736" s="314"/>
      <c r="U736" s="314"/>
      <c r="V736" s="314"/>
      <c r="W736" s="314"/>
      <c r="X736" s="314"/>
      <c r="Y736" s="314"/>
      <c r="Z736" s="314"/>
    </row>
    <row r="737" ht="12.0" customHeight="1">
      <c r="A737" s="314"/>
      <c r="B737" s="1"/>
      <c r="C737" s="1"/>
      <c r="D737" s="1"/>
      <c r="E737" s="1"/>
      <c r="F737" s="1"/>
      <c r="G737" s="314"/>
      <c r="H737" s="314"/>
      <c r="I737" s="314"/>
      <c r="J737" s="314"/>
      <c r="K737" s="319"/>
      <c r="L737" s="314"/>
      <c r="M737" s="314"/>
      <c r="N737" s="314"/>
      <c r="O737" s="314"/>
      <c r="P737" s="314"/>
      <c r="Q737" s="314"/>
      <c r="R737" s="314"/>
      <c r="S737" s="314"/>
      <c r="T737" s="314"/>
      <c r="U737" s="314"/>
      <c r="V737" s="314"/>
      <c r="W737" s="314"/>
      <c r="X737" s="314"/>
      <c r="Y737" s="314"/>
      <c r="Z737" s="314"/>
    </row>
    <row r="738" ht="12.0" customHeight="1">
      <c r="A738" s="314"/>
      <c r="B738" s="1"/>
      <c r="C738" s="1"/>
      <c r="D738" s="1"/>
      <c r="E738" s="1"/>
      <c r="F738" s="1"/>
      <c r="G738" s="314"/>
      <c r="H738" s="314"/>
      <c r="I738" s="314"/>
      <c r="J738" s="314"/>
      <c r="K738" s="319"/>
      <c r="L738" s="314"/>
      <c r="M738" s="314"/>
      <c r="N738" s="314"/>
      <c r="O738" s="314"/>
      <c r="P738" s="314"/>
      <c r="Q738" s="314"/>
      <c r="R738" s="314"/>
      <c r="S738" s="314"/>
      <c r="T738" s="314"/>
      <c r="U738" s="314"/>
      <c r="V738" s="314"/>
      <c r="W738" s="314"/>
      <c r="X738" s="314"/>
      <c r="Y738" s="314"/>
      <c r="Z738" s="314"/>
    </row>
    <row r="739" ht="12.0" customHeight="1">
      <c r="A739" s="314"/>
      <c r="B739" s="1"/>
      <c r="C739" s="1"/>
      <c r="D739" s="1"/>
      <c r="E739" s="1"/>
      <c r="F739" s="1"/>
      <c r="G739" s="314"/>
      <c r="H739" s="314"/>
      <c r="I739" s="314"/>
      <c r="J739" s="314"/>
      <c r="K739" s="319"/>
      <c r="L739" s="314"/>
      <c r="M739" s="314"/>
      <c r="N739" s="314"/>
      <c r="O739" s="314"/>
      <c r="P739" s="314"/>
      <c r="Q739" s="314"/>
      <c r="R739" s="314"/>
      <c r="S739" s="314"/>
      <c r="T739" s="314"/>
      <c r="U739" s="314"/>
      <c r="V739" s="314"/>
      <c r="W739" s="314"/>
      <c r="X739" s="314"/>
      <c r="Y739" s="314"/>
      <c r="Z739" s="314"/>
    </row>
    <row r="740" ht="12.0" customHeight="1">
      <c r="A740" s="314"/>
      <c r="B740" s="1"/>
      <c r="C740" s="1"/>
      <c r="D740" s="1"/>
      <c r="E740" s="1"/>
      <c r="F740" s="1"/>
      <c r="G740" s="314"/>
      <c r="H740" s="314"/>
      <c r="I740" s="314"/>
      <c r="J740" s="314"/>
      <c r="K740" s="319"/>
      <c r="L740" s="314"/>
      <c r="M740" s="314"/>
      <c r="N740" s="314"/>
      <c r="O740" s="314"/>
      <c r="P740" s="314"/>
      <c r="Q740" s="314"/>
      <c r="R740" s="314"/>
      <c r="S740" s="314"/>
      <c r="T740" s="314"/>
      <c r="U740" s="314"/>
      <c r="V740" s="314"/>
      <c r="W740" s="314"/>
      <c r="X740" s="314"/>
      <c r="Y740" s="314"/>
      <c r="Z740" s="314"/>
    </row>
    <row r="741" ht="12.0" customHeight="1">
      <c r="A741" s="314"/>
      <c r="B741" s="1"/>
      <c r="C741" s="1"/>
      <c r="D741" s="1"/>
      <c r="E741" s="1"/>
      <c r="F741" s="1"/>
      <c r="G741" s="314"/>
      <c r="H741" s="314"/>
      <c r="I741" s="314"/>
      <c r="J741" s="314"/>
      <c r="K741" s="319"/>
      <c r="L741" s="314"/>
      <c r="M741" s="314"/>
      <c r="N741" s="314"/>
      <c r="O741" s="314"/>
      <c r="P741" s="314"/>
      <c r="Q741" s="314"/>
      <c r="R741" s="314"/>
      <c r="S741" s="314"/>
      <c r="T741" s="314"/>
      <c r="U741" s="314"/>
      <c r="V741" s="314"/>
      <c r="W741" s="314"/>
      <c r="X741" s="314"/>
      <c r="Y741" s="314"/>
      <c r="Z741" s="314"/>
    </row>
    <row r="742" ht="12.0" customHeight="1">
      <c r="A742" s="314"/>
      <c r="B742" s="1"/>
      <c r="C742" s="1"/>
      <c r="D742" s="1"/>
      <c r="E742" s="1"/>
      <c r="F742" s="1"/>
      <c r="G742" s="314"/>
      <c r="H742" s="314"/>
      <c r="I742" s="314"/>
      <c r="J742" s="314"/>
      <c r="K742" s="319"/>
      <c r="L742" s="314"/>
      <c r="M742" s="314"/>
      <c r="N742" s="314"/>
      <c r="O742" s="314"/>
      <c r="P742" s="314"/>
      <c r="Q742" s="314"/>
      <c r="R742" s="314"/>
      <c r="S742" s="314"/>
      <c r="T742" s="314"/>
      <c r="U742" s="314"/>
      <c r="V742" s="314"/>
      <c r="W742" s="314"/>
      <c r="X742" s="314"/>
      <c r="Y742" s="314"/>
      <c r="Z742" s="314"/>
    </row>
    <row r="743" ht="12.0" customHeight="1">
      <c r="A743" s="314"/>
      <c r="B743" s="1"/>
      <c r="C743" s="1"/>
      <c r="D743" s="1"/>
      <c r="E743" s="1"/>
      <c r="F743" s="1"/>
      <c r="G743" s="314"/>
      <c r="H743" s="314"/>
      <c r="I743" s="314"/>
      <c r="J743" s="314"/>
      <c r="K743" s="319"/>
      <c r="L743" s="314"/>
      <c r="M743" s="314"/>
      <c r="N743" s="314"/>
      <c r="O743" s="314"/>
      <c r="P743" s="314"/>
      <c r="Q743" s="314"/>
      <c r="R743" s="314"/>
      <c r="S743" s="314"/>
      <c r="T743" s="314"/>
      <c r="U743" s="314"/>
      <c r="V743" s="314"/>
      <c r="W743" s="314"/>
      <c r="X743" s="314"/>
      <c r="Y743" s="314"/>
      <c r="Z743" s="314"/>
    </row>
    <row r="744" ht="12.0" customHeight="1">
      <c r="A744" s="314"/>
      <c r="B744" s="1"/>
      <c r="C744" s="1"/>
      <c r="D744" s="1"/>
      <c r="E744" s="1"/>
      <c r="F744" s="1"/>
      <c r="G744" s="314"/>
      <c r="H744" s="314"/>
      <c r="I744" s="314"/>
      <c r="J744" s="314"/>
      <c r="K744" s="319"/>
      <c r="L744" s="314"/>
      <c r="M744" s="314"/>
      <c r="N744" s="314"/>
      <c r="O744" s="314"/>
      <c r="P744" s="314"/>
      <c r="Q744" s="314"/>
      <c r="R744" s="314"/>
      <c r="S744" s="314"/>
      <c r="T744" s="314"/>
      <c r="U744" s="314"/>
      <c r="V744" s="314"/>
      <c r="W744" s="314"/>
      <c r="X744" s="314"/>
      <c r="Y744" s="314"/>
      <c r="Z744" s="314"/>
    </row>
    <row r="745" ht="12.0" customHeight="1">
      <c r="A745" s="314"/>
      <c r="B745" s="1"/>
      <c r="C745" s="1"/>
      <c r="D745" s="1"/>
      <c r="E745" s="1"/>
      <c r="F745" s="1"/>
      <c r="G745" s="314"/>
      <c r="H745" s="314"/>
      <c r="I745" s="314"/>
      <c r="J745" s="314"/>
      <c r="K745" s="319"/>
      <c r="L745" s="314"/>
      <c r="M745" s="314"/>
      <c r="N745" s="314"/>
      <c r="O745" s="314"/>
      <c r="P745" s="314"/>
      <c r="Q745" s="314"/>
      <c r="R745" s="314"/>
      <c r="S745" s="314"/>
      <c r="T745" s="314"/>
      <c r="U745" s="314"/>
      <c r="V745" s="314"/>
      <c r="W745" s="314"/>
      <c r="X745" s="314"/>
      <c r="Y745" s="314"/>
      <c r="Z745" s="314"/>
    </row>
    <row r="746" ht="12.0" customHeight="1">
      <c r="A746" s="314"/>
      <c r="B746" s="1"/>
      <c r="C746" s="1"/>
      <c r="D746" s="1"/>
      <c r="E746" s="1"/>
      <c r="F746" s="1"/>
      <c r="G746" s="314"/>
      <c r="H746" s="314"/>
      <c r="I746" s="314"/>
      <c r="J746" s="314"/>
      <c r="K746" s="319"/>
      <c r="L746" s="314"/>
      <c r="M746" s="314"/>
      <c r="N746" s="314"/>
      <c r="O746" s="314"/>
      <c r="P746" s="314"/>
      <c r="Q746" s="314"/>
      <c r="R746" s="314"/>
      <c r="S746" s="314"/>
      <c r="T746" s="314"/>
      <c r="U746" s="314"/>
      <c r="V746" s="314"/>
      <c r="W746" s="314"/>
      <c r="X746" s="314"/>
      <c r="Y746" s="314"/>
      <c r="Z746" s="314"/>
    </row>
    <row r="747" ht="12.0" customHeight="1">
      <c r="A747" s="314"/>
      <c r="B747" s="1"/>
      <c r="C747" s="1"/>
      <c r="D747" s="1"/>
      <c r="E747" s="1"/>
      <c r="F747" s="1"/>
      <c r="G747" s="314"/>
      <c r="H747" s="314"/>
      <c r="I747" s="314"/>
      <c r="J747" s="314"/>
      <c r="K747" s="319"/>
      <c r="L747" s="314"/>
      <c r="M747" s="314"/>
      <c r="N747" s="314"/>
      <c r="O747" s="314"/>
      <c r="P747" s="314"/>
      <c r="Q747" s="314"/>
      <c r="R747" s="314"/>
      <c r="S747" s="314"/>
      <c r="T747" s="314"/>
      <c r="U747" s="314"/>
      <c r="V747" s="314"/>
      <c r="W747" s="314"/>
      <c r="X747" s="314"/>
      <c r="Y747" s="314"/>
      <c r="Z747" s="314"/>
    </row>
    <row r="748" ht="12.0" customHeight="1">
      <c r="A748" s="314"/>
      <c r="B748" s="1"/>
      <c r="C748" s="1"/>
      <c r="D748" s="1"/>
      <c r="E748" s="1"/>
      <c r="F748" s="1"/>
      <c r="G748" s="314"/>
      <c r="H748" s="314"/>
      <c r="I748" s="314"/>
      <c r="J748" s="314"/>
      <c r="K748" s="319"/>
      <c r="L748" s="314"/>
      <c r="M748" s="314"/>
      <c r="N748" s="314"/>
      <c r="O748" s="314"/>
      <c r="P748" s="314"/>
      <c r="Q748" s="314"/>
      <c r="R748" s="314"/>
      <c r="S748" s="314"/>
      <c r="T748" s="314"/>
      <c r="U748" s="314"/>
      <c r="V748" s="314"/>
      <c r="W748" s="314"/>
      <c r="X748" s="314"/>
      <c r="Y748" s="314"/>
      <c r="Z748" s="314"/>
    </row>
    <row r="749" ht="12.0" customHeight="1">
      <c r="A749" s="314"/>
      <c r="B749" s="1"/>
      <c r="C749" s="1"/>
      <c r="D749" s="1"/>
      <c r="E749" s="1"/>
      <c r="F749" s="1"/>
      <c r="G749" s="314"/>
      <c r="H749" s="314"/>
      <c r="I749" s="314"/>
      <c r="J749" s="314"/>
      <c r="K749" s="319"/>
      <c r="L749" s="314"/>
      <c r="M749" s="314"/>
      <c r="N749" s="314"/>
      <c r="O749" s="314"/>
      <c r="P749" s="314"/>
      <c r="Q749" s="314"/>
      <c r="R749" s="314"/>
      <c r="S749" s="314"/>
      <c r="T749" s="314"/>
      <c r="U749" s="314"/>
      <c r="V749" s="314"/>
      <c r="W749" s="314"/>
      <c r="X749" s="314"/>
      <c r="Y749" s="314"/>
      <c r="Z749" s="314"/>
    </row>
    <row r="750" ht="12.0" customHeight="1">
      <c r="A750" s="314"/>
      <c r="B750" s="1"/>
      <c r="C750" s="1"/>
      <c r="D750" s="1"/>
      <c r="E750" s="1"/>
      <c r="F750" s="1"/>
      <c r="G750" s="314"/>
      <c r="H750" s="314"/>
      <c r="I750" s="314"/>
      <c r="J750" s="314"/>
      <c r="K750" s="319"/>
      <c r="L750" s="314"/>
      <c r="M750" s="314"/>
      <c r="N750" s="314"/>
      <c r="O750" s="314"/>
      <c r="P750" s="314"/>
      <c r="Q750" s="314"/>
      <c r="R750" s="314"/>
      <c r="S750" s="314"/>
      <c r="T750" s="314"/>
      <c r="U750" s="314"/>
      <c r="V750" s="314"/>
      <c r="W750" s="314"/>
      <c r="X750" s="314"/>
      <c r="Y750" s="314"/>
      <c r="Z750" s="314"/>
    </row>
    <row r="751" ht="12.0" customHeight="1">
      <c r="A751" s="314"/>
      <c r="B751" s="1"/>
      <c r="C751" s="1"/>
      <c r="D751" s="1"/>
      <c r="E751" s="1"/>
      <c r="F751" s="1"/>
      <c r="G751" s="314"/>
      <c r="H751" s="314"/>
      <c r="I751" s="314"/>
      <c r="J751" s="314"/>
      <c r="K751" s="319"/>
      <c r="L751" s="314"/>
      <c r="M751" s="314"/>
      <c r="N751" s="314"/>
      <c r="O751" s="314"/>
      <c r="P751" s="314"/>
      <c r="Q751" s="314"/>
      <c r="R751" s="314"/>
      <c r="S751" s="314"/>
      <c r="T751" s="314"/>
      <c r="U751" s="314"/>
      <c r="V751" s="314"/>
      <c r="W751" s="314"/>
      <c r="X751" s="314"/>
      <c r="Y751" s="314"/>
      <c r="Z751" s="314"/>
    </row>
    <row r="752" ht="12.0" customHeight="1">
      <c r="A752" s="314"/>
      <c r="B752" s="1"/>
      <c r="C752" s="1"/>
      <c r="D752" s="1"/>
      <c r="E752" s="1"/>
      <c r="F752" s="1"/>
      <c r="G752" s="314"/>
      <c r="H752" s="314"/>
      <c r="I752" s="314"/>
      <c r="J752" s="314"/>
      <c r="K752" s="319"/>
      <c r="L752" s="314"/>
      <c r="M752" s="314"/>
      <c r="N752" s="314"/>
      <c r="O752" s="314"/>
      <c r="P752" s="314"/>
      <c r="Q752" s="314"/>
      <c r="R752" s="314"/>
      <c r="S752" s="314"/>
      <c r="T752" s="314"/>
      <c r="U752" s="314"/>
      <c r="V752" s="314"/>
      <c r="W752" s="314"/>
      <c r="X752" s="314"/>
      <c r="Y752" s="314"/>
      <c r="Z752" s="314"/>
    </row>
    <row r="753" ht="12.0" customHeight="1">
      <c r="A753" s="314"/>
      <c r="B753" s="1"/>
      <c r="C753" s="1"/>
      <c r="D753" s="1"/>
      <c r="E753" s="1"/>
      <c r="F753" s="1"/>
      <c r="G753" s="314"/>
      <c r="H753" s="314"/>
      <c r="I753" s="314"/>
      <c r="J753" s="314"/>
      <c r="K753" s="319"/>
      <c r="L753" s="314"/>
      <c r="M753" s="314"/>
      <c r="N753" s="314"/>
      <c r="O753" s="314"/>
      <c r="P753" s="314"/>
      <c r="Q753" s="314"/>
      <c r="R753" s="314"/>
      <c r="S753" s="314"/>
      <c r="T753" s="314"/>
      <c r="U753" s="314"/>
      <c r="V753" s="314"/>
      <c r="W753" s="314"/>
      <c r="X753" s="314"/>
      <c r="Y753" s="314"/>
      <c r="Z753" s="314"/>
    </row>
    <row r="754" ht="12.0" customHeight="1">
      <c r="A754" s="314"/>
      <c r="B754" s="1"/>
      <c r="C754" s="1"/>
      <c r="D754" s="1"/>
      <c r="E754" s="1"/>
      <c r="F754" s="1"/>
      <c r="G754" s="314"/>
      <c r="H754" s="314"/>
      <c r="I754" s="314"/>
      <c r="J754" s="314"/>
      <c r="K754" s="319"/>
      <c r="L754" s="314"/>
      <c r="M754" s="314"/>
      <c r="N754" s="314"/>
      <c r="O754" s="314"/>
      <c r="P754" s="314"/>
      <c r="Q754" s="314"/>
      <c r="R754" s="314"/>
      <c r="S754" s="314"/>
      <c r="T754" s="314"/>
      <c r="U754" s="314"/>
      <c r="V754" s="314"/>
      <c r="W754" s="314"/>
      <c r="X754" s="314"/>
      <c r="Y754" s="314"/>
      <c r="Z754" s="314"/>
    </row>
    <row r="755" ht="12.0" customHeight="1">
      <c r="A755" s="314"/>
      <c r="B755" s="1"/>
      <c r="C755" s="1"/>
      <c r="D755" s="1"/>
      <c r="E755" s="1"/>
      <c r="F755" s="1"/>
      <c r="G755" s="314"/>
      <c r="H755" s="314"/>
      <c r="I755" s="314"/>
      <c r="J755" s="314"/>
      <c r="K755" s="319"/>
      <c r="L755" s="314"/>
      <c r="M755" s="314"/>
      <c r="N755" s="314"/>
      <c r="O755" s="314"/>
      <c r="P755" s="314"/>
      <c r="Q755" s="314"/>
      <c r="R755" s="314"/>
      <c r="S755" s="314"/>
      <c r="T755" s="314"/>
      <c r="U755" s="314"/>
      <c r="V755" s="314"/>
      <c r="W755" s="314"/>
      <c r="X755" s="314"/>
      <c r="Y755" s="314"/>
      <c r="Z755" s="314"/>
    </row>
    <row r="756" ht="12.0" customHeight="1">
      <c r="A756" s="314"/>
      <c r="B756" s="1"/>
      <c r="C756" s="1"/>
      <c r="D756" s="1"/>
      <c r="E756" s="1"/>
      <c r="F756" s="1"/>
      <c r="G756" s="314"/>
      <c r="H756" s="314"/>
      <c r="I756" s="314"/>
      <c r="J756" s="314"/>
      <c r="K756" s="319"/>
      <c r="L756" s="314"/>
      <c r="M756" s="314"/>
      <c r="N756" s="314"/>
      <c r="O756" s="314"/>
      <c r="P756" s="314"/>
      <c r="Q756" s="314"/>
      <c r="R756" s="314"/>
      <c r="S756" s="314"/>
      <c r="T756" s="314"/>
      <c r="U756" s="314"/>
      <c r="V756" s="314"/>
      <c r="W756" s="314"/>
      <c r="X756" s="314"/>
      <c r="Y756" s="314"/>
      <c r="Z756" s="314"/>
    </row>
    <row r="757" ht="12.0" customHeight="1">
      <c r="A757" s="314"/>
      <c r="B757" s="1"/>
      <c r="C757" s="1"/>
      <c r="D757" s="1"/>
      <c r="E757" s="1"/>
      <c r="F757" s="1"/>
      <c r="G757" s="314"/>
      <c r="H757" s="314"/>
      <c r="I757" s="314"/>
      <c r="J757" s="314"/>
      <c r="K757" s="319"/>
      <c r="L757" s="314"/>
      <c r="M757" s="314"/>
      <c r="N757" s="314"/>
      <c r="O757" s="314"/>
      <c r="P757" s="314"/>
      <c r="Q757" s="314"/>
      <c r="R757" s="314"/>
      <c r="S757" s="314"/>
      <c r="T757" s="314"/>
      <c r="U757" s="314"/>
      <c r="V757" s="314"/>
      <c r="W757" s="314"/>
      <c r="X757" s="314"/>
      <c r="Y757" s="314"/>
      <c r="Z757" s="314"/>
    </row>
    <row r="758" ht="12.0" customHeight="1">
      <c r="A758" s="314"/>
      <c r="B758" s="1"/>
      <c r="C758" s="1"/>
      <c r="D758" s="1"/>
      <c r="E758" s="1"/>
      <c r="F758" s="1"/>
      <c r="G758" s="314"/>
      <c r="H758" s="314"/>
      <c r="I758" s="314"/>
      <c r="J758" s="314"/>
      <c r="K758" s="319"/>
      <c r="L758" s="314"/>
      <c r="M758" s="314"/>
      <c r="N758" s="314"/>
      <c r="O758" s="314"/>
      <c r="P758" s="314"/>
      <c r="Q758" s="314"/>
      <c r="R758" s="314"/>
      <c r="S758" s="314"/>
      <c r="T758" s="314"/>
      <c r="U758" s="314"/>
      <c r="V758" s="314"/>
      <c r="W758" s="314"/>
      <c r="X758" s="314"/>
      <c r="Y758" s="314"/>
      <c r="Z758" s="314"/>
    </row>
    <row r="759" ht="12.0" customHeight="1">
      <c r="A759" s="314"/>
      <c r="B759" s="1"/>
      <c r="C759" s="1"/>
      <c r="D759" s="1"/>
      <c r="E759" s="1"/>
      <c r="F759" s="1"/>
      <c r="G759" s="314"/>
      <c r="H759" s="314"/>
      <c r="I759" s="314"/>
      <c r="J759" s="314"/>
      <c r="K759" s="319"/>
      <c r="L759" s="314"/>
      <c r="M759" s="314"/>
      <c r="N759" s="314"/>
      <c r="O759" s="314"/>
      <c r="P759" s="314"/>
      <c r="Q759" s="314"/>
      <c r="R759" s="314"/>
      <c r="S759" s="314"/>
      <c r="T759" s="314"/>
      <c r="U759" s="314"/>
      <c r="V759" s="314"/>
      <c r="W759" s="314"/>
      <c r="X759" s="314"/>
      <c r="Y759" s="314"/>
      <c r="Z759" s="314"/>
    </row>
    <row r="760" ht="12.0" customHeight="1">
      <c r="A760" s="314"/>
      <c r="B760" s="1"/>
      <c r="C760" s="1"/>
      <c r="D760" s="1"/>
      <c r="E760" s="1"/>
      <c r="F760" s="1"/>
      <c r="G760" s="314"/>
      <c r="H760" s="314"/>
      <c r="I760" s="314"/>
      <c r="J760" s="314"/>
      <c r="K760" s="319"/>
      <c r="L760" s="314"/>
      <c r="M760" s="314"/>
      <c r="N760" s="314"/>
      <c r="O760" s="314"/>
      <c r="P760" s="314"/>
      <c r="Q760" s="314"/>
      <c r="R760" s="314"/>
      <c r="S760" s="314"/>
      <c r="T760" s="314"/>
      <c r="U760" s="314"/>
      <c r="V760" s="314"/>
      <c r="W760" s="314"/>
      <c r="X760" s="314"/>
      <c r="Y760" s="314"/>
      <c r="Z760" s="314"/>
    </row>
    <row r="761" ht="12.0" customHeight="1">
      <c r="A761" s="314"/>
      <c r="B761" s="1"/>
      <c r="C761" s="1"/>
      <c r="D761" s="1"/>
      <c r="E761" s="1"/>
      <c r="F761" s="1"/>
      <c r="G761" s="314"/>
      <c r="H761" s="314"/>
      <c r="I761" s="314"/>
      <c r="J761" s="314"/>
      <c r="K761" s="319"/>
      <c r="L761" s="314"/>
      <c r="M761" s="314"/>
      <c r="N761" s="314"/>
      <c r="O761" s="314"/>
      <c r="P761" s="314"/>
      <c r="Q761" s="314"/>
      <c r="R761" s="314"/>
      <c r="S761" s="314"/>
      <c r="T761" s="314"/>
      <c r="U761" s="314"/>
      <c r="V761" s="314"/>
      <c r="W761" s="314"/>
      <c r="X761" s="314"/>
      <c r="Y761" s="314"/>
      <c r="Z761" s="314"/>
    </row>
    <row r="762" ht="12.0" customHeight="1">
      <c r="A762" s="314"/>
      <c r="B762" s="1"/>
      <c r="C762" s="1"/>
      <c r="D762" s="1"/>
      <c r="E762" s="1"/>
      <c r="F762" s="1"/>
      <c r="G762" s="314"/>
      <c r="H762" s="314"/>
      <c r="I762" s="314"/>
      <c r="J762" s="314"/>
      <c r="K762" s="319"/>
      <c r="L762" s="314"/>
      <c r="M762" s="314"/>
      <c r="N762" s="314"/>
      <c r="O762" s="314"/>
      <c r="P762" s="314"/>
      <c r="Q762" s="314"/>
      <c r="R762" s="314"/>
      <c r="S762" s="314"/>
      <c r="T762" s="314"/>
      <c r="U762" s="314"/>
      <c r="V762" s="314"/>
      <c r="W762" s="314"/>
      <c r="X762" s="314"/>
      <c r="Y762" s="314"/>
      <c r="Z762" s="314"/>
    </row>
    <row r="763" ht="12.0" customHeight="1">
      <c r="A763" s="314"/>
      <c r="B763" s="1"/>
      <c r="C763" s="1"/>
      <c r="D763" s="1"/>
      <c r="E763" s="1"/>
      <c r="F763" s="1"/>
      <c r="G763" s="314"/>
      <c r="H763" s="314"/>
      <c r="I763" s="314"/>
      <c r="J763" s="314"/>
      <c r="K763" s="319"/>
      <c r="L763" s="314"/>
      <c r="M763" s="314"/>
      <c r="N763" s="314"/>
      <c r="O763" s="314"/>
      <c r="P763" s="314"/>
      <c r="Q763" s="314"/>
      <c r="R763" s="314"/>
      <c r="S763" s="314"/>
      <c r="T763" s="314"/>
      <c r="U763" s="314"/>
      <c r="V763" s="314"/>
      <c r="W763" s="314"/>
      <c r="X763" s="314"/>
      <c r="Y763" s="314"/>
      <c r="Z763" s="314"/>
    </row>
    <row r="764" ht="12.0" customHeight="1">
      <c r="A764" s="314"/>
      <c r="B764" s="1"/>
      <c r="C764" s="1"/>
      <c r="D764" s="1"/>
      <c r="E764" s="1"/>
      <c r="F764" s="1"/>
      <c r="G764" s="314"/>
      <c r="H764" s="314"/>
      <c r="I764" s="314"/>
      <c r="J764" s="314"/>
      <c r="K764" s="319"/>
      <c r="L764" s="314"/>
      <c r="M764" s="314"/>
      <c r="N764" s="314"/>
      <c r="O764" s="314"/>
      <c r="P764" s="314"/>
      <c r="Q764" s="314"/>
      <c r="R764" s="314"/>
      <c r="S764" s="314"/>
      <c r="T764" s="314"/>
      <c r="U764" s="314"/>
      <c r="V764" s="314"/>
      <c r="W764" s="314"/>
      <c r="X764" s="314"/>
      <c r="Y764" s="314"/>
      <c r="Z764" s="314"/>
    </row>
    <row r="765" ht="12.0" customHeight="1">
      <c r="A765" s="314"/>
      <c r="B765" s="1"/>
      <c r="C765" s="1"/>
      <c r="D765" s="1"/>
      <c r="E765" s="1"/>
      <c r="F765" s="1"/>
      <c r="G765" s="314"/>
      <c r="H765" s="314"/>
      <c r="I765" s="314"/>
      <c r="J765" s="314"/>
      <c r="K765" s="319"/>
      <c r="L765" s="314"/>
      <c r="M765" s="314"/>
      <c r="N765" s="314"/>
      <c r="O765" s="314"/>
      <c r="P765" s="314"/>
      <c r="Q765" s="314"/>
      <c r="R765" s="314"/>
      <c r="S765" s="314"/>
      <c r="T765" s="314"/>
      <c r="U765" s="314"/>
      <c r="V765" s="314"/>
      <c r="W765" s="314"/>
      <c r="X765" s="314"/>
      <c r="Y765" s="314"/>
      <c r="Z765" s="314"/>
    </row>
    <row r="766" ht="12.0" customHeight="1">
      <c r="A766" s="314"/>
      <c r="B766" s="1"/>
      <c r="C766" s="1"/>
      <c r="D766" s="1"/>
      <c r="E766" s="1"/>
      <c r="F766" s="1"/>
      <c r="G766" s="314"/>
      <c r="H766" s="314"/>
      <c r="I766" s="314"/>
      <c r="J766" s="314"/>
      <c r="K766" s="319"/>
      <c r="L766" s="314"/>
      <c r="M766" s="314"/>
      <c r="N766" s="314"/>
      <c r="O766" s="314"/>
      <c r="P766" s="314"/>
      <c r="Q766" s="314"/>
      <c r="R766" s="314"/>
      <c r="S766" s="314"/>
      <c r="T766" s="314"/>
      <c r="U766" s="314"/>
      <c r="V766" s="314"/>
      <c r="W766" s="314"/>
      <c r="X766" s="314"/>
      <c r="Y766" s="314"/>
      <c r="Z766" s="314"/>
    </row>
    <row r="767" ht="12.0" customHeight="1">
      <c r="A767" s="314"/>
      <c r="B767" s="1"/>
      <c r="C767" s="1"/>
      <c r="D767" s="1"/>
      <c r="E767" s="1"/>
      <c r="F767" s="1"/>
      <c r="G767" s="314"/>
      <c r="H767" s="314"/>
      <c r="I767" s="314"/>
      <c r="J767" s="314"/>
      <c r="K767" s="319"/>
      <c r="L767" s="314"/>
      <c r="M767" s="314"/>
      <c r="N767" s="314"/>
      <c r="O767" s="314"/>
      <c r="P767" s="314"/>
      <c r="Q767" s="314"/>
      <c r="R767" s="314"/>
      <c r="S767" s="314"/>
      <c r="T767" s="314"/>
      <c r="U767" s="314"/>
      <c r="V767" s="314"/>
      <c r="W767" s="314"/>
      <c r="X767" s="314"/>
      <c r="Y767" s="314"/>
      <c r="Z767" s="314"/>
    </row>
    <row r="768" ht="12.0" customHeight="1">
      <c r="A768" s="314"/>
      <c r="B768" s="1"/>
      <c r="C768" s="1"/>
      <c r="D768" s="1"/>
      <c r="E768" s="1"/>
      <c r="F768" s="1"/>
      <c r="G768" s="314"/>
      <c r="H768" s="314"/>
      <c r="I768" s="314"/>
      <c r="J768" s="314"/>
      <c r="K768" s="319"/>
      <c r="L768" s="314"/>
      <c r="M768" s="314"/>
      <c r="N768" s="314"/>
      <c r="O768" s="314"/>
      <c r="P768" s="314"/>
      <c r="Q768" s="314"/>
      <c r="R768" s="314"/>
      <c r="S768" s="314"/>
      <c r="T768" s="314"/>
      <c r="U768" s="314"/>
      <c r="V768" s="314"/>
      <c r="W768" s="314"/>
      <c r="X768" s="314"/>
      <c r="Y768" s="314"/>
      <c r="Z768" s="314"/>
    </row>
    <row r="769" ht="12.0" customHeight="1">
      <c r="A769" s="314"/>
      <c r="B769" s="1"/>
      <c r="C769" s="1"/>
      <c r="D769" s="1"/>
      <c r="E769" s="1"/>
      <c r="F769" s="1"/>
      <c r="G769" s="314"/>
      <c r="H769" s="314"/>
      <c r="I769" s="314"/>
      <c r="J769" s="314"/>
      <c r="K769" s="319"/>
      <c r="L769" s="314"/>
      <c r="M769" s="314"/>
      <c r="N769" s="314"/>
      <c r="O769" s="314"/>
      <c r="P769" s="314"/>
      <c r="Q769" s="314"/>
      <c r="R769" s="314"/>
      <c r="S769" s="314"/>
      <c r="T769" s="314"/>
      <c r="U769" s="314"/>
      <c r="V769" s="314"/>
      <c r="W769" s="314"/>
      <c r="X769" s="314"/>
      <c r="Y769" s="314"/>
      <c r="Z769" s="314"/>
    </row>
    <row r="770" ht="12.0" customHeight="1">
      <c r="A770" s="314"/>
      <c r="B770" s="1"/>
      <c r="C770" s="1"/>
      <c r="D770" s="1"/>
      <c r="E770" s="1"/>
      <c r="F770" s="1"/>
      <c r="G770" s="314"/>
      <c r="H770" s="314"/>
      <c r="I770" s="314"/>
      <c r="J770" s="314"/>
      <c r="K770" s="319"/>
      <c r="L770" s="314"/>
      <c r="M770" s="314"/>
      <c r="N770" s="314"/>
      <c r="O770" s="314"/>
      <c r="P770" s="314"/>
      <c r="Q770" s="314"/>
      <c r="R770" s="314"/>
      <c r="S770" s="314"/>
      <c r="T770" s="314"/>
      <c r="U770" s="314"/>
      <c r="V770" s="314"/>
      <c r="W770" s="314"/>
      <c r="X770" s="314"/>
      <c r="Y770" s="314"/>
      <c r="Z770" s="314"/>
    </row>
    <row r="771" ht="12.0" customHeight="1">
      <c r="A771" s="314"/>
      <c r="B771" s="1"/>
      <c r="C771" s="1"/>
      <c r="D771" s="1"/>
      <c r="E771" s="1"/>
      <c r="F771" s="1"/>
      <c r="G771" s="314"/>
      <c r="H771" s="314"/>
      <c r="I771" s="314"/>
      <c r="J771" s="314"/>
      <c r="K771" s="319"/>
      <c r="L771" s="314"/>
      <c r="M771" s="314"/>
      <c r="N771" s="314"/>
      <c r="O771" s="314"/>
      <c r="P771" s="314"/>
      <c r="Q771" s="314"/>
      <c r="R771" s="314"/>
      <c r="S771" s="314"/>
      <c r="T771" s="314"/>
      <c r="U771" s="314"/>
      <c r="V771" s="314"/>
      <c r="W771" s="314"/>
      <c r="X771" s="314"/>
      <c r="Y771" s="314"/>
      <c r="Z771" s="314"/>
    </row>
    <row r="772" ht="12.0" customHeight="1">
      <c r="A772" s="314"/>
      <c r="B772" s="1"/>
      <c r="C772" s="1"/>
      <c r="D772" s="1"/>
      <c r="E772" s="1"/>
      <c r="F772" s="1"/>
      <c r="G772" s="314"/>
      <c r="H772" s="314"/>
      <c r="I772" s="314"/>
      <c r="J772" s="314"/>
      <c r="K772" s="319"/>
      <c r="L772" s="314"/>
      <c r="M772" s="314"/>
      <c r="N772" s="314"/>
      <c r="O772" s="314"/>
      <c r="P772" s="314"/>
      <c r="Q772" s="314"/>
      <c r="R772" s="314"/>
      <c r="S772" s="314"/>
      <c r="T772" s="314"/>
      <c r="U772" s="314"/>
      <c r="V772" s="314"/>
      <c r="W772" s="314"/>
      <c r="X772" s="314"/>
      <c r="Y772" s="314"/>
      <c r="Z772" s="314"/>
    </row>
    <row r="773" ht="12.0" customHeight="1">
      <c r="A773" s="314"/>
      <c r="B773" s="1"/>
      <c r="C773" s="1"/>
      <c r="D773" s="1"/>
      <c r="E773" s="1"/>
      <c r="F773" s="1"/>
      <c r="G773" s="314"/>
      <c r="H773" s="314"/>
      <c r="I773" s="314"/>
      <c r="J773" s="314"/>
      <c r="K773" s="319"/>
      <c r="L773" s="314"/>
      <c r="M773" s="314"/>
      <c r="N773" s="314"/>
      <c r="O773" s="314"/>
      <c r="P773" s="314"/>
      <c r="Q773" s="314"/>
      <c r="R773" s="314"/>
      <c r="S773" s="314"/>
      <c r="T773" s="314"/>
      <c r="U773" s="314"/>
      <c r="V773" s="314"/>
      <c r="W773" s="314"/>
      <c r="X773" s="314"/>
      <c r="Y773" s="314"/>
      <c r="Z773" s="314"/>
    </row>
    <row r="774" ht="12.0" customHeight="1">
      <c r="A774" s="314"/>
      <c r="B774" s="1"/>
      <c r="C774" s="1"/>
      <c r="D774" s="1"/>
      <c r="E774" s="1"/>
      <c r="F774" s="1"/>
      <c r="G774" s="314"/>
      <c r="H774" s="314"/>
      <c r="I774" s="314"/>
      <c r="J774" s="314"/>
      <c r="K774" s="319"/>
      <c r="L774" s="314"/>
      <c r="M774" s="314"/>
      <c r="N774" s="314"/>
      <c r="O774" s="314"/>
      <c r="P774" s="314"/>
      <c r="Q774" s="314"/>
      <c r="R774" s="314"/>
      <c r="S774" s="314"/>
      <c r="T774" s="314"/>
      <c r="U774" s="314"/>
      <c r="V774" s="314"/>
      <c r="W774" s="314"/>
      <c r="X774" s="314"/>
      <c r="Y774" s="314"/>
      <c r="Z774" s="314"/>
    </row>
    <row r="775" ht="12.0" customHeight="1">
      <c r="A775" s="314"/>
      <c r="B775" s="1"/>
      <c r="C775" s="1"/>
      <c r="D775" s="1"/>
      <c r="E775" s="1"/>
      <c r="F775" s="1"/>
      <c r="G775" s="314"/>
      <c r="H775" s="314"/>
      <c r="I775" s="314"/>
      <c r="J775" s="314"/>
      <c r="K775" s="319"/>
      <c r="L775" s="314"/>
      <c r="M775" s="314"/>
      <c r="N775" s="314"/>
      <c r="O775" s="314"/>
      <c r="P775" s="314"/>
      <c r="Q775" s="314"/>
      <c r="R775" s="314"/>
      <c r="S775" s="314"/>
      <c r="T775" s="314"/>
      <c r="U775" s="314"/>
      <c r="V775" s="314"/>
      <c r="W775" s="314"/>
      <c r="X775" s="314"/>
      <c r="Y775" s="314"/>
      <c r="Z775" s="314"/>
    </row>
    <row r="776" ht="12.0" customHeight="1">
      <c r="A776" s="314"/>
      <c r="B776" s="1"/>
      <c r="C776" s="1"/>
      <c r="D776" s="1"/>
      <c r="E776" s="1"/>
      <c r="F776" s="1"/>
      <c r="G776" s="314"/>
      <c r="H776" s="314"/>
      <c r="I776" s="314"/>
      <c r="J776" s="314"/>
      <c r="K776" s="319"/>
      <c r="L776" s="314"/>
      <c r="M776" s="314"/>
      <c r="N776" s="314"/>
      <c r="O776" s="314"/>
      <c r="P776" s="314"/>
      <c r="Q776" s="314"/>
      <c r="R776" s="314"/>
      <c r="S776" s="314"/>
      <c r="T776" s="314"/>
      <c r="U776" s="314"/>
      <c r="V776" s="314"/>
      <c r="W776" s="314"/>
      <c r="X776" s="314"/>
      <c r="Y776" s="314"/>
      <c r="Z776" s="314"/>
    </row>
    <row r="777" ht="12.0" customHeight="1">
      <c r="A777" s="314"/>
      <c r="B777" s="1"/>
      <c r="C777" s="1"/>
      <c r="D777" s="1"/>
      <c r="E777" s="1"/>
      <c r="F777" s="1"/>
      <c r="G777" s="314"/>
      <c r="H777" s="314"/>
      <c r="I777" s="314"/>
      <c r="J777" s="314"/>
      <c r="K777" s="319"/>
      <c r="L777" s="314"/>
      <c r="M777" s="314"/>
      <c r="N777" s="314"/>
      <c r="O777" s="314"/>
      <c r="P777" s="314"/>
      <c r="Q777" s="314"/>
      <c r="R777" s="314"/>
      <c r="S777" s="314"/>
      <c r="T777" s="314"/>
      <c r="U777" s="314"/>
      <c r="V777" s="314"/>
      <c r="W777" s="314"/>
      <c r="X777" s="314"/>
      <c r="Y777" s="314"/>
      <c r="Z777" s="314"/>
    </row>
    <row r="778" ht="12.0" customHeight="1">
      <c r="A778" s="314"/>
      <c r="B778" s="1"/>
      <c r="C778" s="1"/>
      <c r="D778" s="1"/>
      <c r="E778" s="1"/>
      <c r="F778" s="1"/>
      <c r="G778" s="314"/>
      <c r="H778" s="314"/>
      <c r="I778" s="314"/>
      <c r="J778" s="314"/>
      <c r="K778" s="319"/>
      <c r="L778" s="314"/>
      <c r="M778" s="314"/>
      <c r="N778" s="314"/>
      <c r="O778" s="314"/>
      <c r="P778" s="314"/>
      <c r="Q778" s="314"/>
      <c r="R778" s="314"/>
      <c r="S778" s="314"/>
      <c r="T778" s="314"/>
      <c r="U778" s="314"/>
      <c r="V778" s="314"/>
      <c r="W778" s="314"/>
      <c r="X778" s="314"/>
      <c r="Y778" s="314"/>
      <c r="Z778" s="314"/>
    </row>
    <row r="779" ht="12.0" customHeight="1">
      <c r="A779" s="314"/>
      <c r="B779" s="1"/>
      <c r="C779" s="1"/>
      <c r="D779" s="1"/>
      <c r="E779" s="1"/>
      <c r="F779" s="1"/>
      <c r="G779" s="314"/>
      <c r="H779" s="314"/>
      <c r="I779" s="314"/>
      <c r="J779" s="314"/>
      <c r="K779" s="319"/>
      <c r="L779" s="314"/>
      <c r="M779" s="314"/>
      <c r="N779" s="314"/>
      <c r="O779" s="314"/>
      <c r="P779" s="314"/>
      <c r="Q779" s="314"/>
      <c r="R779" s="314"/>
      <c r="S779" s="314"/>
      <c r="T779" s="314"/>
      <c r="U779" s="314"/>
      <c r="V779" s="314"/>
      <c r="W779" s="314"/>
      <c r="X779" s="314"/>
      <c r="Y779" s="314"/>
      <c r="Z779" s="314"/>
    </row>
    <row r="780" ht="12.0" customHeight="1">
      <c r="A780" s="314"/>
      <c r="B780" s="1"/>
      <c r="C780" s="1"/>
      <c r="D780" s="1"/>
      <c r="E780" s="1"/>
      <c r="F780" s="1"/>
      <c r="G780" s="314"/>
      <c r="H780" s="314"/>
      <c r="I780" s="314"/>
      <c r="J780" s="314"/>
      <c r="K780" s="319"/>
      <c r="L780" s="314"/>
      <c r="M780" s="314"/>
      <c r="N780" s="314"/>
      <c r="O780" s="314"/>
      <c r="P780" s="314"/>
      <c r="Q780" s="314"/>
      <c r="R780" s="314"/>
      <c r="S780" s="314"/>
      <c r="T780" s="314"/>
      <c r="U780" s="314"/>
      <c r="V780" s="314"/>
      <c r="W780" s="314"/>
      <c r="X780" s="314"/>
      <c r="Y780" s="314"/>
      <c r="Z780" s="314"/>
    </row>
    <row r="781" ht="12.0" customHeight="1">
      <c r="A781" s="314"/>
      <c r="B781" s="1"/>
      <c r="C781" s="1"/>
      <c r="D781" s="1"/>
      <c r="E781" s="1"/>
      <c r="F781" s="1"/>
      <c r="G781" s="314"/>
      <c r="H781" s="314"/>
      <c r="I781" s="314"/>
      <c r="J781" s="314"/>
      <c r="K781" s="319"/>
      <c r="L781" s="314"/>
      <c r="M781" s="314"/>
      <c r="N781" s="314"/>
      <c r="O781" s="314"/>
      <c r="P781" s="314"/>
      <c r="Q781" s="314"/>
      <c r="R781" s="314"/>
      <c r="S781" s="314"/>
      <c r="T781" s="314"/>
      <c r="U781" s="314"/>
      <c r="V781" s="314"/>
      <c r="W781" s="314"/>
      <c r="X781" s="314"/>
      <c r="Y781" s="314"/>
      <c r="Z781" s="314"/>
    </row>
    <row r="782" ht="12.0" customHeight="1">
      <c r="A782" s="314"/>
      <c r="B782" s="1"/>
      <c r="C782" s="1"/>
      <c r="D782" s="1"/>
      <c r="E782" s="1"/>
      <c r="F782" s="1"/>
      <c r="G782" s="314"/>
      <c r="H782" s="314"/>
      <c r="I782" s="314"/>
      <c r="J782" s="314"/>
      <c r="K782" s="319"/>
      <c r="L782" s="314"/>
      <c r="M782" s="314"/>
      <c r="N782" s="314"/>
      <c r="O782" s="314"/>
      <c r="P782" s="314"/>
      <c r="Q782" s="314"/>
      <c r="R782" s="314"/>
      <c r="S782" s="314"/>
      <c r="T782" s="314"/>
      <c r="U782" s="314"/>
      <c r="V782" s="314"/>
      <c r="W782" s="314"/>
      <c r="X782" s="314"/>
      <c r="Y782" s="314"/>
      <c r="Z782" s="314"/>
    </row>
    <row r="783" ht="12.0" customHeight="1">
      <c r="A783" s="314"/>
      <c r="B783" s="1"/>
      <c r="C783" s="1"/>
      <c r="D783" s="1"/>
      <c r="E783" s="1"/>
      <c r="F783" s="1"/>
      <c r="G783" s="314"/>
      <c r="H783" s="314"/>
      <c r="I783" s="314"/>
      <c r="J783" s="314"/>
      <c r="K783" s="319"/>
      <c r="L783" s="314"/>
      <c r="M783" s="314"/>
      <c r="N783" s="314"/>
      <c r="O783" s="314"/>
      <c r="P783" s="314"/>
      <c r="Q783" s="314"/>
      <c r="R783" s="314"/>
      <c r="S783" s="314"/>
      <c r="T783" s="314"/>
      <c r="U783" s="314"/>
      <c r="V783" s="314"/>
      <c r="W783" s="314"/>
      <c r="X783" s="314"/>
      <c r="Y783" s="314"/>
      <c r="Z783" s="314"/>
    </row>
    <row r="784" ht="12.0" customHeight="1">
      <c r="A784" s="314"/>
      <c r="B784" s="1"/>
      <c r="C784" s="1"/>
      <c r="D784" s="1"/>
      <c r="E784" s="1"/>
      <c r="F784" s="1"/>
      <c r="G784" s="314"/>
      <c r="H784" s="314"/>
      <c r="I784" s="314"/>
      <c r="J784" s="314"/>
      <c r="K784" s="319"/>
      <c r="L784" s="314"/>
      <c r="M784" s="314"/>
      <c r="N784" s="314"/>
      <c r="O784" s="314"/>
      <c r="P784" s="314"/>
      <c r="Q784" s="314"/>
      <c r="R784" s="314"/>
      <c r="S784" s="314"/>
      <c r="T784" s="314"/>
      <c r="U784" s="314"/>
      <c r="V784" s="314"/>
      <c r="W784" s="314"/>
      <c r="X784" s="314"/>
      <c r="Y784" s="314"/>
      <c r="Z784" s="314"/>
    </row>
    <row r="785" ht="12.0" customHeight="1">
      <c r="A785" s="314"/>
      <c r="B785" s="1"/>
      <c r="C785" s="1"/>
      <c r="D785" s="1"/>
      <c r="E785" s="1"/>
      <c r="F785" s="1"/>
      <c r="G785" s="314"/>
      <c r="H785" s="314"/>
      <c r="I785" s="314"/>
      <c r="J785" s="314"/>
      <c r="K785" s="319"/>
      <c r="L785" s="314"/>
      <c r="M785" s="314"/>
      <c r="N785" s="314"/>
      <c r="O785" s="314"/>
      <c r="P785" s="314"/>
      <c r="Q785" s="314"/>
      <c r="R785" s="314"/>
      <c r="S785" s="314"/>
      <c r="T785" s="314"/>
      <c r="U785" s="314"/>
      <c r="V785" s="314"/>
      <c r="W785" s="314"/>
      <c r="X785" s="314"/>
      <c r="Y785" s="314"/>
      <c r="Z785" s="314"/>
    </row>
    <row r="786" ht="12.0" customHeight="1">
      <c r="A786" s="314"/>
      <c r="B786" s="1"/>
      <c r="C786" s="1"/>
      <c r="D786" s="1"/>
      <c r="E786" s="1"/>
      <c r="F786" s="1"/>
      <c r="G786" s="314"/>
      <c r="H786" s="314"/>
      <c r="I786" s="314"/>
      <c r="J786" s="314"/>
      <c r="K786" s="319"/>
      <c r="L786" s="314"/>
      <c r="M786" s="314"/>
      <c r="N786" s="314"/>
      <c r="O786" s="314"/>
      <c r="P786" s="314"/>
      <c r="Q786" s="314"/>
      <c r="R786" s="314"/>
      <c r="S786" s="314"/>
      <c r="T786" s="314"/>
      <c r="U786" s="314"/>
      <c r="V786" s="314"/>
      <c r="W786" s="314"/>
      <c r="X786" s="314"/>
      <c r="Y786" s="314"/>
      <c r="Z786" s="314"/>
    </row>
    <row r="787" ht="12.0" customHeight="1">
      <c r="A787" s="314"/>
      <c r="B787" s="1"/>
      <c r="C787" s="1"/>
      <c r="D787" s="1"/>
      <c r="E787" s="1"/>
      <c r="F787" s="1"/>
      <c r="G787" s="314"/>
      <c r="H787" s="314"/>
      <c r="I787" s="314"/>
      <c r="J787" s="314"/>
      <c r="K787" s="319"/>
      <c r="L787" s="314"/>
      <c r="M787" s="314"/>
      <c r="N787" s="314"/>
      <c r="O787" s="314"/>
      <c r="P787" s="314"/>
      <c r="Q787" s="314"/>
      <c r="R787" s="314"/>
      <c r="S787" s="314"/>
      <c r="T787" s="314"/>
      <c r="U787" s="314"/>
      <c r="V787" s="314"/>
      <c r="W787" s="314"/>
      <c r="X787" s="314"/>
      <c r="Y787" s="314"/>
      <c r="Z787" s="314"/>
    </row>
    <row r="788" ht="12.0" customHeight="1">
      <c r="A788" s="314"/>
      <c r="B788" s="1"/>
      <c r="C788" s="1"/>
      <c r="D788" s="1"/>
      <c r="E788" s="1"/>
      <c r="F788" s="1"/>
      <c r="G788" s="314"/>
      <c r="H788" s="314"/>
      <c r="I788" s="314"/>
      <c r="J788" s="314"/>
      <c r="K788" s="319"/>
      <c r="L788" s="314"/>
      <c r="M788" s="314"/>
      <c r="N788" s="314"/>
      <c r="O788" s="314"/>
      <c r="P788" s="314"/>
      <c r="Q788" s="314"/>
      <c r="R788" s="314"/>
      <c r="S788" s="314"/>
      <c r="T788" s="314"/>
      <c r="U788" s="314"/>
      <c r="V788" s="314"/>
      <c r="W788" s="314"/>
      <c r="X788" s="314"/>
      <c r="Y788" s="314"/>
      <c r="Z788" s="314"/>
    </row>
    <row r="789" ht="12.0" customHeight="1">
      <c r="A789" s="314"/>
      <c r="B789" s="1"/>
      <c r="C789" s="1"/>
      <c r="D789" s="1"/>
      <c r="E789" s="1"/>
      <c r="F789" s="1"/>
      <c r="G789" s="314"/>
      <c r="H789" s="314"/>
      <c r="I789" s="314"/>
      <c r="J789" s="314"/>
      <c r="K789" s="319"/>
      <c r="L789" s="314"/>
      <c r="M789" s="314"/>
      <c r="N789" s="314"/>
      <c r="O789" s="314"/>
      <c r="P789" s="314"/>
      <c r="Q789" s="314"/>
      <c r="R789" s="314"/>
      <c r="S789" s="314"/>
      <c r="T789" s="314"/>
      <c r="U789" s="314"/>
      <c r="V789" s="314"/>
      <c r="W789" s="314"/>
      <c r="X789" s="314"/>
      <c r="Y789" s="314"/>
      <c r="Z789" s="314"/>
    </row>
    <row r="790" ht="12.0" customHeight="1">
      <c r="A790" s="314"/>
      <c r="B790" s="1"/>
      <c r="C790" s="1"/>
      <c r="D790" s="1"/>
      <c r="E790" s="1"/>
      <c r="F790" s="1"/>
      <c r="G790" s="314"/>
      <c r="H790" s="314"/>
      <c r="I790" s="314"/>
      <c r="J790" s="314"/>
      <c r="K790" s="319"/>
      <c r="L790" s="314"/>
      <c r="M790" s="314"/>
      <c r="N790" s="314"/>
      <c r="O790" s="314"/>
      <c r="P790" s="314"/>
      <c r="Q790" s="314"/>
      <c r="R790" s="314"/>
      <c r="S790" s="314"/>
      <c r="T790" s="314"/>
      <c r="U790" s="314"/>
      <c r="V790" s="314"/>
      <c r="W790" s="314"/>
      <c r="X790" s="314"/>
      <c r="Y790" s="314"/>
      <c r="Z790" s="314"/>
    </row>
    <row r="791" ht="12.0" customHeight="1">
      <c r="A791" s="314"/>
      <c r="B791" s="1"/>
      <c r="C791" s="1"/>
      <c r="D791" s="1"/>
      <c r="E791" s="1"/>
      <c r="F791" s="1"/>
      <c r="G791" s="314"/>
      <c r="H791" s="314"/>
      <c r="I791" s="314"/>
      <c r="J791" s="314"/>
      <c r="K791" s="319"/>
      <c r="L791" s="314"/>
      <c r="M791" s="314"/>
      <c r="N791" s="314"/>
      <c r="O791" s="314"/>
      <c r="P791" s="314"/>
      <c r="Q791" s="314"/>
      <c r="R791" s="314"/>
      <c r="S791" s="314"/>
      <c r="T791" s="314"/>
      <c r="U791" s="314"/>
      <c r="V791" s="314"/>
      <c r="W791" s="314"/>
      <c r="X791" s="314"/>
      <c r="Y791" s="314"/>
      <c r="Z791" s="314"/>
    </row>
    <row r="792" ht="12.0" customHeight="1">
      <c r="A792" s="314"/>
      <c r="B792" s="1"/>
      <c r="C792" s="1"/>
      <c r="D792" s="1"/>
      <c r="E792" s="1"/>
      <c r="F792" s="1"/>
      <c r="G792" s="314"/>
      <c r="H792" s="314"/>
      <c r="I792" s="314"/>
      <c r="J792" s="314"/>
      <c r="K792" s="319"/>
      <c r="L792" s="314"/>
      <c r="M792" s="314"/>
      <c r="N792" s="314"/>
      <c r="O792" s="314"/>
      <c r="P792" s="314"/>
      <c r="Q792" s="314"/>
      <c r="R792" s="314"/>
      <c r="S792" s="314"/>
      <c r="T792" s="314"/>
      <c r="U792" s="314"/>
      <c r="V792" s="314"/>
      <c r="W792" s="314"/>
      <c r="X792" s="314"/>
      <c r="Y792" s="314"/>
      <c r="Z792" s="314"/>
    </row>
    <row r="793" ht="12.0" customHeight="1">
      <c r="A793" s="314"/>
      <c r="B793" s="1"/>
      <c r="C793" s="1"/>
      <c r="D793" s="1"/>
      <c r="E793" s="1"/>
      <c r="F793" s="1"/>
      <c r="G793" s="314"/>
      <c r="H793" s="314"/>
      <c r="I793" s="314"/>
      <c r="J793" s="314"/>
      <c r="K793" s="319"/>
      <c r="L793" s="314"/>
      <c r="M793" s="314"/>
      <c r="N793" s="314"/>
      <c r="O793" s="314"/>
      <c r="P793" s="314"/>
      <c r="Q793" s="314"/>
      <c r="R793" s="314"/>
      <c r="S793" s="314"/>
      <c r="T793" s="314"/>
      <c r="U793" s="314"/>
      <c r="V793" s="314"/>
      <c r="W793" s="314"/>
      <c r="X793" s="314"/>
      <c r="Y793" s="314"/>
      <c r="Z793" s="314"/>
    </row>
    <row r="794" ht="12.0" customHeight="1">
      <c r="A794" s="314"/>
      <c r="B794" s="1"/>
      <c r="C794" s="1"/>
      <c r="D794" s="1"/>
      <c r="E794" s="1"/>
      <c r="F794" s="1"/>
      <c r="G794" s="314"/>
      <c r="H794" s="314"/>
      <c r="I794" s="314"/>
      <c r="J794" s="314"/>
      <c r="K794" s="319"/>
      <c r="L794" s="314"/>
      <c r="M794" s="314"/>
      <c r="N794" s="314"/>
      <c r="O794" s="314"/>
      <c r="P794" s="314"/>
      <c r="Q794" s="314"/>
      <c r="R794" s="314"/>
      <c r="S794" s="314"/>
      <c r="T794" s="314"/>
      <c r="U794" s="314"/>
      <c r="V794" s="314"/>
      <c r="W794" s="314"/>
      <c r="X794" s="314"/>
      <c r="Y794" s="314"/>
      <c r="Z794" s="314"/>
    </row>
    <row r="795" ht="12.0" customHeight="1">
      <c r="A795" s="314"/>
      <c r="B795" s="1"/>
      <c r="C795" s="1"/>
      <c r="D795" s="1"/>
      <c r="E795" s="1"/>
      <c r="F795" s="1"/>
      <c r="G795" s="314"/>
      <c r="H795" s="314"/>
      <c r="I795" s="314"/>
      <c r="J795" s="314"/>
      <c r="K795" s="319"/>
      <c r="L795" s="314"/>
      <c r="M795" s="314"/>
      <c r="N795" s="314"/>
      <c r="O795" s="314"/>
      <c r="P795" s="314"/>
      <c r="Q795" s="314"/>
      <c r="R795" s="314"/>
      <c r="S795" s="314"/>
      <c r="T795" s="314"/>
      <c r="U795" s="314"/>
      <c r="V795" s="314"/>
      <c r="W795" s="314"/>
      <c r="X795" s="314"/>
      <c r="Y795" s="314"/>
      <c r="Z795" s="314"/>
    </row>
    <row r="796" ht="12.0" customHeight="1">
      <c r="A796" s="314"/>
      <c r="B796" s="1"/>
      <c r="C796" s="1"/>
      <c r="D796" s="1"/>
      <c r="E796" s="1"/>
      <c r="F796" s="1"/>
      <c r="G796" s="314"/>
      <c r="H796" s="314"/>
      <c r="I796" s="314"/>
      <c r="J796" s="314"/>
      <c r="K796" s="319"/>
      <c r="L796" s="314"/>
      <c r="M796" s="314"/>
      <c r="N796" s="314"/>
      <c r="O796" s="314"/>
      <c r="P796" s="314"/>
      <c r="Q796" s="314"/>
      <c r="R796" s="314"/>
      <c r="S796" s="314"/>
      <c r="T796" s="314"/>
      <c r="U796" s="314"/>
      <c r="V796" s="314"/>
      <c r="W796" s="314"/>
      <c r="X796" s="314"/>
      <c r="Y796" s="314"/>
      <c r="Z796" s="314"/>
    </row>
    <row r="797" ht="12.0" customHeight="1">
      <c r="A797" s="314"/>
      <c r="B797" s="1"/>
      <c r="C797" s="1"/>
      <c r="D797" s="1"/>
      <c r="E797" s="1"/>
      <c r="F797" s="1"/>
      <c r="G797" s="314"/>
      <c r="H797" s="314"/>
      <c r="I797" s="314"/>
      <c r="J797" s="314"/>
      <c r="K797" s="319"/>
      <c r="L797" s="314"/>
      <c r="M797" s="314"/>
      <c r="N797" s="314"/>
      <c r="O797" s="314"/>
      <c r="P797" s="314"/>
      <c r="Q797" s="314"/>
      <c r="R797" s="314"/>
      <c r="S797" s="314"/>
      <c r="T797" s="314"/>
      <c r="U797" s="314"/>
      <c r="V797" s="314"/>
      <c r="W797" s="314"/>
      <c r="X797" s="314"/>
      <c r="Y797" s="314"/>
      <c r="Z797" s="314"/>
    </row>
    <row r="798" ht="12.0" customHeight="1">
      <c r="A798" s="314"/>
      <c r="B798" s="1"/>
      <c r="C798" s="1"/>
      <c r="D798" s="1"/>
      <c r="E798" s="1"/>
      <c r="F798" s="1"/>
      <c r="G798" s="314"/>
      <c r="H798" s="314"/>
      <c r="I798" s="314"/>
      <c r="J798" s="314"/>
      <c r="K798" s="319"/>
      <c r="L798" s="314"/>
      <c r="M798" s="314"/>
      <c r="N798" s="314"/>
      <c r="O798" s="314"/>
      <c r="P798" s="314"/>
      <c r="Q798" s="314"/>
      <c r="R798" s="314"/>
      <c r="S798" s="314"/>
      <c r="T798" s="314"/>
      <c r="U798" s="314"/>
      <c r="V798" s="314"/>
      <c r="W798" s="314"/>
      <c r="X798" s="314"/>
      <c r="Y798" s="314"/>
      <c r="Z798" s="314"/>
    </row>
    <row r="799" ht="12.0" customHeight="1">
      <c r="A799" s="314"/>
      <c r="B799" s="1"/>
      <c r="C799" s="1"/>
      <c r="D799" s="1"/>
      <c r="E799" s="1"/>
      <c r="F799" s="1"/>
      <c r="G799" s="314"/>
      <c r="H799" s="314"/>
      <c r="I799" s="314"/>
      <c r="J799" s="314"/>
      <c r="K799" s="319"/>
      <c r="L799" s="314"/>
      <c r="M799" s="314"/>
      <c r="N799" s="314"/>
      <c r="O799" s="314"/>
      <c r="P799" s="314"/>
      <c r="Q799" s="314"/>
      <c r="R799" s="314"/>
      <c r="S799" s="314"/>
      <c r="T799" s="314"/>
      <c r="U799" s="314"/>
      <c r="V799" s="314"/>
      <c r="W799" s="314"/>
      <c r="X799" s="314"/>
      <c r="Y799" s="314"/>
      <c r="Z799" s="314"/>
    </row>
    <row r="800" ht="12.0" customHeight="1">
      <c r="A800" s="314"/>
      <c r="B800" s="1"/>
      <c r="C800" s="1"/>
      <c r="D800" s="1"/>
      <c r="E800" s="1"/>
      <c r="F800" s="1"/>
      <c r="G800" s="314"/>
      <c r="H800" s="314"/>
      <c r="I800" s="314"/>
      <c r="J800" s="314"/>
      <c r="K800" s="319"/>
      <c r="L800" s="314"/>
      <c r="M800" s="314"/>
      <c r="N800" s="314"/>
      <c r="O800" s="314"/>
      <c r="P800" s="314"/>
      <c r="Q800" s="314"/>
      <c r="R800" s="314"/>
      <c r="S800" s="314"/>
      <c r="T800" s="314"/>
      <c r="U800" s="314"/>
      <c r="V800" s="314"/>
      <c r="W800" s="314"/>
      <c r="X800" s="314"/>
      <c r="Y800" s="314"/>
      <c r="Z800" s="314"/>
    </row>
    <row r="801" ht="12.0" customHeight="1">
      <c r="A801" s="314"/>
      <c r="B801" s="1"/>
      <c r="C801" s="1"/>
      <c r="D801" s="1"/>
      <c r="E801" s="1"/>
      <c r="F801" s="1"/>
      <c r="G801" s="314"/>
      <c r="H801" s="314"/>
      <c r="I801" s="314"/>
      <c r="J801" s="314"/>
      <c r="K801" s="319"/>
      <c r="L801" s="314"/>
      <c r="M801" s="314"/>
      <c r="N801" s="314"/>
      <c r="O801" s="314"/>
      <c r="P801" s="314"/>
      <c r="Q801" s="314"/>
      <c r="R801" s="314"/>
      <c r="S801" s="314"/>
      <c r="T801" s="314"/>
      <c r="U801" s="314"/>
      <c r="V801" s="314"/>
      <c r="W801" s="314"/>
      <c r="X801" s="314"/>
      <c r="Y801" s="314"/>
      <c r="Z801" s="314"/>
    </row>
    <row r="802" ht="12.0" customHeight="1">
      <c r="A802" s="314"/>
      <c r="B802" s="1"/>
      <c r="C802" s="1"/>
      <c r="D802" s="1"/>
      <c r="E802" s="1"/>
      <c r="F802" s="1"/>
      <c r="G802" s="314"/>
      <c r="H802" s="314"/>
      <c r="I802" s="314"/>
      <c r="J802" s="314"/>
      <c r="K802" s="319"/>
      <c r="L802" s="314"/>
      <c r="M802" s="314"/>
      <c r="N802" s="314"/>
      <c r="O802" s="314"/>
      <c r="P802" s="314"/>
      <c r="Q802" s="314"/>
      <c r="R802" s="314"/>
      <c r="S802" s="314"/>
      <c r="T802" s="314"/>
      <c r="U802" s="314"/>
      <c r="V802" s="314"/>
      <c r="W802" s="314"/>
      <c r="X802" s="314"/>
      <c r="Y802" s="314"/>
      <c r="Z802" s="314"/>
    </row>
    <row r="803" ht="12.0" customHeight="1">
      <c r="A803" s="314"/>
      <c r="B803" s="1"/>
      <c r="C803" s="1"/>
      <c r="D803" s="1"/>
      <c r="E803" s="1"/>
      <c r="F803" s="1"/>
      <c r="G803" s="314"/>
      <c r="H803" s="314"/>
      <c r="I803" s="314"/>
      <c r="J803" s="314"/>
      <c r="K803" s="319"/>
      <c r="L803" s="314"/>
      <c r="M803" s="314"/>
      <c r="N803" s="314"/>
      <c r="O803" s="314"/>
      <c r="P803" s="314"/>
      <c r="Q803" s="314"/>
      <c r="R803" s="314"/>
      <c r="S803" s="314"/>
      <c r="T803" s="314"/>
      <c r="U803" s="314"/>
      <c r="V803" s="314"/>
      <c r="W803" s="314"/>
      <c r="X803" s="314"/>
      <c r="Y803" s="314"/>
      <c r="Z803" s="314"/>
    </row>
    <row r="804" ht="12.0" customHeight="1">
      <c r="A804" s="314"/>
      <c r="B804" s="1"/>
      <c r="C804" s="1"/>
      <c r="D804" s="1"/>
      <c r="E804" s="1"/>
      <c r="F804" s="1"/>
      <c r="G804" s="314"/>
      <c r="H804" s="314"/>
      <c r="I804" s="314"/>
      <c r="J804" s="314"/>
      <c r="K804" s="319"/>
      <c r="L804" s="314"/>
      <c r="M804" s="314"/>
      <c r="N804" s="314"/>
      <c r="O804" s="314"/>
      <c r="P804" s="314"/>
      <c r="Q804" s="314"/>
      <c r="R804" s="314"/>
      <c r="S804" s="314"/>
      <c r="T804" s="314"/>
      <c r="U804" s="314"/>
      <c r="V804" s="314"/>
      <c r="W804" s="314"/>
      <c r="X804" s="314"/>
      <c r="Y804" s="314"/>
      <c r="Z804" s="314"/>
    </row>
    <row r="805" ht="12.0" customHeight="1">
      <c r="A805" s="314"/>
      <c r="B805" s="1"/>
      <c r="C805" s="1"/>
      <c r="D805" s="1"/>
      <c r="E805" s="1"/>
      <c r="F805" s="1"/>
      <c r="G805" s="314"/>
      <c r="H805" s="314"/>
      <c r="I805" s="314"/>
      <c r="J805" s="314"/>
      <c r="K805" s="319"/>
      <c r="L805" s="314"/>
      <c r="M805" s="314"/>
      <c r="N805" s="314"/>
      <c r="O805" s="314"/>
      <c r="P805" s="314"/>
      <c r="Q805" s="314"/>
      <c r="R805" s="314"/>
      <c r="S805" s="314"/>
      <c r="T805" s="314"/>
      <c r="U805" s="314"/>
      <c r="V805" s="314"/>
      <c r="W805" s="314"/>
      <c r="X805" s="314"/>
      <c r="Y805" s="314"/>
      <c r="Z805" s="314"/>
    </row>
    <row r="806" ht="12.0" customHeight="1">
      <c r="A806" s="314"/>
      <c r="B806" s="1"/>
      <c r="C806" s="1"/>
      <c r="D806" s="1"/>
      <c r="E806" s="1"/>
      <c r="F806" s="1"/>
      <c r="G806" s="314"/>
      <c r="H806" s="314"/>
      <c r="I806" s="314"/>
      <c r="J806" s="314"/>
      <c r="K806" s="319"/>
      <c r="L806" s="314"/>
      <c r="M806" s="314"/>
      <c r="N806" s="314"/>
      <c r="O806" s="314"/>
      <c r="P806" s="314"/>
      <c r="Q806" s="314"/>
      <c r="R806" s="314"/>
      <c r="S806" s="314"/>
      <c r="T806" s="314"/>
      <c r="U806" s="314"/>
      <c r="V806" s="314"/>
      <c r="W806" s="314"/>
      <c r="X806" s="314"/>
      <c r="Y806" s="314"/>
      <c r="Z806" s="314"/>
    </row>
    <row r="807" ht="12.0" customHeight="1">
      <c r="A807" s="314"/>
      <c r="B807" s="1"/>
      <c r="C807" s="1"/>
      <c r="D807" s="1"/>
      <c r="E807" s="1"/>
      <c r="F807" s="1"/>
      <c r="G807" s="314"/>
      <c r="H807" s="314"/>
      <c r="I807" s="314"/>
      <c r="J807" s="314"/>
      <c r="K807" s="319"/>
      <c r="L807" s="314"/>
      <c r="M807" s="314"/>
      <c r="N807" s="314"/>
      <c r="O807" s="314"/>
      <c r="P807" s="314"/>
      <c r="Q807" s="314"/>
      <c r="R807" s="314"/>
      <c r="S807" s="314"/>
      <c r="T807" s="314"/>
      <c r="U807" s="314"/>
      <c r="V807" s="314"/>
      <c r="W807" s="314"/>
      <c r="X807" s="314"/>
      <c r="Y807" s="314"/>
      <c r="Z807" s="314"/>
    </row>
    <row r="808" ht="12.0" customHeight="1">
      <c r="A808" s="314"/>
      <c r="B808" s="1"/>
      <c r="C808" s="1"/>
      <c r="D808" s="1"/>
      <c r="E808" s="1"/>
      <c r="F808" s="1"/>
      <c r="G808" s="314"/>
      <c r="H808" s="314"/>
      <c r="I808" s="314"/>
      <c r="J808" s="314"/>
      <c r="K808" s="319"/>
      <c r="L808" s="314"/>
      <c r="M808" s="314"/>
      <c r="N808" s="314"/>
      <c r="O808" s="314"/>
      <c r="P808" s="314"/>
      <c r="Q808" s="314"/>
      <c r="R808" s="314"/>
      <c r="S808" s="314"/>
      <c r="T808" s="314"/>
      <c r="U808" s="314"/>
      <c r="V808" s="314"/>
      <c r="W808" s="314"/>
      <c r="X808" s="314"/>
      <c r="Y808" s="314"/>
      <c r="Z808" s="314"/>
    </row>
    <row r="809" ht="12.0" customHeight="1">
      <c r="A809" s="314"/>
      <c r="B809" s="1"/>
      <c r="C809" s="1"/>
      <c r="D809" s="1"/>
      <c r="E809" s="1"/>
      <c r="F809" s="1"/>
      <c r="G809" s="314"/>
      <c r="H809" s="314"/>
      <c r="I809" s="314"/>
      <c r="J809" s="314"/>
      <c r="K809" s="319"/>
      <c r="L809" s="314"/>
      <c r="M809" s="314"/>
      <c r="N809" s="314"/>
      <c r="O809" s="314"/>
      <c r="P809" s="314"/>
      <c r="Q809" s="314"/>
      <c r="R809" s="314"/>
      <c r="S809" s="314"/>
      <c r="T809" s="314"/>
      <c r="U809" s="314"/>
      <c r="V809" s="314"/>
      <c r="W809" s="314"/>
      <c r="X809" s="314"/>
      <c r="Y809" s="314"/>
      <c r="Z809" s="314"/>
    </row>
    <row r="810" ht="12.0" customHeight="1">
      <c r="A810" s="314"/>
      <c r="B810" s="1"/>
      <c r="C810" s="1"/>
      <c r="D810" s="1"/>
      <c r="E810" s="1"/>
      <c r="F810" s="1"/>
      <c r="G810" s="314"/>
      <c r="H810" s="314"/>
      <c r="I810" s="314"/>
      <c r="J810" s="314"/>
      <c r="K810" s="319"/>
      <c r="L810" s="314"/>
      <c r="M810" s="314"/>
      <c r="N810" s="314"/>
      <c r="O810" s="314"/>
      <c r="P810" s="314"/>
      <c r="Q810" s="314"/>
      <c r="R810" s="314"/>
      <c r="S810" s="314"/>
      <c r="T810" s="314"/>
      <c r="U810" s="314"/>
      <c r="V810" s="314"/>
      <c r="W810" s="314"/>
      <c r="X810" s="314"/>
      <c r="Y810" s="314"/>
      <c r="Z810" s="314"/>
    </row>
    <row r="811" ht="12.0" customHeight="1">
      <c r="A811" s="314"/>
      <c r="B811" s="1"/>
      <c r="C811" s="1"/>
      <c r="D811" s="1"/>
      <c r="E811" s="1"/>
      <c r="F811" s="1"/>
      <c r="G811" s="314"/>
      <c r="H811" s="314"/>
      <c r="I811" s="314"/>
      <c r="J811" s="314"/>
      <c r="K811" s="319"/>
      <c r="L811" s="314"/>
      <c r="M811" s="314"/>
      <c r="N811" s="314"/>
      <c r="O811" s="314"/>
      <c r="P811" s="314"/>
      <c r="Q811" s="314"/>
      <c r="R811" s="314"/>
      <c r="S811" s="314"/>
      <c r="T811" s="314"/>
      <c r="U811" s="314"/>
      <c r="V811" s="314"/>
      <c r="W811" s="314"/>
      <c r="X811" s="314"/>
      <c r="Y811" s="314"/>
      <c r="Z811" s="314"/>
    </row>
    <row r="812" ht="12.0" customHeight="1">
      <c r="A812" s="314"/>
      <c r="B812" s="1"/>
      <c r="C812" s="1"/>
      <c r="D812" s="1"/>
      <c r="E812" s="1"/>
      <c r="F812" s="1"/>
      <c r="G812" s="314"/>
      <c r="H812" s="314"/>
      <c r="I812" s="314"/>
      <c r="J812" s="314"/>
      <c r="K812" s="319"/>
      <c r="L812" s="314"/>
      <c r="M812" s="314"/>
      <c r="N812" s="314"/>
      <c r="O812" s="314"/>
      <c r="P812" s="314"/>
      <c r="Q812" s="314"/>
      <c r="R812" s="314"/>
      <c r="S812" s="314"/>
      <c r="T812" s="314"/>
      <c r="U812" s="314"/>
      <c r="V812" s="314"/>
      <c r="W812" s="314"/>
      <c r="X812" s="314"/>
      <c r="Y812" s="314"/>
      <c r="Z812" s="314"/>
    </row>
    <row r="813" ht="12.0" customHeight="1">
      <c r="A813" s="314"/>
      <c r="B813" s="1"/>
      <c r="C813" s="1"/>
      <c r="D813" s="1"/>
      <c r="E813" s="1"/>
      <c r="F813" s="1"/>
      <c r="G813" s="314"/>
      <c r="H813" s="314"/>
      <c r="I813" s="314"/>
      <c r="J813" s="314"/>
      <c r="K813" s="319"/>
      <c r="L813" s="314"/>
      <c r="M813" s="314"/>
      <c r="N813" s="314"/>
      <c r="O813" s="314"/>
      <c r="P813" s="314"/>
      <c r="Q813" s="314"/>
      <c r="R813" s="314"/>
      <c r="S813" s="314"/>
      <c r="T813" s="314"/>
      <c r="U813" s="314"/>
      <c r="V813" s="314"/>
      <c r="W813" s="314"/>
      <c r="X813" s="314"/>
      <c r="Y813" s="314"/>
      <c r="Z813" s="314"/>
    </row>
    <row r="814" ht="12.0" customHeight="1">
      <c r="A814" s="314"/>
      <c r="B814" s="1"/>
      <c r="C814" s="1"/>
      <c r="D814" s="1"/>
      <c r="E814" s="1"/>
      <c r="F814" s="1"/>
      <c r="G814" s="314"/>
      <c r="H814" s="314"/>
      <c r="I814" s="314"/>
      <c r="J814" s="314"/>
      <c r="K814" s="319"/>
      <c r="L814" s="314"/>
      <c r="M814" s="314"/>
      <c r="N814" s="314"/>
      <c r="O814" s="314"/>
      <c r="P814" s="314"/>
      <c r="Q814" s="314"/>
      <c r="R814" s="314"/>
      <c r="S814" s="314"/>
      <c r="T814" s="314"/>
      <c r="U814" s="314"/>
      <c r="V814" s="314"/>
      <c r="W814" s="314"/>
      <c r="X814" s="314"/>
      <c r="Y814" s="314"/>
      <c r="Z814" s="314"/>
    </row>
    <row r="815" ht="12.0" customHeight="1">
      <c r="A815" s="314"/>
      <c r="B815" s="1"/>
      <c r="C815" s="1"/>
      <c r="D815" s="1"/>
      <c r="E815" s="1"/>
      <c r="F815" s="1"/>
      <c r="G815" s="314"/>
      <c r="H815" s="314"/>
      <c r="I815" s="314"/>
      <c r="J815" s="314"/>
      <c r="K815" s="319"/>
      <c r="L815" s="314"/>
      <c r="M815" s="314"/>
      <c r="N815" s="314"/>
      <c r="O815" s="314"/>
      <c r="P815" s="314"/>
      <c r="Q815" s="314"/>
      <c r="R815" s="314"/>
      <c r="S815" s="314"/>
      <c r="T815" s="314"/>
      <c r="U815" s="314"/>
      <c r="V815" s="314"/>
      <c r="W815" s="314"/>
      <c r="X815" s="314"/>
      <c r="Y815" s="314"/>
      <c r="Z815" s="314"/>
    </row>
    <row r="816" ht="12.0" customHeight="1">
      <c r="A816" s="314"/>
      <c r="B816" s="1"/>
      <c r="C816" s="1"/>
      <c r="D816" s="1"/>
      <c r="E816" s="1"/>
      <c r="F816" s="1"/>
      <c r="G816" s="314"/>
      <c r="H816" s="314"/>
      <c r="I816" s="314"/>
      <c r="J816" s="314"/>
      <c r="K816" s="319"/>
      <c r="L816" s="314"/>
      <c r="M816" s="314"/>
      <c r="N816" s="314"/>
      <c r="O816" s="314"/>
      <c r="P816" s="314"/>
      <c r="Q816" s="314"/>
      <c r="R816" s="314"/>
      <c r="S816" s="314"/>
      <c r="T816" s="314"/>
      <c r="U816" s="314"/>
      <c r="V816" s="314"/>
      <c r="W816" s="314"/>
      <c r="X816" s="314"/>
      <c r="Y816" s="314"/>
      <c r="Z816" s="314"/>
    </row>
    <row r="817" ht="12.0" customHeight="1">
      <c r="A817" s="314"/>
      <c r="B817" s="1"/>
      <c r="C817" s="1"/>
      <c r="D817" s="1"/>
      <c r="E817" s="1"/>
      <c r="F817" s="1"/>
      <c r="G817" s="314"/>
      <c r="H817" s="314"/>
      <c r="I817" s="314"/>
      <c r="J817" s="314"/>
      <c r="K817" s="319"/>
      <c r="L817" s="314"/>
      <c r="M817" s="314"/>
      <c r="N817" s="314"/>
      <c r="O817" s="314"/>
      <c r="P817" s="314"/>
      <c r="Q817" s="314"/>
      <c r="R817" s="314"/>
      <c r="S817" s="314"/>
      <c r="T817" s="314"/>
      <c r="U817" s="314"/>
      <c r="V817" s="314"/>
      <c r="W817" s="314"/>
      <c r="X817" s="314"/>
      <c r="Y817" s="314"/>
      <c r="Z817" s="314"/>
    </row>
    <row r="818" ht="12.0" customHeight="1">
      <c r="A818" s="314"/>
      <c r="B818" s="1"/>
      <c r="C818" s="1"/>
      <c r="D818" s="1"/>
      <c r="E818" s="1"/>
      <c r="F818" s="1"/>
      <c r="G818" s="314"/>
      <c r="H818" s="314"/>
      <c r="I818" s="314"/>
      <c r="J818" s="314"/>
      <c r="K818" s="319"/>
      <c r="L818" s="314"/>
      <c r="M818" s="314"/>
      <c r="N818" s="314"/>
      <c r="O818" s="314"/>
      <c r="P818" s="314"/>
      <c r="Q818" s="314"/>
      <c r="R818" s="314"/>
      <c r="S818" s="314"/>
      <c r="T818" s="314"/>
      <c r="U818" s="314"/>
      <c r="V818" s="314"/>
      <c r="W818" s="314"/>
      <c r="X818" s="314"/>
      <c r="Y818" s="314"/>
      <c r="Z818" s="314"/>
    </row>
    <row r="819" ht="12.0" customHeight="1">
      <c r="A819" s="314"/>
      <c r="B819" s="1"/>
      <c r="C819" s="1"/>
      <c r="D819" s="1"/>
      <c r="E819" s="1"/>
      <c r="F819" s="1"/>
      <c r="G819" s="314"/>
      <c r="H819" s="314"/>
      <c r="I819" s="314"/>
      <c r="J819" s="314"/>
      <c r="K819" s="319"/>
      <c r="L819" s="314"/>
      <c r="M819" s="314"/>
      <c r="N819" s="314"/>
      <c r="O819" s="314"/>
      <c r="P819" s="314"/>
      <c r="Q819" s="314"/>
      <c r="R819" s="314"/>
      <c r="S819" s="314"/>
      <c r="T819" s="314"/>
      <c r="U819" s="314"/>
      <c r="V819" s="314"/>
      <c r="W819" s="314"/>
      <c r="X819" s="314"/>
      <c r="Y819" s="314"/>
      <c r="Z819" s="314"/>
    </row>
    <row r="820" ht="12.0" customHeight="1">
      <c r="A820" s="314"/>
      <c r="B820" s="1"/>
      <c r="C820" s="1"/>
      <c r="D820" s="1"/>
      <c r="E820" s="1"/>
      <c r="F820" s="1"/>
      <c r="G820" s="314"/>
      <c r="H820" s="314"/>
      <c r="I820" s="314"/>
      <c r="J820" s="314"/>
      <c r="K820" s="319"/>
      <c r="L820" s="314"/>
      <c r="M820" s="314"/>
      <c r="N820" s="314"/>
      <c r="O820" s="314"/>
      <c r="P820" s="314"/>
      <c r="Q820" s="314"/>
      <c r="R820" s="314"/>
      <c r="S820" s="314"/>
      <c r="T820" s="314"/>
      <c r="U820" s="314"/>
      <c r="V820" s="314"/>
      <c r="W820" s="314"/>
      <c r="X820" s="314"/>
      <c r="Y820" s="314"/>
      <c r="Z820" s="314"/>
    </row>
    <row r="821" ht="12.0" customHeight="1">
      <c r="A821" s="314"/>
      <c r="B821" s="1"/>
      <c r="C821" s="1"/>
      <c r="D821" s="1"/>
      <c r="E821" s="1"/>
      <c r="F821" s="1"/>
      <c r="G821" s="314"/>
      <c r="H821" s="314"/>
      <c r="I821" s="314"/>
      <c r="J821" s="314"/>
      <c r="K821" s="319"/>
      <c r="L821" s="314"/>
      <c r="M821" s="314"/>
      <c r="N821" s="314"/>
      <c r="O821" s="314"/>
      <c r="P821" s="314"/>
      <c r="Q821" s="314"/>
      <c r="R821" s="314"/>
      <c r="S821" s="314"/>
      <c r="T821" s="314"/>
      <c r="U821" s="314"/>
      <c r="V821" s="314"/>
      <c r="W821" s="314"/>
      <c r="X821" s="314"/>
      <c r="Y821" s="314"/>
      <c r="Z821" s="314"/>
    </row>
    <row r="822" ht="12.0" customHeight="1">
      <c r="A822" s="314"/>
      <c r="B822" s="1"/>
      <c r="C822" s="1"/>
      <c r="D822" s="1"/>
      <c r="E822" s="1"/>
      <c r="F822" s="1"/>
      <c r="G822" s="314"/>
      <c r="H822" s="314"/>
      <c r="I822" s="314"/>
      <c r="J822" s="314"/>
      <c r="K822" s="319"/>
      <c r="L822" s="314"/>
      <c r="M822" s="314"/>
      <c r="N822" s="314"/>
      <c r="O822" s="314"/>
      <c r="P822" s="314"/>
      <c r="Q822" s="314"/>
      <c r="R822" s="314"/>
      <c r="S822" s="314"/>
      <c r="T822" s="314"/>
      <c r="U822" s="314"/>
      <c r="V822" s="314"/>
      <c r="W822" s="314"/>
      <c r="X822" s="314"/>
      <c r="Y822" s="314"/>
      <c r="Z822" s="314"/>
    </row>
    <row r="823" ht="12.0" customHeight="1">
      <c r="A823" s="314"/>
      <c r="B823" s="1"/>
      <c r="C823" s="1"/>
      <c r="D823" s="1"/>
      <c r="E823" s="1"/>
      <c r="F823" s="1"/>
      <c r="G823" s="314"/>
      <c r="H823" s="314"/>
      <c r="I823" s="314"/>
      <c r="J823" s="314"/>
      <c r="K823" s="319"/>
      <c r="L823" s="314"/>
      <c r="M823" s="314"/>
      <c r="N823" s="314"/>
      <c r="O823" s="314"/>
      <c r="P823" s="314"/>
      <c r="Q823" s="314"/>
      <c r="R823" s="314"/>
      <c r="S823" s="314"/>
      <c r="T823" s="314"/>
      <c r="U823" s="314"/>
      <c r="V823" s="314"/>
      <c r="W823" s="314"/>
      <c r="X823" s="314"/>
      <c r="Y823" s="314"/>
      <c r="Z823" s="314"/>
    </row>
    <row r="824" ht="12.0" customHeight="1">
      <c r="A824" s="314"/>
      <c r="B824" s="1"/>
      <c r="C824" s="1"/>
      <c r="D824" s="1"/>
      <c r="E824" s="1"/>
      <c r="F824" s="1"/>
      <c r="G824" s="314"/>
      <c r="H824" s="314"/>
      <c r="I824" s="314"/>
      <c r="J824" s="314"/>
      <c r="K824" s="319"/>
      <c r="L824" s="314"/>
      <c r="M824" s="314"/>
      <c r="N824" s="314"/>
      <c r="O824" s="314"/>
      <c r="P824" s="314"/>
      <c r="Q824" s="314"/>
      <c r="R824" s="314"/>
      <c r="S824" s="314"/>
      <c r="T824" s="314"/>
      <c r="U824" s="314"/>
      <c r="V824" s="314"/>
      <c r="W824" s="314"/>
      <c r="X824" s="314"/>
      <c r="Y824" s="314"/>
      <c r="Z824" s="314"/>
    </row>
    <row r="825" ht="12.0" customHeight="1">
      <c r="A825" s="314"/>
      <c r="B825" s="1"/>
      <c r="C825" s="1"/>
      <c r="D825" s="1"/>
      <c r="E825" s="1"/>
      <c r="F825" s="1"/>
      <c r="G825" s="314"/>
      <c r="H825" s="314"/>
      <c r="I825" s="314"/>
      <c r="J825" s="314"/>
      <c r="K825" s="319"/>
      <c r="L825" s="314"/>
      <c r="M825" s="314"/>
      <c r="N825" s="314"/>
      <c r="O825" s="314"/>
      <c r="P825" s="314"/>
      <c r="Q825" s="314"/>
      <c r="R825" s="314"/>
      <c r="S825" s="314"/>
      <c r="T825" s="314"/>
      <c r="U825" s="314"/>
      <c r="V825" s="314"/>
      <c r="W825" s="314"/>
      <c r="X825" s="314"/>
      <c r="Y825" s="314"/>
      <c r="Z825" s="314"/>
    </row>
    <row r="826" ht="12.0" customHeight="1">
      <c r="A826" s="314"/>
      <c r="B826" s="1"/>
      <c r="C826" s="1"/>
      <c r="D826" s="1"/>
      <c r="E826" s="1"/>
      <c r="F826" s="1"/>
      <c r="G826" s="314"/>
      <c r="H826" s="314"/>
      <c r="I826" s="314"/>
      <c r="J826" s="314"/>
      <c r="K826" s="319"/>
      <c r="L826" s="314"/>
      <c r="M826" s="314"/>
      <c r="N826" s="314"/>
      <c r="O826" s="314"/>
      <c r="P826" s="314"/>
      <c r="Q826" s="314"/>
      <c r="R826" s="314"/>
      <c r="S826" s="314"/>
      <c r="T826" s="314"/>
      <c r="U826" s="314"/>
      <c r="V826" s="314"/>
      <c r="W826" s="314"/>
      <c r="X826" s="314"/>
      <c r="Y826" s="314"/>
      <c r="Z826" s="314"/>
    </row>
    <row r="827" ht="12.0" customHeight="1">
      <c r="A827" s="314"/>
      <c r="B827" s="1"/>
      <c r="C827" s="1"/>
      <c r="D827" s="1"/>
      <c r="E827" s="1"/>
      <c r="F827" s="1"/>
      <c r="G827" s="314"/>
      <c r="H827" s="314"/>
      <c r="I827" s="314"/>
      <c r="J827" s="314"/>
      <c r="K827" s="319"/>
      <c r="L827" s="314"/>
      <c r="M827" s="314"/>
      <c r="N827" s="314"/>
      <c r="O827" s="314"/>
      <c r="P827" s="314"/>
      <c r="Q827" s="314"/>
      <c r="R827" s="314"/>
      <c r="S827" s="314"/>
      <c r="T827" s="314"/>
      <c r="U827" s="314"/>
      <c r="V827" s="314"/>
      <c r="W827" s="314"/>
      <c r="X827" s="314"/>
      <c r="Y827" s="314"/>
      <c r="Z827" s="314"/>
    </row>
    <row r="828" ht="12.0" customHeight="1">
      <c r="A828" s="314"/>
      <c r="B828" s="1"/>
      <c r="C828" s="1"/>
      <c r="D828" s="1"/>
      <c r="E828" s="1"/>
      <c r="F828" s="1"/>
      <c r="G828" s="314"/>
      <c r="H828" s="314"/>
      <c r="I828" s="314"/>
      <c r="J828" s="314"/>
      <c r="K828" s="319"/>
      <c r="L828" s="314"/>
      <c r="M828" s="314"/>
      <c r="N828" s="314"/>
      <c r="O828" s="314"/>
      <c r="P828" s="314"/>
      <c r="Q828" s="314"/>
      <c r="R828" s="314"/>
      <c r="S828" s="314"/>
      <c r="T828" s="314"/>
      <c r="U828" s="314"/>
      <c r="V828" s="314"/>
      <c r="W828" s="314"/>
      <c r="X828" s="314"/>
      <c r="Y828" s="314"/>
      <c r="Z828" s="314"/>
    </row>
    <row r="829" ht="12.0" customHeight="1">
      <c r="A829" s="314"/>
      <c r="B829" s="1"/>
      <c r="C829" s="1"/>
      <c r="D829" s="1"/>
      <c r="E829" s="1"/>
      <c r="F829" s="1"/>
      <c r="G829" s="314"/>
      <c r="H829" s="314"/>
      <c r="I829" s="314"/>
      <c r="J829" s="314"/>
      <c r="K829" s="319"/>
      <c r="L829" s="314"/>
      <c r="M829" s="314"/>
      <c r="N829" s="314"/>
      <c r="O829" s="314"/>
      <c r="P829" s="314"/>
      <c r="Q829" s="314"/>
      <c r="R829" s="314"/>
      <c r="S829" s="314"/>
      <c r="T829" s="314"/>
      <c r="U829" s="314"/>
      <c r="V829" s="314"/>
      <c r="W829" s="314"/>
      <c r="X829" s="314"/>
      <c r="Y829" s="314"/>
      <c r="Z829" s="314"/>
    </row>
    <row r="830" ht="12.0" customHeight="1">
      <c r="A830" s="314"/>
      <c r="B830" s="1"/>
      <c r="C830" s="1"/>
      <c r="D830" s="1"/>
      <c r="E830" s="1"/>
      <c r="F830" s="1"/>
      <c r="G830" s="314"/>
      <c r="H830" s="314"/>
      <c r="I830" s="314"/>
      <c r="J830" s="314"/>
      <c r="K830" s="319"/>
      <c r="L830" s="314"/>
      <c r="M830" s="314"/>
      <c r="N830" s="314"/>
      <c r="O830" s="314"/>
      <c r="P830" s="314"/>
      <c r="Q830" s="314"/>
      <c r="R830" s="314"/>
      <c r="S830" s="314"/>
      <c r="T830" s="314"/>
      <c r="U830" s="314"/>
      <c r="V830" s="314"/>
      <c r="W830" s="314"/>
      <c r="X830" s="314"/>
      <c r="Y830" s="314"/>
      <c r="Z830" s="314"/>
    </row>
    <row r="831" ht="12.0" customHeight="1">
      <c r="A831" s="314"/>
      <c r="B831" s="1"/>
      <c r="C831" s="1"/>
      <c r="D831" s="1"/>
      <c r="E831" s="1"/>
      <c r="F831" s="1"/>
      <c r="G831" s="314"/>
      <c r="H831" s="314"/>
      <c r="I831" s="314"/>
      <c r="J831" s="314"/>
      <c r="K831" s="319"/>
      <c r="L831" s="314"/>
      <c r="M831" s="314"/>
      <c r="N831" s="314"/>
      <c r="O831" s="314"/>
      <c r="P831" s="314"/>
      <c r="Q831" s="314"/>
      <c r="R831" s="314"/>
      <c r="S831" s="314"/>
      <c r="T831" s="314"/>
      <c r="U831" s="314"/>
      <c r="V831" s="314"/>
      <c r="W831" s="314"/>
      <c r="X831" s="314"/>
      <c r="Y831" s="314"/>
      <c r="Z831" s="314"/>
    </row>
    <row r="832" ht="12.0" customHeight="1">
      <c r="A832" s="314"/>
      <c r="B832" s="1"/>
      <c r="C832" s="1"/>
      <c r="D832" s="1"/>
      <c r="E832" s="1"/>
      <c r="F832" s="1"/>
      <c r="G832" s="314"/>
      <c r="H832" s="314"/>
      <c r="I832" s="314"/>
      <c r="J832" s="314"/>
      <c r="K832" s="319"/>
      <c r="L832" s="314"/>
      <c r="M832" s="314"/>
      <c r="N832" s="314"/>
      <c r="O832" s="314"/>
      <c r="P832" s="314"/>
      <c r="Q832" s="314"/>
      <c r="R832" s="314"/>
      <c r="S832" s="314"/>
      <c r="T832" s="314"/>
      <c r="U832" s="314"/>
      <c r="V832" s="314"/>
      <c r="W832" s="314"/>
      <c r="X832" s="314"/>
      <c r="Y832" s="314"/>
      <c r="Z832" s="314"/>
    </row>
    <row r="833" ht="12.0" customHeight="1">
      <c r="A833" s="314"/>
      <c r="B833" s="1"/>
      <c r="C833" s="1"/>
      <c r="D833" s="1"/>
      <c r="E833" s="1"/>
      <c r="F833" s="1"/>
      <c r="G833" s="314"/>
      <c r="H833" s="314"/>
      <c r="I833" s="314"/>
      <c r="J833" s="314"/>
      <c r="K833" s="319"/>
      <c r="L833" s="314"/>
      <c r="M833" s="314"/>
      <c r="N833" s="314"/>
      <c r="O833" s="314"/>
      <c r="P833" s="314"/>
      <c r="Q833" s="314"/>
      <c r="R833" s="314"/>
      <c r="S833" s="314"/>
      <c r="T833" s="314"/>
      <c r="U833" s="314"/>
      <c r="V833" s="314"/>
      <c r="W833" s="314"/>
      <c r="X833" s="314"/>
      <c r="Y833" s="314"/>
      <c r="Z833" s="314"/>
    </row>
    <row r="834" ht="12.0" customHeight="1">
      <c r="A834" s="314"/>
      <c r="B834" s="1"/>
      <c r="C834" s="1"/>
      <c r="D834" s="1"/>
      <c r="E834" s="1"/>
      <c r="F834" s="1"/>
      <c r="G834" s="314"/>
      <c r="H834" s="314"/>
      <c r="I834" s="314"/>
      <c r="J834" s="314"/>
      <c r="K834" s="319"/>
      <c r="L834" s="314"/>
      <c r="M834" s="314"/>
      <c r="N834" s="314"/>
      <c r="O834" s="314"/>
      <c r="P834" s="314"/>
      <c r="Q834" s="314"/>
      <c r="R834" s="314"/>
      <c r="S834" s="314"/>
      <c r="T834" s="314"/>
      <c r="U834" s="314"/>
      <c r="V834" s="314"/>
      <c r="W834" s="314"/>
      <c r="X834" s="314"/>
      <c r="Y834" s="314"/>
      <c r="Z834" s="314"/>
    </row>
    <row r="835" ht="12.0" customHeight="1">
      <c r="A835" s="314"/>
      <c r="B835" s="1"/>
      <c r="C835" s="1"/>
      <c r="D835" s="1"/>
      <c r="E835" s="1"/>
      <c r="F835" s="1"/>
      <c r="G835" s="314"/>
      <c r="H835" s="314"/>
      <c r="I835" s="314"/>
      <c r="J835" s="314"/>
      <c r="K835" s="319"/>
      <c r="L835" s="314"/>
      <c r="M835" s="314"/>
      <c r="N835" s="314"/>
      <c r="O835" s="314"/>
      <c r="P835" s="314"/>
      <c r="Q835" s="314"/>
      <c r="R835" s="314"/>
      <c r="S835" s="314"/>
      <c r="T835" s="314"/>
      <c r="U835" s="314"/>
      <c r="V835" s="314"/>
      <c r="W835" s="314"/>
      <c r="X835" s="314"/>
      <c r="Y835" s="314"/>
      <c r="Z835" s="314"/>
    </row>
    <row r="836" ht="12.0" customHeight="1">
      <c r="A836" s="314"/>
      <c r="B836" s="1"/>
      <c r="C836" s="1"/>
      <c r="D836" s="1"/>
      <c r="E836" s="1"/>
      <c r="F836" s="1"/>
      <c r="G836" s="314"/>
      <c r="H836" s="314"/>
      <c r="I836" s="314"/>
      <c r="J836" s="314"/>
      <c r="K836" s="319"/>
      <c r="L836" s="314"/>
      <c r="M836" s="314"/>
      <c r="N836" s="314"/>
      <c r="O836" s="314"/>
      <c r="P836" s="314"/>
      <c r="Q836" s="314"/>
      <c r="R836" s="314"/>
      <c r="S836" s="314"/>
      <c r="T836" s="314"/>
      <c r="U836" s="314"/>
      <c r="V836" s="314"/>
      <c r="W836" s="314"/>
      <c r="X836" s="314"/>
      <c r="Y836" s="314"/>
      <c r="Z836" s="314"/>
    </row>
    <row r="837" ht="12.0" customHeight="1">
      <c r="A837" s="314"/>
      <c r="B837" s="1"/>
      <c r="C837" s="1"/>
      <c r="D837" s="1"/>
      <c r="E837" s="1"/>
      <c r="F837" s="1"/>
      <c r="G837" s="314"/>
      <c r="H837" s="314"/>
      <c r="I837" s="314"/>
      <c r="J837" s="314"/>
      <c r="K837" s="319"/>
      <c r="L837" s="314"/>
      <c r="M837" s="314"/>
      <c r="N837" s="314"/>
      <c r="O837" s="314"/>
      <c r="P837" s="314"/>
      <c r="Q837" s="314"/>
      <c r="R837" s="314"/>
      <c r="S837" s="314"/>
      <c r="T837" s="314"/>
      <c r="U837" s="314"/>
      <c r="V837" s="314"/>
      <c r="W837" s="314"/>
      <c r="X837" s="314"/>
      <c r="Y837" s="314"/>
      <c r="Z837" s="314"/>
    </row>
    <row r="838" ht="12.0" customHeight="1">
      <c r="A838" s="314"/>
      <c r="B838" s="1"/>
      <c r="C838" s="1"/>
      <c r="D838" s="1"/>
      <c r="E838" s="1"/>
      <c r="F838" s="1"/>
      <c r="G838" s="314"/>
      <c r="H838" s="314"/>
      <c r="I838" s="314"/>
      <c r="J838" s="314"/>
      <c r="K838" s="319"/>
      <c r="L838" s="314"/>
      <c r="M838" s="314"/>
      <c r="N838" s="314"/>
      <c r="O838" s="314"/>
      <c r="P838" s="314"/>
      <c r="Q838" s="314"/>
      <c r="R838" s="314"/>
      <c r="S838" s="314"/>
      <c r="T838" s="314"/>
      <c r="U838" s="314"/>
      <c r="V838" s="314"/>
      <c r="W838" s="314"/>
      <c r="X838" s="314"/>
      <c r="Y838" s="314"/>
      <c r="Z838" s="314"/>
    </row>
    <row r="839" ht="12.0" customHeight="1">
      <c r="A839" s="314"/>
      <c r="B839" s="1"/>
      <c r="C839" s="1"/>
      <c r="D839" s="1"/>
      <c r="E839" s="1"/>
      <c r="F839" s="1"/>
      <c r="G839" s="314"/>
      <c r="H839" s="314"/>
      <c r="I839" s="314"/>
      <c r="J839" s="314"/>
      <c r="K839" s="319"/>
      <c r="L839" s="314"/>
      <c r="M839" s="314"/>
      <c r="N839" s="314"/>
      <c r="O839" s="314"/>
      <c r="P839" s="314"/>
      <c r="Q839" s="314"/>
      <c r="R839" s="314"/>
      <c r="S839" s="314"/>
      <c r="T839" s="314"/>
      <c r="U839" s="314"/>
      <c r="V839" s="314"/>
      <c r="W839" s="314"/>
      <c r="X839" s="314"/>
      <c r="Y839" s="314"/>
      <c r="Z839" s="314"/>
    </row>
    <row r="840" ht="12.0" customHeight="1">
      <c r="A840" s="314"/>
      <c r="B840" s="1"/>
      <c r="C840" s="1"/>
      <c r="D840" s="1"/>
      <c r="E840" s="1"/>
      <c r="F840" s="1"/>
      <c r="G840" s="314"/>
      <c r="H840" s="314"/>
      <c r="I840" s="314"/>
      <c r="J840" s="314"/>
      <c r="K840" s="319"/>
      <c r="L840" s="314"/>
      <c r="M840" s="314"/>
      <c r="N840" s="314"/>
      <c r="O840" s="314"/>
      <c r="P840" s="314"/>
      <c r="Q840" s="314"/>
      <c r="R840" s="314"/>
      <c r="S840" s="314"/>
      <c r="T840" s="314"/>
      <c r="U840" s="314"/>
      <c r="V840" s="314"/>
      <c r="W840" s="314"/>
      <c r="X840" s="314"/>
      <c r="Y840" s="314"/>
      <c r="Z840" s="314"/>
    </row>
    <row r="841" ht="12.0" customHeight="1">
      <c r="A841" s="314"/>
      <c r="B841" s="1"/>
      <c r="C841" s="1"/>
      <c r="D841" s="1"/>
      <c r="E841" s="1"/>
      <c r="F841" s="1"/>
      <c r="G841" s="314"/>
      <c r="H841" s="314"/>
      <c r="I841" s="314"/>
      <c r="J841" s="314"/>
      <c r="K841" s="319"/>
      <c r="L841" s="314"/>
      <c r="M841" s="314"/>
      <c r="N841" s="314"/>
      <c r="O841" s="314"/>
      <c r="P841" s="314"/>
      <c r="Q841" s="314"/>
      <c r="R841" s="314"/>
      <c r="S841" s="314"/>
      <c r="T841" s="314"/>
      <c r="U841" s="314"/>
      <c r="V841" s="314"/>
      <c r="W841" s="314"/>
      <c r="X841" s="314"/>
      <c r="Y841" s="314"/>
      <c r="Z841" s="314"/>
    </row>
    <row r="842" ht="12.0" customHeight="1">
      <c r="A842" s="314"/>
      <c r="B842" s="1"/>
      <c r="C842" s="1"/>
      <c r="D842" s="1"/>
      <c r="E842" s="1"/>
      <c r="F842" s="1"/>
      <c r="G842" s="314"/>
      <c r="H842" s="314"/>
      <c r="I842" s="314"/>
      <c r="J842" s="314"/>
      <c r="K842" s="319"/>
      <c r="L842" s="314"/>
      <c r="M842" s="314"/>
      <c r="N842" s="314"/>
      <c r="O842" s="314"/>
      <c r="P842" s="314"/>
      <c r="Q842" s="314"/>
      <c r="R842" s="314"/>
      <c r="S842" s="314"/>
      <c r="T842" s="314"/>
      <c r="U842" s="314"/>
      <c r="V842" s="314"/>
      <c r="W842" s="314"/>
      <c r="X842" s="314"/>
      <c r="Y842" s="314"/>
      <c r="Z842" s="314"/>
    </row>
    <row r="843" ht="12.0" customHeight="1">
      <c r="A843" s="314"/>
      <c r="B843" s="1"/>
      <c r="C843" s="1"/>
      <c r="D843" s="1"/>
      <c r="E843" s="1"/>
      <c r="F843" s="1"/>
      <c r="G843" s="314"/>
      <c r="H843" s="314"/>
      <c r="I843" s="314"/>
      <c r="J843" s="314"/>
      <c r="K843" s="319"/>
      <c r="L843" s="314"/>
      <c r="M843" s="314"/>
      <c r="N843" s="314"/>
      <c r="O843" s="314"/>
      <c r="P843" s="314"/>
      <c r="Q843" s="314"/>
      <c r="R843" s="314"/>
      <c r="S843" s="314"/>
      <c r="T843" s="314"/>
      <c r="U843" s="314"/>
      <c r="V843" s="314"/>
      <c r="W843" s="314"/>
      <c r="X843" s="314"/>
      <c r="Y843" s="314"/>
      <c r="Z843" s="314"/>
    </row>
    <row r="844" ht="12.0" customHeight="1">
      <c r="A844" s="314"/>
      <c r="B844" s="1"/>
      <c r="C844" s="1"/>
      <c r="D844" s="1"/>
      <c r="E844" s="1"/>
      <c r="F844" s="1"/>
      <c r="G844" s="314"/>
      <c r="H844" s="314"/>
      <c r="I844" s="314"/>
      <c r="J844" s="314"/>
      <c r="K844" s="319"/>
      <c r="L844" s="314"/>
      <c r="M844" s="314"/>
      <c r="N844" s="314"/>
      <c r="O844" s="314"/>
      <c r="P844" s="314"/>
      <c r="Q844" s="314"/>
      <c r="R844" s="314"/>
      <c r="S844" s="314"/>
      <c r="T844" s="314"/>
      <c r="U844" s="314"/>
      <c r="V844" s="314"/>
      <c r="W844" s="314"/>
      <c r="X844" s="314"/>
      <c r="Y844" s="314"/>
      <c r="Z844" s="314"/>
    </row>
    <row r="845" ht="12.0" customHeight="1">
      <c r="A845" s="314"/>
      <c r="B845" s="1"/>
      <c r="C845" s="1"/>
      <c r="D845" s="1"/>
      <c r="E845" s="1"/>
      <c r="F845" s="1"/>
      <c r="G845" s="314"/>
      <c r="H845" s="314"/>
      <c r="I845" s="314"/>
      <c r="J845" s="314"/>
      <c r="K845" s="319"/>
      <c r="L845" s="314"/>
      <c r="M845" s="314"/>
      <c r="N845" s="314"/>
      <c r="O845" s="314"/>
      <c r="P845" s="314"/>
      <c r="Q845" s="314"/>
      <c r="R845" s="314"/>
      <c r="S845" s="314"/>
      <c r="T845" s="314"/>
      <c r="U845" s="314"/>
      <c r="V845" s="314"/>
      <c r="W845" s="314"/>
      <c r="X845" s="314"/>
      <c r="Y845" s="314"/>
      <c r="Z845" s="314"/>
    </row>
    <row r="846" ht="12.0" customHeight="1">
      <c r="A846" s="314"/>
      <c r="B846" s="1"/>
      <c r="C846" s="1"/>
      <c r="D846" s="1"/>
      <c r="E846" s="1"/>
      <c r="F846" s="1"/>
      <c r="G846" s="314"/>
      <c r="H846" s="314"/>
      <c r="I846" s="314"/>
      <c r="J846" s="314"/>
      <c r="K846" s="319"/>
      <c r="L846" s="314"/>
      <c r="M846" s="314"/>
      <c r="N846" s="314"/>
      <c r="O846" s="314"/>
      <c r="P846" s="314"/>
      <c r="Q846" s="314"/>
      <c r="R846" s="314"/>
      <c r="S846" s="314"/>
      <c r="T846" s="314"/>
      <c r="U846" s="314"/>
      <c r="V846" s="314"/>
      <c r="W846" s="314"/>
      <c r="X846" s="314"/>
      <c r="Y846" s="314"/>
      <c r="Z846" s="314"/>
    </row>
    <row r="847" ht="12.0" customHeight="1">
      <c r="A847" s="314"/>
      <c r="B847" s="1"/>
      <c r="C847" s="1"/>
      <c r="D847" s="1"/>
      <c r="E847" s="1"/>
      <c r="F847" s="1"/>
      <c r="G847" s="314"/>
      <c r="H847" s="314"/>
      <c r="I847" s="314"/>
      <c r="J847" s="314"/>
      <c r="K847" s="319"/>
      <c r="L847" s="314"/>
      <c r="M847" s="314"/>
      <c r="N847" s="314"/>
      <c r="O847" s="314"/>
      <c r="P847" s="314"/>
      <c r="Q847" s="314"/>
      <c r="R847" s="314"/>
      <c r="S847" s="314"/>
      <c r="T847" s="314"/>
      <c r="U847" s="314"/>
      <c r="V847" s="314"/>
      <c r="W847" s="314"/>
      <c r="X847" s="314"/>
      <c r="Y847" s="314"/>
      <c r="Z847" s="314"/>
    </row>
    <row r="848" ht="12.0" customHeight="1">
      <c r="A848" s="314"/>
      <c r="B848" s="1"/>
      <c r="C848" s="1"/>
      <c r="D848" s="1"/>
      <c r="E848" s="1"/>
      <c r="F848" s="1"/>
      <c r="G848" s="314"/>
      <c r="H848" s="314"/>
      <c r="I848" s="314"/>
      <c r="J848" s="314"/>
      <c r="K848" s="319"/>
      <c r="L848" s="314"/>
      <c r="M848" s="314"/>
      <c r="N848" s="314"/>
      <c r="O848" s="314"/>
      <c r="P848" s="314"/>
      <c r="Q848" s="314"/>
      <c r="R848" s="314"/>
      <c r="S848" s="314"/>
      <c r="T848" s="314"/>
      <c r="U848" s="314"/>
      <c r="V848" s="314"/>
      <c r="W848" s="314"/>
      <c r="X848" s="314"/>
      <c r="Y848" s="314"/>
      <c r="Z848" s="314"/>
    </row>
    <row r="849" ht="12.0" customHeight="1">
      <c r="A849" s="314"/>
      <c r="B849" s="1"/>
      <c r="C849" s="1"/>
      <c r="D849" s="1"/>
      <c r="E849" s="1"/>
      <c r="F849" s="1"/>
      <c r="G849" s="314"/>
      <c r="H849" s="314"/>
      <c r="I849" s="314"/>
      <c r="J849" s="314"/>
      <c r="K849" s="319"/>
      <c r="L849" s="314"/>
      <c r="M849" s="314"/>
      <c r="N849" s="314"/>
      <c r="O849" s="314"/>
      <c r="P849" s="314"/>
      <c r="Q849" s="314"/>
      <c r="R849" s="314"/>
      <c r="S849" s="314"/>
      <c r="T849" s="314"/>
      <c r="U849" s="314"/>
      <c r="V849" s="314"/>
      <c r="W849" s="314"/>
      <c r="X849" s="314"/>
      <c r="Y849" s="314"/>
      <c r="Z849" s="314"/>
    </row>
    <row r="850" ht="12.0" customHeight="1">
      <c r="A850" s="314"/>
      <c r="B850" s="1"/>
      <c r="C850" s="1"/>
      <c r="D850" s="1"/>
      <c r="E850" s="1"/>
      <c r="F850" s="1"/>
      <c r="G850" s="314"/>
      <c r="H850" s="314"/>
      <c r="I850" s="314"/>
      <c r="J850" s="314"/>
      <c r="K850" s="319"/>
      <c r="L850" s="314"/>
      <c r="M850" s="314"/>
      <c r="N850" s="314"/>
      <c r="O850" s="314"/>
      <c r="P850" s="314"/>
      <c r="Q850" s="314"/>
      <c r="R850" s="314"/>
      <c r="S850" s="314"/>
      <c r="T850" s="314"/>
      <c r="U850" s="314"/>
      <c r="V850" s="314"/>
      <c r="W850" s="314"/>
      <c r="X850" s="314"/>
      <c r="Y850" s="314"/>
      <c r="Z850" s="314"/>
    </row>
    <row r="851" ht="12.0" customHeight="1">
      <c r="A851" s="314"/>
      <c r="B851" s="1"/>
      <c r="C851" s="1"/>
      <c r="D851" s="1"/>
      <c r="E851" s="1"/>
      <c r="F851" s="1"/>
      <c r="G851" s="314"/>
      <c r="H851" s="314"/>
      <c r="I851" s="314"/>
      <c r="J851" s="314"/>
      <c r="K851" s="319"/>
      <c r="L851" s="314"/>
      <c r="M851" s="314"/>
      <c r="N851" s="314"/>
      <c r="O851" s="314"/>
      <c r="P851" s="314"/>
      <c r="Q851" s="314"/>
      <c r="R851" s="314"/>
      <c r="S851" s="314"/>
      <c r="T851" s="314"/>
      <c r="U851" s="314"/>
      <c r="V851" s="314"/>
      <c r="W851" s="314"/>
      <c r="X851" s="314"/>
      <c r="Y851" s="314"/>
      <c r="Z851" s="314"/>
    </row>
    <row r="852" ht="12.0" customHeight="1">
      <c r="A852" s="314"/>
      <c r="B852" s="1"/>
      <c r="C852" s="1"/>
      <c r="D852" s="1"/>
      <c r="E852" s="1"/>
      <c r="F852" s="1"/>
      <c r="G852" s="314"/>
      <c r="H852" s="314"/>
      <c r="I852" s="314"/>
      <c r="J852" s="314"/>
      <c r="K852" s="319"/>
      <c r="L852" s="314"/>
      <c r="M852" s="314"/>
      <c r="N852" s="314"/>
      <c r="O852" s="314"/>
      <c r="P852" s="314"/>
      <c r="Q852" s="314"/>
      <c r="R852" s="314"/>
      <c r="S852" s="314"/>
      <c r="T852" s="314"/>
      <c r="U852" s="314"/>
      <c r="V852" s="314"/>
      <c r="W852" s="314"/>
      <c r="X852" s="314"/>
      <c r="Y852" s="314"/>
      <c r="Z852" s="314"/>
    </row>
    <row r="853" ht="12.0" customHeight="1">
      <c r="A853" s="314"/>
      <c r="B853" s="1"/>
      <c r="C853" s="1"/>
      <c r="D853" s="1"/>
      <c r="E853" s="1"/>
      <c r="F853" s="1"/>
      <c r="G853" s="314"/>
      <c r="H853" s="314"/>
      <c r="I853" s="314"/>
      <c r="J853" s="314"/>
      <c r="K853" s="319"/>
      <c r="L853" s="314"/>
      <c r="M853" s="314"/>
      <c r="N853" s="314"/>
      <c r="O853" s="314"/>
      <c r="P853" s="314"/>
      <c r="Q853" s="314"/>
      <c r="R853" s="314"/>
      <c r="S853" s="314"/>
      <c r="T853" s="314"/>
      <c r="U853" s="314"/>
      <c r="V853" s="314"/>
      <c r="W853" s="314"/>
      <c r="X853" s="314"/>
      <c r="Y853" s="314"/>
      <c r="Z853" s="314"/>
    </row>
    <row r="854" ht="12.0" customHeight="1">
      <c r="A854" s="314"/>
      <c r="B854" s="1"/>
      <c r="C854" s="1"/>
      <c r="D854" s="1"/>
      <c r="E854" s="1"/>
      <c r="F854" s="1"/>
      <c r="G854" s="314"/>
      <c r="H854" s="314"/>
      <c r="I854" s="314"/>
      <c r="J854" s="314"/>
      <c r="K854" s="319"/>
      <c r="L854" s="314"/>
      <c r="M854" s="314"/>
      <c r="N854" s="314"/>
      <c r="O854" s="314"/>
      <c r="P854" s="314"/>
      <c r="Q854" s="314"/>
      <c r="R854" s="314"/>
      <c r="S854" s="314"/>
      <c r="T854" s="314"/>
      <c r="U854" s="314"/>
      <c r="V854" s="314"/>
      <c r="W854" s="314"/>
      <c r="X854" s="314"/>
      <c r="Y854" s="314"/>
      <c r="Z854" s="314"/>
    </row>
    <row r="855" ht="12.0" customHeight="1">
      <c r="A855" s="314"/>
      <c r="B855" s="1"/>
      <c r="C855" s="1"/>
      <c r="D855" s="1"/>
      <c r="E855" s="1"/>
      <c r="F855" s="1"/>
      <c r="G855" s="314"/>
      <c r="H855" s="314"/>
      <c r="I855" s="314"/>
      <c r="J855" s="314"/>
      <c r="K855" s="319"/>
      <c r="L855" s="314"/>
      <c r="M855" s="314"/>
      <c r="N855" s="314"/>
      <c r="O855" s="314"/>
      <c r="P855" s="314"/>
      <c r="Q855" s="314"/>
      <c r="R855" s="314"/>
      <c r="S855" s="314"/>
      <c r="T855" s="314"/>
      <c r="U855" s="314"/>
      <c r="V855" s="314"/>
      <c r="W855" s="314"/>
      <c r="X855" s="314"/>
      <c r="Y855" s="314"/>
      <c r="Z855" s="314"/>
    </row>
    <row r="856" ht="12.0" customHeight="1">
      <c r="A856" s="314"/>
      <c r="B856" s="1"/>
      <c r="C856" s="1"/>
      <c r="D856" s="1"/>
      <c r="E856" s="1"/>
      <c r="F856" s="1"/>
      <c r="G856" s="314"/>
      <c r="H856" s="314"/>
      <c r="I856" s="314"/>
      <c r="J856" s="314"/>
      <c r="K856" s="319"/>
      <c r="L856" s="314"/>
      <c r="M856" s="314"/>
      <c r="N856" s="314"/>
      <c r="O856" s="314"/>
      <c r="P856" s="314"/>
      <c r="Q856" s="314"/>
      <c r="R856" s="314"/>
      <c r="S856" s="314"/>
      <c r="T856" s="314"/>
      <c r="U856" s="314"/>
      <c r="V856" s="314"/>
      <c r="W856" s="314"/>
      <c r="X856" s="314"/>
      <c r="Y856" s="314"/>
      <c r="Z856" s="314"/>
    </row>
    <row r="857" ht="12.0" customHeight="1">
      <c r="A857" s="314"/>
      <c r="B857" s="1"/>
      <c r="C857" s="1"/>
      <c r="D857" s="1"/>
      <c r="E857" s="1"/>
      <c r="F857" s="1"/>
      <c r="G857" s="314"/>
      <c r="H857" s="314"/>
      <c r="I857" s="314"/>
      <c r="J857" s="314"/>
      <c r="K857" s="319"/>
      <c r="L857" s="314"/>
      <c r="M857" s="314"/>
      <c r="N857" s="314"/>
      <c r="O857" s="314"/>
      <c r="P857" s="314"/>
      <c r="Q857" s="314"/>
      <c r="R857" s="314"/>
      <c r="S857" s="314"/>
      <c r="T857" s="314"/>
      <c r="U857" s="314"/>
      <c r="V857" s="314"/>
      <c r="W857" s="314"/>
      <c r="X857" s="314"/>
      <c r="Y857" s="314"/>
      <c r="Z857" s="314"/>
    </row>
    <row r="858" ht="12.0" customHeight="1">
      <c r="A858" s="314"/>
      <c r="B858" s="1"/>
      <c r="C858" s="1"/>
      <c r="D858" s="1"/>
      <c r="E858" s="1"/>
      <c r="F858" s="1"/>
      <c r="G858" s="314"/>
      <c r="H858" s="314"/>
      <c r="I858" s="314"/>
      <c r="J858" s="314"/>
      <c r="K858" s="319"/>
      <c r="L858" s="314"/>
      <c r="M858" s="314"/>
      <c r="N858" s="314"/>
      <c r="O858" s="314"/>
      <c r="P858" s="314"/>
      <c r="Q858" s="314"/>
      <c r="R858" s="314"/>
      <c r="S858" s="314"/>
      <c r="T858" s="314"/>
      <c r="U858" s="314"/>
      <c r="V858" s="314"/>
      <c r="W858" s="314"/>
      <c r="X858" s="314"/>
      <c r="Y858" s="314"/>
      <c r="Z858" s="314"/>
    </row>
    <row r="859" ht="12.0" customHeight="1">
      <c r="A859" s="314"/>
      <c r="B859" s="1"/>
      <c r="C859" s="1"/>
      <c r="D859" s="1"/>
      <c r="E859" s="1"/>
      <c r="F859" s="1"/>
      <c r="G859" s="314"/>
      <c r="H859" s="314"/>
      <c r="I859" s="314"/>
      <c r="J859" s="314"/>
      <c r="K859" s="319"/>
      <c r="L859" s="314"/>
      <c r="M859" s="314"/>
      <c r="N859" s="314"/>
      <c r="O859" s="314"/>
      <c r="P859" s="314"/>
      <c r="Q859" s="314"/>
      <c r="R859" s="314"/>
      <c r="S859" s="314"/>
      <c r="T859" s="314"/>
      <c r="U859" s="314"/>
      <c r="V859" s="314"/>
      <c r="W859" s="314"/>
      <c r="X859" s="314"/>
      <c r="Y859" s="314"/>
      <c r="Z859" s="314"/>
    </row>
    <row r="860" ht="12.0" customHeight="1">
      <c r="A860" s="314"/>
      <c r="B860" s="1"/>
      <c r="C860" s="1"/>
      <c r="D860" s="1"/>
      <c r="E860" s="1"/>
      <c r="F860" s="1"/>
      <c r="G860" s="314"/>
      <c r="H860" s="314"/>
      <c r="I860" s="314"/>
      <c r="J860" s="314"/>
      <c r="K860" s="319"/>
      <c r="L860" s="314"/>
      <c r="M860" s="314"/>
      <c r="N860" s="314"/>
      <c r="O860" s="314"/>
      <c r="P860" s="314"/>
      <c r="Q860" s="314"/>
      <c r="R860" s="314"/>
      <c r="S860" s="314"/>
      <c r="T860" s="314"/>
      <c r="U860" s="314"/>
      <c r="V860" s="314"/>
      <c r="W860" s="314"/>
      <c r="X860" s="314"/>
      <c r="Y860" s="314"/>
      <c r="Z860" s="314"/>
    </row>
    <row r="861" ht="12.0" customHeight="1">
      <c r="A861" s="314"/>
      <c r="B861" s="1"/>
      <c r="C861" s="1"/>
      <c r="D861" s="1"/>
      <c r="E861" s="1"/>
      <c r="F861" s="1"/>
      <c r="G861" s="314"/>
      <c r="H861" s="314"/>
      <c r="I861" s="314"/>
      <c r="J861" s="314"/>
      <c r="K861" s="319"/>
      <c r="L861" s="314"/>
      <c r="M861" s="314"/>
      <c r="N861" s="314"/>
      <c r="O861" s="314"/>
      <c r="P861" s="314"/>
      <c r="Q861" s="314"/>
      <c r="R861" s="314"/>
      <c r="S861" s="314"/>
      <c r="T861" s="314"/>
      <c r="U861" s="314"/>
      <c r="V861" s="314"/>
      <c r="W861" s="314"/>
      <c r="X861" s="314"/>
      <c r="Y861" s="314"/>
      <c r="Z861" s="314"/>
    </row>
    <row r="862" ht="12.0" customHeight="1">
      <c r="A862" s="314"/>
      <c r="B862" s="1"/>
      <c r="C862" s="1"/>
      <c r="D862" s="1"/>
      <c r="E862" s="1"/>
      <c r="F862" s="1"/>
      <c r="G862" s="314"/>
      <c r="H862" s="314"/>
      <c r="I862" s="314"/>
      <c r="J862" s="314"/>
      <c r="K862" s="319"/>
      <c r="L862" s="314"/>
      <c r="M862" s="314"/>
      <c r="N862" s="314"/>
      <c r="O862" s="314"/>
      <c r="P862" s="314"/>
      <c r="Q862" s="314"/>
      <c r="R862" s="314"/>
      <c r="S862" s="314"/>
      <c r="T862" s="314"/>
      <c r="U862" s="314"/>
      <c r="V862" s="314"/>
      <c r="W862" s="314"/>
      <c r="X862" s="314"/>
      <c r="Y862" s="314"/>
      <c r="Z862" s="314"/>
    </row>
    <row r="863" ht="12.0" customHeight="1">
      <c r="A863" s="314"/>
      <c r="B863" s="1"/>
      <c r="C863" s="1"/>
      <c r="D863" s="1"/>
      <c r="E863" s="1"/>
      <c r="F863" s="1"/>
      <c r="G863" s="314"/>
      <c r="H863" s="314"/>
      <c r="I863" s="314"/>
      <c r="J863" s="314"/>
      <c r="K863" s="319"/>
      <c r="L863" s="314"/>
      <c r="M863" s="314"/>
      <c r="N863" s="314"/>
      <c r="O863" s="314"/>
      <c r="P863" s="314"/>
      <c r="Q863" s="314"/>
      <c r="R863" s="314"/>
      <c r="S863" s="314"/>
      <c r="T863" s="314"/>
      <c r="U863" s="314"/>
      <c r="V863" s="314"/>
      <c r="W863" s="314"/>
      <c r="X863" s="314"/>
      <c r="Y863" s="314"/>
      <c r="Z863" s="314"/>
    </row>
    <row r="864" ht="12.0" customHeight="1">
      <c r="A864" s="314"/>
      <c r="B864" s="1"/>
      <c r="C864" s="1"/>
      <c r="D864" s="1"/>
      <c r="E864" s="1"/>
      <c r="F864" s="1"/>
      <c r="G864" s="314"/>
      <c r="H864" s="314"/>
      <c r="I864" s="314"/>
      <c r="J864" s="314"/>
      <c r="K864" s="319"/>
      <c r="L864" s="314"/>
      <c r="M864" s="314"/>
      <c r="N864" s="314"/>
      <c r="O864" s="314"/>
      <c r="P864" s="314"/>
      <c r="Q864" s="314"/>
      <c r="R864" s="314"/>
      <c r="S864" s="314"/>
      <c r="T864" s="314"/>
      <c r="U864" s="314"/>
      <c r="V864" s="314"/>
      <c r="W864" s="314"/>
      <c r="X864" s="314"/>
      <c r="Y864" s="314"/>
      <c r="Z864" s="314"/>
    </row>
    <row r="865" ht="12.0" customHeight="1">
      <c r="A865" s="314"/>
      <c r="B865" s="1"/>
      <c r="C865" s="1"/>
      <c r="D865" s="1"/>
      <c r="E865" s="1"/>
      <c r="F865" s="1"/>
      <c r="G865" s="314"/>
      <c r="H865" s="314"/>
      <c r="I865" s="314"/>
      <c r="J865" s="314"/>
      <c r="K865" s="319"/>
      <c r="L865" s="314"/>
      <c r="M865" s="314"/>
      <c r="N865" s="314"/>
      <c r="O865" s="314"/>
      <c r="P865" s="314"/>
      <c r="Q865" s="314"/>
      <c r="R865" s="314"/>
      <c r="S865" s="314"/>
      <c r="T865" s="314"/>
      <c r="U865" s="314"/>
      <c r="V865" s="314"/>
      <c r="W865" s="314"/>
      <c r="X865" s="314"/>
      <c r="Y865" s="314"/>
      <c r="Z865" s="314"/>
    </row>
    <row r="866" ht="12.0" customHeight="1">
      <c r="A866" s="314"/>
      <c r="B866" s="1"/>
      <c r="C866" s="1"/>
      <c r="D866" s="1"/>
      <c r="E866" s="1"/>
      <c r="F866" s="1"/>
      <c r="G866" s="314"/>
      <c r="H866" s="314"/>
      <c r="I866" s="314"/>
      <c r="J866" s="314"/>
      <c r="K866" s="319"/>
      <c r="L866" s="314"/>
      <c r="M866" s="314"/>
      <c r="N866" s="314"/>
      <c r="O866" s="314"/>
      <c r="P866" s="314"/>
      <c r="Q866" s="314"/>
      <c r="R866" s="314"/>
      <c r="S866" s="314"/>
      <c r="T866" s="314"/>
      <c r="U866" s="314"/>
      <c r="V866" s="314"/>
      <c r="W866" s="314"/>
      <c r="X866" s="314"/>
      <c r="Y866" s="314"/>
      <c r="Z866" s="314"/>
    </row>
    <row r="867" ht="12.0" customHeight="1">
      <c r="A867" s="314"/>
      <c r="B867" s="1"/>
      <c r="C867" s="1"/>
      <c r="D867" s="1"/>
      <c r="E867" s="1"/>
      <c r="F867" s="1"/>
      <c r="G867" s="314"/>
      <c r="H867" s="314"/>
      <c r="I867" s="314"/>
      <c r="J867" s="314"/>
      <c r="K867" s="319"/>
      <c r="L867" s="314"/>
      <c r="M867" s="314"/>
      <c r="N867" s="314"/>
      <c r="O867" s="314"/>
      <c r="P867" s="314"/>
      <c r="Q867" s="314"/>
      <c r="R867" s="314"/>
      <c r="S867" s="314"/>
      <c r="T867" s="314"/>
      <c r="U867" s="314"/>
      <c r="V867" s="314"/>
      <c r="W867" s="314"/>
      <c r="X867" s="314"/>
      <c r="Y867" s="314"/>
      <c r="Z867" s="314"/>
    </row>
    <row r="868" ht="12.0" customHeight="1">
      <c r="A868" s="314"/>
      <c r="B868" s="1"/>
      <c r="C868" s="1"/>
      <c r="D868" s="1"/>
      <c r="E868" s="1"/>
      <c r="F868" s="1"/>
      <c r="G868" s="314"/>
      <c r="H868" s="314"/>
      <c r="I868" s="314"/>
      <c r="J868" s="314"/>
      <c r="K868" s="319"/>
      <c r="L868" s="314"/>
      <c r="M868" s="314"/>
      <c r="N868" s="314"/>
      <c r="O868" s="314"/>
      <c r="P868" s="314"/>
      <c r="Q868" s="314"/>
      <c r="R868" s="314"/>
      <c r="S868" s="314"/>
      <c r="T868" s="314"/>
      <c r="U868" s="314"/>
      <c r="V868" s="314"/>
      <c r="W868" s="314"/>
      <c r="X868" s="314"/>
      <c r="Y868" s="314"/>
      <c r="Z868" s="314"/>
    </row>
    <row r="869" ht="12.0" customHeight="1">
      <c r="A869" s="314"/>
      <c r="B869" s="1"/>
      <c r="C869" s="1"/>
      <c r="D869" s="1"/>
      <c r="E869" s="1"/>
      <c r="F869" s="1"/>
      <c r="G869" s="314"/>
      <c r="H869" s="314"/>
      <c r="I869" s="314"/>
      <c r="J869" s="314"/>
      <c r="K869" s="319"/>
      <c r="L869" s="314"/>
      <c r="M869" s="314"/>
      <c r="N869" s="314"/>
      <c r="O869" s="314"/>
      <c r="P869" s="314"/>
      <c r="Q869" s="314"/>
      <c r="R869" s="314"/>
      <c r="S869" s="314"/>
      <c r="T869" s="314"/>
      <c r="U869" s="314"/>
      <c r="V869" s="314"/>
      <c r="W869" s="314"/>
      <c r="X869" s="314"/>
      <c r="Y869" s="314"/>
      <c r="Z869" s="314"/>
    </row>
    <row r="870" ht="12.0" customHeight="1">
      <c r="A870" s="314"/>
      <c r="B870" s="1"/>
      <c r="C870" s="1"/>
      <c r="D870" s="1"/>
      <c r="E870" s="1"/>
      <c r="F870" s="1"/>
      <c r="G870" s="314"/>
      <c r="H870" s="314"/>
      <c r="I870" s="314"/>
      <c r="J870" s="314"/>
      <c r="K870" s="319"/>
      <c r="L870" s="314"/>
      <c r="M870" s="314"/>
      <c r="N870" s="314"/>
      <c r="O870" s="314"/>
      <c r="P870" s="314"/>
      <c r="Q870" s="314"/>
      <c r="R870" s="314"/>
      <c r="S870" s="314"/>
      <c r="T870" s="314"/>
      <c r="U870" s="314"/>
      <c r="V870" s="314"/>
      <c r="W870" s="314"/>
      <c r="X870" s="314"/>
      <c r="Y870" s="314"/>
      <c r="Z870" s="314"/>
    </row>
    <row r="871" ht="12.0" customHeight="1">
      <c r="A871" s="314"/>
      <c r="B871" s="1"/>
      <c r="C871" s="1"/>
      <c r="D871" s="1"/>
      <c r="E871" s="1"/>
      <c r="F871" s="1"/>
      <c r="G871" s="314"/>
      <c r="H871" s="314"/>
      <c r="I871" s="314"/>
      <c r="J871" s="314"/>
      <c r="K871" s="319"/>
      <c r="L871" s="314"/>
      <c r="M871" s="314"/>
      <c r="N871" s="314"/>
      <c r="O871" s="314"/>
      <c r="P871" s="314"/>
      <c r="Q871" s="314"/>
      <c r="R871" s="314"/>
      <c r="S871" s="314"/>
      <c r="T871" s="314"/>
      <c r="U871" s="314"/>
      <c r="V871" s="314"/>
      <c r="W871" s="314"/>
      <c r="X871" s="314"/>
      <c r="Y871" s="314"/>
      <c r="Z871" s="314"/>
    </row>
    <row r="872" ht="12.0" customHeight="1">
      <c r="A872" s="314"/>
      <c r="B872" s="1"/>
      <c r="C872" s="1"/>
      <c r="D872" s="1"/>
      <c r="E872" s="1"/>
      <c r="F872" s="1"/>
      <c r="G872" s="314"/>
      <c r="H872" s="314"/>
      <c r="I872" s="314"/>
      <c r="J872" s="314"/>
      <c r="K872" s="319"/>
      <c r="L872" s="314"/>
      <c r="M872" s="314"/>
      <c r="N872" s="314"/>
      <c r="O872" s="314"/>
      <c r="P872" s="314"/>
      <c r="Q872" s="314"/>
      <c r="R872" s="314"/>
      <c r="S872" s="314"/>
      <c r="T872" s="314"/>
      <c r="U872" s="314"/>
      <c r="V872" s="314"/>
      <c r="W872" s="314"/>
      <c r="X872" s="314"/>
      <c r="Y872" s="314"/>
      <c r="Z872" s="314"/>
    </row>
    <row r="873" ht="12.0" customHeight="1">
      <c r="A873" s="314"/>
      <c r="B873" s="1"/>
      <c r="C873" s="1"/>
      <c r="D873" s="1"/>
      <c r="E873" s="1"/>
      <c r="F873" s="1"/>
      <c r="G873" s="314"/>
      <c r="H873" s="314"/>
      <c r="I873" s="314"/>
      <c r="J873" s="314"/>
      <c r="K873" s="319"/>
      <c r="L873" s="314"/>
      <c r="M873" s="314"/>
      <c r="N873" s="314"/>
      <c r="O873" s="314"/>
      <c r="P873" s="314"/>
      <c r="Q873" s="314"/>
      <c r="R873" s="314"/>
      <c r="S873" s="314"/>
      <c r="T873" s="314"/>
      <c r="U873" s="314"/>
      <c r="V873" s="314"/>
      <c r="W873" s="314"/>
      <c r="X873" s="314"/>
      <c r="Y873" s="314"/>
      <c r="Z873" s="314"/>
    </row>
    <row r="874" ht="12.0" customHeight="1">
      <c r="A874" s="314"/>
      <c r="B874" s="1"/>
      <c r="C874" s="1"/>
      <c r="D874" s="1"/>
      <c r="E874" s="1"/>
      <c r="F874" s="1"/>
      <c r="G874" s="314"/>
      <c r="H874" s="314"/>
      <c r="I874" s="314"/>
      <c r="J874" s="314"/>
      <c r="K874" s="319"/>
      <c r="L874" s="314"/>
      <c r="M874" s="314"/>
      <c r="N874" s="314"/>
      <c r="O874" s="314"/>
      <c r="P874" s="314"/>
      <c r="Q874" s="314"/>
      <c r="R874" s="314"/>
      <c r="S874" s="314"/>
      <c r="T874" s="314"/>
      <c r="U874" s="314"/>
      <c r="V874" s="314"/>
      <c r="W874" s="314"/>
      <c r="X874" s="314"/>
      <c r="Y874" s="314"/>
      <c r="Z874" s="314"/>
    </row>
    <row r="875" ht="12.0" customHeight="1">
      <c r="A875" s="314"/>
      <c r="B875" s="1"/>
      <c r="C875" s="1"/>
      <c r="D875" s="1"/>
      <c r="E875" s="1"/>
      <c r="F875" s="1"/>
      <c r="G875" s="314"/>
      <c r="H875" s="314"/>
      <c r="I875" s="314"/>
      <c r="J875" s="314"/>
      <c r="K875" s="319"/>
      <c r="L875" s="314"/>
      <c r="M875" s="314"/>
      <c r="N875" s="314"/>
      <c r="O875" s="314"/>
      <c r="P875" s="314"/>
      <c r="Q875" s="314"/>
      <c r="R875" s="314"/>
      <c r="S875" s="314"/>
      <c r="T875" s="314"/>
      <c r="U875" s="314"/>
      <c r="V875" s="314"/>
      <c r="W875" s="314"/>
      <c r="X875" s="314"/>
      <c r="Y875" s="314"/>
      <c r="Z875" s="314"/>
    </row>
    <row r="876" ht="12.0" customHeight="1">
      <c r="A876" s="314"/>
      <c r="B876" s="1"/>
      <c r="C876" s="1"/>
      <c r="D876" s="1"/>
      <c r="E876" s="1"/>
      <c r="F876" s="1"/>
      <c r="G876" s="314"/>
      <c r="H876" s="314"/>
      <c r="I876" s="314"/>
      <c r="J876" s="314"/>
      <c r="K876" s="319"/>
      <c r="L876" s="314"/>
      <c r="M876" s="314"/>
      <c r="N876" s="314"/>
      <c r="O876" s="314"/>
      <c r="P876" s="314"/>
      <c r="Q876" s="314"/>
      <c r="R876" s="314"/>
      <c r="S876" s="314"/>
      <c r="T876" s="314"/>
      <c r="U876" s="314"/>
      <c r="V876" s="314"/>
      <c r="W876" s="314"/>
      <c r="X876" s="314"/>
      <c r="Y876" s="314"/>
      <c r="Z876" s="314"/>
    </row>
    <row r="877" ht="12.0" customHeight="1">
      <c r="A877" s="314"/>
      <c r="B877" s="1"/>
      <c r="C877" s="1"/>
      <c r="D877" s="1"/>
      <c r="E877" s="1"/>
      <c r="F877" s="1"/>
      <c r="G877" s="314"/>
      <c r="H877" s="314"/>
      <c r="I877" s="314"/>
      <c r="J877" s="314"/>
      <c r="K877" s="319"/>
      <c r="L877" s="314"/>
      <c r="M877" s="314"/>
      <c r="N877" s="314"/>
      <c r="O877" s="314"/>
      <c r="P877" s="314"/>
      <c r="Q877" s="314"/>
      <c r="R877" s="314"/>
      <c r="S877" s="314"/>
      <c r="T877" s="314"/>
      <c r="U877" s="314"/>
      <c r="V877" s="314"/>
      <c r="W877" s="314"/>
      <c r="X877" s="314"/>
      <c r="Y877" s="314"/>
      <c r="Z877" s="314"/>
    </row>
    <row r="878" ht="12.0" customHeight="1">
      <c r="A878" s="314"/>
      <c r="B878" s="1"/>
      <c r="C878" s="1"/>
      <c r="D878" s="1"/>
      <c r="E878" s="1"/>
      <c r="F878" s="1"/>
      <c r="G878" s="314"/>
      <c r="H878" s="314"/>
      <c r="I878" s="314"/>
      <c r="J878" s="314"/>
      <c r="K878" s="319"/>
      <c r="L878" s="314"/>
      <c r="M878" s="314"/>
      <c r="N878" s="314"/>
      <c r="O878" s="314"/>
      <c r="P878" s="314"/>
      <c r="Q878" s="314"/>
      <c r="R878" s="314"/>
      <c r="S878" s="314"/>
      <c r="T878" s="314"/>
      <c r="U878" s="314"/>
      <c r="V878" s="314"/>
      <c r="W878" s="314"/>
      <c r="X878" s="314"/>
      <c r="Y878" s="314"/>
      <c r="Z878" s="314"/>
    </row>
    <row r="879" ht="12.0" customHeight="1">
      <c r="A879" s="314"/>
      <c r="B879" s="1"/>
      <c r="C879" s="1"/>
      <c r="D879" s="1"/>
      <c r="E879" s="1"/>
      <c r="F879" s="1"/>
      <c r="G879" s="314"/>
      <c r="H879" s="314"/>
      <c r="I879" s="314"/>
      <c r="J879" s="314"/>
      <c r="K879" s="319"/>
      <c r="L879" s="314"/>
      <c r="M879" s="314"/>
      <c r="N879" s="314"/>
      <c r="O879" s="314"/>
      <c r="P879" s="314"/>
      <c r="Q879" s="314"/>
      <c r="R879" s="314"/>
      <c r="S879" s="314"/>
      <c r="T879" s="314"/>
      <c r="U879" s="314"/>
      <c r="V879" s="314"/>
      <c r="W879" s="314"/>
      <c r="X879" s="314"/>
      <c r="Y879" s="314"/>
      <c r="Z879" s="314"/>
    </row>
    <row r="880" ht="12.0" customHeight="1">
      <c r="A880" s="314"/>
      <c r="B880" s="1"/>
      <c r="C880" s="1"/>
      <c r="D880" s="1"/>
      <c r="E880" s="1"/>
      <c r="F880" s="1"/>
      <c r="G880" s="314"/>
      <c r="H880" s="314"/>
      <c r="I880" s="314"/>
      <c r="J880" s="314"/>
      <c r="K880" s="319"/>
      <c r="L880" s="314"/>
      <c r="M880" s="314"/>
      <c r="N880" s="314"/>
      <c r="O880" s="314"/>
      <c r="P880" s="314"/>
      <c r="Q880" s="314"/>
      <c r="R880" s="314"/>
      <c r="S880" s="314"/>
      <c r="T880" s="314"/>
      <c r="U880" s="314"/>
      <c r="V880" s="314"/>
      <c r="W880" s="314"/>
      <c r="X880" s="314"/>
      <c r="Y880" s="314"/>
      <c r="Z880" s="314"/>
    </row>
    <row r="881" ht="12.0" customHeight="1">
      <c r="A881" s="314"/>
      <c r="B881" s="1"/>
      <c r="C881" s="1"/>
      <c r="D881" s="1"/>
      <c r="E881" s="1"/>
      <c r="F881" s="1"/>
      <c r="G881" s="314"/>
      <c r="H881" s="314"/>
      <c r="I881" s="314"/>
      <c r="J881" s="314"/>
      <c r="K881" s="319"/>
      <c r="L881" s="314"/>
      <c r="M881" s="314"/>
      <c r="N881" s="314"/>
      <c r="O881" s="314"/>
      <c r="P881" s="314"/>
      <c r="Q881" s="314"/>
      <c r="R881" s="314"/>
      <c r="S881" s="314"/>
      <c r="T881" s="314"/>
      <c r="U881" s="314"/>
      <c r="V881" s="314"/>
      <c r="W881" s="314"/>
      <c r="X881" s="314"/>
      <c r="Y881" s="314"/>
      <c r="Z881" s="314"/>
    </row>
    <row r="882" ht="12.0" customHeight="1">
      <c r="A882" s="314"/>
      <c r="B882" s="1"/>
      <c r="C882" s="1"/>
      <c r="D882" s="1"/>
      <c r="E882" s="1"/>
      <c r="F882" s="1"/>
      <c r="G882" s="314"/>
      <c r="H882" s="314"/>
      <c r="I882" s="314"/>
      <c r="J882" s="314"/>
      <c r="K882" s="319"/>
      <c r="L882" s="314"/>
      <c r="M882" s="314"/>
      <c r="N882" s="314"/>
      <c r="O882" s="314"/>
      <c r="P882" s="314"/>
      <c r="Q882" s="314"/>
      <c r="R882" s="314"/>
      <c r="S882" s="314"/>
      <c r="T882" s="314"/>
      <c r="U882" s="314"/>
      <c r="V882" s="314"/>
      <c r="W882" s="314"/>
      <c r="X882" s="314"/>
      <c r="Y882" s="314"/>
      <c r="Z882" s="314"/>
    </row>
    <row r="883" ht="12.0" customHeight="1">
      <c r="A883" s="314"/>
      <c r="B883" s="1"/>
      <c r="C883" s="1"/>
      <c r="D883" s="1"/>
      <c r="E883" s="1"/>
      <c r="F883" s="1"/>
      <c r="G883" s="314"/>
      <c r="H883" s="314"/>
      <c r="I883" s="314"/>
      <c r="J883" s="314"/>
      <c r="K883" s="319"/>
      <c r="L883" s="314"/>
      <c r="M883" s="314"/>
      <c r="N883" s="314"/>
      <c r="O883" s="314"/>
      <c r="P883" s="314"/>
      <c r="Q883" s="314"/>
      <c r="R883" s="314"/>
      <c r="S883" s="314"/>
      <c r="T883" s="314"/>
      <c r="U883" s="314"/>
      <c r="V883" s="314"/>
      <c r="W883" s="314"/>
      <c r="X883" s="314"/>
      <c r="Y883" s="314"/>
      <c r="Z883" s="314"/>
    </row>
    <row r="884" ht="12.0" customHeight="1">
      <c r="A884" s="314"/>
      <c r="B884" s="1"/>
      <c r="C884" s="1"/>
      <c r="D884" s="1"/>
      <c r="E884" s="1"/>
      <c r="F884" s="1"/>
      <c r="G884" s="314"/>
      <c r="H884" s="314"/>
      <c r="I884" s="314"/>
      <c r="J884" s="314"/>
      <c r="K884" s="319"/>
      <c r="L884" s="314"/>
      <c r="M884" s="314"/>
      <c r="N884" s="314"/>
      <c r="O884" s="314"/>
      <c r="P884" s="314"/>
      <c r="Q884" s="314"/>
      <c r="R884" s="314"/>
      <c r="S884" s="314"/>
      <c r="T884" s="314"/>
      <c r="U884" s="314"/>
      <c r="V884" s="314"/>
      <c r="W884" s="314"/>
      <c r="X884" s="314"/>
      <c r="Y884" s="314"/>
      <c r="Z884" s="314"/>
    </row>
    <row r="885" ht="12.0" customHeight="1">
      <c r="A885" s="314"/>
      <c r="B885" s="1"/>
      <c r="C885" s="1"/>
      <c r="D885" s="1"/>
      <c r="E885" s="1"/>
      <c r="F885" s="1"/>
      <c r="G885" s="314"/>
      <c r="H885" s="314"/>
      <c r="I885" s="314"/>
      <c r="J885" s="314"/>
      <c r="K885" s="319"/>
      <c r="L885" s="314"/>
      <c r="M885" s="314"/>
      <c r="N885" s="314"/>
      <c r="O885" s="314"/>
      <c r="P885" s="314"/>
      <c r="Q885" s="314"/>
      <c r="R885" s="314"/>
      <c r="S885" s="314"/>
      <c r="T885" s="314"/>
      <c r="U885" s="314"/>
      <c r="V885" s="314"/>
      <c r="W885" s="314"/>
      <c r="X885" s="314"/>
      <c r="Y885" s="314"/>
      <c r="Z885" s="314"/>
    </row>
    <row r="886" ht="12.0" customHeight="1">
      <c r="A886" s="314"/>
      <c r="B886" s="1"/>
      <c r="C886" s="1"/>
      <c r="D886" s="1"/>
      <c r="E886" s="1"/>
      <c r="F886" s="1"/>
      <c r="G886" s="314"/>
      <c r="H886" s="314"/>
      <c r="I886" s="314"/>
      <c r="J886" s="314"/>
      <c r="K886" s="319"/>
      <c r="L886" s="314"/>
      <c r="M886" s="314"/>
      <c r="N886" s="314"/>
      <c r="O886" s="314"/>
      <c r="P886" s="314"/>
      <c r="Q886" s="314"/>
      <c r="R886" s="314"/>
      <c r="S886" s="314"/>
      <c r="T886" s="314"/>
      <c r="U886" s="314"/>
      <c r="V886" s="314"/>
      <c r="W886" s="314"/>
      <c r="X886" s="314"/>
      <c r="Y886" s="314"/>
      <c r="Z886" s="314"/>
    </row>
    <row r="887" ht="12.0" customHeight="1">
      <c r="A887" s="314"/>
      <c r="B887" s="1"/>
      <c r="C887" s="1"/>
      <c r="D887" s="1"/>
      <c r="E887" s="1"/>
      <c r="F887" s="1"/>
      <c r="G887" s="314"/>
      <c r="H887" s="314"/>
      <c r="I887" s="314"/>
      <c r="J887" s="314"/>
      <c r="K887" s="319"/>
      <c r="L887" s="314"/>
      <c r="M887" s="314"/>
      <c r="N887" s="314"/>
      <c r="O887" s="314"/>
      <c r="P887" s="314"/>
      <c r="Q887" s="314"/>
      <c r="R887" s="314"/>
      <c r="S887" s="314"/>
      <c r="T887" s="314"/>
      <c r="U887" s="314"/>
      <c r="V887" s="314"/>
      <c r="W887" s="314"/>
      <c r="X887" s="314"/>
      <c r="Y887" s="314"/>
      <c r="Z887" s="314"/>
    </row>
    <row r="888" ht="12.0" customHeight="1">
      <c r="A888" s="314"/>
      <c r="B888" s="1"/>
      <c r="C888" s="1"/>
      <c r="D888" s="1"/>
      <c r="E888" s="1"/>
      <c r="F888" s="1"/>
      <c r="G888" s="314"/>
      <c r="H888" s="314"/>
      <c r="I888" s="314"/>
      <c r="J888" s="314"/>
      <c r="K888" s="319"/>
      <c r="L888" s="314"/>
      <c r="M888" s="314"/>
      <c r="N888" s="314"/>
      <c r="O888" s="314"/>
      <c r="P888" s="314"/>
      <c r="Q888" s="314"/>
      <c r="R888" s="314"/>
      <c r="S888" s="314"/>
      <c r="T888" s="314"/>
      <c r="U888" s="314"/>
      <c r="V888" s="314"/>
      <c r="W888" s="314"/>
      <c r="X888" s="314"/>
      <c r="Y888" s="314"/>
      <c r="Z888" s="314"/>
    </row>
    <row r="889" ht="12.0" customHeight="1">
      <c r="A889" s="314"/>
      <c r="B889" s="1"/>
      <c r="C889" s="1"/>
      <c r="D889" s="1"/>
      <c r="E889" s="1"/>
      <c r="F889" s="1"/>
      <c r="G889" s="314"/>
      <c r="H889" s="314"/>
      <c r="I889" s="314"/>
      <c r="J889" s="314"/>
      <c r="K889" s="319"/>
      <c r="L889" s="314"/>
      <c r="M889" s="314"/>
      <c r="N889" s="314"/>
      <c r="O889" s="314"/>
      <c r="P889" s="314"/>
      <c r="Q889" s="314"/>
      <c r="R889" s="314"/>
      <c r="S889" s="314"/>
      <c r="T889" s="314"/>
      <c r="U889" s="314"/>
      <c r="V889" s="314"/>
      <c r="W889" s="314"/>
      <c r="X889" s="314"/>
      <c r="Y889" s="314"/>
      <c r="Z889" s="314"/>
    </row>
    <row r="890" ht="12.0" customHeight="1">
      <c r="A890" s="314"/>
      <c r="B890" s="1"/>
      <c r="C890" s="1"/>
      <c r="D890" s="1"/>
      <c r="E890" s="1"/>
      <c r="F890" s="1"/>
      <c r="G890" s="314"/>
      <c r="H890" s="314"/>
      <c r="I890" s="314"/>
      <c r="J890" s="314"/>
      <c r="K890" s="319"/>
      <c r="L890" s="314"/>
      <c r="M890" s="314"/>
      <c r="N890" s="314"/>
      <c r="O890" s="314"/>
      <c r="P890" s="314"/>
      <c r="Q890" s="314"/>
      <c r="R890" s="314"/>
      <c r="S890" s="314"/>
      <c r="T890" s="314"/>
      <c r="U890" s="314"/>
      <c r="V890" s="314"/>
      <c r="W890" s="314"/>
      <c r="X890" s="314"/>
      <c r="Y890" s="314"/>
      <c r="Z890" s="314"/>
    </row>
    <row r="891" ht="12.0" customHeight="1">
      <c r="A891" s="314"/>
      <c r="B891" s="1"/>
      <c r="C891" s="1"/>
      <c r="D891" s="1"/>
      <c r="E891" s="1"/>
      <c r="F891" s="1"/>
      <c r="G891" s="314"/>
      <c r="H891" s="314"/>
      <c r="I891" s="314"/>
      <c r="J891" s="314"/>
      <c r="K891" s="319"/>
      <c r="L891" s="314"/>
      <c r="M891" s="314"/>
      <c r="N891" s="314"/>
      <c r="O891" s="314"/>
      <c r="P891" s="314"/>
      <c r="Q891" s="314"/>
      <c r="R891" s="314"/>
      <c r="S891" s="314"/>
      <c r="T891" s="314"/>
      <c r="U891" s="314"/>
      <c r="V891" s="314"/>
      <c r="W891" s="314"/>
      <c r="X891" s="314"/>
      <c r="Y891" s="314"/>
      <c r="Z891" s="314"/>
    </row>
    <row r="892" ht="12.0" customHeight="1">
      <c r="A892" s="314"/>
      <c r="B892" s="1"/>
      <c r="C892" s="1"/>
      <c r="D892" s="1"/>
      <c r="E892" s="1"/>
      <c r="F892" s="1"/>
      <c r="G892" s="314"/>
      <c r="H892" s="314"/>
      <c r="I892" s="314"/>
      <c r="J892" s="314"/>
      <c r="K892" s="319"/>
      <c r="L892" s="314"/>
      <c r="M892" s="314"/>
      <c r="N892" s="314"/>
      <c r="O892" s="314"/>
      <c r="P892" s="314"/>
      <c r="Q892" s="314"/>
      <c r="R892" s="314"/>
      <c r="S892" s="314"/>
      <c r="T892" s="314"/>
      <c r="U892" s="314"/>
      <c r="V892" s="314"/>
      <c r="W892" s="314"/>
      <c r="X892" s="314"/>
      <c r="Y892" s="314"/>
      <c r="Z892" s="314"/>
    </row>
    <row r="893" ht="12.0" customHeight="1">
      <c r="A893" s="314"/>
      <c r="B893" s="1"/>
      <c r="C893" s="1"/>
      <c r="D893" s="1"/>
      <c r="E893" s="1"/>
      <c r="F893" s="1"/>
      <c r="G893" s="314"/>
      <c r="H893" s="314"/>
      <c r="I893" s="314"/>
      <c r="J893" s="314"/>
      <c r="K893" s="319"/>
      <c r="L893" s="314"/>
      <c r="M893" s="314"/>
      <c r="N893" s="314"/>
      <c r="O893" s="314"/>
      <c r="P893" s="314"/>
      <c r="Q893" s="314"/>
      <c r="R893" s="314"/>
      <c r="S893" s="314"/>
      <c r="T893" s="314"/>
      <c r="U893" s="314"/>
      <c r="V893" s="314"/>
      <c r="W893" s="314"/>
      <c r="X893" s="314"/>
      <c r="Y893" s="314"/>
      <c r="Z893" s="314"/>
    </row>
    <row r="894" ht="12.0" customHeight="1">
      <c r="A894" s="314"/>
      <c r="B894" s="1"/>
      <c r="C894" s="1"/>
      <c r="D894" s="1"/>
      <c r="E894" s="1"/>
      <c r="F894" s="1"/>
      <c r="G894" s="314"/>
      <c r="H894" s="314"/>
      <c r="I894" s="314"/>
      <c r="J894" s="314"/>
      <c r="K894" s="319"/>
      <c r="L894" s="314"/>
      <c r="M894" s="314"/>
      <c r="N894" s="314"/>
      <c r="O894" s="314"/>
      <c r="P894" s="314"/>
      <c r="Q894" s="314"/>
      <c r="R894" s="314"/>
      <c r="S894" s="314"/>
      <c r="T894" s="314"/>
      <c r="U894" s="314"/>
      <c r="V894" s="314"/>
      <c r="W894" s="314"/>
      <c r="X894" s="314"/>
      <c r="Y894" s="314"/>
      <c r="Z894" s="314"/>
    </row>
    <row r="895" ht="12.0" customHeight="1">
      <c r="A895" s="314"/>
      <c r="B895" s="1"/>
      <c r="C895" s="1"/>
      <c r="D895" s="1"/>
      <c r="E895" s="1"/>
      <c r="F895" s="1"/>
      <c r="G895" s="314"/>
      <c r="H895" s="314"/>
      <c r="I895" s="314"/>
      <c r="J895" s="314"/>
      <c r="K895" s="319"/>
      <c r="L895" s="314"/>
      <c r="M895" s="314"/>
      <c r="N895" s="314"/>
      <c r="O895" s="314"/>
      <c r="P895" s="314"/>
      <c r="Q895" s="314"/>
      <c r="R895" s="314"/>
      <c r="S895" s="314"/>
      <c r="T895" s="314"/>
      <c r="U895" s="314"/>
      <c r="V895" s="314"/>
      <c r="W895" s="314"/>
      <c r="X895" s="314"/>
      <c r="Y895" s="314"/>
      <c r="Z895" s="314"/>
    </row>
    <row r="896" ht="12.0" customHeight="1">
      <c r="A896" s="314"/>
      <c r="B896" s="1"/>
      <c r="C896" s="1"/>
      <c r="D896" s="1"/>
      <c r="E896" s="1"/>
      <c r="F896" s="1"/>
      <c r="G896" s="314"/>
      <c r="H896" s="314"/>
      <c r="I896" s="314"/>
      <c r="J896" s="314"/>
      <c r="K896" s="319"/>
      <c r="L896" s="314"/>
      <c r="M896" s="314"/>
      <c r="N896" s="314"/>
      <c r="O896" s="314"/>
      <c r="P896" s="314"/>
      <c r="Q896" s="314"/>
      <c r="R896" s="314"/>
      <c r="S896" s="314"/>
      <c r="T896" s="314"/>
      <c r="U896" s="314"/>
      <c r="V896" s="314"/>
      <c r="W896" s="314"/>
      <c r="X896" s="314"/>
      <c r="Y896" s="314"/>
      <c r="Z896" s="314"/>
    </row>
    <row r="897" ht="12.0" customHeight="1">
      <c r="A897" s="314"/>
      <c r="B897" s="1"/>
      <c r="C897" s="1"/>
      <c r="D897" s="1"/>
      <c r="E897" s="1"/>
      <c r="F897" s="1"/>
      <c r="G897" s="314"/>
      <c r="H897" s="314"/>
      <c r="I897" s="314"/>
      <c r="J897" s="314"/>
      <c r="K897" s="319"/>
      <c r="L897" s="314"/>
      <c r="M897" s="314"/>
      <c r="N897" s="314"/>
      <c r="O897" s="314"/>
      <c r="P897" s="314"/>
      <c r="Q897" s="314"/>
      <c r="R897" s="314"/>
      <c r="S897" s="314"/>
      <c r="T897" s="314"/>
      <c r="U897" s="314"/>
      <c r="V897" s="314"/>
      <c r="W897" s="314"/>
      <c r="X897" s="314"/>
      <c r="Y897" s="314"/>
      <c r="Z897" s="314"/>
    </row>
    <row r="898" ht="12.0" customHeight="1">
      <c r="A898" s="314"/>
      <c r="B898" s="1"/>
      <c r="C898" s="1"/>
      <c r="D898" s="1"/>
      <c r="E898" s="1"/>
      <c r="F898" s="1"/>
      <c r="G898" s="314"/>
      <c r="H898" s="314"/>
      <c r="I898" s="314"/>
      <c r="J898" s="314"/>
      <c r="K898" s="319"/>
      <c r="L898" s="314"/>
      <c r="M898" s="314"/>
      <c r="N898" s="314"/>
      <c r="O898" s="314"/>
      <c r="P898" s="314"/>
      <c r="Q898" s="314"/>
      <c r="R898" s="314"/>
      <c r="S898" s="314"/>
      <c r="T898" s="314"/>
      <c r="U898" s="314"/>
      <c r="V898" s="314"/>
      <c r="W898" s="314"/>
      <c r="X898" s="314"/>
      <c r="Y898" s="314"/>
      <c r="Z898" s="314"/>
    </row>
    <row r="899" ht="12.0" customHeight="1">
      <c r="A899" s="314"/>
      <c r="B899" s="1"/>
      <c r="C899" s="1"/>
      <c r="D899" s="1"/>
      <c r="E899" s="1"/>
      <c r="F899" s="1"/>
      <c r="G899" s="314"/>
      <c r="H899" s="314"/>
      <c r="I899" s="314"/>
      <c r="J899" s="314"/>
      <c r="K899" s="319"/>
      <c r="L899" s="314"/>
      <c r="M899" s="314"/>
      <c r="N899" s="314"/>
      <c r="O899" s="314"/>
      <c r="P899" s="314"/>
      <c r="Q899" s="314"/>
      <c r="R899" s="314"/>
      <c r="S899" s="314"/>
      <c r="T899" s="314"/>
      <c r="U899" s="314"/>
      <c r="V899" s="314"/>
      <c r="W899" s="314"/>
      <c r="X899" s="314"/>
      <c r="Y899" s="314"/>
      <c r="Z899" s="314"/>
    </row>
    <row r="900" ht="12.0" customHeight="1">
      <c r="A900" s="314"/>
      <c r="B900" s="1"/>
      <c r="C900" s="1"/>
      <c r="D900" s="1"/>
      <c r="E900" s="1"/>
      <c r="F900" s="1"/>
      <c r="G900" s="314"/>
      <c r="H900" s="314"/>
      <c r="I900" s="314"/>
      <c r="J900" s="314"/>
      <c r="K900" s="319"/>
      <c r="L900" s="314"/>
      <c r="M900" s="314"/>
      <c r="N900" s="314"/>
      <c r="O900" s="314"/>
      <c r="P900" s="314"/>
      <c r="Q900" s="314"/>
      <c r="R900" s="314"/>
      <c r="S900" s="314"/>
      <c r="T900" s="314"/>
      <c r="U900" s="314"/>
      <c r="V900" s="314"/>
      <c r="W900" s="314"/>
      <c r="X900" s="314"/>
      <c r="Y900" s="314"/>
      <c r="Z900" s="314"/>
    </row>
    <row r="901" ht="12.0" customHeight="1">
      <c r="A901" s="314"/>
      <c r="B901" s="1"/>
      <c r="C901" s="1"/>
      <c r="D901" s="1"/>
      <c r="E901" s="1"/>
      <c r="F901" s="1"/>
      <c r="G901" s="314"/>
      <c r="H901" s="314"/>
      <c r="I901" s="314"/>
      <c r="J901" s="314"/>
      <c r="K901" s="319"/>
      <c r="L901" s="314"/>
      <c r="M901" s="314"/>
      <c r="N901" s="314"/>
      <c r="O901" s="314"/>
      <c r="P901" s="314"/>
      <c r="Q901" s="314"/>
      <c r="R901" s="314"/>
      <c r="S901" s="314"/>
      <c r="T901" s="314"/>
      <c r="U901" s="314"/>
      <c r="V901" s="314"/>
      <c r="W901" s="314"/>
      <c r="X901" s="314"/>
      <c r="Y901" s="314"/>
      <c r="Z901" s="314"/>
    </row>
    <row r="902" ht="12.0" customHeight="1">
      <c r="A902" s="314"/>
      <c r="B902" s="1"/>
      <c r="C902" s="1"/>
      <c r="D902" s="1"/>
      <c r="E902" s="1"/>
      <c r="F902" s="1"/>
      <c r="G902" s="314"/>
      <c r="H902" s="314"/>
      <c r="I902" s="314"/>
      <c r="J902" s="314"/>
      <c r="K902" s="319"/>
      <c r="L902" s="314"/>
      <c r="M902" s="314"/>
      <c r="N902" s="314"/>
      <c r="O902" s="314"/>
      <c r="P902" s="314"/>
      <c r="Q902" s="314"/>
      <c r="R902" s="314"/>
      <c r="S902" s="314"/>
      <c r="T902" s="314"/>
      <c r="U902" s="314"/>
      <c r="V902" s="314"/>
      <c r="W902" s="314"/>
      <c r="X902" s="314"/>
      <c r="Y902" s="314"/>
      <c r="Z902" s="314"/>
    </row>
    <row r="903" ht="12.0" customHeight="1">
      <c r="A903" s="314"/>
      <c r="B903" s="1"/>
      <c r="C903" s="1"/>
      <c r="D903" s="1"/>
      <c r="E903" s="1"/>
      <c r="F903" s="1"/>
      <c r="G903" s="314"/>
      <c r="H903" s="314"/>
      <c r="I903" s="314"/>
      <c r="J903" s="314"/>
      <c r="K903" s="319"/>
      <c r="L903" s="314"/>
      <c r="M903" s="314"/>
      <c r="N903" s="314"/>
      <c r="O903" s="314"/>
      <c r="P903" s="314"/>
      <c r="Q903" s="314"/>
      <c r="R903" s="314"/>
      <c r="S903" s="314"/>
      <c r="T903" s="314"/>
      <c r="U903" s="314"/>
      <c r="V903" s="314"/>
      <c r="W903" s="314"/>
      <c r="X903" s="314"/>
      <c r="Y903" s="314"/>
      <c r="Z903" s="314"/>
    </row>
    <row r="904" ht="12.0" customHeight="1">
      <c r="A904" s="314"/>
      <c r="B904" s="1"/>
      <c r="C904" s="1"/>
      <c r="D904" s="1"/>
      <c r="E904" s="1"/>
      <c r="F904" s="1"/>
      <c r="G904" s="314"/>
      <c r="H904" s="314"/>
      <c r="I904" s="314"/>
      <c r="J904" s="314"/>
      <c r="K904" s="319"/>
      <c r="L904" s="314"/>
      <c r="M904" s="314"/>
      <c r="N904" s="314"/>
      <c r="O904" s="314"/>
      <c r="P904" s="314"/>
      <c r="Q904" s="314"/>
      <c r="R904" s="314"/>
      <c r="S904" s="314"/>
      <c r="T904" s="314"/>
      <c r="U904" s="314"/>
      <c r="V904" s="314"/>
      <c r="W904" s="314"/>
      <c r="X904" s="314"/>
      <c r="Y904" s="314"/>
      <c r="Z904" s="314"/>
    </row>
    <row r="905" ht="12.0" customHeight="1">
      <c r="A905" s="314"/>
      <c r="B905" s="1"/>
      <c r="C905" s="1"/>
      <c r="D905" s="1"/>
      <c r="E905" s="1"/>
      <c r="F905" s="1"/>
      <c r="G905" s="314"/>
      <c r="H905" s="314"/>
      <c r="I905" s="314"/>
      <c r="J905" s="314"/>
      <c r="K905" s="319"/>
      <c r="L905" s="314"/>
      <c r="M905" s="314"/>
      <c r="N905" s="314"/>
      <c r="O905" s="314"/>
      <c r="P905" s="314"/>
      <c r="Q905" s="314"/>
      <c r="R905" s="314"/>
      <c r="S905" s="314"/>
      <c r="T905" s="314"/>
      <c r="U905" s="314"/>
      <c r="V905" s="314"/>
      <c r="W905" s="314"/>
      <c r="X905" s="314"/>
      <c r="Y905" s="314"/>
      <c r="Z905" s="314"/>
    </row>
    <row r="906" ht="12.0" customHeight="1">
      <c r="A906" s="314"/>
      <c r="B906" s="1"/>
      <c r="C906" s="1"/>
      <c r="D906" s="1"/>
      <c r="E906" s="1"/>
      <c r="F906" s="1"/>
      <c r="G906" s="314"/>
      <c r="H906" s="314"/>
      <c r="I906" s="314"/>
      <c r="J906" s="314"/>
      <c r="K906" s="319"/>
      <c r="L906" s="314"/>
      <c r="M906" s="314"/>
      <c r="N906" s="314"/>
      <c r="O906" s="314"/>
      <c r="P906" s="314"/>
      <c r="Q906" s="314"/>
      <c r="R906" s="314"/>
      <c r="S906" s="314"/>
      <c r="T906" s="314"/>
      <c r="U906" s="314"/>
      <c r="V906" s="314"/>
      <c r="W906" s="314"/>
      <c r="X906" s="314"/>
      <c r="Y906" s="314"/>
      <c r="Z906" s="314"/>
    </row>
    <row r="907" ht="12.0" customHeight="1">
      <c r="A907" s="314"/>
      <c r="B907" s="1"/>
      <c r="C907" s="1"/>
      <c r="D907" s="1"/>
      <c r="E907" s="1"/>
      <c r="F907" s="1"/>
      <c r="G907" s="314"/>
      <c r="H907" s="314"/>
      <c r="I907" s="314"/>
      <c r="J907" s="314"/>
      <c r="K907" s="319"/>
      <c r="L907" s="314"/>
      <c r="M907" s="314"/>
      <c r="N907" s="314"/>
      <c r="O907" s="314"/>
      <c r="P907" s="314"/>
      <c r="Q907" s="314"/>
      <c r="R907" s="314"/>
      <c r="S907" s="314"/>
      <c r="T907" s="314"/>
      <c r="U907" s="314"/>
      <c r="V907" s="314"/>
      <c r="W907" s="314"/>
      <c r="X907" s="314"/>
      <c r="Y907" s="314"/>
      <c r="Z907" s="314"/>
    </row>
    <row r="908" ht="12.0" customHeight="1">
      <c r="A908" s="314"/>
      <c r="B908" s="1"/>
      <c r="C908" s="1"/>
      <c r="D908" s="1"/>
      <c r="E908" s="1"/>
      <c r="F908" s="1"/>
      <c r="G908" s="314"/>
      <c r="H908" s="314"/>
      <c r="I908" s="314"/>
      <c r="J908" s="314"/>
      <c r="K908" s="319"/>
      <c r="L908" s="314"/>
      <c r="M908" s="314"/>
      <c r="N908" s="314"/>
      <c r="O908" s="314"/>
      <c r="P908" s="314"/>
      <c r="Q908" s="314"/>
      <c r="R908" s="314"/>
      <c r="S908" s="314"/>
      <c r="T908" s="314"/>
      <c r="U908" s="314"/>
      <c r="V908" s="314"/>
      <c r="W908" s="314"/>
      <c r="X908" s="314"/>
      <c r="Y908" s="314"/>
      <c r="Z908" s="314"/>
    </row>
    <row r="909" ht="12.0" customHeight="1">
      <c r="A909" s="314"/>
      <c r="B909" s="1"/>
      <c r="C909" s="1"/>
      <c r="D909" s="1"/>
      <c r="E909" s="1"/>
      <c r="F909" s="1"/>
      <c r="G909" s="314"/>
      <c r="H909" s="314"/>
      <c r="I909" s="314"/>
      <c r="J909" s="314"/>
      <c r="K909" s="319"/>
      <c r="L909" s="314"/>
      <c r="M909" s="314"/>
      <c r="N909" s="314"/>
      <c r="O909" s="314"/>
      <c r="P909" s="314"/>
      <c r="Q909" s="314"/>
      <c r="R909" s="314"/>
      <c r="S909" s="314"/>
      <c r="T909" s="314"/>
      <c r="U909" s="314"/>
      <c r="V909" s="314"/>
      <c r="W909" s="314"/>
      <c r="X909" s="314"/>
      <c r="Y909" s="314"/>
      <c r="Z909" s="314"/>
    </row>
    <row r="910" ht="12.0" customHeight="1">
      <c r="A910" s="314"/>
      <c r="B910" s="1"/>
      <c r="C910" s="1"/>
      <c r="D910" s="1"/>
      <c r="E910" s="1"/>
      <c r="F910" s="1"/>
      <c r="G910" s="314"/>
      <c r="H910" s="314"/>
      <c r="I910" s="314"/>
      <c r="J910" s="314"/>
      <c r="K910" s="319"/>
      <c r="L910" s="314"/>
      <c r="M910" s="314"/>
      <c r="N910" s="314"/>
      <c r="O910" s="314"/>
      <c r="P910" s="314"/>
      <c r="Q910" s="314"/>
      <c r="R910" s="314"/>
      <c r="S910" s="314"/>
      <c r="T910" s="314"/>
      <c r="U910" s="314"/>
      <c r="V910" s="314"/>
      <c r="W910" s="314"/>
      <c r="X910" s="314"/>
      <c r="Y910" s="314"/>
      <c r="Z910" s="314"/>
    </row>
    <row r="911" ht="12.0" customHeight="1">
      <c r="A911" s="314"/>
      <c r="B911" s="1"/>
      <c r="C911" s="1"/>
      <c r="D911" s="1"/>
      <c r="E911" s="1"/>
      <c r="F911" s="1"/>
      <c r="G911" s="314"/>
      <c r="H911" s="314"/>
      <c r="I911" s="314"/>
      <c r="J911" s="314"/>
      <c r="K911" s="319"/>
      <c r="L911" s="314"/>
      <c r="M911" s="314"/>
      <c r="N911" s="314"/>
      <c r="O911" s="314"/>
      <c r="P911" s="314"/>
      <c r="Q911" s="314"/>
      <c r="R911" s="314"/>
      <c r="S911" s="314"/>
      <c r="T911" s="314"/>
      <c r="U911" s="314"/>
      <c r="V911" s="314"/>
      <c r="W911" s="314"/>
      <c r="X911" s="314"/>
      <c r="Y911" s="314"/>
      <c r="Z911" s="314"/>
    </row>
    <row r="912" ht="12.0" customHeight="1">
      <c r="A912" s="314"/>
      <c r="B912" s="1"/>
      <c r="C912" s="1"/>
      <c r="D912" s="1"/>
      <c r="E912" s="1"/>
      <c r="F912" s="1"/>
      <c r="G912" s="314"/>
      <c r="H912" s="314"/>
      <c r="I912" s="314"/>
      <c r="J912" s="314"/>
      <c r="K912" s="319"/>
      <c r="L912" s="314"/>
      <c r="M912" s="314"/>
      <c r="N912" s="314"/>
      <c r="O912" s="314"/>
      <c r="P912" s="314"/>
      <c r="Q912" s="314"/>
      <c r="R912" s="314"/>
      <c r="S912" s="314"/>
      <c r="T912" s="314"/>
      <c r="U912" s="314"/>
      <c r="V912" s="314"/>
      <c r="W912" s="314"/>
      <c r="X912" s="314"/>
      <c r="Y912" s="314"/>
      <c r="Z912" s="314"/>
    </row>
    <row r="913" ht="12.0" customHeight="1">
      <c r="A913" s="314"/>
      <c r="B913" s="1"/>
      <c r="C913" s="1"/>
      <c r="D913" s="1"/>
      <c r="E913" s="1"/>
      <c r="F913" s="1"/>
      <c r="G913" s="314"/>
      <c r="H913" s="314"/>
      <c r="I913" s="314"/>
      <c r="J913" s="314"/>
      <c r="K913" s="319"/>
      <c r="L913" s="314"/>
      <c r="M913" s="314"/>
      <c r="N913" s="314"/>
      <c r="O913" s="314"/>
      <c r="P913" s="314"/>
      <c r="Q913" s="314"/>
      <c r="R913" s="314"/>
      <c r="S913" s="314"/>
      <c r="T913" s="314"/>
      <c r="U913" s="314"/>
      <c r="V913" s="314"/>
      <c r="W913" s="314"/>
      <c r="X913" s="314"/>
      <c r="Y913" s="314"/>
      <c r="Z913" s="314"/>
    </row>
    <row r="914" ht="12.0" customHeight="1">
      <c r="A914" s="314"/>
      <c r="B914" s="1"/>
      <c r="C914" s="1"/>
      <c r="D914" s="1"/>
      <c r="E914" s="1"/>
      <c r="F914" s="1"/>
      <c r="G914" s="314"/>
      <c r="H914" s="314"/>
      <c r="I914" s="314"/>
      <c r="J914" s="314"/>
      <c r="K914" s="319"/>
      <c r="L914" s="314"/>
      <c r="M914" s="314"/>
      <c r="N914" s="314"/>
      <c r="O914" s="314"/>
      <c r="P914" s="314"/>
      <c r="Q914" s="314"/>
      <c r="R914" s="314"/>
      <c r="S914" s="314"/>
      <c r="T914" s="314"/>
      <c r="U914" s="314"/>
      <c r="V914" s="314"/>
      <c r="W914" s="314"/>
      <c r="X914" s="314"/>
      <c r="Y914" s="314"/>
      <c r="Z914" s="314"/>
    </row>
    <row r="915" ht="12.0" customHeight="1">
      <c r="A915" s="314"/>
      <c r="B915" s="1"/>
      <c r="C915" s="1"/>
      <c r="D915" s="1"/>
      <c r="E915" s="1"/>
      <c r="F915" s="1"/>
      <c r="G915" s="314"/>
      <c r="H915" s="314"/>
      <c r="I915" s="314"/>
      <c r="J915" s="314"/>
      <c r="K915" s="319"/>
      <c r="L915" s="314"/>
      <c r="M915" s="314"/>
      <c r="N915" s="314"/>
      <c r="O915" s="314"/>
      <c r="P915" s="314"/>
      <c r="Q915" s="314"/>
      <c r="R915" s="314"/>
      <c r="S915" s="314"/>
      <c r="T915" s="314"/>
      <c r="U915" s="314"/>
      <c r="V915" s="314"/>
      <c r="W915" s="314"/>
      <c r="X915" s="314"/>
      <c r="Y915" s="314"/>
      <c r="Z915" s="314"/>
    </row>
    <row r="916" ht="12.0" customHeight="1">
      <c r="A916" s="314"/>
      <c r="B916" s="1"/>
      <c r="C916" s="1"/>
      <c r="D916" s="1"/>
      <c r="E916" s="1"/>
      <c r="F916" s="1"/>
      <c r="G916" s="314"/>
      <c r="H916" s="314"/>
      <c r="I916" s="314"/>
      <c r="J916" s="314"/>
      <c r="K916" s="319"/>
      <c r="L916" s="314"/>
      <c r="M916" s="314"/>
      <c r="N916" s="314"/>
      <c r="O916" s="314"/>
      <c r="P916" s="314"/>
      <c r="Q916" s="314"/>
      <c r="R916" s="314"/>
      <c r="S916" s="314"/>
      <c r="T916" s="314"/>
      <c r="U916" s="314"/>
      <c r="V916" s="314"/>
      <c r="W916" s="314"/>
      <c r="X916" s="314"/>
      <c r="Y916" s="314"/>
      <c r="Z916" s="314"/>
    </row>
    <row r="917" ht="12.0" customHeight="1">
      <c r="A917" s="314"/>
      <c r="B917" s="1"/>
      <c r="C917" s="1"/>
      <c r="D917" s="1"/>
      <c r="E917" s="1"/>
      <c r="F917" s="1"/>
      <c r="G917" s="314"/>
      <c r="H917" s="314"/>
      <c r="I917" s="314"/>
      <c r="J917" s="314"/>
      <c r="K917" s="319"/>
      <c r="L917" s="314"/>
      <c r="M917" s="314"/>
      <c r="N917" s="314"/>
      <c r="O917" s="314"/>
      <c r="P917" s="314"/>
      <c r="Q917" s="314"/>
      <c r="R917" s="314"/>
      <c r="S917" s="314"/>
      <c r="T917" s="314"/>
      <c r="U917" s="314"/>
      <c r="V917" s="314"/>
      <c r="W917" s="314"/>
      <c r="X917" s="314"/>
      <c r="Y917" s="314"/>
      <c r="Z917" s="314"/>
    </row>
    <row r="918" ht="12.0" customHeight="1">
      <c r="A918" s="314"/>
      <c r="B918" s="1"/>
      <c r="C918" s="1"/>
      <c r="D918" s="1"/>
      <c r="E918" s="1"/>
      <c r="F918" s="1"/>
      <c r="G918" s="314"/>
      <c r="H918" s="314"/>
      <c r="I918" s="314"/>
      <c r="J918" s="314"/>
      <c r="K918" s="319"/>
      <c r="L918" s="314"/>
      <c r="M918" s="314"/>
      <c r="N918" s="314"/>
      <c r="O918" s="314"/>
      <c r="P918" s="314"/>
      <c r="Q918" s="314"/>
      <c r="R918" s="314"/>
      <c r="S918" s="314"/>
      <c r="T918" s="314"/>
      <c r="U918" s="314"/>
      <c r="V918" s="314"/>
      <c r="W918" s="314"/>
      <c r="X918" s="314"/>
      <c r="Y918" s="314"/>
      <c r="Z918" s="314"/>
    </row>
    <row r="919" ht="12.0" customHeight="1">
      <c r="A919" s="314"/>
      <c r="B919" s="1"/>
      <c r="C919" s="1"/>
      <c r="D919" s="1"/>
      <c r="E919" s="1"/>
      <c r="F919" s="1"/>
      <c r="G919" s="314"/>
      <c r="H919" s="314"/>
      <c r="I919" s="314"/>
      <c r="J919" s="314"/>
      <c r="K919" s="319"/>
      <c r="L919" s="314"/>
      <c r="M919" s="314"/>
      <c r="N919" s="314"/>
      <c r="O919" s="314"/>
      <c r="P919" s="314"/>
      <c r="Q919" s="314"/>
      <c r="R919" s="314"/>
      <c r="S919" s="314"/>
      <c r="T919" s="314"/>
      <c r="U919" s="314"/>
      <c r="V919" s="314"/>
      <c r="W919" s="314"/>
      <c r="X919" s="314"/>
      <c r="Y919" s="314"/>
      <c r="Z919" s="314"/>
    </row>
    <row r="920" ht="12.0" customHeight="1">
      <c r="A920" s="314"/>
      <c r="B920" s="1"/>
      <c r="C920" s="1"/>
      <c r="D920" s="1"/>
      <c r="E920" s="1"/>
      <c r="F920" s="1"/>
      <c r="G920" s="314"/>
      <c r="H920" s="314"/>
      <c r="I920" s="314"/>
      <c r="J920" s="314"/>
      <c r="K920" s="319"/>
      <c r="L920" s="314"/>
      <c r="M920" s="314"/>
      <c r="N920" s="314"/>
      <c r="O920" s="314"/>
      <c r="P920" s="314"/>
      <c r="Q920" s="314"/>
      <c r="R920" s="314"/>
      <c r="S920" s="314"/>
      <c r="T920" s="314"/>
      <c r="U920" s="314"/>
      <c r="V920" s="314"/>
      <c r="W920" s="314"/>
      <c r="X920" s="314"/>
      <c r="Y920" s="314"/>
      <c r="Z920" s="314"/>
    </row>
    <row r="921" ht="12.0" customHeight="1">
      <c r="A921" s="314"/>
      <c r="B921" s="1"/>
      <c r="C921" s="1"/>
      <c r="D921" s="1"/>
      <c r="E921" s="1"/>
      <c r="F921" s="1"/>
      <c r="G921" s="314"/>
      <c r="H921" s="314"/>
      <c r="I921" s="314"/>
      <c r="J921" s="314"/>
      <c r="K921" s="319"/>
      <c r="L921" s="314"/>
      <c r="M921" s="314"/>
      <c r="N921" s="314"/>
      <c r="O921" s="314"/>
      <c r="P921" s="314"/>
      <c r="Q921" s="314"/>
      <c r="R921" s="314"/>
      <c r="S921" s="314"/>
      <c r="T921" s="314"/>
      <c r="U921" s="314"/>
      <c r="V921" s="314"/>
      <c r="W921" s="314"/>
      <c r="X921" s="314"/>
      <c r="Y921" s="314"/>
      <c r="Z921" s="314"/>
    </row>
    <row r="922" ht="12.0" customHeight="1">
      <c r="A922" s="314"/>
      <c r="B922" s="1"/>
      <c r="C922" s="1"/>
      <c r="D922" s="1"/>
      <c r="E922" s="1"/>
      <c r="F922" s="1"/>
      <c r="G922" s="314"/>
      <c r="H922" s="314"/>
      <c r="I922" s="314"/>
      <c r="J922" s="314"/>
      <c r="K922" s="319"/>
      <c r="L922" s="314"/>
      <c r="M922" s="314"/>
      <c r="N922" s="314"/>
      <c r="O922" s="314"/>
      <c r="P922" s="314"/>
      <c r="Q922" s="314"/>
      <c r="R922" s="314"/>
      <c r="S922" s="314"/>
      <c r="T922" s="314"/>
      <c r="U922" s="314"/>
      <c r="V922" s="314"/>
      <c r="W922" s="314"/>
      <c r="X922" s="314"/>
      <c r="Y922" s="314"/>
      <c r="Z922" s="314"/>
    </row>
    <row r="923" ht="12.0" customHeight="1">
      <c r="A923" s="314"/>
      <c r="B923" s="1"/>
      <c r="C923" s="1"/>
      <c r="D923" s="1"/>
      <c r="E923" s="1"/>
      <c r="F923" s="1"/>
      <c r="G923" s="314"/>
      <c r="H923" s="314"/>
      <c r="I923" s="314"/>
      <c r="J923" s="314"/>
      <c r="K923" s="319"/>
      <c r="L923" s="314"/>
      <c r="M923" s="314"/>
      <c r="N923" s="314"/>
      <c r="O923" s="314"/>
      <c r="P923" s="314"/>
      <c r="Q923" s="314"/>
      <c r="R923" s="314"/>
      <c r="S923" s="314"/>
      <c r="T923" s="314"/>
      <c r="U923" s="314"/>
      <c r="V923" s="314"/>
      <c r="W923" s="314"/>
      <c r="X923" s="314"/>
      <c r="Y923" s="314"/>
      <c r="Z923" s="314"/>
    </row>
    <row r="924" ht="12.0" customHeight="1">
      <c r="A924" s="314"/>
      <c r="B924" s="1"/>
      <c r="C924" s="1"/>
      <c r="D924" s="1"/>
      <c r="E924" s="1"/>
      <c r="F924" s="1"/>
      <c r="G924" s="314"/>
      <c r="H924" s="314"/>
      <c r="I924" s="314"/>
      <c r="J924" s="314"/>
      <c r="K924" s="319"/>
      <c r="L924" s="314"/>
      <c r="M924" s="314"/>
      <c r="N924" s="314"/>
      <c r="O924" s="314"/>
      <c r="P924" s="314"/>
      <c r="Q924" s="314"/>
      <c r="R924" s="314"/>
      <c r="S924" s="314"/>
      <c r="T924" s="314"/>
      <c r="U924" s="314"/>
      <c r="V924" s="314"/>
      <c r="W924" s="314"/>
      <c r="X924" s="314"/>
      <c r="Y924" s="314"/>
      <c r="Z924" s="314"/>
    </row>
    <row r="925" ht="12.0" customHeight="1">
      <c r="A925" s="314"/>
      <c r="B925" s="1"/>
      <c r="C925" s="1"/>
      <c r="D925" s="1"/>
      <c r="E925" s="1"/>
      <c r="F925" s="1"/>
      <c r="G925" s="314"/>
      <c r="H925" s="314"/>
      <c r="I925" s="314"/>
      <c r="J925" s="314"/>
      <c r="K925" s="319"/>
      <c r="L925" s="314"/>
      <c r="M925" s="314"/>
      <c r="N925" s="314"/>
      <c r="O925" s="314"/>
      <c r="P925" s="314"/>
      <c r="Q925" s="314"/>
      <c r="R925" s="314"/>
      <c r="S925" s="314"/>
      <c r="T925" s="314"/>
      <c r="U925" s="314"/>
      <c r="V925" s="314"/>
      <c r="W925" s="314"/>
      <c r="X925" s="314"/>
      <c r="Y925" s="314"/>
      <c r="Z925" s="314"/>
    </row>
    <row r="926" ht="12.0" customHeight="1">
      <c r="A926" s="314"/>
      <c r="B926" s="1"/>
      <c r="C926" s="1"/>
      <c r="D926" s="1"/>
      <c r="E926" s="1"/>
      <c r="F926" s="1"/>
      <c r="G926" s="314"/>
      <c r="H926" s="314"/>
      <c r="I926" s="314"/>
      <c r="J926" s="314"/>
      <c r="K926" s="319"/>
      <c r="L926" s="314"/>
      <c r="M926" s="314"/>
      <c r="N926" s="314"/>
      <c r="O926" s="314"/>
      <c r="P926" s="314"/>
      <c r="Q926" s="314"/>
      <c r="R926" s="314"/>
      <c r="S926" s="314"/>
      <c r="T926" s="314"/>
      <c r="U926" s="314"/>
      <c r="V926" s="314"/>
      <c r="W926" s="314"/>
      <c r="X926" s="314"/>
      <c r="Y926" s="314"/>
      <c r="Z926" s="314"/>
    </row>
    <row r="927" ht="12.0" customHeight="1">
      <c r="A927" s="314"/>
      <c r="B927" s="1"/>
      <c r="C927" s="1"/>
      <c r="D927" s="1"/>
      <c r="E927" s="1"/>
      <c r="F927" s="1"/>
      <c r="G927" s="314"/>
      <c r="H927" s="314"/>
      <c r="I927" s="314"/>
      <c r="J927" s="314"/>
      <c r="K927" s="319"/>
      <c r="L927" s="314"/>
      <c r="M927" s="314"/>
      <c r="N927" s="314"/>
      <c r="O927" s="314"/>
      <c r="P927" s="314"/>
      <c r="Q927" s="314"/>
      <c r="R927" s="314"/>
      <c r="S927" s="314"/>
      <c r="T927" s="314"/>
      <c r="U927" s="314"/>
      <c r="V927" s="314"/>
      <c r="W927" s="314"/>
      <c r="X927" s="314"/>
      <c r="Y927" s="314"/>
      <c r="Z927" s="314"/>
    </row>
    <row r="928" ht="12.0" customHeight="1">
      <c r="A928" s="314"/>
      <c r="B928" s="1"/>
      <c r="C928" s="1"/>
      <c r="D928" s="1"/>
      <c r="E928" s="1"/>
      <c r="F928" s="1"/>
      <c r="G928" s="314"/>
      <c r="H928" s="314"/>
      <c r="I928" s="314"/>
      <c r="J928" s="314"/>
      <c r="K928" s="319"/>
      <c r="L928" s="314"/>
      <c r="M928" s="314"/>
      <c r="N928" s="314"/>
      <c r="O928" s="314"/>
      <c r="P928" s="314"/>
      <c r="Q928" s="314"/>
      <c r="R928" s="314"/>
      <c r="S928" s="314"/>
      <c r="T928" s="314"/>
      <c r="U928" s="314"/>
      <c r="V928" s="314"/>
      <c r="W928" s="314"/>
      <c r="X928" s="314"/>
      <c r="Y928" s="314"/>
      <c r="Z928" s="314"/>
    </row>
    <row r="929" ht="12.0" customHeight="1">
      <c r="A929" s="314"/>
      <c r="B929" s="1"/>
      <c r="C929" s="1"/>
      <c r="D929" s="1"/>
      <c r="E929" s="1"/>
      <c r="F929" s="1"/>
      <c r="G929" s="314"/>
      <c r="H929" s="314"/>
      <c r="I929" s="314"/>
      <c r="J929" s="314"/>
      <c r="K929" s="319"/>
      <c r="L929" s="314"/>
      <c r="M929" s="314"/>
      <c r="N929" s="314"/>
      <c r="O929" s="314"/>
      <c r="P929" s="314"/>
      <c r="Q929" s="314"/>
      <c r="R929" s="314"/>
      <c r="S929" s="314"/>
      <c r="T929" s="314"/>
      <c r="U929" s="314"/>
      <c r="V929" s="314"/>
      <c r="W929" s="314"/>
      <c r="X929" s="314"/>
      <c r="Y929" s="314"/>
      <c r="Z929" s="314"/>
    </row>
    <row r="930" ht="12.0" customHeight="1">
      <c r="A930" s="314"/>
      <c r="B930" s="1"/>
      <c r="C930" s="1"/>
      <c r="D930" s="1"/>
      <c r="E930" s="1"/>
      <c r="F930" s="1"/>
      <c r="G930" s="314"/>
      <c r="H930" s="314"/>
      <c r="I930" s="314"/>
      <c r="J930" s="314"/>
      <c r="K930" s="319"/>
      <c r="L930" s="314"/>
      <c r="M930" s="314"/>
      <c r="N930" s="314"/>
      <c r="O930" s="314"/>
      <c r="P930" s="314"/>
      <c r="Q930" s="314"/>
      <c r="R930" s="314"/>
      <c r="S930" s="314"/>
      <c r="T930" s="314"/>
      <c r="U930" s="314"/>
      <c r="V930" s="314"/>
      <c r="W930" s="314"/>
      <c r="X930" s="314"/>
      <c r="Y930" s="314"/>
      <c r="Z930" s="314"/>
    </row>
    <row r="931" ht="12.0" customHeight="1">
      <c r="A931" s="314"/>
      <c r="B931" s="1"/>
      <c r="C931" s="1"/>
      <c r="D931" s="1"/>
      <c r="E931" s="1"/>
      <c r="F931" s="1"/>
      <c r="G931" s="314"/>
      <c r="H931" s="314"/>
      <c r="I931" s="314"/>
      <c r="J931" s="314"/>
      <c r="K931" s="319"/>
      <c r="L931" s="314"/>
      <c r="M931" s="314"/>
      <c r="N931" s="314"/>
      <c r="O931" s="314"/>
      <c r="P931" s="314"/>
      <c r="Q931" s="314"/>
      <c r="R931" s="314"/>
      <c r="S931" s="314"/>
      <c r="T931" s="314"/>
      <c r="U931" s="314"/>
      <c r="V931" s="314"/>
      <c r="W931" s="314"/>
      <c r="X931" s="314"/>
      <c r="Y931" s="314"/>
      <c r="Z931" s="314"/>
    </row>
    <row r="932" ht="12.0" customHeight="1">
      <c r="A932" s="314"/>
      <c r="B932" s="1"/>
      <c r="C932" s="1"/>
      <c r="D932" s="1"/>
      <c r="E932" s="1"/>
      <c r="F932" s="1"/>
      <c r="G932" s="314"/>
      <c r="H932" s="314"/>
      <c r="I932" s="314"/>
      <c r="J932" s="314"/>
      <c r="K932" s="319"/>
      <c r="L932" s="314"/>
      <c r="M932" s="314"/>
      <c r="N932" s="314"/>
      <c r="O932" s="314"/>
      <c r="P932" s="314"/>
      <c r="Q932" s="314"/>
      <c r="R932" s="314"/>
      <c r="S932" s="314"/>
      <c r="T932" s="314"/>
      <c r="U932" s="314"/>
      <c r="V932" s="314"/>
      <c r="W932" s="314"/>
      <c r="X932" s="314"/>
      <c r="Y932" s="314"/>
      <c r="Z932" s="314"/>
    </row>
    <row r="933" ht="12.0" customHeight="1">
      <c r="A933" s="314"/>
      <c r="B933" s="1"/>
      <c r="C933" s="1"/>
      <c r="D933" s="1"/>
      <c r="E933" s="1"/>
      <c r="F933" s="1"/>
      <c r="G933" s="314"/>
      <c r="H933" s="314"/>
      <c r="I933" s="314"/>
      <c r="J933" s="314"/>
      <c r="K933" s="319"/>
      <c r="L933" s="314"/>
      <c r="M933" s="314"/>
      <c r="N933" s="314"/>
      <c r="O933" s="314"/>
      <c r="P933" s="314"/>
      <c r="Q933" s="314"/>
      <c r="R933" s="314"/>
      <c r="S933" s="314"/>
      <c r="T933" s="314"/>
      <c r="U933" s="314"/>
      <c r="V933" s="314"/>
      <c r="W933" s="314"/>
      <c r="X933" s="314"/>
      <c r="Y933" s="314"/>
      <c r="Z933" s="314"/>
    </row>
    <row r="934" ht="12.0" customHeight="1">
      <c r="A934" s="314"/>
      <c r="B934" s="1"/>
      <c r="C934" s="1"/>
      <c r="D934" s="1"/>
      <c r="E934" s="1"/>
      <c r="F934" s="1"/>
      <c r="G934" s="314"/>
      <c r="H934" s="314"/>
      <c r="I934" s="314"/>
      <c r="J934" s="314"/>
      <c r="K934" s="319"/>
      <c r="L934" s="314"/>
      <c r="M934" s="314"/>
      <c r="N934" s="314"/>
      <c r="O934" s="314"/>
      <c r="P934" s="314"/>
      <c r="Q934" s="314"/>
      <c r="R934" s="314"/>
      <c r="S934" s="314"/>
      <c r="T934" s="314"/>
      <c r="U934" s="314"/>
      <c r="V934" s="314"/>
      <c r="W934" s="314"/>
      <c r="X934" s="314"/>
      <c r="Y934" s="314"/>
      <c r="Z934" s="314"/>
    </row>
    <row r="935" ht="12.0" customHeight="1">
      <c r="A935" s="314"/>
      <c r="B935" s="1"/>
      <c r="C935" s="1"/>
      <c r="D935" s="1"/>
      <c r="E935" s="1"/>
      <c r="F935" s="1"/>
      <c r="G935" s="314"/>
      <c r="H935" s="314"/>
      <c r="I935" s="314"/>
      <c r="J935" s="314"/>
      <c r="K935" s="319"/>
      <c r="L935" s="314"/>
      <c r="M935" s="314"/>
      <c r="N935" s="314"/>
      <c r="O935" s="314"/>
      <c r="P935" s="314"/>
      <c r="Q935" s="314"/>
      <c r="R935" s="314"/>
      <c r="S935" s="314"/>
      <c r="T935" s="314"/>
      <c r="U935" s="314"/>
      <c r="V935" s="314"/>
      <c r="W935" s="314"/>
      <c r="X935" s="314"/>
      <c r="Y935" s="314"/>
      <c r="Z935" s="314"/>
    </row>
    <row r="936" ht="12.0" customHeight="1">
      <c r="A936" s="314"/>
      <c r="B936" s="1"/>
      <c r="C936" s="1"/>
      <c r="D936" s="1"/>
      <c r="E936" s="1"/>
      <c r="F936" s="1"/>
      <c r="G936" s="314"/>
      <c r="H936" s="314"/>
      <c r="I936" s="314"/>
      <c r="J936" s="314"/>
      <c r="K936" s="319"/>
      <c r="L936" s="314"/>
      <c r="M936" s="314"/>
      <c r="N936" s="314"/>
      <c r="O936" s="314"/>
      <c r="P936" s="314"/>
      <c r="Q936" s="314"/>
      <c r="R936" s="314"/>
      <c r="S936" s="314"/>
      <c r="T936" s="314"/>
      <c r="U936" s="314"/>
      <c r="V936" s="314"/>
      <c r="W936" s="314"/>
      <c r="X936" s="314"/>
      <c r="Y936" s="314"/>
      <c r="Z936" s="314"/>
    </row>
    <row r="937" ht="12.0" customHeight="1">
      <c r="A937" s="314"/>
      <c r="B937" s="1"/>
      <c r="C937" s="1"/>
      <c r="D937" s="1"/>
      <c r="E937" s="1"/>
      <c r="F937" s="1"/>
      <c r="G937" s="314"/>
      <c r="H937" s="314"/>
      <c r="I937" s="314"/>
      <c r="J937" s="314"/>
      <c r="K937" s="319"/>
      <c r="L937" s="314"/>
      <c r="M937" s="314"/>
      <c r="N937" s="314"/>
      <c r="O937" s="314"/>
      <c r="P937" s="314"/>
      <c r="Q937" s="314"/>
      <c r="R937" s="314"/>
      <c r="S937" s="314"/>
      <c r="T937" s="314"/>
      <c r="U937" s="314"/>
      <c r="V937" s="314"/>
      <c r="W937" s="314"/>
      <c r="X937" s="314"/>
      <c r="Y937" s="314"/>
      <c r="Z937" s="314"/>
    </row>
    <row r="938" ht="12.0" customHeight="1">
      <c r="A938" s="314"/>
      <c r="B938" s="1"/>
      <c r="C938" s="1"/>
      <c r="D938" s="1"/>
      <c r="E938" s="1"/>
      <c r="F938" s="1"/>
      <c r="G938" s="314"/>
      <c r="H938" s="314"/>
      <c r="I938" s="314"/>
      <c r="J938" s="314"/>
      <c r="K938" s="319"/>
      <c r="L938" s="314"/>
      <c r="M938" s="314"/>
      <c r="N938" s="314"/>
      <c r="O938" s="314"/>
      <c r="P938" s="314"/>
      <c r="Q938" s="314"/>
      <c r="R938" s="314"/>
      <c r="S938" s="314"/>
      <c r="T938" s="314"/>
      <c r="U938" s="314"/>
      <c r="V938" s="314"/>
      <c r="W938" s="314"/>
      <c r="X938" s="314"/>
      <c r="Y938" s="314"/>
      <c r="Z938" s="314"/>
    </row>
    <row r="939" ht="12.0" customHeight="1">
      <c r="A939" s="314"/>
      <c r="B939" s="1"/>
      <c r="C939" s="1"/>
      <c r="D939" s="1"/>
      <c r="E939" s="1"/>
      <c r="F939" s="1"/>
      <c r="G939" s="314"/>
      <c r="H939" s="314"/>
      <c r="I939" s="314"/>
      <c r="J939" s="314"/>
      <c r="K939" s="319"/>
      <c r="L939" s="314"/>
      <c r="M939" s="314"/>
      <c r="N939" s="314"/>
      <c r="O939" s="314"/>
      <c r="P939" s="314"/>
      <c r="Q939" s="314"/>
      <c r="R939" s="314"/>
      <c r="S939" s="314"/>
      <c r="T939" s="314"/>
      <c r="U939" s="314"/>
      <c r="V939" s="314"/>
      <c r="W939" s="314"/>
      <c r="X939" s="314"/>
      <c r="Y939" s="314"/>
      <c r="Z939" s="314"/>
    </row>
    <row r="940" ht="12.0" customHeight="1">
      <c r="A940" s="314"/>
      <c r="B940" s="1"/>
      <c r="C940" s="1"/>
      <c r="D940" s="1"/>
      <c r="E940" s="1"/>
      <c r="F940" s="1"/>
      <c r="G940" s="314"/>
      <c r="H940" s="314"/>
      <c r="I940" s="314"/>
      <c r="J940" s="314"/>
      <c r="K940" s="319"/>
      <c r="L940" s="314"/>
      <c r="M940" s="314"/>
      <c r="N940" s="314"/>
      <c r="O940" s="314"/>
      <c r="P940" s="314"/>
      <c r="Q940" s="314"/>
      <c r="R940" s="314"/>
      <c r="S940" s="314"/>
      <c r="T940" s="314"/>
      <c r="U940" s="314"/>
      <c r="V940" s="314"/>
      <c r="W940" s="314"/>
      <c r="X940" s="314"/>
      <c r="Y940" s="314"/>
      <c r="Z940" s="314"/>
    </row>
    <row r="941" ht="12.0" customHeight="1">
      <c r="A941" s="314"/>
      <c r="B941" s="1"/>
      <c r="C941" s="1"/>
      <c r="D941" s="1"/>
      <c r="E941" s="1"/>
      <c r="F941" s="1"/>
      <c r="G941" s="314"/>
      <c r="H941" s="314"/>
      <c r="I941" s="314"/>
      <c r="J941" s="314"/>
      <c r="K941" s="319"/>
      <c r="L941" s="314"/>
      <c r="M941" s="314"/>
      <c r="N941" s="314"/>
      <c r="O941" s="314"/>
      <c r="P941" s="314"/>
      <c r="Q941" s="314"/>
      <c r="R941" s="314"/>
      <c r="S941" s="314"/>
      <c r="T941" s="314"/>
      <c r="U941" s="314"/>
      <c r="V941" s="314"/>
      <c r="W941" s="314"/>
      <c r="X941" s="314"/>
      <c r="Y941" s="314"/>
      <c r="Z941" s="314"/>
    </row>
    <row r="942" ht="12.0" customHeight="1">
      <c r="A942" s="314"/>
      <c r="B942" s="1"/>
      <c r="C942" s="1"/>
      <c r="D942" s="1"/>
      <c r="E942" s="1"/>
      <c r="F942" s="1"/>
      <c r="G942" s="314"/>
      <c r="H942" s="314"/>
      <c r="I942" s="314"/>
      <c r="J942" s="314"/>
      <c r="K942" s="319"/>
      <c r="L942" s="314"/>
      <c r="M942" s="314"/>
      <c r="N942" s="314"/>
      <c r="O942" s="314"/>
      <c r="P942" s="314"/>
      <c r="Q942" s="314"/>
      <c r="R942" s="314"/>
      <c r="S942" s="314"/>
      <c r="T942" s="314"/>
      <c r="U942" s="314"/>
      <c r="V942" s="314"/>
      <c r="W942" s="314"/>
      <c r="X942" s="314"/>
      <c r="Y942" s="314"/>
      <c r="Z942" s="314"/>
    </row>
    <row r="943" ht="12.0" customHeight="1">
      <c r="A943" s="314"/>
      <c r="B943" s="1"/>
      <c r="C943" s="1"/>
      <c r="D943" s="1"/>
      <c r="E943" s="1"/>
      <c r="F943" s="1"/>
      <c r="G943" s="314"/>
      <c r="H943" s="314"/>
      <c r="I943" s="314"/>
      <c r="J943" s="314"/>
      <c r="K943" s="319"/>
      <c r="L943" s="314"/>
      <c r="M943" s="314"/>
      <c r="N943" s="314"/>
      <c r="O943" s="314"/>
      <c r="P943" s="314"/>
      <c r="Q943" s="314"/>
      <c r="R943" s="314"/>
      <c r="S943" s="314"/>
      <c r="T943" s="314"/>
      <c r="U943" s="314"/>
      <c r="V943" s="314"/>
      <c r="W943" s="314"/>
      <c r="X943" s="314"/>
      <c r="Y943" s="314"/>
      <c r="Z943" s="314"/>
    </row>
    <row r="944" ht="12.0" customHeight="1">
      <c r="A944" s="314"/>
      <c r="B944" s="1"/>
      <c r="C944" s="1"/>
      <c r="D944" s="1"/>
      <c r="E944" s="1"/>
      <c r="F944" s="1"/>
      <c r="G944" s="314"/>
      <c r="H944" s="314"/>
      <c r="I944" s="314"/>
      <c r="J944" s="314"/>
      <c r="K944" s="319"/>
      <c r="L944" s="314"/>
      <c r="M944" s="314"/>
      <c r="N944" s="314"/>
      <c r="O944" s="314"/>
      <c r="P944" s="314"/>
      <c r="Q944" s="314"/>
      <c r="R944" s="314"/>
      <c r="S944" s="314"/>
      <c r="T944" s="314"/>
      <c r="U944" s="314"/>
      <c r="V944" s="314"/>
      <c r="W944" s="314"/>
      <c r="X944" s="314"/>
      <c r="Y944" s="314"/>
      <c r="Z944" s="314"/>
    </row>
    <row r="945" ht="12.0" customHeight="1">
      <c r="A945" s="314"/>
      <c r="B945" s="1"/>
      <c r="C945" s="1"/>
      <c r="D945" s="1"/>
      <c r="E945" s="1"/>
      <c r="F945" s="1"/>
      <c r="G945" s="314"/>
      <c r="H945" s="314"/>
      <c r="I945" s="314"/>
      <c r="J945" s="314"/>
      <c r="K945" s="319"/>
      <c r="L945" s="314"/>
      <c r="M945" s="314"/>
      <c r="N945" s="314"/>
      <c r="O945" s="314"/>
      <c r="P945" s="314"/>
      <c r="Q945" s="314"/>
      <c r="R945" s="314"/>
      <c r="S945" s="314"/>
      <c r="T945" s="314"/>
      <c r="U945" s="314"/>
      <c r="V945" s="314"/>
      <c r="W945" s="314"/>
      <c r="X945" s="314"/>
      <c r="Y945" s="314"/>
      <c r="Z945" s="314"/>
    </row>
    <row r="946" ht="12.0" customHeight="1">
      <c r="A946" s="314"/>
      <c r="B946" s="1"/>
      <c r="C946" s="1"/>
      <c r="D946" s="1"/>
      <c r="E946" s="1"/>
      <c r="F946" s="1"/>
      <c r="G946" s="314"/>
      <c r="H946" s="314"/>
      <c r="I946" s="314"/>
      <c r="J946" s="314"/>
      <c r="K946" s="319"/>
      <c r="L946" s="314"/>
      <c r="M946" s="314"/>
      <c r="N946" s="314"/>
      <c r="O946" s="314"/>
      <c r="P946" s="314"/>
      <c r="Q946" s="314"/>
      <c r="R946" s="314"/>
      <c r="S946" s="314"/>
      <c r="T946" s="314"/>
      <c r="U946" s="314"/>
      <c r="V946" s="314"/>
      <c r="W946" s="314"/>
      <c r="X946" s="314"/>
      <c r="Y946" s="314"/>
      <c r="Z946" s="314"/>
    </row>
    <row r="947" ht="12.0" customHeight="1">
      <c r="A947" s="314"/>
      <c r="B947" s="1"/>
      <c r="C947" s="1"/>
      <c r="D947" s="1"/>
      <c r="E947" s="1"/>
      <c r="F947" s="1"/>
      <c r="G947" s="314"/>
      <c r="H947" s="314"/>
      <c r="I947" s="314"/>
      <c r="J947" s="314"/>
      <c r="K947" s="319"/>
      <c r="L947" s="314"/>
      <c r="M947" s="314"/>
      <c r="N947" s="314"/>
      <c r="O947" s="314"/>
      <c r="P947" s="314"/>
      <c r="Q947" s="314"/>
      <c r="R947" s="314"/>
      <c r="S947" s="314"/>
      <c r="T947" s="314"/>
      <c r="U947" s="314"/>
      <c r="V947" s="314"/>
      <c r="W947" s="314"/>
      <c r="X947" s="314"/>
      <c r="Y947" s="314"/>
      <c r="Z947" s="314"/>
    </row>
    <row r="948" ht="12.0" customHeight="1">
      <c r="A948" s="314"/>
      <c r="B948" s="1"/>
      <c r="C948" s="1"/>
      <c r="D948" s="1"/>
      <c r="E948" s="1"/>
      <c r="F948" s="1"/>
      <c r="G948" s="314"/>
      <c r="H948" s="314"/>
      <c r="I948" s="314"/>
      <c r="J948" s="314"/>
      <c r="K948" s="319"/>
      <c r="L948" s="314"/>
      <c r="M948" s="314"/>
      <c r="N948" s="314"/>
      <c r="O948" s="314"/>
      <c r="P948" s="314"/>
      <c r="Q948" s="314"/>
      <c r="R948" s="314"/>
      <c r="S948" s="314"/>
      <c r="T948" s="314"/>
      <c r="U948" s="314"/>
      <c r="V948" s="314"/>
      <c r="W948" s="314"/>
      <c r="X948" s="314"/>
      <c r="Y948" s="314"/>
      <c r="Z948" s="314"/>
    </row>
    <row r="949" ht="12.0" customHeight="1">
      <c r="A949" s="314"/>
      <c r="B949" s="1"/>
      <c r="C949" s="1"/>
      <c r="D949" s="1"/>
      <c r="E949" s="1"/>
      <c r="F949" s="1"/>
      <c r="G949" s="314"/>
      <c r="H949" s="314"/>
      <c r="I949" s="314"/>
      <c r="J949" s="314"/>
      <c r="K949" s="319"/>
      <c r="L949" s="314"/>
      <c r="M949" s="314"/>
      <c r="N949" s="314"/>
      <c r="O949" s="314"/>
      <c r="P949" s="314"/>
      <c r="Q949" s="314"/>
      <c r="R949" s="314"/>
      <c r="S949" s="314"/>
      <c r="T949" s="314"/>
      <c r="U949" s="314"/>
      <c r="V949" s="314"/>
      <c r="W949" s="314"/>
      <c r="X949" s="314"/>
      <c r="Y949" s="314"/>
      <c r="Z949" s="314"/>
    </row>
    <row r="950" ht="12.0" customHeight="1">
      <c r="A950" s="314"/>
      <c r="B950" s="1"/>
      <c r="C950" s="1"/>
      <c r="D950" s="1"/>
      <c r="E950" s="1"/>
      <c r="F950" s="1"/>
      <c r="G950" s="314"/>
      <c r="H950" s="314"/>
      <c r="I950" s="314"/>
      <c r="J950" s="314"/>
      <c r="K950" s="319"/>
      <c r="L950" s="314"/>
      <c r="M950" s="314"/>
      <c r="N950" s="314"/>
      <c r="O950" s="314"/>
      <c r="P950" s="314"/>
      <c r="Q950" s="314"/>
      <c r="R950" s="314"/>
      <c r="S950" s="314"/>
      <c r="T950" s="314"/>
      <c r="U950" s="314"/>
      <c r="V950" s="314"/>
      <c r="W950" s="314"/>
      <c r="X950" s="314"/>
      <c r="Y950" s="314"/>
      <c r="Z950" s="314"/>
    </row>
    <row r="951" ht="12.0" customHeight="1">
      <c r="A951" s="314"/>
      <c r="B951" s="1"/>
      <c r="C951" s="1"/>
      <c r="D951" s="1"/>
      <c r="E951" s="1"/>
      <c r="F951" s="1"/>
      <c r="G951" s="314"/>
      <c r="H951" s="314"/>
      <c r="I951" s="314"/>
      <c r="J951" s="314"/>
      <c r="K951" s="319"/>
      <c r="L951" s="314"/>
      <c r="M951" s="314"/>
      <c r="N951" s="314"/>
      <c r="O951" s="314"/>
      <c r="P951" s="314"/>
      <c r="Q951" s="314"/>
      <c r="R951" s="314"/>
      <c r="S951" s="314"/>
      <c r="T951" s="314"/>
      <c r="U951" s="314"/>
      <c r="V951" s="314"/>
      <c r="W951" s="314"/>
      <c r="X951" s="314"/>
      <c r="Y951" s="314"/>
      <c r="Z951" s="314"/>
    </row>
    <row r="952" ht="12.0" customHeight="1">
      <c r="A952" s="314"/>
      <c r="B952" s="1"/>
      <c r="C952" s="1"/>
      <c r="D952" s="1"/>
      <c r="E952" s="1"/>
      <c r="F952" s="1"/>
      <c r="G952" s="314"/>
      <c r="H952" s="314"/>
      <c r="I952" s="314"/>
      <c r="J952" s="314"/>
      <c r="K952" s="319"/>
      <c r="L952" s="314"/>
      <c r="M952" s="314"/>
      <c r="N952" s="314"/>
      <c r="O952" s="314"/>
      <c r="P952" s="314"/>
      <c r="Q952" s="314"/>
      <c r="R952" s="314"/>
      <c r="S952" s="314"/>
      <c r="T952" s="314"/>
      <c r="U952" s="314"/>
      <c r="V952" s="314"/>
      <c r="W952" s="314"/>
      <c r="X952" s="314"/>
      <c r="Y952" s="314"/>
      <c r="Z952" s="314"/>
    </row>
    <row r="953" ht="12.0" customHeight="1">
      <c r="A953" s="314"/>
      <c r="B953" s="1"/>
      <c r="C953" s="1"/>
      <c r="D953" s="1"/>
      <c r="E953" s="1"/>
      <c r="F953" s="1"/>
      <c r="G953" s="314"/>
      <c r="H953" s="314"/>
      <c r="I953" s="314"/>
      <c r="J953" s="314"/>
      <c r="K953" s="319"/>
      <c r="L953" s="314"/>
      <c r="M953" s="314"/>
      <c r="N953" s="314"/>
      <c r="O953" s="314"/>
      <c r="P953" s="314"/>
      <c r="Q953" s="314"/>
      <c r="R953" s="314"/>
      <c r="S953" s="314"/>
      <c r="T953" s="314"/>
      <c r="U953" s="314"/>
      <c r="V953" s="314"/>
      <c r="W953" s="314"/>
      <c r="X953" s="314"/>
      <c r="Y953" s="314"/>
      <c r="Z953" s="314"/>
    </row>
    <row r="954" ht="12.0" customHeight="1">
      <c r="A954" s="314"/>
      <c r="B954" s="1"/>
      <c r="C954" s="1"/>
      <c r="D954" s="1"/>
      <c r="E954" s="1"/>
      <c r="F954" s="1"/>
      <c r="G954" s="314"/>
      <c r="H954" s="314"/>
      <c r="I954" s="314"/>
      <c r="J954" s="314"/>
      <c r="K954" s="319"/>
      <c r="L954" s="314"/>
      <c r="M954" s="314"/>
      <c r="N954" s="314"/>
      <c r="O954" s="314"/>
      <c r="P954" s="314"/>
      <c r="Q954" s="314"/>
      <c r="R954" s="314"/>
      <c r="S954" s="314"/>
      <c r="T954" s="314"/>
      <c r="U954" s="314"/>
      <c r="V954" s="314"/>
      <c r="W954" s="314"/>
      <c r="X954" s="314"/>
      <c r="Y954" s="314"/>
      <c r="Z954" s="314"/>
    </row>
    <row r="955" ht="12.0" customHeight="1">
      <c r="A955" s="314"/>
      <c r="B955" s="1"/>
      <c r="C955" s="1"/>
      <c r="D955" s="1"/>
      <c r="E955" s="1"/>
      <c r="F955" s="1"/>
      <c r="G955" s="314"/>
      <c r="H955" s="314"/>
      <c r="I955" s="314"/>
      <c r="J955" s="314"/>
      <c r="K955" s="319"/>
      <c r="L955" s="314"/>
      <c r="M955" s="314"/>
      <c r="N955" s="314"/>
      <c r="O955" s="314"/>
      <c r="P955" s="314"/>
      <c r="Q955" s="314"/>
      <c r="R955" s="314"/>
      <c r="S955" s="314"/>
      <c r="T955" s="314"/>
      <c r="U955" s="314"/>
      <c r="V955" s="314"/>
      <c r="W955" s="314"/>
      <c r="X955" s="314"/>
      <c r="Y955" s="314"/>
      <c r="Z955" s="314"/>
    </row>
    <row r="956" ht="12.0" customHeight="1">
      <c r="A956" s="314"/>
      <c r="B956" s="1"/>
      <c r="C956" s="1"/>
      <c r="D956" s="1"/>
      <c r="E956" s="1"/>
      <c r="F956" s="1"/>
      <c r="G956" s="314"/>
      <c r="H956" s="314"/>
      <c r="I956" s="314"/>
      <c r="J956" s="314"/>
      <c r="K956" s="319"/>
      <c r="L956" s="314"/>
      <c r="M956" s="314"/>
      <c r="N956" s="314"/>
      <c r="O956" s="314"/>
      <c r="P956" s="314"/>
      <c r="Q956" s="314"/>
      <c r="R956" s="314"/>
      <c r="S956" s="314"/>
      <c r="T956" s="314"/>
      <c r="U956" s="314"/>
      <c r="V956" s="314"/>
      <c r="W956" s="314"/>
      <c r="X956" s="314"/>
      <c r="Y956" s="314"/>
      <c r="Z956" s="314"/>
    </row>
    <row r="957" ht="12.0" customHeight="1">
      <c r="A957" s="314"/>
      <c r="B957" s="1"/>
      <c r="C957" s="1"/>
      <c r="D957" s="1"/>
      <c r="E957" s="1"/>
      <c r="F957" s="1"/>
      <c r="G957" s="314"/>
      <c r="H957" s="314"/>
      <c r="I957" s="314"/>
      <c r="J957" s="314"/>
      <c r="K957" s="319"/>
      <c r="L957" s="314"/>
      <c r="M957" s="314"/>
      <c r="N957" s="314"/>
      <c r="O957" s="314"/>
      <c r="P957" s="314"/>
      <c r="Q957" s="314"/>
      <c r="R957" s="314"/>
      <c r="S957" s="314"/>
      <c r="T957" s="314"/>
      <c r="U957" s="314"/>
      <c r="V957" s="314"/>
      <c r="W957" s="314"/>
      <c r="X957" s="314"/>
      <c r="Y957" s="314"/>
      <c r="Z957" s="314"/>
    </row>
    <row r="958" ht="12.0" customHeight="1">
      <c r="A958" s="314"/>
      <c r="B958" s="1"/>
      <c r="C958" s="1"/>
      <c r="D958" s="1"/>
      <c r="E958" s="1"/>
      <c r="F958" s="1"/>
      <c r="G958" s="314"/>
      <c r="H958" s="314"/>
      <c r="I958" s="314"/>
      <c r="J958" s="314"/>
      <c r="K958" s="319"/>
      <c r="L958" s="314"/>
      <c r="M958" s="314"/>
      <c r="N958" s="314"/>
      <c r="O958" s="314"/>
      <c r="P958" s="314"/>
      <c r="Q958" s="314"/>
      <c r="R958" s="314"/>
      <c r="S958" s="314"/>
      <c r="T958" s="314"/>
      <c r="U958" s="314"/>
      <c r="V958" s="314"/>
      <c r="W958" s="314"/>
      <c r="X958" s="314"/>
      <c r="Y958" s="314"/>
      <c r="Z958" s="314"/>
    </row>
    <row r="959" ht="12.0" customHeight="1">
      <c r="A959" s="314"/>
      <c r="B959" s="1"/>
      <c r="C959" s="1"/>
      <c r="D959" s="1"/>
      <c r="E959" s="1"/>
      <c r="F959" s="1"/>
      <c r="G959" s="314"/>
      <c r="H959" s="314"/>
      <c r="I959" s="314"/>
      <c r="J959" s="314"/>
      <c r="K959" s="319"/>
      <c r="L959" s="314"/>
      <c r="M959" s="314"/>
      <c r="N959" s="314"/>
      <c r="O959" s="314"/>
      <c r="P959" s="314"/>
      <c r="Q959" s="314"/>
      <c r="R959" s="314"/>
      <c r="S959" s="314"/>
      <c r="T959" s="314"/>
      <c r="U959" s="314"/>
      <c r="V959" s="314"/>
      <c r="W959" s="314"/>
      <c r="X959" s="314"/>
      <c r="Y959" s="314"/>
      <c r="Z959" s="314"/>
    </row>
    <row r="960" ht="12.0" customHeight="1">
      <c r="A960" s="314"/>
      <c r="B960" s="1"/>
      <c r="C960" s="1"/>
      <c r="D960" s="1"/>
      <c r="E960" s="1"/>
      <c r="F960" s="1"/>
      <c r="G960" s="314"/>
      <c r="H960" s="314"/>
      <c r="I960" s="314"/>
      <c r="J960" s="314"/>
      <c r="K960" s="319"/>
      <c r="L960" s="314"/>
      <c r="M960" s="314"/>
      <c r="N960" s="314"/>
      <c r="O960" s="314"/>
      <c r="P960" s="314"/>
      <c r="Q960" s="314"/>
      <c r="R960" s="314"/>
      <c r="S960" s="314"/>
      <c r="T960" s="314"/>
      <c r="U960" s="314"/>
      <c r="V960" s="314"/>
      <c r="W960" s="314"/>
      <c r="X960" s="314"/>
      <c r="Y960" s="314"/>
      <c r="Z960" s="314"/>
    </row>
    <row r="961" ht="12.0" customHeight="1">
      <c r="A961" s="314"/>
      <c r="B961" s="1"/>
      <c r="C961" s="1"/>
      <c r="D961" s="1"/>
      <c r="E961" s="1"/>
      <c r="F961" s="1"/>
      <c r="G961" s="314"/>
      <c r="H961" s="314"/>
      <c r="I961" s="314"/>
      <c r="J961" s="314"/>
      <c r="K961" s="319"/>
      <c r="L961" s="314"/>
      <c r="M961" s="314"/>
      <c r="N961" s="314"/>
      <c r="O961" s="314"/>
      <c r="P961" s="314"/>
      <c r="Q961" s="314"/>
      <c r="R961" s="314"/>
      <c r="S961" s="314"/>
      <c r="T961" s="314"/>
      <c r="U961" s="314"/>
      <c r="V961" s="314"/>
      <c r="W961" s="314"/>
      <c r="X961" s="314"/>
      <c r="Y961" s="314"/>
      <c r="Z961" s="314"/>
    </row>
    <row r="962" ht="12.0" customHeight="1">
      <c r="A962" s="314"/>
      <c r="B962" s="1"/>
      <c r="C962" s="1"/>
      <c r="D962" s="1"/>
      <c r="E962" s="1"/>
      <c r="F962" s="1"/>
      <c r="G962" s="314"/>
      <c r="H962" s="314"/>
      <c r="I962" s="314"/>
      <c r="J962" s="314"/>
      <c r="K962" s="319"/>
      <c r="L962" s="314"/>
      <c r="M962" s="314"/>
      <c r="N962" s="314"/>
      <c r="O962" s="314"/>
      <c r="P962" s="314"/>
      <c r="Q962" s="314"/>
      <c r="R962" s="314"/>
      <c r="S962" s="314"/>
      <c r="T962" s="314"/>
      <c r="U962" s="314"/>
      <c r="V962" s="314"/>
      <c r="W962" s="314"/>
      <c r="X962" s="314"/>
      <c r="Y962" s="314"/>
      <c r="Z962" s="314"/>
    </row>
    <row r="963" ht="12.0" customHeight="1">
      <c r="A963" s="314"/>
      <c r="B963" s="1"/>
      <c r="C963" s="1"/>
      <c r="D963" s="1"/>
      <c r="E963" s="1"/>
      <c r="F963" s="1"/>
      <c r="G963" s="314"/>
      <c r="H963" s="314"/>
      <c r="I963" s="314"/>
      <c r="J963" s="314"/>
      <c r="K963" s="319"/>
      <c r="L963" s="314"/>
      <c r="M963" s="314"/>
      <c r="N963" s="314"/>
      <c r="O963" s="314"/>
      <c r="P963" s="314"/>
      <c r="Q963" s="314"/>
      <c r="R963" s="314"/>
      <c r="S963" s="314"/>
      <c r="T963" s="314"/>
      <c r="U963" s="314"/>
      <c r="V963" s="314"/>
      <c r="W963" s="314"/>
      <c r="X963" s="314"/>
      <c r="Y963" s="314"/>
      <c r="Z963" s="314"/>
    </row>
    <row r="964" ht="12.0" customHeight="1">
      <c r="A964" s="314"/>
      <c r="B964" s="1"/>
      <c r="C964" s="1"/>
      <c r="D964" s="1"/>
      <c r="E964" s="1"/>
      <c r="F964" s="1"/>
      <c r="G964" s="314"/>
      <c r="H964" s="314"/>
      <c r="I964" s="314"/>
      <c r="J964" s="314"/>
      <c r="K964" s="319"/>
      <c r="L964" s="314"/>
      <c r="M964" s="314"/>
      <c r="N964" s="314"/>
      <c r="O964" s="314"/>
      <c r="P964" s="314"/>
      <c r="Q964" s="314"/>
      <c r="R964" s="314"/>
      <c r="S964" s="314"/>
      <c r="T964" s="314"/>
      <c r="U964" s="314"/>
      <c r="V964" s="314"/>
      <c r="W964" s="314"/>
      <c r="X964" s="314"/>
      <c r="Y964" s="314"/>
      <c r="Z964" s="314"/>
    </row>
    <row r="965" ht="12.0" customHeight="1">
      <c r="A965" s="314"/>
      <c r="B965" s="1"/>
      <c r="C965" s="1"/>
      <c r="D965" s="1"/>
      <c r="E965" s="1"/>
      <c r="F965" s="1"/>
      <c r="G965" s="314"/>
      <c r="H965" s="314"/>
      <c r="I965" s="314"/>
      <c r="J965" s="314"/>
      <c r="K965" s="319"/>
      <c r="L965" s="314"/>
      <c r="M965" s="314"/>
      <c r="N965" s="314"/>
      <c r="O965" s="314"/>
      <c r="P965" s="314"/>
      <c r="Q965" s="314"/>
      <c r="R965" s="314"/>
      <c r="S965" s="314"/>
      <c r="T965" s="314"/>
      <c r="U965" s="314"/>
      <c r="V965" s="314"/>
      <c r="W965" s="314"/>
      <c r="X965" s="314"/>
      <c r="Y965" s="314"/>
      <c r="Z965" s="314"/>
    </row>
    <row r="966" ht="12.0" customHeight="1">
      <c r="A966" s="314"/>
      <c r="B966" s="1"/>
      <c r="C966" s="1"/>
      <c r="D966" s="1"/>
      <c r="E966" s="1"/>
      <c r="F966" s="1"/>
      <c r="G966" s="314"/>
      <c r="H966" s="314"/>
      <c r="I966" s="314"/>
      <c r="J966" s="314"/>
      <c r="K966" s="319"/>
      <c r="L966" s="314"/>
      <c r="M966" s="314"/>
      <c r="N966" s="314"/>
      <c r="O966" s="314"/>
      <c r="P966" s="314"/>
      <c r="Q966" s="314"/>
      <c r="R966" s="314"/>
      <c r="S966" s="314"/>
      <c r="T966" s="314"/>
      <c r="U966" s="314"/>
      <c r="V966" s="314"/>
      <c r="W966" s="314"/>
      <c r="X966" s="314"/>
      <c r="Y966" s="314"/>
      <c r="Z966" s="314"/>
    </row>
    <row r="967" ht="12.0" customHeight="1">
      <c r="A967" s="314"/>
      <c r="B967" s="1"/>
      <c r="C967" s="1"/>
      <c r="D967" s="1"/>
      <c r="E967" s="1"/>
      <c r="F967" s="1"/>
      <c r="G967" s="314"/>
      <c r="H967" s="314"/>
      <c r="I967" s="314"/>
      <c r="J967" s="314"/>
      <c r="K967" s="319"/>
      <c r="L967" s="314"/>
      <c r="M967" s="314"/>
      <c r="N967" s="314"/>
      <c r="O967" s="314"/>
      <c r="P967" s="314"/>
      <c r="Q967" s="314"/>
      <c r="R967" s="314"/>
      <c r="S967" s="314"/>
      <c r="T967" s="314"/>
      <c r="U967" s="314"/>
      <c r="V967" s="314"/>
      <c r="W967" s="314"/>
      <c r="X967" s="314"/>
      <c r="Y967" s="314"/>
      <c r="Z967" s="314"/>
    </row>
    <row r="968" ht="12.0" customHeight="1">
      <c r="A968" s="314"/>
      <c r="B968" s="1"/>
      <c r="C968" s="1"/>
      <c r="D968" s="1"/>
      <c r="E968" s="1"/>
      <c r="F968" s="1"/>
      <c r="G968" s="314"/>
      <c r="H968" s="314"/>
      <c r="I968" s="314"/>
      <c r="J968" s="314"/>
      <c r="K968" s="319"/>
      <c r="L968" s="314"/>
      <c r="M968" s="314"/>
      <c r="N968" s="314"/>
      <c r="O968" s="314"/>
      <c r="P968" s="314"/>
      <c r="Q968" s="314"/>
      <c r="R968" s="314"/>
      <c r="S968" s="314"/>
      <c r="T968" s="314"/>
      <c r="U968" s="314"/>
      <c r="V968" s="314"/>
      <c r="W968" s="314"/>
      <c r="X968" s="314"/>
      <c r="Y968" s="314"/>
      <c r="Z968" s="314"/>
    </row>
    <row r="969" ht="12.0" customHeight="1">
      <c r="A969" s="314"/>
      <c r="B969" s="1"/>
      <c r="C969" s="1"/>
      <c r="D969" s="1"/>
      <c r="E969" s="1"/>
      <c r="F969" s="1"/>
      <c r="G969" s="314"/>
      <c r="H969" s="314"/>
      <c r="I969" s="314"/>
      <c r="J969" s="314"/>
      <c r="K969" s="319"/>
      <c r="L969" s="314"/>
      <c r="M969" s="314"/>
      <c r="N969" s="314"/>
      <c r="O969" s="314"/>
      <c r="P969" s="314"/>
      <c r="Q969" s="314"/>
      <c r="R969" s="314"/>
      <c r="S969" s="314"/>
      <c r="T969" s="314"/>
      <c r="U969" s="314"/>
      <c r="V969" s="314"/>
      <c r="W969" s="314"/>
      <c r="X969" s="314"/>
      <c r="Y969" s="314"/>
      <c r="Z969" s="314"/>
    </row>
    <row r="970" ht="12.0" customHeight="1">
      <c r="A970" s="314"/>
      <c r="B970" s="1"/>
      <c r="C970" s="1"/>
      <c r="D970" s="1"/>
      <c r="E970" s="1"/>
      <c r="F970" s="1"/>
      <c r="G970" s="314"/>
      <c r="H970" s="314"/>
      <c r="I970" s="314"/>
      <c r="J970" s="314"/>
      <c r="K970" s="319"/>
      <c r="L970" s="314"/>
      <c r="M970" s="314"/>
      <c r="N970" s="314"/>
      <c r="O970" s="314"/>
      <c r="P970" s="314"/>
      <c r="Q970" s="314"/>
      <c r="R970" s="314"/>
      <c r="S970" s="314"/>
      <c r="T970" s="314"/>
      <c r="U970" s="314"/>
      <c r="V970" s="314"/>
      <c r="W970" s="314"/>
      <c r="X970" s="314"/>
      <c r="Y970" s="314"/>
      <c r="Z970" s="314"/>
    </row>
    <row r="971" ht="12.0" customHeight="1">
      <c r="A971" s="314"/>
      <c r="B971" s="1"/>
      <c r="C971" s="1"/>
      <c r="D971" s="1"/>
      <c r="E971" s="1"/>
      <c r="F971" s="1"/>
      <c r="G971" s="314"/>
      <c r="H971" s="314"/>
      <c r="I971" s="314"/>
      <c r="J971" s="314"/>
      <c r="K971" s="319"/>
      <c r="L971" s="314"/>
      <c r="M971" s="314"/>
      <c r="N971" s="314"/>
      <c r="O971" s="314"/>
      <c r="P971" s="314"/>
      <c r="Q971" s="314"/>
      <c r="R971" s="314"/>
      <c r="S971" s="314"/>
      <c r="T971" s="314"/>
      <c r="U971" s="314"/>
      <c r="V971" s="314"/>
      <c r="W971" s="314"/>
      <c r="X971" s="314"/>
      <c r="Y971" s="314"/>
      <c r="Z971" s="314"/>
    </row>
    <row r="972" ht="12.0" customHeight="1">
      <c r="A972" s="314"/>
      <c r="B972" s="1"/>
      <c r="C972" s="1"/>
      <c r="D972" s="1"/>
      <c r="E972" s="1"/>
      <c r="F972" s="1"/>
      <c r="G972" s="314"/>
      <c r="H972" s="314"/>
      <c r="I972" s="314"/>
      <c r="J972" s="314"/>
      <c r="K972" s="319"/>
      <c r="L972" s="314"/>
      <c r="M972" s="314"/>
      <c r="N972" s="314"/>
      <c r="O972" s="314"/>
      <c r="P972" s="314"/>
      <c r="Q972" s="314"/>
      <c r="R972" s="314"/>
      <c r="S972" s="314"/>
      <c r="T972" s="314"/>
      <c r="U972" s="314"/>
      <c r="V972" s="314"/>
      <c r="W972" s="314"/>
      <c r="X972" s="314"/>
      <c r="Y972" s="314"/>
      <c r="Z972" s="314"/>
    </row>
    <row r="973" ht="12.0" customHeight="1">
      <c r="A973" s="314"/>
      <c r="B973" s="1"/>
      <c r="C973" s="1"/>
      <c r="D973" s="1"/>
      <c r="E973" s="1"/>
      <c r="F973" s="1"/>
      <c r="G973" s="314"/>
      <c r="H973" s="314"/>
      <c r="I973" s="314"/>
      <c r="J973" s="314"/>
      <c r="K973" s="319"/>
      <c r="L973" s="314"/>
      <c r="M973" s="314"/>
      <c r="N973" s="314"/>
      <c r="O973" s="314"/>
      <c r="P973" s="314"/>
      <c r="Q973" s="314"/>
      <c r="R973" s="314"/>
      <c r="S973" s="314"/>
      <c r="T973" s="314"/>
      <c r="U973" s="314"/>
      <c r="V973" s="314"/>
      <c r="W973" s="314"/>
      <c r="X973" s="314"/>
      <c r="Y973" s="314"/>
      <c r="Z973" s="314"/>
    </row>
    <row r="974" ht="12.0" customHeight="1">
      <c r="A974" s="314"/>
      <c r="B974" s="1"/>
      <c r="C974" s="1"/>
      <c r="D974" s="1"/>
      <c r="E974" s="1"/>
      <c r="F974" s="1"/>
      <c r="G974" s="314"/>
      <c r="H974" s="314"/>
      <c r="I974" s="314"/>
      <c r="J974" s="314"/>
      <c r="K974" s="319"/>
      <c r="L974" s="314"/>
      <c r="M974" s="314"/>
      <c r="N974" s="314"/>
      <c r="O974" s="314"/>
      <c r="P974" s="314"/>
      <c r="Q974" s="314"/>
      <c r="R974" s="314"/>
      <c r="S974" s="314"/>
      <c r="T974" s="314"/>
      <c r="U974" s="314"/>
      <c r="V974" s="314"/>
      <c r="W974" s="314"/>
      <c r="X974" s="314"/>
      <c r="Y974" s="314"/>
      <c r="Z974" s="314"/>
    </row>
    <row r="975" ht="12.0" customHeight="1">
      <c r="A975" s="314"/>
      <c r="B975" s="1"/>
      <c r="C975" s="1"/>
      <c r="D975" s="1"/>
      <c r="E975" s="1"/>
      <c r="F975" s="1"/>
      <c r="G975" s="314"/>
      <c r="H975" s="314"/>
      <c r="I975" s="314"/>
      <c r="J975" s="314"/>
      <c r="K975" s="319"/>
      <c r="L975" s="314"/>
      <c r="M975" s="314"/>
      <c r="N975" s="314"/>
      <c r="O975" s="314"/>
      <c r="P975" s="314"/>
      <c r="Q975" s="314"/>
      <c r="R975" s="314"/>
      <c r="S975" s="314"/>
      <c r="T975" s="314"/>
      <c r="U975" s="314"/>
      <c r="V975" s="314"/>
      <c r="W975" s="314"/>
      <c r="X975" s="314"/>
      <c r="Y975" s="314"/>
      <c r="Z975" s="314"/>
    </row>
    <row r="976" ht="12.0" customHeight="1">
      <c r="A976" s="314"/>
      <c r="B976" s="1"/>
      <c r="C976" s="1"/>
      <c r="D976" s="1"/>
      <c r="E976" s="1"/>
      <c r="F976" s="1"/>
      <c r="G976" s="314"/>
      <c r="H976" s="314"/>
      <c r="I976" s="314"/>
      <c r="J976" s="314"/>
      <c r="K976" s="319"/>
      <c r="L976" s="314"/>
      <c r="M976" s="314"/>
      <c r="N976" s="314"/>
      <c r="O976" s="314"/>
      <c r="P976" s="314"/>
      <c r="Q976" s="314"/>
      <c r="R976" s="314"/>
      <c r="S976" s="314"/>
      <c r="T976" s="314"/>
      <c r="U976" s="314"/>
      <c r="V976" s="314"/>
      <c r="W976" s="314"/>
      <c r="X976" s="314"/>
      <c r="Y976" s="314"/>
      <c r="Z976" s="314"/>
    </row>
    <row r="977" ht="12.0" customHeight="1">
      <c r="A977" s="314"/>
      <c r="B977" s="1"/>
      <c r="C977" s="1"/>
      <c r="D977" s="1"/>
      <c r="E977" s="1"/>
      <c r="F977" s="1"/>
      <c r="G977" s="314"/>
      <c r="H977" s="314"/>
      <c r="I977" s="314"/>
      <c r="J977" s="314"/>
      <c r="K977" s="319"/>
      <c r="L977" s="314"/>
      <c r="M977" s="314"/>
      <c r="N977" s="314"/>
      <c r="O977" s="314"/>
      <c r="P977" s="314"/>
      <c r="Q977" s="314"/>
      <c r="R977" s="314"/>
      <c r="S977" s="314"/>
      <c r="T977" s="314"/>
      <c r="U977" s="314"/>
      <c r="V977" s="314"/>
      <c r="W977" s="314"/>
      <c r="X977" s="314"/>
      <c r="Y977" s="314"/>
      <c r="Z977" s="314"/>
    </row>
    <row r="978" ht="12.0" customHeight="1">
      <c r="A978" s="314"/>
      <c r="B978" s="1"/>
      <c r="C978" s="1"/>
      <c r="D978" s="1"/>
      <c r="E978" s="1"/>
      <c r="F978" s="1"/>
      <c r="G978" s="314"/>
      <c r="H978" s="314"/>
      <c r="I978" s="314"/>
      <c r="J978" s="314"/>
      <c r="K978" s="319"/>
      <c r="L978" s="314"/>
      <c r="M978" s="314"/>
      <c r="N978" s="314"/>
      <c r="O978" s="314"/>
      <c r="P978" s="314"/>
      <c r="Q978" s="314"/>
      <c r="R978" s="314"/>
      <c r="S978" s="314"/>
      <c r="T978" s="314"/>
      <c r="U978" s="314"/>
      <c r="V978" s="314"/>
      <c r="W978" s="314"/>
      <c r="X978" s="314"/>
      <c r="Y978" s="314"/>
      <c r="Z978" s="314"/>
    </row>
    <row r="979" ht="12.0" customHeight="1">
      <c r="A979" s="314"/>
      <c r="B979" s="1"/>
      <c r="C979" s="1"/>
      <c r="D979" s="1"/>
      <c r="E979" s="1"/>
      <c r="F979" s="1"/>
      <c r="G979" s="314"/>
      <c r="H979" s="314"/>
      <c r="I979" s="314"/>
      <c r="J979" s="314"/>
      <c r="K979" s="319"/>
      <c r="L979" s="314"/>
      <c r="M979" s="314"/>
      <c r="N979" s="314"/>
      <c r="O979" s="314"/>
      <c r="P979" s="314"/>
      <c r="Q979" s="314"/>
      <c r="R979" s="314"/>
      <c r="S979" s="314"/>
      <c r="T979" s="314"/>
      <c r="U979" s="314"/>
      <c r="V979" s="314"/>
      <c r="W979" s="314"/>
      <c r="X979" s="314"/>
      <c r="Y979" s="314"/>
      <c r="Z979" s="314"/>
    </row>
    <row r="980" ht="12.0" customHeight="1">
      <c r="A980" s="314"/>
      <c r="B980" s="1"/>
      <c r="C980" s="1"/>
      <c r="D980" s="1"/>
      <c r="E980" s="1"/>
      <c r="F980" s="1"/>
      <c r="G980" s="314"/>
      <c r="H980" s="314"/>
      <c r="I980" s="314"/>
      <c r="J980" s="314"/>
      <c r="K980" s="319"/>
      <c r="L980" s="314"/>
      <c r="M980" s="314"/>
      <c r="N980" s="314"/>
      <c r="O980" s="314"/>
      <c r="P980" s="314"/>
      <c r="Q980" s="314"/>
      <c r="R980" s="314"/>
      <c r="S980" s="314"/>
      <c r="T980" s="314"/>
      <c r="U980" s="314"/>
      <c r="V980" s="314"/>
      <c r="W980" s="314"/>
      <c r="X980" s="314"/>
      <c r="Y980" s="314"/>
      <c r="Z980" s="314"/>
    </row>
    <row r="981" ht="12.0" customHeight="1">
      <c r="A981" s="314"/>
      <c r="B981" s="1"/>
      <c r="C981" s="1"/>
      <c r="D981" s="1"/>
      <c r="E981" s="1"/>
      <c r="F981" s="1"/>
      <c r="G981" s="314"/>
      <c r="H981" s="314"/>
      <c r="I981" s="314"/>
      <c r="J981" s="314"/>
      <c r="K981" s="319"/>
      <c r="L981" s="314"/>
      <c r="M981" s="314"/>
      <c r="N981" s="314"/>
      <c r="O981" s="314"/>
      <c r="P981" s="314"/>
      <c r="Q981" s="314"/>
      <c r="R981" s="314"/>
      <c r="S981" s="314"/>
      <c r="T981" s="314"/>
      <c r="U981" s="314"/>
      <c r="V981" s="314"/>
      <c r="W981" s="314"/>
      <c r="X981" s="314"/>
      <c r="Y981" s="314"/>
      <c r="Z981" s="314"/>
    </row>
    <row r="982" ht="12.0" customHeight="1">
      <c r="A982" s="314"/>
      <c r="B982" s="1"/>
      <c r="C982" s="1"/>
      <c r="D982" s="1"/>
      <c r="E982" s="1"/>
      <c r="F982" s="1"/>
      <c r="G982" s="314"/>
      <c r="H982" s="314"/>
      <c r="I982" s="314"/>
      <c r="J982" s="314"/>
      <c r="K982" s="319"/>
      <c r="L982" s="314"/>
      <c r="M982" s="314"/>
      <c r="N982" s="314"/>
      <c r="O982" s="314"/>
      <c r="P982" s="314"/>
      <c r="Q982" s="314"/>
      <c r="R982" s="314"/>
      <c r="S982" s="314"/>
      <c r="T982" s="314"/>
      <c r="U982" s="314"/>
      <c r="V982" s="314"/>
      <c r="W982" s="314"/>
      <c r="X982" s="314"/>
      <c r="Y982" s="314"/>
      <c r="Z982" s="314"/>
    </row>
    <row r="983" ht="12.0" customHeight="1">
      <c r="A983" s="314"/>
      <c r="B983" s="1"/>
      <c r="C983" s="1"/>
      <c r="D983" s="1"/>
      <c r="E983" s="1"/>
      <c r="F983" s="1"/>
      <c r="G983" s="314"/>
      <c r="H983" s="314"/>
      <c r="I983" s="314"/>
      <c r="J983" s="314"/>
      <c r="K983" s="319"/>
      <c r="L983" s="314"/>
      <c r="M983" s="314"/>
      <c r="N983" s="314"/>
      <c r="O983" s="314"/>
      <c r="P983" s="314"/>
      <c r="Q983" s="314"/>
      <c r="R983" s="314"/>
      <c r="S983" s="314"/>
      <c r="T983" s="314"/>
      <c r="U983" s="314"/>
      <c r="V983" s="314"/>
      <c r="W983" s="314"/>
      <c r="X983" s="314"/>
      <c r="Y983" s="314"/>
      <c r="Z983" s="314"/>
    </row>
    <row r="984" ht="12.0" customHeight="1">
      <c r="A984" s="314"/>
      <c r="B984" s="1"/>
      <c r="C984" s="1"/>
      <c r="D984" s="1"/>
      <c r="E984" s="1"/>
      <c r="F984" s="1"/>
      <c r="G984" s="314"/>
      <c r="H984" s="314"/>
      <c r="I984" s="314"/>
      <c r="J984" s="314"/>
      <c r="K984" s="319"/>
      <c r="L984" s="314"/>
      <c r="M984" s="314"/>
      <c r="N984" s="314"/>
      <c r="O984" s="314"/>
      <c r="P984" s="314"/>
      <c r="Q984" s="314"/>
      <c r="R984" s="314"/>
      <c r="S984" s="314"/>
      <c r="T984" s="314"/>
      <c r="U984" s="314"/>
      <c r="V984" s="314"/>
      <c r="W984" s="314"/>
      <c r="X984" s="314"/>
      <c r="Y984" s="314"/>
      <c r="Z984" s="314"/>
    </row>
    <row r="985" ht="12.0" customHeight="1">
      <c r="A985" s="314"/>
      <c r="B985" s="1"/>
      <c r="C985" s="1"/>
      <c r="D985" s="1"/>
      <c r="E985" s="1"/>
      <c r="F985" s="1"/>
      <c r="G985" s="314"/>
      <c r="H985" s="314"/>
      <c r="I985" s="314"/>
      <c r="J985" s="314"/>
      <c r="K985" s="319"/>
      <c r="L985" s="314"/>
      <c r="M985" s="314"/>
      <c r="N985" s="314"/>
      <c r="O985" s="314"/>
      <c r="P985" s="314"/>
      <c r="Q985" s="314"/>
      <c r="R985" s="314"/>
      <c r="S985" s="314"/>
      <c r="T985" s="314"/>
      <c r="U985" s="314"/>
      <c r="V985" s="314"/>
      <c r="W985" s="314"/>
      <c r="X985" s="314"/>
      <c r="Y985" s="314"/>
      <c r="Z985" s="314"/>
    </row>
    <row r="986" ht="12.0" customHeight="1">
      <c r="A986" s="314"/>
      <c r="B986" s="1"/>
      <c r="C986" s="1"/>
      <c r="D986" s="1"/>
      <c r="E986" s="1"/>
      <c r="F986" s="1"/>
      <c r="G986" s="314"/>
      <c r="H986" s="314"/>
      <c r="I986" s="314"/>
      <c r="J986" s="314"/>
      <c r="K986" s="319"/>
      <c r="L986" s="314"/>
      <c r="M986" s="314"/>
      <c r="N986" s="314"/>
      <c r="O986" s="314"/>
      <c r="P986" s="314"/>
      <c r="Q986" s="314"/>
      <c r="R986" s="314"/>
      <c r="S986" s="314"/>
      <c r="T986" s="314"/>
      <c r="U986" s="314"/>
      <c r="V986" s="314"/>
      <c r="W986" s="314"/>
      <c r="X986" s="314"/>
      <c r="Y986" s="314"/>
      <c r="Z986" s="314"/>
    </row>
    <row r="987" ht="12.0" customHeight="1">
      <c r="A987" s="314"/>
      <c r="B987" s="1"/>
      <c r="C987" s="1"/>
      <c r="D987" s="1"/>
      <c r="E987" s="1"/>
      <c r="F987" s="1"/>
      <c r="G987" s="314"/>
      <c r="H987" s="314"/>
      <c r="I987" s="314"/>
      <c r="J987" s="314"/>
      <c r="K987" s="319"/>
      <c r="L987" s="314"/>
      <c r="M987" s="314"/>
      <c r="N987" s="314"/>
      <c r="O987" s="314"/>
      <c r="P987" s="314"/>
      <c r="Q987" s="314"/>
      <c r="R987" s="314"/>
      <c r="S987" s="314"/>
      <c r="T987" s="314"/>
      <c r="U987" s="314"/>
      <c r="V987" s="314"/>
      <c r="W987" s="314"/>
      <c r="X987" s="314"/>
      <c r="Y987" s="314"/>
      <c r="Z987" s="314"/>
    </row>
    <row r="988" ht="12.0" customHeight="1">
      <c r="A988" s="314"/>
      <c r="B988" s="1"/>
      <c r="C988" s="1"/>
      <c r="D988" s="1"/>
      <c r="E988" s="1"/>
      <c r="F988" s="1"/>
      <c r="G988" s="314"/>
      <c r="H988" s="314"/>
      <c r="I988" s="314"/>
      <c r="J988" s="314"/>
      <c r="K988" s="319"/>
      <c r="L988" s="314"/>
      <c r="M988" s="314"/>
      <c r="N988" s="314"/>
      <c r="O988" s="314"/>
      <c r="P988" s="314"/>
      <c r="Q988" s="314"/>
      <c r="R988" s="314"/>
      <c r="S988" s="314"/>
      <c r="T988" s="314"/>
      <c r="U988" s="314"/>
      <c r="V988" s="314"/>
      <c r="W988" s="314"/>
      <c r="X988" s="314"/>
      <c r="Y988" s="314"/>
      <c r="Z988" s="314"/>
    </row>
    <row r="989" ht="12.0" customHeight="1">
      <c r="A989" s="314"/>
      <c r="B989" s="1"/>
      <c r="C989" s="1"/>
      <c r="D989" s="1"/>
      <c r="E989" s="1"/>
      <c r="F989" s="1"/>
      <c r="G989" s="314"/>
      <c r="H989" s="314"/>
      <c r="I989" s="314"/>
      <c r="J989" s="314"/>
      <c r="K989" s="319"/>
      <c r="L989" s="314"/>
      <c r="M989" s="314"/>
      <c r="N989" s="314"/>
      <c r="O989" s="314"/>
      <c r="P989" s="314"/>
      <c r="Q989" s="314"/>
      <c r="R989" s="314"/>
      <c r="S989" s="314"/>
      <c r="T989" s="314"/>
      <c r="U989" s="314"/>
      <c r="V989" s="314"/>
      <c r="W989" s="314"/>
      <c r="X989" s="314"/>
      <c r="Y989" s="314"/>
      <c r="Z989" s="314"/>
    </row>
    <row r="990" ht="12.0" customHeight="1">
      <c r="A990" s="314"/>
      <c r="B990" s="1"/>
      <c r="C990" s="1"/>
      <c r="D990" s="1"/>
      <c r="E990" s="1"/>
      <c r="F990" s="1"/>
      <c r="G990" s="314"/>
      <c r="H990" s="314"/>
      <c r="I990" s="314"/>
      <c r="J990" s="314"/>
      <c r="K990" s="319"/>
      <c r="L990" s="314"/>
      <c r="M990" s="314"/>
      <c r="N990" s="314"/>
      <c r="O990" s="314"/>
      <c r="P990" s="314"/>
      <c r="Q990" s="314"/>
      <c r="R990" s="314"/>
      <c r="S990" s="314"/>
      <c r="T990" s="314"/>
      <c r="U990" s="314"/>
      <c r="V990" s="314"/>
      <c r="W990" s="314"/>
      <c r="X990" s="314"/>
      <c r="Y990" s="314"/>
      <c r="Z990" s="314"/>
    </row>
    <row r="991" ht="12.0" customHeight="1">
      <c r="A991" s="314"/>
      <c r="B991" s="1"/>
      <c r="C991" s="1"/>
      <c r="D991" s="1"/>
      <c r="E991" s="1"/>
      <c r="F991" s="1"/>
      <c r="G991" s="314"/>
      <c r="H991" s="314"/>
      <c r="I991" s="314"/>
      <c r="J991" s="314"/>
      <c r="K991" s="319"/>
      <c r="L991" s="314"/>
      <c r="M991" s="314"/>
      <c r="N991" s="314"/>
      <c r="O991" s="314"/>
      <c r="P991" s="314"/>
      <c r="Q991" s="314"/>
      <c r="R991" s="314"/>
      <c r="S991" s="314"/>
      <c r="T991" s="314"/>
      <c r="U991" s="314"/>
      <c r="V991" s="314"/>
      <c r="W991" s="314"/>
      <c r="X991" s="314"/>
      <c r="Y991" s="314"/>
      <c r="Z991" s="314"/>
    </row>
    <row r="992" ht="12.0" customHeight="1">
      <c r="A992" s="314"/>
      <c r="B992" s="1"/>
      <c r="C992" s="1"/>
      <c r="D992" s="1"/>
      <c r="E992" s="1"/>
      <c r="F992" s="1"/>
      <c r="G992" s="314"/>
      <c r="H992" s="314"/>
      <c r="I992" s="314"/>
      <c r="J992" s="314"/>
      <c r="K992" s="319"/>
      <c r="L992" s="314"/>
      <c r="M992" s="314"/>
      <c r="N992" s="314"/>
      <c r="O992" s="314"/>
      <c r="P992" s="314"/>
      <c r="Q992" s="314"/>
      <c r="R992" s="314"/>
      <c r="S992" s="314"/>
      <c r="T992" s="314"/>
      <c r="U992" s="314"/>
      <c r="V992" s="314"/>
      <c r="W992" s="314"/>
      <c r="X992" s="314"/>
      <c r="Y992" s="314"/>
      <c r="Z992" s="314"/>
    </row>
    <row r="993" ht="12.0" customHeight="1">
      <c r="A993" s="314"/>
      <c r="B993" s="1"/>
      <c r="C993" s="1"/>
      <c r="D993" s="1"/>
      <c r="E993" s="1"/>
      <c r="F993" s="1"/>
      <c r="G993" s="314"/>
      <c r="H993" s="314"/>
      <c r="I993" s="314"/>
      <c r="J993" s="314"/>
      <c r="K993" s="319"/>
      <c r="L993" s="314"/>
      <c r="M993" s="314"/>
      <c r="N993" s="314"/>
      <c r="O993" s="314"/>
      <c r="P993" s="314"/>
      <c r="Q993" s="314"/>
      <c r="R993" s="314"/>
      <c r="S993" s="314"/>
      <c r="T993" s="314"/>
      <c r="U993" s="314"/>
      <c r="V993" s="314"/>
      <c r="W993" s="314"/>
      <c r="X993" s="314"/>
      <c r="Y993" s="314"/>
      <c r="Z993" s="314"/>
    </row>
    <row r="994" ht="12.0" customHeight="1">
      <c r="A994" s="314"/>
      <c r="B994" s="1"/>
      <c r="C994" s="1"/>
      <c r="D994" s="1"/>
      <c r="E994" s="1"/>
      <c r="F994" s="1"/>
      <c r="G994" s="314"/>
      <c r="H994" s="314"/>
      <c r="I994" s="314"/>
      <c r="J994" s="314"/>
      <c r="K994" s="319"/>
      <c r="L994" s="314"/>
      <c r="M994" s="314"/>
      <c r="N994" s="314"/>
      <c r="O994" s="314"/>
      <c r="P994" s="314"/>
      <c r="Q994" s="314"/>
      <c r="R994" s="314"/>
      <c r="S994" s="314"/>
      <c r="T994" s="314"/>
      <c r="U994" s="314"/>
      <c r="V994" s="314"/>
      <c r="W994" s="314"/>
      <c r="X994" s="314"/>
      <c r="Y994" s="314"/>
      <c r="Z994" s="314"/>
    </row>
    <row r="995" ht="12.0" customHeight="1">
      <c r="A995" s="314"/>
      <c r="B995" s="1"/>
      <c r="C995" s="1"/>
      <c r="D995" s="1"/>
      <c r="E995" s="1"/>
      <c r="F995" s="1"/>
      <c r="G995" s="314"/>
      <c r="H995" s="314"/>
      <c r="I995" s="314"/>
      <c r="J995" s="314"/>
      <c r="K995" s="319"/>
      <c r="L995" s="314"/>
      <c r="M995" s="314"/>
      <c r="N995" s="314"/>
      <c r="O995" s="314"/>
      <c r="P995" s="314"/>
      <c r="Q995" s="314"/>
      <c r="R995" s="314"/>
      <c r="S995" s="314"/>
      <c r="T995" s="314"/>
      <c r="U995" s="314"/>
      <c r="V995" s="314"/>
      <c r="W995" s="314"/>
      <c r="X995" s="314"/>
      <c r="Y995" s="314"/>
      <c r="Z995" s="314"/>
    </row>
    <row r="996" ht="12.0" customHeight="1">
      <c r="A996" s="314"/>
      <c r="B996" s="1"/>
      <c r="C996" s="1"/>
      <c r="D996" s="1"/>
      <c r="E996" s="1"/>
      <c r="F996" s="1"/>
      <c r="G996" s="314"/>
      <c r="H996" s="314"/>
      <c r="I996" s="314"/>
      <c r="J996" s="314"/>
      <c r="K996" s="319"/>
      <c r="L996" s="314"/>
      <c r="M996" s="314"/>
      <c r="N996" s="314"/>
      <c r="O996" s="314"/>
      <c r="P996" s="314"/>
      <c r="Q996" s="314"/>
      <c r="R996" s="314"/>
      <c r="S996" s="314"/>
      <c r="T996" s="314"/>
      <c r="U996" s="314"/>
      <c r="V996" s="314"/>
      <c r="W996" s="314"/>
      <c r="X996" s="314"/>
      <c r="Y996" s="314"/>
      <c r="Z996" s="314"/>
    </row>
    <row r="997" ht="12.0" customHeight="1">
      <c r="A997" s="314"/>
      <c r="B997" s="1"/>
      <c r="C997" s="1"/>
      <c r="D997" s="1"/>
      <c r="E997" s="1"/>
      <c r="F997" s="1"/>
      <c r="G997" s="314"/>
      <c r="H997" s="314"/>
      <c r="I997" s="314"/>
      <c r="J997" s="314"/>
      <c r="K997" s="319"/>
      <c r="L997" s="314"/>
      <c r="M997" s="314"/>
      <c r="N997" s="314"/>
      <c r="O997" s="314"/>
      <c r="P997" s="314"/>
      <c r="Q997" s="314"/>
      <c r="R997" s="314"/>
      <c r="S997" s="314"/>
      <c r="T997" s="314"/>
      <c r="U997" s="314"/>
      <c r="V997" s="314"/>
      <c r="W997" s="314"/>
      <c r="X997" s="314"/>
      <c r="Y997" s="314"/>
      <c r="Z997" s="314"/>
    </row>
    <row r="998" ht="12.0" customHeight="1">
      <c r="A998" s="314"/>
      <c r="B998" s="1"/>
      <c r="C998" s="1"/>
      <c r="D998" s="1"/>
      <c r="E998" s="1"/>
      <c r="F998" s="1"/>
      <c r="G998" s="314"/>
      <c r="H998" s="314"/>
      <c r="I998" s="314"/>
      <c r="J998" s="314"/>
      <c r="K998" s="319"/>
      <c r="L998" s="314"/>
      <c r="M998" s="314"/>
      <c r="N998" s="314"/>
      <c r="O998" s="314"/>
      <c r="P998" s="314"/>
      <c r="Q998" s="314"/>
      <c r="R998" s="314"/>
      <c r="S998" s="314"/>
      <c r="T998" s="314"/>
      <c r="U998" s="314"/>
      <c r="V998" s="314"/>
      <c r="W998" s="314"/>
      <c r="X998" s="314"/>
      <c r="Y998" s="314"/>
      <c r="Z998" s="314"/>
    </row>
    <row r="999" ht="12.0" customHeight="1">
      <c r="A999" s="314"/>
      <c r="B999" s="1"/>
      <c r="C999" s="1"/>
      <c r="D999" s="1"/>
      <c r="E999" s="1"/>
      <c r="F999" s="1"/>
      <c r="G999" s="314"/>
      <c r="H999" s="314"/>
      <c r="I999" s="314"/>
      <c r="J999" s="314"/>
      <c r="K999" s="319"/>
      <c r="L999" s="314"/>
      <c r="M999" s="314"/>
      <c r="N999" s="314"/>
      <c r="O999" s="314"/>
      <c r="P999" s="314"/>
      <c r="Q999" s="314"/>
      <c r="R999" s="314"/>
      <c r="S999" s="314"/>
      <c r="T999" s="314"/>
      <c r="U999" s="314"/>
      <c r="V999" s="314"/>
      <c r="W999" s="314"/>
      <c r="X999" s="314"/>
      <c r="Y999" s="314"/>
      <c r="Z999" s="314"/>
    </row>
    <row r="1000" ht="12.0" customHeight="1">
      <c r="A1000" s="314"/>
      <c r="B1000" s="1"/>
      <c r="C1000" s="1"/>
      <c r="D1000" s="1"/>
      <c r="E1000" s="1"/>
      <c r="F1000" s="1"/>
      <c r="G1000" s="314"/>
      <c r="H1000" s="314"/>
      <c r="I1000" s="314"/>
      <c r="J1000" s="314"/>
      <c r="K1000" s="319"/>
      <c r="L1000" s="314"/>
      <c r="M1000" s="314"/>
      <c r="N1000" s="314"/>
      <c r="O1000" s="314"/>
      <c r="P1000" s="314"/>
      <c r="Q1000" s="314"/>
      <c r="R1000" s="314"/>
      <c r="S1000" s="314"/>
      <c r="T1000" s="314"/>
      <c r="U1000" s="314"/>
      <c r="V1000" s="314"/>
      <c r="W1000" s="314"/>
      <c r="X1000" s="314"/>
      <c r="Y1000" s="314"/>
      <c r="Z1000" s="314"/>
    </row>
  </sheetData>
  <mergeCells count="9">
    <mergeCell ref="D5:D7"/>
    <mergeCell ref="B35:F37"/>
    <mergeCell ref="B2:C2"/>
    <mergeCell ref="B4:F4"/>
    <mergeCell ref="B5:B7"/>
    <mergeCell ref="C5:C7"/>
    <mergeCell ref="E5:E6"/>
    <mergeCell ref="F5:F6"/>
    <mergeCell ref="I15:L18"/>
  </mergeCells>
  <printOptions horizontalCentered="1"/>
  <pageMargins bottom="0.4330708661417323" footer="0.0" header="0.0" left="0.0" right="0.0" top="0.7874015748031497"/>
  <pageSetup orientation="portrait"/>
  <headerFooter>
    <oddHeader>&amp;CCLÍNICA DEL COUNTRY RESUMEN POR ACTIVIDADES ADMINISTRACIÓN E IMPREVISTOS&amp;R&amp;D   ( &amp;P )</oddHeader>
    <oddFooter>&amp;C 8A ARQUITECTOS E INGENIEROS S.A.S. (PRESUPUESTO - PROGRAMACIÓN - CONTROL) Carrera 50FF Nº 8 Sur - 27 Oficina 419 ( 808 Empresarial ) Teléfono 322 46 44 www.8aarqing.com</oddFooter>
  </headerFooter>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8A8BD"/>
    <pageSetUpPr fitToPage="1"/>
  </sheetPr>
  <sheetViews>
    <sheetView showGridLines="0" workbookViewId="0"/>
  </sheetViews>
  <sheetFormatPr customHeight="1" defaultColWidth="14.43" defaultRowHeight="15.0"/>
  <cols>
    <col customWidth="1" min="1" max="1" width="1.57"/>
    <col customWidth="1" min="2" max="2" width="49.0"/>
    <col customWidth="1" min="3" max="3" width="29.57"/>
    <col customWidth="1" min="4" max="4" width="25.43"/>
    <col customWidth="1" min="5" max="5" width="1.57"/>
    <col customWidth="1" min="6" max="6" width="15.57"/>
    <col customWidth="1" min="7" max="9" width="11.43"/>
    <col customWidth="1" min="10" max="10" width="16.29"/>
    <col customWidth="1" min="11" max="26" width="11.43"/>
  </cols>
  <sheetData>
    <row r="1" ht="12.0" customHeight="1">
      <c r="A1" s="374"/>
      <c r="B1" s="374"/>
      <c r="C1" s="374"/>
      <c r="D1" s="375"/>
      <c r="E1" s="374"/>
      <c r="F1" s="375"/>
      <c r="G1" s="374"/>
      <c r="H1" s="374"/>
      <c r="I1" s="374"/>
      <c r="J1" s="374"/>
      <c r="K1" s="374"/>
      <c r="L1" s="374"/>
      <c r="M1" s="374"/>
      <c r="N1" s="374"/>
      <c r="O1" s="374"/>
      <c r="P1" s="374"/>
      <c r="Q1" s="374"/>
      <c r="R1" s="374"/>
      <c r="S1" s="374"/>
      <c r="T1" s="374"/>
      <c r="U1" s="374"/>
      <c r="V1" s="374"/>
      <c r="W1" s="374"/>
      <c r="X1" s="374"/>
      <c r="Y1" s="374"/>
      <c r="Z1" s="374"/>
    </row>
    <row r="2" ht="87.75" customHeight="1">
      <c r="A2" s="6"/>
      <c r="B2" s="2" t="s">
        <v>1699</v>
      </c>
      <c r="C2" s="376"/>
      <c r="D2" s="377"/>
      <c r="E2" s="6"/>
      <c r="F2" s="7"/>
      <c r="G2" s="6"/>
      <c r="H2" s="6"/>
      <c r="I2" s="6"/>
      <c r="J2" s="6"/>
      <c r="K2" s="6"/>
      <c r="L2" s="6"/>
      <c r="M2" s="6"/>
      <c r="N2" s="6"/>
      <c r="O2" s="6"/>
      <c r="P2" s="6"/>
      <c r="Q2" s="6"/>
      <c r="R2" s="6"/>
      <c r="S2" s="6"/>
      <c r="T2" s="6"/>
      <c r="U2" s="6"/>
      <c r="V2" s="6"/>
      <c r="W2" s="6"/>
      <c r="X2" s="6"/>
      <c r="Y2" s="6"/>
      <c r="Z2" s="6"/>
    </row>
    <row r="3" ht="3.75" customHeight="1">
      <c r="A3" s="6"/>
      <c r="B3" s="378"/>
      <c r="C3" s="378"/>
      <c r="D3" s="378"/>
      <c r="E3" s="6"/>
      <c r="F3" s="7"/>
      <c r="G3" s="6"/>
      <c r="H3" s="6"/>
      <c r="I3" s="6"/>
      <c r="J3" s="6"/>
      <c r="K3" s="6"/>
      <c r="L3" s="6"/>
      <c r="M3" s="6"/>
      <c r="N3" s="6"/>
      <c r="O3" s="6"/>
      <c r="P3" s="6"/>
      <c r="Q3" s="6"/>
      <c r="R3" s="6"/>
      <c r="S3" s="6"/>
      <c r="T3" s="6"/>
      <c r="U3" s="6"/>
      <c r="V3" s="6"/>
      <c r="W3" s="6"/>
      <c r="X3" s="6"/>
      <c r="Y3" s="6"/>
      <c r="Z3" s="6"/>
    </row>
    <row r="4" ht="23.25" customHeight="1">
      <c r="A4" s="6"/>
      <c r="B4" s="379" t="s">
        <v>1700</v>
      </c>
      <c r="C4" s="3"/>
      <c r="D4" s="4"/>
      <c r="E4" s="6"/>
      <c r="F4" s="7"/>
      <c r="G4" s="6"/>
      <c r="H4" s="6"/>
      <c r="I4" s="6"/>
      <c r="J4" s="6"/>
      <c r="K4" s="6"/>
      <c r="L4" s="6"/>
      <c r="M4" s="6"/>
      <c r="N4" s="6"/>
      <c r="O4" s="6"/>
      <c r="P4" s="6"/>
      <c r="Q4" s="6"/>
      <c r="R4" s="6"/>
      <c r="S4" s="6"/>
      <c r="T4" s="6"/>
      <c r="U4" s="6"/>
      <c r="V4" s="6"/>
      <c r="W4" s="6"/>
      <c r="X4" s="6"/>
      <c r="Y4" s="6"/>
      <c r="Z4" s="6"/>
    </row>
    <row r="5" ht="23.25" customHeight="1">
      <c r="A5" s="6"/>
      <c r="B5" s="380" t="s">
        <v>1701</v>
      </c>
      <c r="C5" s="381" t="s">
        <v>1702</v>
      </c>
      <c r="D5" s="382" t="s">
        <v>1703</v>
      </c>
      <c r="E5" s="6"/>
      <c r="F5" s="7"/>
      <c r="G5" s="6"/>
      <c r="H5" s="6"/>
      <c r="I5" s="6"/>
      <c r="J5" s="6"/>
      <c r="K5" s="6"/>
      <c r="L5" s="6"/>
      <c r="M5" s="6"/>
      <c r="N5" s="6"/>
      <c r="O5" s="6"/>
      <c r="P5" s="6"/>
      <c r="Q5" s="6"/>
      <c r="R5" s="6"/>
      <c r="S5" s="6"/>
      <c r="T5" s="6"/>
      <c r="U5" s="6"/>
      <c r="V5" s="6"/>
      <c r="W5" s="6"/>
      <c r="X5" s="6"/>
      <c r="Y5" s="6"/>
      <c r="Z5" s="6"/>
    </row>
    <row r="6" ht="15.0" customHeight="1">
      <c r="A6" s="6"/>
      <c r="B6" s="383" t="str">
        <f>PRESUPUESTO!C827</f>
        <v>COSTOS DIRECTOS DEL PROYECTO (A+B)</v>
      </c>
      <c r="C6" s="384">
        <f>PRESUPUESTO!G827</f>
        <v>0</v>
      </c>
      <c r="D6" s="385">
        <v>1.0</v>
      </c>
      <c r="E6" s="6"/>
      <c r="F6" s="386"/>
      <c r="G6" s="6"/>
      <c r="H6" s="6"/>
      <c r="I6" s="6"/>
      <c r="J6" s="6"/>
      <c r="K6" s="6"/>
      <c r="L6" s="6"/>
      <c r="M6" s="6"/>
      <c r="N6" s="6"/>
      <c r="O6" s="6"/>
      <c r="P6" s="6"/>
      <c r="Q6" s="6"/>
      <c r="R6" s="6"/>
      <c r="S6" s="6"/>
      <c r="T6" s="6"/>
      <c r="U6" s="6"/>
      <c r="V6" s="6"/>
      <c r="W6" s="6"/>
      <c r="X6" s="6"/>
      <c r="Y6" s="6"/>
      <c r="Z6" s="6"/>
    </row>
    <row r="7" ht="14.25" customHeight="1">
      <c r="A7" s="6"/>
      <c r="B7" s="387" t="s">
        <v>1704</v>
      </c>
      <c r="C7" s="388"/>
      <c r="D7" s="4"/>
      <c r="E7" s="6"/>
      <c r="F7" s="7"/>
      <c r="G7" s="366" t="s">
        <v>1673</v>
      </c>
      <c r="H7" s="6"/>
      <c r="I7" s="6"/>
      <c r="J7" s="6"/>
      <c r="K7" s="6"/>
      <c r="L7" s="6"/>
      <c r="M7" s="6"/>
      <c r="N7" s="6"/>
      <c r="O7" s="6"/>
      <c r="P7" s="6"/>
      <c r="Q7" s="6"/>
      <c r="R7" s="6"/>
      <c r="S7" s="6"/>
      <c r="T7" s="6"/>
      <c r="U7" s="6"/>
      <c r="V7" s="6"/>
      <c r="W7" s="6"/>
      <c r="X7" s="6"/>
      <c r="Y7" s="6"/>
      <c r="Z7" s="6"/>
    </row>
    <row r="8" ht="18.0" customHeight="1">
      <c r="A8" s="6"/>
      <c r="B8" s="389" t="s">
        <v>1705</v>
      </c>
      <c r="C8" s="390">
        <v>0.0</v>
      </c>
      <c r="D8" s="391" t="str">
        <f t="shared" ref="D8:D30" si="1">+C8/$C$6</f>
        <v>#DIV/0!</v>
      </c>
      <c r="E8" s="6"/>
      <c r="F8" s="7"/>
      <c r="G8" s="367"/>
      <c r="H8" s="6" t="s">
        <v>1675</v>
      </c>
      <c r="I8" s="6"/>
      <c r="J8" s="6"/>
      <c r="K8" s="6"/>
      <c r="L8" s="6"/>
      <c r="M8" s="6"/>
      <c r="N8" s="6"/>
      <c r="O8" s="6"/>
      <c r="P8" s="6"/>
      <c r="Q8" s="6"/>
      <c r="R8" s="6"/>
      <c r="S8" s="6"/>
      <c r="T8" s="6"/>
      <c r="U8" s="6"/>
      <c r="V8" s="6"/>
      <c r="W8" s="6"/>
      <c r="X8" s="6"/>
      <c r="Y8" s="6"/>
      <c r="Z8" s="6"/>
    </row>
    <row r="9" ht="18.0" customHeight="1">
      <c r="A9" s="6"/>
      <c r="B9" s="392" t="s">
        <v>1706</v>
      </c>
      <c r="C9" s="390">
        <v>0.0</v>
      </c>
      <c r="D9" s="393" t="str">
        <f t="shared" si="1"/>
        <v>#DIV/0!</v>
      </c>
      <c r="E9" s="6"/>
      <c r="F9" s="7"/>
      <c r="G9" s="368"/>
      <c r="H9" s="6" t="s">
        <v>1707</v>
      </c>
      <c r="I9" s="6"/>
      <c r="J9" s="6"/>
      <c r="K9" s="6"/>
      <c r="L9" s="6"/>
      <c r="M9" s="6"/>
      <c r="N9" s="6"/>
      <c r="O9" s="6"/>
      <c r="P9" s="6"/>
      <c r="Q9" s="6"/>
      <c r="R9" s="6"/>
      <c r="S9" s="6"/>
      <c r="T9" s="6"/>
      <c r="U9" s="6"/>
      <c r="V9" s="6"/>
      <c r="W9" s="6"/>
      <c r="X9" s="6"/>
      <c r="Y9" s="6"/>
      <c r="Z9" s="6"/>
    </row>
    <row r="10" ht="18.0" customHeight="1">
      <c r="A10" s="6"/>
      <c r="B10" s="392" t="s">
        <v>1708</v>
      </c>
      <c r="C10" s="390">
        <v>0.0</v>
      </c>
      <c r="D10" s="393" t="str">
        <f t="shared" si="1"/>
        <v>#DIV/0!</v>
      </c>
      <c r="E10" s="6"/>
      <c r="F10" s="7"/>
      <c r="G10" s="369" t="s">
        <v>1709</v>
      </c>
      <c r="K10" s="6"/>
      <c r="L10" s="6"/>
      <c r="M10" s="6"/>
      <c r="N10" s="6"/>
      <c r="O10" s="6"/>
      <c r="P10" s="6"/>
      <c r="Q10" s="6"/>
      <c r="R10" s="6"/>
      <c r="S10" s="6"/>
      <c r="T10" s="6"/>
      <c r="U10" s="6"/>
      <c r="V10" s="6"/>
      <c r="W10" s="6"/>
      <c r="X10" s="6"/>
      <c r="Y10" s="6"/>
      <c r="Z10" s="6"/>
    </row>
    <row r="11" ht="18.0" customHeight="1">
      <c r="A11" s="6"/>
      <c r="B11" s="392" t="s">
        <v>1710</v>
      </c>
      <c r="C11" s="390">
        <v>0.0</v>
      </c>
      <c r="D11" s="393" t="str">
        <f t="shared" si="1"/>
        <v>#DIV/0!</v>
      </c>
      <c r="E11" s="6"/>
      <c r="F11" s="7"/>
      <c r="K11" s="6"/>
      <c r="L11" s="6"/>
      <c r="M11" s="6"/>
      <c r="N11" s="6"/>
      <c r="O11" s="6"/>
      <c r="P11" s="6"/>
      <c r="Q11" s="6"/>
      <c r="R11" s="6"/>
      <c r="S11" s="6"/>
      <c r="T11" s="6"/>
      <c r="U11" s="6"/>
      <c r="V11" s="6"/>
      <c r="W11" s="6"/>
      <c r="X11" s="6"/>
      <c r="Y11" s="6"/>
      <c r="Z11" s="6"/>
    </row>
    <row r="12" ht="18.0" customHeight="1">
      <c r="A12" s="6"/>
      <c r="B12" s="392" t="s">
        <v>1711</v>
      </c>
      <c r="C12" s="390">
        <v>0.0</v>
      </c>
      <c r="D12" s="393" t="str">
        <f t="shared" si="1"/>
        <v>#DIV/0!</v>
      </c>
      <c r="E12" s="6"/>
      <c r="F12" s="7"/>
      <c r="K12" s="6"/>
      <c r="L12" s="6"/>
      <c r="M12" s="6"/>
      <c r="N12" s="6"/>
      <c r="O12" s="6"/>
      <c r="P12" s="6"/>
      <c r="Q12" s="6"/>
      <c r="R12" s="6"/>
      <c r="S12" s="6"/>
      <c r="T12" s="6"/>
      <c r="U12" s="6"/>
      <c r="V12" s="6"/>
      <c r="W12" s="6"/>
      <c r="X12" s="6"/>
      <c r="Y12" s="6"/>
      <c r="Z12" s="6"/>
    </row>
    <row r="13" ht="18.0" customHeight="1">
      <c r="A13" s="6"/>
      <c r="B13" s="392" t="s">
        <v>1712</v>
      </c>
      <c r="C13" s="394">
        <f>C6*0.15%</f>
        <v>0</v>
      </c>
      <c r="D13" s="393" t="str">
        <f t="shared" si="1"/>
        <v>#DIV/0!</v>
      </c>
      <c r="E13" s="6"/>
      <c r="F13" s="7"/>
      <c r="K13" s="6"/>
      <c r="L13" s="6"/>
      <c r="M13" s="6"/>
      <c r="N13" s="6"/>
      <c r="O13" s="6"/>
      <c r="P13" s="6"/>
      <c r="Q13" s="6"/>
      <c r="R13" s="6"/>
      <c r="S13" s="6"/>
      <c r="T13" s="6"/>
      <c r="U13" s="6"/>
      <c r="V13" s="6"/>
      <c r="W13" s="6"/>
      <c r="X13" s="6"/>
      <c r="Y13" s="6"/>
      <c r="Z13" s="6"/>
    </row>
    <row r="14" ht="18.0" customHeight="1">
      <c r="A14" s="6"/>
      <c r="B14" s="392" t="s">
        <v>1713</v>
      </c>
      <c r="C14" s="390">
        <v>0.0</v>
      </c>
      <c r="D14" s="393" t="str">
        <f t="shared" si="1"/>
        <v>#DIV/0!</v>
      </c>
      <c r="E14" s="6"/>
      <c r="F14" s="7"/>
      <c r="G14" s="6"/>
      <c r="H14" s="6"/>
      <c r="I14" s="6"/>
      <c r="J14" s="6"/>
      <c r="K14" s="6"/>
      <c r="L14" s="6"/>
      <c r="M14" s="6"/>
      <c r="N14" s="6"/>
      <c r="O14" s="6"/>
      <c r="P14" s="6"/>
      <c r="Q14" s="6"/>
      <c r="R14" s="6"/>
      <c r="S14" s="6"/>
      <c r="T14" s="6"/>
      <c r="U14" s="6"/>
      <c r="V14" s="6"/>
      <c r="W14" s="6"/>
      <c r="X14" s="6"/>
      <c r="Y14" s="6"/>
      <c r="Z14" s="6"/>
    </row>
    <row r="15" ht="18.0" customHeight="1">
      <c r="A15" s="6"/>
      <c r="B15" s="395" t="s">
        <v>1714</v>
      </c>
      <c r="C15" s="390">
        <v>0.0</v>
      </c>
      <c r="D15" s="393" t="str">
        <f t="shared" si="1"/>
        <v>#DIV/0!</v>
      </c>
      <c r="E15" s="6"/>
      <c r="F15" s="7"/>
      <c r="G15" s="6"/>
      <c r="H15" s="6"/>
      <c r="I15" s="6"/>
      <c r="J15" s="6"/>
      <c r="K15" s="6"/>
      <c r="L15" s="6"/>
      <c r="M15" s="6"/>
      <c r="N15" s="6"/>
      <c r="O15" s="6"/>
      <c r="P15" s="6"/>
      <c r="Q15" s="6"/>
      <c r="R15" s="6"/>
      <c r="S15" s="6"/>
      <c r="T15" s="6"/>
      <c r="U15" s="6"/>
      <c r="V15" s="6"/>
      <c r="W15" s="6"/>
      <c r="X15" s="6"/>
      <c r="Y15" s="6"/>
      <c r="Z15" s="6"/>
    </row>
    <row r="16" ht="18.0" customHeight="1">
      <c r="A16" s="6"/>
      <c r="B16" s="395" t="s">
        <v>1715</v>
      </c>
      <c r="C16" s="390">
        <v>0.0</v>
      </c>
      <c r="D16" s="393" t="str">
        <f t="shared" si="1"/>
        <v>#DIV/0!</v>
      </c>
      <c r="E16" s="6"/>
      <c r="F16" s="396"/>
      <c r="G16" s="6"/>
      <c r="H16" s="6"/>
      <c r="I16" s="6"/>
      <c r="J16" s="6"/>
      <c r="K16" s="6"/>
      <c r="L16" s="6"/>
      <c r="M16" s="6"/>
      <c r="N16" s="6"/>
      <c r="O16" s="6"/>
      <c r="P16" s="6"/>
      <c r="Q16" s="6"/>
      <c r="R16" s="6"/>
      <c r="S16" s="6"/>
      <c r="T16" s="6"/>
      <c r="U16" s="6"/>
      <c r="V16" s="6"/>
      <c r="W16" s="6"/>
      <c r="X16" s="6"/>
      <c r="Y16" s="6"/>
      <c r="Z16" s="6"/>
    </row>
    <row r="17" ht="30.0" customHeight="1">
      <c r="A17" s="6"/>
      <c r="B17" s="395" t="s">
        <v>1716</v>
      </c>
      <c r="C17" s="390">
        <v>0.0</v>
      </c>
      <c r="D17" s="393" t="str">
        <f t="shared" si="1"/>
        <v>#DIV/0!</v>
      </c>
      <c r="E17" s="6"/>
      <c r="F17" s="7"/>
      <c r="G17" s="6"/>
      <c r="H17" s="6"/>
      <c r="I17" s="6"/>
      <c r="J17" s="6"/>
      <c r="K17" s="6"/>
      <c r="L17" s="6"/>
      <c r="M17" s="6"/>
      <c r="N17" s="6"/>
      <c r="O17" s="6"/>
      <c r="P17" s="6"/>
      <c r="Q17" s="6"/>
      <c r="R17" s="6"/>
      <c r="S17" s="6"/>
      <c r="T17" s="6"/>
      <c r="U17" s="6"/>
      <c r="V17" s="6"/>
      <c r="W17" s="6"/>
      <c r="X17" s="6"/>
      <c r="Y17" s="6"/>
      <c r="Z17" s="6"/>
    </row>
    <row r="18" ht="18.0" customHeight="1">
      <c r="A18" s="6"/>
      <c r="B18" s="395" t="s">
        <v>1717</v>
      </c>
      <c r="C18" s="390">
        <v>0.0</v>
      </c>
      <c r="D18" s="393" t="str">
        <f t="shared" si="1"/>
        <v>#DIV/0!</v>
      </c>
      <c r="E18" s="6"/>
      <c r="F18" s="7"/>
      <c r="G18" s="6"/>
      <c r="H18" s="6"/>
      <c r="I18" s="6"/>
      <c r="J18" s="6"/>
      <c r="K18" s="6"/>
      <c r="L18" s="6"/>
      <c r="M18" s="6"/>
      <c r="N18" s="6"/>
      <c r="O18" s="6"/>
      <c r="P18" s="6"/>
      <c r="Q18" s="6"/>
      <c r="R18" s="6"/>
      <c r="S18" s="6"/>
      <c r="T18" s="6"/>
      <c r="U18" s="6"/>
      <c r="V18" s="6"/>
      <c r="W18" s="6"/>
      <c r="X18" s="6"/>
      <c r="Y18" s="6"/>
      <c r="Z18" s="6"/>
    </row>
    <row r="19" ht="18.0" customHeight="1">
      <c r="A19" s="6"/>
      <c r="B19" s="395" t="s">
        <v>1718</v>
      </c>
      <c r="C19" s="390">
        <v>0.0</v>
      </c>
      <c r="D19" s="393" t="str">
        <f t="shared" si="1"/>
        <v>#DIV/0!</v>
      </c>
      <c r="E19" s="6"/>
      <c r="F19" s="7"/>
      <c r="G19" s="6"/>
      <c r="H19" s="6"/>
      <c r="I19" s="6"/>
      <c r="J19" s="6"/>
      <c r="K19" s="6"/>
      <c r="L19" s="6"/>
      <c r="M19" s="6"/>
      <c r="N19" s="6"/>
      <c r="O19" s="6"/>
      <c r="P19" s="6"/>
      <c r="Q19" s="6"/>
      <c r="R19" s="6"/>
      <c r="S19" s="6"/>
      <c r="T19" s="6"/>
      <c r="U19" s="6"/>
      <c r="V19" s="6"/>
      <c r="W19" s="6"/>
      <c r="X19" s="6"/>
      <c r="Y19" s="6"/>
      <c r="Z19" s="6"/>
    </row>
    <row r="20" ht="27.0" customHeight="1">
      <c r="A20" s="6"/>
      <c r="B20" s="395" t="s">
        <v>1719</v>
      </c>
      <c r="C20" s="394">
        <f>(PRESUPUESTO!$G$827+PRESUPUESTO!$G$828+PRESUPUESTO!$G$831)*0.5%</f>
        <v>0</v>
      </c>
      <c r="D20" s="393" t="str">
        <f t="shared" si="1"/>
        <v>#DIV/0!</v>
      </c>
      <c r="E20" s="6"/>
      <c r="F20" s="7"/>
      <c r="G20" s="6"/>
      <c r="H20" s="6"/>
      <c r="I20" s="6"/>
      <c r="J20" s="6"/>
      <c r="K20" s="6"/>
      <c r="L20" s="6"/>
      <c r="M20" s="6"/>
      <c r="N20" s="6"/>
      <c r="O20" s="6"/>
      <c r="P20" s="6"/>
      <c r="Q20" s="6"/>
      <c r="R20" s="6"/>
      <c r="S20" s="6"/>
      <c r="T20" s="6"/>
      <c r="U20" s="6"/>
      <c r="V20" s="6"/>
      <c r="W20" s="6"/>
      <c r="X20" s="6"/>
      <c r="Y20" s="6"/>
      <c r="Z20" s="6"/>
    </row>
    <row r="21" ht="18.0" customHeight="1">
      <c r="A21" s="6"/>
      <c r="B21" s="395" t="s">
        <v>1720</v>
      </c>
      <c r="C21" s="394">
        <f>(PRESUPUESTO!$G$827+PRESUPUESTO!G$828+PRESUPUESTO!$G$831+INDIRECTOS!$C$20)*2%</f>
        <v>0</v>
      </c>
      <c r="D21" s="393" t="str">
        <f t="shared" si="1"/>
        <v>#DIV/0!</v>
      </c>
      <c r="E21" s="6"/>
      <c r="F21" s="397"/>
      <c r="G21" s="6"/>
      <c r="H21" s="6"/>
      <c r="I21" s="6"/>
      <c r="J21" s="6"/>
      <c r="K21" s="6"/>
      <c r="L21" s="6"/>
      <c r="M21" s="6"/>
      <c r="N21" s="6"/>
      <c r="O21" s="6"/>
      <c r="P21" s="6"/>
      <c r="Q21" s="6"/>
      <c r="R21" s="6"/>
      <c r="S21" s="6"/>
      <c r="T21" s="6"/>
      <c r="U21" s="6"/>
      <c r="V21" s="6"/>
      <c r="W21" s="6"/>
      <c r="X21" s="6"/>
      <c r="Y21" s="6"/>
      <c r="Z21" s="6"/>
    </row>
    <row r="22" ht="18.0" customHeight="1">
      <c r="A22" s="6"/>
      <c r="B22" s="395" t="s">
        <v>1721</v>
      </c>
      <c r="C22" s="394">
        <f>(PRESUPUESTO!$G$827+PRESUPUESTO!G$828+PRESUPUESTO!$G$831+INDIRECTOS!$C$20)*2%</f>
        <v>0</v>
      </c>
      <c r="D22" s="393" t="str">
        <f t="shared" si="1"/>
        <v>#DIV/0!</v>
      </c>
      <c r="E22" s="6"/>
      <c r="F22" s="7"/>
      <c r="G22" s="6"/>
      <c r="H22" s="6"/>
      <c r="I22" s="6"/>
      <c r="J22" s="6"/>
      <c r="K22" s="6"/>
      <c r="L22" s="6"/>
      <c r="M22" s="6"/>
      <c r="N22" s="6"/>
      <c r="O22" s="6"/>
      <c r="P22" s="6"/>
      <c r="Q22" s="6"/>
      <c r="R22" s="6"/>
      <c r="S22" s="6"/>
      <c r="T22" s="6"/>
      <c r="U22" s="6"/>
      <c r="V22" s="6"/>
      <c r="W22" s="6"/>
      <c r="X22" s="6"/>
      <c r="Y22" s="6"/>
      <c r="Z22" s="6"/>
    </row>
    <row r="23" ht="18.0" customHeight="1">
      <c r="A23" s="6"/>
      <c r="B23" s="395" t="s">
        <v>1722</v>
      </c>
      <c r="C23" s="394">
        <f>(PRESUPUESTO!$G$827+PRESUPUESTO!G$828+PRESUPUESTO!$G$831+INDIRECTOS!$C$20)*4%</f>
        <v>0</v>
      </c>
      <c r="D23" s="393" t="str">
        <f t="shared" si="1"/>
        <v>#DIV/0!</v>
      </c>
      <c r="E23" s="6"/>
      <c r="F23" s="7"/>
      <c r="G23" s="6"/>
      <c r="H23" s="6"/>
      <c r="I23" s="6"/>
      <c r="J23" s="6"/>
      <c r="K23" s="6"/>
      <c r="L23" s="6"/>
      <c r="M23" s="6"/>
      <c r="N23" s="6"/>
      <c r="O23" s="6"/>
      <c r="P23" s="6"/>
      <c r="Q23" s="6"/>
      <c r="R23" s="6"/>
      <c r="S23" s="6"/>
      <c r="T23" s="6"/>
      <c r="U23" s="6"/>
      <c r="V23" s="6"/>
      <c r="W23" s="6"/>
      <c r="X23" s="6"/>
      <c r="Y23" s="6"/>
      <c r="Z23" s="6"/>
    </row>
    <row r="24" ht="18.0" customHeight="1">
      <c r="A24" s="6"/>
      <c r="B24" s="395" t="s">
        <v>1723</v>
      </c>
      <c r="C24" s="394">
        <f>(PRESUPUESTO!$G$827+PRESUPUESTO!G$828+PRESUPUESTO!$G$831+INDIRECTOS!$C$20)*2%</f>
        <v>0</v>
      </c>
      <c r="D24" s="393" t="str">
        <f t="shared" si="1"/>
        <v>#DIV/0!</v>
      </c>
      <c r="E24" s="6"/>
      <c r="F24" s="7"/>
      <c r="G24" s="6"/>
      <c r="H24" s="6"/>
      <c r="I24" s="6"/>
      <c r="J24" s="6"/>
      <c r="K24" s="6"/>
      <c r="L24" s="6"/>
      <c r="M24" s="6"/>
      <c r="N24" s="6"/>
      <c r="O24" s="6"/>
      <c r="P24" s="6"/>
      <c r="Q24" s="6"/>
      <c r="R24" s="6"/>
      <c r="S24" s="6"/>
      <c r="T24" s="6"/>
      <c r="U24" s="6"/>
      <c r="V24" s="6"/>
      <c r="W24" s="6"/>
      <c r="X24" s="6"/>
      <c r="Y24" s="6"/>
      <c r="Z24" s="6"/>
    </row>
    <row r="25" ht="18.0" customHeight="1">
      <c r="A25" s="6"/>
      <c r="B25" s="395" t="s">
        <v>1724</v>
      </c>
      <c r="C25" s="394">
        <f>(PRESUPUESTO!$G$827+PRESUPUESTO!G$828+PRESUPUESTO!$G$831+INDIRECTOS!$C$20)*0%</f>
        <v>0</v>
      </c>
      <c r="D25" s="393" t="str">
        <f t="shared" si="1"/>
        <v>#DIV/0!</v>
      </c>
      <c r="E25" s="6"/>
      <c r="F25" s="7"/>
      <c r="G25" s="6"/>
      <c r="H25" s="6"/>
      <c r="I25" s="6"/>
      <c r="J25" s="6"/>
      <c r="K25" s="6"/>
      <c r="L25" s="6"/>
      <c r="M25" s="6"/>
      <c r="N25" s="6"/>
      <c r="O25" s="6"/>
      <c r="P25" s="6"/>
      <c r="Q25" s="6"/>
      <c r="R25" s="6"/>
      <c r="S25" s="6"/>
      <c r="T25" s="6"/>
      <c r="U25" s="6"/>
      <c r="V25" s="6"/>
      <c r="W25" s="6"/>
      <c r="X25" s="6"/>
      <c r="Y25" s="6"/>
      <c r="Z25" s="6"/>
    </row>
    <row r="26" ht="18.0" customHeight="1">
      <c r="A26" s="6"/>
      <c r="B26" s="395" t="s">
        <v>1725</v>
      </c>
      <c r="C26" s="394">
        <f>PRESUPUESTO!G833*0%</f>
        <v>0</v>
      </c>
      <c r="D26" s="393" t="str">
        <f t="shared" si="1"/>
        <v>#DIV/0!</v>
      </c>
      <c r="E26" s="6"/>
      <c r="F26" s="7"/>
      <c r="G26" s="6"/>
      <c r="H26" s="6"/>
      <c r="I26" s="6"/>
      <c r="J26" s="6"/>
      <c r="K26" s="6"/>
      <c r="L26" s="6"/>
      <c r="M26" s="6"/>
      <c r="N26" s="6"/>
      <c r="O26" s="6"/>
      <c r="P26" s="6"/>
      <c r="Q26" s="6"/>
      <c r="R26" s="6"/>
      <c r="S26" s="6"/>
      <c r="T26" s="6"/>
      <c r="U26" s="6"/>
      <c r="V26" s="6"/>
      <c r="W26" s="6"/>
      <c r="X26" s="6"/>
      <c r="Y26" s="6"/>
      <c r="Z26" s="6"/>
    </row>
    <row r="27" ht="12.0" customHeight="1">
      <c r="A27" s="6"/>
      <c r="B27" s="395" t="s">
        <v>1726</v>
      </c>
      <c r="C27" s="394">
        <f>(PRESUPUESTO!$G$827+PRESUPUESTO!G$828+PRESUPUESTO!$G$831+INDIRECTOS!$C$20)*0.7%</f>
        <v>0</v>
      </c>
      <c r="D27" s="393" t="str">
        <f t="shared" si="1"/>
        <v>#DIV/0!</v>
      </c>
      <c r="E27" s="6"/>
      <c r="F27" s="7"/>
      <c r="G27" s="6"/>
      <c r="H27" s="6"/>
      <c r="I27" s="6"/>
      <c r="J27" s="6"/>
      <c r="K27" s="6"/>
      <c r="L27" s="6"/>
      <c r="M27" s="6"/>
      <c r="N27" s="6"/>
      <c r="O27" s="6"/>
      <c r="P27" s="6"/>
      <c r="Q27" s="6"/>
      <c r="R27" s="6"/>
      <c r="S27" s="6"/>
      <c r="T27" s="6"/>
      <c r="U27" s="6"/>
      <c r="V27" s="6"/>
      <c r="W27" s="6"/>
      <c r="X27" s="6"/>
      <c r="Y27" s="6"/>
      <c r="Z27" s="6"/>
    </row>
    <row r="28" ht="18.0" customHeight="1">
      <c r="A28" s="6"/>
      <c r="B28" s="395" t="s">
        <v>1727</v>
      </c>
      <c r="C28" s="394">
        <f>(PRESUPUESTO!$G$827+PRESUPUESTO!G$828+PRESUPUESTO!$G$831+INDIRECTOS!$C$20)*0%</f>
        <v>0</v>
      </c>
      <c r="D28" s="393" t="str">
        <f t="shared" si="1"/>
        <v>#DIV/0!</v>
      </c>
      <c r="E28" s="6"/>
      <c r="F28" s="7"/>
      <c r="G28" s="6"/>
      <c r="H28" s="6"/>
      <c r="I28" s="6"/>
      <c r="J28" s="6"/>
      <c r="K28" s="6"/>
      <c r="L28" s="6"/>
      <c r="M28" s="6"/>
      <c r="N28" s="6"/>
      <c r="O28" s="6"/>
      <c r="P28" s="6"/>
      <c r="Q28" s="6"/>
      <c r="R28" s="6"/>
      <c r="S28" s="6"/>
      <c r="T28" s="6"/>
      <c r="U28" s="6"/>
      <c r="V28" s="6"/>
      <c r="W28" s="6"/>
      <c r="X28" s="6"/>
      <c r="Y28" s="6"/>
      <c r="Z28" s="6"/>
    </row>
    <row r="29" ht="12.0" customHeight="1">
      <c r="A29" s="6"/>
      <c r="B29" s="395" t="s">
        <v>1728</v>
      </c>
      <c r="C29" s="394">
        <f>(PRESUPUESTO!$G$827+PRESUPUESTO!G$828+PRESUPUESTO!$G$831+INDIRECTOS!$C$20)*0.5%</f>
        <v>0</v>
      </c>
      <c r="D29" s="393" t="str">
        <f t="shared" si="1"/>
        <v>#DIV/0!</v>
      </c>
      <c r="E29" s="6"/>
      <c r="F29" s="397"/>
      <c r="G29" s="6"/>
      <c r="H29" s="6"/>
      <c r="I29" s="6"/>
      <c r="J29" s="6"/>
      <c r="K29" s="6"/>
      <c r="L29" s="6"/>
      <c r="M29" s="6"/>
      <c r="N29" s="6"/>
      <c r="O29" s="6"/>
      <c r="P29" s="6"/>
      <c r="Q29" s="6"/>
      <c r="R29" s="6"/>
      <c r="S29" s="6"/>
      <c r="T29" s="6"/>
      <c r="U29" s="6"/>
      <c r="V29" s="6"/>
      <c r="W29" s="6"/>
      <c r="X29" s="6"/>
      <c r="Y29" s="6"/>
      <c r="Z29" s="6"/>
    </row>
    <row r="30" ht="18.0" customHeight="1">
      <c r="A30" s="6"/>
      <c r="B30" s="395" t="s">
        <v>1729</v>
      </c>
      <c r="C30" s="394">
        <f>(PRESUPUESTO!$G$827+PRESUPUESTO!$G$828+PRESUPUESTO!$G$831)*0.5%</f>
        <v>0</v>
      </c>
      <c r="D30" s="393" t="str">
        <f t="shared" si="1"/>
        <v>#DIV/0!</v>
      </c>
      <c r="E30" s="6"/>
      <c r="F30" s="7"/>
      <c r="G30" s="6"/>
      <c r="H30" s="6"/>
      <c r="I30" s="6"/>
      <c r="J30" s="6"/>
      <c r="K30" s="6"/>
      <c r="L30" s="6"/>
      <c r="M30" s="6"/>
      <c r="N30" s="6"/>
      <c r="O30" s="6"/>
      <c r="P30" s="6"/>
      <c r="Q30" s="6"/>
      <c r="R30" s="6"/>
      <c r="S30" s="6"/>
      <c r="T30" s="6"/>
      <c r="U30" s="6"/>
      <c r="V30" s="6"/>
      <c r="W30" s="6"/>
      <c r="X30" s="6"/>
      <c r="Y30" s="6"/>
      <c r="Z30" s="6"/>
    </row>
    <row r="31" ht="6.75" customHeight="1">
      <c r="A31" s="6"/>
      <c r="B31" s="398"/>
      <c r="C31" s="399"/>
      <c r="D31" s="400"/>
      <c r="E31" s="6"/>
      <c r="F31" s="7"/>
      <c r="G31" s="6"/>
      <c r="H31" s="6"/>
      <c r="I31" s="6"/>
      <c r="J31" s="6"/>
      <c r="K31" s="6"/>
      <c r="L31" s="6"/>
      <c r="M31" s="6"/>
      <c r="N31" s="6"/>
      <c r="O31" s="6"/>
      <c r="P31" s="6"/>
      <c r="Q31" s="6"/>
      <c r="R31" s="6"/>
      <c r="S31" s="6"/>
      <c r="T31" s="6"/>
      <c r="U31" s="6"/>
      <c r="V31" s="6"/>
      <c r="W31" s="6"/>
      <c r="X31" s="6"/>
      <c r="Y31" s="6"/>
      <c r="Z31" s="6"/>
    </row>
    <row r="32" ht="24.0" customHeight="1">
      <c r="A32" s="6"/>
      <c r="B32" s="401" t="s">
        <v>1730</v>
      </c>
      <c r="C32" s="402">
        <f>SUM(C8:C30)</f>
        <v>0</v>
      </c>
      <c r="D32" s="403" t="str">
        <f>SUM(D7:D30)</f>
        <v>#DIV/0!</v>
      </c>
      <c r="E32" s="6"/>
      <c r="F32" s="7"/>
      <c r="G32" s="6"/>
      <c r="H32" s="6"/>
      <c r="I32" s="6"/>
      <c r="J32" s="6"/>
      <c r="K32" s="6"/>
      <c r="L32" s="6"/>
      <c r="M32" s="6"/>
      <c r="N32" s="6"/>
      <c r="O32" s="6"/>
      <c r="P32" s="6"/>
      <c r="Q32" s="6"/>
      <c r="R32" s="6"/>
      <c r="S32" s="6"/>
      <c r="T32" s="6"/>
      <c r="U32" s="6"/>
      <c r="V32" s="6"/>
      <c r="W32" s="6"/>
      <c r="X32" s="6"/>
      <c r="Y32" s="6"/>
      <c r="Z32" s="6"/>
    </row>
    <row r="33" ht="12.0" customHeight="1">
      <c r="A33" s="6"/>
      <c r="B33" s="6"/>
      <c r="C33" s="6"/>
      <c r="D33" s="7"/>
      <c r="E33" s="6"/>
      <c r="F33" s="7"/>
      <c r="G33" s="6"/>
      <c r="H33" s="6"/>
      <c r="I33" s="6"/>
      <c r="J33" s="6"/>
      <c r="K33" s="6"/>
      <c r="L33" s="6"/>
      <c r="M33" s="6"/>
      <c r="N33" s="6"/>
      <c r="O33" s="6"/>
      <c r="P33" s="6"/>
      <c r="Q33" s="6"/>
      <c r="R33" s="6"/>
      <c r="S33" s="6"/>
      <c r="T33" s="6"/>
      <c r="U33" s="6"/>
      <c r="V33" s="6"/>
      <c r="W33" s="6"/>
      <c r="X33" s="6"/>
      <c r="Y33" s="6"/>
      <c r="Z33" s="6"/>
    </row>
    <row r="34" ht="12.0" customHeight="1">
      <c r="A34" s="6"/>
      <c r="B34" s="1"/>
      <c r="C34" s="6"/>
      <c r="D34" s="7"/>
      <c r="E34" s="6"/>
      <c r="F34" s="7"/>
      <c r="G34" s="6"/>
      <c r="H34" s="6"/>
      <c r="I34" s="6"/>
      <c r="J34" s="6"/>
      <c r="K34" s="6"/>
      <c r="L34" s="6"/>
      <c r="M34" s="6"/>
      <c r="N34" s="6"/>
      <c r="O34" s="6"/>
      <c r="P34" s="6"/>
      <c r="Q34" s="6"/>
      <c r="R34" s="6"/>
      <c r="S34" s="6"/>
      <c r="T34" s="6"/>
      <c r="U34" s="6"/>
      <c r="V34" s="6"/>
      <c r="W34" s="6"/>
      <c r="X34" s="6"/>
      <c r="Y34" s="6"/>
      <c r="Z34" s="6"/>
    </row>
    <row r="35" ht="12.0" customHeight="1">
      <c r="A35" s="6"/>
      <c r="B35" s="1"/>
      <c r="C35" s="404"/>
      <c r="D35" s="7"/>
      <c r="E35" s="6"/>
      <c r="F35" s="7"/>
      <c r="G35" s="6"/>
      <c r="H35" s="6"/>
      <c r="I35" s="6"/>
      <c r="J35" s="6"/>
      <c r="K35" s="6"/>
      <c r="L35" s="6"/>
      <c r="M35" s="6"/>
      <c r="N35" s="6"/>
      <c r="O35" s="6"/>
      <c r="P35" s="6"/>
      <c r="Q35" s="6"/>
      <c r="R35" s="6"/>
      <c r="S35" s="6"/>
      <c r="T35" s="6"/>
      <c r="U35" s="6"/>
      <c r="V35" s="6"/>
      <c r="W35" s="6"/>
      <c r="X35" s="6"/>
      <c r="Y35" s="6"/>
      <c r="Z35" s="6"/>
    </row>
    <row r="36" ht="12.0" customHeight="1">
      <c r="A36" s="6"/>
      <c r="B36" s="6" t="s">
        <v>1661</v>
      </c>
      <c r="C36" s="404"/>
      <c r="D36" s="7"/>
      <c r="E36" s="6"/>
      <c r="F36" s="7"/>
      <c r="G36" s="6"/>
      <c r="H36" s="6"/>
      <c r="I36" s="6"/>
      <c r="J36" s="6"/>
      <c r="K36" s="6"/>
      <c r="L36" s="6"/>
      <c r="M36" s="6"/>
      <c r="N36" s="6"/>
      <c r="O36" s="6"/>
      <c r="P36" s="6"/>
      <c r="Q36" s="6"/>
      <c r="R36" s="6"/>
      <c r="S36" s="6"/>
      <c r="T36" s="6"/>
      <c r="U36" s="6"/>
      <c r="V36" s="6"/>
      <c r="W36" s="6"/>
      <c r="X36" s="6"/>
      <c r="Y36" s="6"/>
      <c r="Z36" s="6"/>
    </row>
    <row r="37" ht="12.0" customHeight="1">
      <c r="A37" s="6"/>
      <c r="B37" s="310" t="s">
        <v>1662</v>
      </c>
      <c r="C37" s="6"/>
      <c r="D37" s="7"/>
      <c r="E37" s="6"/>
      <c r="F37" s="7"/>
      <c r="G37" s="6"/>
      <c r="H37" s="6"/>
      <c r="I37" s="6"/>
      <c r="J37" s="6"/>
      <c r="K37" s="6"/>
      <c r="L37" s="6"/>
      <c r="M37" s="6"/>
      <c r="N37" s="6"/>
      <c r="O37" s="6"/>
      <c r="P37" s="6"/>
      <c r="Q37" s="6"/>
      <c r="R37" s="6"/>
      <c r="S37" s="6"/>
      <c r="T37" s="6"/>
      <c r="U37" s="6"/>
      <c r="V37" s="6"/>
      <c r="W37" s="6"/>
      <c r="X37" s="6"/>
      <c r="Y37" s="6"/>
      <c r="Z37" s="6"/>
    </row>
    <row r="38" ht="12.0" customHeight="1">
      <c r="A38" s="6"/>
      <c r="B38" s="1"/>
      <c r="C38" s="6"/>
      <c r="D38" s="7"/>
      <c r="E38" s="6"/>
      <c r="F38" s="7"/>
      <c r="G38" s="6"/>
      <c r="H38" s="6"/>
      <c r="I38" s="6"/>
      <c r="J38" s="6"/>
      <c r="K38" s="6"/>
      <c r="L38" s="6"/>
      <c r="M38" s="6"/>
      <c r="N38" s="6"/>
      <c r="O38" s="6"/>
      <c r="P38" s="6"/>
      <c r="Q38" s="6"/>
      <c r="R38" s="6"/>
      <c r="S38" s="6"/>
      <c r="T38" s="6"/>
      <c r="U38" s="6"/>
      <c r="V38" s="6"/>
      <c r="W38" s="6"/>
      <c r="X38" s="6"/>
      <c r="Y38" s="6"/>
      <c r="Z38" s="6"/>
    </row>
    <row r="39" ht="12.0" customHeight="1">
      <c r="A39" s="6"/>
      <c r="B39" s="132"/>
      <c r="C39" s="6"/>
      <c r="D39" s="7"/>
      <c r="E39" s="6"/>
      <c r="F39" s="7"/>
      <c r="G39" s="6"/>
      <c r="H39" s="6"/>
      <c r="I39" s="6"/>
      <c r="J39" s="6"/>
      <c r="K39" s="6"/>
      <c r="L39" s="6"/>
      <c r="M39" s="6"/>
      <c r="N39" s="6"/>
      <c r="O39" s="6"/>
      <c r="P39" s="6"/>
      <c r="Q39" s="6"/>
      <c r="R39" s="6"/>
      <c r="S39" s="6"/>
      <c r="T39" s="6"/>
      <c r="U39" s="6"/>
      <c r="V39" s="6"/>
      <c r="W39" s="6"/>
      <c r="X39" s="6"/>
      <c r="Y39" s="6"/>
      <c r="Z39" s="6"/>
    </row>
    <row r="40" ht="12.0" customHeight="1">
      <c r="A40" s="6"/>
      <c r="B40" s="132"/>
      <c r="C40" s="6"/>
      <c r="D40" s="7"/>
      <c r="E40" s="6"/>
      <c r="F40" s="7"/>
      <c r="G40" s="6"/>
      <c r="H40" s="6"/>
      <c r="I40" s="6"/>
      <c r="J40" s="6"/>
      <c r="K40" s="6"/>
      <c r="L40" s="6"/>
      <c r="M40" s="6"/>
      <c r="N40" s="6"/>
      <c r="O40" s="6"/>
      <c r="P40" s="6"/>
      <c r="Q40" s="6"/>
      <c r="R40" s="6"/>
      <c r="S40" s="6"/>
      <c r="T40" s="6"/>
      <c r="U40" s="6"/>
      <c r="V40" s="6"/>
      <c r="W40" s="6"/>
      <c r="X40" s="6"/>
      <c r="Y40" s="6"/>
      <c r="Z40" s="6"/>
    </row>
    <row r="41" ht="12.0" customHeight="1">
      <c r="A41" s="6"/>
      <c r="B41" s="132"/>
      <c r="C41" s="6"/>
      <c r="D41" s="7"/>
      <c r="E41" s="6"/>
      <c r="F41" s="7"/>
      <c r="G41" s="6"/>
      <c r="H41" s="6"/>
      <c r="I41" s="6"/>
      <c r="J41" s="6"/>
      <c r="K41" s="6"/>
      <c r="L41" s="6"/>
      <c r="M41" s="6"/>
      <c r="N41" s="6"/>
      <c r="O41" s="6"/>
      <c r="P41" s="6"/>
      <c r="Q41" s="6"/>
      <c r="R41" s="6"/>
      <c r="S41" s="6"/>
      <c r="T41" s="6"/>
      <c r="U41" s="6"/>
      <c r="V41" s="6"/>
      <c r="W41" s="6"/>
      <c r="X41" s="6"/>
      <c r="Y41" s="6"/>
      <c r="Z41" s="6"/>
    </row>
    <row r="42" ht="12.0" customHeight="1">
      <c r="A42" s="6"/>
      <c r="B42" s="6"/>
      <c r="C42" s="6"/>
      <c r="D42" s="7"/>
      <c r="E42" s="6"/>
      <c r="F42" s="7"/>
      <c r="G42" s="6"/>
      <c r="H42" s="6"/>
      <c r="I42" s="6"/>
      <c r="J42" s="6"/>
      <c r="K42" s="6"/>
      <c r="L42" s="6"/>
      <c r="M42" s="6"/>
      <c r="N42" s="6"/>
      <c r="O42" s="6"/>
      <c r="P42" s="6"/>
      <c r="Q42" s="6"/>
      <c r="R42" s="6"/>
      <c r="S42" s="6"/>
      <c r="T42" s="6"/>
      <c r="U42" s="6"/>
      <c r="V42" s="6"/>
      <c r="W42" s="6"/>
      <c r="X42" s="6"/>
      <c r="Y42" s="6"/>
      <c r="Z42" s="6"/>
    </row>
    <row r="43" ht="12.0" customHeight="1">
      <c r="A43" s="6"/>
      <c r="B43" s="6"/>
      <c r="C43" s="6"/>
      <c r="D43" s="7"/>
      <c r="E43" s="6"/>
      <c r="F43" s="7"/>
      <c r="G43" s="6"/>
      <c r="H43" s="6"/>
      <c r="I43" s="6"/>
      <c r="J43" s="6"/>
      <c r="K43" s="6"/>
      <c r="L43" s="6"/>
      <c r="M43" s="6"/>
      <c r="N43" s="6"/>
      <c r="O43" s="6"/>
      <c r="P43" s="6"/>
      <c r="Q43" s="6"/>
      <c r="R43" s="6"/>
      <c r="S43" s="6"/>
      <c r="T43" s="6"/>
      <c r="U43" s="6"/>
      <c r="V43" s="6"/>
      <c r="W43" s="6"/>
      <c r="X43" s="6"/>
      <c r="Y43" s="6"/>
      <c r="Z43" s="6"/>
    </row>
    <row r="44" ht="12.0" customHeight="1">
      <c r="A44" s="6"/>
      <c r="B44" s="6"/>
      <c r="C44" s="6"/>
      <c r="D44" s="7"/>
      <c r="E44" s="6"/>
      <c r="F44" s="7"/>
      <c r="G44" s="6"/>
      <c r="H44" s="6"/>
      <c r="I44" s="6"/>
      <c r="J44" s="6"/>
      <c r="K44" s="6"/>
      <c r="L44" s="6"/>
      <c r="M44" s="6"/>
      <c r="N44" s="6"/>
      <c r="O44" s="6"/>
      <c r="P44" s="6"/>
      <c r="Q44" s="6"/>
      <c r="R44" s="6"/>
      <c r="S44" s="6"/>
      <c r="T44" s="6"/>
      <c r="U44" s="6"/>
      <c r="V44" s="6"/>
      <c r="W44" s="6"/>
      <c r="X44" s="6"/>
      <c r="Y44" s="6"/>
      <c r="Z44" s="6"/>
    </row>
    <row r="45" ht="12.0" customHeight="1">
      <c r="A45" s="6"/>
      <c r="B45" s="6"/>
      <c r="C45" s="6"/>
      <c r="D45" s="7"/>
      <c r="E45" s="6"/>
      <c r="F45" s="7"/>
      <c r="G45" s="6"/>
      <c r="H45" s="6"/>
      <c r="I45" s="6"/>
      <c r="J45" s="6"/>
      <c r="K45" s="6"/>
      <c r="L45" s="6"/>
      <c r="M45" s="6"/>
      <c r="N45" s="6"/>
      <c r="O45" s="6"/>
      <c r="P45" s="6"/>
      <c r="Q45" s="6"/>
      <c r="R45" s="6"/>
      <c r="S45" s="6"/>
      <c r="T45" s="6"/>
      <c r="U45" s="6"/>
      <c r="V45" s="6"/>
      <c r="W45" s="6"/>
      <c r="X45" s="6"/>
      <c r="Y45" s="6"/>
      <c r="Z45" s="6"/>
    </row>
    <row r="46" ht="12.0" customHeight="1">
      <c r="A46" s="6"/>
      <c r="B46" s="6"/>
      <c r="C46" s="6"/>
      <c r="D46" s="7"/>
      <c r="E46" s="6"/>
      <c r="F46" s="7"/>
      <c r="G46" s="6"/>
      <c r="H46" s="6"/>
      <c r="I46" s="6"/>
      <c r="J46" s="6"/>
      <c r="K46" s="6"/>
      <c r="L46" s="6"/>
      <c r="M46" s="6"/>
      <c r="N46" s="6"/>
      <c r="O46" s="6"/>
      <c r="P46" s="6"/>
      <c r="Q46" s="6"/>
      <c r="R46" s="6"/>
      <c r="S46" s="6"/>
      <c r="T46" s="6"/>
      <c r="U46" s="6"/>
      <c r="V46" s="6"/>
      <c r="W46" s="6"/>
      <c r="X46" s="6"/>
      <c r="Y46" s="6"/>
      <c r="Z46" s="6"/>
    </row>
    <row r="47" ht="12.0" customHeight="1">
      <c r="A47" s="6"/>
      <c r="B47" s="6"/>
      <c r="C47" s="6"/>
      <c r="D47" s="7"/>
      <c r="E47" s="6"/>
      <c r="F47" s="7"/>
      <c r="G47" s="6"/>
      <c r="H47" s="6"/>
      <c r="I47" s="6"/>
      <c r="J47" s="6"/>
      <c r="K47" s="6"/>
      <c r="L47" s="6"/>
      <c r="M47" s="6"/>
      <c r="N47" s="6"/>
      <c r="O47" s="6"/>
      <c r="P47" s="6"/>
      <c r="Q47" s="6"/>
      <c r="R47" s="6"/>
      <c r="S47" s="6"/>
      <c r="T47" s="6"/>
      <c r="U47" s="6"/>
      <c r="V47" s="6"/>
      <c r="W47" s="6"/>
      <c r="X47" s="6"/>
      <c r="Y47" s="6"/>
      <c r="Z47" s="6"/>
    </row>
    <row r="48" ht="12.0" customHeight="1">
      <c r="A48" s="6"/>
      <c r="B48" s="6"/>
      <c r="C48" s="6"/>
      <c r="D48" s="7"/>
      <c r="E48" s="6"/>
      <c r="F48" s="7"/>
      <c r="G48" s="6"/>
      <c r="H48" s="6"/>
      <c r="I48" s="6"/>
      <c r="J48" s="6"/>
      <c r="K48" s="6"/>
      <c r="L48" s="6"/>
      <c r="M48" s="6"/>
      <c r="N48" s="6"/>
      <c r="O48" s="6"/>
      <c r="P48" s="6"/>
      <c r="Q48" s="6"/>
      <c r="R48" s="6"/>
      <c r="S48" s="6"/>
      <c r="T48" s="6"/>
      <c r="U48" s="6"/>
      <c r="V48" s="6"/>
      <c r="W48" s="6"/>
      <c r="X48" s="6"/>
      <c r="Y48" s="6"/>
      <c r="Z48" s="6"/>
    </row>
    <row r="49" ht="12.0" customHeight="1">
      <c r="A49" s="6"/>
      <c r="B49" s="6"/>
      <c r="C49" s="6"/>
      <c r="D49" s="7"/>
      <c r="E49" s="6"/>
      <c r="F49" s="7"/>
      <c r="G49" s="6"/>
      <c r="H49" s="6"/>
      <c r="I49" s="6"/>
      <c r="J49" s="6"/>
      <c r="K49" s="6"/>
      <c r="L49" s="6"/>
      <c r="M49" s="6"/>
      <c r="N49" s="6"/>
      <c r="O49" s="6"/>
      <c r="P49" s="6"/>
      <c r="Q49" s="6"/>
      <c r="R49" s="6"/>
      <c r="S49" s="6"/>
      <c r="T49" s="6"/>
      <c r="U49" s="6"/>
      <c r="V49" s="6"/>
      <c r="W49" s="6"/>
      <c r="X49" s="6"/>
      <c r="Y49" s="6"/>
      <c r="Z49" s="6"/>
    </row>
    <row r="50" ht="12.0" customHeight="1">
      <c r="A50" s="6"/>
      <c r="B50" s="6"/>
      <c r="C50" s="6"/>
      <c r="D50" s="7"/>
      <c r="E50" s="6"/>
      <c r="F50" s="7"/>
      <c r="G50" s="6"/>
      <c r="H50" s="6"/>
      <c r="I50" s="6"/>
      <c r="J50" s="6"/>
      <c r="K50" s="6"/>
      <c r="L50" s="6"/>
      <c r="M50" s="6"/>
      <c r="N50" s="6"/>
      <c r="O50" s="6"/>
      <c r="P50" s="6"/>
      <c r="Q50" s="6"/>
      <c r="R50" s="6"/>
      <c r="S50" s="6"/>
      <c r="T50" s="6"/>
      <c r="U50" s="6"/>
      <c r="V50" s="6"/>
      <c r="W50" s="6"/>
      <c r="X50" s="6"/>
      <c r="Y50" s="6"/>
      <c r="Z50" s="6"/>
    </row>
    <row r="51" ht="12.0" customHeight="1">
      <c r="A51" s="6"/>
      <c r="B51" s="6"/>
      <c r="C51" s="6"/>
      <c r="D51" s="7"/>
      <c r="E51" s="6"/>
      <c r="F51" s="7"/>
      <c r="G51" s="6"/>
      <c r="H51" s="6"/>
      <c r="I51" s="6"/>
      <c r="J51" s="6"/>
      <c r="K51" s="6"/>
      <c r="L51" s="6"/>
      <c r="M51" s="6"/>
      <c r="N51" s="6"/>
      <c r="O51" s="6"/>
      <c r="P51" s="6"/>
      <c r="Q51" s="6"/>
      <c r="R51" s="6"/>
      <c r="S51" s="6"/>
      <c r="T51" s="6"/>
      <c r="U51" s="6"/>
      <c r="V51" s="6"/>
      <c r="W51" s="6"/>
      <c r="X51" s="6"/>
      <c r="Y51" s="6"/>
      <c r="Z51" s="6"/>
    </row>
    <row r="52" ht="12.0" customHeight="1">
      <c r="A52" s="6"/>
      <c r="B52" s="6"/>
      <c r="C52" s="6"/>
      <c r="D52" s="7"/>
      <c r="E52" s="6"/>
      <c r="F52" s="7"/>
      <c r="G52" s="6"/>
      <c r="H52" s="6"/>
      <c r="I52" s="6"/>
      <c r="J52" s="6"/>
      <c r="K52" s="6"/>
      <c r="L52" s="6"/>
      <c r="M52" s="6"/>
      <c r="N52" s="6"/>
      <c r="O52" s="6"/>
      <c r="P52" s="6"/>
      <c r="Q52" s="6"/>
      <c r="R52" s="6"/>
      <c r="S52" s="6"/>
      <c r="T52" s="6"/>
      <c r="U52" s="6"/>
      <c r="V52" s="6"/>
      <c r="W52" s="6"/>
      <c r="X52" s="6"/>
      <c r="Y52" s="6"/>
      <c r="Z52" s="6"/>
    </row>
    <row r="53" ht="12.0" customHeight="1">
      <c r="A53" s="6"/>
      <c r="B53" s="6"/>
      <c r="C53" s="6"/>
      <c r="D53" s="7"/>
      <c r="E53" s="6"/>
      <c r="F53" s="7"/>
      <c r="G53" s="6"/>
      <c r="H53" s="6"/>
      <c r="I53" s="6"/>
      <c r="J53" s="6"/>
      <c r="K53" s="6"/>
      <c r="L53" s="6"/>
      <c r="M53" s="6"/>
      <c r="N53" s="6"/>
      <c r="O53" s="6"/>
      <c r="P53" s="6"/>
      <c r="Q53" s="6"/>
      <c r="R53" s="6"/>
      <c r="S53" s="6"/>
      <c r="T53" s="6"/>
      <c r="U53" s="6"/>
      <c r="V53" s="6"/>
      <c r="W53" s="6"/>
      <c r="X53" s="6"/>
      <c r="Y53" s="6"/>
      <c r="Z53" s="6"/>
    </row>
    <row r="54" ht="12.0" customHeight="1">
      <c r="A54" s="6"/>
      <c r="B54" s="6"/>
      <c r="C54" s="6"/>
      <c r="D54" s="7"/>
      <c r="E54" s="6"/>
      <c r="F54" s="7"/>
      <c r="G54" s="6"/>
      <c r="H54" s="6"/>
      <c r="I54" s="6"/>
      <c r="J54" s="6"/>
      <c r="K54" s="6"/>
      <c r="L54" s="6"/>
      <c r="M54" s="6"/>
      <c r="N54" s="6"/>
      <c r="O54" s="6"/>
      <c r="P54" s="6"/>
      <c r="Q54" s="6"/>
      <c r="R54" s="6"/>
      <c r="S54" s="6"/>
      <c r="T54" s="6"/>
      <c r="U54" s="6"/>
      <c r="V54" s="6"/>
      <c r="W54" s="6"/>
      <c r="X54" s="6"/>
      <c r="Y54" s="6"/>
      <c r="Z54" s="6"/>
    </row>
    <row r="55" ht="12.0" customHeight="1">
      <c r="A55" s="6"/>
      <c r="B55" s="6"/>
      <c r="C55" s="6"/>
      <c r="D55" s="7"/>
      <c r="E55" s="6"/>
      <c r="F55" s="7"/>
      <c r="G55" s="6"/>
      <c r="H55" s="6"/>
      <c r="I55" s="6"/>
      <c r="J55" s="6"/>
      <c r="K55" s="6"/>
      <c r="L55" s="6"/>
      <c r="M55" s="6"/>
      <c r="N55" s="6"/>
      <c r="O55" s="6"/>
      <c r="P55" s="6"/>
      <c r="Q55" s="6"/>
      <c r="R55" s="6"/>
      <c r="S55" s="6"/>
      <c r="T55" s="6"/>
      <c r="U55" s="6"/>
      <c r="V55" s="6"/>
      <c r="W55" s="6"/>
      <c r="X55" s="6"/>
      <c r="Y55" s="6"/>
      <c r="Z55" s="6"/>
    </row>
    <row r="56" ht="12.0" customHeight="1">
      <c r="A56" s="6"/>
      <c r="B56" s="6"/>
      <c r="C56" s="6"/>
      <c r="D56" s="7"/>
      <c r="E56" s="6"/>
      <c r="F56" s="7"/>
      <c r="G56" s="6"/>
      <c r="H56" s="6"/>
      <c r="I56" s="6"/>
      <c r="J56" s="6"/>
      <c r="K56" s="6"/>
      <c r="L56" s="6"/>
      <c r="M56" s="6"/>
      <c r="N56" s="6"/>
      <c r="O56" s="6"/>
      <c r="P56" s="6"/>
      <c r="Q56" s="6"/>
      <c r="R56" s="6"/>
      <c r="S56" s="6"/>
      <c r="T56" s="6"/>
      <c r="U56" s="6"/>
      <c r="V56" s="6"/>
      <c r="W56" s="6"/>
      <c r="X56" s="6"/>
      <c r="Y56" s="6"/>
      <c r="Z56" s="6"/>
    </row>
    <row r="57" ht="12.0" customHeight="1">
      <c r="A57" s="6"/>
      <c r="B57" s="6"/>
      <c r="C57" s="6"/>
      <c r="D57" s="7"/>
      <c r="E57" s="6"/>
      <c r="F57" s="7"/>
      <c r="G57" s="6"/>
      <c r="H57" s="6"/>
      <c r="I57" s="6"/>
      <c r="J57" s="6"/>
      <c r="K57" s="6"/>
      <c r="L57" s="6"/>
      <c r="M57" s="6"/>
      <c r="N57" s="6"/>
      <c r="O57" s="6"/>
      <c r="P57" s="6"/>
      <c r="Q57" s="6"/>
      <c r="R57" s="6"/>
      <c r="S57" s="6"/>
      <c r="T57" s="6"/>
      <c r="U57" s="6"/>
      <c r="V57" s="6"/>
      <c r="W57" s="6"/>
      <c r="X57" s="6"/>
      <c r="Y57" s="6"/>
      <c r="Z57" s="6"/>
    </row>
    <row r="58" ht="12.0" customHeight="1">
      <c r="A58" s="6"/>
      <c r="B58" s="6"/>
      <c r="C58" s="6"/>
      <c r="D58" s="7"/>
      <c r="E58" s="6"/>
      <c r="F58" s="7"/>
      <c r="G58" s="6"/>
      <c r="H58" s="6"/>
      <c r="I58" s="6"/>
      <c r="J58" s="6"/>
      <c r="K58" s="6"/>
      <c r="L58" s="6"/>
      <c r="M58" s="6"/>
      <c r="N58" s="6"/>
      <c r="O58" s="6"/>
      <c r="P58" s="6"/>
      <c r="Q58" s="6"/>
      <c r="R58" s="6"/>
      <c r="S58" s="6"/>
      <c r="T58" s="6"/>
      <c r="U58" s="6"/>
      <c r="V58" s="6"/>
      <c r="W58" s="6"/>
      <c r="X58" s="6"/>
      <c r="Y58" s="6"/>
      <c r="Z58" s="6"/>
    </row>
    <row r="59" ht="12.0" customHeight="1">
      <c r="A59" s="6"/>
      <c r="B59" s="6"/>
      <c r="C59" s="6"/>
      <c r="D59" s="7"/>
      <c r="E59" s="6"/>
      <c r="F59" s="7"/>
      <c r="G59" s="6"/>
      <c r="H59" s="6"/>
      <c r="I59" s="6"/>
      <c r="J59" s="6"/>
      <c r="K59" s="6"/>
      <c r="L59" s="6"/>
      <c r="M59" s="6"/>
      <c r="N59" s="6"/>
      <c r="O59" s="6"/>
      <c r="P59" s="6"/>
      <c r="Q59" s="6"/>
      <c r="R59" s="6"/>
      <c r="S59" s="6"/>
      <c r="T59" s="6"/>
      <c r="U59" s="6"/>
      <c r="V59" s="6"/>
      <c r="W59" s="6"/>
      <c r="X59" s="6"/>
      <c r="Y59" s="6"/>
      <c r="Z59" s="6"/>
    </row>
    <row r="60" ht="12.0" customHeight="1">
      <c r="A60" s="6"/>
      <c r="B60" s="6"/>
      <c r="C60" s="6"/>
      <c r="D60" s="7"/>
      <c r="E60" s="6"/>
      <c r="F60" s="7"/>
      <c r="G60" s="6"/>
      <c r="H60" s="6"/>
      <c r="I60" s="6"/>
      <c r="J60" s="6"/>
      <c r="K60" s="6"/>
      <c r="L60" s="6"/>
      <c r="M60" s="6"/>
      <c r="N60" s="6"/>
      <c r="O60" s="6"/>
      <c r="P60" s="6"/>
      <c r="Q60" s="6"/>
      <c r="R60" s="6"/>
      <c r="S60" s="6"/>
      <c r="T60" s="6"/>
      <c r="U60" s="6"/>
      <c r="V60" s="6"/>
      <c r="W60" s="6"/>
      <c r="X60" s="6"/>
      <c r="Y60" s="6"/>
      <c r="Z60" s="6"/>
    </row>
    <row r="61" ht="12.0" customHeight="1">
      <c r="A61" s="6"/>
      <c r="B61" s="6"/>
      <c r="C61" s="6"/>
      <c r="D61" s="7"/>
      <c r="E61" s="6"/>
      <c r="F61" s="7"/>
      <c r="G61" s="6"/>
      <c r="H61" s="6"/>
      <c r="I61" s="6"/>
      <c r="J61" s="6"/>
      <c r="K61" s="6"/>
      <c r="L61" s="6"/>
      <c r="M61" s="6"/>
      <c r="N61" s="6"/>
      <c r="O61" s="6"/>
      <c r="P61" s="6"/>
      <c r="Q61" s="6"/>
      <c r="R61" s="6"/>
      <c r="S61" s="6"/>
      <c r="T61" s="6"/>
      <c r="U61" s="6"/>
      <c r="V61" s="6"/>
      <c r="W61" s="6"/>
      <c r="X61" s="6"/>
      <c r="Y61" s="6"/>
      <c r="Z61" s="6"/>
    </row>
    <row r="62" ht="12.0" customHeight="1">
      <c r="A62" s="6"/>
      <c r="B62" s="6"/>
      <c r="C62" s="6"/>
      <c r="D62" s="7"/>
      <c r="E62" s="6"/>
      <c r="F62" s="7"/>
      <c r="G62" s="6"/>
      <c r="H62" s="6"/>
      <c r="I62" s="6"/>
      <c r="J62" s="6"/>
      <c r="K62" s="6"/>
      <c r="L62" s="6"/>
      <c r="M62" s="6"/>
      <c r="N62" s="6"/>
      <c r="O62" s="6"/>
      <c r="P62" s="6"/>
      <c r="Q62" s="6"/>
      <c r="R62" s="6"/>
      <c r="S62" s="6"/>
      <c r="T62" s="6"/>
      <c r="U62" s="6"/>
      <c r="V62" s="6"/>
      <c r="W62" s="6"/>
      <c r="X62" s="6"/>
      <c r="Y62" s="6"/>
      <c r="Z62" s="6"/>
    </row>
    <row r="63" ht="12.0" customHeight="1">
      <c r="A63" s="6"/>
      <c r="B63" s="6"/>
      <c r="C63" s="6"/>
      <c r="D63" s="7"/>
      <c r="E63" s="6"/>
      <c r="F63" s="7"/>
      <c r="G63" s="6"/>
      <c r="H63" s="6"/>
      <c r="I63" s="6"/>
      <c r="J63" s="6"/>
      <c r="K63" s="6"/>
      <c r="L63" s="6"/>
      <c r="M63" s="6"/>
      <c r="N63" s="6"/>
      <c r="O63" s="6"/>
      <c r="P63" s="6"/>
      <c r="Q63" s="6"/>
      <c r="R63" s="6"/>
      <c r="S63" s="6"/>
      <c r="T63" s="6"/>
      <c r="U63" s="6"/>
      <c r="V63" s="6"/>
      <c r="W63" s="6"/>
      <c r="X63" s="6"/>
      <c r="Y63" s="6"/>
      <c r="Z63" s="6"/>
    </row>
    <row r="64" ht="12.0" customHeight="1">
      <c r="A64" s="6"/>
      <c r="B64" s="6"/>
      <c r="C64" s="6"/>
      <c r="D64" s="7"/>
      <c r="E64" s="6"/>
      <c r="F64" s="7"/>
      <c r="G64" s="6"/>
      <c r="H64" s="6"/>
      <c r="I64" s="6"/>
      <c r="J64" s="6"/>
      <c r="K64" s="6"/>
      <c r="L64" s="6"/>
      <c r="M64" s="6"/>
      <c r="N64" s="6"/>
      <c r="O64" s="6"/>
      <c r="P64" s="6"/>
      <c r="Q64" s="6"/>
      <c r="R64" s="6"/>
      <c r="S64" s="6"/>
      <c r="T64" s="6"/>
      <c r="U64" s="6"/>
      <c r="V64" s="6"/>
      <c r="W64" s="6"/>
      <c r="X64" s="6"/>
      <c r="Y64" s="6"/>
      <c r="Z64" s="6"/>
    </row>
    <row r="65" ht="12.0" customHeight="1">
      <c r="A65" s="6"/>
      <c r="B65" s="6"/>
      <c r="C65" s="6"/>
      <c r="D65" s="7"/>
      <c r="E65" s="6"/>
      <c r="F65" s="7"/>
      <c r="G65" s="6"/>
      <c r="H65" s="6"/>
      <c r="I65" s="6"/>
      <c r="J65" s="6"/>
      <c r="K65" s="6"/>
      <c r="L65" s="6"/>
      <c r="M65" s="6"/>
      <c r="N65" s="6"/>
      <c r="O65" s="6"/>
      <c r="P65" s="6"/>
      <c r="Q65" s="6"/>
      <c r="R65" s="6"/>
      <c r="S65" s="6"/>
      <c r="T65" s="6"/>
      <c r="U65" s="6"/>
      <c r="V65" s="6"/>
      <c r="W65" s="6"/>
      <c r="X65" s="6"/>
      <c r="Y65" s="6"/>
      <c r="Z65" s="6"/>
    </row>
    <row r="66" ht="12.0" customHeight="1">
      <c r="A66" s="6"/>
      <c r="B66" s="6"/>
      <c r="C66" s="6"/>
      <c r="D66" s="7"/>
      <c r="E66" s="6"/>
      <c r="F66" s="7"/>
      <c r="G66" s="6"/>
      <c r="H66" s="6"/>
      <c r="I66" s="6"/>
      <c r="J66" s="6"/>
      <c r="K66" s="6"/>
      <c r="L66" s="6"/>
      <c r="M66" s="6"/>
      <c r="N66" s="6"/>
      <c r="O66" s="6"/>
      <c r="P66" s="6"/>
      <c r="Q66" s="6"/>
      <c r="R66" s="6"/>
      <c r="S66" s="6"/>
      <c r="T66" s="6"/>
      <c r="U66" s="6"/>
      <c r="V66" s="6"/>
      <c r="W66" s="6"/>
      <c r="X66" s="6"/>
      <c r="Y66" s="6"/>
      <c r="Z66" s="6"/>
    </row>
    <row r="67" ht="12.0" customHeight="1">
      <c r="A67" s="6"/>
      <c r="B67" s="6"/>
      <c r="C67" s="6"/>
      <c r="D67" s="7"/>
      <c r="E67" s="6"/>
      <c r="F67" s="7"/>
      <c r="G67" s="6"/>
      <c r="H67" s="6"/>
      <c r="I67" s="6"/>
      <c r="J67" s="6"/>
      <c r="K67" s="6"/>
      <c r="L67" s="6"/>
      <c r="M67" s="6"/>
      <c r="N67" s="6"/>
      <c r="O67" s="6"/>
      <c r="P67" s="6"/>
      <c r="Q67" s="6"/>
      <c r="R67" s="6"/>
      <c r="S67" s="6"/>
      <c r="T67" s="6"/>
      <c r="U67" s="6"/>
      <c r="V67" s="6"/>
      <c r="W67" s="6"/>
      <c r="X67" s="6"/>
      <c r="Y67" s="6"/>
      <c r="Z67" s="6"/>
    </row>
    <row r="68" ht="12.0" customHeight="1">
      <c r="A68" s="6"/>
      <c r="B68" s="6"/>
      <c r="C68" s="6"/>
      <c r="D68" s="7"/>
      <c r="E68" s="6"/>
      <c r="F68" s="7"/>
      <c r="G68" s="6"/>
      <c r="H68" s="6"/>
      <c r="I68" s="6"/>
      <c r="J68" s="6"/>
      <c r="K68" s="6"/>
      <c r="L68" s="6"/>
      <c r="M68" s="6"/>
      <c r="N68" s="6"/>
      <c r="O68" s="6"/>
      <c r="P68" s="6"/>
      <c r="Q68" s="6"/>
      <c r="R68" s="6"/>
      <c r="S68" s="6"/>
      <c r="T68" s="6"/>
      <c r="U68" s="6"/>
      <c r="V68" s="6"/>
      <c r="W68" s="6"/>
      <c r="X68" s="6"/>
      <c r="Y68" s="6"/>
      <c r="Z68" s="6"/>
    </row>
    <row r="69" ht="12.0" customHeight="1">
      <c r="A69" s="6"/>
      <c r="B69" s="6"/>
      <c r="C69" s="6"/>
      <c r="D69" s="7"/>
      <c r="E69" s="6"/>
      <c r="F69" s="7"/>
      <c r="G69" s="6"/>
      <c r="H69" s="6"/>
      <c r="I69" s="6"/>
      <c r="J69" s="6"/>
      <c r="K69" s="6"/>
      <c r="L69" s="6"/>
      <c r="M69" s="6"/>
      <c r="N69" s="6"/>
      <c r="O69" s="6"/>
      <c r="P69" s="6"/>
      <c r="Q69" s="6"/>
      <c r="R69" s="6"/>
      <c r="S69" s="6"/>
      <c r="T69" s="6"/>
      <c r="U69" s="6"/>
      <c r="V69" s="6"/>
      <c r="W69" s="6"/>
      <c r="X69" s="6"/>
      <c r="Y69" s="6"/>
      <c r="Z69" s="6"/>
    </row>
    <row r="70" ht="12.0" customHeight="1">
      <c r="A70" s="6"/>
      <c r="B70" s="6"/>
      <c r="C70" s="6"/>
      <c r="D70" s="7"/>
      <c r="E70" s="6"/>
      <c r="F70" s="7"/>
      <c r="G70" s="6"/>
      <c r="H70" s="6"/>
      <c r="I70" s="6"/>
      <c r="J70" s="6"/>
      <c r="K70" s="6"/>
      <c r="L70" s="6"/>
      <c r="M70" s="6"/>
      <c r="N70" s="6"/>
      <c r="O70" s="6"/>
      <c r="P70" s="6"/>
      <c r="Q70" s="6"/>
      <c r="R70" s="6"/>
      <c r="S70" s="6"/>
      <c r="T70" s="6"/>
      <c r="U70" s="6"/>
      <c r="V70" s="6"/>
      <c r="W70" s="6"/>
      <c r="X70" s="6"/>
      <c r="Y70" s="6"/>
      <c r="Z70" s="6"/>
    </row>
    <row r="71" ht="12.0" customHeight="1">
      <c r="A71" s="6"/>
      <c r="B71" s="6"/>
      <c r="C71" s="6"/>
      <c r="D71" s="7"/>
      <c r="E71" s="6"/>
      <c r="F71" s="7"/>
      <c r="G71" s="6"/>
      <c r="H71" s="6"/>
      <c r="I71" s="6"/>
      <c r="J71" s="6"/>
      <c r="K71" s="6"/>
      <c r="L71" s="6"/>
      <c r="M71" s="6"/>
      <c r="N71" s="6"/>
      <c r="O71" s="6"/>
      <c r="P71" s="6"/>
      <c r="Q71" s="6"/>
      <c r="R71" s="6"/>
      <c r="S71" s="6"/>
      <c r="T71" s="6"/>
      <c r="U71" s="6"/>
      <c r="V71" s="6"/>
      <c r="W71" s="6"/>
      <c r="X71" s="6"/>
      <c r="Y71" s="6"/>
      <c r="Z71" s="6"/>
    </row>
    <row r="72" ht="12.0" customHeight="1">
      <c r="A72" s="6"/>
      <c r="B72" s="6"/>
      <c r="C72" s="6"/>
      <c r="D72" s="7"/>
      <c r="E72" s="6"/>
      <c r="F72" s="7"/>
      <c r="G72" s="6"/>
      <c r="H72" s="6"/>
      <c r="I72" s="6"/>
      <c r="J72" s="6"/>
      <c r="K72" s="6"/>
      <c r="L72" s="6"/>
      <c r="M72" s="6"/>
      <c r="N72" s="6"/>
      <c r="O72" s="6"/>
      <c r="P72" s="6"/>
      <c r="Q72" s="6"/>
      <c r="R72" s="6"/>
      <c r="S72" s="6"/>
      <c r="T72" s="6"/>
      <c r="U72" s="6"/>
      <c r="V72" s="6"/>
      <c r="W72" s="6"/>
      <c r="X72" s="6"/>
      <c r="Y72" s="6"/>
      <c r="Z72" s="6"/>
    </row>
    <row r="73" ht="12.0" customHeight="1">
      <c r="A73" s="6"/>
      <c r="B73" s="6"/>
      <c r="C73" s="6"/>
      <c r="D73" s="7"/>
      <c r="E73" s="6"/>
      <c r="F73" s="7"/>
      <c r="G73" s="6"/>
      <c r="H73" s="6"/>
      <c r="I73" s="6"/>
      <c r="J73" s="6"/>
      <c r="K73" s="6"/>
      <c r="L73" s="6"/>
      <c r="M73" s="6"/>
      <c r="N73" s="6"/>
      <c r="O73" s="6"/>
      <c r="P73" s="6"/>
      <c r="Q73" s="6"/>
      <c r="R73" s="6"/>
      <c r="S73" s="6"/>
      <c r="T73" s="6"/>
      <c r="U73" s="6"/>
      <c r="V73" s="6"/>
      <c r="W73" s="6"/>
      <c r="X73" s="6"/>
      <c r="Y73" s="6"/>
      <c r="Z73" s="6"/>
    </row>
    <row r="74" ht="12.0" customHeight="1">
      <c r="A74" s="6"/>
      <c r="B74" s="6"/>
      <c r="C74" s="6"/>
      <c r="D74" s="7"/>
      <c r="E74" s="6"/>
      <c r="F74" s="7"/>
      <c r="G74" s="6"/>
      <c r="H74" s="6"/>
      <c r="I74" s="6"/>
      <c r="J74" s="6"/>
      <c r="K74" s="6"/>
      <c r="L74" s="6"/>
      <c r="M74" s="6"/>
      <c r="N74" s="6"/>
      <c r="O74" s="6"/>
      <c r="P74" s="6"/>
      <c r="Q74" s="6"/>
      <c r="R74" s="6"/>
      <c r="S74" s="6"/>
      <c r="T74" s="6"/>
      <c r="U74" s="6"/>
      <c r="V74" s="6"/>
      <c r="W74" s="6"/>
      <c r="X74" s="6"/>
      <c r="Y74" s="6"/>
      <c r="Z74" s="6"/>
    </row>
    <row r="75" ht="12.0" customHeight="1">
      <c r="A75" s="6"/>
      <c r="B75" s="6"/>
      <c r="C75" s="6"/>
      <c r="D75" s="7"/>
      <c r="E75" s="6"/>
      <c r="F75" s="7"/>
      <c r="G75" s="6"/>
      <c r="H75" s="6"/>
      <c r="I75" s="6"/>
      <c r="J75" s="6"/>
      <c r="K75" s="6"/>
      <c r="L75" s="6"/>
      <c r="M75" s="6"/>
      <c r="N75" s="6"/>
      <c r="O75" s="6"/>
      <c r="P75" s="6"/>
      <c r="Q75" s="6"/>
      <c r="R75" s="6"/>
      <c r="S75" s="6"/>
      <c r="T75" s="6"/>
      <c r="U75" s="6"/>
      <c r="V75" s="6"/>
      <c r="W75" s="6"/>
      <c r="X75" s="6"/>
      <c r="Y75" s="6"/>
      <c r="Z75" s="6"/>
    </row>
    <row r="76" ht="12.0" customHeight="1">
      <c r="A76" s="6"/>
      <c r="B76" s="6"/>
      <c r="C76" s="6"/>
      <c r="D76" s="7"/>
      <c r="E76" s="6"/>
      <c r="F76" s="7"/>
      <c r="G76" s="6"/>
      <c r="H76" s="6"/>
      <c r="I76" s="6"/>
      <c r="J76" s="6"/>
      <c r="K76" s="6"/>
      <c r="L76" s="6"/>
      <c r="M76" s="6"/>
      <c r="N76" s="6"/>
      <c r="O76" s="6"/>
      <c r="P76" s="6"/>
      <c r="Q76" s="6"/>
      <c r="R76" s="6"/>
      <c r="S76" s="6"/>
      <c r="T76" s="6"/>
      <c r="U76" s="6"/>
      <c r="V76" s="6"/>
      <c r="W76" s="6"/>
      <c r="X76" s="6"/>
      <c r="Y76" s="6"/>
      <c r="Z76" s="6"/>
    </row>
    <row r="77" ht="12.0" customHeight="1">
      <c r="A77" s="6"/>
      <c r="B77" s="6"/>
      <c r="C77" s="6"/>
      <c r="D77" s="7"/>
      <c r="E77" s="6"/>
      <c r="F77" s="7"/>
      <c r="G77" s="6"/>
      <c r="H77" s="6"/>
      <c r="I77" s="6"/>
      <c r="J77" s="6"/>
      <c r="K77" s="6"/>
      <c r="L77" s="6"/>
      <c r="M77" s="6"/>
      <c r="N77" s="6"/>
      <c r="O77" s="6"/>
      <c r="P77" s="6"/>
      <c r="Q77" s="6"/>
      <c r="R77" s="6"/>
      <c r="S77" s="6"/>
      <c r="T77" s="6"/>
      <c r="U77" s="6"/>
      <c r="V77" s="6"/>
      <c r="W77" s="6"/>
      <c r="X77" s="6"/>
      <c r="Y77" s="6"/>
      <c r="Z77" s="6"/>
    </row>
    <row r="78" ht="12.0" customHeight="1">
      <c r="A78" s="6"/>
      <c r="B78" s="6"/>
      <c r="C78" s="6"/>
      <c r="D78" s="7"/>
      <c r="E78" s="6"/>
      <c r="F78" s="7"/>
      <c r="G78" s="6"/>
      <c r="H78" s="6"/>
      <c r="I78" s="6"/>
      <c r="J78" s="6"/>
      <c r="K78" s="6"/>
      <c r="L78" s="6"/>
      <c r="M78" s="6"/>
      <c r="N78" s="6"/>
      <c r="O78" s="6"/>
      <c r="P78" s="6"/>
      <c r="Q78" s="6"/>
      <c r="R78" s="6"/>
      <c r="S78" s="6"/>
      <c r="T78" s="6"/>
      <c r="U78" s="6"/>
      <c r="V78" s="6"/>
      <c r="W78" s="6"/>
      <c r="X78" s="6"/>
      <c r="Y78" s="6"/>
      <c r="Z78" s="6"/>
    </row>
    <row r="79" ht="12.0" customHeight="1">
      <c r="A79" s="6"/>
      <c r="B79" s="6"/>
      <c r="C79" s="6"/>
      <c r="D79" s="7"/>
      <c r="E79" s="6"/>
      <c r="F79" s="7"/>
      <c r="G79" s="6"/>
      <c r="H79" s="6"/>
      <c r="I79" s="6"/>
      <c r="J79" s="6"/>
      <c r="K79" s="6"/>
      <c r="L79" s="6"/>
      <c r="M79" s="6"/>
      <c r="N79" s="6"/>
      <c r="O79" s="6"/>
      <c r="P79" s="6"/>
      <c r="Q79" s="6"/>
      <c r="R79" s="6"/>
      <c r="S79" s="6"/>
      <c r="T79" s="6"/>
      <c r="U79" s="6"/>
      <c r="V79" s="6"/>
      <c r="W79" s="6"/>
      <c r="X79" s="6"/>
      <c r="Y79" s="6"/>
      <c r="Z79" s="6"/>
    </row>
    <row r="80" ht="12.0" customHeight="1">
      <c r="A80" s="6"/>
      <c r="B80" s="6"/>
      <c r="C80" s="6"/>
      <c r="D80" s="7"/>
      <c r="E80" s="6"/>
      <c r="F80" s="7"/>
      <c r="G80" s="6"/>
      <c r="H80" s="6"/>
      <c r="I80" s="6"/>
      <c r="J80" s="6"/>
      <c r="K80" s="6"/>
      <c r="L80" s="6"/>
      <c r="M80" s="6"/>
      <c r="N80" s="6"/>
      <c r="O80" s="6"/>
      <c r="P80" s="6"/>
      <c r="Q80" s="6"/>
      <c r="R80" s="6"/>
      <c r="S80" s="6"/>
      <c r="T80" s="6"/>
      <c r="U80" s="6"/>
      <c r="V80" s="6"/>
      <c r="W80" s="6"/>
      <c r="X80" s="6"/>
      <c r="Y80" s="6"/>
      <c r="Z80" s="6"/>
    </row>
    <row r="81" ht="12.0" customHeight="1">
      <c r="A81" s="6"/>
      <c r="B81" s="6"/>
      <c r="C81" s="6"/>
      <c r="D81" s="7"/>
      <c r="E81" s="6"/>
      <c r="F81" s="7"/>
      <c r="G81" s="6"/>
      <c r="H81" s="6"/>
      <c r="I81" s="6"/>
      <c r="J81" s="6"/>
      <c r="K81" s="6"/>
      <c r="L81" s="6"/>
      <c r="M81" s="6"/>
      <c r="N81" s="6"/>
      <c r="O81" s="6"/>
      <c r="P81" s="6"/>
      <c r="Q81" s="6"/>
      <c r="R81" s="6"/>
      <c r="S81" s="6"/>
      <c r="T81" s="6"/>
      <c r="U81" s="6"/>
      <c r="V81" s="6"/>
      <c r="W81" s="6"/>
      <c r="X81" s="6"/>
      <c r="Y81" s="6"/>
      <c r="Z81" s="6"/>
    </row>
    <row r="82" ht="12.0" customHeight="1">
      <c r="A82" s="6"/>
      <c r="B82" s="6"/>
      <c r="C82" s="6"/>
      <c r="D82" s="7"/>
      <c r="E82" s="6"/>
      <c r="F82" s="7"/>
      <c r="G82" s="6"/>
      <c r="H82" s="6"/>
      <c r="I82" s="6"/>
      <c r="J82" s="6"/>
      <c r="K82" s="6"/>
      <c r="L82" s="6"/>
      <c r="M82" s="6"/>
      <c r="N82" s="6"/>
      <c r="O82" s="6"/>
      <c r="P82" s="6"/>
      <c r="Q82" s="6"/>
      <c r="R82" s="6"/>
      <c r="S82" s="6"/>
      <c r="T82" s="6"/>
      <c r="U82" s="6"/>
      <c r="V82" s="6"/>
      <c r="W82" s="6"/>
      <c r="X82" s="6"/>
      <c r="Y82" s="6"/>
      <c r="Z82" s="6"/>
    </row>
    <row r="83" ht="12.0" customHeight="1">
      <c r="A83" s="6"/>
      <c r="B83" s="6"/>
      <c r="C83" s="6"/>
      <c r="D83" s="7"/>
      <c r="E83" s="6"/>
      <c r="F83" s="7"/>
      <c r="G83" s="6"/>
      <c r="H83" s="6"/>
      <c r="I83" s="6"/>
      <c r="J83" s="6"/>
      <c r="K83" s="6"/>
      <c r="L83" s="6"/>
      <c r="M83" s="6"/>
      <c r="N83" s="6"/>
      <c r="O83" s="6"/>
      <c r="P83" s="6"/>
      <c r="Q83" s="6"/>
      <c r="R83" s="6"/>
      <c r="S83" s="6"/>
      <c r="T83" s="6"/>
      <c r="U83" s="6"/>
      <c r="V83" s="6"/>
      <c r="W83" s="6"/>
      <c r="X83" s="6"/>
      <c r="Y83" s="6"/>
      <c r="Z83" s="6"/>
    </row>
    <row r="84" ht="12.0" customHeight="1">
      <c r="A84" s="6"/>
      <c r="B84" s="6"/>
      <c r="C84" s="6"/>
      <c r="D84" s="7"/>
      <c r="E84" s="6"/>
      <c r="F84" s="7"/>
      <c r="G84" s="6"/>
      <c r="H84" s="6"/>
      <c r="I84" s="6"/>
      <c r="J84" s="6"/>
      <c r="K84" s="6"/>
      <c r="L84" s="6"/>
      <c r="M84" s="6"/>
      <c r="N84" s="6"/>
      <c r="O84" s="6"/>
      <c r="P84" s="6"/>
      <c r="Q84" s="6"/>
      <c r="R84" s="6"/>
      <c r="S84" s="6"/>
      <c r="T84" s="6"/>
      <c r="U84" s="6"/>
      <c r="V84" s="6"/>
      <c r="W84" s="6"/>
      <c r="X84" s="6"/>
      <c r="Y84" s="6"/>
      <c r="Z84" s="6"/>
    </row>
    <row r="85" ht="12.0" customHeight="1">
      <c r="A85" s="6"/>
      <c r="B85" s="6"/>
      <c r="C85" s="6"/>
      <c r="D85" s="7"/>
      <c r="E85" s="6"/>
      <c r="F85" s="7"/>
      <c r="G85" s="6"/>
      <c r="H85" s="6"/>
      <c r="I85" s="6"/>
      <c r="J85" s="6"/>
      <c r="K85" s="6"/>
      <c r="L85" s="6"/>
      <c r="M85" s="6"/>
      <c r="N85" s="6"/>
      <c r="O85" s="6"/>
      <c r="P85" s="6"/>
      <c r="Q85" s="6"/>
      <c r="R85" s="6"/>
      <c r="S85" s="6"/>
      <c r="T85" s="6"/>
      <c r="U85" s="6"/>
      <c r="V85" s="6"/>
      <c r="W85" s="6"/>
      <c r="X85" s="6"/>
      <c r="Y85" s="6"/>
      <c r="Z85" s="6"/>
    </row>
    <row r="86" ht="12.0" customHeight="1">
      <c r="A86" s="6"/>
      <c r="B86" s="6"/>
      <c r="C86" s="6"/>
      <c r="D86" s="7"/>
      <c r="E86" s="6"/>
      <c r="F86" s="7"/>
      <c r="G86" s="6"/>
      <c r="H86" s="6"/>
      <c r="I86" s="6"/>
      <c r="J86" s="6"/>
      <c r="K86" s="6"/>
      <c r="L86" s="6"/>
      <c r="M86" s="6"/>
      <c r="N86" s="6"/>
      <c r="O86" s="6"/>
      <c r="P86" s="6"/>
      <c r="Q86" s="6"/>
      <c r="R86" s="6"/>
      <c r="S86" s="6"/>
      <c r="T86" s="6"/>
      <c r="U86" s="6"/>
      <c r="V86" s="6"/>
      <c r="W86" s="6"/>
      <c r="X86" s="6"/>
      <c r="Y86" s="6"/>
      <c r="Z86" s="6"/>
    </row>
    <row r="87" ht="12.0" customHeight="1">
      <c r="A87" s="6"/>
      <c r="B87" s="6"/>
      <c r="C87" s="6"/>
      <c r="D87" s="7"/>
      <c r="E87" s="6"/>
      <c r="F87" s="7"/>
      <c r="G87" s="6"/>
      <c r="H87" s="6"/>
      <c r="I87" s="6"/>
      <c r="J87" s="6"/>
      <c r="K87" s="6"/>
      <c r="L87" s="6"/>
      <c r="M87" s="6"/>
      <c r="N87" s="6"/>
      <c r="O87" s="6"/>
      <c r="P87" s="6"/>
      <c r="Q87" s="6"/>
      <c r="R87" s="6"/>
      <c r="S87" s="6"/>
      <c r="T87" s="6"/>
      <c r="U87" s="6"/>
      <c r="V87" s="6"/>
      <c r="W87" s="6"/>
      <c r="X87" s="6"/>
      <c r="Y87" s="6"/>
      <c r="Z87" s="6"/>
    </row>
    <row r="88" ht="12.0" customHeight="1">
      <c r="A88" s="6"/>
      <c r="B88" s="6"/>
      <c r="C88" s="6"/>
      <c r="D88" s="7"/>
      <c r="E88" s="6"/>
      <c r="F88" s="7"/>
      <c r="G88" s="6"/>
      <c r="H88" s="6"/>
      <c r="I88" s="6"/>
      <c r="J88" s="6"/>
      <c r="K88" s="6"/>
      <c r="L88" s="6"/>
      <c r="M88" s="6"/>
      <c r="N88" s="6"/>
      <c r="O88" s="6"/>
      <c r="P88" s="6"/>
      <c r="Q88" s="6"/>
      <c r="R88" s="6"/>
      <c r="S88" s="6"/>
      <c r="T88" s="6"/>
      <c r="U88" s="6"/>
      <c r="V88" s="6"/>
      <c r="W88" s="6"/>
      <c r="X88" s="6"/>
      <c r="Y88" s="6"/>
      <c r="Z88" s="6"/>
    </row>
    <row r="89" ht="12.0" customHeight="1">
      <c r="A89" s="6"/>
      <c r="B89" s="6"/>
      <c r="C89" s="6"/>
      <c r="D89" s="7"/>
      <c r="E89" s="6"/>
      <c r="F89" s="7"/>
      <c r="G89" s="6"/>
      <c r="H89" s="6"/>
      <c r="I89" s="6"/>
      <c r="J89" s="6"/>
      <c r="K89" s="6"/>
      <c r="L89" s="6"/>
      <c r="M89" s="6"/>
      <c r="N89" s="6"/>
      <c r="O89" s="6"/>
      <c r="P89" s="6"/>
      <c r="Q89" s="6"/>
      <c r="R89" s="6"/>
      <c r="S89" s="6"/>
      <c r="T89" s="6"/>
      <c r="U89" s="6"/>
      <c r="V89" s="6"/>
      <c r="W89" s="6"/>
      <c r="X89" s="6"/>
      <c r="Y89" s="6"/>
      <c r="Z89" s="6"/>
    </row>
    <row r="90" ht="12.0" customHeight="1">
      <c r="A90" s="6"/>
      <c r="B90" s="6"/>
      <c r="C90" s="6"/>
      <c r="D90" s="7"/>
      <c r="E90" s="6"/>
      <c r="F90" s="7"/>
      <c r="G90" s="6"/>
      <c r="H90" s="6"/>
      <c r="I90" s="6"/>
      <c r="J90" s="6"/>
      <c r="K90" s="6"/>
      <c r="L90" s="6"/>
      <c r="M90" s="6"/>
      <c r="N90" s="6"/>
      <c r="O90" s="6"/>
      <c r="P90" s="6"/>
      <c r="Q90" s="6"/>
      <c r="R90" s="6"/>
      <c r="S90" s="6"/>
      <c r="T90" s="6"/>
      <c r="U90" s="6"/>
      <c r="V90" s="6"/>
      <c r="W90" s="6"/>
      <c r="X90" s="6"/>
      <c r="Y90" s="6"/>
      <c r="Z90" s="6"/>
    </row>
    <row r="91" ht="12.0" customHeight="1">
      <c r="A91" s="6"/>
      <c r="B91" s="6"/>
      <c r="C91" s="6"/>
      <c r="D91" s="7"/>
      <c r="E91" s="6"/>
      <c r="F91" s="7"/>
      <c r="G91" s="6"/>
      <c r="H91" s="6"/>
      <c r="I91" s="6"/>
      <c r="J91" s="6"/>
      <c r="K91" s="6"/>
      <c r="L91" s="6"/>
      <c r="M91" s="6"/>
      <c r="N91" s="6"/>
      <c r="O91" s="6"/>
      <c r="P91" s="6"/>
      <c r="Q91" s="6"/>
      <c r="R91" s="6"/>
      <c r="S91" s="6"/>
      <c r="T91" s="6"/>
      <c r="U91" s="6"/>
      <c r="V91" s="6"/>
      <c r="W91" s="6"/>
      <c r="X91" s="6"/>
      <c r="Y91" s="6"/>
      <c r="Z91" s="6"/>
    </row>
    <row r="92" ht="12.0" customHeight="1">
      <c r="A92" s="6"/>
      <c r="B92" s="6"/>
      <c r="C92" s="6"/>
      <c r="D92" s="7"/>
      <c r="E92" s="6"/>
      <c r="F92" s="7"/>
      <c r="G92" s="6"/>
      <c r="H92" s="6"/>
      <c r="I92" s="6"/>
      <c r="J92" s="6"/>
      <c r="K92" s="6"/>
      <c r="L92" s="6"/>
      <c r="M92" s="6"/>
      <c r="N92" s="6"/>
      <c r="O92" s="6"/>
      <c r="P92" s="6"/>
      <c r="Q92" s="6"/>
      <c r="R92" s="6"/>
      <c r="S92" s="6"/>
      <c r="T92" s="6"/>
      <c r="U92" s="6"/>
      <c r="V92" s="6"/>
      <c r="W92" s="6"/>
      <c r="X92" s="6"/>
      <c r="Y92" s="6"/>
      <c r="Z92" s="6"/>
    </row>
    <row r="93" ht="12.0" customHeight="1">
      <c r="A93" s="6"/>
      <c r="B93" s="6"/>
      <c r="C93" s="6"/>
      <c r="D93" s="7"/>
      <c r="E93" s="6"/>
      <c r="F93" s="7"/>
      <c r="G93" s="6"/>
      <c r="H93" s="6"/>
      <c r="I93" s="6"/>
      <c r="J93" s="6"/>
      <c r="K93" s="6"/>
      <c r="L93" s="6"/>
      <c r="M93" s="6"/>
      <c r="N93" s="6"/>
      <c r="O93" s="6"/>
      <c r="P93" s="6"/>
      <c r="Q93" s="6"/>
      <c r="R93" s="6"/>
      <c r="S93" s="6"/>
      <c r="T93" s="6"/>
      <c r="U93" s="6"/>
      <c r="V93" s="6"/>
      <c r="W93" s="6"/>
      <c r="X93" s="6"/>
      <c r="Y93" s="6"/>
      <c r="Z93" s="6"/>
    </row>
    <row r="94" ht="12.0" customHeight="1">
      <c r="A94" s="6"/>
      <c r="B94" s="6"/>
      <c r="C94" s="6"/>
      <c r="D94" s="7"/>
      <c r="E94" s="6"/>
      <c r="F94" s="7"/>
      <c r="G94" s="6"/>
      <c r="H94" s="6"/>
      <c r="I94" s="6"/>
      <c r="J94" s="6"/>
      <c r="K94" s="6"/>
      <c r="L94" s="6"/>
      <c r="M94" s="6"/>
      <c r="N94" s="6"/>
      <c r="O94" s="6"/>
      <c r="P94" s="6"/>
      <c r="Q94" s="6"/>
      <c r="R94" s="6"/>
      <c r="S94" s="6"/>
      <c r="T94" s="6"/>
      <c r="U94" s="6"/>
      <c r="V94" s="6"/>
      <c r="W94" s="6"/>
      <c r="X94" s="6"/>
      <c r="Y94" s="6"/>
      <c r="Z94" s="6"/>
    </row>
    <row r="95" ht="12.0" customHeight="1">
      <c r="A95" s="6"/>
      <c r="B95" s="6"/>
      <c r="C95" s="6"/>
      <c r="D95" s="7"/>
      <c r="E95" s="6"/>
      <c r="F95" s="7"/>
      <c r="G95" s="6"/>
      <c r="H95" s="6"/>
      <c r="I95" s="6"/>
      <c r="J95" s="6"/>
      <c r="K95" s="6"/>
      <c r="L95" s="6"/>
      <c r="M95" s="6"/>
      <c r="N95" s="6"/>
      <c r="O95" s="6"/>
      <c r="P95" s="6"/>
      <c r="Q95" s="6"/>
      <c r="R95" s="6"/>
      <c r="S95" s="6"/>
      <c r="T95" s="6"/>
      <c r="U95" s="6"/>
      <c r="V95" s="6"/>
      <c r="W95" s="6"/>
      <c r="X95" s="6"/>
      <c r="Y95" s="6"/>
      <c r="Z95" s="6"/>
    </row>
    <row r="96" ht="12.0" customHeight="1">
      <c r="A96" s="6"/>
      <c r="B96" s="6"/>
      <c r="C96" s="6"/>
      <c r="D96" s="7"/>
      <c r="E96" s="6"/>
      <c r="F96" s="7"/>
      <c r="G96" s="6"/>
      <c r="H96" s="6"/>
      <c r="I96" s="6"/>
      <c r="J96" s="6"/>
      <c r="K96" s="6"/>
      <c r="L96" s="6"/>
      <c r="M96" s="6"/>
      <c r="N96" s="6"/>
      <c r="O96" s="6"/>
      <c r="P96" s="6"/>
      <c r="Q96" s="6"/>
      <c r="R96" s="6"/>
      <c r="S96" s="6"/>
      <c r="T96" s="6"/>
      <c r="U96" s="6"/>
      <c r="V96" s="6"/>
      <c r="W96" s="6"/>
      <c r="X96" s="6"/>
      <c r="Y96" s="6"/>
      <c r="Z96" s="6"/>
    </row>
    <row r="97" ht="12.0" customHeight="1">
      <c r="A97" s="6"/>
      <c r="B97" s="6"/>
      <c r="C97" s="6"/>
      <c r="D97" s="7"/>
      <c r="E97" s="6"/>
      <c r="F97" s="7"/>
      <c r="G97" s="6"/>
      <c r="H97" s="6"/>
      <c r="I97" s="6"/>
      <c r="J97" s="6"/>
      <c r="K97" s="6"/>
      <c r="L97" s="6"/>
      <c r="M97" s="6"/>
      <c r="N97" s="6"/>
      <c r="O97" s="6"/>
      <c r="P97" s="6"/>
      <c r="Q97" s="6"/>
      <c r="R97" s="6"/>
      <c r="S97" s="6"/>
      <c r="T97" s="6"/>
      <c r="U97" s="6"/>
      <c r="V97" s="6"/>
      <c r="W97" s="6"/>
      <c r="X97" s="6"/>
      <c r="Y97" s="6"/>
      <c r="Z97" s="6"/>
    </row>
    <row r="98" ht="12.0" customHeight="1">
      <c r="A98" s="6"/>
      <c r="B98" s="6"/>
      <c r="C98" s="6"/>
      <c r="D98" s="7"/>
      <c r="E98" s="6"/>
      <c r="F98" s="7"/>
      <c r="G98" s="6"/>
      <c r="H98" s="6"/>
      <c r="I98" s="6"/>
      <c r="J98" s="6"/>
      <c r="K98" s="6"/>
      <c r="L98" s="6"/>
      <c r="M98" s="6"/>
      <c r="N98" s="6"/>
      <c r="O98" s="6"/>
      <c r="P98" s="6"/>
      <c r="Q98" s="6"/>
      <c r="R98" s="6"/>
      <c r="S98" s="6"/>
      <c r="T98" s="6"/>
      <c r="U98" s="6"/>
      <c r="V98" s="6"/>
      <c r="W98" s="6"/>
      <c r="X98" s="6"/>
      <c r="Y98" s="6"/>
      <c r="Z98" s="6"/>
    </row>
    <row r="99" ht="12.0" customHeight="1">
      <c r="A99" s="6"/>
      <c r="B99" s="6"/>
      <c r="C99" s="6"/>
      <c r="D99" s="7"/>
      <c r="E99" s="6"/>
      <c r="F99" s="7"/>
      <c r="G99" s="6"/>
      <c r="H99" s="6"/>
      <c r="I99" s="6"/>
      <c r="J99" s="6"/>
      <c r="K99" s="6"/>
      <c r="L99" s="6"/>
      <c r="M99" s="6"/>
      <c r="N99" s="6"/>
      <c r="O99" s="6"/>
      <c r="P99" s="6"/>
      <c r="Q99" s="6"/>
      <c r="R99" s="6"/>
      <c r="S99" s="6"/>
      <c r="T99" s="6"/>
      <c r="U99" s="6"/>
      <c r="V99" s="6"/>
      <c r="W99" s="6"/>
      <c r="X99" s="6"/>
      <c r="Y99" s="6"/>
      <c r="Z99" s="6"/>
    </row>
    <row r="100" ht="12.0" customHeight="1">
      <c r="A100" s="6"/>
      <c r="B100" s="6"/>
      <c r="C100" s="6"/>
      <c r="D100" s="7"/>
      <c r="E100" s="6"/>
      <c r="F100" s="7"/>
      <c r="G100" s="6"/>
      <c r="H100" s="6"/>
      <c r="I100" s="6"/>
      <c r="J100" s="6"/>
      <c r="K100" s="6"/>
      <c r="L100" s="6"/>
      <c r="M100" s="6"/>
      <c r="N100" s="6"/>
      <c r="O100" s="6"/>
      <c r="P100" s="6"/>
      <c r="Q100" s="6"/>
      <c r="R100" s="6"/>
      <c r="S100" s="6"/>
      <c r="T100" s="6"/>
      <c r="U100" s="6"/>
      <c r="V100" s="6"/>
      <c r="W100" s="6"/>
      <c r="X100" s="6"/>
      <c r="Y100" s="6"/>
      <c r="Z100" s="6"/>
    </row>
    <row r="101" ht="12.0" customHeight="1">
      <c r="A101" s="6"/>
      <c r="B101" s="6"/>
      <c r="C101" s="6"/>
      <c r="D101" s="7"/>
      <c r="E101" s="6"/>
      <c r="F101" s="7"/>
      <c r="G101" s="6"/>
      <c r="H101" s="6"/>
      <c r="I101" s="6"/>
      <c r="J101" s="6"/>
      <c r="K101" s="6"/>
      <c r="L101" s="6"/>
      <c r="M101" s="6"/>
      <c r="N101" s="6"/>
      <c r="O101" s="6"/>
      <c r="P101" s="6"/>
      <c r="Q101" s="6"/>
      <c r="R101" s="6"/>
      <c r="S101" s="6"/>
      <c r="T101" s="6"/>
      <c r="U101" s="6"/>
      <c r="V101" s="6"/>
      <c r="W101" s="6"/>
      <c r="X101" s="6"/>
      <c r="Y101" s="6"/>
      <c r="Z101" s="6"/>
    </row>
    <row r="102" ht="12.0" customHeight="1">
      <c r="A102" s="6"/>
      <c r="B102" s="6"/>
      <c r="C102" s="6"/>
      <c r="D102" s="7"/>
      <c r="E102" s="6"/>
      <c r="F102" s="7"/>
      <c r="G102" s="6"/>
      <c r="H102" s="6"/>
      <c r="I102" s="6"/>
      <c r="J102" s="6"/>
      <c r="K102" s="6"/>
      <c r="L102" s="6"/>
      <c r="M102" s="6"/>
      <c r="N102" s="6"/>
      <c r="O102" s="6"/>
      <c r="P102" s="6"/>
      <c r="Q102" s="6"/>
      <c r="R102" s="6"/>
      <c r="S102" s="6"/>
      <c r="T102" s="6"/>
      <c r="U102" s="6"/>
      <c r="V102" s="6"/>
      <c r="W102" s="6"/>
      <c r="X102" s="6"/>
      <c r="Y102" s="6"/>
      <c r="Z102" s="6"/>
    </row>
    <row r="103" ht="12.0" customHeight="1">
      <c r="A103" s="6"/>
      <c r="B103" s="6"/>
      <c r="C103" s="6"/>
      <c r="D103" s="7"/>
      <c r="E103" s="6"/>
      <c r="F103" s="7"/>
      <c r="G103" s="6"/>
      <c r="H103" s="6"/>
      <c r="I103" s="6"/>
      <c r="J103" s="6"/>
      <c r="K103" s="6"/>
      <c r="L103" s="6"/>
      <c r="M103" s="6"/>
      <c r="N103" s="6"/>
      <c r="O103" s="6"/>
      <c r="P103" s="6"/>
      <c r="Q103" s="6"/>
      <c r="R103" s="6"/>
      <c r="S103" s="6"/>
      <c r="T103" s="6"/>
      <c r="U103" s="6"/>
      <c r="V103" s="6"/>
      <c r="W103" s="6"/>
      <c r="X103" s="6"/>
      <c r="Y103" s="6"/>
      <c r="Z103" s="6"/>
    </row>
    <row r="104" ht="12.0" customHeight="1">
      <c r="A104" s="6"/>
      <c r="B104" s="6"/>
      <c r="C104" s="6"/>
      <c r="D104" s="7"/>
      <c r="E104" s="6"/>
      <c r="F104" s="7"/>
      <c r="G104" s="6"/>
      <c r="H104" s="6"/>
      <c r="I104" s="6"/>
      <c r="J104" s="6"/>
      <c r="K104" s="6"/>
      <c r="L104" s="6"/>
      <c r="M104" s="6"/>
      <c r="N104" s="6"/>
      <c r="O104" s="6"/>
      <c r="P104" s="6"/>
      <c r="Q104" s="6"/>
      <c r="R104" s="6"/>
      <c r="S104" s="6"/>
      <c r="T104" s="6"/>
      <c r="U104" s="6"/>
      <c r="V104" s="6"/>
      <c r="W104" s="6"/>
      <c r="X104" s="6"/>
      <c r="Y104" s="6"/>
      <c r="Z104" s="6"/>
    </row>
    <row r="105" ht="12.0" customHeight="1">
      <c r="A105" s="6"/>
      <c r="B105" s="6"/>
      <c r="C105" s="6"/>
      <c r="D105" s="7"/>
      <c r="E105" s="6"/>
      <c r="F105" s="7"/>
      <c r="G105" s="6"/>
      <c r="H105" s="6"/>
      <c r="I105" s="6"/>
      <c r="J105" s="6"/>
      <c r="K105" s="6"/>
      <c r="L105" s="6"/>
      <c r="M105" s="6"/>
      <c r="N105" s="6"/>
      <c r="O105" s="6"/>
      <c r="P105" s="6"/>
      <c r="Q105" s="6"/>
      <c r="R105" s="6"/>
      <c r="S105" s="6"/>
      <c r="T105" s="6"/>
      <c r="U105" s="6"/>
      <c r="V105" s="6"/>
      <c r="W105" s="6"/>
      <c r="X105" s="6"/>
      <c r="Y105" s="6"/>
      <c r="Z105" s="6"/>
    </row>
    <row r="106" ht="12.0" customHeight="1">
      <c r="A106" s="6"/>
      <c r="B106" s="6"/>
      <c r="C106" s="6"/>
      <c r="D106" s="7"/>
      <c r="E106" s="6"/>
      <c r="F106" s="7"/>
      <c r="G106" s="6"/>
      <c r="H106" s="6"/>
      <c r="I106" s="6"/>
      <c r="J106" s="6"/>
      <c r="K106" s="6"/>
      <c r="L106" s="6"/>
      <c r="M106" s="6"/>
      <c r="N106" s="6"/>
      <c r="O106" s="6"/>
      <c r="P106" s="6"/>
      <c r="Q106" s="6"/>
      <c r="R106" s="6"/>
      <c r="S106" s="6"/>
      <c r="T106" s="6"/>
      <c r="U106" s="6"/>
      <c r="V106" s="6"/>
      <c r="W106" s="6"/>
      <c r="X106" s="6"/>
      <c r="Y106" s="6"/>
      <c r="Z106" s="6"/>
    </row>
    <row r="107" ht="12.0" customHeight="1">
      <c r="A107" s="6"/>
      <c r="B107" s="6"/>
      <c r="C107" s="6"/>
      <c r="D107" s="7"/>
      <c r="E107" s="6"/>
      <c r="F107" s="7"/>
      <c r="G107" s="6"/>
      <c r="H107" s="6"/>
      <c r="I107" s="6"/>
      <c r="J107" s="6"/>
      <c r="K107" s="6"/>
      <c r="L107" s="6"/>
      <c r="M107" s="6"/>
      <c r="N107" s="6"/>
      <c r="O107" s="6"/>
      <c r="P107" s="6"/>
      <c r="Q107" s="6"/>
      <c r="R107" s="6"/>
      <c r="S107" s="6"/>
      <c r="T107" s="6"/>
      <c r="U107" s="6"/>
      <c r="V107" s="6"/>
      <c r="W107" s="6"/>
      <c r="X107" s="6"/>
      <c r="Y107" s="6"/>
      <c r="Z107" s="6"/>
    </row>
    <row r="108" ht="12.0" customHeight="1">
      <c r="A108" s="6"/>
      <c r="B108" s="6"/>
      <c r="C108" s="6"/>
      <c r="D108" s="7"/>
      <c r="E108" s="6"/>
      <c r="F108" s="7"/>
      <c r="G108" s="6"/>
      <c r="H108" s="6"/>
      <c r="I108" s="6"/>
      <c r="J108" s="6"/>
      <c r="K108" s="6"/>
      <c r="L108" s="6"/>
      <c r="M108" s="6"/>
      <c r="N108" s="6"/>
      <c r="O108" s="6"/>
      <c r="P108" s="6"/>
      <c r="Q108" s="6"/>
      <c r="R108" s="6"/>
      <c r="S108" s="6"/>
      <c r="T108" s="6"/>
      <c r="U108" s="6"/>
      <c r="V108" s="6"/>
      <c r="W108" s="6"/>
      <c r="X108" s="6"/>
      <c r="Y108" s="6"/>
      <c r="Z108" s="6"/>
    </row>
    <row r="109" ht="12.0" customHeight="1">
      <c r="A109" s="6"/>
      <c r="B109" s="6"/>
      <c r="C109" s="6"/>
      <c r="D109" s="7"/>
      <c r="E109" s="6"/>
      <c r="F109" s="7"/>
      <c r="G109" s="6"/>
      <c r="H109" s="6"/>
      <c r="I109" s="6"/>
      <c r="J109" s="6"/>
      <c r="K109" s="6"/>
      <c r="L109" s="6"/>
      <c r="M109" s="6"/>
      <c r="N109" s="6"/>
      <c r="O109" s="6"/>
      <c r="P109" s="6"/>
      <c r="Q109" s="6"/>
      <c r="R109" s="6"/>
      <c r="S109" s="6"/>
      <c r="T109" s="6"/>
      <c r="U109" s="6"/>
      <c r="V109" s="6"/>
      <c r="W109" s="6"/>
      <c r="X109" s="6"/>
      <c r="Y109" s="6"/>
      <c r="Z109" s="6"/>
    </row>
    <row r="110" ht="12.0" customHeight="1">
      <c r="A110" s="6"/>
      <c r="B110" s="6"/>
      <c r="C110" s="6"/>
      <c r="D110" s="7"/>
      <c r="E110" s="6"/>
      <c r="F110" s="7"/>
      <c r="G110" s="6"/>
      <c r="H110" s="6"/>
      <c r="I110" s="6"/>
      <c r="J110" s="6"/>
      <c r="K110" s="6"/>
      <c r="L110" s="6"/>
      <c r="M110" s="6"/>
      <c r="N110" s="6"/>
      <c r="O110" s="6"/>
      <c r="P110" s="6"/>
      <c r="Q110" s="6"/>
      <c r="R110" s="6"/>
      <c r="S110" s="6"/>
      <c r="T110" s="6"/>
      <c r="U110" s="6"/>
      <c r="V110" s="6"/>
      <c r="W110" s="6"/>
      <c r="X110" s="6"/>
      <c r="Y110" s="6"/>
      <c r="Z110" s="6"/>
    </row>
    <row r="111" ht="12.0" customHeight="1">
      <c r="A111" s="6"/>
      <c r="B111" s="6"/>
      <c r="C111" s="6"/>
      <c r="D111" s="7"/>
      <c r="E111" s="6"/>
      <c r="F111" s="7"/>
      <c r="G111" s="6"/>
      <c r="H111" s="6"/>
      <c r="I111" s="6"/>
      <c r="J111" s="6"/>
      <c r="K111" s="6"/>
      <c r="L111" s="6"/>
      <c r="M111" s="6"/>
      <c r="N111" s="6"/>
      <c r="O111" s="6"/>
      <c r="P111" s="6"/>
      <c r="Q111" s="6"/>
      <c r="R111" s="6"/>
      <c r="S111" s="6"/>
      <c r="T111" s="6"/>
      <c r="U111" s="6"/>
      <c r="V111" s="6"/>
      <c r="W111" s="6"/>
      <c r="X111" s="6"/>
      <c r="Y111" s="6"/>
      <c r="Z111" s="6"/>
    </row>
    <row r="112" ht="12.0" customHeight="1">
      <c r="A112" s="6"/>
      <c r="B112" s="6"/>
      <c r="C112" s="6"/>
      <c r="D112" s="7"/>
      <c r="E112" s="6"/>
      <c r="F112" s="7"/>
      <c r="G112" s="6"/>
      <c r="H112" s="6"/>
      <c r="I112" s="6"/>
      <c r="J112" s="6"/>
      <c r="K112" s="6"/>
      <c r="L112" s="6"/>
      <c r="M112" s="6"/>
      <c r="N112" s="6"/>
      <c r="O112" s="6"/>
      <c r="P112" s="6"/>
      <c r="Q112" s="6"/>
      <c r="R112" s="6"/>
      <c r="S112" s="6"/>
      <c r="T112" s="6"/>
      <c r="U112" s="6"/>
      <c r="V112" s="6"/>
      <c r="W112" s="6"/>
      <c r="X112" s="6"/>
      <c r="Y112" s="6"/>
      <c r="Z112" s="6"/>
    </row>
    <row r="113" ht="12.0" customHeight="1">
      <c r="A113" s="6"/>
      <c r="B113" s="6"/>
      <c r="C113" s="6"/>
      <c r="D113" s="7"/>
      <c r="E113" s="6"/>
      <c r="F113" s="7"/>
      <c r="G113" s="6"/>
      <c r="H113" s="6"/>
      <c r="I113" s="6"/>
      <c r="J113" s="6"/>
      <c r="K113" s="6"/>
      <c r="L113" s="6"/>
      <c r="M113" s="6"/>
      <c r="N113" s="6"/>
      <c r="O113" s="6"/>
      <c r="P113" s="6"/>
      <c r="Q113" s="6"/>
      <c r="R113" s="6"/>
      <c r="S113" s="6"/>
      <c r="T113" s="6"/>
      <c r="U113" s="6"/>
      <c r="V113" s="6"/>
      <c r="W113" s="6"/>
      <c r="X113" s="6"/>
      <c r="Y113" s="6"/>
      <c r="Z113" s="6"/>
    </row>
    <row r="114" ht="12.0" customHeight="1">
      <c r="A114" s="6"/>
      <c r="B114" s="6"/>
      <c r="C114" s="6"/>
      <c r="D114" s="7"/>
      <c r="E114" s="6"/>
      <c r="F114" s="7"/>
      <c r="G114" s="6"/>
      <c r="H114" s="6"/>
      <c r="I114" s="6"/>
      <c r="J114" s="6"/>
      <c r="K114" s="6"/>
      <c r="L114" s="6"/>
      <c r="M114" s="6"/>
      <c r="N114" s="6"/>
      <c r="O114" s="6"/>
      <c r="P114" s="6"/>
      <c r="Q114" s="6"/>
      <c r="R114" s="6"/>
      <c r="S114" s="6"/>
      <c r="T114" s="6"/>
      <c r="U114" s="6"/>
      <c r="V114" s="6"/>
      <c r="W114" s="6"/>
      <c r="X114" s="6"/>
      <c r="Y114" s="6"/>
      <c r="Z114" s="6"/>
    </row>
    <row r="115" ht="12.0" customHeight="1">
      <c r="A115" s="6"/>
      <c r="B115" s="6"/>
      <c r="C115" s="6"/>
      <c r="D115" s="7"/>
      <c r="E115" s="6"/>
      <c r="F115" s="7"/>
      <c r="G115" s="6"/>
      <c r="H115" s="6"/>
      <c r="I115" s="6"/>
      <c r="J115" s="6"/>
      <c r="K115" s="6"/>
      <c r="L115" s="6"/>
      <c r="M115" s="6"/>
      <c r="N115" s="6"/>
      <c r="O115" s="6"/>
      <c r="P115" s="6"/>
      <c r="Q115" s="6"/>
      <c r="R115" s="6"/>
      <c r="S115" s="6"/>
      <c r="T115" s="6"/>
      <c r="U115" s="6"/>
      <c r="V115" s="6"/>
      <c r="W115" s="6"/>
      <c r="X115" s="6"/>
      <c r="Y115" s="6"/>
      <c r="Z115" s="6"/>
    </row>
    <row r="116" ht="12.0" customHeight="1">
      <c r="A116" s="6"/>
      <c r="B116" s="6"/>
      <c r="C116" s="6"/>
      <c r="D116" s="7"/>
      <c r="E116" s="6"/>
      <c r="F116" s="7"/>
      <c r="G116" s="6"/>
      <c r="H116" s="6"/>
      <c r="I116" s="6"/>
      <c r="J116" s="6"/>
      <c r="K116" s="6"/>
      <c r="L116" s="6"/>
      <c r="M116" s="6"/>
      <c r="N116" s="6"/>
      <c r="O116" s="6"/>
      <c r="P116" s="6"/>
      <c r="Q116" s="6"/>
      <c r="R116" s="6"/>
      <c r="S116" s="6"/>
      <c r="T116" s="6"/>
      <c r="U116" s="6"/>
      <c r="V116" s="6"/>
      <c r="W116" s="6"/>
      <c r="X116" s="6"/>
      <c r="Y116" s="6"/>
      <c r="Z116" s="6"/>
    </row>
    <row r="117" ht="12.0" customHeight="1">
      <c r="A117" s="6"/>
      <c r="B117" s="6"/>
      <c r="C117" s="6"/>
      <c r="D117" s="7"/>
      <c r="E117" s="6"/>
      <c r="F117" s="7"/>
      <c r="G117" s="6"/>
      <c r="H117" s="6"/>
      <c r="I117" s="6"/>
      <c r="J117" s="6"/>
      <c r="K117" s="6"/>
      <c r="L117" s="6"/>
      <c r="M117" s="6"/>
      <c r="N117" s="6"/>
      <c r="O117" s="6"/>
      <c r="P117" s="6"/>
      <c r="Q117" s="6"/>
      <c r="R117" s="6"/>
      <c r="S117" s="6"/>
      <c r="T117" s="6"/>
      <c r="U117" s="6"/>
      <c r="V117" s="6"/>
      <c r="W117" s="6"/>
      <c r="X117" s="6"/>
      <c r="Y117" s="6"/>
      <c r="Z117" s="6"/>
    </row>
    <row r="118" ht="12.0" customHeight="1">
      <c r="A118" s="6"/>
      <c r="B118" s="6"/>
      <c r="C118" s="6"/>
      <c r="D118" s="7"/>
      <c r="E118" s="6"/>
      <c r="F118" s="7"/>
      <c r="G118" s="6"/>
      <c r="H118" s="6"/>
      <c r="I118" s="6"/>
      <c r="J118" s="6"/>
      <c r="K118" s="6"/>
      <c r="L118" s="6"/>
      <c r="M118" s="6"/>
      <c r="N118" s="6"/>
      <c r="O118" s="6"/>
      <c r="P118" s="6"/>
      <c r="Q118" s="6"/>
      <c r="R118" s="6"/>
      <c r="S118" s="6"/>
      <c r="T118" s="6"/>
      <c r="U118" s="6"/>
      <c r="V118" s="6"/>
      <c r="W118" s="6"/>
      <c r="X118" s="6"/>
      <c r="Y118" s="6"/>
      <c r="Z118" s="6"/>
    </row>
    <row r="119" ht="12.0" customHeight="1">
      <c r="A119" s="6"/>
      <c r="B119" s="6"/>
      <c r="C119" s="6"/>
      <c r="D119" s="7"/>
      <c r="E119" s="6"/>
      <c r="F119" s="7"/>
      <c r="G119" s="6"/>
      <c r="H119" s="6"/>
      <c r="I119" s="6"/>
      <c r="J119" s="6"/>
      <c r="K119" s="6"/>
      <c r="L119" s="6"/>
      <c r="M119" s="6"/>
      <c r="N119" s="6"/>
      <c r="O119" s="6"/>
      <c r="P119" s="6"/>
      <c r="Q119" s="6"/>
      <c r="R119" s="6"/>
      <c r="S119" s="6"/>
      <c r="T119" s="6"/>
      <c r="U119" s="6"/>
      <c r="V119" s="6"/>
      <c r="W119" s="6"/>
      <c r="X119" s="6"/>
      <c r="Y119" s="6"/>
      <c r="Z119" s="6"/>
    </row>
    <row r="120" ht="12.0" customHeight="1">
      <c r="A120" s="6"/>
      <c r="B120" s="6"/>
      <c r="C120" s="6"/>
      <c r="D120" s="7"/>
      <c r="E120" s="6"/>
      <c r="F120" s="7"/>
      <c r="G120" s="6"/>
      <c r="H120" s="6"/>
      <c r="I120" s="6"/>
      <c r="J120" s="6"/>
      <c r="K120" s="6"/>
      <c r="L120" s="6"/>
      <c r="M120" s="6"/>
      <c r="N120" s="6"/>
      <c r="O120" s="6"/>
      <c r="P120" s="6"/>
      <c r="Q120" s="6"/>
      <c r="R120" s="6"/>
      <c r="S120" s="6"/>
      <c r="T120" s="6"/>
      <c r="U120" s="6"/>
      <c r="V120" s="6"/>
      <c r="W120" s="6"/>
      <c r="X120" s="6"/>
      <c r="Y120" s="6"/>
      <c r="Z120" s="6"/>
    </row>
    <row r="121" ht="12.0" customHeight="1">
      <c r="A121" s="6"/>
      <c r="B121" s="6"/>
      <c r="C121" s="6"/>
      <c r="D121" s="7"/>
      <c r="E121" s="6"/>
      <c r="F121" s="7"/>
      <c r="G121" s="6"/>
      <c r="H121" s="6"/>
      <c r="I121" s="6"/>
      <c r="J121" s="6"/>
      <c r="K121" s="6"/>
      <c r="L121" s="6"/>
      <c r="M121" s="6"/>
      <c r="N121" s="6"/>
      <c r="O121" s="6"/>
      <c r="P121" s="6"/>
      <c r="Q121" s="6"/>
      <c r="R121" s="6"/>
      <c r="S121" s="6"/>
      <c r="T121" s="6"/>
      <c r="U121" s="6"/>
      <c r="V121" s="6"/>
      <c r="W121" s="6"/>
      <c r="X121" s="6"/>
      <c r="Y121" s="6"/>
      <c r="Z121" s="6"/>
    </row>
    <row r="122" ht="12.0" customHeight="1">
      <c r="A122" s="6"/>
      <c r="B122" s="6"/>
      <c r="C122" s="6"/>
      <c r="D122" s="7"/>
      <c r="E122" s="6"/>
      <c r="F122" s="7"/>
      <c r="G122" s="6"/>
      <c r="H122" s="6"/>
      <c r="I122" s="6"/>
      <c r="J122" s="6"/>
      <c r="K122" s="6"/>
      <c r="L122" s="6"/>
      <c r="M122" s="6"/>
      <c r="N122" s="6"/>
      <c r="O122" s="6"/>
      <c r="P122" s="6"/>
      <c r="Q122" s="6"/>
      <c r="R122" s="6"/>
      <c r="S122" s="6"/>
      <c r="T122" s="6"/>
      <c r="U122" s="6"/>
      <c r="V122" s="6"/>
      <c r="W122" s="6"/>
      <c r="X122" s="6"/>
      <c r="Y122" s="6"/>
      <c r="Z122" s="6"/>
    </row>
    <row r="123" ht="12.0" customHeight="1">
      <c r="A123" s="6"/>
      <c r="B123" s="6"/>
      <c r="C123" s="6"/>
      <c r="D123" s="7"/>
      <c r="E123" s="6"/>
      <c r="F123" s="7"/>
      <c r="G123" s="6"/>
      <c r="H123" s="6"/>
      <c r="I123" s="6"/>
      <c r="J123" s="6"/>
      <c r="K123" s="6"/>
      <c r="L123" s="6"/>
      <c r="M123" s="6"/>
      <c r="N123" s="6"/>
      <c r="O123" s="6"/>
      <c r="P123" s="6"/>
      <c r="Q123" s="6"/>
      <c r="R123" s="6"/>
      <c r="S123" s="6"/>
      <c r="T123" s="6"/>
      <c r="U123" s="6"/>
      <c r="V123" s="6"/>
      <c r="W123" s="6"/>
      <c r="X123" s="6"/>
      <c r="Y123" s="6"/>
      <c r="Z123" s="6"/>
    </row>
    <row r="124" ht="12.0" customHeight="1">
      <c r="A124" s="6"/>
      <c r="B124" s="6"/>
      <c r="C124" s="6"/>
      <c r="D124" s="7"/>
      <c r="E124" s="6"/>
      <c r="F124" s="7"/>
      <c r="G124" s="6"/>
      <c r="H124" s="6"/>
      <c r="I124" s="6"/>
      <c r="J124" s="6"/>
      <c r="K124" s="6"/>
      <c r="L124" s="6"/>
      <c r="M124" s="6"/>
      <c r="N124" s="6"/>
      <c r="O124" s="6"/>
      <c r="P124" s="6"/>
      <c r="Q124" s="6"/>
      <c r="R124" s="6"/>
      <c r="S124" s="6"/>
      <c r="T124" s="6"/>
      <c r="U124" s="6"/>
      <c r="V124" s="6"/>
      <c r="W124" s="6"/>
      <c r="X124" s="6"/>
      <c r="Y124" s="6"/>
      <c r="Z124" s="6"/>
    </row>
    <row r="125" ht="12.0" customHeight="1">
      <c r="A125" s="6"/>
      <c r="B125" s="6"/>
      <c r="C125" s="6"/>
      <c r="D125" s="7"/>
      <c r="E125" s="6"/>
      <c r="F125" s="7"/>
      <c r="G125" s="6"/>
      <c r="H125" s="6"/>
      <c r="I125" s="6"/>
      <c r="J125" s="6"/>
      <c r="K125" s="6"/>
      <c r="L125" s="6"/>
      <c r="M125" s="6"/>
      <c r="N125" s="6"/>
      <c r="O125" s="6"/>
      <c r="P125" s="6"/>
      <c r="Q125" s="6"/>
      <c r="R125" s="6"/>
      <c r="S125" s="6"/>
      <c r="T125" s="6"/>
      <c r="U125" s="6"/>
      <c r="V125" s="6"/>
      <c r="W125" s="6"/>
      <c r="X125" s="6"/>
      <c r="Y125" s="6"/>
      <c r="Z125" s="6"/>
    </row>
    <row r="126" ht="12.0" customHeight="1">
      <c r="A126" s="6"/>
      <c r="B126" s="6"/>
      <c r="C126" s="6"/>
      <c r="D126" s="7"/>
      <c r="E126" s="6"/>
      <c r="F126" s="7"/>
      <c r="G126" s="6"/>
      <c r="H126" s="6"/>
      <c r="I126" s="6"/>
      <c r="J126" s="6"/>
      <c r="K126" s="6"/>
      <c r="L126" s="6"/>
      <c r="M126" s="6"/>
      <c r="N126" s="6"/>
      <c r="O126" s="6"/>
      <c r="P126" s="6"/>
      <c r="Q126" s="6"/>
      <c r="R126" s="6"/>
      <c r="S126" s="6"/>
      <c r="T126" s="6"/>
      <c r="U126" s="6"/>
      <c r="V126" s="6"/>
      <c r="W126" s="6"/>
      <c r="X126" s="6"/>
      <c r="Y126" s="6"/>
      <c r="Z126" s="6"/>
    </row>
    <row r="127" ht="12.0" customHeight="1">
      <c r="A127" s="6"/>
      <c r="B127" s="6"/>
      <c r="C127" s="6"/>
      <c r="D127" s="7"/>
      <c r="E127" s="6"/>
      <c r="F127" s="7"/>
      <c r="G127" s="6"/>
      <c r="H127" s="6"/>
      <c r="I127" s="6"/>
      <c r="J127" s="6"/>
      <c r="K127" s="6"/>
      <c r="L127" s="6"/>
      <c r="M127" s="6"/>
      <c r="N127" s="6"/>
      <c r="O127" s="6"/>
      <c r="P127" s="6"/>
      <c r="Q127" s="6"/>
      <c r="R127" s="6"/>
      <c r="S127" s="6"/>
      <c r="T127" s="6"/>
      <c r="U127" s="6"/>
      <c r="V127" s="6"/>
      <c r="W127" s="6"/>
      <c r="X127" s="6"/>
      <c r="Y127" s="6"/>
      <c r="Z127" s="6"/>
    </row>
    <row r="128" ht="12.0" customHeight="1">
      <c r="A128" s="6"/>
      <c r="B128" s="6"/>
      <c r="C128" s="6"/>
      <c r="D128" s="7"/>
      <c r="E128" s="6"/>
      <c r="F128" s="7"/>
      <c r="G128" s="6"/>
      <c r="H128" s="6"/>
      <c r="I128" s="6"/>
      <c r="J128" s="6"/>
      <c r="K128" s="6"/>
      <c r="L128" s="6"/>
      <c r="M128" s="6"/>
      <c r="N128" s="6"/>
      <c r="O128" s="6"/>
      <c r="P128" s="6"/>
      <c r="Q128" s="6"/>
      <c r="R128" s="6"/>
      <c r="S128" s="6"/>
      <c r="T128" s="6"/>
      <c r="U128" s="6"/>
      <c r="V128" s="6"/>
      <c r="W128" s="6"/>
      <c r="X128" s="6"/>
      <c r="Y128" s="6"/>
      <c r="Z128" s="6"/>
    </row>
    <row r="129" ht="12.0" customHeight="1">
      <c r="A129" s="6"/>
      <c r="B129" s="6"/>
      <c r="C129" s="6"/>
      <c r="D129" s="7"/>
      <c r="E129" s="6"/>
      <c r="F129" s="7"/>
      <c r="G129" s="6"/>
      <c r="H129" s="6"/>
      <c r="I129" s="6"/>
      <c r="J129" s="6"/>
      <c r="K129" s="6"/>
      <c r="L129" s="6"/>
      <c r="M129" s="6"/>
      <c r="N129" s="6"/>
      <c r="O129" s="6"/>
      <c r="P129" s="6"/>
      <c r="Q129" s="6"/>
      <c r="R129" s="6"/>
      <c r="S129" s="6"/>
      <c r="T129" s="6"/>
      <c r="U129" s="6"/>
      <c r="V129" s="6"/>
      <c r="W129" s="6"/>
      <c r="X129" s="6"/>
      <c r="Y129" s="6"/>
      <c r="Z129" s="6"/>
    </row>
    <row r="130" ht="12.0" customHeight="1">
      <c r="A130" s="6"/>
      <c r="B130" s="6"/>
      <c r="C130" s="6"/>
      <c r="D130" s="7"/>
      <c r="E130" s="6"/>
      <c r="F130" s="7"/>
      <c r="G130" s="6"/>
      <c r="H130" s="6"/>
      <c r="I130" s="6"/>
      <c r="J130" s="6"/>
      <c r="K130" s="6"/>
      <c r="L130" s="6"/>
      <c r="M130" s="6"/>
      <c r="N130" s="6"/>
      <c r="O130" s="6"/>
      <c r="P130" s="6"/>
      <c r="Q130" s="6"/>
      <c r="R130" s="6"/>
      <c r="S130" s="6"/>
      <c r="T130" s="6"/>
      <c r="U130" s="6"/>
      <c r="V130" s="6"/>
      <c r="W130" s="6"/>
      <c r="X130" s="6"/>
      <c r="Y130" s="6"/>
      <c r="Z130" s="6"/>
    </row>
    <row r="131" ht="12.0" customHeight="1">
      <c r="A131" s="6"/>
      <c r="B131" s="6"/>
      <c r="C131" s="6"/>
      <c r="D131" s="7"/>
      <c r="E131" s="6"/>
      <c r="F131" s="7"/>
      <c r="G131" s="6"/>
      <c r="H131" s="6"/>
      <c r="I131" s="6"/>
      <c r="J131" s="6"/>
      <c r="K131" s="6"/>
      <c r="L131" s="6"/>
      <c r="M131" s="6"/>
      <c r="N131" s="6"/>
      <c r="O131" s="6"/>
      <c r="P131" s="6"/>
      <c r="Q131" s="6"/>
      <c r="R131" s="6"/>
      <c r="S131" s="6"/>
      <c r="T131" s="6"/>
      <c r="U131" s="6"/>
      <c r="V131" s="6"/>
      <c r="W131" s="6"/>
      <c r="X131" s="6"/>
      <c r="Y131" s="6"/>
      <c r="Z131" s="6"/>
    </row>
    <row r="132" ht="12.0" customHeight="1">
      <c r="A132" s="6"/>
      <c r="B132" s="6"/>
      <c r="C132" s="6"/>
      <c r="D132" s="7"/>
      <c r="E132" s="6"/>
      <c r="F132" s="7"/>
      <c r="G132" s="6"/>
      <c r="H132" s="6"/>
      <c r="I132" s="6"/>
      <c r="J132" s="6"/>
      <c r="K132" s="6"/>
      <c r="L132" s="6"/>
      <c r="M132" s="6"/>
      <c r="N132" s="6"/>
      <c r="O132" s="6"/>
      <c r="P132" s="6"/>
      <c r="Q132" s="6"/>
      <c r="R132" s="6"/>
      <c r="S132" s="6"/>
      <c r="T132" s="6"/>
      <c r="U132" s="6"/>
      <c r="V132" s="6"/>
      <c r="W132" s="6"/>
      <c r="X132" s="6"/>
      <c r="Y132" s="6"/>
      <c r="Z132" s="6"/>
    </row>
    <row r="133" ht="12.0" customHeight="1">
      <c r="A133" s="6"/>
      <c r="B133" s="6"/>
      <c r="C133" s="6"/>
      <c r="D133" s="7"/>
      <c r="E133" s="6"/>
      <c r="F133" s="7"/>
      <c r="G133" s="6"/>
      <c r="H133" s="6"/>
      <c r="I133" s="6"/>
      <c r="J133" s="6"/>
      <c r="K133" s="6"/>
      <c r="L133" s="6"/>
      <c r="M133" s="6"/>
      <c r="N133" s="6"/>
      <c r="O133" s="6"/>
      <c r="P133" s="6"/>
      <c r="Q133" s="6"/>
      <c r="R133" s="6"/>
      <c r="S133" s="6"/>
      <c r="T133" s="6"/>
      <c r="U133" s="6"/>
      <c r="V133" s="6"/>
      <c r="W133" s="6"/>
      <c r="X133" s="6"/>
      <c r="Y133" s="6"/>
      <c r="Z133" s="6"/>
    </row>
    <row r="134" ht="12.0" customHeight="1">
      <c r="A134" s="6"/>
      <c r="B134" s="6"/>
      <c r="C134" s="6"/>
      <c r="D134" s="7"/>
      <c r="E134" s="6"/>
      <c r="F134" s="7"/>
      <c r="G134" s="6"/>
      <c r="H134" s="6"/>
      <c r="I134" s="6"/>
      <c r="J134" s="6"/>
      <c r="K134" s="6"/>
      <c r="L134" s="6"/>
      <c r="M134" s="6"/>
      <c r="N134" s="6"/>
      <c r="O134" s="6"/>
      <c r="P134" s="6"/>
      <c r="Q134" s="6"/>
      <c r="R134" s="6"/>
      <c r="S134" s="6"/>
      <c r="T134" s="6"/>
      <c r="U134" s="6"/>
      <c r="V134" s="6"/>
      <c r="W134" s="6"/>
      <c r="X134" s="6"/>
      <c r="Y134" s="6"/>
      <c r="Z134" s="6"/>
    </row>
    <row r="135" ht="12.0" customHeight="1">
      <c r="A135" s="6"/>
      <c r="B135" s="6"/>
      <c r="C135" s="6"/>
      <c r="D135" s="7"/>
      <c r="E135" s="6"/>
      <c r="F135" s="7"/>
      <c r="G135" s="6"/>
      <c r="H135" s="6"/>
      <c r="I135" s="6"/>
      <c r="J135" s="6"/>
      <c r="K135" s="6"/>
      <c r="L135" s="6"/>
      <c r="M135" s="6"/>
      <c r="N135" s="6"/>
      <c r="O135" s="6"/>
      <c r="P135" s="6"/>
      <c r="Q135" s="6"/>
      <c r="R135" s="6"/>
      <c r="S135" s="6"/>
      <c r="T135" s="6"/>
      <c r="U135" s="6"/>
      <c r="V135" s="6"/>
      <c r="W135" s="6"/>
      <c r="X135" s="6"/>
      <c r="Y135" s="6"/>
      <c r="Z135" s="6"/>
    </row>
    <row r="136" ht="12.0" customHeight="1">
      <c r="A136" s="6"/>
      <c r="B136" s="6"/>
      <c r="C136" s="6"/>
      <c r="D136" s="7"/>
      <c r="E136" s="6"/>
      <c r="F136" s="7"/>
      <c r="G136" s="6"/>
      <c r="H136" s="6"/>
      <c r="I136" s="6"/>
      <c r="J136" s="6"/>
      <c r="K136" s="6"/>
      <c r="L136" s="6"/>
      <c r="M136" s="6"/>
      <c r="N136" s="6"/>
      <c r="O136" s="6"/>
      <c r="P136" s="6"/>
      <c r="Q136" s="6"/>
      <c r="R136" s="6"/>
      <c r="S136" s="6"/>
      <c r="T136" s="6"/>
      <c r="U136" s="6"/>
      <c r="V136" s="6"/>
      <c r="W136" s="6"/>
      <c r="X136" s="6"/>
      <c r="Y136" s="6"/>
      <c r="Z136" s="6"/>
    </row>
    <row r="137" ht="12.0" customHeight="1">
      <c r="A137" s="6"/>
      <c r="B137" s="6"/>
      <c r="C137" s="6"/>
      <c r="D137" s="7"/>
      <c r="E137" s="6"/>
      <c r="F137" s="7"/>
      <c r="G137" s="6"/>
      <c r="H137" s="6"/>
      <c r="I137" s="6"/>
      <c r="J137" s="6"/>
      <c r="K137" s="6"/>
      <c r="L137" s="6"/>
      <c r="M137" s="6"/>
      <c r="N137" s="6"/>
      <c r="O137" s="6"/>
      <c r="P137" s="6"/>
      <c r="Q137" s="6"/>
      <c r="R137" s="6"/>
      <c r="S137" s="6"/>
      <c r="T137" s="6"/>
      <c r="U137" s="6"/>
      <c r="V137" s="6"/>
      <c r="W137" s="6"/>
      <c r="X137" s="6"/>
      <c r="Y137" s="6"/>
      <c r="Z137" s="6"/>
    </row>
    <row r="138" ht="12.0" customHeight="1">
      <c r="A138" s="6"/>
      <c r="B138" s="6"/>
      <c r="C138" s="6"/>
      <c r="D138" s="7"/>
      <c r="E138" s="6"/>
      <c r="F138" s="7"/>
      <c r="G138" s="6"/>
      <c r="H138" s="6"/>
      <c r="I138" s="6"/>
      <c r="J138" s="6"/>
      <c r="K138" s="6"/>
      <c r="L138" s="6"/>
      <c r="M138" s="6"/>
      <c r="N138" s="6"/>
      <c r="O138" s="6"/>
      <c r="P138" s="6"/>
      <c r="Q138" s="6"/>
      <c r="R138" s="6"/>
      <c r="S138" s="6"/>
      <c r="T138" s="6"/>
      <c r="U138" s="6"/>
      <c r="V138" s="6"/>
      <c r="W138" s="6"/>
      <c r="X138" s="6"/>
      <c r="Y138" s="6"/>
      <c r="Z138" s="6"/>
    </row>
    <row r="139" ht="12.0" customHeight="1">
      <c r="A139" s="6"/>
      <c r="B139" s="6"/>
      <c r="C139" s="6"/>
      <c r="D139" s="7"/>
      <c r="E139" s="6"/>
      <c r="F139" s="7"/>
      <c r="G139" s="6"/>
      <c r="H139" s="6"/>
      <c r="I139" s="6"/>
      <c r="J139" s="6"/>
      <c r="K139" s="6"/>
      <c r="L139" s="6"/>
      <c r="M139" s="6"/>
      <c r="N139" s="6"/>
      <c r="O139" s="6"/>
      <c r="P139" s="6"/>
      <c r="Q139" s="6"/>
      <c r="R139" s="6"/>
      <c r="S139" s="6"/>
      <c r="T139" s="6"/>
      <c r="U139" s="6"/>
      <c r="V139" s="6"/>
      <c r="W139" s="6"/>
      <c r="X139" s="6"/>
      <c r="Y139" s="6"/>
      <c r="Z139" s="6"/>
    </row>
    <row r="140" ht="12.0" customHeight="1">
      <c r="A140" s="6"/>
      <c r="B140" s="6"/>
      <c r="C140" s="6"/>
      <c r="D140" s="7"/>
      <c r="E140" s="6"/>
      <c r="F140" s="7"/>
      <c r="G140" s="6"/>
      <c r="H140" s="6"/>
      <c r="I140" s="6"/>
      <c r="J140" s="6"/>
      <c r="K140" s="6"/>
      <c r="L140" s="6"/>
      <c r="M140" s="6"/>
      <c r="N140" s="6"/>
      <c r="O140" s="6"/>
      <c r="P140" s="6"/>
      <c r="Q140" s="6"/>
      <c r="R140" s="6"/>
      <c r="S140" s="6"/>
      <c r="T140" s="6"/>
      <c r="U140" s="6"/>
      <c r="V140" s="6"/>
      <c r="W140" s="6"/>
      <c r="X140" s="6"/>
      <c r="Y140" s="6"/>
      <c r="Z140" s="6"/>
    </row>
    <row r="141" ht="12.0" customHeight="1">
      <c r="A141" s="6"/>
      <c r="B141" s="6"/>
      <c r="C141" s="6"/>
      <c r="D141" s="7"/>
      <c r="E141" s="6"/>
      <c r="F141" s="7"/>
      <c r="G141" s="6"/>
      <c r="H141" s="6"/>
      <c r="I141" s="6"/>
      <c r="J141" s="6"/>
      <c r="K141" s="6"/>
      <c r="L141" s="6"/>
      <c r="M141" s="6"/>
      <c r="N141" s="6"/>
      <c r="O141" s="6"/>
      <c r="P141" s="6"/>
      <c r="Q141" s="6"/>
      <c r="R141" s="6"/>
      <c r="S141" s="6"/>
      <c r="T141" s="6"/>
      <c r="U141" s="6"/>
      <c r="V141" s="6"/>
      <c r="W141" s="6"/>
      <c r="X141" s="6"/>
      <c r="Y141" s="6"/>
      <c r="Z141" s="6"/>
    </row>
    <row r="142" ht="12.0" customHeight="1">
      <c r="A142" s="6"/>
      <c r="B142" s="6"/>
      <c r="C142" s="6"/>
      <c r="D142" s="7"/>
      <c r="E142" s="6"/>
      <c r="F142" s="7"/>
      <c r="G142" s="6"/>
      <c r="H142" s="6"/>
      <c r="I142" s="6"/>
      <c r="J142" s="6"/>
      <c r="K142" s="6"/>
      <c r="L142" s="6"/>
      <c r="M142" s="6"/>
      <c r="N142" s="6"/>
      <c r="O142" s="6"/>
      <c r="P142" s="6"/>
      <c r="Q142" s="6"/>
      <c r="R142" s="6"/>
      <c r="S142" s="6"/>
      <c r="T142" s="6"/>
      <c r="U142" s="6"/>
      <c r="V142" s="6"/>
      <c r="W142" s="6"/>
      <c r="X142" s="6"/>
      <c r="Y142" s="6"/>
      <c r="Z142" s="6"/>
    </row>
    <row r="143" ht="12.0" customHeight="1">
      <c r="A143" s="6"/>
      <c r="B143" s="6"/>
      <c r="C143" s="6"/>
      <c r="D143" s="7"/>
      <c r="E143" s="6"/>
      <c r="F143" s="7"/>
      <c r="G143" s="6"/>
      <c r="H143" s="6"/>
      <c r="I143" s="6"/>
      <c r="J143" s="6"/>
      <c r="K143" s="6"/>
      <c r="L143" s="6"/>
      <c r="M143" s="6"/>
      <c r="N143" s="6"/>
      <c r="O143" s="6"/>
      <c r="P143" s="6"/>
      <c r="Q143" s="6"/>
      <c r="R143" s="6"/>
      <c r="S143" s="6"/>
      <c r="T143" s="6"/>
      <c r="U143" s="6"/>
      <c r="V143" s="6"/>
      <c r="W143" s="6"/>
      <c r="X143" s="6"/>
      <c r="Y143" s="6"/>
      <c r="Z143" s="6"/>
    </row>
    <row r="144" ht="12.0" customHeight="1">
      <c r="A144" s="6"/>
      <c r="B144" s="6"/>
      <c r="C144" s="6"/>
      <c r="D144" s="7"/>
      <c r="E144" s="6"/>
      <c r="F144" s="7"/>
      <c r="G144" s="6"/>
      <c r="H144" s="6"/>
      <c r="I144" s="6"/>
      <c r="J144" s="6"/>
      <c r="K144" s="6"/>
      <c r="L144" s="6"/>
      <c r="M144" s="6"/>
      <c r="N144" s="6"/>
      <c r="O144" s="6"/>
      <c r="P144" s="6"/>
      <c r="Q144" s="6"/>
      <c r="R144" s="6"/>
      <c r="S144" s="6"/>
      <c r="T144" s="6"/>
      <c r="U144" s="6"/>
      <c r="V144" s="6"/>
      <c r="W144" s="6"/>
      <c r="X144" s="6"/>
      <c r="Y144" s="6"/>
      <c r="Z144" s="6"/>
    </row>
    <row r="145" ht="12.0" customHeight="1">
      <c r="A145" s="6"/>
      <c r="B145" s="6"/>
      <c r="C145" s="6"/>
      <c r="D145" s="7"/>
      <c r="E145" s="6"/>
      <c r="F145" s="7"/>
      <c r="G145" s="6"/>
      <c r="H145" s="6"/>
      <c r="I145" s="6"/>
      <c r="J145" s="6"/>
      <c r="K145" s="6"/>
      <c r="L145" s="6"/>
      <c r="M145" s="6"/>
      <c r="N145" s="6"/>
      <c r="O145" s="6"/>
      <c r="P145" s="6"/>
      <c r="Q145" s="6"/>
      <c r="R145" s="6"/>
      <c r="S145" s="6"/>
      <c r="T145" s="6"/>
      <c r="U145" s="6"/>
      <c r="V145" s="6"/>
      <c r="W145" s="6"/>
      <c r="X145" s="6"/>
      <c r="Y145" s="6"/>
      <c r="Z145" s="6"/>
    </row>
    <row r="146" ht="12.0" customHeight="1">
      <c r="A146" s="6"/>
      <c r="B146" s="6"/>
      <c r="C146" s="6"/>
      <c r="D146" s="7"/>
      <c r="E146" s="6"/>
      <c r="F146" s="7"/>
      <c r="G146" s="6"/>
      <c r="H146" s="6"/>
      <c r="I146" s="6"/>
      <c r="J146" s="6"/>
      <c r="K146" s="6"/>
      <c r="L146" s="6"/>
      <c r="M146" s="6"/>
      <c r="N146" s="6"/>
      <c r="O146" s="6"/>
      <c r="P146" s="6"/>
      <c r="Q146" s="6"/>
      <c r="R146" s="6"/>
      <c r="S146" s="6"/>
      <c r="T146" s="6"/>
      <c r="U146" s="6"/>
      <c r="V146" s="6"/>
      <c r="W146" s="6"/>
      <c r="X146" s="6"/>
      <c r="Y146" s="6"/>
      <c r="Z146" s="6"/>
    </row>
    <row r="147" ht="12.0" customHeight="1">
      <c r="A147" s="6"/>
      <c r="B147" s="6"/>
      <c r="C147" s="6"/>
      <c r="D147" s="7"/>
      <c r="E147" s="6"/>
      <c r="F147" s="7"/>
      <c r="G147" s="6"/>
      <c r="H147" s="6"/>
      <c r="I147" s="6"/>
      <c r="J147" s="6"/>
      <c r="K147" s="6"/>
      <c r="L147" s="6"/>
      <c r="M147" s="6"/>
      <c r="N147" s="6"/>
      <c r="O147" s="6"/>
      <c r="P147" s="6"/>
      <c r="Q147" s="6"/>
      <c r="R147" s="6"/>
      <c r="S147" s="6"/>
      <c r="T147" s="6"/>
      <c r="U147" s="6"/>
      <c r="V147" s="6"/>
      <c r="W147" s="6"/>
      <c r="X147" s="6"/>
      <c r="Y147" s="6"/>
      <c r="Z147" s="6"/>
    </row>
    <row r="148" ht="12.0" customHeight="1">
      <c r="A148" s="6"/>
      <c r="B148" s="6"/>
      <c r="C148" s="6"/>
      <c r="D148" s="7"/>
      <c r="E148" s="6"/>
      <c r="F148" s="7"/>
      <c r="G148" s="6"/>
      <c r="H148" s="6"/>
      <c r="I148" s="6"/>
      <c r="J148" s="6"/>
      <c r="K148" s="6"/>
      <c r="L148" s="6"/>
      <c r="M148" s="6"/>
      <c r="N148" s="6"/>
      <c r="O148" s="6"/>
      <c r="P148" s="6"/>
      <c r="Q148" s="6"/>
      <c r="R148" s="6"/>
      <c r="S148" s="6"/>
      <c r="T148" s="6"/>
      <c r="U148" s="6"/>
      <c r="V148" s="6"/>
      <c r="W148" s="6"/>
      <c r="X148" s="6"/>
      <c r="Y148" s="6"/>
      <c r="Z148" s="6"/>
    </row>
    <row r="149" ht="12.0" customHeight="1">
      <c r="A149" s="6"/>
      <c r="B149" s="6"/>
      <c r="C149" s="6"/>
      <c r="D149" s="7"/>
      <c r="E149" s="6"/>
      <c r="F149" s="7"/>
      <c r="G149" s="6"/>
      <c r="H149" s="6"/>
      <c r="I149" s="6"/>
      <c r="J149" s="6"/>
      <c r="K149" s="6"/>
      <c r="L149" s="6"/>
      <c r="M149" s="6"/>
      <c r="N149" s="6"/>
      <c r="O149" s="6"/>
      <c r="P149" s="6"/>
      <c r="Q149" s="6"/>
      <c r="R149" s="6"/>
      <c r="S149" s="6"/>
      <c r="T149" s="6"/>
      <c r="U149" s="6"/>
      <c r="V149" s="6"/>
      <c r="W149" s="6"/>
      <c r="X149" s="6"/>
      <c r="Y149" s="6"/>
      <c r="Z149" s="6"/>
    </row>
    <row r="150" ht="12.0" customHeight="1">
      <c r="A150" s="6"/>
      <c r="B150" s="6"/>
      <c r="C150" s="6"/>
      <c r="D150" s="7"/>
      <c r="E150" s="6"/>
      <c r="F150" s="7"/>
      <c r="G150" s="6"/>
      <c r="H150" s="6"/>
      <c r="I150" s="6"/>
      <c r="J150" s="6"/>
      <c r="K150" s="6"/>
      <c r="L150" s="6"/>
      <c r="M150" s="6"/>
      <c r="N150" s="6"/>
      <c r="O150" s="6"/>
      <c r="P150" s="6"/>
      <c r="Q150" s="6"/>
      <c r="R150" s="6"/>
      <c r="S150" s="6"/>
      <c r="T150" s="6"/>
      <c r="U150" s="6"/>
      <c r="V150" s="6"/>
      <c r="W150" s="6"/>
      <c r="X150" s="6"/>
      <c r="Y150" s="6"/>
      <c r="Z150" s="6"/>
    </row>
    <row r="151" ht="12.0" customHeight="1">
      <c r="A151" s="6"/>
      <c r="B151" s="6"/>
      <c r="C151" s="6"/>
      <c r="D151" s="7"/>
      <c r="E151" s="6"/>
      <c r="F151" s="7"/>
      <c r="G151" s="6"/>
      <c r="H151" s="6"/>
      <c r="I151" s="6"/>
      <c r="J151" s="6"/>
      <c r="K151" s="6"/>
      <c r="L151" s="6"/>
      <c r="M151" s="6"/>
      <c r="N151" s="6"/>
      <c r="O151" s="6"/>
      <c r="P151" s="6"/>
      <c r="Q151" s="6"/>
      <c r="R151" s="6"/>
      <c r="S151" s="6"/>
      <c r="T151" s="6"/>
      <c r="U151" s="6"/>
      <c r="V151" s="6"/>
      <c r="W151" s="6"/>
      <c r="X151" s="6"/>
      <c r="Y151" s="6"/>
      <c r="Z151" s="6"/>
    </row>
    <row r="152" ht="12.0" customHeight="1">
      <c r="A152" s="6"/>
      <c r="B152" s="6"/>
      <c r="C152" s="6"/>
      <c r="D152" s="7"/>
      <c r="E152" s="6"/>
      <c r="F152" s="7"/>
      <c r="G152" s="6"/>
      <c r="H152" s="6"/>
      <c r="I152" s="6"/>
      <c r="J152" s="6"/>
      <c r="K152" s="6"/>
      <c r="L152" s="6"/>
      <c r="M152" s="6"/>
      <c r="N152" s="6"/>
      <c r="O152" s="6"/>
      <c r="P152" s="6"/>
      <c r="Q152" s="6"/>
      <c r="R152" s="6"/>
      <c r="S152" s="6"/>
      <c r="T152" s="6"/>
      <c r="U152" s="6"/>
      <c r="V152" s="6"/>
      <c r="W152" s="6"/>
      <c r="X152" s="6"/>
      <c r="Y152" s="6"/>
      <c r="Z152" s="6"/>
    </row>
    <row r="153" ht="12.0" customHeight="1">
      <c r="A153" s="6"/>
      <c r="B153" s="6"/>
      <c r="C153" s="6"/>
      <c r="D153" s="7"/>
      <c r="E153" s="6"/>
      <c r="F153" s="7"/>
      <c r="G153" s="6"/>
      <c r="H153" s="6"/>
      <c r="I153" s="6"/>
      <c r="J153" s="6"/>
      <c r="K153" s="6"/>
      <c r="L153" s="6"/>
      <c r="M153" s="6"/>
      <c r="N153" s="6"/>
      <c r="O153" s="6"/>
      <c r="P153" s="6"/>
      <c r="Q153" s="6"/>
      <c r="R153" s="6"/>
      <c r="S153" s="6"/>
      <c r="T153" s="6"/>
      <c r="U153" s="6"/>
      <c r="V153" s="6"/>
      <c r="W153" s="6"/>
      <c r="X153" s="6"/>
      <c r="Y153" s="6"/>
      <c r="Z153" s="6"/>
    </row>
    <row r="154" ht="12.0" customHeight="1">
      <c r="A154" s="6"/>
      <c r="B154" s="6"/>
      <c r="C154" s="6"/>
      <c r="D154" s="7"/>
      <c r="E154" s="6"/>
      <c r="F154" s="7"/>
      <c r="G154" s="6"/>
      <c r="H154" s="6"/>
      <c r="I154" s="6"/>
      <c r="J154" s="6"/>
      <c r="K154" s="6"/>
      <c r="L154" s="6"/>
      <c r="M154" s="6"/>
      <c r="N154" s="6"/>
      <c r="O154" s="6"/>
      <c r="P154" s="6"/>
      <c r="Q154" s="6"/>
      <c r="R154" s="6"/>
      <c r="S154" s="6"/>
      <c r="T154" s="6"/>
      <c r="U154" s="6"/>
      <c r="V154" s="6"/>
      <c r="W154" s="6"/>
      <c r="X154" s="6"/>
      <c r="Y154" s="6"/>
      <c r="Z154" s="6"/>
    </row>
    <row r="155" ht="12.0" customHeight="1">
      <c r="A155" s="6"/>
      <c r="B155" s="6"/>
      <c r="C155" s="6"/>
      <c r="D155" s="7"/>
      <c r="E155" s="6"/>
      <c r="F155" s="7"/>
      <c r="G155" s="6"/>
      <c r="H155" s="6"/>
      <c r="I155" s="6"/>
      <c r="J155" s="6"/>
      <c r="K155" s="6"/>
      <c r="L155" s="6"/>
      <c r="M155" s="6"/>
      <c r="N155" s="6"/>
      <c r="O155" s="6"/>
      <c r="P155" s="6"/>
      <c r="Q155" s="6"/>
      <c r="R155" s="6"/>
      <c r="S155" s="6"/>
      <c r="T155" s="6"/>
      <c r="U155" s="6"/>
      <c r="V155" s="6"/>
      <c r="W155" s="6"/>
      <c r="X155" s="6"/>
      <c r="Y155" s="6"/>
      <c r="Z155" s="6"/>
    </row>
    <row r="156" ht="12.0" customHeight="1">
      <c r="A156" s="6"/>
      <c r="B156" s="6"/>
      <c r="C156" s="6"/>
      <c r="D156" s="7"/>
      <c r="E156" s="6"/>
      <c r="F156" s="7"/>
      <c r="G156" s="6"/>
      <c r="H156" s="6"/>
      <c r="I156" s="6"/>
      <c r="J156" s="6"/>
      <c r="K156" s="6"/>
      <c r="L156" s="6"/>
      <c r="M156" s="6"/>
      <c r="N156" s="6"/>
      <c r="O156" s="6"/>
      <c r="P156" s="6"/>
      <c r="Q156" s="6"/>
      <c r="R156" s="6"/>
      <c r="S156" s="6"/>
      <c r="T156" s="6"/>
      <c r="U156" s="6"/>
      <c r="V156" s="6"/>
      <c r="W156" s="6"/>
      <c r="X156" s="6"/>
      <c r="Y156" s="6"/>
      <c r="Z156" s="6"/>
    </row>
    <row r="157" ht="12.0" customHeight="1">
      <c r="A157" s="6"/>
      <c r="B157" s="6"/>
      <c r="C157" s="6"/>
      <c r="D157" s="7"/>
      <c r="E157" s="6"/>
      <c r="F157" s="7"/>
      <c r="G157" s="6"/>
      <c r="H157" s="6"/>
      <c r="I157" s="6"/>
      <c r="J157" s="6"/>
      <c r="K157" s="6"/>
      <c r="L157" s="6"/>
      <c r="M157" s="6"/>
      <c r="N157" s="6"/>
      <c r="O157" s="6"/>
      <c r="P157" s="6"/>
      <c r="Q157" s="6"/>
      <c r="R157" s="6"/>
      <c r="S157" s="6"/>
      <c r="T157" s="6"/>
      <c r="U157" s="6"/>
      <c r="V157" s="6"/>
      <c r="W157" s="6"/>
      <c r="X157" s="6"/>
      <c r="Y157" s="6"/>
      <c r="Z157" s="6"/>
    </row>
    <row r="158" ht="12.0" customHeight="1">
      <c r="A158" s="6"/>
      <c r="B158" s="6"/>
      <c r="C158" s="6"/>
      <c r="D158" s="7"/>
      <c r="E158" s="6"/>
      <c r="F158" s="7"/>
      <c r="G158" s="6"/>
      <c r="H158" s="6"/>
      <c r="I158" s="6"/>
      <c r="J158" s="6"/>
      <c r="K158" s="6"/>
      <c r="L158" s="6"/>
      <c r="M158" s="6"/>
      <c r="N158" s="6"/>
      <c r="O158" s="6"/>
      <c r="P158" s="6"/>
      <c r="Q158" s="6"/>
      <c r="R158" s="6"/>
      <c r="S158" s="6"/>
      <c r="T158" s="6"/>
      <c r="U158" s="6"/>
      <c r="V158" s="6"/>
      <c r="W158" s="6"/>
      <c r="X158" s="6"/>
      <c r="Y158" s="6"/>
      <c r="Z158" s="6"/>
    </row>
    <row r="159" ht="12.0" customHeight="1">
      <c r="A159" s="6"/>
      <c r="B159" s="6"/>
      <c r="C159" s="6"/>
      <c r="D159" s="7"/>
      <c r="E159" s="6"/>
      <c r="F159" s="7"/>
      <c r="G159" s="6"/>
      <c r="H159" s="6"/>
      <c r="I159" s="6"/>
      <c r="J159" s="6"/>
      <c r="K159" s="6"/>
      <c r="L159" s="6"/>
      <c r="M159" s="6"/>
      <c r="N159" s="6"/>
      <c r="O159" s="6"/>
      <c r="P159" s="6"/>
      <c r="Q159" s="6"/>
      <c r="R159" s="6"/>
      <c r="S159" s="6"/>
      <c r="T159" s="6"/>
      <c r="U159" s="6"/>
      <c r="V159" s="6"/>
      <c r="W159" s="6"/>
      <c r="X159" s="6"/>
      <c r="Y159" s="6"/>
      <c r="Z159" s="6"/>
    </row>
    <row r="160" ht="12.0" customHeight="1">
      <c r="A160" s="6"/>
      <c r="B160" s="6"/>
      <c r="C160" s="6"/>
      <c r="D160" s="7"/>
      <c r="E160" s="6"/>
      <c r="F160" s="7"/>
      <c r="G160" s="6"/>
      <c r="H160" s="6"/>
      <c r="I160" s="6"/>
      <c r="J160" s="6"/>
      <c r="K160" s="6"/>
      <c r="L160" s="6"/>
      <c r="M160" s="6"/>
      <c r="N160" s="6"/>
      <c r="O160" s="6"/>
      <c r="P160" s="6"/>
      <c r="Q160" s="6"/>
      <c r="R160" s="6"/>
      <c r="S160" s="6"/>
      <c r="T160" s="6"/>
      <c r="U160" s="6"/>
      <c r="V160" s="6"/>
      <c r="W160" s="6"/>
      <c r="X160" s="6"/>
      <c r="Y160" s="6"/>
      <c r="Z160" s="6"/>
    </row>
    <row r="161" ht="12.0" customHeight="1">
      <c r="A161" s="6"/>
      <c r="B161" s="6"/>
      <c r="C161" s="6"/>
      <c r="D161" s="7"/>
      <c r="E161" s="6"/>
      <c r="F161" s="7"/>
      <c r="G161" s="6"/>
      <c r="H161" s="6"/>
      <c r="I161" s="6"/>
      <c r="J161" s="6"/>
      <c r="K161" s="6"/>
      <c r="L161" s="6"/>
      <c r="M161" s="6"/>
      <c r="N161" s="6"/>
      <c r="O161" s="6"/>
      <c r="P161" s="6"/>
      <c r="Q161" s="6"/>
      <c r="R161" s="6"/>
      <c r="S161" s="6"/>
      <c r="T161" s="6"/>
      <c r="U161" s="6"/>
      <c r="V161" s="6"/>
      <c r="W161" s="6"/>
      <c r="X161" s="6"/>
      <c r="Y161" s="6"/>
      <c r="Z161" s="6"/>
    </row>
    <row r="162" ht="12.0" customHeight="1">
      <c r="A162" s="6"/>
      <c r="B162" s="6"/>
      <c r="C162" s="6"/>
      <c r="D162" s="7"/>
      <c r="E162" s="6"/>
      <c r="F162" s="7"/>
      <c r="G162" s="6"/>
      <c r="H162" s="6"/>
      <c r="I162" s="6"/>
      <c r="J162" s="6"/>
      <c r="K162" s="6"/>
      <c r="L162" s="6"/>
      <c r="M162" s="6"/>
      <c r="N162" s="6"/>
      <c r="O162" s="6"/>
      <c r="P162" s="6"/>
      <c r="Q162" s="6"/>
      <c r="R162" s="6"/>
      <c r="S162" s="6"/>
      <c r="T162" s="6"/>
      <c r="U162" s="6"/>
      <c r="V162" s="6"/>
      <c r="W162" s="6"/>
      <c r="X162" s="6"/>
      <c r="Y162" s="6"/>
      <c r="Z162" s="6"/>
    </row>
    <row r="163" ht="12.0" customHeight="1">
      <c r="A163" s="6"/>
      <c r="B163" s="6"/>
      <c r="C163" s="6"/>
      <c r="D163" s="7"/>
      <c r="E163" s="6"/>
      <c r="F163" s="7"/>
      <c r="G163" s="6"/>
      <c r="H163" s="6"/>
      <c r="I163" s="6"/>
      <c r="J163" s="6"/>
      <c r="K163" s="6"/>
      <c r="L163" s="6"/>
      <c r="M163" s="6"/>
      <c r="N163" s="6"/>
      <c r="O163" s="6"/>
      <c r="P163" s="6"/>
      <c r="Q163" s="6"/>
      <c r="R163" s="6"/>
      <c r="S163" s="6"/>
      <c r="T163" s="6"/>
      <c r="U163" s="6"/>
      <c r="V163" s="6"/>
      <c r="W163" s="6"/>
      <c r="X163" s="6"/>
      <c r="Y163" s="6"/>
      <c r="Z163" s="6"/>
    </row>
    <row r="164" ht="12.0" customHeight="1">
      <c r="A164" s="6"/>
      <c r="B164" s="6"/>
      <c r="C164" s="6"/>
      <c r="D164" s="7"/>
      <c r="E164" s="6"/>
      <c r="F164" s="7"/>
      <c r="G164" s="6"/>
      <c r="H164" s="6"/>
      <c r="I164" s="6"/>
      <c r="J164" s="6"/>
      <c r="K164" s="6"/>
      <c r="L164" s="6"/>
      <c r="M164" s="6"/>
      <c r="N164" s="6"/>
      <c r="O164" s="6"/>
      <c r="P164" s="6"/>
      <c r="Q164" s="6"/>
      <c r="R164" s="6"/>
      <c r="S164" s="6"/>
      <c r="T164" s="6"/>
      <c r="U164" s="6"/>
      <c r="V164" s="6"/>
      <c r="W164" s="6"/>
      <c r="X164" s="6"/>
      <c r="Y164" s="6"/>
      <c r="Z164" s="6"/>
    </row>
    <row r="165" ht="12.0" customHeight="1">
      <c r="A165" s="6"/>
      <c r="B165" s="6"/>
      <c r="C165" s="6"/>
      <c r="D165" s="7"/>
      <c r="E165" s="6"/>
      <c r="F165" s="7"/>
      <c r="G165" s="6"/>
      <c r="H165" s="6"/>
      <c r="I165" s="6"/>
      <c r="J165" s="6"/>
      <c r="K165" s="6"/>
      <c r="L165" s="6"/>
      <c r="M165" s="6"/>
      <c r="N165" s="6"/>
      <c r="O165" s="6"/>
      <c r="P165" s="6"/>
      <c r="Q165" s="6"/>
      <c r="R165" s="6"/>
      <c r="S165" s="6"/>
      <c r="T165" s="6"/>
      <c r="U165" s="6"/>
      <c r="V165" s="6"/>
      <c r="W165" s="6"/>
      <c r="X165" s="6"/>
      <c r="Y165" s="6"/>
      <c r="Z165" s="6"/>
    </row>
    <row r="166" ht="12.0" customHeight="1">
      <c r="A166" s="6"/>
      <c r="B166" s="6"/>
      <c r="C166" s="6"/>
      <c r="D166" s="7"/>
      <c r="E166" s="6"/>
      <c r="F166" s="7"/>
      <c r="G166" s="6"/>
      <c r="H166" s="6"/>
      <c r="I166" s="6"/>
      <c r="J166" s="6"/>
      <c r="K166" s="6"/>
      <c r="L166" s="6"/>
      <c r="M166" s="6"/>
      <c r="N166" s="6"/>
      <c r="O166" s="6"/>
      <c r="P166" s="6"/>
      <c r="Q166" s="6"/>
      <c r="R166" s="6"/>
      <c r="S166" s="6"/>
      <c r="T166" s="6"/>
      <c r="U166" s="6"/>
      <c r="V166" s="6"/>
      <c r="W166" s="6"/>
      <c r="X166" s="6"/>
      <c r="Y166" s="6"/>
      <c r="Z166" s="6"/>
    </row>
    <row r="167" ht="12.0" customHeight="1">
      <c r="A167" s="6"/>
      <c r="B167" s="6"/>
      <c r="C167" s="6"/>
      <c r="D167" s="7"/>
      <c r="E167" s="6"/>
      <c r="F167" s="7"/>
      <c r="G167" s="6"/>
      <c r="H167" s="6"/>
      <c r="I167" s="6"/>
      <c r="J167" s="6"/>
      <c r="K167" s="6"/>
      <c r="L167" s="6"/>
      <c r="M167" s="6"/>
      <c r="N167" s="6"/>
      <c r="O167" s="6"/>
      <c r="P167" s="6"/>
      <c r="Q167" s="6"/>
      <c r="R167" s="6"/>
      <c r="S167" s="6"/>
      <c r="T167" s="6"/>
      <c r="U167" s="6"/>
      <c r="V167" s="6"/>
      <c r="W167" s="6"/>
      <c r="X167" s="6"/>
      <c r="Y167" s="6"/>
      <c r="Z167" s="6"/>
    </row>
    <row r="168" ht="12.0" customHeight="1">
      <c r="A168" s="6"/>
      <c r="B168" s="6"/>
      <c r="C168" s="6"/>
      <c r="D168" s="7"/>
      <c r="E168" s="6"/>
      <c r="F168" s="7"/>
      <c r="G168" s="6"/>
      <c r="H168" s="6"/>
      <c r="I168" s="6"/>
      <c r="J168" s="6"/>
      <c r="K168" s="6"/>
      <c r="L168" s="6"/>
      <c r="M168" s="6"/>
      <c r="N168" s="6"/>
      <c r="O168" s="6"/>
      <c r="P168" s="6"/>
      <c r="Q168" s="6"/>
      <c r="R168" s="6"/>
      <c r="S168" s="6"/>
      <c r="T168" s="6"/>
      <c r="U168" s="6"/>
      <c r="V168" s="6"/>
      <c r="W168" s="6"/>
      <c r="X168" s="6"/>
      <c r="Y168" s="6"/>
      <c r="Z168" s="6"/>
    </row>
    <row r="169" ht="12.0" customHeight="1">
      <c r="A169" s="6"/>
      <c r="B169" s="6"/>
      <c r="C169" s="6"/>
      <c r="D169" s="7"/>
      <c r="E169" s="6"/>
      <c r="F169" s="7"/>
      <c r="G169" s="6"/>
      <c r="H169" s="6"/>
      <c r="I169" s="6"/>
      <c r="J169" s="6"/>
      <c r="K169" s="6"/>
      <c r="L169" s="6"/>
      <c r="M169" s="6"/>
      <c r="N169" s="6"/>
      <c r="O169" s="6"/>
      <c r="P169" s="6"/>
      <c r="Q169" s="6"/>
      <c r="R169" s="6"/>
      <c r="S169" s="6"/>
      <c r="T169" s="6"/>
      <c r="U169" s="6"/>
      <c r="V169" s="6"/>
      <c r="W169" s="6"/>
      <c r="X169" s="6"/>
      <c r="Y169" s="6"/>
      <c r="Z169" s="6"/>
    </row>
    <row r="170" ht="12.0" customHeight="1">
      <c r="A170" s="6"/>
      <c r="B170" s="6"/>
      <c r="C170" s="6"/>
      <c r="D170" s="7"/>
      <c r="E170" s="6"/>
      <c r="F170" s="7"/>
      <c r="G170" s="6"/>
      <c r="H170" s="6"/>
      <c r="I170" s="6"/>
      <c r="J170" s="6"/>
      <c r="K170" s="6"/>
      <c r="L170" s="6"/>
      <c r="M170" s="6"/>
      <c r="N170" s="6"/>
      <c r="O170" s="6"/>
      <c r="P170" s="6"/>
      <c r="Q170" s="6"/>
      <c r="R170" s="6"/>
      <c r="S170" s="6"/>
      <c r="T170" s="6"/>
      <c r="U170" s="6"/>
      <c r="V170" s="6"/>
      <c r="W170" s="6"/>
      <c r="X170" s="6"/>
      <c r="Y170" s="6"/>
      <c r="Z170" s="6"/>
    </row>
    <row r="171" ht="12.0" customHeight="1">
      <c r="A171" s="6"/>
      <c r="B171" s="6"/>
      <c r="C171" s="6"/>
      <c r="D171" s="7"/>
      <c r="E171" s="6"/>
      <c r="F171" s="7"/>
      <c r="G171" s="6"/>
      <c r="H171" s="6"/>
      <c r="I171" s="6"/>
      <c r="J171" s="6"/>
      <c r="K171" s="6"/>
      <c r="L171" s="6"/>
      <c r="M171" s="6"/>
      <c r="N171" s="6"/>
      <c r="O171" s="6"/>
      <c r="P171" s="6"/>
      <c r="Q171" s="6"/>
      <c r="R171" s="6"/>
      <c r="S171" s="6"/>
      <c r="T171" s="6"/>
      <c r="U171" s="6"/>
      <c r="V171" s="6"/>
      <c r="W171" s="6"/>
      <c r="X171" s="6"/>
      <c r="Y171" s="6"/>
      <c r="Z171" s="6"/>
    </row>
    <row r="172" ht="12.0" customHeight="1">
      <c r="A172" s="6"/>
      <c r="B172" s="6"/>
      <c r="C172" s="6"/>
      <c r="D172" s="7"/>
      <c r="E172" s="6"/>
      <c r="F172" s="7"/>
      <c r="G172" s="6"/>
      <c r="H172" s="6"/>
      <c r="I172" s="6"/>
      <c r="J172" s="6"/>
      <c r="K172" s="6"/>
      <c r="L172" s="6"/>
      <c r="M172" s="6"/>
      <c r="N172" s="6"/>
      <c r="O172" s="6"/>
      <c r="P172" s="6"/>
      <c r="Q172" s="6"/>
      <c r="R172" s="6"/>
      <c r="S172" s="6"/>
      <c r="T172" s="6"/>
      <c r="U172" s="6"/>
      <c r="V172" s="6"/>
      <c r="W172" s="6"/>
      <c r="X172" s="6"/>
      <c r="Y172" s="6"/>
      <c r="Z172" s="6"/>
    </row>
    <row r="173" ht="12.0" customHeight="1">
      <c r="A173" s="6"/>
      <c r="B173" s="6"/>
      <c r="C173" s="6"/>
      <c r="D173" s="7"/>
      <c r="E173" s="6"/>
      <c r="F173" s="7"/>
      <c r="G173" s="6"/>
      <c r="H173" s="6"/>
      <c r="I173" s="6"/>
      <c r="J173" s="6"/>
      <c r="K173" s="6"/>
      <c r="L173" s="6"/>
      <c r="M173" s="6"/>
      <c r="N173" s="6"/>
      <c r="O173" s="6"/>
      <c r="P173" s="6"/>
      <c r="Q173" s="6"/>
      <c r="R173" s="6"/>
      <c r="S173" s="6"/>
      <c r="T173" s="6"/>
      <c r="U173" s="6"/>
      <c r="V173" s="6"/>
      <c r="W173" s="6"/>
      <c r="X173" s="6"/>
      <c r="Y173" s="6"/>
      <c r="Z173" s="6"/>
    </row>
    <row r="174" ht="12.0" customHeight="1">
      <c r="A174" s="6"/>
      <c r="B174" s="6"/>
      <c r="C174" s="6"/>
      <c r="D174" s="7"/>
      <c r="E174" s="6"/>
      <c r="F174" s="7"/>
      <c r="G174" s="6"/>
      <c r="H174" s="6"/>
      <c r="I174" s="6"/>
      <c r="J174" s="6"/>
      <c r="K174" s="6"/>
      <c r="L174" s="6"/>
      <c r="M174" s="6"/>
      <c r="N174" s="6"/>
      <c r="O174" s="6"/>
      <c r="P174" s="6"/>
      <c r="Q174" s="6"/>
      <c r="R174" s="6"/>
      <c r="S174" s="6"/>
      <c r="T174" s="6"/>
      <c r="U174" s="6"/>
      <c r="V174" s="6"/>
      <c r="W174" s="6"/>
      <c r="X174" s="6"/>
      <c r="Y174" s="6"/>
      <c r="Z174" s="6"/>
    </row>
    <row r="175" ht="12.0" customHeight="1">
      <c r="A175" s="6"/>
      <c r="B175" s="6"/>
      <c r="C175" s="6"/>
      <c r="D175" s="7"/>
      <c r="E175" s="6"/>
      <c r="F175" s="7"/>
      <c r="G175" s="6"/>
      <c r="H175" s="6"/>
      <c r="I175" s="6"/>
      <c r="J175" s="6"/>
      <c r="K175" s="6"/>
      <c r="L175" s="6"/>
      <c r="M175" s="6"/>
      <c r="N175" s="6"/>
      <c r="O175" s="6"/>
      <c r="P175" s="6"/>
      <c r="Q175" s="6"/>
      <c r="R175" s="6"/>
      <c r="S175" s="6"/>
      <c r="T175" s="6"/>
      <c r="U175" s="6"/>
      <c r="V175" s="6"/>
      <c r="W175" s="6"/>
      <c r="X175" s="6"/>
      <c r="Y175" s="6"/>
      <c r="Z175" s="6"/>
    </row>
    <row r="176" ht="12.0" customHeight="1">
      <c r="A176" s="6"/>
      <c r="B176" s="6"/>
      <c r="C176" s="6"/>
      <c r="D176" s="7"/>
      <c r="E176" s="6"/>
      <c r="F176" s="7"/>
      <c r="G176" s="6"/>
      <c r="H176" s="6"/>
      <c r="I176" s="6"/>
      <c r="J176" s="6"/>
      <c r="K176" s="6"/>
      <c r="L176" s="6"/>
      <c r="M176" s="6"/>
      <c r="N176" s="6"/>
      <c r="O176" s="6"/>
      <c r="P176" s="6"/>
      <c r="Q176" s="6"/>
      <c r="R176" s="6"/>
      <c r="S176" s="6"/>
      <c r="T176" s="6"/>
      <c r="U176" s="6"/>
      <c r="V176" s="6"/>
      <c r="W176" s="6"/>
      <c r="X176" s="6"/>
      <c r="Y176" s="6"/>
      <c r="Z176" s="6"/>
    </row>
    <row r="177" ht="12.0" customHeight="1">
      <c r="A177" s="6"/>
      <c r="B177" s="6"/>
      <c r="C177" s="6"/>
      <c r="D177" s="7"/>
      <c r="E177" s="6"/>
      <c r="F177" s="7"/>
      <c r="G177" s="6"/>
      <c r="H177" s="6"/>
      <c r="I177" s="6"/>
      <c r="J177" s="6"/>
      <c r="K177" s="6"/>
      <c r="L177" s="6"/>
      <c r="M177" s="6"/>
      <c r="N177" s="6"/>
      <c r="O177" s="6"/>
      <c r="P177" s="6"/>
      <c r="Q177" s="6"/>
      <c r="R177" s="6"/>
      <c r="S177" s="6"/>
      <c r="T177" s="6"/>
      <c r="U177" s="6"/>
      <c r="V177" s="6"/>
      <c r="W177" s="6"/>
      <c r="X177" s="6"/>
      <c r="Y177" s="6"/>
      <c r="Z177" s="6"/>
    </row>
    <row r="178" ht="12.0" customHeight="1">
      <c r="A178" s="6"/>
      <c r="B178" s="6"/>
      <c r="C178" s="6"/>
      <c r="D178" s="7"/>
      <c r="E178" s="6"/>
      <c r="F178" s="7"/>
      <c r="G178" s="6"/>
      <c r="H178" s="6"/>
      <c r="I178" s="6"/>
      <c r="J178" s="6"/>
      <c r="K178" s="6"/>
      <c r="L178" s="6"/>
      <c r="M178" s="6"/>
      <c r="N178" s="6"/>
      <c r="O178" s="6"/>
      <c r="P178" s="6"/>
      <c r="Q178" s="6"/>
      <c r="R178" s="6"/>
      <c r="S178" s="6"/>
      <c r="T178" s="6"/>
      <c r="U178" s="6"/>
      <c r="V178" s="6"/>
      <c r="W178" s="6"/>
      <c r="X178" s="6"/>
      <c r="Y178" s="6"/>
      <c r="Z178" s="6"/>
    </row>
    <row r="179" ht="12.0" customHeight="1">
      <c r="A179" s="6"/>
      <c r="B179" s="6"/>
      <c r="C179" s="6"/>
      <c r="D179" s="7"/>
      <c r="E179" s="6"/>
      <c r="F179" s="7"/>
      <c r="G179" s="6"/>
      <c r="H179" s="6"/>
      <c r="I179" s="6"/>
      <c r="J179" s="6"/>
      <c r="K179" s="6"/>
      <c r="L179" s="6"/>
      <c r="M179" s="6"/>
      <c r="N179" s="6"/>
      <c r="O179" s="6"/>
      <c r="P179" s="6"/>
      <c r="Q179" s="6"/>
      <c r="R179" s="6"/>
      <c r="S179" s="6"/>
      <c r="T179" s="6"/>
      <c r="U179" s="6"/>
      <c r="V179" s="6"/>
      <c r="W179" s="6"/>
      <c r="X179" s="6"/>
      <c r="Y179" s="6"/>
      <c r="Z179" s="6"/>
    </row>
    <row r="180" ht="12.0" customHeight="1">
      <c r="A180" s="6"/>
      <c r="B180" s="6"/>
      <c r="C180" s="6"/>
      <c r="D180" s="7"/>
      <c r="E180" s="6"/>
      <c r="F180" s="7"/>
      <c r="G180" s="6"/>
      <c r="H180" s="6"/>
      <c r="I180" s="6"/>
      <c r="J180" s="6"/>
      <c r="K180" s="6"/>
      <c r="L180" s="6"/>
      <c r="M180" s="6"/>
      <c r="N180" s="6"/>
      <c r="O180" s="6"/>
      <c r="P180" s="6"/>
      <c r="Q180" s="6"/>
      <c r="R180" s="6"/>
      <c r="S180" s="6"/>
      <c r="T180" s="6"/>
      <c r="U180" s="6"/>
      <c r="V180" s="6"/>
      <c r="W180" s="6"/>
      <c r="X180" s="6"/>
      <c r="Y180" s="6"/>
      <c r="Z180" s="6"/>
    </row>
    <row r="181" ht="12.0" customHeight="1">
      <c r="A181" s="6"/>
      <c r="B181" s="6"/>
      <c r="C181" s="6"/>
      <c r="D181" s="7"/>
      <c r="E181" s="6"/>
      <c r="F181" s="7"/>
      <c r="G181" s="6"/>
      <c r="H181" s="6"/>
      <c r="I181" s="6"/>
      <c r="J181" s="6"/>
      <c r="K181" s="6"/>
      <c r="L181" s="6"/>
      <c r="M181" s="6"/>
      <c r="N181" s="6"/>
      <c r="O181" s="6"/>
      <c r="P181" s="6"/>
      <c r="Q181" s="6"/>
      <c r="R181" s="6"/>
      <c r="S181" s="6"/>
      <c r="T181" s="6"/>
      <c r="U181" s="6"/>
      <c r="V181" s="6"/>
      <c r="W181" s="6"/>
      <c r="X181" s="6"/>
      <c r="Y181" s="6"/>
      <c r="Z181" s="6"/>
    </row>
    <row r="182" ht="12.0" customHeight="1">
      <c r="A182" s="6"/>
      <c r="B182" s="6"/>
      <c r="C182" s="6"/>
      <c r="D182" s="7"/>
      <c r="E182" s="6"/>
      <c r="F182" s="7"/>
      <c r="G182" s="6"/>
      <c r="H182" s="6"/>
      <c r="I182" s="6"/>
      <c r="J182" s="6"/>
      <c r="K182" s="6"/>
      <c r="L182" s="6"/>
      <c r="M182" s="6"/>
      <c r="N182" s="6"/>
      <c r="O182" s="6"/>
      <c r="P182" s="6"/>
      <c r="Q182" s="6"/>
      <c r="R182" s="6"/>
      <c r="S182" s="6"/>
      <c r="T182" s="6"/>
      <c r="U182" s="6"/>
      <c r="V182" s="6"/>
      <c r="W182" s="6"/>
      <c r="X182" s="6"/>
      <c r="Y182" s="6"/>
      <c r="Z182" s="6"/>
    </row>
    <row r="183" ht="12.0" customHeight="1">
      <c r="A183" s="6"/>
      <c r="B183" s="6"/>
      <c r="C183" s="6"/>
      <c r="D183" s="7"/>
      <c r="E183" s="6"/>
      <c r="F183" s="7"/>
      <c r="G183" s="6"/>
      <c r="H183" s="6"/>
      <c r="I183" s="6"/>
      <c r="J183" s="6"/>
      <c r="K183" s="6"/>
      <c r="L183" s="6"/>
      <c r="M183" s="6"/>
      <c r="N183" s="6"/>
      <c r="O183" s="6"/>
      <c r="P183" s="6"/>
      <c r="Q183" s="6"/>
      <c r="R183" s="6"/>
      <c r="S183" s="6"/>
      <c r="T183" s="6"/>
      <c r="U183" s="6"/>
      <c r="V183" s="6"/>
      <c r="W183" s="6"/>
      <c r="X183" s="6"/>
      <c r="Y183" s="6"/>
      <c r="Z183" s="6"/>
    </row>
    <row r="184" ht="12.0" customHeight="1">
      <c r="A184" s="6"/>
      <c r="B184" s="6"/>
      <c r="C184" s="6"/>
      <c r="D184" s="7"/>
      <c r="E184" s="6"/>
      <c r="F184" s="7"/>
      <c r="G184" s="6"/>
      <c r="H184" s="6"/>
      <c r="I184" s="6"/>
      <c r="J184" s="6"/>
      <c r="K184" s="6"/>
      <c r="L184" s="6"/>
      <c r="M184" s="6"/>
      <c r="N184" s="6"/>
      <c r="O184" s="6"/>
      <c r="P184" s="6"/>
      <c r="Q184" s="6"/>
      <c r="R184" s="6"/>
      <c r="S184" s="6"/>
      <c r="T184" s="6"/>
      <c r="U184" s="6"/>
      <c r="V184" s="6"/>
      <c r="W184" s="6"/>
      <c r="X184" s="6"/>
      <c r="Y184" s="6"/>
      <c r="Z184" s="6"/>
    </row>
    <row r="185" ht="12.0" customHeight="1">
      <c r="A185" s="6"/>
      <c r="B185" s="6"/>
      <c r="C185" s="6"/>
      <c r="D185" s="7"/>
      <c r="E185" s="6"/>
      <c r="F185" s="7"/>
      <c r="G185" s="6"/>
      <c r="H185" s="6"/>
      <c r="I185" s="6"/>
      <c r="J185" s="6"/>
      <c r="K185" s="6"/>
      <c r="L185" s="6"/>
      <c r="M185" s="6"/>
      <c r="N185" s="6"/>
      <c r="O185" s="6"/>
      <c r="P185" s="6"/>
      <c r="Q185" s="6"/>
      <c r="R185" s="6"/>
      <c r="S185" s="6"/>
      <c r="T185" s="6"/>
      <c r="U185" s="6"/>
      <c r="V185" s="6"/>
      <c r="W185" s="6"/>
      <c r="X185" s="6"/>
      <c r="Y185" s="6"/>
      <c r="Z185" s="6"/>
    </row>
    <row r="186" ht="12.0" customHeight="1">
      <c r="A186" s="6"/>
      <c r="B186" s="6"/>
      <c r="C186" s="6"/>
      <c r="D186" s="7"/>
      <c r="E186" s="6"/>
      <c r="F186" s="7"/>
      <c r="G186" s="6"/>
      <c r="H186" s="6"/>
      <c r="I186" s="6"/>
      <c r="J186" s="6"/>
      <c r="K186" s="6"/>
      <c r="L186" s="6"/>
      <c r="M186" s="6"/>
      <c r="N186" s="6"/>
      <c r="O186" s="6"/>
      <c r="P186" s="6"/>
      <c r="Q186" s="6"/>
      <c r="R186" s="6"/>
      <c r="S186" s="6"/>
      <c r="T186" s="6"/>
      <c r="U186" s="6"/>
      <c r="V186" s="6"/>
      <c r="W186" s="6"/>
      <c r="X186" s="6"/>
      <c r="Y186" s="6"/>
      <c r="Z186" s="6"/>
    </row>
    <row r="187" ht="12.0" customHeight="1">
      <c r="A187" s="6"/>
      <c r="B187" s="6"/>
      <c r="C187" s="6"/>
      <c r="D187" s="7"/>
      <c r="E187" s="6"/>
      <c r="F187" s="7"/>
      <c r="G187" s="6"/>
      <c r="H187" s="6"/>
      <c r="I187" s="6"/>
      <c r="J187" s="6"/>
      <c r="K187" s="6"/>
      <c r="L187" s="6"/>
      <c r="M187" s="6"/>
      <c r="N187" s="6"/>
      <c r="O187" s="6"/>
      <c r="P187" s="6"/>
      <c r="Q187" s="6"/>
      <c r="R187" s="6"/>
      <c r="S187" s="6"/>
      <c r="T187" s="6"/>
      <c r="U187" s="6"/>
      <c r="V187" s="6"/>
      <c r="W187" s="6"/>
      <c r="X187" s="6"/>
      <c r="Y187" s="6"/>
      <c r="Z187" s="6"/>
    </row>
    <row r="188" ht="12.0" customHeight="1">
      <c r="A188" s="6"/>
      <c r="B188" s="6"/>
      <c r="C188" s="6"/>
      <c r="D188" s="7"/>
      <c r="E188" s="6"/>
      <c r="F188" s="7"/>
      <c r="G188" s="6"/>
      <c r="H188" s="6"/>
      <c r="I188" s="6"/>
      <c r="J188" s="6"/>
      <c r="K188" s="6"/>
      <c r="L188" s="6"/>
      <c r="M188" s="6"/>
      <c r="N188" s="6"/>
      <c r="O188" s="6"/>
      <c r="P188" s="6"/>
      <c r="Q188" s="6"/>
      <c r="R188" s="6"/>
      <c r="S188" s="6"/>
      <c r="T188" s="6"/>
      <c r="U188" s="6"/>
      <c r="V188" s="6"/>
      <c r="W188" s="6"/>
      <c r="X188" s="6"/>
      <c r="Y188" s="6"/>
      <c r="Z188" s="6"/>
    </row>
    <row r="189" ht="12.0" customHeight="1">
      <c r="A189" s="6"/>
      <c r="B189" s="6"/>
      <c r="C189" s="6"/>
      <c r="D189" s="7"/>
      <c r="E189" s="6"/>
      <c r="F189" s="7"/>
      <c r="G189" s="6"/>
      <c r="H189" s="6"/>
      <c r="I189" s="6"/>
      <c r="J189" s="6"/>
      <c r="K189" s="6"/>
      <c r="L189" s="6"/>
      <c r="M189" s="6"/>
      <c r="N189" s="6"/>
      <c r="O189" s="6"/>
      <c r="P189" s="6"/>
      <c r="Q189" s="6"/>
      <c r="R189" s="6"/>
      <c r="S189" s="6"/>
      <c r="T189" s="6"/>
      <c r="U189" s="6"/>
      <c r="V189" s="6"/>
      <c r="W189" s="6"/>
      <c r="X189" s="6"/>
      <c r="Y189" s="6"/>
      <c r="Z189" s="6"/>
    </row>
    <row r="190" ht="12.0" customHeight="1">
      <c r="A190" s="6"/>
      <c r="B190" s="6"/>
      <c r="C190" s="6"/>
      <c r="D190" s="7"/>
      <c r="E190" s="6"/>
      <c r="F190" s="7"/>
      <c r="G190" s="6"/>
      <c r="H190" s="6"/>
      <c r="I190" s="6"/>
      <c r="J190" s="6"/>
      <c r="K190" s="6"/>
      <c r="L190" s="6"/>
      <c r="M190" s="6"/>
      <c r="N190" s="6"/>
      <c r="O190" s="6"/>
      <c r="P190" s="6"/>
      <c r="Q190" s="6"/>
      <c r="R190" s="6"/>
      <c r="S190" s="6"/>
      <c r="T190" s="6"/>
      <c r="U190" s="6"/>
      <c r="V190" s="6"/>
      <c r="W190" s="6"/>
      <c r="X190" s="6"/>
      <c r="Y190" s="6"/>
      <c r="Z190" s="6"/>
    </row>
    <row r="191" ht="12.0" customHeight="1">
      <c r="A191" s="6"/>
      <c r="B191" s="6"/>
      <c r="C191" s="6"/>
      <c r="D191" s="7"/>
      <c r="E191" s="6"/>
      <c r="F191" s="7"/>
      <c r="G191" s="6"/>
      <c r="H191" s="6"/>
      <c r="I191" s="6"/>
      <c r="J191" s="6"/>
      <c r="K191" s="6"/>
      <c r="L191" s="6"/>
      <c r="M191" s="6"/>
      <c r="N191" s="6"/>
      <c r="O191" s="6"/>
      <c r="P191" s="6"/>
      <c r="Q191" s="6"/>
      <c r="R191" s="6"/>
      <c r="S191" s="6"/>
      <c r="T191" s="6"/>
      <c r="U191" s="6"/>
      <c r="V191" s="6"/>
      <c r="W191" s="6"/>
      <c r="X191" s="6"/>
      <c r="Y191" s="6"/>
      <c r="Z191" s="6"/>
    </row>
    <row r="192" ht="12.0" customHeight="1">
      <c r="A192" s="6"/>
      <c r="B192" s="6"/>
      <c r="C192" s="6"/>
      <c r="D192" s="7"/>
      <c r="E192" s="6"/>
      <c r="F192" s="7"/>
      <c r="G192" s="6"/>
      <c r="H192" s="6"/>
      <c r="I192" s="6"/>
      <c r="J192" s="6"/>
      <c r="K192" s="6"/>
      <c r="L192" s="6"/>
      <c r="M192" s="6"/>
      <c r="N192" s="6"/>
      <c r="O192" s="6"/>
      <c r="P192" s="6"/>
      <c r="Q192" s="6"/>
      <c r="R192" s="6"/>
      <c r="S192" s="6"/>
      <c r="T192" s="6"/>
      <c r="U192" s="6"/>
      <c r="V192" s="6"/>
      <c r="W192" s="6"/>
      <c r="X192" s="6"/>
      <c r="Y192" s="6"/>
      <c r="Z192" s="6"/>
    </row>
    <row r="193" ht="12.0" customHeight="1">
      <c r="A193" s="6"/>
      <c r="B193" s="6"/>
      <c r="C193" s="6"/>
      <c r="D193" s="7"/>
      <c r="E193" s="6"/>
      <c r="F193" s="7"/>
      <c r="G193" s="6"/>
      <c r="H193" s="6"/>
      <c r="I193" s="6"/>
      <c r="J193" s="6"/>
      <c r="K193" s="6"/>
      <c r="L193" s="6"/>
      <c r="M193" s="6"/>
      <c r="N193" s="6"/>
      <c r="O193" s="6"/>
      <c r="P193" s="6"/>
      <c r="Q193" s="6"/>
      <c r="R193" s="6"/>
      <c r="S193" s="6"/>
      <c r="T193" s="6"/>
      <c r="U193" s="6"/>
      <c r="V193" s="6"/>
      <c r="W193" s="6"/>
      <c r="X193" s="6"/>
      <c r="Y193" s="6"/>
      <c r="Z193" s="6"/>
    </row>
    <row r="194" ht="12.0" customHeight="1">
      <c r="A194" s="6"/>
      <c r="B194" s="6"/>
      <c r="C194" s="6"/>
      <c r="D194" s="7"/>
      <c r="E194" s="6"/>
      <c r="F194" s="7"/>
      <c r="G194" s="6"/>
      <c r="H194" s="6"/>
      <c r="I194" s="6"/>
      <c r="J194" s="6"/>
      <c r="K194" s="6"/>
      <c r="L194" s="6"/>
      <c r="M194" s="6"/>
      <c r="N194" s="6"/>
      <c r="O194" s="6"/>
      <c r="P194" s="6"/>
      <c r="Q194" s="6"/>
      <c r="R194" s="6"/>
      <c r="S194" s="6"/>
      <c r="T194" s="6"/>
      <c r="U194" s="6"/>
      <c r="V194" s="6"/>
      <c r="W194" s="6"/>
      <c r="X194" s="6"/>
      <c r="Y194" s="6"/>
      <c r="Z194" s="6"/>
    </row>
    <row r="195" ht="12.0" customHeight="1">
      <c r="A195" s="6"/>
      <c r="B195" s="6"/>
      <c r="C195" s="6"/>
      <c r="D195" s="7"/>
      <c r="E195" s="6"/>
      <c r="F195" s="7"/>
      <c r="G195" s="6"/>
      <c r="H195" s="6"/>
      <c r="I195" s="6"/>
      <c r="J195" s="6"/>
      <c r="K195" s="6"/>
      <c r="L195" s="6"/>
      <c r="M195" s="6"/>
      <c r="N195" s="6"/>
      <c r="O195" s="6"/>
      <c r="P195" s="6"/>
      <c r="Q195" s="6"/>
      <c r="R195" s="6"/>
      <c r="S195" s="6"/>
      <c r="T195" s="6"/>
      <c r="U195" s="6"/>
      <c r="V195" s="6"/>
      <c r="W195" s="6"/>
      <c r="X195" s="6"/>
      <c r="Y195" s="6"/>
      <c r="Z195" s="6"/>
    </row>
    <row r="196" ht="12.0" customHeight="1">
      <c r="A196" s="6"/>
      <c r="B196" s="6"/>
      <c r="C196" s="6"/>
      <c r="D196" s="7"/>
      <c r="E196" s="6"/>
      <c r="F196" s="7"/>
      <c r="G196" s="6"/>
      <c r="H196" s="6"/>
      <c r="I196" s="6"/>
      <c r="J196" s="6"/>
      <c r="K196" s="6"/>
      <c r="L196" s="6"/>
      <c r="M196" s="6"/>
      <c r="N196" s="6"/>
      <c r="O196" s="6"/>
      <c r="P196" s="6"/>
      <c r="Q196" s="6"/>
      <c r="R196" s="6"/>
      <c r="S196" s="6"/>
      <c r="T196" s="6"/>
      <c r="U196" s="6"/>
      <c r="V196" s="6"/>
      <c r="W196" s="6"/>
      <c r="X196" s="6"/>
      <c r="Y196" s="6"/>
      <c r="Z196" s="6"/>
    </row>
    <row r="197" ht="12.0" customHeight="1">
      <c r="A197" s="6"/>
      <c r="B197" s="6"/>
      <c r="C197" s="6"/>
      <c r="D197" s="7"/>
      <c r="E197" s="6"/>
      <c r="F197" s="7"/>
      <c r="G197" s="6"/>
      <c r="H197" s="6"/>
      <c r="I197" s="6"/>
      <c r="J197" s="6"/>
      <c r="K197" s="6"/>
      <c r="L197" s="6"/>
      <c r="M197" s="6"/>
      <c r="N197" s="6"/>
      <c r="O197" s="6"/>
      <c r="P197" s="6"/>
      <c r="Q197" s="6"/>
      <c r="R197" s="6"/>
      <c r="S197" s="6"/>
      <c r="T197" s="6"/>
      <c r="U197" s="6"/>
      <c r="V197" s="6"/>
      <c r="W197" s="6"/>
      <c r="X197" s="6"/>
      <c r="Y197" s="6"/>
      <c r="Z197" s="6"/>
    </row>
    <row r="198" ht="12.0" customHeight="1">
      <c r="A198" s="6"/>
      <c r="B198" s="6"/>
      <c r="C198" s="6"/>
      <c r="D198" s="7"/>
      <c r="E198" s="6"/>
      <c r="F198" s="7"/>
      <c r="G198" s="6"/>
      <c r="H198" s="6"/>
      <c r="I198" s="6"/>
      <c r="J198" s="6"/>
      <c r="K198" s="6"/>
      <c r="L198" s="6"/>
      <c r="M198" s="6"/>
      <c r="N198" s="6"/>
      <c r="O198" s="6"/>
      <c r="P198" s="6"/>
      <c r="Q198" s="6"/>
      <c r="R198" s="6"/>
      <c r="S198" s="6"/>
      <c r="T198" s="6"/>
      <c r="U198" s="6"/>
      <c r="V198" s="6"/>
      <c r="W198" s="6"/>
      <c r="X198" s="6"/>
      <c r="Y198" s="6"/>
      <c r="Z198" s="6"/>
    </row>
    <row r="199" ht="12.0" customHeight="1">
      <c r="A199" s="6"/>
      <c r="B199" s="6"/>
      <c r="C199" s="6"/>
      <c r="D199" s="7"/>
      <c r="E199" s="6"/>
      <c r="F199" s="7"/>
      <c r="G199" s="6"/>
      <c r="H199" s="6"/>
      <c r="I199" s="6"/>
      <c r="J199" s="6"/>
      <c r="K199" s="6"/>
      <c r="L199" s="6"/>
      <c r="M199" s="6"/>
      <c r="N199" s="6"/>
      <c r="O199" s="6"/>
      <c r="P199" s="6"/>
      <c r="Q199" s="6"/>
      <c r="R199" s="6"/>
      <c r="S199" s="6"/>
      <c r="T199" s="6"/>
      <c r="U199" s="6"/>
      <c r="V199" s="6"/>
      <c r="W199" s="6"/>
      <c r="X199" s="6"/>
      <c r="Y199" s="6"/>
      <c r="Z199" s="6"/>
    </row>
    <row r="200" ht="12.0" customHeight="1">
      <c r="A200" s="6"/>
      <c r="B200" s="6"/>
      <c r="C200" s="6"/>
      <c r="D200" s="7"/>
      <c r="E200" s="6"/>
      <c r="F200" s="7"/>
      <c r="G200" s="6"/>
      <c r="H200" s="6"/>
      <c r="I200" s="6"/>
      <c r="J200" s="6"/>
      <c r="K200" s="6"/>
      <c r="L200" s="6"/>
      <c r="M200" s="6"/>
      <c r="N200" s="6"/>
      <c r="O200" s="6"/>
      <c r="P200" s="6"/>
      <c r="Q200" s="6"/>
      <c r="R200" s="6"/>
      <c r="S200" s="6"/>
      <c r="T200" s="6"/>
      <c r="U200" s="6"/>
      <c r="V200" s="6"/>
      <c r="W200" s="6"/>
      <c r="X200" s="6"/>
      <c r="Y200" s="6"/>
      <c r="Z200" s="6"/>
    </row>
    <row r="201" ht="12.0" customHeight="1">
      <c r="A201" s="6"/>
      <c r="B201" s="6"/>
      <c r="C201" s="6"/>
      <c r="D201" s="7"/>
      <c r="E201" s="6"/>
      <c r="F201" s="7"/>
      <c r="G201" s="6"/>
      <c r="H201" s="6"/>
      <c r="I201" s="6"/>
      <c r="J201" s="6"/>
      <c r="K201" s="6"/>
      <c r="L201" s="6"/>
      <c r="M201" s="6"/>
      <c r="N201" s="6"/>
      <c r="O201" s="6"/>
      <c r="P201" s="6"/>
      <c r="Q201" s="6"/>
      <c r="R201" s="6"/>
      <c r="S201" s="6"/>
      <c r="T201" s="6"/>
      <c r="U201" s="6"/>
      <c r="V201" s="6"/>
      <c r="W201" s="6"/>
      <c r="X201" s="6"/>
      <c r="Y201" s="6"/>
      <c r="Z201" s="6"/>
    </row>
    <row r="202" ht="12.0" customHeight="1">
      <c r="A202" s="6"/>
      <c r="B202" s="6"/>
      <c r="C202" s="6"/>
      <c r="D202" s="7"/>
      <c r="E202" s="6"/>
      <c r="F202" s="7"/>
      <c r="G202" s="6"/>
      <c r="H202" s="6"/>
      <c r="I202" s="6"/>
      <c r="J202" s="6"/>
      <c r="K202" s="6"/>
      <c r="L202" s="6"/>
      <c r="M202" s="6"/>
      <c r="N202" s="6"/>
      <c r="O202" s="6"/>
      <c r="P202" s="6"/>
      <c r="Q202" s="6"/>
      <c r="R202" s="6"/>
      <c r="S202" s="6"/>
      <c r="T202" s="6"/>
      <c r="U202" s="6"/>
      <c r="V202" s="6"/>
      <c r="W202" s="6"/>
      <c r="X202" s="6"/>
      <c r="Y202" s="6"/>
      <c r="Z202" s="6"/>
    </row>
    <row r="203" ht="12.0" customHeight="1">
      <c r="A203" s="6"/>
      <c r="B203" s="6"/>
      <c r="C203" s="6"/>
      <c r="D203" s="7"/>
      <c r="E203" s="6"/>
      <c r="F203" s="7"/>
      <c r="G203" s="6"/>
      <c r="H203" s="6"/>
      <c r="I203" s="6"/>
      <c r="J203" s="6"/>
      <c r="K203" s="6"/>
      <c r="L203" s="6"/>
      <c r="M203" s="6"/>
      <c r="N203" s="6"/>
      <c r="O203" s="6"/>
      <c r="P203" s="6"/>
      <c r="Q203" s="6"/>
      <c r="R203" s="6"/>
      <c r="S203" s="6"/>
      <c r="T203" s="6"/>
      <c r="U203" s="6"/>
      <c r="V203" s="6"/>
      <c r="W203" s="6"/>
      <c r="X203" s="6"/>
      <c r="Y203" s="6"/>
      <c r="Z203" s="6"/>
    </row>
    <row r="204" ht="12.0" customHeight="1">
      <c r="A204" s="6"/>
      <c r="B204" s="6"/>
      <c r="C204" s="6"/>
      <c r="D204" s="7"/>
      <c r="E204" s="6"/>
      <c r="F204" s="7"/>
      <c r="G204" s="6"/>
      <c r="H204" s="6"/>
      <c r="I204" s="6"/>
      <c r="J204" s="6"/>
      <c r="K204" s="6"/>
      <c r="L204" s="6"/>
      <c r="M204" s="6"/>
      <c r="N204" s="6"/>
      <c r="O204" s="6"/>
      <c r="P204" s="6"/>
      <c r="Q204" s="6"/>
      <c r="R204" s="6"/>
      <c r="S204" s="6"/>
      <c r="T204" s="6"/>
      <c r="U204" s="6"/>
      <c r="V204" s="6"/>
      <c r="W204" s="6"/>
      <c r="X204" s="6"/>
      <c r="Y204" s="6"/>
      <c r="Z204" s="6"/>
    </row>
    <row r="205" ht="12.0" customHeight="1">
      <c r="A205" s="6"/>
      <c r="B205" s="6"/>
      <c r="C205" s="6"/>
      <c r="D205" s="7"/>
      <c r="E205" s="6"/>
      <c r="F205" s="7"/>
      <c r="G205" s="6"/>
      <c r="H205" s="6"/>
      <c r="I205" s="6"/>
      <c r="J205" s="6"/>
      <c r="K205" s="6"/>
      <c r="L205" s="6"/>
      <c r="M205" s="6"/>
      <c r="N205" s="6"/>
      <c r="O205" s="6"/>
      <c r="P205" s="6"/>
      <c r="Q205" s="6"/>
      <c r="R205" s="6"/>
      <c r="S205" s="6"/>
      <c r="T205" s="6"/>
      <c r="U205" s="6"/>
      <c r="V205" s="6"/>
      <c r="W205" s="6"/>
      <c r="X205" s="6"/>
      <c r="Y205" s="6"/>
      <c r="Z205" s="6"/>
    </row>
    <row r="206" ht="12.0" customHeight="1">
      <c r="A206" s="6"/>
      <c r="B206" s="6"/>
      <c r="C206" s="6"/>
      <c r="D206" s="7"/>
      <c r="E206" s="6"/>
      <c r="F206" s="7"/>
      <c r="G206" s="6"/>
      <c r="H206" s="6"/>
      <c r="I206" s="6"/>
      <c r="J206" s="6"/>
      <c r="K206" s="6"/>
      <c r="L206" s="6"/>
      <c r="M206" s="6"/>
      <c r="N206" s="6"/>
      <c r="O206" s="6"/>
      <c r="P206" s="6"/>
      <c r="Q206" s="6"/>
      <c r="R206" s="6"/>
      <c r="S206" s="6"/>
      <c r="T206" s="6"/>
      <c r="U206" s="6"/>
      <c r="V206" s="6"/>
      <c r="W206" s="6"/>
      <c r="X206" s="6"/>
      <c r="Y206" s="6"/>
      <c r="Z206" s="6"/>
    </row>
    <row r="207" ht="12.0" customHeight="1">
      <c r="A207" s="6"/>
      <c r="B207" s="6"/>
      <c r="C207" s="6"/>
      <c r="D207" s="7"/>
      <c r="E207" s="6"/>
      <c r="F207" s="7"/>
      <c r="G207" s="6"/>
      <c r="H207" s="6"/>
      <c r="I207" s="6"/>
      <c r="J207" s="6"/>
      <c r="K207" s="6"/>
      <c r="L207" s="6"/>
      <c r="M207" s="6"/>
      <c r="N207" s="6"/>
      <c r="O207" s="6"/>
      <c r="P207" s="6"/>
      <c r="Q207" s="6"/>
      <c r="R207" s="6"/>
      <c r="S207" s="6"/>
      <c r="T207" s="6"/>
      <c r="U207" s="6"/>
      <c r="V207" s="6"/>
      <c r="W207" s="6"/>
      <c r="X207" s="6"/>
      <c r="Y207" s="6"/>
      <c r="Z207" s="6"/>
    </row>
    <row r="208" ht="12.0" customHeight="1">
      <c r="A208" s="6"/>
      <c r="B208" s="6"/>
      <c r="C208" s="6"/>
      <c r="D208" s="7"/>
      <c r="E208" s="6"/>
      <c r="F208" s="7"/>
      <c r="G208" s="6"/>
      <c r="H208" s="6"/>
      <c r="I208" s="6"/>
      <c r="J208" s="6"/>
      <c r="K208" s="6"/>
      <c r="L208" s="6"/>
      <c r="M208" s="6"/>
      <c r="N208" s="6"/>
      <c r="O208" s="6"/>
      <c r="P208" s="6"/>
      <c r="Q208" s="6"/>
      <c r="R208" s="6"/>
      <c r="S208" s="6"/>
      <c r="T208" s="6"/>
      <c r="U208" s="6"/>
      <c r="V208" s="6"/>
      <c r="W208" s="6"/>
      <c r="X208" s="6"/>
      <c r="Y208" s="6"/>
      <c r="Z208" s="6"/>
    </row>
    <row r="209" ht="12.0" customHeight="1">
      <c r="A209" s="6"/>
      <c r="B209" s="6"/>
      <c r="C209" s="6"/>
      <c r="D209" s="7"/>
      <c r="E209" s="6"/>
      <c r="F209" s="7"/>
      <c r="G209" s="6"/>
      <c r="H209" s="6"/>
      <c r="I209" s="6"/>
      <c r="J209" s="6"/>
      <c r="K209" s="6"/>
      <c r="L209" s="6"/>
      <c r="M209" s="6"/>
      <c r="N209" s="6"/>
      <c r="O209" s="6"/>
      <c r="P209" s="6"/>
      <c r="Q209" s="6"/>
      <c r="R209" s="6"/>
      <c r="S209" s="6"/>
      <c r="T209" s="6"/>
      <c r="U209" s="6"/>
      <c r="V209" s="6"/>
      <c r="W209" s="6"/>
      <c r="X209" s="6"/>
      <c r="Y209" s="6"/>
      <c r="Z209" s="6"/>
    </row>
    <row r="210" ht="12.0" customHeight="1">
      <c r="A210" s="6"/>
      <c r="B210" s="6"/>
      <c r="C210" s="6"/>
      <c r="D210" s="7"/>
      <c r="E210" s="6"/>
      <c r="F210" s="7"/>
      <c r="G210" s="6"/>
      <c r="H210" s="6"/>
      <c r="I210" s="6"/>
      <c r="J210" s="6"/>
      <c r="K210" s="6"/>
      <c r="L210" s="6"/>
      <c r="M210" s="6"/>
      <c r="N210" s="6"/>
      <c r="O210" s="6"/>
      <c r="P210" s="6"/>
      <c r="Q210" s="6"/>
      <c r="R210" s="6"/>
      <c r="S210" s="6"/>
      <c r="T210" s="6"/>
      <c r="U210" s="6"/>
      <c r="V210" s="6"/>
      <c r="W210" s="6"/>
      <c r="X210" s="6"/>
      <c r="Y210" s="6"/>
      <c r="Z210" s="6"/>
    </row>
    <row r="211" ht="12.0" customHeight="1">
      <c r="A211" s="6"/>
      <c r="B211" s="6"/>
      <c r="C211" s="6"/>
      <c r="D211" s="7"/>
      <c r="E211" s="6"/>
      <c r="F211" s="7"/>
      <c r="G211" s="6"/>
      <c r="H211" s="6"/>
      <c r="I211" s="6"/>
      <c r="J211" s="6"/>
      <c r="K211" s="6"/>
      <c r="L211" s="6"/>
      <c r="M211" s="6"/>
      <c r="N211" s="6"/>
      <c r="O211" s="6"/>
      <c r="P211" s="6"/>
      <c r="Q211" s="6"/>
      <c r="R211" s="6"/>
      <c r="S211" s="6"/>
      <c r="T211" s="6"/>
      <c r="U211" s="6"/>
      <c r="V211" s="6"/>
      <c r="W211" s="6"/>
      <c r="X211" s="6"/>
      <c r="Y211" s="6"/>
      <c r="Z211" s="6"/>
    </row>
    <row r="212" ht="12.0" customHeight="1">
      <c r="A212" s="6"/>
      <c r="B212" s="6"/>
      <c r="C212" s="6"/>
      <c r="D212" s="7"/>
      <c r="E212" s="6"/>
      <c r="F212" s="7"/>
      <c r="G212" s="6"/>
      <c r="H212" s="6"/>
      <c r="I212" s="6"/>
      <c r="J212" s="6"/>
      <c r="K212" s="6"/>
      <c r="L212" s="6"/>
      <c r="M212" s="6"/>
      <c r="N212" s="6"/>
      <c r="O212" s="6"/>
      <c r="P212" s="6"/>
      <c r="Q212" s="6"/>
      <c r="R212" s="6"/>
      <c r="S212" s="6"/>
      <c r="T212" s="6"/>
      <c r="U212" s="6"/>
      <c r="V212" s="6"/>
      <c r="W212" s="6"/>
      <c r="X212" s="6"/>
      <c r="Y212" s="6"/>
      <c r="Z212" s="6"/>
    </row>
    <row r="213" ht="12.0" customHeight="1">
      <c r="A213" s="6"/>
      <c r="B213" s="6"/>
      <c r="C213" s="6"/>
      <c r="D213" s="7"/>
      <c r="E213" s="6"/>
      <c r="F213" s="7"/>
      <c r="G213" s="6"/>
      <c r="H213" s="6"/>
      <c r="I213" s="6"/>
      <c r="J213" s="6"/>
      <c r="K213" s="6"/>
      <c r="L213" s="6"/>
      <c r="M213" s="6"/>
      <c r="N213" s="6"/>
      <c r="O213" s="6"/>
      <c r="P213" s="6"/>
      <c r="Q213" s="6"/>
      <c r="R213" s="6"/>
      <c r="S213" s="6"/>
      <c r="T213" s="6"/>
      <c r="U213" s="6"/>
      <c r="V213" s="6"/>
      <c r="W213" s="6"/>
      <c r="X213" s="6"/>
      <c r="Y213" s="6"/>
      <c r="Z213" s="6"/>
    </row>
    <row r="214" ht="12.0" customHeight="1">
      <c r="A214" s="6"/>
      <c r="B214" s="6"/>
      <c r="C214" s="6"/>
      <c r="D214" s="7"/>
      <c r="E214" s="6"/>
      <c r="F214" s="7"/>
      <c r="G214" s="6"/>
      <c r="H214" s="6"/>
      <c r="I214" s="6"/>
      <c r="J214" s="6"/>
      <c r="K214" s="6"/>
      <c r="L214" s="6"/>
      <c r="M214" s="6"/>
      <c r="N214" s="6"/>
      <c r="O214" s="6"/>
      <c r="P214" s="6"/>
      <c r="Q214" s="6"/>
      <c r="R214" s="6"/>
      <c r="S214" s="6"/>
      <c r="T214" s="6"/>
      <c r="U214" s="6"/>
      <c r="V214" s="6"/>
      <c r="W214" s="6"/>
      <c r="X214" s="6"/>
      <c r="Y214" s="6"/>
      <c r="Z214" s="6"/>
    </row>
    <row r="215" ht="12.0" customHeight="1">
      <c r="A215" s="6"/>
      <c r="B215" s="6"/>
      <c r="C215" s="6"/>
      <c r="D215" s="7"/>
      <c r="E215" s="6"/>
      <c r="F215" s="7"/>
      <c r="G215" s="6"/>
      <c r="H215" s="6"/>
      <c r="I215" s="6"/>
      <c r="J215" s="6"/>
      <c r="K215" s="6"/>
      <c r="L215" s="6"/>
      <c r="M215" s="6"/>
      <c r="N215" s="6"/>
      <c r="O215" s="6"/>
      <c r="P215" s="6"/>
      <c r="Q215" s="6"/>
      <c r="R215" s="6"/>
      <c r="S215" s="6"/>
      <c r="T215" s="6"/>
      <c r="U215" s="6"/>
      <c r="V215" s="6"/>
      <c r="W215" s="6"/>
      <c r="X215" s="6"/>
      <c r="Y215" s="6"/>
      <c r="Z215" s="6"/>
    </row>
    <row r="216" ht="12.0" customHeight="1">
      <c r="A216" s="6"/>
      <c r="B216" s="6"/>
      <c r="C216" s="6"/>
      <c r="D216" s="7"/>
      <c r="E216" s="6"/>
      <c r="F216" s="7"/>
      <c r="G216" s="6"/>
      <c r="H216" s="6"/>
      <c r="I216" s="6"/>
      <c r="J216" s="6"/>
      <c r="K216" s="6"/>
      <c r="L216" s="6"/>
      <c r="M216" s="6"/>
      <c r="N216" s="6"/>
      <c r="O216" s="6"/>
      <c r="P216" s="6"/>
      <c r="Q216" s="6"/>
      <c r="R216" s="6"/>
      <c r="S216" s="6"/>
      <c r="T216" s="6"/>
      <c r="U216" s="6"/>
      <c r="V216" s="6"/>
      <c r="W216" s="6"/>
      <c r="X216" s="6"/>
      <c r="Y216" s="6"/>
      <c r="Z216" s="6"/>
    </row>
    <row r="217" ht="12.0" customHeight="1">
      <c r="A217" s="6"/>
      <c r="B217" s="6"/>
      <c r="C217" s="6"/>
      <c r="D217" s="7"/>
      <c r="E217" s="6"/>
      <c r="F217" s="7"/>
      <c r="G217" s="6"/>
      <c r="H217" s="6"/>
      <c r="I217" s="6"/>
      <c r="J217" s="6"/>
      <c r="K217" s="6"/>
      <c r="L217" s="6"/>
      <c r="M217" s="6"/>
      <c r="N217" s="6"/>
      <c r="O217" s="6"/>
      <c r="P217" s="6"/>
      <c r="Q217" s="6"/>
      <c r="R217" s="6"/>
      <c r="S217" s="6"/>
      <c r="T217" s="6"/>
      <c r="U217" s="6"/>
      <c r="V217" s="6"/>
      <c r="W217" s="6"/>
      <c r="X217" s="6"/>
      <c r="Y217" s="6"/>
      <c r="Z217" s="6"/>
    </row>
    <row r="218" ht="12.0" customHeight="1">
      <c r="A218" s="6"/>
      <c r="B218" s="6"/>
      <c r="C218" s="6"/>
      <c r="D218" s="7"/>
      <c r="E218" s="6"/>
      <c r="F218" s="7"/>
      <c r="G218" s="6"/>
      <c r="H218" s="6"/>
      <c r="I218" s="6"/>
      <c r="J218" s="6"/>
      <c r="K218" s="6"/>
      <c r="L218" s="6"/>
      <c r="M218" s="6"/>
      <c r="N218" s="6"/>
      <c r="O218" s="6"/>
      <c r="P218" s="6"/>
      <c r="Q218" s="6"/>
      <c r="R218" s="6"/>
      <c r="S218" s="6"/>
      <c r="T218" s="6"/>
      <c r="U218" s="6"/>
      <c r="V218" s="6"/>
      <c r="W218" s="6"/>
      <c r="X218" s="6"/>
      <c r="Y218" s="6"/>
      <c r="Z218" s="6"/>
    </row>
    <row r="219" ht="12.0" customHeight="1">
      <c r="A219" s="6"/>
      <c r="B219" s="6"/>
      <c r="C219" s="6"/>
      <c r="D219" s="7"/>
      <c r="E219" s="6"/>
      <c r="F219" s="7"/>
      <c r="G219" s="6"/>
      <c r="H219" s="6"/>
      <c r="I219" s="6"/>
      <c r="J219" s="6"/>
      <c r="K219" s="6"/>
      <c r="L219" s="6"/>
      <c r="M219" s="6"/>
      <c r="N219" s="6"/>
      <c r="O219" s="6"/>
      <c r="P219" s="6"/>
      <c r="Q219" s="6"/>
      <c r="R219" s="6"/>
      <c r="S219" s="6"/>
      <c r="T219" s="6"/>
      <c r="U219" s="6"/>
      <c r="V219" s="6"/>
      <c r="W219" s="6"/>
      <c r="X219" s="6"/>
      <c r="Y219" s="6"/>
      <c r="Z219" s="6"/>
    </row>
    <row r="220" ht="12.0" customHeight="1">
      <c r="A220" s="6"/>
      <c r="B220" s="6"/>
      <c r="C220" s="6"/>
      <c r="D220" s="7"/>
      <c r="E220" s="6"/>
      <c r="F220" s="7"/>
      <c r="G220" s="6"/>
      <c r="H220" s="6"/>
      <c r="I220" s="6"/>
      <c r="J220" s="6"/>
      <c r="K220" s="6"/>
      <c r="L220" s="6"/>
      <c r="M220" s="6"/>
      <c r="N220" s="6"/>
      <c r="O220" s="6"/>
      <c r="P220" s="6"/>
      <c r="Q220" s="6"/>
      <c r="R220" s="6"/>
      <c r="S220" s="6"/>
      <c r="T220" s="6"/>
      <c r="U220" s="6"/>
      <c r="V220" s="6"/>
      <c r="W220" s="6"/>
      <c r="X220" s="6"/>
      <c r="Y220" s="6"/>
      <c r="Z220" s="6"/>
    </row>
    <row r="221" ht="12.0" customHeight="1">
      <c r="A221" s="6"/>
      <c r="B221" s="6"/>
      <c r="C221" s="6"/>
      <c r="D221" s="7"/>
      <c r="E221" s="6"/>
      <c r="F221" s="7"/>
      <c r="G221" s="6"/>
      <c r="H221" s="6"/>
      <c r="I221" s="6"/>
      <c r="J221" s="6"/>
      <c r="K221" s="6"/>
      <c r="L221" s="6"/>
      <c r="M221" s="6"/>
      <c r="N221" s="6"/>
      <c r="O221" s="6"/>
      <c r="P221" s="6"/>
      <c r="Q221" s="6"/>
      <c r="R221" s="6"/>
      <c r="S221" s="6"/>
      <c r="T221" s="6"/>
      <c r="U221" s="6"/>
      <c r="V221" s="6"/>
      <c r="W221" s="6"/>
      <c r="X221" s="6"/>
      <c r="Y221" s="6"/>
      <c r="Z221" s="6"/>
    </row>
    <row r="222" ht="12.0" customHeight="1">
      <c r="A222" s="6"/>
      <c r="B222" s="6"/>
      <c r="C222" s="6"/>
      <c r="D222" s="7"/>
      <c r="E222" s="6"/>
      <c r="F222" s="7"/>
      <c r="G222" s="6"/>
      <c r="H222" s="6"/>
      <c r="I222" s="6"/>
      <c r="J222" s="6"/>
      <c r="K222" s="6"/>
      <c r="L222" s="6"/>
      <c r="M222" s="6"/>
      <c r="N222" s="6"/>
      <c r="O222" s="6"/>
      <c r="P222" s="6"/>
      <c r="Q222" s="6"/>
      <c r="R222" s="6"/>
      <c r="S222" s="6"/>
      <c r="T222" s="6"/>
      <c r="U222" s="6"/>
      <c r="V222" s="6"/>
      <c r="W222" s="6"/>
      <c r="X222" s="6"/>
      <c r="Y222" s="6"/>
      <c r="Z222" s="6"/>
    </row>
    <row r="223" ht="12.0" customHeight="1">
      <c r="A223" s="6"/>
      <c r="B223" s="6"/>
      <c r="C223" s="6"/>
      <c r="D223" s="7"/>
      <c r="E223" s="6"/>
      <c r="F223" s="7"/>
      <c r="G223" s="6"/>
      <c r="H223" s="6"/>
      <c r="I223" s="6"/>
      <c r="J223" s="6"/>
      <c r="K223" s="6"/>
      <c r="L223" s="6"/>
      <c r="M223" s="6"/>
      <c r="N223" s="6"/>
      <c r="O223" s="6"/>
      <c r="P223" s="6"/>
      <c r="Q223" s="6"/>
      <c r="R223" s="6"/>
      <c r="S223" s="6"/>
      <c r="T223" s="6"/>
      <c r="U223" s="6"/>
      <c r="V223" s="6"/>
      <c r="W223" s="6"/>
      <c r="X223" s="6"/>
      <c r="Y223" s="6"/>
      <c r="Z223" s="6"/>
    </row>
    <row r="224" ht="12.0" customHeight="1">
      <c r="A224" s="6"/>
      <c r="B224" s="6"/>
      <c r="C224" s="6"/>
      <c r="D224" s="7"/>
      <c r="E224" s="6"/>
      <c r="F224" s="7"/>
      <c r="G224" s="6"/>
      <c r="H224" s="6"/>
      <c r="I224" s="6"/>
      <c r="J224" s="6"/>
      <c r="K224" s="6"/>
      <c r="L224" s="6"/>
      <c r="M224" s="6"/>
      <c r="N224" s="6"/>
      <c r="O224" s="6"/>
      <c r="P224" s="6"/>
      <c r="Q224" s="6"/>
      <c r="R224" s="6"/>
      <c r="S224" s="6"/>
      <c r="T224" s="6"/>
      <c r="U224" s="6"/>
      <c r="V224" s="6"/>
      <c r="W224" s="6"/>
      <c r="X224" s="6"/>
      <c r="Y224" s="6"/>
      <c r="Z224" s="6"/>
    </row>
    <row r="225" ht="12.0" customHeight="1">
      <c r="A225" s="6"/>
      <c r="B225" s="6"/>
      <c r="C225" s="6"/>
      <c r="D225" s="7"/>
      <c r="E225" s="6"/>
      <c r="F225" s="7"/>
      <c r="G225" s="6"/>
      <c r="H225" s="6"/>
      <c r="I225" s="6"/>
      <c r="J225" s="6"/>
      <c r="K225" s="6"/>
      <c r="L225" s="6"/>
      <c r="M225" s="6"/>
      <c r="N225" s="6"/>
      <c r="O225" s="6"/>
      <c r="P225" s="6"/>
      <c r="Q225" s="6"/>
      <c r="R225" s="6"/>
      <c r="S225" s="6"/>
      <c r="T225" s="6"/>
      <c r="U225" s="6"/>
      <c r="V225" s="6"/>
      <c r="W225" s="6"/>
      <c r="X225" s="6"/>
      <c r="Y225" s="6"/>
      <c r="Z225" s="6"/>
    </row>
    <row r="226" ht="12.0" customHeight="1">
      <c r="A226" s="6"/>
      <c r="B226" s="6"/>
      <c r="C226" s="6"/>
      <c r="D226" s="7"/>
      <c r="E226" s="6"/>
      <c r="F226" s="7"/>
      <c r="G226" s="6"/>
      <c r="H226" s="6"/>
      <c r="I226" s="6"/>
      <c r="J226" s="6"/>
      <c r="K226" s="6"/>
      <c r="L226" s="6"/>
      <c r="M226" s="6"/>
      <c r="N226" s="6"/>
      <c r="O226" s="6"/>
      <c r="P226" s="6"/>
      <c r="Q226" s="6"/>
      <c r="R226" s="6"/>
      <c r="S226" s="6"/>
      <c r="T226" s="6"/>
      <c r="U226" s="6"/>
      <c r="V226" s="6"/>
      <c r="W226" s="6"/>
      <c r="X226" s="6"/>
      <c r="Y226" s="6"/>
      <c r="Z226" s="6"/>
    </row>
    <row r="227" ht="12.0" customHeight="1">
      <c r="A227" s="6"/>
      <c r="B227" s="6"/>
      <c r="C227" s="6"/>
      <c r="D227" s="7"/>
      <c r="E227" s="6"/>
      <c r="F227" s="7"/>
      <c r="G227" s="6"/>
      <c r="H227" s="6"/>
      <c r="I227" s="6"/>
      <c r="J227" s="6"/>
      <c r="K227" s="6"/>
      <c r="L227" s="6"/>
      <c r="M227" s="6"/>
      <c r="N227" s="6"/>
      <c r="O227" s="6"/>
      <c r="P227" s="6"/>
      <c r="Q227" s="6"/>
      <c r="R227" s="6"/>
      <c r="S227" s="6"/>
      <c r="T227" s="6"/>
      <c r="U227" s="6"/>
      <c r="V227" s="6"/>
      <c r="W227" s="6"/>
      <c r="X227" s="6"/>
      <c r="Y227" s="6"/>
      <c r="Z227" s="6"/>
    </row>
    <row r="228" ht="12.0" customHeight="1">
      <c r="A228" s="6"/>
      <c r="B228" s="6"/>
      <c r="C228" s="6"/>
      <c r="D228" s="7"/>
      <c r="E228" s="6"/>
      <c r="F228" s="7"/>
      <c r="G228" s="6"/>
      <c r="H228" s="6"/>
      <c r="I228" s="6"/>
      <c r="J228" s="6"/>
      <c r="K228" s="6"/>
      <c r="L228" s="6"/>
      <c r="M228" s="6"/>
      <c r="N228" s="6"/>
      <c r="O228" s="6"/>
      <c r="P228" s="6"/>
      <c r="Q228" s="6"/>
      <c r="R228" s="6"/>
      <c r="S228" s="6"/>
      <c r="T228" s="6"/>
      <c r="U228" s="6"/>
      <c r="V228" s="6"/>
      <c r="W228" s="6"/>
      <c r="X228" s="6"/>
      <c r="Y228" s="6"/>
      <c r="Z228" s="6"/>
    </row>
    <row r="229" ht="12.0" customHeight="1">
      <c r="A229" s="6"/>
      <c r="B229" s="6"/>
      <c r="C229" s="6"/>
      <c r="D229" s="7"/>
      <c r="E229" s="6"/>
      <c r="F229" s="7"/>
      <c r="G229" s="6"/>
      <c r="H229" s="6"/>
      <c r="I229" s="6"/>
      <c r="J229" s="6"/>
      <c r="K229" s="6"/>
      <c r="L229" s="6"/>
      <c r="M229" s="6"/>
      <c r="N229" s="6"/>
      <c r="O229" s="6"/>
      <c r="P229" s="6"/>
      <c r="Q229" s="6"/>
      <c r="R229" s="6"/>
      <c r="S229" s="6"/>
      <c r="T229" s="6"/>
      <c r="U229" s="6"/>
      <c r="V229" s="6"/>
      <c r="W229" s="6"/>
      <c r="X229" s="6"/>
      <c r="Y229" s="6"/>
      <c r="Z229" s="6"/>
    </row>
    <row r="230" ht="12.0" customHeight="1">
      <c r="A230" s="6"/>
      <c r="B230" s="6"/>
      <c r="C230" s="6"/>
      <c r="D230" s="7"/>
      <c r="E230" s="6"/>
      <c r="F230" s="7"/>
      <c r="G230" s="6"/>
      <c r="H230" s="6"/>
      <c r="I230" s="6"/>
      <c r="J230" s="6"/>
      <c r="K230" s="6"/>
      <c r="L230" s="6"/>
      <c r="M230" s="6"/>
      <c r="N230" s="6"/>
      <c r="O230" s="6"/>
      <c r="P230" s="6"/>
      <c r="Q230" s="6"/>
      <c r="R230" s="6"/>
      <c r="S230" s="6"/>
      <c r="T230" s="6"/>
      <c r="U230" s="6"/>
      <c r="V230" s="6"/>
      <c r="W230" s="6"/>
      <c r="X230" s="6"/>
      <c r="Y230" s="6"/>
      <c r="Z230" s="6"/>
    </row>
    <row r="231" ht="12.0" customHeight="1">
      <c r="A231" s="6"/>
      <c r="B231" s="6"/>
      <c r="C231" s="6"/>
      <c r="D231" s="7"/>
      <c r="E231" s="6"/>
      <c r="F231" s="7"/>
      <c r="G231" s="6"/>
      <c r="H231" s="6"/>
      <c r="I231" s="6"/>
      <c r="J231" s="6"/>
      <c r="K231" s="6"/>
      <c r="L231" s="6"/>
      <c r="M231" s="6"/>
      <c r="N231" s="6"/>
      <c r="O231" s="6"/>
      <c r="P231" s="6"/>
      <c r="Q231" s="6"/>
      <c r="R231" s="6"/>
      <c r="S231" s="6"/>
      <c r="T231" s="6"/>
      <c r="U231" s="6"/>
      <c r="V231" s="6"/>
      <c r="W231" s="6"/>
      <c r="X231" s="6"/>
      <c r="Y231" s="6"/>
      <c r="Z231" s="6"/>
    </row>
    <row r="232" ht="12.0" customHeight="1">
      <c r="A232" s="6"/>
      <c r="B232" s="6"/>
      <c r="C232" s="6"/>
      <c r="D232" s="7"/>
      <c r="E232" s="6"/>
      <c r="F232" s="7"/>
      <c r="G232" s="6"/>
      <c r="H232" s="6"/>
      <c r="I232" s="6"/>
      <c r="J232" s="6"/>
      <c r="K232" s="6"/>
      <c r="L232" s="6"/>
      <c r="M232" s="6"/>
      <c r="N232" s="6"/>
      <c r="O232" s="6"/>
      <c r="P232" s="6"/>
      <c r="Q232" s="6"/>
      <c r="R232" s="6"/>
      <c r="S232" s="6"/>
      <c r="T232" s="6"/>
      <c r="U232" s="6"/>
      <c r="V232" s="6"/>
      <c r="W232" s="6"/>
      <c r="X232" s="6"/>
      <c r="Y232" s="6"/>
      <c r="Z232" s="6"/>
    </row>
    <row r="233" ht="12.0" customHeight="1">
      <c r="A233" s="6"/>
      <c r="B233" s="6"/>
      <c r="C233" s="6"/>
      <c r="D233" s="7"/>
      <c r="E233" s="6"/>
      <c r="F233" s="7"/>
      <c r="G233" s="6"/>
      <c r="H233" s="6"/>
      <c r="I233" s="6"/>
      <c r="J233" s="6"/>
      <c r="K233" s="6"/>
      <c r="L233" s="6"/>
      <c r="M233" s="6"/>
      <c r="N233" s="6"/>
      <c r="O233" s="6"/>
      <c r="P233" s="6"/>
      <c r="Q233" s="6"/>
      <c r="R233" s="6"/>
      <c r="S233" s="6"/>
      <c r="T233" s="6"/>
      <c r="U233" s="6"/>
      <c r="V233" s="6"/>
      <c r="W233" s="6"/>
      <c r="X233" s="6"/>
      <c r="Y233" s="6"/>
      <c r="Z233" s="6"/>
    </row>
    <row r="234" ht="12.0" customHeight="1">
      <c r="A234" s="6"/>
      <c r="B234" s="6"/>
      <c r="C234" s="6"/>
      <c r="D234" s="7"/>
      <c r="E234" s="6"/>
      <c r="F234" s="7"/>
      <c r="G234" s="6"/>
      <c r="H234" s="6"/>
      <c r="I234" s="6"/>
      <c r="J234" s="6"/>
      <c r="K234" s="6"/>
      <c r="L234" s="6"/>
      <c r="M234" s="6"/>
      <c r="N234" s="6"/>
      <c r="O234" s="6"/>
      <c r="P234" s="6"/>
      <c r="Q234" s="6"/>
      <c r="R234" s="6"/>
      <c r="S234" s="6"/>
      <c r="T234" s="6"/>
      <c r="U234" s="6"/>
      <c r="V234" s="6"/>
      <c r="W234" s="6"/>
      <c r="X234" s="6"/>
      <c r="Y234" s="6"/>
      <c r="Z234" s="6"/>
    </row>
    <row r="235" ht="12.0" customHeight="1">
      <c r="A235" s="6"/>
      <c r="B235" s="6"/>
      <c r="C235" s="6"/>
      <c r="D235" s="7"/>
      <c r="E235" s="6"/>
      <c r="F235" s="7"/>
      <c r="G235" s="6"/>
      <c r="H235" s="6"/>
      <c r="I235" s="6"/>
      <c r="J235" s="6"/>
      <c r="K235" s="6"/>
      <c r="L235" s="6"/>
      <c r="M235" s="6"/>
      <c r="N235" s="6"/>
      <c r="O235" s="6"/>
      <c r="P235" s="6"/>
      <c r="Q235" s="6"/>
      <c r="R235" s="6"/>
      <c r="S235" s="6"/>
      <c r="T235" s="6"/>
      <c r="U235" s="6"/>
      <c r="V235" s="6"/>
      <c r="W235" s="6"/>
      <c r="X235" s="6"/>
      <c r="Y235" s="6"/>
      <c r="Z235" s="6"/>
    </row>
    <row r="236" ht="12.0" customHeight="1">
      <c r="A236" s="6"/>
      <c r="B236" s="6"/>
      <c r="C236" s="6"/>
      <c r="D236" s="7"/>
      <c r="E236" s="6"/>
      <c r="F236" s="7"/>
      <c r="G236" s="6"/>
      <c r="H236" s="6"/>
      <c r="I236" s="6"/>
      <c r="J236" s="6"/>
      <c r="K236" s="6"/>
      <c r="L236" s="6"/>
      <c r="M236" s="6"/>
      <c r="N236" s="6"/>
      <c r="O236" s="6"/>
      <c r="P236" s="6"/>
      <c r="Q236" s="6"/>
      <c r="R236" s="6"/>
      <c r="S236" s="6"/>
      <c r="T236" s="6"/>
      <c r="U236" s="6"/>
      <c r="V236" s="6"/>
      <c r="W236" s="6"/>
      <c r="X236" s="6"/>
      <c r="Y236" s="6"/>
      <c r="Z236" s="6"/>
    </row>
    <row r="237" ht="12.0" customHeight="1">
      <c r="A237" s="6"/>
      <c r="B237" s="6"/>
      <c r="C237" s="6"/>
      <c r="D237" s="7"/>
      <c r="E237" s="6"/>
      <c r="F237" s="7"/>
      <c r="G237" s="6"/>
      <c r="H237" s="6"/>
      <c r="I237" s="6"/>
      <c r="J237" s="6"/>
      <c r="K237" s="6"/>
      <c r="L237" s="6"/>
      <c r="M237" s="6"/>
      <c r="N237" s="6"/>
      <c r="O237" s="6"/>
      <c r="P237" s="6"/>
      <c r="Q237" s="6"/>
      <c r="R237" s="6"/>
      <c r="S237" s="6"/>
      <c r="T237" s="6"/>
      <c r="U237" s="6"/>
      <c r="V237" s="6"/>
      <c r="W237" s="6"/>
      <c r="X237" s="6"/>
      <c r="Y237" s="6"/>
      <c r="Z237" s="6"/>
    </row>
    <row r="238" ht="12.0" customHeight="1">
      <c r="A238" s="6"/>
      <c r="B238" s="6"/>
      <c r="C238" s="6"/>
      <c r="D238" s="7"/>
      <c r="E238" s="6"/>
      <c r="F238" s="7"/>
      <c r="G238" s="6"/>
      <c r="H238" s="6"/>
      <c r="I238" s="6"/>
      <c r="J238" s="6"/>
      <c r="K238" s="6"/>
      <c r="L238" s="6"/>
      <c r="M238" s="6"/>
      <c r="N238" s="6"/>
      <c r="O238" s="6"/>
      <c r="P238" s="6"/>
      <c r="Q238" s="6"/>
      <c r="R238" s="6"/>
      <c r="S238" s="6"/>
      <c r="T238" s="6"/>
      <c r="U238" s="6"/>
      <c r="V238" s="6"/>
      <c r="W238" s="6"/>
      <c r="X238" s="6"/>
      <c r="Y238" s="6"/>
      <c r="Z238" s="6"/>
    </row>
    <row r="239" ht="12.0" customHeight="1">
      <c r="A239" s="6"/>
      <c r="B239" s="6"/>
      <c r="C239" s="6"/>
      <c r="D239" s="7"/>
      <c r="E239" s="6"/>
      <c r="F239" s="7"/>
      <c r="G239" s="6"/>
      <c r="H239" s="6"/>
      <c r="I239" s="6"/>
      <c r="J239" s="6"/>
      <c r="K239" s="6"/>
      <c r="L239" s="6"/>
      <c r="M239" s="6"/>
      <c r="N239" s="6"/>
      <c r="O239" s="6"/>
      <c r="P239" s="6"/>
      <c r="Q239" s="6"/>
      <c r="R239" s="6"/>
      <c r="S239" s="6"/>
      <c r="T239" s="6"/>
      <c r="U239" s="6"/>
      <c r="V239" s="6"/>
      <c r="W239" s="6"/>
      <c r="X239" s="6"/>
      <c r="Y239" s="6"/>
      <c r="Z239" s="6"/>
    </row>
    <row r="240" ht="12.0" customHeight="1">
      <c r="A240" s="6"/>
      <c r="B240" s="6"/>
      <c r="C240" s="6"/>
      <c r="D240" s="7"/>
      <c r="E240" s="6"/>
      <c r="F240" s="7"/>
      <c r="G240" s="6"/>
      <c r="H240" s="6"/>
      <c r="I240" s="6"/>
      <c r="J240" s="6"/>
      <c r="K240" s="6"/>
      <c r="L240" s="6"/>
      <c r="M240" s="6"/>
      <c r="N240" s="6"/>
      <c r="O240" s="6"/>
      <c r="P240" s="6"/>
      <c r="Q240" s="6"/>
      <c r="R240" s="6"/>
      <c r="S240" s="6"/>
      <c r="T240" s="6"/>
      <c r="U240" s="6"/>
      <c r="V240" s="6"/>
      <c r="W240" s="6"/>
      <c r="X240" s="6"/>
      <c r="Y240" s="6"/>
      <c r="Z240" s="6"/>
    </row>
    <row r="241" ht="12.0" customHeight="1">
      <c r="A241" s="6"/>
      <c r="B241" s="6"/>
      <c r="C241" s="6"/>
      <c r="D241" s="7"/>
      <c r="E241" s="6"/>
      <c r="F241" s="7"/>
      <c r="G241" s="6"/>
      <c r="H241" s="6"/>
      <c r="I241" s="6"/>
      <c r="J241" s="6"/>
      <c r="K241" s="6"/>
      <c r="L241" s="6"/>
      <c r="M241" s="6"/>
      <c r="N241" s="6"/>
      <c r="O241" s="6"/>
      <c r="P241" s="6"/>
      <c r="Q241" s="6"/>
      <c r="R241" s="6"/>
      <c r="S241" s="6"/>
      <c r="T241" s="6"/>
      <c r="U241" s="6"/>
      <c r="V241" s="6"/>
      <c r="W241" s="6"/>
      <c r="X241" s="6"/>
      <c r="Y241" s="6"/>
      <c r="Z241" s="6"/>
    </row>
    <row r="242" ht="12.0" customHeight="1">
      <c r="A242" s="6"/>
      <c r="B242" s="6"/>
      <c r="C242" s="6"/>
      <c r="D242" s="7"/>
      <c r="E242" s="6"/>
      <c r="F242" s="7"/>
      <c r="G242" s="6"/>
      <c r="H242" s="6"/>
      <c r="I242" s="6"/>
      <c r="J242" s="6"/>
      <c r="K242" s="6"/>
      <c r="L242" s="6"/>
      <c r="M242" s="6"/>
      <c r="N242" s="6"/>
      <c r="O242" s="6"/>
      <c r="P242" s="6"/>
      <c r="Q242" s="6"/>
      <c r="R242" s="6"/>
      <c r="S242" s="6"/>
      <c r="T242" s="6"/>
      <c r="U242" s="6"/>
      <c r="V242" s="6"/>
      <c r="W242" s="6"/>
      <c r="X242" s="6"/>
      <c r="Y242" s="6"/>
      <c r="Z242" s="6"/>
    </row>
    <row r="243" ht="12.0" customHeight="1">
      <c r="A243" s="6"/>
      <c r="B243" s="6"/>
      <c r="C243" s="6"/>
      <c r="D243" s="7"/>
      <c r="E243" s="6"/>
      <c r="F243" s="7"/>
      <c r="G243" s="6"/>
      <c r="H243" s="6"/>
      <c r="I243" s="6"/>
      <c r="J243" s="6"/>
      <c r="K243" s="6"/>
      <c r="L243" s="6"/>
      <c r="M243" s="6"/>
      <c r="N243" s="6"/>
      <c r="O243" s="6"/>
      <c r="P243" s="6"/>
      <c r="Q243" s="6"/>
      <c r="R243" s="6"/>
      <c r="S243" s="6"/>
      <c r="T243" s="6"/>
      <c r="U243" s="6"/>
      <c r="V243" s="6"/>
      <c r="W243" s="6"/>
      <c r="X243" s="6"/>
      <c r="Y243" s="6"/>
      <c r="Z243" s="6"/>
    </row>
    <row r="244" ht="12.0" customHeight="1">
      <c r="A244" s="6"/>
      <c r="B244" s="6"/>
      <c r="C244" s="6"/>
      <c r="D244" s="7"/>
      <c r="E244" s="6"/>
      <c r="F244" s="7"/>
      <c r="G244" s="6"/>
      <c r="H244" s="6"/>
      <c r="I244" s="6"/>
      <c r="J244" s="6"/>
      <c r="K244" s="6"/>
      <c r="L244" s="6"/>
      <c r="M244" s="6"/>
      <c r="N244" s="6"/>
      <c r="O244" s="6"/>
      <c r="P244" s="6"/>
      <c r="Q244" s="6"/>
      <c r="R244" s="6"/>
      <c r="S244" s="6"/>
      <c r="T244" s="6"/>
      <c r="U244" s="6"/>
      <c r="V244" s="6"/>
      <c r="W244" s="6"/>
      <c r="X244" s="6"/>
      <c r="Y244" s="6"/>
      <c r="Z244" s="6"/>
    </row>
    <row r="245" ht="12.0" customHeight="1">
      <c r="A245" s="6"/>
      <c r="B245" s="6"/>
      <c r="C245" s="6"/>
      <c r="D245" s="7"/>
      <c r="E245" s="6"/>
      <c r="F245" s="7"/>
      <c r="G245" s="6"/>
      <c r="H245" s="6"/>
      <c r="I245" s="6"/>
      <c r="J245" s="6"/>
      <c r="K245" s="6"/>
      <c r="L245" s="6"/>
      <c r="M245" s="6"/>
      <c r="N245" s="6"/>
      <c r="O245" s="6"/>
      <c r="P245" s="6"/>
      <c r="Q245" s="6"/>
      <c r="R245" s="6"/>
      <c r="S245" s="6"/>
      <c r="T245" s="6"/>
      <c r="U245" s="6"/>
      <c r="V245" s="6"/>
      <c r="W245" s="6"/>
      <c r="X245" s="6"/>
      <c r="Y245" s="6"/>
      <c r="Z245" s="6"/>
    </row>
    <row r="246" ht="12.0" customHeight="1">
      <c r="A246" s="6"/>
      <c r="B246" s="6"/>
      <c r="C246" s="6"/>
      <c r="D246" s="7"/>
      <c r="E246" s="6"/>
      <c r="F246" s="7"/>
      <c r="G246" s="6"/>
      <c r="H246" s="6"/>
      <c r="I246" s="6"/>
      <c r="J246" s="6"/>
      <c r="K246" s="6"/>
      <c r="L246" s="6"/>
      <c r="M246" s="6"/>
      <c r="N246" s="6"/>
      <c r="O246" s="6"/>
      <c r="P246" s="6"/>
      <c r="Q246" s="6"/>
      <c r="R246" s="6"/>
      <c r="S246" s="6"/>
      <c r="T246" s="6"/>
      <c r="U246" s="6"/>
      <c r="V246" s="6"/>
      <c r="W246" s="6"/>
      <c r="X246" s="6"/>
      <c r="Y246" s="6"/>
      <c r="Z246" s="6"/>
    </row>
    <row r="247" ht="12.0" customHeight="1">
      <c r="A247" s="6"/>
      <c r="B247" s="6"/>
      <c r="C247" s="6"/>
      <c r="D247" s="7"/>
      <c r="E247" s="6"/>
      <c r="F247" s="7"/>
      <c r="G247" s="6"/>
      <c r="H247" s="6"/>
      <c r="I247" s="6"/>
      <c r="J247" s="6"/>
      <c r="K247" s="6"/>
      <c r="L247" s="6"/>
      <c r="M247" s="6"/>
      <c r="N247" s="6"/>
      <c r="O247" s="6"/>
      <c r="P247" s="6"/>
      <c r="Q247" s="6"/>
      <c r="R247" s="6"/>
      <c r="S247" s="6"/>
      <c r="T247" s="6"/>
      <c r="U247" s="6"/>
      <c r="V247" s="6"/>
      <c r="W247" s="6"/>
      <c r="X247" s="6"/>
      <c r="Y247" s="6"/>
      <c r="Z247" s="6"/>
    </row>
    <row r="248" ht="12.0" customHeight="1">
      <c r="A248" s="6"/>
      <c r="B248" s="6"/>
      <c r="C248" s="6"/>
      <c r="D248" s="7"/>
      <c r="E248" s="6"/>
      <c r="F248" s="7"/>
      <c r="G248" s="6"/>
      <c r="H248" s="6"/>
      <c r="I248" s="6"/>
      <c r="J248" s="6"/>
      <c r="K248" s="6"/>
      <c r="L248" s="6"/>
      <c r="M248" s="6"/>
      <c r="N248" s="6"/>
      <c r="O248" s="6"/>
      <c r="P248" s="6"/>
      <c r="Q248" s="6"/>
      <c r="R248" s="6"/>
      <c r="S248" s="6"/>
      <c r="T248" s="6"/>
      <c r="U248" s="6"/>
      <c r="V248" s="6"/>
      <c r="W248" s="6"/>
      <c r="X248" s="6"/>
      <c r="Y248" s="6"/>
      <c r="Z248" s="6"/>
    </row>
    <row r="249" ht="12.0" customHeight="1">
      <c r="A249" s="6"/>
      <c r="B249" s="6"/>
      <c r="C249" s="6"/>
      <c r="D249" s="7"/>
      <c r="E249" s="6"/>
      <c r="F249" s="7"/>
      <c r="G249" s="6"/>
      <c r="H249" s="6"/>
      <c r="I249" s="6"/>
      <c r="J249" s="6"/>
      <c r="K249" s="6"/>
      <c r="L249" s="6"/>
      <c r="M249" s="6"/>
      <c r="N249" s="6"/>
      <c r="O249" s="6"/>
      <c r="P249" s="6"/>
      <c r="Q249" s="6"/>
      <c r="R249" s="6"/>
      <c r="S249" s="6"/>
      <c r="T249" s="6"/>
      <c r="U249" s="6"/>
      <c r="V249" s="6"/>
      <c r="W249" s="6"/>
      <c r="X249" s="6"/>
      <c r="Y249" s="6"/>
      <c r="Z249" s="6"/>
    </row>
    <row r="250" ht="12.0" customHeight="1">
      <c r="A250" s="6"/>
      <c r="B250" s="6"/>
      <c r="C250" s="6"/>
      <c r="D250" s="7"/>
      <c r="E250" s="6"/>
      <c r="F250" s="7"/>
      <c r="G250" s="6"/>
      <c r="H250" s="6"/>
      <c r="I250" s="6"/>
      <c r="J250" s="6"/>
      <c r="K250" s="6"/>
      <c r="L250" s="6"/>
      <c r="M250" s="6"/>
      <c r="N250" s="6"/>
      <c r="O250" s="6"/>
      <c r="P250" s="6"/>
      <c r="Q250" s="6"/>
      <c r="R250" s="6"/>
      <c r="S250" s="6"/>
      <c r="T250" s="6"/>
      <c r="U250" s="6"/>
      <c r="V250" s="6"/>
      <c r="W250" s="6"/>
      <c r="X250" s="6"/>
      <c r="Y250" s="6"/>
      <c r="Z250" s="6"/>
    </row>
    <row r="251" ht="12.0" customHeight="1">
      <c r="A251" s="6"/>
      <c r="B251" s="6"/>
      <c r="C251" s="6"/>
      <c r="D251" s="7"/>
      <c r="E251" s="6"/>
      <c r="F251" s="7"/>
      <c r="G251" s="6"/>
      <c r="H251" s="6"/>
      <c r="I251" s="6"/>
      <c r="J251" s="6"/>
      <c r="K251" s="6"/>
      <c r="L251" s="6"/>
      <c r="M251" s="6"/>
      <c r="N251" s="6"/>
      <c r="O251" s="6"/>
      <c r="P251" s="6"/>
      <c r="Q251" s="6"/>
      <c r="R251" s="6"/>
      <c r="S251" s="6"/>
      <c r="T251" s="6"/>
      <c r="U251" s="6"/>
      <c r="V251" s="6"/>
      <c r="W251" s="6"/>
      <c r="X251" s="6"/>
      <c r="Y251" s="6"/>
      <c r="Z251" s="6"/>
    </row>
    <row r="252" ht="12.0" customHeight="1">
      <c r="A252" s="6"/>
      <c r="B252" s="6"/>
      <c r="C252" s="6"/>
      <c r="D252" s="7"/>
      <c r="E252" s="6"/>
      <c r="F252" s="7"/>
      <c r="G252" s="6"/>
      <c r="H252" s="6"/>
      <c r="I252" s="6"/>
      <c r="J252" s="6"/>
      <c r="K252" s="6"/>
      <c r="L252" s="6"/>
      <c r="M252" s="6"/>
      <c r="N252" s="6"/>
      <c r="O252" s="6"/>
      <c r="P252" s="6"/>
      <c r="Q252" s="6"/>
      <c r="R252" s="6"/>
      <c r="S252" s="6"/>
      <c r="T252" s="6"/>
      <c r="U252" s="6"/>
      <c r="V252" s="6"/>
      <c r="W252" s="6"/>
      <c r="X252" s="6"/>
      <c r="Y252" s="6"/>
      <c r="Z252" s="6"/>
    </row>
    <row r="253" ht="12.0" customHeight="1">
      <c r="A253" s="6"/>
      <c r="B253" s="6"/>
      <c r="C253" s="6"/>
      <c r="D253" s="7"/>
      <c r="E253" s="6"/>
      <c r="F253" s="7"/>
      <c r="G253" s="6"/>
      <c r="H253" s="6"/>
      <c r="I253" s="6"/>
      <c r="J253" s="6"/>
      <c r="K253" s="6"/>
      <c r="L253" s="6"/>
      <c r="M253" s="6"/>
      <c r="N253" s="6"/>
      <c r="O253" s="6"/>
      <c r="P253" s="6"/>
      <c r="Q253" s="6"/>
      <c r="R253" s="6"/>
      <c r="S253" s="6"/>
      <c r="T253" s="6"/>
      <c r="U253" s="6"/>
      <c r="V253" s="6"/>
      <c r="W253" s="6"/>
      <c r="X253" s="6"/>
      <c r="Y253" s="6"/>
      <c r="Z253" s="6"/>
    </row>
    <row r="254" ht="12.0" customHeight="1">
      <c r="A254" s="6"/>
      <c r="B254" s="6"/>
      <c r="C254" s="6"/>
      <c r="D254" s="7"/>
      <c r="E254" s="6"/>
      <c r="F254" s="7"/>
      <c r="G254" s="6"/>
      <c r="H254" s="6"/>
      <c r="I254" s="6"/>
      <c r="J254" s="6"/>
      <c r="K254" s="6"/>
      <c r="L254" s="6"/>
      <c r="M254" s="6"/>
      <c r="N254" s="6"/>
      <c r="O254" s="6"/>
      <c r="P254" s="6"/>
      <c r="Q254" s="6"/>
      <c r="R254" s="6"/>
      <c r="S254" s="6"/>
      <c r="T254" s="6"/>
      <c r="U254" s="6"/>
      <c r="V254" s="6"/>
      <c r="W254" s="6"/>
      <c r="X254" s="6"/>
      <c r="Y254" s="6"/>
      <c r="Z254" s="6"/>
    </row>
    <row r="255" ht="12.0" customHeight="1">
      <c r="A255" s="6"/>
      <c r="B255" s="6"/>
      <c r="C255" s="6"/>
      <c r="D255" s="7"/>
      <c r="E255" s="6"/>
      <c r="F255" s="7"/>
      <c r="G255" s="6"/>
      <c r="H255" s="6"/>
      <c r="I255" s="6"/>
      <c r="J255" s="6"/>
      <c r="K255" s="6"/>
      <c r="L255" s="6"/>
      <c r="M255" s="6"/>
      <c r="N255" s="6"/>
      <c r="O255" s="6"/>
      <c r="P255" s="6"/>
      <c r="Q255" s="6"/>
      <c r="R255" s="6"/>
      <c r="S255" s="6"/>
      <c r="T255" s="6"/>
      <c r="U255" s="6"/>
      <c r="V255" s="6"/>
      <c r="W255" s="6"/>
      <c r="X255" s="6"/>
      <c r="Y255" s="6"/>
      <c r="Z255" s="6"/>
    </row>
    <row r="256" ht="12.0" customHeight="1">
      <c r="A256" s="6"/>
      <c r="B256" s="6"/>
      <c r="C256" s="6"/>
      <c r="D256" s="7"/>
      <c r="E256" s="6"/>
      <c r="F256" s="7"/>
      <c r="G256" s="6"/>
      <c r="H256" s="6"/>
      <c r="I256" s="6"/>
      <c r="J256" s="6"/>
      <c r="K256" s="6"/>
      <c r="L256" s="6"/>
      <c r="M256" s="6"/>
      <c r="N256" s="6"/>
      <c r="O256" s="6"/>
      <c r="P256" s="6"/>
      <c r="Q256" s="6"/>
      <c r="R256" s="6"/>
      <c r="S256" s="6"/>
      <c r="T256" s="6"/>
      <c r="U256" s="6"/>
      <c r="V256" s="6"/>
      <c r="W256" s="6"/>
      <c r="X256" s="6"/>
      <c r="Y256" s="6"/>
      <c r="Z256" s="6"/>
    </row>
    <row r="257" ht="12.0" customHeight="1">
      <c r="A257" s="6"/>
      <c r="B257" s="6"/>
      <c r="C257" s="6"/>
      <c r="D257" s="7"/>
      <c r="E257" s="6"/>
      <c r="F257" s="7"/>
      <c r="G257" s="6"/>
      <c r="H257" s="6"/>
      <c r="I257" s="6"/>
      <c r="J257" s="6"/>
      <c r="K257" s="6"/>
      <c r="L257" s="6"/>
      <c r="M257" s="6"/>
      <c r="N257" s="6"/>
      <c r="O257" s="6"/>
      <c r="P257" s="6"/>
      <c r="Q257" s="6"/>
      <c r="R257" s="6"/>
      <c r="S257" s="6"/>
      <c r="T257" s="6"/>
      <c r="U257" s="6"/>
      <c r="V257" s="6"/>
      <c r="W257" s="6"/>
      <c r="X257" s="6"/>
      <c r="Y257" s="6"/>
      <c r="Z257" s="6"/>
    </row>
    <row r="258" ht="12.0" customHeight="1">
      <c r="A258" s="6"/>
      <c r="B258" s="6"/>
      <c r="C258" s="6"/>
      <c r="D258" s="7"/>
      <c r="E258" s="6"/>
      <c r="F258" s="7"/>
      <c r="G258" s="6"/>
      <c r="H258" s="6"/>
      <c r="I258" s="6"/>
      <c r="J258" s="6"/>
      <c r="K258" s="6"/>
      <c r="L258" s="6"/>
      <c r="M258" s="6"/>
      <c r="N258" s="6"/>
      <c r="O258" s="6"/>
      <c r="P258" s="6"/>
      <c r="Q258" s="6"/>
      <c r="R258" s="6"/>
      <c r="S258" s="6"/>
      <c r="T258" s="6"/>
      <c r="U258" s="6"/>
      <c r="V258" s="6"/>
      <c r="W258" s="6"/>
      <c r="X258" s="6"/>
      <c r="Y258" s="6"/>
      <c r="Z258" s="6"/>
    </row>
    <row r="259" ht="12.0" customHeight="1">
      <c r="A259" s="6"/>
      <c r="B259" s="6"/>
      <c r="C259" s="6"/>
      <c r="D259" s="7"/>
      <c r="E259" s="6"/>
      <c r="F259" s="7"/>
      <c r="G259" s="6"/>
      <c r="H259" s="6"/>
      <c r="I259" s="6"/>
      <c r="J259" s="6"/>
      <c r="K259" s="6"/>
      <c r="L259" s="6"/>
      <c r="M259" s="6"/>
      <c r="N259" s="6"/>
      <c r="O259" s="6"/>
      <c r="P259" s="6"/>
      <c r="Q259" s="6"/>
      <c r="R259" s="6"/>
      <c r="S259" s="6"/>
      <c r="T259" s="6"/>
      <c r="U259" s="6"/>
      <c r="V259" s="6"/>
      <c r="W259" s="6"/>
      <c r="X259" s="6"/>
      <c r="Y259" s="6"/>
      <c r="Z259" s="6"/>
    </row>
    <row r="260" ht="12.0" customHeight="1">
      <c r="A260" s="6"/>
      <c r="B260" s="6"/>
      <c r="C260" s="6"/>
      <c r="D260" s="7"/>
      <c r="E260" s="6"/>
      <c r="F260" s="7"/>
      <c r="G260" s="6"/>
      <c r="H260" s="6"/>
      <c r="I260" s="6"/>
      <c r="J260" s="6"/>
      <c r="K260" s="6"/>
      <c r="L260" s="6"/>
      <c r="M260" s="6"/>
      <c r="N260" s="6"/>
      <c r="O260" s="6"/>
      <c r="P260" s="6"/>
      <c r="Q260" s="6"/>
      <c r="R260" s="6"/>
      <c r="S260" s="6"/>
      <c r="T260" s="6"/>
      <c r="U260" s="6"/>
      <c r="V260" s="6"/>
      <c r="W260" s="6"/>
      <c r="X260" s="6"/>
      <c r="Y260" s="6"/>
      <c r="Z260" s="6"/>
    </row>
    <row r="261" ht="12.0" customHeight="1">
      <c r="A261" s="6"/>
      <c r="B261" s="6"/>
      <c r="C261" s="6"/>
      <c r="D261" s="7"/>
      <c r="E261" s="6"/>
      <c r="F261" s="7"/>
      <c r="G261" s="6"/>
      <c r="H261" s="6"/>
      <c r="I261" s="6"/>
      <c r="J261" s="6"/>
      <c r="K261" s="6"/>
      <c r="L261" s="6"/>
      <c r="M261" s="6"/>
      <c r="N261" s="6"/>
      <c r="O261" s="6"/>
      <c r="P261" s="6"/>
      <c r="Q261" s="6"/>
      <c r="R261" s="6"/>
      <c r="S261" s="6"/>
      <c r="T261" s="6"/>
      <c r="U261" s="6"/>
      <c r="V261" s="6"/>
      <c r="W261" s="6"/>
      <c r="X261" s="6"/>
      <c r="Y261" s="6"/>
      <c r="Z261" s="6"/>
    </row>
    <row r="262" ht="12.0" customHeight="1">
      <c r="A262" s="6"/>
      <c r="B262" s="6"/>
      <c r="C262" s="6"/>
      <c r="D262" s="7"/>
      <c r="E262" s="6"/>
      <c r="F262" s="7"/>
      <c r="G262" s="6"/>
      <c r="H262" s="6"/>
      <c r="I262" s="6"/>
      <c r="J262" s="6"/>
      <c r="K262" s="6"/>
      <c r="L262" s="6"/>
      <c r="M262" s="6"/>
      <c r="N262" s="6"/>
      <c r="O262" s="6"/>
      <c r="P262" s="6"/>
      <c r="Q262" s="6"/>
      <c r="R262" s="6"/>
      <c r="S262" s="6"/>
      <c r="T262" s="6"/>
      <c r="U262" s="6"/>
      <c r="V262" s="6"/>
      <c r="W262" s="6"/>
      <c r="X262" s="6"/>
      <c r="Y262" s="6"/>
      <c r="Z262" s="6"/>
    </row>
    <row r="263" ht="12.0" customHeight="1">
      <c r="A263" s="6"/>
      <c r="B263" s="6"/>
      <c r="C263" s="6"/>
      <c r="D263" s="7"/>
      <c r="E263" s="6"/>
      <c r="F263" s="7"/>
      <c r="G263" s="6"/>
      <c r="H263" s="6"/>
      <c r="I263" s="6"/>
      <c r="J263" s="6"/>
      <c r="K263" s="6"/>
      <c r="L263" s="6"/>
      <c r="M263" s="6"/>
      <c r="N263" s="6"/>
      <c r="O263" s="6"/>
      <c r="P263" s="6"/>
      <c r="Q263" s="6"/>
      <c r="R263" s="6"/>
      <c r="S263" s="6"/>
      <c r="T263" s="6"/>
      <c r="U263" s="6"/>
      <c r="V263" s="6"/>
      <c r="W263" s="6"/>
      <c r="X263" s="6"/>
      <c r="Y263" s="6"/>
      <c r="Z263" s="6"/>
    </row>
    <row r="264" ht="12.0" customHeight="1">
      <c r="A264" s="6"/>
      <c r="B264" s="6"/>
      <c r="C264" s="6"/>
      <c r="D264" s="7"/>
      <c r="E264" s="6"/>
      <c r="F264" s="7"/>
      <c r="G264" s="6"/>
      <c r="H264" s="6"/>
      <c r="I264" s="6"/>
      <c r="J264" s="6"/>
      <c r="K264" s="6"/>
      <c r="L264" s="6"/>
      <c r="M264" s="6"/>
      <c r="N264" s="6"/>
      <c r="O264" s="6"/>
      <c r="P264" s="6"/>
      <c r="Q264" s="6"/>
      <c r="R264" s="6"/>
      <c r="S264" s="6"/>
      <c r="T264" s="6"/>
      <c r="U264" s="6"/>
      <c r="V264" s="6"/>
      <c r="W264" s="6"/>
      <c r="X264" s="6"/>
      <c r="Y264" s="6"/>
      <c r="Z264" s="6"/>
    </row>
    <row r="265" ht="12.0" customHeight="1">
      <c r="A265" s="6"/>
      <c r="B265" s="6"/>
      <c r="C265" s="6"/>
      <c r="D265" s="7"/>
      <c r="E265" s="6"/>
      <c r="F265" s="7"/>
      <c r="G265" s="6"/>
      <c r="H265" s="6"/>
      <c r="I265" s="6"/>
      <c r="J265" s="6"/>
      <c r="K265" s="6"/>
      <c r="L265" s="6"/>
      <c r="M265" s="6"/>
      <c r="N265" s="6"/>
      <c r="O265" s="6"/>
      <c r="P265" s="6"/>
      <c r="Q265" s="6"/>
      <c r="R265" s="6"/>
      <c r="S265" s="6"/>
      <c r="T265" s="6"/>
      <c r="U265" s="6"/>
      <c r="V265" s="6"/>
      <c r="W265" s="6"/>
      <c r="X265" s="6"/>
      <c r="Y265" s="6"/>
      <c r="Z265" s="6"/>
    </row>
    <row r="266" ht="12.0" customHeight="1">
      <c r="A266" s="6"/>
      <c r="B266" s="6"/>
      <c r="C266" s="6"/>
      <c r="D266" s="7"/>
      <c r="E266" s="6"/>
      <c r="F266" s="7"/>
      <c r="G266" s="6"/>
      <c r="H266" s="6"/>
      <c r="I266" s="6"/>
      <c r="J266" s="6"/>
      <c r="K266" s="6"/>
      <c r="L266" s="6"/>
      <c r="M266" s="6"/>
      <c r="N266" s="6"/>
      <c r="O266" s="6"/>
      <c r="P266" s="6"/>
      <c r="Q266" s="6"/>
      <c r="R266" s="6"/>
      <c r="S266" s="6"/>
      <c r="T266" s="6"/>
      <c r="U266" s="6"/>
      <c r="V266" s="6"/>
      <c r="W266" s="6"/>
      <c r="X266" s="6"/>
      <c r="Y266" s="6"/>
      <c r="Z266" s="6"/>
    </row>
    <row r="267" ht="12.0" customHeight="1">
      <c r="A267" s="6"/>
      <c r="B267" s="6"/>
      <c r="C267" s="6"/>
      <c r="D267" s="7"/>
      <c r="E267" s="6"/>
      <c r="F267" s="7"/>
      <c r="G267" s="6"/>
      <c r="H267" s="6"/>
      <c r="I267" s="6"/>
      <c r="J267" s="6"/>
      <c r="K267" s="6"/>
      <c r="L267" s="6"/>
      <c r="M267" s="6"/>
      <c r="N267" s="6"/>
      <c r="O267" s="6"/>
      <c r="P267" s="6"/>
      <c r="Q267" s="6"/>
      <c r="R267" s="6"/>
      <c r="S267" s="6"/>
      <c r="T267" s="6"/>
      <c r="U267" s="6"/>
      <c r="V267" s="6"/>
      <c r="W267" s="6"/>
      <c r="X267" s="6"/>
      <c r="Y267" s="6"/>
      <c r="Z267" s="6"/>
    </row>
    <row r="268" ht="12.0" customHeight="1">
      <c r="A268" s="6"/>
      <c r="B268" s="6"/>
      <c r="C268" s="6"/>
      <c r="D268" s="7"/>
      <c r="E268" s="6"/>
      <c r="F268" s="7"/>
      <c r="G268" s="6"/>
      <c r="H268" s="6"/>
      <c r="I268" s="6"/>
      <c r="J268" s="6"/>
      <c r="K268" s="6"/>
      <c r="L268" s="6"/>
      <c r="M268" s="6"/>
      <c r="N268" s="6"/>
      <c r="O268" s="6"/>
      <c r="P268" s="6"/>
      <c r="Q268" s="6"/>
      <c r="R268" s="6"/>
      <c r="S268" s="6"/>
      <c r="T268" s="6"/>
      <c r="U268" s="6"/>
      <c r="V268" s="6"/>
      <c r="W268" s="6"/>
      <c r="X268" s="6"/>
      <c r="Y268" s="6"/>
      <c r="Z268" s="6"/>
    </row>
    <row r="269" ht="12.0" customHeight="1">
      <c r="A269" s="6"/>
      <c r="B269" s="6"/>
      <c r="C269" s="6"/>
      <c r="D269" s="7"/>
      <c r="E269" s="6"/>
      <c r="F269" s="7"/>
      <c r="G269" s="6"/>
      <c r="H269" s="6"/>
      <c r="I269" s="6"/>
      <c r="J269" s="6"/>
      <c r="K269" s="6"/>
      <c r="L269" s="6"/>
      <c r="M269" s="6"/>
      <c r="N269" s="6"/>
      <c r="O269" s="6"/>
      <c r="P269" s="6"/>
      <c r="Q269" s="6"/>
      <c r="R269" s="6"/>
      <c r="S269" s="6"/>
      <c r="T269" s="6"/>
      <c r="U269" s="6"/>
      <c r="V269" s="6"/>
      <c r="W269" s="6"/>
      <c r="X269" s="6"/>
      <c r="Y269" s="6"/>
      <c r="Z269" s="6"/>
    </row>
    <row r="270" ht="12.0" customHeight="1">
      <c r="A270" s="6"/>
      <c r="B270" s="6"/>
      <c r="C270" s="6"/>
      <c r="D270" s="7"/>
      <c r="E270" s="6"/>
      <c r="F270" s="7"/>
      <c r="G270" s="6"/>
      <c r="H270" s="6"/>
      <c r="I270" s="6"/>
      <c r="J270" s="6"/>
      <c r="K270" s="6"/>
      <c r="L270" s="6"/>
      <c r="M270" s="6"/>
      <c r="N270" s="6"/>
      <c r="O270" s="6"/>
      <c r="P270" s="6"/>
      <c r="Q270" s="6"/>
      <c r="R270" s="6"/>
      <c r="S270" s="6"/>
      <c r="T270" s="6"/>
      <c r="U270" s="6"/>
      <c r="V270" s="6"/>
      <c r="W270" s="6"/>
      <c r="X270" s="6"/>
      <c r="Y270" s="6"/>
      <c r="Z270" s="6"/>
    </row>
    <row r="271" ht="12.0" customHeight="1">
      <c r="A271" s="6"/>
      <c r="B271" s="6"/>
      <c r="C271" s="6"/>
      <c r="D271" s="7"/>
      <c r="E271" s="6"/>
      <c r="F271" s="7"/>
      <c r="G271" s="6"/>
      <c r="H271" s="6"/>
      <c r="I271" s="6"/>
      <c r="J271" s="6"/>
      <c r="K271" s="6"/>
      <c r="L271" s="6"/>
      <c r="M271" s="6"/>
      <c r="N271" s="6"/>
      <c r="O271" s="6"/>
      <c r="P271" s="6"/>
      <c r="Q271" s="6"/>
      <c r="R271" s="6"/>
      <c r="S271" s="6"/>
      <c r="T271" s="6"/>
      <c r="U271" s="6"/>
      <c r="V271" s="6"/>
      <c r="W271" s="6"/>
      <c r="X271" s="6"/>
      <c r="Y271" s="6"/>
      <c r="Z271" s="6"/>
    </row>
    <row r="272" ht="12.0" customHeight="1">
      <c r="A272" s="6"/>
      <c r="B272" s="6"/>
      <c r="C272" s="6"/>
      <c r="D272" s="7"/>
      <c r="E272" s="6"/>
      <c r="F272" s="7"/>
      <c r="G272" s="6"/>
      <c r="H272" s="6"/>
      <c r="I272" s="6"/>
      <c r="J272" s="6"/>
      <c r="K272" s="6"/>
      <c r="L272" s="6"/>
      <c r="M272" s="6"/>
      <c r="N272" s="6"/>
      <c r="O272" s="6"/>
      <c r="P272" s="6"/>
      <c r="Q272" s="6"/>
      <c r="R272" s="6"/>
      <c r="S272" s="6"/>
      <c r="T272" s="6"/>
      <c r="U272" s="6"/>
      <c r="V272" s="6"/>
      <c r="W272" s="6"/>
      <c r="X272" s="6"/>
      <c r="Y272" s="6"/>
      <c r="Z272" s="6"/>
    </row>
    <row r="273" ht="12.0" customHeight="1">
      <c r="A273" s="6"/>
      <c r="B273" s="6"/>
      <c r="C273" s="6"/>
      <c r="D273" s="7"/>
      <c r="E273" s="6"/>
      <c r="F273" s="7"/>
      <c r="G273" s="6"/>
      <c r="H273" s="6"/>
      <c r="I273" s="6"/>
      <c r="J273" s="6"/>
      <c r="K273" s="6"/>
      <c r="L273" s="6"/>
      <c r="M273" s="6"/>
      <c r="N273" s="6"/>
      <c r="O273" s="6"/>
      <c r="P273" s="6"/>
      <c r="Q273" s="6"/>
      <c r="R273" s="6"/>
      <c r="S273" s="6"/>
      <c r="T273" s="6"/>
      <c r="U273" s="6"/>
      <c r="V273" s="6"/>
      <c r="W273" s="6"/>
      <c r="X273" s="6"/>
      <c r="Y273" s="6"/>
      <c r="Z273" s="6"/>
    </row>
    <row r="274" ht="12.0" customHeight="1">
      <c r="A274" s="6"/>
      <c r="B274" s="6"/>
      <c r="C274" s="6"/>
      <c r="D274" s="7"/>
      <c r="E274" s="6"/>
      <c r="F274" s="7"/>
      <c r="G274" s="6"/>
      <c r="H274" s="6"/>
      <c r="I274" s="6"/>
      <c r="J274" s="6"/>
      <c r="K274" s="6"/>
      <c r="L274" s="6"/>
      <c r="M274" s="6"/>
      <c r="N274" s="6"/>
      <c r="O274" s="6"/>
      <c r="P274" s="6"/>
      <c r="Q274" s="6"/>
      <c r="R274" s="6"/>
      <c r="S274" s="6"/>
      <c r="T274" s="6"/>
      <c r="U274" s="6"/>
      <c r="V274" s="6"/>
      <c r="W274" s="6"/>
      <c r="X274" s="6"/>
      <c r="Y274" s="6"/>
      <c r="Z274" s="6"/>
    </row>
    <row r="275" ht="12.0" customHeight="1">
      <c r="A275" s="6"/>
      <c r="B275" s="6"/>
      <c r="C275" s="6"/>
      <c r="D275" s="7"/>
      <c r="E275" s="6"/>
      <c r="F275" s="7"/>
      <c r="G275" s="6"/>
      <c r="H275" s="6"/>
      <c r="I275" s="6"/>
      <c r="J275" s="6"/>
      <c r="K275" s="6"/>
      <c r="L275" s="6"/>
      <c r="M275" s="6"/>
      <c r="N275" s="6"/>
      <c r="O275" s="6"/>
      <c r="P275" s="6"/>
      <c r="Q275" s="6"/>
      <c r="R275" s="6"/>
      <c r="S275" s="6"/>
      <c r="T275" s="6"/>
      <c r="U275" s="6"/>
      <c r="V275" s="6"/>
      <c r="W275" s="6"/>
      <c r="X275" s="6"/>
      <c r="Y275" s="6"/>
      <c r="Z275" s="6"/>
    </row>
    <row r="276" ht="12.0" customHeight="1">
      <c r="A276" s="6"/>
      <c r="B276" s="6"/>
      <c r="C276" s="6"/>
      <c r="D276" s="7"/>
      <c r="E276" s="6"/>
      <c r="F276" s="7"/>
      <c r="G276" s="6"/>
      <c r="H276" s="6"/>
      <c r="I276" s="6"/>
      <c r="J276" s="6"/>
      <c r="K276" s="6"/>
      <c r="L276" s="6"/>
      <c r="M276" s="6"/>
      <c r="N276" s="6"/>
      <c r="O276" s="6"/>
      <c r="P276" s="6"/>
      <c r="Q276" s="6"/>
      <c r="R276" s="6"/>
      <c r="S276" s="6"/>
      <c r="T276" s="6"/>
      <c r="U276" s="6"/>
      <c r="V276" s="6"/>
      <c r="W276" s="6"/>
      <c r="X276" s="6"/>
      <c r="Y276" s="6"/>
      <c r="Z276" s="6"/>
    </row>
    <row r="277" ht="12.0" customHeight="1">
      <c r="A277" s="6"/>
      <c r="B277" s="6"/>
      <c r="C277" s="6"/>
      <c r="D277" s="7"/>
      <c r="E277" s="6"/>
      <c r="F277" s="7"/>
      <c r="G277" s="6"/>
      <c r="H277" s="6"/>
      <c r="I277" s="6"/>
      <c r="J277" s="6"/>
      <c r="K277" s="6"/>
      <c r="L277" s="6"/>
      <c r="M277" s="6"/>
      <c r="N277" s="6"/>
      <c r="O277" s="6"/>
      <c r="P277" s="6"/>
      <c r="Q277" s="6"/>
      <c r="R277" s="6"/>
      <c r="S277" s="6"/>
      <c r="T277" s="6"/>
      <c r="U277" s="6"/>
      <c r="V277" s="6"/>
      <c r="W277" s="6"/>
      <c r="X277" s="6"/>
      <c r="Y277" s="6"/>
      <c r="Z277" s="6"/>
    </row>
    <row r="278" ht="12.0" customHeight="1">
      <c r="A278" s="6"/>
      <c r="B278" s="6"/>
      <c r="C278" s="6"/>
      <c r="D278" s="7"/>
      <c r="E278" s="6"/>
      <c r="F278" s="7"/>
      <c r="G278" s="6"/>
      <c r="H278" s="6"/>
      <c r="I278" s="6"/>
      <c r="J278" s="6"/>
      <c r="K278" s="6"/>
      <c r="L278" s="6"/>
      <c r="M278" s="6"/>
      <c r="N278" s="6"/>
      <c r="O278" s="6"/>
      <c r="P278" s="6"/>
      <c r="Q278" s="6"/>
      <c r="R278" s="6"/>
      <c r="S278" s="6"/>
      <c r="T278" s="6"/>
      <c r="U278" s="6"/>
      <c r="V278" s="6"/>
      <c r="W278" s="6"/>
      <c r="X278" s="6"/>
      <c r="Y278" s="6"/>
      <c r="Z278" s="6"/>
    </row>
    <row r="279" ht="12.0" customHeight="1">
      <c r="A279" s="6"/>
      <c r="B279" s="6"/>
      <c r="C279" s="6"/>
      <c r="D279" s="7"/>
      <c r="E279" s="6"/>
      <c r="F279" s="7"/>
      <c r="G279" s="6"/>
      <c r="H279" s="6"/>
      <c r="I279" s="6"/>
      <c r="J279" s="6"/>
      <c r="K279" s="6"/>
      <c r="L279" s="6"/>
      <c r="M279" s="6"/>
      <c r="N279" s="6"/>
      <c r="O279" s="6"/>
      <c r="P279" s="6"/>
      <c r="Q279" s="6"/>
      <c r="R279" s="6"/>
      <c r="S279" s="6"/>
      <c r="T279" s="6"/>
      <c r="U279" s="6"/>
      <c r="V279" s="6"/>
      <c r="W279" s="6"/>
      <c r="X279" s="6"/>
      <c r="Y279" s="6"/>
      <c r="Z279" s="6"/>
    </row>
    <row r="280" ht="12.0" customHeight="1">
      <c r="A280" s="6"/>
      <c r="B280" s="6"/>
      <c r="C280" s="6"/>
      <c r="D280" s="7"/>
      <c r="E280" s="6"/>
      <c r="F280" s="7"/>
      <c r="G280" s="6"/>
      <c r="H280" s="6"/>
      <c r="I280" s="6"/>
      <c r="J280" s="6"/>
      <c r="K280" s="6"/>
      <c r="L280" s="6"/>
      <c r="M280" s="6"/>
      <c r="N280" s="6"/>
      <c r="O280" s="6"/>
      <c r="P280" s="6"/>
      <c r="Q280" s="6"/>
      <c r="R280" s="6"/>
      <c r="S280" s="6"/>
      <c r="T280" s="6"/>
      <c r="U280" s="6"/>
      <c r="V280" s="6"/>
      <c r="W280" s="6"/>
      <c r="X280" s="6"/>
      <c r="Y280" s="6"/>
      <c r="Z280" s="6"/>
    </row>
    <row r="281" ht="12.0" customHeight="1">
      <c r="A281" s="6"/>
      <c r="B281" s="6"/>
      <c r="C281" s="6"/>
      <c r="D281" s="7"/>
      <c r="E281" s="6"/>
      <c r="F281" s="7"/>
      <c r="G281" s="6"/>
      <c r="H281" s="6"/>
      <c r="I281" s="6"/>
      <c r="J281" s="6"/>
      <c r="K281" s="6"/>
      <c r="L281" s="6"/>
      <c r="M281" s="6"/>
      <c r="N281" s="6"/>
      <c r="O281" s="6"/>
      <c r="P281" s="6"/>
      <c r="Q281" s="6"/>
      <c r="R281" s="6"/>
      <c r="S281" s="6"/>
      <c r="T281" s="6"/>
      <c r="U281" s="6"/>
      <c r="V281" s="6"/>
      <c r="W281" s="6"/>
      <c r="X281" s="6"/>
      <c r="Y281" s="6"/>
      <c r="Z281" s="6"/>
    </row>
    <row r="282" ht="12.0" customHeight="1">
      <c r="A282" s="6"/>
      <c r="B282" s="6"/>
      <c r="C282" s="6"/>
      <c r="D282" s="7"/>
      <c r="E282" s="6"/>
      <c r="F282" s="7"/>
      <c r="G282" s="6"/>
      <c r="H282" s="6"/>
      <c r="I282" s="6"/>
      <c r="J282" s="6"/>
      <c r="K282" s="6"/>
      <c r="L282" s="6"/>
      <c r="M282" s="6"/>
      <c r="N282" s="6"/>
      <c r="O282" s="6"/>
      <c r="P282" s="6"/>
      <c r="Q282" s="6"/>
      <c r="R282" s="6"/>
      <c r="S282" s="6"/>
      <c r="T282" s="6"/>
      <c r="U282" s="6"/>
      <c r="V282" s="6"/>
      <c r="W282" s="6"/>
      <c r="X282" s="6"/>
      <c r="Y282" s="6"/>
      <c r="Z282" s="6"/>
    </row>
    <row r="283" ht="12.0" customHeight="1">
      <c r="A283" s="6"/>
      <c r="B283" s="6"/>
      <c r="C283" s="6"/>
      <c r="D283" s="7"/>
      <c r="E283" s="6"/>
      <c r="F283" s="7"/>
      <c r="G283" s="6"/>
      <c r="H283" s="6"/>
      <c r="I283" s="6"/>
      <c r="J283" s="6"/>
      <c r="K283" s="6"/>
      <c r="L283" s="6"/>
      <c r="M283" s="6"/>
      <c r="N283" s="6"/>
      <c r="O283" s="6"/>
      <c r="P283" s="6"/>
      <c r="Q283" s="6"/>
      <c r="R283" s="6"/>
      <c r="S283" s="6"/>
      <c r="T283" s="6"/>
      <c r="U283" s="6"/>
      <c r="V283" s="6"/>
      <c r="W283" s="6"/>
      <c r="X283" s="6"/>
      <c r="Y283" s="6"/>
      <c r="Z283" s="6"/>
    </row>
    <row r="284" ht="12.0" customHeight="1">
      <c r="A284" s="6"/>
      <c r="B284" s="6"/>
      <c r="C284" s="6"/>
      <c r="D284" s="7"/>
      <c r="E284" s="6"/>
      <c r="F284" s="7"/>
      <c r="G284" s="6"/>
      <c r="H284" s="6"/>
      <c r="I284" s="6"/>
      <c r="J284" s="6"/>
      <c r="K284" s="6"/>
      <c r="L284" s="6"/>
      <c r="M284" s="6"/>
      <c r="N284" s="6"/>
      <c r="O284" s="6"/>
      <c r="P284" s="6"/>
      <c r="Q284" s="6"/>
      <c r="R284" s="6"/>
      <c r="S284" s="6"/>
      <c r="T284" s="6"/>
      <c r="U284" s="6"/>
      <c r="V284" s="6"/>
      <c r="W284" s="6"/>
      <c r="X284" s="6"/>
      <c r="Y284" s="6"/>
      <c r="Z284" s="6"/>
    </row>
    <row r="285" ht="12.0" customHeight="1">
      <c r="A285" s="6"/>
      <c r="B285" s="6"/>
      <c r="C285" s="6"/>
      <c r="D285" s="7"/>
      <c r="E285" s="6"/>
      <c r="F285" s="7"/>
      <c r="G285" s="6"/>
      <c r="H285" s="6"/>
      <c r="I285" s="6"/>
      <c r="J285" s="6"/>
      <c r="K285" s="6"/>
      <c r="L285" s="6"/>
      <c r="M285" s="6"/>
      <c r="N285" s="6"/>
      <c r="O285" s="6"/>
      <c r="P285" s="6"/>
      <c r="Q285" s="6"/>
      <c r="R285" s="6"/>
      <c r="S285" s="6"/>
      <c r="T285" s="6"/>
      <c r="U285" s="6"/>
      <c r="V285" s="6"/>
      <c r="W285" s="6"/>
      <c r="X285" s="6"/>
      <c r="Y285" s="6"/>
      <c r="Z285" s="6"/>
    </row>
    <row r="286" ht="12.0" customHeight="1">
      <c r="A286" s="6"/>
      <c r="B286" s="6"/>
      <c r="C286" s="6"/>
      <c r="D286" s="7"/>
      <c r="E286" s="6"/>
      <c r="F286" s="7"/>
      <c r="G286" s="6"/>
      <c r="H286" s="6"/>
      <c r="I286" s="6"/>
      <c r="J286" s="6"/>
      <c r="K286" s="6"/>
      <c r="L286" s="6"/>
      <c r="M286" s="6"/>
      <c r="N286" s="6"/>
      <c r="O286" s="6"/>
      <c r="P286" s="6"/>
      <c r="Q286" s="6"/>
      <c r="R286" s="6"/>
      <c r="S286" s="6"/>
      <c r="T286" s="6"/>
      <c r="U286" s="6"/>
      <c r="V286" s="6"/>
      <c r="W286" s="6"/>
      <c r="X286" s="6"/>
      <c r="Y286" s="6"/>
      <c r="Z286" s="6"/>
    </row>
    <row r="287" ht="12.0" customHeight="1">
      <c r="A287" s="6"/>
      <c r="B287" s="6"/>
      <c r="C287" s="6"/>
      <c r="D287" s="7"/>
      <c r="E287" s="6"/>
      <c r="F287" s="7"/>
      <c r="G287" s="6"/>
      <c r="H287" s="6"/>
      <c r="I287" s="6"/>
      <c r="J287" s="6"/>
      <c r="K287" s="6"/>
      <c r="L287" s="6"/>
      <c r="M287" s="6"/>
      <c r="N287" s="6"/>
      <c r="O287" s="6"/>
      <c r="P287" s="6"/>
      <c r="Q287" s="6"/>
      <c r="R287" s="6"/>
      <c r="S287" s="6"/>
      <c r="T287" s="6"/>
      <c r="U287" s="6"/>
      <c r="V287" s="6"/>
      <c r="W287" s="6"/>
      <c r="X287" s="6"/>
      <c r="Y287" s="6"/>
      <c r="Z287" s="6"/>
    </row>
    <row r="288" ht="12.0" customHeight="1">
      <c r="A288" s="6"/>
      <c r="B288" s="6"/>
      <c r="C288" s="6"/>
      <c r="D288" s="7"/>
      <c r="E288" s="6"/>
      <c r="F288" s="7"/>
      <c r="G288" s="6"/>
      <c r="H288" s="6"/>
      <c r="I288" s="6"/>
      <c r="J288" s="6"/>
      <c r="K288" s="6"/>
      <c r="L288" s="6"/>
      <c r="M288" s="6"/>
      <c r="N288" s="6"/>
      <c r="O288" s="6"/>
      <c r="P288" s="6"/>
      <c r="Q288" s="6"/>
      <c r="R288" s="6"/>
      <c r="S288" s="6"/>
      <c r="T288" s="6"/>
      <c r="U288" s="6"/>
      <c r="V288" s="6"/>
      <c r="W288" s="6"/>
      <c r="X288" s="6"/>
      <c r="Y288" s="6"/>
      <c r="Z288" s="6"/>
    </row>
    <row r="289" ht="12.0" customHeight="1">
      <c r="A289" s="6"/>
      <c r="B289" s="6"/>
      <c r="C289" s="6"/>
      <c r="D289" s="7"/>
      <c r="E289" s="6"/>
      <c r="F289" s="7"/>
      <c r="G289" s="6"/>
      <c r="H289" s="6"/>
      <c r="I289" s="6"/>
      <c r="J289" s="6"/>
      <c r="K289" s="6"/>
      <c r="L289" s="6"/>
      <c r="M289" s="6"/>
      <c r="N289" s="6"/>
      <c r="O289" s="6"/>
      <c r="P289" s="6"/>
      <c r="Q289" s="6"/>
      <c r="R289" s="6"/>
      <c r="S289" s="6"/>
      <c r="T289" s="6"/>
      <c r="U289" s="6"/>
      <c r="V289" s="6"/>
      <c r="W289" s="6"/>
      <c r="X289" s="6"/>
      <c r="Y289" s="6"/>
      <c r="Z289" s="6"/>
    </row>
    <row r="290" ht="12.0" customHeight="1">
      <c r="A290" s="6"/>
      <c r="B290" s="6"/>
      <c r="C290" s="6"/>
      <c r="D290" s="7"/>
      <c r="E290" s="6"/>
      <c r="F290" s="7"/>
      <c r="G290" s="6"/>
      <c r="H290" s="6"/>
      <c r="I290" s="6"/>
      <c r="J290" s="6"/>
      <c r="K290" s="6"/>
      <c r="L290" s="6"/>
      <c r="M290" s="6"/>
      <c r="N290" s="6"/>
      <c r="O290" s="6"/>
      <c r="P290" s="6"/>
      <c r="Q290" s="6"/>
      <c r="R290" s="6"/>
      <c r="S290" s="6"/>
      <c r="T290" s="6"/>
      <c r="U290" s="6"/>
      <c r="V290" s="6"/>
      <c r="W290" s="6"/>
      <c r="X290" s="6"/>
      <c r="Y290" s="6"/>
      <c r="Z290" s="6"/>
    </row>
    <row r="291" ht="12.0" customHeight="1">
      <c r="A291" s="6"/>
      <c r="B291" s="6"/>
      <c r="C291" s="6"/>
      <c r="D291" s="7"/>
      <c r="E291" s="6"/>
      <c r="F291" s="7"/>
      <c r="G291" s="6"/>
      <c r="H291" s="6"/>
      <c r="I291" s="6"/>
      <c r="J291" s="6"/>
      <c r="K291" s="6"/>
      <c r="L291" s="6"/>
      <c r="M291" s="6"/>
      <c r="N291" s="6"/>
      <c r="O291" s="6"/>
      <c r="P291" s="6"/>
      <c r="Q291" s="6"/>
      <c r="R291" s="6"/>
      <c r="S291" s="6"/>
      <c r="T291" s="6"/>
      <c r="U291" s="6"/>
      <c r="V291" s="6"/>
      <c r="W291" s="6"/>
      <c r="X291" s="6"/>
      <c r="Y291" s="6"/>
      <c r="Z291" s="6"/>
    </row>
    <row r="292" ht="12.0" customHeight="1">
      <c r="A292" s="6"/>
      <c r="B292" s="6"/>
      <c r="C292" s="6"/>
      <c r="D292" s="7"/>
      <c r="E292" s="6"/>
      <c r="F292" s="7"/>
      <c r="G292" s="6"/>
      <c r="H292" s="6"/>
      <c r="I292" s="6"/>
      <c r="J292" s="6"/>
      <c r="K292" s="6"/>
      <c r="L292" s="6"/>
      <c r="M292" s="6"/>
      <c r="N292" s="6"/>
      <c r="O292" s="6"/>
      <c r="P292" s="6"/>
      <c r="Q292" s="6"/>
      <c r="R292" s="6"/>
      <c r="S292" s="6"/>
      <c r="T292" s="6"/>
      <c r="U292" s="6"/>
      <c r="V292" s="6"/>
      <c r="W292" s="6"/>
      <c r="X292" s="6"/>
      <c r="Y292" s="6"/>
      <c r="Z292" s="6"/>
    </row>
    <row r="293" ht="12.0" customHeight="1">
      <c r="A293" s="6"/>
      <c r="B293" s="6"/>
      <c r="C293" s="6"/>
      <c r="D293" s="7"/>
      <c r="E293" s="6"/>
      <c r="F293" s="7"/>
      <c r="G293" s="6"/>
      <c r="H293" s="6"/>
      <c r="I293" s="6"/>
      <c r="J293" s="6"/>
      <c r="K293" s="6"/>
      <c r="L293" s="6"/>
      <c r="M293" s="6"/>
      <c r="N293" s="6"/>
      <c r="O293" s="6"/>
      <c r="P293" s="6"/>
      <c r="Q293" s="6"/>
      <c r="R293" s="6"/>
      <c r="S293" s="6"/>
      <c r="T293" s="6"/>
      <c r="U293" s="6"/>
      <c r="V293" s="6"/>
      <c r="W293" s="6"/>
      <c r="X293" s="6"/>
      <c r="Y293" s="6"/>
      <c r="Z293" s="6"/>
    </row>
    <row r="294" ht="12.0" customHeight="1">
      <c r="A294" s="6"/>
      <c r="B294" s="6"/>
      <c r="C294" s="6"/>
      <c r="D294" s="7"/>
      <c r="E294" s="6"/>
      <c r="F294" s="7"/>
      <c r="G294" s="6"/>
      <c r="H294" s="6"/>
      <c r="I294" s="6"/>
      <c r="J294" s="6"/>
      <c r="K294" s="6"/>
      <c r="L294" s="6"/>
      <c r="M294" s="6"/>
      <c r="N294" s="6"/>
      <c r="O294" s="6"/>
      <c r="P294" s="6"/>
      <c r="Q294" s="6"/>
      <c r="R294" s="6"/>
      <c r="S294" s="6"/>
      <c r="T294" s="6"/>
      <c r="U294" s="6"/>
      <c r="V294" s="6"/>
      <c r="W294" s="6"/>
      <c r="X294" s="6"/>
      <c r="Y294" s="6"/>
      <c r="Z294" s="6"/>
    </row>
    <row r="295" ht="12.0" customHeight="1">
      <c r="A295" s="6"/>
      <c r="B295" s="6"/>
      <c r="C295" s="6"/>
      <c r="D295" s="7"/>
      <c r="E295" s="6"/>
      <c r="F295" s="7"/>
      <c r="G295" s="6"/>
      <c r="H295" s="6"/>
      <c r="I295" s="6"/>
      <c r="J295" s="6"/>
      <c r="K295" s="6"/>
      <c r="L295" s="6"/>
      <c r="M295" s="6"/>
      <c r="N295" s="6"/>
      <c r="O295" s="6"/>
      <c r="P295" s="6"/>
      <c r="Q295" s="6"/>
      <c r="R295" s="6"/>
      <c r="S295" s="6"/>
      <c r="T295" s="6"/>
      <c r="U295" s="6"/>
      <c r="V295" s="6"/>
      <c r="W295" s="6"/>
      <c r="X295" s="6"/>
      <c r="Y295" s="6"/>
      <c r="Z295" s="6"/>
    </row>
    <row r="296" ht="12.0" customHeight="1">
      <c r="A296" s="6"/>
      <c r="B296" s="6"/>
      <c r="C296" s="6"/>
      <c r="D296" s="7"/>
      <c r="E296" s="6"/>
      <c r="F296" s="7"/>
      <c r="G296" s="6"/>
      <c r="H296" s="6"/>
      <c r="I296" s="6"/>
      <c r="J296" s="6"/>
      <c r="K296" s="6"/>
      <c r="L296" s="6"/>
      <c r="M296" s="6"/>
      <c r="N296" s="6"/>
      <c r="O296" s="6"/>
      <c r="P296" s="6"/>
      <c r="Q296" s="6"/>
      <c r="R296" s="6"/>
      <c r="S296" s="6"/>
      <c r="T296" s="6"/>
      <c r="U296" s="6"/>
      <c r="V296" s="6"/>
      <c r="W296" s="6"/>
      <c r="X296" s="6"/>
      <c r="Y296" s="6"/>
      <c r="Z296" s="6"/>
    </row>
    <row r="297" ht="12.0" customHeight="1">
      <c r="A297" s="6"/>
      <c r="B297" s="6"/>
      <c r="C297" s="6"/>
      <c r="D297" s="7"/>
      <c r="E297" s="6"/>
      <c r="F297" s="7"/>
      <c r="G297" s="6"/>
      <c r="H297" s="6"/>
      <c r="I297" s="6"/>
      <c r="J297" s="6"/>
      <c r="K297" s="6"/>
      <c r="L297" s="6"/>
      <c r="M297" s="6"/>
      <c r="N297" s="6"/>
      <c r="O297" s="6"/>
      <c r="P297" s="6"/>
      <c r="Q297" s="6"/>
      <c r="R297" s="6"/>
      <c r="S297" s="6"/>
      <c r="T297" s="6"/>
      <c r="U297" s="6"/>
      <c r="V297" s="6"/>
      <c r="W297" s="6"/>
      <c r="X297" s="6"/>
      <c r="Y297" s="6"/>
      <c r="Z297" s="6"/>
    </row>
    <row r="298" ht="12.0" customHeight="1">
      <c r="A298" s="6"/>
      <c r="B298" s="6"/>
      <c r="C298" s="6"/>
      <c r="D298" s="7"/>
      <c r="E298" s="6"/>
      <c r="F298" s="7"/>
      <c r="G298" s="6"/>
      <c r="H298" s="6"/>
      <c r="I298" s="6"/>
      <c r="J298" s="6"/>
      <c r="K298" s="6"/>
      <c r="L298" s="6"/>
      <c r="M298" s="6"/>
      <c r="N298" s="6"/>
      <c r="O298" s="6"/>
      <c r="P298" s="6"/>
      <c r="Q298" s="6"/>
      <c r="R298" s="6"/>
      <c r="S298" s="6"/>
      <c r="T298" s="6"/>
      <c r="U298" s="6"/>
      <c r="V298" s="6"/>
      <c r="W298" s="6"/>
      <c r="X298" s="6"/>
      <c r="Y298" s="6"/>
      <c r="Z298" s="6"/>
    </row>
    <row r="299" ht="12.0" customHeight="1">
      <c r="A299" s="6"/>
      <c r="B299" s="6"/>
      <c r="C299" s="6"/>
      <c r="D299" s="7"/>
      <c r="E299" s="6"/>
      <c r="F299" s="7"/>
      <c r="G299" s="6"/>
      <c r="H299" s="6"/>
      <c r="I299" s="6"/>
      <c r="J299" s="6"/>
      <c r="K299" s="6"/>
      <c r="L299" s="6"/>
      <c r="M299" s="6"/>
      <c r="N299" s="6"/>
      <c r="O299" s="6"/>
      <c r="P299" s="6"/>
      <c r="Q299" s="6"/>
      <c r="R299" s="6"/>
      <c r="S299" s="6"/>
      <c r="T299" s="6"/>
      <c r="U299" s="6"/>
      <c r="V299" s="6"/>
      <c r="W299" s="6"/>
      <c r="X299" s="6"/>
      <c r="Y299" s="6"/>
      <c r="Z299" s="6"/>
    </row>
    <row r="300" ht="12.0" customHeight="1">
      <c r="A300" s="6"/>
      <c r="B300" s="6"/>
      <c r="C300" s="6"/>
      <c r="D300" s="7"/>
      <c r="E300" s="6"/>
      <c r="F300" s="7"/>
      <c r="G300" s="6"/>
      <c r="H300" s="6"/>
      <c r="I300" s="6"/>
      <c r="J300" s="6"/>
      <c r="K300" s="6"/>
      <c r="L300" s="6"/>
      <c r="M300" s="6"/>
      <c r="N300" s="6"/>
      <c r="O300" s="6"/>
      <c r="P300" s="6"/>
      <c r="Q300" s="6"/>
      <c r="R300" s="6"/>
      <c r="S300" s="6"/>
      <c r="T300" s="6"/>
      <c r="U300" s="6"/>
      <c r="V300" s="6"/>
      <c r="W300" s="6"/>
      <c r="X300" s="6"/>
      <c r="Y300" s="6"/>
      <c r="Z300" s="6"/>
    </row>
    <row r="301" ht="12.0" customHeight="1">
      <c r="A301" s="6"/>
      <c r="B301" s="6"/>
      <c r="C301" s="6"/>
      <c r="D301" s="7"/>
      <c r="E301" s="6"/>
      <c r="F301" s="7"/>
      <c r="G301" s="6"/>
      <c r="H301" s="6"/>
      <c r="I301" s="6"/>
      <c r="J301" s="6"/>
      <c r="K301" s="6"/>
      <c r="L301" s="6"/>
      <c r="M301" s="6"/>
      <c r="N301" s="6"/>
      <c r="O301" s="6"/>
      <c r="P301" s="6"/>
      <c r="Q301" s="6"/>
      <c r="R301" s="6"/>
      <c r="S301" s="6"/>
      <c r="T301" s="6"/>
      <c r="U301" s="6"/>
      <c r="V301" s="6"/>
      <c r="W301" s="6"/>
      <c r="X301" s="6"/>
      <c r="Y301" s="6"/>
      <c r="Z301" s="6"/>
    </row>
    <row r="302" ht="12.0" customHeight="1">
      <c r="A302" s="6"/>
      <c r="B302" s="6"/>
      <c r="C302" s="6"/>
      <c r="D302" s="7"/>
      <c r="E302" s="6"/>
      <c r="F302" s="7"/>
      <c r="G302" s="6"/>
      <c r="H302" s="6"/>
      <c r="I302" s="6"/>
      <c r="J302" s="6"/>
      <c r="K302" s="6"/>
      <c r="L302" s="6"/>
      <c r="M302" s="6"/>
      <c r="N302" s="6"/>
      <c r="O302" s="6"/>
      <c r="P302" s="6"/>
      <c r="Q302" s="6"/>
      <c r="R302" s="6"/>
      <c r="S302" s="6"/>
      <c r="T302" s="6"/>
      <c r="U302" s="6"/>
      <c r="V302" s="6"/>
      <c r="W302" s="6"/>
      <c r="X302" s="6"/>
      <c r="Y302" s="6"/>
      <c r="Z302" s="6"/>
    </row>
    <row r="303" ht="12.0" customHeight="1">
      <c r="A303" s="6"/>
      <c r="B303" s="6"/>
      <c r="C303" s="6"/>
      <c r="D303" s="7"/>
      <c r="E303" s="6"/>
      <c r="F303" s="7"/>
      <c r="G303" s="6"/>
      <c r="H303" s="6"/>
      <c r="I303" s="6"/>
      <c r="J303" s="6"/>
      <c r="K303" s="6"/>
      <c r="L303" s="6"/>
      <c r="M303" s="6"/>
      <c r="N303" s="6"/>
      <c r="O303" s="6"/>
      <c r="P303" s="6"/>
      <c r="Q303" s="6"/>
      <c r="R303" s="6"/>
      <c r="S303" s="6"/>
      <c r="T303" s="6"/>
      <c r="U303" s="6"/>
      <c r="V303" s="6"/>
      <c r="W303" s="6"/>
      <c r="X303" s="6"/>
      <c r="Y303" s="6"/>
      <c r="Z303" s="6"/>
    </row>
    <row r="304" ht="12.0" customHeight="1">
      <c r="A304" s="6"/>
      <c r="B304" s="6"/>
      <c r="C304" s="6"/>
      <c r="D304" s="7"/>
      <c r="E304" s="6"/>
      <c r="F304" s="7"/>
      <c r="G304" s="6"/>
      <c r="H304" s="6"/>
      <c r="I304" s="6"/>
      <c r="J304" s="6"/>
      <c r="K304" s="6"/>
      <c r="L304" s="6"/>
      <c r="M304" s="6"/>
      <c r="N304" s="6"/>
      <c r="O304" s="6"/>
      <c r="P304" s="6"/>
      <c r="Q304" s="6"/>
      <c r="R304" s="6"/>
      <c r="S304" s="6"/>
      <c r="T304" s="6"/>
      <c r="U304" s="6"/>
      <c r="V304" s="6"/>
      <c r="W304" s="6"/>
      <c r="X304" s="6"/>
      <c r="Y304" s="6"/>
      <c r="Z304" s="6"/>
    </row>
    <row r="305" ht="12.0" customHeight="1">
      <c r="A305" s="6"/>
      <c r="B305" s="6"/>
      <c r="C305" s="6"/>
      <c r="D305" s="7"/>
      <c r="E305" s="6"/>
      <c r="F305" s="7"/>
      <c r="G305" s="6"/>
      <c r="H305" s="6"/>
      <c r="I305" s="6"/>
      <c r="J305" s="6"/>
      <c r="K305" s="6"/>
      <c r="L305" s="6"/>
      <c r="M305" s="6"/>
      <c r="N305" s="6"/>
      <c r="O305" s="6"/>
      <c r="P305" s="6"/>
      <c r="Q305" s="6"/>
      <c r="R305" s="6"/>
      <c r="S305" s="6"/>
      <c r="T305" s="6"/>
      <c r="U305" s="6"/>
      <c r="V305" s="6"/>
      <c r="W305" s="6"/>
      <c r="X305" s="6"/>
      <c r="Y305" s="6"/>
      <c r="Z305" s="6"/>
    </row>
    <row r="306" ht="12.0" customHeight="1">
      <c r="A306" s="6"/>
      <c r="B306" s="6"/>
      <c r="C306" s="6"/>
      <c r="D306" s="7"/>
      <c r="E306" s="6"/>
      <c r="F306" s="7"/>
      <c r="G306" s="6"/>
      <c r="H306" s="6"/>
      <c r="I306" s="6"/>
      <c r="J306" s="6"/>
      <c r="K306" s="6"/>
      <c r="L306" s="6"/>
      <c r="M306" s="6"/>
      <c r="N306" s="6"/>
      <c r="O306" s="6"/>
      <c r="P306" s="6"/>
      <c r="Q306" s="6"/>
      <c r="R306" s="6"/>
      <c r="S306" s="6"/>
      <c r="T306" s="6"/>
      <c r="U306" s="6"/>
      <c r="V306" s="6"/>
      <c r="W306" s="6"/>
      <c r="X306" s="6"/>
      <c r="Y306" s="6"/>
      <c r="Z306" s="6"/>
    </row>
    <row r="307" ht="12.0" customHeight="1">
      <c r="A307" s="6"/>
      <c r="B307" s="6"/>
      <c r="C307" s="6"/>
      <c r="D307" s="7"/>
      <c r="E307" s="6"/>
      <c r="F307" s="7"/>
      <c r="G307" s="6"/>
      <c r="H307" s="6"/>
      <c r="I307" s="6"/>
      <c r="J307" s="6"/>
      <c r="K307" s="6"/>
      <c r="L307" s="6"/>
      <c r="M307" s="6"/>
      <c r="N307" s="6"/>
      <c r="O307" s="6"/>
      <c r="P307" s="6"/>
      <c r="Q307" s="6"/>
      <c r="R307" s="6"/>
      <c r="S307" s="6"/>
      <c r="T307" s="6"/>
      <c r="U307" s="6"/>
      <c r="V307" s="6"/>
      <c r="W307" s="6"/>
      <c r="X307" s="6"/>
      <c r="Y307" s="6"/>
      <c r="Z307" s="6"/>
    </row>
    <row r="308" ht="12.0" customHeight="1">
      <c r="A308" s="6"/>
      <c r="B308" s="6"/>
      <c r="C308" s="6"/>
      <c r="D308" s="7"/>
      <c r="E308" s="6"/>
      <c r="F308" s="7"/>
      <c r="G308" s="6"/>
      <c r="H308" s="6"/>
      <c r="I308" s="6"/>
      <c r="J308" s="6"/>
      <c r="K308" s="6"/>
      <c r="L308" s="6"/>
      <c r="M308" s="6"/>
      <c r="N308" s="6"/>
      <c r="O308" s="6"/>
      <c r="P308" s="6"/>
      <c r="Q308" s="6"/>
      <c r="R308" s="6"/>
      <c r="S308" s="6"/>
      <c r="T308" s="6"/>
      <c r="U308" s="6"/>
      <c r="V308" s="6"/>
      <c r="W308" s="6"/>
      <c r="X308" s="6"/>
      <c r="Y308" s="6"/>
      <c r="Z308" s="6"/>
    </row>
    <row r="309" ht="12.0" customHeight="1">
      <c r="A309" s="6"/>
      <c r="B309" s="6"/>
      <c r="C309" s="6"/>
      <c r="D309" s="7"/>
      <c r="E309" s="6"/>
      <c r="F309" s="7"/>
      <c r="G309" s="6"/>
      <c r="H309" s="6"/>
      <c r="I309" s="6"/>
      <c r="J309" s="6"/>
      <c r="K309" s="6"/>
      <c r="L309" s="6"/>
      <c r="M309" s="6"/>
      <c r="N309" s="6"/>
      <c r="O309" s="6"/>
      <c r="P309" s="6"/>
      <c r="Q309" s="6"/>
      <c r="R309" s="6"/>
      <c r="S309" s="6"/>
      <c r="T309" s="6"/>
      <c r="U309" s="6"/>
      <c r="V309" s="6"/>
      <c r="W309" s="6"/>
      <c r="X309" s="6"/>
      <c r="Y309" s="6"/>
      <c r="Z309" s="6"/>
    </row>
    <row r="310" ht="12.0" customHeight="1">
      <c r="A310" s="6"/>
      <c r="B310" s="6"/>
      <c r="C310" s="6"/>
      <c r="D310" s="7"/>
      <c r="E310" s="6"/>
      <c r="F310" s="7"/>
      <c r="G310" s="6"/>
      <c r="H310" s="6"/>
      <c r="I310" s="6"/>
      <c r="J310" s="6"/>
      <c r="K310" s="6"/>
      <c r="L310" s="6"/>
      <c r="M310" s="6"/>
      <c r="N310" s="6"/>
      <c r="O310" s="6"/>
      <c r="P310" s="6"/>
      <c r="Q310" s="6"/>
      <c r="R310" s="6"/>
      <c r="S310" s="6"/>
      <c r="T310" s="6"/>
      <c r="U310" s="6"/>
      <c r="V310" s="6"/>
      <c r="W310" s="6"/>
      <c r="X310" s="6"/>
      <c r="Y310" s="6"/>
      <c r="Z310" s="6"/>
    </row>
    <row r="311" ht="12.0" customHeight="1">
      <c r="A311" s="6"/>
      <c r="B311" s="6"/>
      <c r="C311" s="6"/>
      <c r="D311" s="7"/>
      <c r="E311" s="6"/>
      <c r="F311" s="7"/>
      <c r="G311" s="6"/>
      <c r="H311" s="6"/>
      <c r="I311" s="6"/>
      <c r="J311" s="6"/>
      <c r="K311" s="6"/>
      <c r="L311" s="6"/>
      <c r="M311" s="6"/>
      <c r="N311" s="6"/>
      <c r="O311" s="6"/>
      <c r="P311" s="6"/>
      <c r="Q311" s="6"/>
      <c r="R311" s="6"/>
      <c r="S311" s="6"/>
      <c r="T311" s="6"/>
      <c r="U311" s="6"/>
      <c r="V311" s="6"/>
      <c r="W311" s="6"/>
      <c r="X311" s="6"/>
      <c r="Y311" s="6"/>
      <c r="Z311" s="6"/>
    </row>
    <row r="312" ht="12.0" customHeight="1">
      <c r="A312" s="6"/>
      <c r="B312" s="6"/>
      <c r="C312" s="6"/>
      <c r="D312" s="7"/>
      <c r="E312" s="6"/>
      <c r="F312" s="7"/>
      <c r="G312" s="6"/>
      <c r="H312" s="6"/>
      <c r="I312" s="6"/>
      <c r="J312" s="6"/>
      <c r="K312" s="6"/>
      <c r="L312" s="6"/>
      <c r="M312" s="6"/>
      <c r="N312" s="6"/>
      <c r="O312" s="6"/>
      <c r="P312" s="6"/>
      <c r="Q312" s="6"/>
      <c r="R312" s="6"/>
      <c r="S312" s="6"/>
      <c r="T312" s="6"/>
      <c r="U312" s="6"/>
      <c r="V312" s="6"/>
      <c r="W312" s="6"/>
      <c r="X312" s="6"/>
      <c r="Y312" s="6"/>
      <c r="Z312" s="6"/>
    </row>
    <row r="313" ht="12.0" customHeight="1">
      <c r="A313" s="6"/>
      <c r="B313" s="6"/>
      <c r="C313" s="6"/>
      <c r="D313" s="7"/>
      <c r="E313" s="6"/>
      <c r="F313" s="7"/>
      <c r="G313" s="6"/>
      <c r="H313" s="6"/>
      <c r="I313" s="6"/>
      <c r="J313" s="6"/>
      <c r="K313" s="6"/>
      <c r="L313" s="6"/>
      <c r="M313" s="6"/>
      <c r="N313" s="6"/>
      <c r="O313" s="6"/>
      <c r="P313" s="6"/>
      <c r="Q313" s="6"/>
      <c r="R313" s="6"/>
      <c r="S313" s="6"/>
      <c r="T313" s="6"/>
      <c r="U313" s="6"/>
      <c r="V313" s="6"/>
      <c r="W313" s="6"/>
      <c r="X313" s="6"/>
      <c r="Y313" s="6"/>
      <c r="Z313" s="6"/>
    </row>
    <row r="314" ht="12.0" customHeight="1">
      <c r="A314" s="6"/>
      <c r="B314" s="6"/>
      <c r="C314" s="6"/>
      <c r="D314" s="7"/>
      <c r="E314" s="6"/>
      <c r="F314" s="7"/>
      <c r="G314" s="6"/>
      <c r="H314" s="6"/>
      <c r="I314" s="6"/>
      <c r="J314" s="6"/>
      <c r="K314" s="6"/>
      <c r="L314" s="6"/>
      <c r="M314" s="6"/>
      <c r="N314" s="6"/>
      <c r="O314" s="6"/>
      <c r="P314" s="6"/>
      <c r="Q314" s="6"/>
      <c r="R314" s="6"/>
      <c r="S314" s="6"/>
      <c r="T314" s="6"/>
      <c r="U314" s="6"/>
      <c r="V314" s="6"/>
      <c r="W314" s="6"/>
      <c r="X314" s="6"/>
      <c r="Y314" s="6"/>
      <c r="Z314" s="6"/>
    </row>
    <row r="315" ht="12.0" customHeight="1">
      <c r="A315" s="6"/>
      <c r="B315" s="6"/>
      <c r="C315" s="6"/>
      <c r="D315" s="7"/>
      <c r="E315" s="6"/>
      <c r="F315" s="7"/>
      <c r="G315" s="6"/>
      <c r="H315" s="6"/>
      <c r="I315" s="6"/>
      <c r="J315" s="6"/>
      <c r="K315" s="6"/>
      <c r="L315" s="6"/>
      <c r="M315" s="6"/>
      <c r="N315" s="6"/>
      <c r="O315" s="6"/>
      <c r="P315" s="6"/>
      <c r="Q315" s="6"/>
      <c r="R315" s="6"/>
      <c r="S315" s="6"/>
      <c r="T315" s="6"/>
      <c r="U315" s="6"/>
      <c r="V315" s="6"/>
      <c r="W315" s="6"/>
      <c r="X315" s="6"/>
      <c r="Y315" s="6"/>
      <c r="Z315" s="6"/>
    </row>
    <row r="316" ht="12.0" customHeight="1">
      <c r="A316" s="6"/>
      <c r="B316" s="6"/>
      <c r="C316" s="6"/>
      <c r="D316" s="7"/>
      <c r="E316" s="6"/>
      <c r="F316" s="7"/>
      <c r="G316" s="6"/>
      <c r="H316" s="6"/>
      <c r="I316" s="6"/>
      <c r="J316" s="6"/>
      <c r="K316" s="6"/>
      <c r="L316" s="6"/>
      <c r="M316" s="6"/>
      <c r="N316" s="6"/>
      <c r="O316" s="6"/>
      <c r="P316" s="6"/>
      <c r="Q316" s="6"/>
      <c r="R316" s="6"/>
      <c r="S316" s="6"/>
      <c r="T316" s="6"/>
      <c r="U316" s="6"/>
      <c r="V316" s="6"/>
      <c r="W316" s="6"/>
      <c r="X316" s="6"/>
      <c r="Y316" s="6"/>
      <c r="Z316" s="6"/>
    </row>
    <row r="317" ht="12.0" customHeight="1">
      <c r="A317" s="6"/>
      <c r="B317" s="6"/>
      <c r="C317" s="6"/>
      <c r="D317" s="7"/>
      <c r="E317" s="6"/>
      <c r="F317" s="7"/>
      <c r="G317" s="6"/>
      <c r="H317" s="6"/>
      <c r="I317" s="6"/>
      <c r="J317" s="6"/>
      <c r="K317" s="6"/>
      <c r="L317" s="6"/>
      <c r="M317" s="6"/>
      <c r="N317" s="6"/>
      <c r="O317" s="6"/>
      <c r="P317" s="6"/>
      <c r="Q317" s="6"/>
      <c r="R317" s="6"/>
      <c r="S317" s="6"/>
      <c r="T317" s="6"/>
      <c r="U317" s="6"/>
      <c r="V317" s="6"/>
      <c r="W317" s="6"/>
      <c r="X317" s="6"/>
      <c r="Y317" s="6"/>
      <c r="Z317" s="6"/>
    </row>
    <row r="318" ht="12.0" customHeight="1">
      <c r="A318" s="6"/>
      <c r="B318" s="6"/>
      <c r="C318" s="6"/>
      <c r="D318" s="7"/>
      <c r="E318" s="6"/>
      <c r="F318" s="7"/>
      <c r="G318" s="6"/>
      <c r="H318" s="6"/>
      <c r="I318" s="6"/>
      <c r="J318" s="6"/>
      <c r="K318" s="6"/>
      <c r="L318" s="6"/>
      <c r="M318" s="6"/>
      <c r="N318" s="6"/>
      <c r="O318" s="6"/>
      <c r="P318" s="6"/>
      <c r="Q318" s="6"/>
      <c r="R318" s="6"/>
      <c r="S318" s="6"/>
      <c r="T318" s="6"/>
      <c r="U318" s="6"/>
      <c r="V318" s="6"/>
      <c r="W318" s="6"/>
      <c r="X318" s="6"/>
      <c r="Y318" s="6"/>
      <c r="Z318" s="6"/>
    </row>
    <row r="319" ht="12.0" customHeight="1">
      <c r="A319" s="6"/>
      <c r="B319" s="6"/>
      <c r="C319" s="6"/>
      <c r="D319" s="7"/>
      <c r="E319" s="6"/>
      <c r="F319" s="7"/>
      <c r="G319" s="6"/>
      <c r="H319" s="6"/>
      <c r="I319" s="6"/>
      <c r="J319" s="6"/>
      <c r="K319" s="6"/>
      <c r="L319" s="6"/>
      <c r="M319" s="6"/>
      <c r="N319" s="6"/>
      <c r="O319" s="6"/>
      <c r="P319" s="6"/>
      <c r="Q319" s="6"/>
      <c r="R319" s="6"/>
      <c r="S319" s="6"/>
      <c r="T319" s="6"/>
      <c r="U319" s="6"/>
      <c r="V319" s="6"/>
      <c r="W319" s="6"/>
      <c r="X319" s="6"/>
      <c r="Y319" s="6"/>
      <c r="Z319" s="6"/>
    </row>
    <row r="320" ht="12.0" customHeight="1">
      <c r="A320" s="6"/>
      <c r="B320" s="6"/>
      <c r="C320" s="6"/>
      <c r="D320" s="7"/>
      <c r="E320" s="6"/>
      <c r="F320" s="7"/>
      <c r="G320" s="6"/>
      <c r="H320" s="6"/>
      <c r="I320" s="6"/>
      <c r="J320" s="6"/>
      <c r="K320" s="6"/>
      <c r="L320" s="6"/>
      <c r="M320" s="6"/>
      <c r="N320" s="6"/>
      <c r="O320" s="6"/>
      <c r="P320" s="6"/>
      <c r="Q320" s="6"/>
      <c r="R320" s="6"/>
      <c r="S320" s="6"/>
      <c r="T320" s="6"/>
      <c r="U320" s="6"/>
      <c r="V320" s="6"/>
      <c r="W320" s="6"/>
      <c r="X320" s="6"/>
      <c r="Y320" s="6"/>
      <c r="Z320" s="6"/>
    </row>
    <row r="321" ht="12.0" customHeight="1">
      <c r="A321" s="6"/>
      <c r="B321" s="6"/>
      <c r="C321" s="6"/>
      <c r="D321" s="7"/>
      <c r="E321" s="6"/>
      <c r="F321" s="7"/>
      <c r="G321" s="6"/>
      <c r="H321" s="6"/>
      <c r="I321" s="6"/>
      <c r="J321" s="6"/>
      <c r="K321" s="6"/>
      <c r="L321" s="6"/>
      <c r="M321" s="6"/>
      <c r="N321" s="6"/>
      <c r="O321" s="6"/>
      <c r="P321" s="6"/>
      <c r="Q321" s="6"/>
      <c r="R321" s="6"/>
      <c r="S321" s="6"/>
      <c r="T321" s="6"/>
      <c r="U321" s="6"/>
      <c r="V321" s="6"/>
      <c r="W321" s="6"/>
      <c r="X321" s="6"/>
      <c r="Y321" s="6"/>
      <c r="Z321" s="6"/>
    </row>
    <row r="322" ht="12.0" customHeight="1">
      <c r="A322" s="6"/>
      <c r="B322" s="6"/>
      <c r="C322" s="6"/>
      <c r="D322" s="7"/>
      <c r="E322" s="6"/>
      <c r="F322" s="7"/>
      <c r="G322" s="6"/>
      <c r="H322" s="6"/>
      <c r="I322" s="6"/>
      <c r="J322" s="6"/>
      <c r="K322" s="6"/>
      <c r="L322" s="6"/>
      <c r="M322" s="6"/>
      <c r="N322" s="6"/>
      <c r="O322" s="6"/>
      <c r="P322" s="6"/>
      <c r="Q322" s="6"/>
      <c r="R322" s="6"/>
      <c r="S322" s="6"/>
      <c r="T322" s="6"/>
      <c r="U322" s="6"/>
      <c r="V322" s="6"/>
      <c r="W322" s="6"/>
      <c r="X322" s="6"/>
      <c r="Y322" s="6"/>
      <c r="Z322" s="6"/>
    </row>
    <row r="323" ht="12.0" customHeight="1">
      <c r="A323" s="6"/>
      <c r="B323" s="6"/>
      <c r="C323" s="6"/>
      <c r="D323" s="7"/>
      <c r="E323" s="6"/>
      <c r="F323" s="7"/>
      <c r="G323" s="6"/>
      <c r="H323" s="6"/>
      <c r="I323" s="6"/>
      <c r="J323" s="6"/>
      <c r="K323" s="6"/>
      <c r="L323" s="6"/>
      <c r="M323" s="6"/>
      <c r="N323" s="6"/>
      <c r="O323" s="6"/>
      <c r="P323" s="6"/>
      <c r="Q323" s="6"/>
      <c r="R323" s="6"/>
      <c r="S323" s="6"/>
      <c r="T323" s="6"/>
      <c r="U323" s="6"/>
      <c r="V323" s="6"/>
      <c r="W323" s="6"/>
      <c r="X323" s="6"/>
      <c r="Y323" s="6"/>
      <c r="Z323" s="6"/>
    </row>
    <row r="324" ht="12.0" customHeight="1">
      <c r="A324" s="6"/>
      <c r="B324" s="6"/>
      <c r="C324" s="6"/>
      <c r="D324" s="7"/>
      <c r="E324" s="6"/>
      <c r="F324" s="7"/>
      <c r="G324" s="6"/>
      <c r="H324" s="6"/>
      <c r="I324" s="6"/>
      <c r="J324" s="6"/>
      <c r="K324" s="6"/>
      <c r="L324" s="6"/>
      <c r="M324" s="6"/>
      <c r="N324" s="6"/>
      <c r="O324" s="6"/>
      <c r="P324" s="6"/>
      <c r="Q324" s="6"/>
      <c r="R324" s="6"/>
      <c r="S324" s="6"/>
      <c r="T324" s="6"/>
      <c r="U324" s="6"/>
      <c r="V324" s="6"/>
      <c r="W324" s="6"/>
      <c r="X324" s="6"/>
      <c r="Y324" s="6"/>
      <c r="Z324" s="6"/>
    </row>
    <row r="325" ht="12.0" customHeight="1">
      <c r="A325" s="6"/>
      <c r="B325" s="6"/>
      <c r="C325" s="6"/>
      <c r="D325" s="7"/>
      <c r="E325" s="6"/>
      <c r="F325" s="7"/>
      <c r="G325" s="6"/>
      <c r="H325" s="6"/>
      <c r="I325" s="6"/>
      <c r="J325" s="6"/>
      <c r="K325" s="6"/>
      <c r="L325" s="6"/>
      <c r="M325" s="6"/>
      <c r="N325" s="6"/>
      <c r="O325" s="6"/>
      <c r="P325" s="6"/>
      <c r="Q325" s="6"/>
      <c r="R325" s="6"/>
      <c r="S325" s="6"/>
      <c r="T325" s="6"/>
      <c r="U325" s="6"/>
      <c r="V325" s="6"/>
      <c r="W325" s="6"/>
      <c r="X325" s="6"/>
      <c r="Y325" s="6"/>
      <c r="Z325" s="6"/>
    </row>
    <row r="326" ht="12.0" customHeight="1">
      <c r="A326" s="6"/>
      <c r="B326" s="6"/>
      <c r="C326" s="6"/>
      <c r="D326" s="7"/>
      <c r="E326" s="6"/>
      <c r="F326" s="7"/>
      <c r="G326" s="6"/>
      <c r="H326" s="6"/>
      <c r="I326" s="6"/>
      <c r="J326" s="6"/>
      <c r="K326" s="6"/>
      <c r="L326" s="6"/>
      <c r="M326" s="6"/>
      <c r="N326" s="6"/>
      <c r="O326" s="6"/>
      <c r="P326" s="6"/>
      <c r="Q326" s="6"/>
      <c r="R326" s="6"/>
      <c r="S326" s="6"/>
      <c r="T326" s="6"/>
      <c r="U326" s="6"/>
      <c r="V326" s="6"/>
      <c r="W326" s="6"/>
      <c r="X326" s="6"/>
      <c r="Y326" s="6"/>
      <c r="Z326" s="6"/>
    </row>
    <row r="327" ht="12.0" customHeight="1">
      <c r="A327" s="6"/>
      <c r="B327" s="6"/>
      <c r="C327" s="6"/>
      <c r="D327" s="7"/>
      <c r="E327" s="6"/>
      <c r="F327" s="7"/>
      <c r="G327" s="6"/>
      <c r="H327" s="6"/>
      <c r="I327" s="6"/>
      <c r="J327" s="6"/>
      <c r="K327" s="6"/>
      <c r="L327" s="6"/>
      <c r="M327" s="6"/>
      <c r="N327" s="6"/>
      <c r="O327" s="6"/>
      <c r="P327" s="6"/>
      <c r="Q327" s="6"/>
      <c r="R327" s="6"/>
      <c r="S327" s="6"/>
      <c r="T327" s="6"/>
      <c r="U327" s="6"/>
      <c r="V327" s="6"/>
      <c r="W327" s="6"/>
      <c r="X327" s="6"/>
      <c r="Y327" s="6"/>
      <c r="Z327" s="6"/>
    </row>
    <row r="328" ht="12.0" customHeight="1">
      <c r="A328" s="6"/>
      <c r="B328" s="6"/>
      <c r="C328" s="6"/>
      <c r="D328" s="7"/>
      <c r="E328" s="6"/>
      <c r="F328" s="7"/>
      <c r="G328" s="6"/>
      <c r="H328" s="6"/>
      <c r="I328" s="6"/>
      <c r="J328" s="6"/>
      <c r="K328" s="6"/>
      <c r="L328" s="6"/>
      <c r="M328" s="6"/>
      <c r="N328" s="6"/>
      <c r="O328" s="6"/>
      <c r="P328" s="6"/>
      <c r="Q328" s="6"/>
      <c r="R328" s="6"/>
      <c r="S328" s="6"/>
      <c r="T328" s="6"/>
      <c r="U328" s="6"/>
      <c r="V328" s="6"/>
      <c r="W328" s="6"/>
      <c r="X328" s="6"/>
      <c r="Y328" s="6"/>
      <c r="Z328" s="6"/>
    </row>
    <row r="329" ht="12.0" customHeight="1">
      <c r="A329" s="6"/>
      <c r="B329" s="6"/>
      <c r="C329" s="6"/>
      <c r="D329" s="7"/>
      <c r="E329" s="6"/>
      <c r="F329" s="7"/>
      <c r="G329" s="6"/>
      <c r="H329" s="6"/>
      <c r="I329" s="6"/>
      <c r="J329" s="6"/>
      <c r="K329" s="6"/>
      <c r="L329" s="6"/>
      <c r="M329" s="6"/>
      <c r="N329" s="6"/>
      <c r="O329" s="6"/>
      <c r="P329" s="6"/>
      <c r="Q329" s="6"/>
      <c r="R329" s="6"/>
      <c r="S329" s="6"/>
      <c r="T329" s="6"/>
      <c r="U329" s="6"/>
      <c r="V329" s="6"/>
      <c r="W329" s="6"/>
      <c r="X329" s="6"/>
      <c r="Y329" s="6"/>
      <c r="Z329" s="6"/>
    </row>
    <row r="330" ht="12.0" customHeight="1">
      <c r="A330" s="6"/>
      <c r="B330" s="6"/>
      <c r="C330" s="6"/>
      <c r="D330" s="7"/>
      <c r="E330" s="6"/>
      <c r="F330" s="7"/>
      <c r="G330" s="6"/>
      <c r="H330" s="6"/>
      <c r="I330" s="6"/>
      <c r="J330" s="6"/>
      <c r="K330" s="6"/>
      <c r="L330" s="6"/>
      <c r="M330" s="6"/>
      <c r="N330" s="6"/>
      <c r="O330" s="6"/>
      <c r="P330" s="6"/>
      <c r="Q330" s="6"/>
      <c r="R330" s="6"/>
      <c r="S330" s="6"/>
      <c r="T330" s="6"/>
      <c r="U330" s="6"/>
      <c r="V330" s="6"/>
      <c r="W330" s="6"/>
      <c r="X330" s="6"/>
      <c r="Y330" s="6"/>
      <c r="Z330" s="6"/>
    </row>
    <row r="331" ht="12.0" customHeight="1">
      <c r="A331" s="6"/>
      <c r="B331" s="6"/>
      <c r="C331" s="6"/>
      <c r="D331" s="7"/>
      <c r="E331" s="6"/>
      <c r="F331" s="7"/>
      <c r="G331" s="6"/>
      <c r="H331" s="6"/>
      <c r="I331" s="6"/>
      <c r="J331" s="6"/>
      <c r="K331" s="6"/>
      <c r="L331" s="6"/>
      <c r="M331" s="6"/>
      <c r="N331" s="6"/>
      <c r="O331" s="6"/>
      <c r="P331" s="6"/>
      <c r="Q331" s="6"/>
      <c r="R331" s="6"/>
      <c r="S331" s="6"/>
      <c r="T331" s="6"/>
      <c r="U331" s="6"/>
      <c r="V331" s="6"/>
      <c r="W331" s="6"/>
      <c r="X331" s="6"/>
      <c r="Y331" s="6"/>
      <c r="Z331" s="6"/>
    </row>
    <row r="332" ht="12.0" customHeight="1">
      <c r="A332" s="6"/>
      <c r="B332" s="6"/>
      <c r="C332" s="6"/>
      <c r="D332" s="7"/>
      <c r="E332" s="6"/>
      <c r="F332" s="7"/>
      <c r="G332" s="6"/>
      <c r="H332" s="6"/>
      <c r="I332" s="6"/>
      <c r="J332" s="6"/>
      <c r="K332" s="6"/>
      <c r="L332" s="6"/>
      <c r="M332" s="6"/>
      <c r="N332" s="6"/>
      <c r="O332" s="6"/>
      <c r="P332" s="6"/>
      <c r="Q332" s="6"/>
      <c r="R332" s="6"/>
      <c r="S332" s="6"/>
      <c r="T332" s="6"/>
      <c r="U332" s="6"/>
      <c r="V332" s="6"/>
      <c r="W332" s="6"/>
      <c r="X332" s="6"/>
      <c r="Y332" s="6"/>
      <c r="Z332" s="6"/>
    </row>
    <row r="333" ht="12.0" customHeight="1">
      <c r="A333" s="6"/>
      <c r="B333" s="6"/>
      <c r="C333" s="6"/>
      <c r="D333" s="7"/>
      <c r="E333" s="6"/>
      <c r="F333" s="7"/>
      <c r="G333" s="6"/>
      <c r="H333" s="6"/>
      <c r="I333" s="6"/>
      <c r="J333" s="6"/>
      <c r="K333" s="6"/>
      <c r="L333" s="6"/>
      <c r="M333" s="6"/>
      <c r="N333" s="6"/>
      <c r="O333" s="6"/>
      <c r="P333" s="6"/>
      <c r="Q333" s="6"/>
      <c r="R333" s="6"/>
      <c r="S333" s="6"/>
      <c r="T333" s="6"/>
      <c r="U333" s="6"/>
      <c r="V333" s="6"/>
      <c r="W333" s="6"/>
      <c r="X333" s="6"/>
      <c r="Y333" s="6"/>
      <c r="Z333" s="6"/>
    </row>
    <row r="334" ht="12.0" customHeight="1">
      <c r="A334" s="6"/>
      <c r="B334" s="6"/>
      <c r="C334" s="6"/>
      <c r="D334" s="7"/>
      <c r="E334" s="6"/>
      <c r="F334" s="7"/>
      <c r="G334" s="6"/>
      <c r="H334" s="6"/>
      <c r="I334" s="6"/>
      <c r="J334" s="6"/>
      <c r="K334" s="6"/>
      <c r="L334" s="6"/>
      <c r="M334" s="6"/>
      <c r="N334" s="6"/>
      <c r="O334" s="6"/>
      <c r="P334" s="6"/>
      <c r="Q334" s="6"/>
      <c r="R334" s="6"/>
      <c r="S334" s="6"/>
      <c r="T334" s="6"/>
      <c r="U334" s="6"/>
      <c r="V334" s="6"/>
      <c r="W334" s="6"/>
      <c r="X334" s="6"/>
      <c r="Y334" s="6"/>
      <c r="Z334" s="6"/>
    </row>
    <row r="335" ht="12.0" customHeight="1">
      <c r="A335" s="6"/>
      <c r="B335" s="6"/>
      <c r="C335" s="6"/>
      <c r="D335" s="7"/>
      <c r="E335" s="6"/>
      <c r="F335" s="7"/>
      <c r="G335" s="6"/>
      <c r="H335" s="6"/>
      <c r="I335" s="6"/>
      <c r="J335" s="6"/>
      <c r="K335" s="6"/>
      <c r="L335" s="6"/>
      <c r="M335" s="6"/>
      <c r="N335" s="6"/>
      <c r="O335" s="6"/>
      <c r="P335" s="6"/>
      <c r="Q335" s="6"/>
      <c r="R335" s="6"/>
      <c r="S335" s="6"/>
      <c r="T335" s="6"/>
      <c r="U335" s="6"/>
      <c r="V335" s="6"/>
      <c r="W335" s="6"/>
      <c r="X335" s="6"/>
      <c r="Y335" s="6"/>
      <c r="Z335" s="6"/>
    </row>
    <row r="336" ht="12.0" customHeight="1">
      <c r="A336" s="6"/>
      <c r="B336" s="6"/>
      <c r="C336" s="6"/>
      <c r="D336" s="7"/>
      <c r="E336" s="6"/>
      <c r="F336" s="7"/>
      <c r="G336" s="6"/>
      <c r="H336" s="6"/>
      <c r="I336" s="6"/>
      <c r="J336" s="6"/>
      <c r="K336" s="6"/>
      <c r="L336" s="6"/>
      <c r="M336" s="6"/>
      <c r="N336" s="6"/>
      <c r="O336" s="6"/>
      <c r="P336" s="6"/>
      <c r="Q336" s="6"/>
      <c r="R336" s="6"/>
      <c r="S336" s="6"/>
      <c r="T336" s="6"/>
      <c r="U336" s="6"/>
      <c r="V336" s="6"/>
      <c r="W336" s="6"/>
      <c r="X336" s="6"/>
      <c r="Y336" s="6"/>
      <c r="Z336" s="6"/>
    </row>
    <row r="337" ht="12.0" customHeight="1">
      <c r="A337" s="6"/>
      <c r="B337" s="6"/>
      <c r="C337" s="6"/>
      <c r="D337" s="7"/>
      <c r="E337" s="6"/>
      <c r="F337" s="7"/>
      <c r="G337" s="6"/>
      <c r="H337" s="6"/>
      <c r="I337" s="6"/>
      <c r="J337" s="6"/>
      <c r="K337" s="6"/>
      <c r="L337" s="6"/>
      <c r="M337" s="6"/>
      <c r="N337" s="6"/>
      <c r="O337" s="6"/>
      <c r="P337" s="6"/>
      <c r="Q337" s="6"/>
      <c r="R337" s="6"/>
      <c r="S337" s="6"/>
      <c r="T337" s="6"/>
      <c r="U337" s="6"/>
      <c r="V337" s="6"/>
      <c r="W337" s="6"/>
      <c r="X337" s="6"/>
      <c r="Y337" s="6"/>
      <c r="Z337" s="6"/>
    </row>
    <row r="338" ht="12.0" customHeight="1">
      <c r="A338" s="6"/>
      <c r="B338" s="6"/>
      <c r="C338" s="6"/>
      <c r="D338" s="7"/>
      <c r="E338" s="6"/>
      <c r="F338" s="7"/>
      <c r="G338" s="6"/>
      <c r="H338" s="6"/>
      <c r="I338" s="6"/>
      <c r="J338" s="6"/>
      <c r="K338" s="6"/>
      <c r="L338" s="6"/>
      <c r="M338" s="6"/>
      <c r="N338" s="6"/>
      <c r="O338" s="6"/>
      <c r="P338" s="6"/>
      <c r="Q338" s="6"/>
      <c r="R338" s="6"/>
      <c r="S338" s="6"/>
      <c r="T338" s="6"/>
      <c r="U338" s="6"/>
      <c r="V338" s="6"/>
      <c r="W338" s="6"/>
      <c r="X338" s="6"/>
      <c r="Y338" s="6"/>
      <c r="Z338" s="6"/>
    </row>
    <row r="339" ht="12.0" customHeight="1">
      <c r="A339" s="6"/>
      <c r="B339" s="6"/>
      <c r="C339" s="6"/>
      <c r="D339" s="7"/>
      <c r="E339" s="6"/>
      <c r="F339" s="7"/>
      <c r="G339" s="6"/>
      <c r="H339" s="6"/>
      <c r="I339" s="6"/>
      <c r="J339" s="6"/>
      <c r="K339" s="6"/>
      <c r="L339" s="6"/>
      <c r="M339" s="6"/>
      <c r="N339" s="6"/>
      <c r="O339" s="6"/>
      <c r="P339" s="6"/>
      <c r="Q339" s="6"/>
      <c r="R339" s="6"/>
      <c r="S339" s="6"/>
      <c r="T339" s="6"/>
      <c r="U339" s="6"/>
      <c r="V339" s="6"/>
      <c r="W339" s="6"/>
      <c r="X339" s="6"/>
      <c r="Y339" s="6"/>
      <c r="Z339" s="6"/>
    </row>
    <row r="340" ht="12.0" customHeight="1">
      <c r="A340" s="6"/>
      <c r="B340" s="6"/>
      <c r="C340" s="6"/>
      <c r="D340" s="7"/>
      <c r="E340" s="6"/>
      <c r="F340" s="7"/>
      <c r="G340" s="6"/>
      <c r="H340" s="6"/>
      <c r="I340" s="6"/>
      <c r="J340" s="6"/>
      <c r="K340" s="6"/>
      <c r="L340" s="6"/>
      <c r="M340" s="6"/>
      <c r="N340" s="6"/>
      <c r="O340" s="6"/>
      <c r="P340" s="6"/>
      <c r="Q340" s="6"/>
      <c r="R340" s="6"/>
      <c r="S340" s="6"/>
      <c r="T340" s="6"/>
      <c r="U340" s="6"/>
      <c r="V340" s="6"/>
      <c r="W340" s="6"/>
      <c r="X340" s="6"/>
      <c r="Y340" s="6"/>
      <c r="Z340" s="6"/>
    </row>
    <row r="341" ht="12.0" customHeight="1">
      <c r="A341" s="6"/>
      <c r="B341" s="6"/>
      <c r="C341" s="6"/>
      <c r="D341" s="7"/>
      <c r="E341" s="6"/>
      <c r="F341" s="7"/>
      <c r="G341" s="6"/>
      <c r="H341" s="6"/>
      <c r="I341" s="6"/>
      <c r="J341" s="6"/>
      <c r="K341" s="6"/>
      <c r="L341" s="6"/>
      <c r="M341" s="6"/>
      <c r="N341" s="6"/>
      <c r="O341" s="6"/>
      <c r="P341" s="6"/>
      <c r="Q341" s="6"/>
      <c r="R341" s="6"/>
      <c r="S341" s="6"/>
      <c r="T341" s="6"/>
      <c r="U341" s="6"/>
      <c r="V341" s="6"/>
      <c r="W341" s="6"/>
      <c r="X341" s="6"/>
      <c r="Y341" s="6"/>
      <c r="Z341" s="6"/>
    </row>
    <row r="342" ht="12.0" customHeight="1">
      <c r="A342" s="6"/>
      <c r="B342" s="6"/>
      <c r="C342" s="6"/>
      <c r="D342" s="7"/>
      <c r="E342" s="6"/>
      <c r="F342" s="7"/>
      <c r="G342" s="6"/>
      <c r="H342" s="6"/>
      <c r="I342" s="6"/>
      <c r="J342" s="6"/>
      <c r="K342" s="6"/>
      <c r="L342" s="6"/>
      <c r="M342" s="6"/>
      <c r="N342" s="6"/>
      <c r="O342" s="6"/>
      <c r="P342" s="6"/>
      <c r="Q342" s="6"/>
      <c r="R342" s="6"/>
      <c r="S342" s="6"/>
      <c r="T342" s="6"/>
      <c r="U342" s="6"/>
      <c r="V342" s="6"/>
      <c r="W342" s="6"/>
      <c r="X342" s="6"/>
      <c r="Y342" s="6"/>
      <c r="Z342" s="6"/>
    </row>
    <row r="343" ht="12.0" customHeight="1">
      <c r="A343" s="6"/>
      <c r="B343" s="6"/>
      <c r="C343" s="6"/>
      <c r="D343" s="7"/>
      <c r="E343" s="6"/>
      <c r="F343" s="7"/>
      <c r="G343" s="6"/>
      <c r="H343" s="6"/>
      <c r="I343" s="6"/>
      <c r="J343" s="6"/>
      <c r="K343" s="6"/>
      <c r="L343" s="6"/>
      <c r="M343" s="6"/>
      <c r="N343" s="6"/>
      <c r="O343" s="6"/>
      <c r="P343" s="6"/>
      <c r="Q343" s="6"/>
      <c r="R343" s="6"/>
      <c r="S343" s="6"/>
      <c r="T343" s="6"/>
      <c r="U343" s="6"/>
      <c r="V343" s="6"/>
      <c r="W343" s="6"/>
      <c r="X343" s="6"/>
      <c r="Y343" s="6"/>
      <c r="Z343" s="6"/>
    </row>
    <row r="344" ht="12.0" customHeight="1">
      <c r="A344" s="6"/>
      <c r="B344" s="6"/>
      <c r="C344" s="6"/>
      <c r="D344" s="7"/>
      <c r="E344" s="6"/>
      <c r="F344" s="7"/>
      <c r="G344" s="6"/>
      <c r="H344" s="6"/>
      <c r="I344" s="6"/>
      <c r="J344" s="6"/>
      <c r="K344" s="6"/>
      <c r="L344" s="6"/>
      <c r="M344" s="6"/>
      <c r="N344" s="6"/>
      <c r="O344" s="6"/>
      <c r="P344" s="6"/>
      <c r="Q344" s="6"/>
      <c r="R344" s="6"/>
      <c r="S344" s="6"/>
      <c r="T344" s="6"/>
      <c r="U344" s="6"/>
      <c r="V344" s="6"/>
      <c r="W344" s="6"/>
      <c r="X344" s="6"/>
      <c r="Y344" s="6"/>
      <c r="Z344" s="6"/>
    </row>
    <row r="345" ht="12.0" customHeight="1">
      <c r="A345" s="6"/>
      <c r="B345" s="6"/>
      <c r="C345" s="6"/>
      <c r="D345" s="7"/>
      <c r="E345" s="6"/>
      <c r="F345" s="7"/>
      <c r="G345" s="6"/>
      <c r="H345" s="6"/>
      <c r="I345" s="6"/>
      <c r="J345" s="6"/>
      <c r="K345" s="6"/>
      <c r="L345" s="6"/>
      <c r="M345" s="6"/>
      <c r="N345" s="6"/>
      <c r="O345" s="6"/>
      <c r="P345" s="6"/>
      <c r="Q345" s="6"/>
      <c r="R345" s="6"/>
      <c r="S345" s="6"/>
      <c r="T345" s="6"/>
      <c r="U345" s="6"/>
      <c r="V345" s="6"/>
      <c r="W345" s="6"/>
      <c r="X345" s="6"/>
      <c r="Y345" s="6"/>
      <c r="Z345" s="6"/>
    </row>
    <row r="346" ht="12.0" customHeight="1">
      <c r="A346" s="6"/>
      <c r="B346" s="6"/>
      <c r="C346" s="6"/>
      <c r="D346" s="7"/>
      <c r="E346" s="6"/>
      <c r="F346" s="7"/>
      <c r="G346" s="6"/>
      <c r="H346" s="6"/>
      <c r="I346" s="6"/>
      <c r="J346" s="6"/>
      <c r="K346" s="6"/>
      <c r="L346" s="6"/>
      <c r="M346" s="6"/>
      <c r="N346" s="6"/>
      <c r="O346" s="6"/>
      <c r="P346" s="6"/>
      <c r="Q346" s="6"/>
      <c r="R346" s="6"/>
      <c r="S346" s="6"/>
      <c r="T346" s="6"/>
      <c r="U346" s="6"/>
      <c r="V346" s="6"/>
      <c r="W346" s="6"/>
      <c r="X346" s="6"/>
      <c r="Y346" s="6"/>
      <c r="Z346" s="6"/>
    </row>
    <row r="347" ht="12.0" customHeight="1">
      <c r="A347" s="6"/>
      <c r="B347" s="6"/>
      <c r="C347" s="6"/>
      <c r="D347" s="7"/>
      <c r="E347" s="6"/>
      <c r="F347" s="7"/>
      <c r="G347" s="6"/>
      <c r="H347" s="6"/>
      <c r="I347" s="6"/>
      <c r="J347" s="6"/>
      <c r="K347" s="6"/>
      <c r="L347" s="6"/>
      <c r="M347" s="6"/>
      <c r="N347" s="6"/>
      <c r="O347" s="6"/>
      <c r="P347" s="6"/>
      <c r="Q347" s="6"/>
      <c r="R347" s="6"/>
      <c r="S347" s="6"/>
      <c r="T347" s="6"/>
      <c r="U347" s="6"/>
      <c r="V347" s="6"/>
      <c r="W347" s="6"/>
      <c r="X347" s="6"/>
      <c r="Y347" s="6"/>
      <c r="Z347" s="6"/>
    </row>
    <row r="348" ht="12.0" customHeight="1">
      <c r="A348" s="6"/>
      <c r="B348" s="6"/>
      <c r="C348" s="6"/>
      <c r="D348" s="7"/>
      <c r="E348" s="6"/>
      <c r="F348" s="7"/>
      <c r="G348" s="6"/>
      <c r="H348" s="6"/>
      <c r="I348" s="6"/>
      <c r="J348" s="6"/>
      <c r="K348" s="6"/>
      <c r="L348" s="6"/>
      <c r="M348" s="6"/>
      <c r="N348" s="6"/>
      <c r="O348" s="6"/>
      <c r="P348" s="6"/>
      <c r="Q348" s="6"/>
      <c r="R348" s="6"/>
      <c r="S348" s="6"/>
      <c r="T348" s="6"/>
      <c r="U348" s="6"/>
      <c r="V348" s="6"/>
      <c r="W348" s="6"/>
      <c r="X348" s="6"/>
      <c r="Y348" s="6"/>
      <c r="Z348" s="6"/>
    </row>
    <row r="349" ht="12.0" customHeight="1">
      <c r="A349" s="6"/>
      <c r="B349" s="6"/>
      <c r="C349" s="6"/>
      <c r="D349" s="7"/>
      <c r="E349" s="6"/>
      <c r="F349" s="7"/>
      <c r="G349" s="6"/>
      <c r="H349" s="6"/>
      <c r="I349" s="6"/>
      <c r="J349" s="6"/>
      <c r="K349" s="6"/>
      <c r="L349" s="6"/>
      <c r="M349" s="6"/>
      <c r="N349" s="6"/>
      <c r="O349" s="6"/>
      <c r="P349" s="6"/>
      <c r="Q349" s="6"/>
      <c r="R349" s="6"/>
      <c r="S349" s="6"/>
      <c r="T349" s="6"/>
      <c r="U349" s="6"/>
      <c r="V349" s="6"/>
      <c r="W349" s="6"/>
      <c r="X349" s="6"/>
      <c r="Y349" s="6"/>
      <c r="Z349" s="6"/>
    </row>
    <row r="350" ht="12.0" customHeight="1">
      <c r="A350" s="6"/>
      <c r="B350" s="6"/>
      <c r="C350" s="6"/>
      <c r="D350" s="7"/>
      <c r="E350" s="6"/>
      <c r="F350" s="7"/>
      <c r="G350" s="6"/>
      <c r="H350" s="6"/>
      <c r="I350" s="6"/>
      <c r="J350" s="6"/>
      <c r="K350" s="6"/>
      <c r="L350" s="6"/>
      <c r="M350" s="6"/>
      <c r="N350" s="6"/>
      <c r="O350" s="6"/>
      <c r="P350" s="6"/>
      <c r="Q350" s="6"/>
      <c r="R350" s="6"/>
      <c r="S350" s="6"/>
      <c r="T350" s="6"/>
      <c r="U350" s="6"/>
      <c r="V350" s="6"/>
      <c r="W350" s="6"/>
      <c r="X350" s="6"/>
      <c r="Y350" s="6"/>
      <c r="Z350" s="6"/>
    </row>
    <row r="351" ht="12.0" customHeight="1">
      <c r="A351" s="6"/>
      <c r="B351" s="6"/>
      <c r="C351" s="6"/>
      <c r="D351" s="7"/>
      <c r="E351" s="6"/>
      <c r="F351" s="7"/>
      <c r="G351" s="6"/>
      <c r="H351" s="6"/>
      <c r="I351" s="6"/>
      <c r="J351" s="6"/>
      <c r="K351" s="6"/>
      <c r="L351" s="6"/>
      <c r="M351" s="6"/>
      <c r="N351" s="6"/>
      <c r="O351" s="6"/>
      <c r="P351" s="6"/>
      <c r="Q351" s="6"/>
      <c r="R351" s="6"/>
      <c r="S351" s="6"/>
      <c r="T351" s="6"/>
      <c r="U351" s="6"/>
      <c r="V351" s="6"/>
      <c r="W351" s="6"/>
      <c r="X351" s="6"/>
      <c r="Y351" s="6"/>
      <c r="Z351" s="6"/>
    </row>
    <row r="352" ht="12.0" customHeight="1">
      <c r="A352" s="6"/>
      <c r="B352" s="6"/>
      <c r="C352" s="6"/>
      <c r="D352" s="7"/>
      <c r="E352" s="6"/>
      <c r="F352" s="7"/>
      <c r="G352" s="6"/>
      <c r="H352" s="6"/>
      <c r="I352" s="6"/>
      <c r="J352" s="6"/>
      <c r="K352" s="6"/>
      <c r="L352" s="6"/>
      <c r="M352" s="6"/>
      <c r="N352" s="6"/>
      <c r="O352" s="6"/>
      <c r="P352" s="6"/>
      <c r="Q352" s="6"/>
      <c r="R352" s="6"/>
      <c r="S352" s="6"/>
      <c r="T352" s="6"/>
      <c r="U352" s="6"/>
      <c r="V352" s="6"/>
      <c r="W352" s="6"/>
      <c r="X352" s="6"/>
      <c r="Y352" s="6"/>
      <c r="Z352" s="6"/>
    </row>
    <row r="353" ht="12.0" customHeight="1">
      <c r="A353" s="6"/>
      <c r="B353" s="6"/>
      <c r="C353" s="6"/>
      <c r="D353" s="7"/>
      <c r="E353" s="6"/>
      <c r="F353" s="7"/>
      <c r="G353" s="6"/>
      <c r="H353" s="6"/>
      <c r="I353" s="6"/>
      <c r="J353" s="6"/>
      <c r="K353" s="6"/>
      <c r="L353" s="6"/>
      <c r="M353" s="6"/>
      <c r="N353" s="6"/>
      <c r="O353" s="6"/>
      <c r="P353" s="6"/>
      <c r="Q353" s="6"/>
      <c r="R353" s="6"/>
      <c r="S353" s="6"/>
      <c r="T353" s="6"/>
      <c r="U353" s="6"/>
      <c r="V353" s="6"/>
      <c r="W353" s="6"/>
      <c r="X353" s="6"/>
      <c r="Y353" s="6"/>
      <c r="Z353" s="6"/>
    </row>
    <row r="354" ht="12.0" customHeight="1">
      <c r="A354" s="6"/>
      <c r="B354" s="6"/>
      <c r="C354" s="6"/>
      <c r="D354" s="7"/>
      <c r="E354" s="6"/>
      <c r="F354" s="7"/>
      <c r="G354" s="6"/>
      <c r="H354" s="6"/>
      <c r="I354" s="6"/>
      <c r="J354" s="6"/>
      <c r="K354" s="6"/>
      <c r="L354" s="6"/>
      <c r="M354" s="6"/>
      <c r="N354" s="6"/>
      <c r="O354" s="6"/>
      <c r="P354" s="6"/>
      <c r="Q354" s="6"/>
      <c r="R354" s="6"/>
      <c r="S354" s="6"/>
      <c r="T354" s="6"/>
      <c r="U354" s="6"/>
      <c r="V354" s="6"/>
      <c r="W354" s="6"/>
      <c r="X354" s="6"/>
      <c r="Y354" s="6"/>
      <c r="Z354" s="6"/>
    </row>
    <row r="355" ht="12.0" customHeight="1">
      <c r="A355" s="6"/>
      <c r="B355" s="6"/>
      <c r="C355" s="6"/>
      <c r="D355" s="7"/>
      <c r="E355" s="6"/>
      <c r="F355" s="7"/>
      <c r="G355" s="6"/>
      <c r="H355" s="6"/>
      <c r="I355" s="6"/>
      <c r="J355" s="6"/>
      <c r="K355" s="6"/>
      <c r="L355" s="6"/>
      <c r="M355" s="6"/>
      <c r="N355" s="6"/>
      <c r="O355" s="6"/>
      <c r="P355" s="6"/>
      <c r="Q355" s="6"/>
      <c r="R355" s="6"/>
      <c r="S355" s="6"/>
      <c r="T355" s="6"/>
      <c r="U355" s="6"/>
      <c r="V355" s="6"/>
      <c r="W355" s="6"/>
      <c r="X355" s="6"/>
      <c r="Y355" s="6"/>
      <c r="Z355" s="6"/>
    </row>
    <row r="356" ht="12.0" customHeight="1">
      <c r="A356" s="6"/>
      <c r="B356" s="6"/>
      <c r="C356" s="6"/>
      <c r="D356" s="7"/>
      <c r="E356" s="6"/>
      <c r="F356" s="7"/>
      <c r="G356" s="6"/>
      <c r="H356" s="6"/>
      <c r="I356" s="6"/>
      <c r="J356" s="6"/>
      <c r="K356" s="6"/>
      <c r="L356" s="6"/>
      <c r="M356" s="6"/>
      <c r="N356" s="6"/>
      <c r="O356" s="6"/>
      <c r="P356" s="6"/>
      <c r="Q356" s="6"/>
      <c r="R356" s="6"/>
      <c r="S356" s="6"/>
      <c r="T356" s="6"/>
      <c r="U356" s="6"/>
      <c r="V356" s="6"/>
      <c r="W356" s="6"/>
      <c r="X356" s="6"/>
      <c r="Y356" s="6"/>
      <c r="Z356" s="6"/>
    </row>
    <row r="357" ht="12.0" customHeight="1">
      <c r="A357" s="6"/>
      <c r="B357" s="6"/>
      <c r="C357" s="6"/>
      <c r="D357" s="7"/>
      <c r="E357" s="6"/>
      <c r="F357" s="7"/>
      <c r="G357" s="6"/>
      <c r="H357" s="6"/>
      <c r="I357" s="6"/>
      <c r="J357" s="6"/>
      <c r="K357" s="6"/>
      <c r="L357" s="6"/>
      <c r="M357" s="6"/>
      <c r="N357" s="6"/>
      <c r="O357" s="6"/>
      <c r="P357" s="6"/>
      <c r="Q357" s="6"/>
      <c r="R357" s="6"/>
      <c r="S357" s="6"/>
      <c r="T357" s="6"/>
      <c r="U357" s="6"/>
      <c r="V357" s="6"/>
      <c r="W357" s="6"/>
      <c r="X357" s="6"/>
      <c r="Y357" s="6"/>
      <c r="Z357" s="6"/>
    </row>
    <row r="358" ht="12.0" customHeight="1">
      <c r="A358" s="6"/>
      <c r="B358" s="6"/>
      <c r="C358" s="6"/>
      <c r="D358" s="7"/>
      <c r="E358" s="6"/>
      <c r="F358" s="7"/>
      <c r="G358" s="6"/>
      <c r="H358" s="6"/>
      <c r="I358" s="6"/>
      <c r="J358" s="6"/>
      <c r="K358" s="6"/>
      <c r="L358" s="6"/>
      <c r="M358" s="6"/>
      <c r="N358" s="6"/>
      <c r="O358" s="6"/>
      <c r="P358" s="6"/>
      <c r="Q358" s="6"/>
      <c r="R358" s="6"/>
      <c r="S358" s="6"/>
      <c r="T358" s="6"/>
      <c r="U358" s="6"/>
      <c r="V358" s="6"/>
      <c r="W358" s="6"/>
      <c r="X358" s="6"/>
      <c r="Y358" s="6"/>
      <c r="Z358" s="6"/>
    </row>
    <row r="359" ht="12.0" customHeight="1">
      <c r="A359" s="6"/>
      <c r="B359" s="6"/>
      <c r="C359" s="6"/>
      <c r="D359" s="7"/>
      <c r="E359" s="6"/>
      <c r="F359" s="7"/>
      <c r="G359" s="6"/>
      <c r="H359" s="6"/>
      <c r="I359" s="6"/>
      <c r="J359" s="6"/>
      <c r="K359" s="6"/>
      <c r="L359" s="6"/>
      <c r="M359" s="6"/>
      <c r="N359" s="6"/>
      <c r="O359" s="6"/>
      <c r="P359" s="6"/>
      <c r="Q359" s="6"/>
      <c r="R359" s="6"/>
      <c r="S359" s="6"/>
      <c r="T359" s="6"/>
      <c r="U359" s="6"/>
      <c r="V359" s="6"/>
      <c r="W359" s="6"/>
      <c r="X359" s="6"/>
      <c r="Y359" s="6"/>
      <c r="Z359" s="6"/>
    </row>
    <row r="360" ht="12.0" customHeight="1">
      <c r="A360" s="6"/>
      <c r="B360" s="6"/>
      <c r="C360" s="6"/>
      <c r="D360" s="7"/>
      <c r="E360" s="6"/>
      <c r="F360" s="7"/>
      <c r="G360" s="6"/>
      <c r="H360" s="6"/>
      <c r="I360" s="6"/>
      <c r="J360" s="6"/>
      <c r="K360" s="6"/>
      <c r="L360" s="6"/>
      <c r="M360" s="6"/>
      <c r="N360" s="6"/>
      <c r="O360" s="6"/>
      <c r="P360" s="6"/>
      <c r="Q360" s="6"/>
      <c r="R360" s="6"/>
      <c r="S360" s="6"/>
      <c r="T360" s="6"/>
      <c r="U360" s="6"/>
      <c r="V360" s="6"/>
      <c r="W360" s="6"/>
      <c r="X360" s="6"/>
      <c r="Y360" s="6"/>
      <c r="Z360" s="6"/>
    </row>
    <row r="361" ht="12.0" customHeight="1">
      <c r="A361" s="6"/>
      <c r="B361" s="6"/>
      <c r="C361" s="6"/>
      <c r="D361" s="7"/>
      <c r="E361" s="6"/>
      <c r="F361" s="7"/>
      <c r="G361" s="6"/>
      <c r="H361" s="6"/>
      <c r="I361" s="6"/>
      <c r="J361" s="6"/>
      <c r="K361" s="6"/>
      <c r="L361" s="6"/>
      <c r="M361" s="6"/>
      <c r="N361" s="6"/>
      <c r="O361" s="6"/>
      <c r="P361" s="6"/>
      <c r="Q361" s="6"/>
      <c r="R361" s="6"/>
      <c r="S361" s="6"/>
      <c r="T361" s="6"/>
      <c r="U361" s="6"/>
      <c r="V361" s="6"/>
      <c r="W361" s="6"/>
      <c r="X361" s="6"/>
      <c r="Y361" s="6"/>
      <c r="Z361" s="6"/>
    </row>
    <row r="362" ht="12.0" customHeight="1">
      <c r="A362" s="6"/>
      <c r="B362" s="6"/>
      <c r="C362" s="6"/>
      <c r="D362" s="7"/>
      <c r="E362" s="6"/>
      <c r="F362" s="7"/>
      <c r="G362" s="6"/>
      <c r="H362" s="6"/>
      <c r="I362" s="6"/>
      <c r="J362" s="6"/>
      <c r="K362" s="6"/>
      <c r="L362" s="6"/>
      <c r="M362" s="6"/>
      <c r="N362" s="6"/>
      <c r="O362" s="6"/>
      <c r="P362" s="6"/>
      <c r="Q362" s="6"/>
      <c r="R362" s="6"/>
      <c r="S362" s="6"/>
      <c r="T362" s="6"/>
      <c r="U362" s="6"/>
      <c r="V362" s="6"/>
      <c r="W362" s="6"/>
      <c r="X362" s="6"/>
      <c r="Y362" s="6"/>
      <c r="Z362" s="6"/>
    </row>
    <row r="363" ht="12.0" customHeight="1">
      <c r="A363" s="6"/>
      <c r="B363" s="6"/>
      <c r="C363" s="6"/>
      <c r="D363" s="7"/>
      <c r="E363" s="6"/>
      <c r="F363" s="7"/>
      <c r="G363" s="6"/>
      <c r="H363" s="6"/>
      <c r="I363" s="6"/>
      <c r="J363" s="6"/>
      <c r="K363" s="6"/>
      <c r="L363" s="6"/>
      <c r="M363" s="6"/>
      <c r="N363" s="6"/>
      <c r="O363" s="6"/>
      <c r="P363" s="6"/>
      <c r="Q363" s="6"/>
      <c r="R363" s="6"/>
      <c r="S363" s="6"/>
      <c r="T363" s="6"/>
      <c r="U363" s="6"/>
      <c r="V363" s="6"/>
      <c r="W363" s="6"/>
      <c r="X363" s="6"/>
      <c r="Y363" s="6"/>
      <c r="Z363" s="6"/>
    </row>
    <row r="364" ht="12.0" customHeight="1">
      <c r="A364" s="6"/>
      <c r="B364" s="6"/>
      <c r="C364" s="6"/>
      <c r="D364" s="7"/>
      <c r="E364" s="6"/>
      <c r="F364" s="7"/>
      <c r="G364" s="6"/>
      <c r="H364" s="6"/>
      <c r="I364" s="6"/>
      <c r="J364" s="6"/>
      <c r="K364" s="6"/>
      <c r="L364" s="6"/>
      <c r="M364" s="6"/>
      <c r="N364" s="6"/>
      <c r="O364" s="6"/>
      <c r="P364" s="6"/>
      <c r="Q364" s="6"/>
      <c r="R364" s="6"/>
      <c r="S364" s="6"/>
      <c r="T364" s="6"/>
      <c r="U364" s="6"/>
      <c r="V364" s="6"/>
      <c r="W364" s="6"/>
      <c r="X364" s="6"/>
      <c r="Y364" s="6"/>
      <c r="Z364" s="6"/>
    </row>
    <row r="365" ht="12.0" customHeight="1">
      <c r="A365" s="6"/>
      <c r="B365" s="6"/>
      <c r="C365" s="6"/>
      <c r="D365" s="7"/>
      <c r="E365" s="6"/>
      <c r="F365" s="7"/>
      <c r="G365" s="6"/>
      <c r="H365" s="6"/>
      <c r="I365" s="6"/>
      <c r="J365" s="6"/>
      <c r="K365" s="6"/>
      <c r="L365" s="6"/>
      <c r="M365" s="6"/>
      <c r="N365" s="6"/>
      <c r="O365" s="6"/>
      <c r="P365" s="6"/>
      <c r="Q365" s="6"/>
      <c r="R365" s="6"/>
      <c r="S365" s="6"/>
      <c r="T365" s="6"/>
      <c r="U365" s="6"/>
      <c r="V365" s="6"/>
      <c r="W365" s="6"/>
      <c r="X365" s="6"/>
      <c r="Y365" s="6"/>
      <c r="Z365" s="6"/>
    </row>
    <row r="366" ht="12.0" customHeight="1">
      <c r="A366" s="6"/>
      <c r="B366" s="6"/>
      <c r="C366" s="6"/>
      <c r="D366" s="7"/>
      <c r="E366" s="6"/>
      <c r="F366" s="7"/>
      <c r="G366" s="6"/>
      <c r="H366" s="6"/>
      <c r="I366" s="6"/>
      <c r="J366" s="6"/>
      <c r="K366" s="6"/>
      <c r="L366" s="6"/>
      <c r="M366" s="6"/>
      <c r="N366" s="6"/>
      <c r="O366" s="6"/>
      <c r="P366" s="6"/>
      <c r="Q366" s="6"/>
      <c r="R366" s="6"/>
      <c r="S366" s="6"/>
      <c r="T366" s="6"/>
      <c r="U366" s="6"/>
      <c r="V366" s="6"/>
      <c r="W366" s="6"/>
      <c r="X366" s="6"/>
      <c r="Y366" s="6"/>
      <c r="Z366" s="6"/>
    </row>
    <row r="367" ht="12.0" customHeight="1">
      <c r="A367" s="6"/>
      <c r="B367" s="6"/>
      <c r="C367" s="6"/>
      <c r="D367" s="7"/>
      <c r="E367" s="6"/>
      <c r="F367" s="7"/>
      <c r="G367" s="6"/>
      <c r="H367" s="6"/>
      <c r="I367" s="6"/>
      <c r="J367" s="6"/>
      <c r="K367" s="6"/>
      <c r="L367" s="6"/>
      <c r="M367" s="6"/>
      <c r="N367" s="6"/>
      <c r="O367" s="6"/>
      <c r="P367" s="6"/>
      <c r="Q367" s="6"/>
      <c r="R367" s="6"/>
      <c r="S367" s="6"/>
      <c r="T367" s="6"/>
      <c r="U367" s="6"/>
      <c r="V367" s="6"/>
      <c r="W367" s="6"/>
      <c r="X367" s="6"/>
      <c r="Y367" s="6"/>
      <c r="Z367" s="6"/>
    </row>
    <row r="368" ht="12.0" customHeight="1">
      <c r="A368" s="6"/>
      <c r="B368" s="6"/>
      <c r="C368" s="6"/>
      <c r="D368" s="7"/>
      <c r="E368" s="6"/>
      <c r="F368" s="7"/>
      <c r="G368" s="6"/>
      <c r="H368" s="6"/>
      <c r="I368" s="6"/>
      <c r="J368" s="6"/>
      <c r="K368" s="6"/>
      <c r="L368" s="6"/>
      <c r="M368" s="6"/>
      <c r="N368" s="6"/>
      <c r="O368" s="6"/>
      <c r="P368" s="6"/>
      <c r="Q368" s="6"/>
      <c r="R368" s="6"/>
      <c r="S368" s="6"/>
      <c r="T368" s="6"/>
      <c r="U368" s="6"/>
      <c r="V368" s="6"/>
      <c r="W368" s="6"/>
      <c r="X368" s="6"/>
      <c r="Y368" s="6"/>
      <c r="Z368" s="6"/>
    </row>
    <row r="369" ht="12.0" customHeight="1">
      <c r="A369" s="6"/>
      <c r="B369" s="6"/>
      <c r="C369" s="6"/>
      <c r="D369" s="7"/>
      <c r="E369" s="6"/>
      <c r="F369" s="7"/>
      <c r="G369" s="6"/>
      <c r="H369" s="6"/>
      <c r="I369" s="6"/>
      <c r="J369" s="6"/>
      <c r="K369" s="6"/>
      <c r="L369" s="6"/>
      <c r="M369" s="6"/>
      <c r="N369" s="6"/>
      <c r="O369" s="6"/>
      <c r="P369" s="6"/>
      <c r="Q369" s="6"/>
      <c r="R369" s="6"/>
      <c r="S369" s="6"/>
      <c r="T369" s="6"/>
      <c r="U369" s="6"/>
      <c r="V369" s="6"/>
      <c r="W369" s="6"/>
      <c r="X369" s="6"/>
      <c r="Y369" s="6"/>
      <c r="Z369" s="6"/>
    </row>
    <row r="370" ht="12.0" customHeight="1">
      <c r="A370" s="6"/>
      <c r="B370" s="6"/>
      <c r="C370" s="6"/>
      <c r="D370" s="7"/>
      <c r="E370" s="6"/>
      <c r="F370" s="7"/>
      <c r="G370" s="6"/>
      <c r="H370" s="6"/>
      <c r="I370" s="6"/>
      <c r="J370" s="6"/>
      <c r="K370" s="6"/>
      <c r="L370" s="6"/>
      <c r="M370" s="6"/>
      <c r="N370" s="6"/>
      <c r="O370" s="6"/>
      <c r="P370" s="6"/>
      <c r="Q370" s="6"/>
      <c r="R370" s="6"/>
      <c r="S370" s="6"/>
      <c r="T370" s="6"/>
      <c r="U370" s="6"/>
      <c r="V370" s="6"/>
      <c r="W370" s="6"/>
      <c r="X370" s="6"/>
      <c r="Y370" s="6"/>
      <c r="Z370" s="6"/>
    </row>
    <row r="371" ht="12.0" customHeight="1">
      <c r="A371" s="6"/>
      <c r="B371" s="6"/>
      <c r="C371" s="6"/>
      <c r="D371" s="7"/>
      <c r="E371" s="6"/>
      <c r="F371" s="7"/>
      <c r="G371" s="6"/>
      <c r="H371" s="6"/>
      <c r="I371" s="6"/>
      <c r="J371" s="6"/>
      <c r="K371" s="6"/>
      <c r="L371" s="6"/>
      <c r="M371" s="6"/>
      <c r="N371" s="6"/>
      <c r="O371" s="6"/>
      <c r="P371" s="6"/>
      <c r="Q371" s="6"/>
      <c r="R371" s="6"/>
      <c r="S371" s="6"/>
      <c r="T371" s="6"/>
      <c r="U371" s="6"/>
      <c r="V371" s="6"/>
      <c r="W371" s="6"/>
      <c r="X371" s="6"/>
      <c r="Y371" s="6"/>
      <c r="Z371" s="6"/>
    </row>
    <row r="372" ht="12.0" customHeight="1">
      <c r="A372" s="6"/>
      <c r="B372" s="6"/>
      <c r="C372" s="6"/>
      <c r="D372" s="7"/>
      <c r="E372" s="6"/>
      <c r="F372" s="7"/>
      <c r="G372" s="6"/>
      <c r="H372" s="6"/>
      <c r="I372" s="6"/>
      <c r="J372" s="6"/>
      <c r="K372" s="6"/>
      <c r="L372" s="6"/>
      <c r="M372" s="6"/>
      <c r="N372" s="6"/>
      <c r="O372" s="6"/>
      <c r="P372" s="6"/>
      <c r="Q372" s="6"/>
      <c r="R372" s="6"/>
      <c r="S372" s="6"/>
      <c r="T372" s="6"/>
      <c r="U372" s="6"/>
      <c r="V372" s="6"/>
      <c r="W372" s="6"/>
      <c r="X372" s="6"/>
      <c r="Y372" s="6"/>
      <c r="Z372" s="6"/>
    </row>
    <row r="373" ht="12.0" customHeight="1">
      <c r="A373" s="6"/>
      <c r="B373" s="6"/>
      <c r="C373" s="6"/>
      <c r="D373" s="7"/>
      <c r="E373" s="6"/>
      <c r="F373" s="7"/>
      <c r="G373" s="6"/>
      <c r="H373" s="6"/>
      <c r="I373" s="6"/>
      <c r="J373" s="6"/>
      <c r="K373" s="6"/>
      <c r="L373" s="6"/>
      <c r="M373" s="6"/>
      <c r="N373" s="6"/>
      <c r="O373" s="6"/>
      <c r="P373" s="6"/>
      <c r="Q373" s="6"/>
      <c r="R373" s="6"/>
      <c r="S373" s="6"/>
      <c r="T373" s="6"/>
      <c r="U373" s="6"/>
      <c r="V373" s="6"/>
      <c r="W373" s="6"/>
      <c r="X373" s="6"/>
      <c r="Y373" s="6"/>
      <c r="Z373" s="6"/>
    </row>
    <row r="374" ht="12.0" customHeight="1">
      <c r="A374" s="6"/>
      <c r="B374" s="6"/>
      <c r="C374" s="6"/>
      <c r="D374" s="7"/>
      <c r="E374" s="6"/>
      <c r="F374" s="7"/>
      <c r="G374" s="6"/>
      <c r="H374" s="6"/>
      <c r="I374" s="6"/>
      <c r="J374" s="6"/>
      <c r="K374" s="6"/>
      <c r="L374" s="6"/>
      <c r="M374" s="6"/>
      <c r="N374" s="6"/>
      <c r="O374" s="6"/>
      <c r="P374" s="6"/>
      <c r="Q374" s="6"/>
      <c r="R374" s="6"/>
      <c r="S374" s="6"/>
      <c r="T374" s="6"/>
      <c r="U374" s="6"/>
      <c r="V374" s="6"/>
      <c r="W374" s="6"/>
      <c r="X374" s="6"/>
      <c r="Y374" s="6"/>
      <c r="Z374" s="6"/>
    </row>
    <row r="375" ht="12.0" customHeight="1">
      <c r="A375" s="6"/>
      <c r="B375" s="6"/>
      <c r="C375" s="6"/>
      <c r="D375" s="7"/>
      <c r="E375" s="6"/>
      <c r="F375" s="7"/>
      <c r="G375" s="6"/>
      <c r="H375" s="6"/>
      <c r="I375" s="6"/>
      <c r="J375" s="6"/>
      <c r="K375" s="6"/>
      <c r="L375" s="6"/>
      <c r="M375" s="6"/>
      <c r="N375" s="6"/>
      <c r="O375" s="6"/>
      <c r="P375" s="6"/>
      <c r="Q375" s="6"/>
      <c r="R375" s="6"/>
      <c r="S375" s="6"/>
      <c r="T375" s="6"/>
      <c r="U375" s="6"/>
      <c r="V375" s="6"/>
      <c r="W375" s="6"/>
      <c r="X375" s="6"/>
      <c r="Y375" s="6"/>
      <c r="Z375" s="6"/>
    </row>
    <row r="376" ht="12.0" customHeight="1">
      <c r="A376" s="6"/>
      <c r="B376" s="6"/>
      <c r="C376" s="6"/>
      <c r="D376" s="7"/>
      <c r="E376" s="6"/>
      <c r="F376" s="7"/>
      <c r="G376" s="6"/>
      <c r="H376" s="6"/>
      <c r="I376" s="6"/>
      <c r="J376" s="6"/>
      <c r="K376" s="6"/>
      <c r="L376" s="6"/>
      <c r="M376" s="6"/>
      <c r="N376" s="6"/>
      <c r="O376" s="6"/>
      <c r="P376" s="6"/>
      <c r="Q376" s="6"/>
      <c r="R376" s="6"/>
      <c r="S376" s="6"/>
      <c r="T376" s="6"/>
      <c r="U376" s="6"/>
      <c r="V376" s="6"/>
      <c r="W376" s="6"/>
      <c r="X376" s="6"/>
      <c r="Y376" s="6"/>
      <c r="Z376" s="6"/>
    </row>
    <row r="377" ht="12.0" customHeight="1">
      <c r="A377" s="6"/>
      <c r="B377" s="6"/>
      <c r="C377" s="6"/>
      <c r="D377" s="7"/>
      <c r="E377" s="6"/>
      <c r="F377" s="7"/>
      <c r="G377" s="6"/>
      <c r="H377" s="6"/>
      <c r="I377" s="6"/>
      <c r="J377" s="6"/>
      <c r="K377" s="6"/>
      <c r="L377" s="6"/>
      <c r="M377" s="6"/>
      <c r="N377" s="6"/>
      <c r="O377" s="6"/>
      <c r="P377" s="6"/>
      <c r="Q377" s="6"/>
      <c r="R377" s="6"/>
      <c r="S377" s="6"/>
      <c r="T377" s="6"/>
      <c r="U377" s="6"/>
      <c r="V377" s="6"/>
      <c r="W377" s="6"/>
      <c r="X377" s="6"/>
      <c r="Y377" s="6"/>
      <c r="Z377" s="6"/>
    </row>
    <row r="378" ht="12.0" customHeight="1">
      <c r="A378" s="6"/>
      <c r="B378" s="6"/>
      <c r="C378" s="6"/>
      <c r="D378" s="7"/>
      <c r="E378" s="6"/>
      <c r="F378" s="7"/>
      <c r="G378" s="6"/>
      <c r="H378" s="6"/>
      <c r="I378" s="6"/>
      <c r="J378" s="6"/>
      <c r="K378" s="6"/>
      <c r="L378" s="6"/>
      <c r="M378" s="6"/>
      <c r="N378" s="6"/>
      <c r="O378" s="6"/>
      <c r="P378" s="6"/>
      <c r="Q378" s="6"/>
      <c r="R378" s="6"/>
      <c r="S378" s="6"/>
      <c r="T378" s="6"/>
      <c r="U378" s="6"/>
      <c r="V378" s="6"/>
      <c r="W378" s="6"/>
      <c r="X378" s="6"/>
      <c r="Y378" s="6"/>
      <c r="Z378" s="6"/>
    </row>
    <row r="379" ht="12.0" customHeight="1">
      <c r="A379" s="6"/>
      <c r="B379" s="6"/>
      <c r="C379" s="6"/>
      <c r="D379" s="7"/>
      <c r="E379" s="6"/>
      <c r="F379" s="7"/>
      <c r="G379" s="6"/>
      <c r="H379" s="6"/>
      <c r="I379" s="6"/>
      <c r="J379" s="6"/>
      <c r="K379" s="6"/>
      <c r="L379" s="6"/>
      <c r="M379" s="6"/>
      <c r="N379" s="6"/>
      <c r="O379" s="6"/>
      <c r="P379" s="6"/>
      <c r="Q379" s="6"/>
      <c r="R379" s="6"/>
      <c r="S379" s="6"/>
      <c r="T379" s="6"/>
      <c r="U379" s="6"/>
      <c r="V379" s="6"/>
      <c r="W379" s="6"/>
      <c r="X379" s="6"/>
      <c r="Y379" s="6"/>
      <c r="Z379" s="6"/>
    </row>
    <row r="380" ht="12.0" customHeight="1">
      <c r="A380" s="6"/>
      <c r="B380" s="6"/>
      <c r="C380" s="6"/>
      <c r="D380" s="7"/>
      <c r="E380" s="6"/>
      <c r="F380" s="7"/>
      <c r="G380" s="6"/>
      <c r="H380" s="6"/>
      <c r="I380" s="6"/>
      <c r="J380" s="6"/>
      <c r="K380" s="6"/>
      <c r="L380" s="6"/>
      <c r="M380" s="6"/>
      <c r="N380" s="6"/>
      <c r="O380" s="6"/>
      <c r="P380" s="6"/>
      <c r="Q380" s="6"/>
      <c r="R380" s="6"/>
      <c r="S380" s="6"/>
      <c r="T380" s="6"/>
      <c r="U380" s="6"/>
      <c r="V380" s="6"/>
      <c r="W380" s="6"/>
      <c r="X380" s="6"/>
      <c r="Y380" s="6"/>
      <c r="Z380" s="6"/>
    </row>
    <row r="381" ht="12.0" customHeight="1">
      <c r="A381" s="6"/>
      <c r="B381" s="6"/>
      <c r="C381" s="6"/>
      <c r="D381" s="7"/>
      <c r="E381" s="6"/>
      <c r="F381" s="7"/>
      <c r="G381" s="6"/>
      <c r="H381" s="6"/>
      <c r="I381" s="6"/>
      <c r="J381" s="6"/>
      <c r="K381" s="6"/>
      <c r="L381" s="6"/>
      <c r="M381" s="6"/>
      <c r="N381" s="6"/>
      <c r="O381" s="6"/>
      <c r="P381" s="6"/>
      <c r="Q381" s="6"/>
      <c r="R381" s="6"/>
      <c r="S381" s="6"/>
      <c r="T381" s="6"/>
      <c r="U381" s="6"/>
      <c r="V381" s="6"/>
      <c r="W381" s="6"/>
      <c r="X381" s="6"/>
      <c r="Y381" s="6"/>
      <c r="Z381" s="6"/>
    </row>
    <row r="382" ht="12.0" customHeight="1">
      <c r="A382" s="6"/>
      <c r="B382" s="6"/>
      <c r="C382" s="6"/>
      <c r="D382" s="7"/>
      <c r="E382" s="6"/>
      <c r="F382" s="7"/>
      <c r="G382" s="6"/>
      <c r="H382" s="6"/>
      <c r="I382" s="6"/>
      <c r="J382" s="6"/>
      <c r="K382" s="6"/>
      <c r="L382" s="6"/>
      <c r="M382" s="6"/>
      <c r="N382" s="6"/>
      <c r="O382" s="6"/>
      <c r="P382" s="6"/>
      <c r="Q382" s="6"/>
      <c r="R382" s="6"/>
      <c r="S382" s="6"/>
      <c r="T382" s="6"/>
      <c r="U382" s="6"/>
      <c r="V382" s="6"/>
      <c r="W382" s="6"/>
      <c r="X382" s="6"/>
      <c r="Y382" s="6"/>
      <c r="Z382" s="6"/>
    </row>
    <row r="383" ht="12.0" customHeight="1">
      <c r="A383" s="6"/>
      <c r="B383" s="6"/>
      <c r="C383" s="6"/>
      <c r="D383" s="7"/>
      <c r="E383" s="6"/>
      <c r="F383" s="7"/>
      <c r="G383" s="6"/>
      <c r="H383" s="6"/>
      <c r="I383" s="6"/>
      <c r="J383" s="6"/>
      <c r="K383" s="6"/>
      <c r="L383" s="6"/>
      <c r="M383" s="6"/>
      <c r="N383" s="6"/>
      <c r="O383" s="6"/>
      <c r="P383" s="6"/>
      <c r="Q383" s="6"/>
      <c r="R383" s="6"/>
      <c r="S383" s="6"/>
      <c r="T383" s="6"/>
      <c r="U383" s="6"/>
      <c r="V383" s="6"/>
      <c r="W383" s="6"/>
      <c r="X383" s="6"/>
      <c r="Y383" s="6"/>
      <c r="Z383" s="6"/>
    </row>
    <row r="384" ht="12.0" customHeight="1">
      <c r="A384" s="6"/>
      <c r="B384" s="6"/>
      <c r="C384" s="6"/>
      <c r="D384" s="7"/>
      <c r="E384" s="6"/>
      <c r="F384" s="7"/>
      <c r="G384" s="6"/>
      <c r="H384" s="6"/>
      <c r="I384" s="6"/>
      <c r="J384" s="6"/>
      <c r="K384" s="6"/>
      <c r="L384" s="6"/>
      <c r="M384" s="6"/>
      <c r="N384" s="6"/>
      <c r="O384" s="6"/>
      <c r="P384" s="6"/>
      <c r="Q384" s="6"/>
      <c r="R384" s="6"/>
      <c r="S384" s="6"/>
      <c r="T384" s="6"/>
      <c r="U384" s="6"/>
      <c r="V384" s="6"/>
      <c r="W384" s="6"/>
      <c r="X384" s="6"/>
      <c r="Y384" s="6"/>
      <c r="Z384" s="6"/>
    </row>
    <row r="385" ht="12.0" customHeight="1">
      <c r="A385" s="6"/>
      <c r="B385" s="6"/>
      <c r="C385" s="6"/>
      <c r="D385" s="7"/>
      <c r="E385" s="6"/>
      <c r="F385" s="7"/>
      <c r="G385" s="6"/>
      <c r="H385" s="6"/>
      <c r="I385" s="6"/>
      <c r="J385" s="6"/>
      <c r="K385" s="6"/>
      <c r="L385" s="6"/>
      <c r="M385" s="6"/>
      <c r="N385" s="6"/>
      <c r="O385" s="6"/>
      <c r="P385" s="6"/>
      <c r="Q385" s="6"/>
      <c r="R385" s="6"/>
      <c r="S385" s="6"/>
      <c r="T385" s="6"/>
      <c r="U385" s="6"/>
      <c r="V385" s="6"/>
      <c r="W385" s="6"/>
      <c r="X385" s="6"/>
      <c r="Y385" s="6"/>
      <c r="Z385" s="6"/>
    </row>
    <row r="386" ht="12.0" customHeight="1">
      <c r="A386" s="6"/>
      <c r="B386" s="6"/>
      <c r="C386" s="6"/>
      <c r="D386" s="7"/>
      <c r="E386" s="6"/>
      <c r="F386" s="7"/>
      <c r="G386" s="6"/>
      <c r="H386" s="6"/>
      <c r="I386" s="6"/>
      <c r="J386" s="6"/>
      <c r="K386" s="6"/>
      <c r="L386" s="6"/>
      <c r="M386" s="6"/>
      <c r="N386" s="6"/>
      <c r="O386" s="6"/>
      <c r="P386" s="6"/>
      <c r="Q386" s="6"/>
      <c r="R386" s="6"/>
      <c r="S386" s="6"/>
      <c r="T386" s="6"/>
      <c r="U386" s="6"/>
      <c r="V386" s="6"/>
      <c r="W386" s="6"/>
      <c r="X386" s="6"/>
      <c r="Y386" s="6"/>
      <c r="Z386" s="6"/>
    </row>
    <row r="387" ht="12.0" customHeight="1">
      <c r="A387" s="6"/>
      <c r="B387" s="6"/>
      <c r="C387" s="6"/>
      <c r="D387" s="7"/>
      <c r="E387" s="6"/>
      <c r="F387" s="7"/>
      <c r="G387" s="6"/>
      <c r="H387" s="6"/>
      <c r="I387" s="6"/>
      <c r="J387" s="6"/>
      <c r="K387" s="6"/>
      <c r="L387" s="6"/>
      <c r="M387" s="6"/>
      <c r="N387" s="6"/>
      <c r="O387" s="6"/>
      <c r="P387" s="6"/>
      <c r="Q387" s="6"/>
      <c r="R387" s="6"/>
      <c r="S387" s="6"/>
      <c r="T387" s="6"/>
      <c r="U387" s="6"/>
      <c r="V387" s="6"/>
      <c r="W387" s="6"/>
      <c r="X387" s="6"/>
      <c r="Y387" s="6"/>
      <c r="Z387" s="6"/>
    </row>
    <row r="388" ht="12.0" customHeight="1">
      <c r="A388" s="6"/>
      <c r="B388" s="6"/>
      <c r="C388" s="6"/>
      <c r="D388" s="7"/>
      <c r="E388" s="6"/>
      <c r="F388" s="7"/>
      <c r="G388" s="6"/>
      <c r="H388" s="6"/>
      <c r="I388" s="6"/>
      <c r="J388" s="6"/>
      <c r="K388" s="6"/>
      <c r="L388" s="6"/>
      <c r="M388" s="6"/>
      <c r="N388" s="6"/>
      <c r="O388" s="6"/>
      <c r="P388" s="6"/>
      <c r="Q388" s="6"/>
      <c r="R388" s="6"/>
      <c r="S388" s="6"/>
      <c r="T388" s="6"/>
      <c r="U388" s="6"/>
      <c r="V388" s="6"/>
      <c r="W388" s="6"/>
      <c r="X388" s="6"/>
      <c r="Y388" s="6"/>
      <c r="Z388" s="6"/>
    </row>
    <row r="389" ht="12.0" customHeight="1">
      <c r="A389" s="6"/>
      <c r="B389" s="6"/>
      <c r="C389" s="6"/>
      <c r="D389" s="7"/>
      <c r="E389" s="6"/>
      <c r="F389" s="7"/>
      <c r="G389" s="6"/>
      <c r="H389" s="6"/>
      <c r="I389" s="6"/>
      <c r="J389" s="6"/>
      <c r="K389" s="6"/>
      <c r="L389" s="6"/>
      <c r="M389" s="6"/>
      <c r="N389" s="6"/>
      <c r="O389" s="6"/>
      <c r="P389" s="6"/>
      <c r="Q389" s="6"/>
      <c r="R389" s="6"/>
      <c r="S389" s="6"/>
      <c r="T389" s="6"/>
      <c r="U389" s="6"/>
      <c r="V389" s="6"/>
      <c r="W389" s="6"/>
      <c r="X389" s="6"/>
      <c r="Y389" s="6"/>
      <c r="Z389" s="6"/>
    </row>
    <row r="390" ht="12.0" customHeight="1">
      <c r="A390" s="6"/>
      <c r="B390" s="6"/>
      <c r="C390" s="6"/>
      <c r="D390" s="7"/>
      <c r="E390" s="6"/>
      <c r="F390" s="7"/>
      <c r="G390" s="6"/>
      <c r="H390" s="6"/>
      <c r="I390" s="6"/>
      <c r="J390" s="6"/>
      <c r="K390" s="6"/>
      <c r="L390" s="6"/>
      <c r="M390" s="6"/>
      <c r="N390" s="6"/>
      <c r="O390" s="6"/>
      <c r="P390" s="6"/>
      <c r="Q390" s="6"/>
      <c r="R390" s="6"/>
      <c r="S390" s="6"/>
      <c r="T390" s="6"/>
      <c r="U390" s="6"/>
      <c r="V390" s="6"/>
      <c r="W390" s="6"/>
      <c r="X390" s="6"/>
      <c r="Y390" s="6"/>
      <c r="Z390" s="6"/>
    </row>
    <row r="391" ht="12.0" customHeight="1">
      <c r="A391" s="6"/>
      <c r="B391" s="6"/>
      <c r="C391" s="6"/>
      <c r="D391" s="7"/>
      <c r="E391" s="6"/>
      <c r="F391" s="7"/>
      <c r="G391" s="6"/>
      <c r="H391" s="6"/>
      <c r="I391" s="6"/>
      <c r="J391" s="6"/>
      <c r="K391" s="6"/>
      <c r="L391" s="6"/>
      <c r="M391" s="6"/>
      <c r="N391" s="6"/>
      <c r="O391" s="6"/>
      <c r="P391" s="6"/>
      <c r="Q391" s="6"/>
      <c r="R391" s="6"/>
      <c r="S391" s="6"/>
      <c r="T391" s="6"/>
      <c r="U391" s="6"/>
      <c r="V391" s="6"/>
      <c r="W391" s="6"/>
      <c r="X391" s="6"/>
      <c r="Y391" s="6"/>
      <c r="Z391" s="6"/>
    </row>
    <row r="392" ht="12.0" customHeight="1">
      <c r="A392" s="6"/>
      <c r="B392" s="6"/>
      <c r="C392" s="6"/>
      <c r="D392" s="7"/>
      <c r="E392" s="6"/>
      <c r="F392" s="7"/>
      <c r="G392" s="6"/>
      <c r="H392" s="6"/>
      <c r="I392" s="6"/>
      <c r="J392" s="6"/>
      <c r="K392" s="6"/>
      <c r="L392" s="6"/>
      <c r="M392" s="6"/>
      <c r="N392" s="6"/>
      <c r="O392" s="6"/>
      <c r="P392" s="6"/>
      <c r="Q392" s="6"/>
      <c r="R392" s="6"/>
      <c r="S392" s="6"/>
      <c r="T392" s="6"/>
      <c r="U392" s="6"/>
      <c r="V392" s="6"/>
      <c r="W392" s="6"/>
      <c r="X392" s="6"/>
      <c r="Y392" s="6"/>
      <c r="Z392" s="6"/>
    </row>
    <row r="393" ht="12.0" customHeight="1">
      <c r="A393" s="6"/>
      <c r="B393" s="6"/>
      <c r="C393" s="6"/>
      <c r="D393" s="7"/>
      <c r="E393" s="6"/>
      <c r="F393" s="7"/>
      <c r="G393" s="6"/>
      <c r="H393" s="6"/>
      <c r="I393" s="6"/>
      <c r="J393" s="6"/>
      <c r="K393" s="6"/>
      <c r="L393" s="6"/>
      <c r="M393" s="6"/>
      <c r="N393" s="6"/>
      <c r="O393" s="6"/>
      <c r="P393" s="6"/>
      <c r="Q393" s="6"/>
      <c r="R393" s="6"/>
      <c r="S393" s="6"/>
      <c r="T393" s="6"/>
      <c r="U393" s="6"/>
      <c r="V393" s="6"/>
      <c r="W393" s="6"/>
      <c r="X393" s="6"/>
      <c r="Y393" s="6"/>
      <c r="Z393" s="6"/>
    </row>
    <row r="394" ht="12.0" customHeight="1">
      <c r="A394" s="6"/>
      <c r="B394" s="6"/>
      <c r="C394" s="6"/>
      <c r="D394" s="7"/>
      <c r="E394" s="6"/>
      <c r="F394" s="7"/>
      <c r="G394" s="6"/>
      <c r="H394" s="6"/>
      <c r="I394" s="6"/>
      <c r="J394" s="6"/>
      <c r="K394" s="6"/>
      <c r="L394" s="6"/>
      <c r="M394" s="6"/>
      <c r="N394" s="6"/>
      <c r="O394" s="6"/>
      <c r="P394" s="6"/>
      <c r="Q394" s="6"/>
      <c r="R394" s="6"/>
      <c r="S394" s="6"/>
      <c r="T394" s="6"/>
      <c r="U394" s="6"/>
      <c r="V394" s="6"/>
      <c r="W394" s="6"/>
      <c r="X394" s="6"/>
      <c r="Y394" s="6"/>
      <c r="Z394" s="6"/>
    </row>
    <row r="395" ht="12.0" customHeight="1">
      <c r="A395" s="6"/>
      <c r="B395" s="6"/>
      <c r="C395" s="6"/>
      <c r="D395" s="7"/>
      <c r="E395" s="6"/>
      <c r="F395" s="7"/>
      <c r="G395" s="6"/>
      <c r="H395" s="6"/>
      <c r="I395" s="6"/>
      <c r="J395" s="6"/>
      <c r="K395" s="6"/>
      <c r="L395" s="6"/>
      <c r="M395" s="6"/>
      <c r="N395" s="6"/>
      <c r="O395" s="6"/>
      <c r="P395" s="6"/>
      <c r="Q395" s="6"/>
      <c r="R395" s="6"/>
      <c r="S395" s="6"/>
      <c r="T395" s="6"/>
      <c r="U395" s="6"/>
      <c r="V395" s="6"/>
      <c r="W395" s="6"/>
      <c r="X395" s="6"/>
      <c r="Y395" s="6"/>
      <c r="Z395" s="6"/>
    </row>
    <row r="396" ht="12.0" customHeight="1">
      <c r="A396" s="6"/>
      <c r="B396" s="6"/>
      <c r="C396" s="6"/>
      <c r="D396" s="7"/>
      <c r="E396" s="6"/>
      <c r="F396" s="7"/>
      <c r="G396" s="6"/>
      <c r="H396" s="6"/>
      <c r="I396" s="6"/>
      <c r="J396" s="6"/>
      <c r="K396" s="6"/>
      <c r="L396" s="6"/>
      <c r="M396" s="6"/>
      <c r="N396" s="6"/>
      <c r="O396" s="6"/>
      <c r="P396" s="6"/>
      <c r="Q396" s="6"/>
      <c r="R396" s="6"/>
      <c r="S396" s="6"/>
      <c r="T396" s="6"/>
      <c r="U396" s="6"/>
      <c r="V396" s="6"/>
      <c r="W396" s="6"/>
      <c r="X396" s="6"/>
      <c r="Y396" s="6"/>
      <c r="Z396" s="6"/>
    </row>
    <row r="397" ht="12.0" customHeight="1">
      <c r="A397" s="6"/>
      <c r="B397" s="6"/>
      <c r="C397" s="6"/>
      <c r="D397" s="7"/>
      <c r="E397" s="6"/>
      <c r="F397" s="7"/>
      <c r="G397" s="6"/>
      <c r="H397" s="6"/>
      <c r="I397" s="6"/>
      <c r="J397" s="6"/>
      <c r="K397" s="6"/>
      <c r="L397" s="6"/>
      <c r="M397" s="6"/>
      <c r="N397" s="6"/>
      <c r="O397" s="6"/>
      <c r="P397" s="6"/>
      <c r="Q397" s="6"/>
      <c r="R397" s="6"/>
      <c r="S397" s="6"/>
      <c r="T397" s="6"/>
      <c r="U397" s="6"/>
      <c r="V397" s="6"/>
      <c r="W397" s="6"/>
      <c r="X397" s="6"/>
      <c r="Y397" s="6"/>
      <c r="Z397" s="6"/>
    </row>
    <row r="398" ht="12.0" customHeight="1">
      <c r="A398" s="6"/>
      <c r="B398" s="6"/>
      <c r="C398" s="6"/>
      <c r="D398" s="7"/>
      <c r="E398" s="6"/>
      <c r="F398" s="7"/>
      <c r="G398" s="6"/>
      <c r="H398" s="6"/>
      <c r="I398" s="6"/>
      <c r="J398" s="6"/>
      <c r="K398" s="6"/>
      <c r="L398" s="6"/>
      <c r="M398" s="6"/>
      <c r="N398" s="6"/>
      <c r="O398" s="6"/>
      <c r="P398" s="6"/>
      <c r="Q398" s="6"/>
      <c r="R398" s="6"/>
      <c r="S398" s="6"/>
      <c r="T398" s="6"/>
      <c r="U398" s="6"/>
      <c r="V398" s="6"/>
      <c r="W398" s="6"/>
      <c r="X398" s="6"/>
      <c r="Y398" s="6"/>
      <c r="Z398" s="6"/>
    </row>
    <row r="399" ht="12.0" customHeight="1">
      <c r="A399" s="6"/>
      <c r="B399" s="6"/>
      <c r="C399" s="6"/>
      <c r="D399" s="7"/>
      <c r="E399" s="6"/>
      <c r="F399" s="7"/>
      <c r="G399" s="6"/>
      <c r="H399" s="6"/>
      <c r="I399" s="6"/>
      <c r="J399" s="6"/>
      <c r="K399" s="6"/>
      <c r="L399" s="6"/>
      <c r="M399" s="6"/>
      <c r="N399" s="6"/>
      <c r="O399" s="6"/>
      <c r="P399" s="6"/>
      <c r="Q399" s="6"/>
      <c r="R399" s="6"/>
      <c r="S399" s="6"/>
      <c r="T399" s="6"/>
      <c r="U399" s="6"/>
      <c r="V399" s="6"/>
      <c r="W399" s="6"/>
      <c r="X399" s="6"/>
      <c r="Y399" s="6"/>
      <c r="Z399" s="6"/>
    </row>
    <row r="400" ht="12.0" customHeight="1">
      <c r="A400" s="6"/>
      <c r="B400" s="6"/>
      <c r="C400" s="6"/>
      <c r="D400" s="7"/>
      <c r="E400" s="6"/>
      <c r="F400" s="7"/>
      <c r="G400" s="6"/>
      <c r="H400" s="6"/>
      <c r="I400" s="6"/>
      <c r="J400" s="6"/>
      <c r="K400" s="6"/>
      <c r="L400" s="6"/>
      <c r="M400" s="6"/>
      <c r="N400" s="6"/>
      <c r="O400" s="6"/>
      <c r="P400" s="6"/>
      <c r="Q400" s="6"/>
      <c r="R400" s="6"/>
      <c r="S400" s="6"/>
      <c r="T400" s="6"/>
      <c r="U400" s="6"/>
      <c r="V400" s="6"/>
      <c r="W400" s="6"/>
      <c r="X400" s="6"/>
      <c r="Y400" s="6"/>
      <c r="Z400" s="6"/>
    </row>
    <row r="401" ht="12.0" customHeight="1">
      <c r="A401" s="6"/>
      <c r="B401" s="6"/>
      <c r="C401" s="6"/>
      <c r="D401" s="7"/>
      <c r="E401" s="6"/>
      <c r="F401" s="7"/>
      <c r="G401" s="6"/>
      <c r="H401" s="6"/>
      <c r="I401" s="6"/>
      <c r="J401" s="6"/>
      <c r="K401" s="6"/>
      <c r="L401" s="6"/>
      <c r="M401" s="6"/>
      <c r="N401" s="6"/>
      <c r="O401" s="6"/>
      <c r="P401" s="6"/>
      <c r="Q401" s="6"/>
      <c r="R401" s="6"/>
      <c r="S401" s="6"/>
      <c r="T401" s="6"/>
      <c r="U401" s="6"/>
      <c r="V401" s="6"/>
      <c r="W401" s="6"/>
      <c r="X401" s="6"/>
      <c r="Y401" s="6"/>
      <c r="Z401" s="6"/>
    </row>
    <row r="402" ht="12.0" customHeight="1">
      <c r="A402" s="6"/>
      <c r="B402" s="6"/>
      <c r="C402" s="6"/>
      <c r="D402" s="7"/>
      <c r="E402" s="6"/>
      <c r="F402" s="7"/>
      <c r="G402" s="6"/>
      <c r="H402" s="6"/>
      <c r="I402" s="6"/>
      <c r="J402" s="6"/>
      <c r="K402" s="6"/>
      <c r="L402" s="6"/>
      <c r="M402" s="6"/>
      <c r="N402" s="6"/>
      <c r="O402" s="6"/>
      <c r="P402" s="6"/>
      <c r="Q402" s="6"/>
      <c r="R402" s="6"/>
      <c r="S402" s="6"/>
      <c r="T402" s="6"/>
      <c r="U402" s="6"/>
      <c r="V402" s="6"/>
      <c r="W402" s="6"/>
      <c r="X402" s="6"/>
      <c r="Y402" s="6"/>
      <c r="Z402" s="6"/>
    </row>
    <row r="403" ht="12.0" customHeight="1">
      <c r="A403" s="6"/>
      <c r="B403" s="6"/>
      <c r="C403" s="6"/>
      <c r="D403" s="7"/>
      <c r="E403" s="6"/>
      <c r="F403" s="7"/>
      <c r="G403" s="6"/>
      <c r="H403" s="6"/>
      <c r="I403" s="6"/>
      <c r="J403" s="6"/>
      <c r="K403" s="6"/>
      <c r="L403" s="6"/>
      <c r="M403" s="6"/>
      <c r="N403" s="6"/>
      <c r="O403" s="6"/>
      <c r="P403" s="6"/>
      <c r="Q403" s="6"/>
      <c r="R403" s="6"/>
      <c r="S403" s="6"/>
      <c r="T403" s="6"/>
      <c r="U403" s="6"/>
      <c r="V403" s="6"/>
      <c r="W403" s="6"/>
      <c r="X403" s="6"/>
      <c r="Y403" s="6"/>
      <c r="Z403" s="6"/>
    </row>
    <row r="404" ht="12.0" customHeight="1">
      <c r="A404" s="6"/>
      <c r="B404" s="6"/>
      <c r="C404" s="6"/>
      <c r="D404" s="7"/>
      <c r="E404" s="6"/>
      <c r="F404" s="7"/>
      <c r="G404" s="6"/>
      <c r="H404" s="6"/>
      <c r="I404" s="6"/>
      <c r="J404" s="6"/>
      <c r="K404" s="6"/>
      <c r="L404" s="6"/>
      <c r="M404" s="6"/>
      <c r="N404" s="6"/>
      <c r="O404" s="6"/>
      <c r="P404" s="6"/>
      <c r="Q404" s="6"/>
      <c r="R404" s="6"/>
      <c r="S404" s="6"/>
      <c r="T404" s="6"/>
      <c r="U404" s="6"/>
      <c r="V404" s="6"/>
      <c r="W404" s="6"/>
      <c r="X404" s="6"/>
      <c r="Y404" s="6"/>
      <c r="Z404" s="6"/>
    </row>
    <row r="405" ht="12.0" customHeight="1">
      <c r="A405" s="6"/>
      <c r="B405" s="6"/>
      <c r="C405" s="6"/>
      <c r="D405" s="7"/>
      <c r="E405" s="6"/>
      <c r="F405" s="7"/>
      <c r="G405" s="6"/>
      <c r="H405" s="6"/>
      <c r="I405" s="6"/>
      <c r="J405" s="6"/>
      <c r="K405" s="6"/>
      <c r="L405" s="6"/>
      <c r="M405" s="6"/>
      <c r="N405" s="6"/>
      <c r="O405" s="6"/>
      <c r="P405" s="6"/>
      <c r="Q405" s="6"/>
      <c r="R405" s="6"/>
      <c r="S405" s="6"/>
      <c r="T405" s="6"/>
      <c r="U405" s="6"/>
      <c r="V405" s="6"/>
      <c r="W405" s="6"/>
      <c r="X405" s="6"/>
      <c r="Y405" s="6"/>
      <c r="Z405" s="6"/>
    </row>
    <row r="406" ht="12.0" customHeight="1">
      <c r="A406" s="6"/>
      <c r="B406" s="6"/>
      <c r="C406" s="6"/>
      <c r="D406" s="7"/>
      <c r="E406" s="6"/>
      <c r="F406" s="7"/>
      <c r="G406" s="6"/>
      <c r="H406" s="6"/>
      <c r="I406" s="6"/>
      <c r="J406" s="6"/>
      <c r="K406" s="6"/>
      <c r="L406" s="6"/>
      <c r="M406" s="6"/>
      <c r="N406" s="6"/>
      <c r="O406" s="6"/>
      <c r="P406" s="6"/>
      <c r="Q406" s="6"/>
      <c r="R406" s="6"/>
      <c r="S406" s="6"/>
      <c r="T406" s="6"/>
      <c r="U406" s="6"/>
      <c r="V406" s="6"/>
      <c r="W406" s="6"/>
      <c r="X406" s="6"/>
      <c r="Y406" s="6"/>
      <c r="Z406" s="6"/>
    </row>
    <row r="407" ht="12.0" customHeight="1">
      <c r="A407" s="6"/>
      <c r="B407" s="6"/>
      <c r="C407" s="6"/>
      <c r="D407" s="7"/>
      <c r="E407" s="6"/>
      <c r="F407" s="7"/>
      <c r="G407" s="6"/>
      <c r="H407" s="6"/>
      <c r="I407" s="6"/>
      <c r="J407" s="6"/>
      <c r="K407" s="6"/>
      <c r="L407" s="6"/>
      <c r="M407" s="6"/>
      <c r="N407" s="6"/>
      <c r="O407" s="6"/>
      <c r="P407" s="6"/>
      <c r="Q407" s="6"/>
      <c r="R407" s="6"/>
      <c r="S407" s="6"/>
      <c r="T407" s="6"/>
      <c r="U407" s="6"/>
      <c r="V407" s="6"/>
      <c r="W407" s="6"/>
      <c r="X407" s="6"/>
      <c r="Y407" s="6"/>
      <c r="Z407" s="6"/>
    </row>
    <row r="408" ht="12.0" customHeight="1">
      <c r="A408" s="6"/>
      <c r="B408" s="6"/>
      <c r="C408" s="6"/>
      <c r="D408" s="7"/>
      <c r="E408" s="6"/>
      <c r="F408" s="7"/>
      <c r="G408" s="6"/>
      <c r="H408" s="6"/>
      <c r="I408" s="6"/>
      <c r="J408" s="6"/>
      <c r="K408" s="6"/>
      <c r="L408" s="6"/>
      <c r="M408" s="6"/>
      <c r="N408" s="6"/>
      <c r="O408" s="6"/>
      <c r="P408" s="6"/>
      <c r="Q408" s="6"/>
      <c r="R408" s="6"/>
      <c r="S408" s="6"/>
      <c r="T408" s="6"/>
      <c r="U408" s="6"/>
      <c r="V408" s="6"/>
      <c r="W408" s="6"/>
      <c r="X408" s="6"/>
      <c r="Y408" s="6"/>
      <c r="Z408" s="6"/>
    </row>
    <row r="409" ht="12.0" customHeight="1">
      <c r="A409" s="6"/>
      <c r="B409" s="6"/>
      <c r="C409" s="6"/>
      <c r="D409" s="7"/>
      <c r="E409" s="6"/>
      <c r="F409" s="7"/>
      <c r="G409" s="6"/>
      <c r="H409" s="6"/>
      <c r="I409" s="6"/>
      <c r="J409" s="6"/>
      <c r="K409" s="6"/>
      <c r="L409" s="6"/>
      <c r="M409" s="6"/>
      <c r="N409" s="6"/>
      <c r="O409" s="6"/>
      <c r="P409" s="6"/>
      <c r="Q409" s="6"/>
      <c r="R409" s="6"/>
      <c r="S409" s="6"/>
      <c r="T409" s="6"/>
      <c r="U409" s="6"/>
      <c r="V409" s="6"/>
      <c r="W409" s="6"/>
      <c r="X409" s="6"/>
      <c r="Y409" s="6"/>
      <c r="Z409" s="6"/>
    </row>
    <row r="410" ht="12.0" customHeight="1">
      <c r="A410" s="6"/>
      <c r="B410" s="6"/>
      <c r="C410" s="6"/>
      <c r="D410" s="7"/>
      <c r="E410" s="6"/>
      <c r="F410" s="7"/>
      <c r="G410" s="6"/>
      <c r="H410" s="6"/>
      <c r="I410" s="6"/>
      <c r="J410" s="6"/>
      <c r="K410" s="6"/>
      <c r="L410" s="6"/>
      <c r="M410" s="6"/>
      <c r="N410" s="6"/>
      <c r="O410" s="6"/>
      <c r="P410" s="6"/>
      <c r="Q410" s="6"/>
      <c r="R410" s="6"/>
      <c r="S410" s="6"/>
      <c r="T410" s="6"/>
      <c r="U410" s="6"/>
      <c r="V410" s="6"/>
      <c r="W410" s="6"/>
      <c r="X410" s="6"/>
      <c r="Y410" s="6"/>
      <c r="Z410" s="6"/>
    </row>
    <row r="411" ht="12.0" customHeight="1">
      <c r="A411" s="6"/>
      <c r="B411" s="6"/>
      <c r="C411" s="6"/>
      <c r="D411" s="7"/>
      <c r="E411" s="6"/>
      <c r="F411" s="7"/>
      <c r="G411" s="6"/>
      <c r="H411" s="6"/>
      <c r="I411" s="6"/>
      <c r="J411" s="6"/>
      <c r="K411" s="6"/>
      <c r="L411" s="6"/>
      <c r="M411" s="6"/>
      <c r="N411" s="6"/>
      <c r="O411" s="6"/>
      <c r="P411" s="6"/>
      <c r="Q411" s="6"/>
      <c r="R411" s="6"/>
      <c r="S411" s="6"/>
      <c r="T411" s="6"/>
      <c r="U411" s="6"/>
      <c r="V411" s="6"/>
      <c r="W411" s="6"/>
      <c r="X411" s="6"/>
      <c r="Y411" s="6"/>
      <c r="Z411" s="6"/>
    </row>
    <row r="412" ht="12.0" customHeight="1">
      <c r="A412" s="6"/>
      <c r="B412" s="6"/>
      <c r="C412" s="6"/>
      <c r="D412" s="7"/>
      <c r="E412" s="6"/>
      <c r="F412" s="7"/>
      <c r="G412" s="6"/>
      <c r="H412" s="6"/>
      <c r="I412" s="6"/>
      <c r="J412" s="6"/>
      <c r="K412" s="6"/>
      <c r="L412" s="6"/>
      <c r="M412" s="6"/>
      <c r="N412" s="6"/>
      <c r="O412" s="6"/>
      <c r="P412" s="6"/>
      <c r="Q412" s="6"/>
      <c r="R412" s="6"/>
      <c r="S412" s="6"/>
      <c r="T412" s="6"/>
      <c r="U412" s="6"/>
      <c r="V412" s="6"/>
      <c r="W412" s="6"/>
      <c r="X412" s="6"/>
      <c r="Y412" s="6"/>
      <c r="Z412" s="6"/>
    </row>
    <row r="413" ht="12.0" customHeight="1">
      <c r="A413" s="6"/>
      <c r="B413" s="6"/>
      <c r="C413" s="6"/>
      <c r="D413" s="7"/>
      <c r="E413" s="6"/>
      <c r="F413" s="7"/>
      <c r="G413" s="6"/>
      <c r="H413" s="6"/>
      <c r="I413" s="6"/>
      <c r="J413" s="6"/>
      <c r="K413" s="6"/>
      <c r="L413" s="6"/>
      <c r="M413" s="6"/>
      <c r="N413" s="6"/>
      <c r="O413" s="6"/>
      <c r="P413" s="6"/>
      <c r="Q413" s="6"/>
      <c r="R413" s="6"/>
      <c r="S413" s="6"/>
      <c r="T413" s="6"/>
      <c r="U413" s="6"/>
      <c r="V413" s="6"/>
      <c r="W413" s="6"/>
      <c r="X413" s="6"/>
      <c r="Y413" s="6"/>
      <c r="Z413" s="6"/>
    </row>
    <row r="414" ht="12.0" customHeight="1">
      <c r="A414" s="6"/>
      <c r="B414" s="6"/>
      <c r="C414" s="6"/>
      <c r="D414" s="7"/>
      <c r="E414" s="6"/>
      <c r="F414" s="7"/>
      <c r="G414" s="6"/>
      <c r="H414" s="6"/>
      <c r="I414" s="6"/>
      <c r="J414" s="6"/>
      <c r="K414" s="6"/>
      <c r="L414" s="6"/>
      <c r="M414" s="6"/>
      <c r="N414" s="6"/>
      <c r="O414" s="6"/>
      <c r="P414" s="6"/>
      <c r="Q414" s="6"/>
      <c r="R414" s="6"/>
      <c r="S414" s="6"/>
      <c r="T414" s="6"/>
      <c r="U414" s="6"/>
      <c r="V414" s="6"/>
      <c r="W414" s="6"/>
      <c r="X414" s="6"/>
      <c r="Y414" s="6"/>
      <c r="Z414" s="6"/>
    </row>
    <row r="415" ht="12.0" customHeight="1">
      <c r="A415" s="6"/>
      <c r="B415" s="6"/>
      <c r="C415" s="6"/>
      <c r="D415" s="7"/>
      <c r="E415" s="6"/>
      <c r="F415" s="7"/>
      <c r="G415" s="6"/>
      <c r="H415" s="6"/>
      <c r="I415" s="6"/>
      <c r="J415" s="6"/>
      <c r="K415" s="6"/>
      <c r="L415" s="6"/>
      <c r="M415" s="6"/>
      <c r="N415" s="6"/>
      <c r="O415" s="6"/>
      <c r="P415" s="6"/>
      <c r="Q415" s="6"/>
      <c r="R415" s="6"/>
      <c r="S415" s="6"/>
      <c r="T415" s="6"/>
      <c r="U415" s="6"/>
      <c r="V415" s="6"/>
      <c r="W415" s="6"/>
      <c r="X415" s="6"/>
      <c r="Y415" s="6"/>
      <c r="Z415" s="6"/>
    </row>
    <row r="416" ht="12.0" customHeight="1">
      <c r="A416" s="6"/>
      <c r="B416" s="6"/>
      <c r="C416" s="6"/>
      <c r="D416" s="7"/>
      <c r="E416" s="6"/>
      <c r="F416" s="7"/>
      <c r="G416" s="6"/>
      <c r="H416" s="6"/>
      <c r="I416" s="6"/>
      <c r="J416" s="6"/>
      <c r="K416" s="6"/>
      <c r="L416" s="6"/>
      <c r="M416" s="6"/>
      <c r="N416" s="6"/>
      <c r="O416" s="6"/>
      <c r="P416" s="6"/>
      <c r="Q416" s="6"/>
      <c r="R416" s="6"/>
      <c r="S416" s="6"/>
      <c r="T416" s="6"/>
      <c r="U416" s="6"/>
      <c r="V416" s="6"/>
      <c r="W416" s="6"/>
      <c r="X416" s="6"/>
      <c r="Y416" s="6"/>
      <c r="Z416" s="6"/>
    </row>
    <row r="417" ht="12.0" customHeight="1">
      <c r="A417" s="6"/>
      <c r="B417" s="6"/>
      <c r="C417" s="6"/>
      <c r="D417" s="7"/>
      <c r="E417" s="6"/>
      <c r="F417" s="7"/>
      <c r="G417" s="6"/>
      <c r="H417" s="6"/>
      <c r="I417" s="6"/>
      <c r="J417" s="6"/>
      <c r="K417" s="6"/>
      <c r="L417" s="6"/>
      <c r="M417" s="6"/>
      <c r="N417" s="6"/>
      <c r="O417" s="6"/>
      <c r="P417" s="6"/>
      <c r="Q417" s="6"/>
      <c r="R417" s="6"/>
      <c r="S417" s="6"/>
      <c r="T417" s="6"/>
      <c r="U417" s="6"/>
      <c r="V417" s="6"/>
      <c r="W417" s="6"/>
      <c r="X417" s="6"/>
      <c r="Y417" s="6"/>
      <c r="Z417" s="6"/>
    </row>
    <row r="418" ht="12.0" customHeight="1">
      <c r="A418" s="6"/>
      <c r="B418" s="6"/>
      <c r="C418" s="6"/>
      <c r="D418" s="7"/>
      <c r="E418" s="6"/>
      <c r="F418" s="7"/>
      <c r="G418" s="6"/>
      <c r="H418" s="6"/>
      <c r="I418" s="6"/>
      <c r="J418" s="6"/>
      <c r="K418" s="6"/>
      <c r="L418" s="6"/>
      <c r="M418" s="6"/>
      <c r="N418" s="6"/>
      <c r="O418" s="6"/>
      <c r="P418" s="6"/>
      <c r="Q418" s="6"/>
      <c r="R418" s="6"/>
      <c r="S418" s="6"/>
      <c r="T418" s="6"/>
      <c r="U418" s="6"/>
      <c r="V418" s="6"/>
      <c r="W418" s="6"/>
      <c r="X418" s="6"/>
      <c r="Y418" s="6"/>
      <c r="Z418" s="6"/>
    </row>
    <row r="419" ht="12.0" customHeight="1">
      <c r="A419" s="6"/>
      <c r="B419" s="6"/>
      <c r="C419" s="6"/>
      <c r="D419" s="7"/>
      <c r="E419" s="6"/>
      <c r="F419" s="7"/>
      <c r="G419" s="6"/>
      <c r="H419" s="6"/>
      <c r="I419" s="6"/>
      <c r="J419" s="6"/>
      <c r="K419" s="6"/>
      <c r="L419" s="6"/>
      <c r="M419" s="6"/>
      <c r="N419" s="6"/>
      <c r="O419" s="6"/>
      <c r="P419" s="6"/>
      <c r="Q419" s="6"/>
      <c r="R419" s="6"/>
      <c r="S419" s="6"/>
      <c r="T419" s="6"/>
      <c r="U419" s="6"/>
      <c r="V419" s="6"/>
      <c r="W419" s="6"/>
      <c r="X419" s="6"/>
      <c r="Y419" s="6"/>
      <c r="Z419" s="6"/>
    </row>
    <row r="420" ht="12.0" customHeight="1">
      <c r="A420" s="6"/>
      <c r="B420" s="6"/>
      <c r="C420" s="6"/>
      <c r="D420" s="7"/>
      <c r="E420" s="6"/>
      <c r="F420" s="7"/>
      <c r="G420" s="6"/>
      <c r="H420" s="6"/>
      <c r="I420" s="6"/>
      <c r="J420" s="6"/>
      <c r="K420" s="6"/>
      <c r="L420" s="6"/>
      <c r="M420" s="6"/>
      <c r="N420" s="6"/>
      <c r="O420" s="6"/>
      <c r="P420" s="6"/>
      <c r="Q420" s="6"/>
      <c r="R420" s="6"/>
      <c r="S420" s="6"/>
      <c r="T420" s="6"/>
      <c r="U420" s="6"/>
      <c r="V420" s="6"/>
      <c r="W420" s="6"/>
      <c r="X420" s="6"/>
      <c r="Y420" s="6"/>
      <c r="Z420" s="6"/>
    </row>
    <row r="421" ht="12.0" customHeight="1">
      <c r="A421" s="6"/>
      <c r="B421" s="6"/>
      <c r="C421" s="6"/>
      <c r="D421" s="7"/>
      <c r="E421" s="6"/>
      <c r="F421" s="7"/>
      <c r="G421" s="6"/>
      <c r="H421" s="6"/>
      <c r="I421" s="6"/>
      <c r="J421" s="6"/>
      <c r="K421" s="6"/>
      <c r="L421" s="6"/>
      <c r="M421" s="6"/>
      <c r="N421" s="6"/>
      <c r="O421" s="6"/>
      <c r="P421" s="6"/>
      <c r="Q421" s="6"/>
      <c r="R421" s="6"/>
      <c r="S421" s="6"/>
      <c r="T421" s="6"/>
      <c r="U421" s="6"/>
      <c r="V421" s="6"/>
      <c r="W421" s="6"/>
      <c r="X421" s="6"/>
      <c r="Y421" s="6"/>
      <c r="Z421" s="6"/>
    </row>
    <row r="422" ht="12.0" customHeight="1">
      <c r="A422" s="6"/>
      <c r="B422" s="6"/>
      <c r="C422" s="6"/>
      <c r="D422" s="7"/>
      <c r="E422" s="6"/>
      <c r="F422" s="7"/>
      <c r="G422" s="6"/>
      <c r="H422" s="6"/>
      <c r="I422" s="6"/>
      <c r="J422" s="6"/>
      <c r="K422" s="6"/>
      <c r="L422" s="6"/>
      <c r="M422" s="6"/>
      <c r="N422" s="6"/>
      <c r="O422" s="6"/>
      <c r="P422" s="6"/>
      <c r="Q422" s="6"/>
      <c r="R422" s="6"/>
      <c r="S422" s="6"/>
      <c r="T422" s="6"/>
      <c r="U422" s="6"/>
      <c r="V422" s="6"/>
      <c r="W422" s="6"/>
      <c r="X422" s="6"/>
      <c r="Y422" s="6"/>
      <c r="Z422" s="6"/>
    </row>
    <row r="423" ht="12.0" customHeight="1">
      <c r="A423" s="6"/>
      <c r="B423" s="6"/>
      <c r="C423" s="6"/>
      <c r="D423" s="7"/>
      <c r="E423" s="6"/>
      <c r="F423" s="7"/>
      <c r="G423" s="6"/>
      <c r="H423" s="6"/>
      <c r="I423" s="6"/>
      <c r="J423" s="6"/>
      <c r="K423" s="6"/>
      <c r="L423" s="6"/>
      <c r="M423" s="6"/>
      <c r="N423" s="6"/>
      <c r="O423" s="6"/>
      <c r="P423" s="6"/>
      <c r="Q423" s="6"/>
      <c r="R423" s="6"/>
      <c r="S423" s="6"/>
      <c r="T423" s="6"/>
      <c r="U423" s="6"/>
      <c r="V423" s="6"/>
      <c r="W423" s="6"/>
      <c r="X423" s="6"/>
      <c r="Y423" s="6"/>
      <c r="Z423" s="6"/>
    </row>
    <row r="424" ht="12.0" customHeight="1">
      <c r="A424" s="6"/>
      <c r="B424" s="6"/>
      <c r="C424" s="6"/>
      <c r="D424" s="7"/>
      <c r="E424" s="6"/>
      <c r="F424" s="7"/>
      <c r="G424" s="6"/>
      <c r="H424" s="6"/>
      <c r="I424" s="6"/>
      <c r="J424" s="6"/>
      <c r="K424" s="6"/>
      <c r="L424" s="6"/>
      <c r="M424" s="6"/>
      <c r="N424" s="6"/>
      <c r="O424" s="6"/>
      <c r="P424" s="6"/>
      <c r="Q424" s="6"/>
      <c r="R424" s="6"/>
      <c r="S424" s="6"/>
      <c r="T424" s="6"/>
      <c r="U424" s="6"/>
      <c r="V424" s="6"/>
      <c r="W424" s="6"/>
      <c r="X424" s="6"/>
      <c r="Y424" s="6"/>
      <c r="Z424" s="6"/>
    </row>
    <row r="425" ht="12.0" customHeight="1">
      <c r="A425" s="6"/>
      <c r="B425" s="6"/>
      <c r="C425" s="6"/>
      <c r="D425" s="7"/>
      <c r="E425" s="6"/>
      <c r="F425" s="7"/>
      <c r="G425" s="6"/>
      <c r="H425" s="6"/>
      <c r="I425" s="6"/>
      <c r="J425" s="6"/>
      <c r="K425" s="6"/>
      <c r="L425" s="6"/>
      <c r="M425" s="6"/>
      <c r="N425" s="6"/>
      <c r="O425" s="6"/>
      <c r="P425" s="6"/>
      <c r="Q425" s="6"/>
      <c r="R425" s="6"/>
      <c r="S425" s="6"/>
      <c r="T425" s="6"/>
      <c r="U425" s="6"/>
      <c r="V425" s="6"/>
      <c r="W425" s="6"/>
      <c r="X425" s="6"/>
      <c r="Y425" s="6"/>
      <c r="Z425" s="6"/>
    </row>
    <row r="426" ht="12.0" customHeight="1">
      <c r="A426" s="6"/>
      <c r="B426" s="6"/>
      <c r="C426" s="6"/>
      <c r="D426" s="7"/>
      <c r="E426" s="6"/>
      <c r="F426" s="7"/>
      <c r="G426" s="6"/>
      <c r="H426" s="6"/>
      <c r="I426" s="6"/>
      <c r="J426" s="6"/>
      <c r="K426" s="6"/>
      <c r="L426" s="6"/>
      <c r="M426" s="6"/>
      <c r="N426" s="6"/>
      <c r="O426" s="6"/>
      <c r="P426" s="6"/>
      <c r="Q426" s="6"/>
      <c r="R426" s="6"/>
      <c r="S426" s="6"/>
      <c r="T426" s="6"/>
      <c r="U426" s="6"/>
      <c r="V426" s="6"/>
      <c r="W426" s="6"/>
      <c r="X426" s="6"/>
      <c r="Y426" s="6"/>
      <c r="Z426" s="6"/>
    </row>
    <row r="427" ht="12.0" customHeight="1">
      <c r="A427" s="6"/>
      <c r="B427" s="6"/>
      <c r="C427" s="6"/>
      <c r="D427" s="7"/>
      <c r="E427" s="6"/>
      <c r="F427" s="7"/>
      <c r="G427" s="6"/>
      <c r="H427" s="6"/>
      <c r="I427" s="6"/>
      <c r="J427" s="6"/>
      <c r="K427" s="6"/>
      <c r="L427" s="6"/>
      <c r="M427" s="6"/>
      <c r="N427" s="6"/>
      <c r="O427" s="6"/>
      <c r="P427" s="6"/>
      <c r="Q427" s="6"/>
      <c r="R427" s="6"/>
      <c r="S427" s="6"/>
      <c r="T427" s="6"/>
      <c r="U427" s="6"/>
      <c r="V427" s="6"/>
      <c r="W427" s="6"/>
      <c r="X427" s="6"/>
      <c r="Y427" s="6"/>
      <c r="Z427" s="6"/>
    </row>
    <row r="428" ht="12.0" customHeight="1">
      <c r="A428" s="6"/>
      <c r="B428" s="6"/>
      <c r="C428" s="6"/>
      <c r="D428" s="7"/>
      <c r="E428" s="6"/>
      <c r="F428" s="7"/>
      <c r="G428" s="6"/>
      <c r="H428" s="6"/>
      <c r="I428" s="6"/>
      <c r="J428" s="6"/>
      <c r="K428" s="6"/>
      <c r="L428" s="6"/>
      <c r="M428" s="6"/>
      <c r="N428" s="6"/>
      <c r="O428" s="6"/>
      <c r="P428" s="6"/>
      <c r="Q428" s="6"/>
      <c r="R428" s="6"/>
      <c r="S428" s="6"/>
      <c r="T428" s="6"/>
      <c r="U428" s="6"/>
      <c r="V428" s="6"/>
      <c r="W428" s="6"/>
      <c r="X428" s="6"/>
      <c r="Y428" s="6"/>
      <c r="Z428" s="6"/>
    </row>
    <row r="429" ht="12.0" customHeight="1">
      <c r="A429" s="6"/>
      <c r="B429" s="6"/>
      <c r="C429" s="6"/>
      <c r="D429" s="7"/>
      <c r="E429" s="6"/>
      <c r="F429" s="7"/>
      <c r="G429" s="6"/>
      <c r="H429" s="6"/>
      <c r="I429" s="6"/>
      <c r="J429" s="6"/>
      <c r="K429" s="6"/>
      <c r="L429" s="6"/>
      <c r="M429" s="6"/>
      <c r="N429" s="6"/>
      <c r="O429" s="6"/>
      <c r="P429" s="6"/>
      <c r="Q429" s="6"/>
      <c r="R429" s="6"/>
      <c r="S429" s="6"/>
      <c r="T429" s="6"/>
      <c r="U429" s="6"/>
      <c r="V429" s="6"/>
      <c r="W429" s="6"/>
      <c r="X429" s="6"/>
      <c r="Y429" s="6"/>
      <c r="Z429" s="6"/>
    </row>
    <row r="430" ht="12.0" customHeight="1">
      <c r="A430" s="6"/>
      <c r="B430" s="6"/>
      <c r="C430" s="6"/>
      <c r="D430" s="7"/>
      <c r="E430" s="6"/>
      <c r="F430" s="7"/>
      <c r="G430" s="6"/>
      <c r="H430" s="6"/>
      <c r="I430" s="6"/>
      <c r="J430" s="6"/>
      <c r="K430" s="6"/>
      <c r="L430" s="6"/>
      <c r="M430" s="6"/>
      <c r="N430" s="6"/>
      <c r="O430" s="6"/>
      <c r="P430" s="6"/>
      <c r="Q430" s="6"/>
      <c r="R430" s="6"/>
      <c r="S430" s="6"/>
      <c r="T430" s="6"/>
      <c r="U430" s="6"/>
      <c r="V430" s="6"/>
      <c r="W430" s="6"/>
      <c r="X430" s="6"/>
      <c r="Y430" s="6"/>
      <c r="Z430" s="6"/>
    </row>
    <row r="431" ht="12.0" customHeight="1">
      <c r="A431" s="6"/>
      <c r="B431" s="6"/>
      <c r="C431" s="6"/>
      <c r="D431" s="7"/>
      <c r="E431" s="6"/>
      <c r="F431" s="7"/>
      <c r="G431" s="6"/>
      <c r="H431" s="6"/>
      <c r="I431" s="6"/>
      <c r="J431" s="6"/>
      <c r="K431" s="6"/>
      <c r="L431" s="6"/>
      <c r="M431" s="6"/>
      <c r="N431" s="6"/>
      <c r="O431" s="6"/>
      <c r="P431" s="6"/>
      <c r="Q431" s="6"/>
      <c r="R431" s="6"/>
      <c r="S431" s="6"/>
      <c r="T431" s="6"/>
      <c r="U431" s="6"/>
      <c r="V431" s="6"/>
      <c r="W431" s="6"/>
      <c r="X431" s="6"/>
      <c r="Y431" s="6"/>
      <c r="Z431" s="6"/>
    </row>
    <row r="432" ht="12.0" customHeight="1">
      <c r="A432" s="6"/>
      <c r="B432" s="6"/>
      <c r="C432" s="6"/>
      <c r="D432" s="7"/>
      <c r="E432" s="6"/>
      <c r="F432" s="7"/>
      <c r="G432" s="6"/>
      <c r="H432" s="6"/>
      <c r="I432" s="6"/>
      <c r="J432" s="6"/>
      <c r="K432" s="6"/>
      <c r="L432" s="6"/>
      <c r="M432" s="6"/>
      <c r="N432" s="6"/>
      <c r="O432" s="6"/>
      <c r="P432" s="6"/>
      <c r="Q432" s="6"/>
      <c r="R432" s="6"/>
      <c r="S432" s="6"/>
      <c r="T432" s="6"/>
      <c r="U432" s="6"/>
      <c r="V432" s="6"/>
      <c r="W432" s="6"/>
      <c r="X432" s="6"/>
      <c r="Y432" s="6"/>
      <c r="Z432" s="6"/>
    </row>
    <row r="433" ht="12.0" customHeight="1">
      <c r="A433" s="6"/>
      <c r="B433" s="6"/>
      <c r="C433" s="6"/>
      <c r="D433" s="7"/>
      <c r="E433" s="6"/>
      <c r="F433" s="7"/>
      <c r="G433" s="6"/>
      <c r="H433" s="6"/>
      <c r="I433" s="6"/>
      <c r="J433" s="6"/>
      <c r="K433" s="6"/>
      <c r="L433" s="6"/>
      <c r="M433" s="6"/>
      <c r="N433" s="6"/>
      <c r="O433" s="6"/>
      <c r="P433" s="6"/>
      <c r="Q433" s="6"/>
      <c r="R433" s="6"/>
      <c r="S433" s="6"/>
      <c r="T433" s="6"/>
      <c r="U433" s="6"/>
      <c r="V433" s="6"/>
      <c r="W433" s="6"/>
      <c r="X433" s="6"/>
      <c r="Y433" s="6"/>
      <c r="Z433" s="6"/>
    </row>
    <row r="434" ht="12.0" customHeight="1">
      <c r="A434" s="6"/>
      <c r="B434" s="6"/>
      <c r="C434" s="6"/>
      <c r="D434" s="7"/>
      <c r="E434" s="6"/>
      <c r="F434" s="7"/>
      <c r="G434" s="6"/>
      <c r="H434" s="6"/>
      <c r="I434" s="6"/>
      <c r="J434" s="6"/>
      <c r="K434" s="6"/>
      <c r="L434" s="6"/>
      <c r="M434" s="6"/>
      <c r="N434" s="6"/>
      <c r="O434" s="6"/>
      <c r="P434" s="6"/>
      <c r="Q434" s="6"/>
      <c r="R434" s="6"/>
      <c r="S434" s="6"/>
      <c r="T434" s="6"/>
      <c r="U434" s="6"/>
      <c r="V434" s="6"/>
      <c r="W434" s="6"/>
      <c r="X434" s="6"/>
      <c r="Y434" s="6"/>
      <c r="Z434" s="6"/>
    </row>
    <row r="435" ht="12.0" customHeight="1">
      <c r="A435" s="6"/>
      <c r="B435" s="6"/>
      <c r="C435" s="6"/>
      <c r="D435" s="7"/>
      <c r="E435" s="6"/>
      <c r="F435" s="7"/>
      <c r="G435" s="6"/>
      <c r="H435" s="6"/>
      <c r="I435" s="6"/>
      <c r="J435" s="6"/>
      <c r="K435" s="6"/>
      <c r="L435" s="6"/>
      <c r="M435" s="6"/>
      <c r="N435" s="6"/>
      <c r="O435" s="6"/>
      <c r="P435" s="6"/>
      <c r="Q435" s="6"/>
      <c r="R435" s="6"/>
      <c r="S435" s="6"/>
      <c r="T435" s="6"/>
      <c r="U435" s="6"/>
      <c r="V435" s="6"/>
      <c r="W435" s="6"/>
      <c r="X435" s="6"/>
      <c r="Y435" s="6"/>
      <c r="Z435" s="6"/>
    </row>
    <row r="436" ht="12.0" customHeight="1">
      <c r="A436" s="6"/>
      <c r="B436" s="6"/>
      <c r="C436" s="6"/>
      <c r="D436" s="7"/>
      <c r="E436" s="6"/>
      <c r="F436" s="7"/>
      <c r="G436" s="6"/>
      <c r="H436" s="6"/>
      <c r="I436" s="6"/>
      <c r="J436" s="6"/>
      <c r="K436" s="6"/>
      <c r="L436" s="6"/>
      <c r="M436" s="6"/>
      <c r="N436" s="6"/>
      <c r="O436" s="6"/>
      <c r="P436" s="6"/>
      <c r="Q436" s="6"/>
      <c r="R436" s="6"/>
      <c r="S436" s="6"/>
      <c r="T436" s="6"/>
      <c r="U436" s="6"/>
      <c r="V436" s="6"/>
      <c r="W436" s="6"/>
      <c r="X436" s="6"/>
      <c r="Y436" s="6"/>
      <c r="Z436" s="6"/>
    </row>
    <row r="437" ht="12.0" customHeight="1">
      <c r="A437" s="6"/>
      <c r="B437" s="6"/>
      <c r="C437" s="6"/>
      <c r="D437" s="7"/>
      <c r="E437" s="6"/>
      <c r="F437" s="7"/>
      <c r="G437" s="6"/>
      <c r="H437" s="6"/>
      <c r="I437" s="6"/>
      <c r="J437" s="6"/>
      <c r="K437" s="6"/>
      <c r="L437" s="6"/>
      <c r="M437" s="6"/>
      <c r="N437" s="6"/>
      <c r="O437" s="6"/>
      <c r="P437" s="6"/>
      <c r="Q437" s="6"/>
      <c r="R437" s="6"/>
      <c r="S437" s="6"/>
      <c r="T437" s="6"/>
      <c r="U437" s="6"/>
      <c r="V437" s="6"/>
      <c r="W437" s="6"/>
      <c r="X437" s="6"/>
      <c r="Y437" s="6"/>
      <c r="Z437" s="6"/>
    </row>
    <row r="438" ht="12.0" customHeight="1">
      <c r="A438" s="6"/>
      <c r="B438" s="6"/>
      <c r="C438" s="6"/>
      <c r="D438" s="7"/>
      <c r="E438" s="6"/>
      <c r="F438" s="7"/>
      <c r="G438" s="6"/>
      <c r="H438" s="6"/>
      <c r="I438" s="6"/>
      <c r="J438" s="6"/>
      <c r="K438" s="6"/>
      <c r="L438" s="6"/>
      <c r="M438" s="6"/>
      <c r="N438" s="6"/>
      <c r="O438" s="6"/>
      <c r="P438" s="6"/>
      <c r="Q438" s="6"/>
      <c r="R438" s="6"/>
      <c r="S438" s="6"/>
      <c r="T438" s="6"/>
      <c r="U438" s="6"/>
      <c r="V438" s="6"/>
      <c r="W438" s="6"/>
      <c r="X438" s="6"/>
      <c r="Y438" s="6"/>
      <c r="Z438" s="6"/>
    </row>
    <row r="439" ht="12.0" customHeight="1">
      <c r="A439" s="6"/>
      <c r="B439" s="6"/>
      <c r="C439" s="6"/>
      <c r="D439" s="7"/>
      <c r="E439" s="6"/>
      <c r="F439" s="7"/>
      <c r="G439" s="6"/>
      <c r="H439" s="6"/>
      <c r="I439" s="6"/>
      <c r="J439" s="6"/>
      <c r="K439" s="6"/>
      <c r="L439" s="6"/>
      <c r="M439" s="6"/>
      <c r="N439" s="6"/>
      <c r="O439" s="6"/>
      <c r="P439" s="6"/>
      <c r="Q439" s="6"/>
      <c r="R439" s="6"/>
      <c r="S439" s="6"/>
      <c r="T439" s="6"/>
      <c r="U439" s="6"/>
      <c r="V439" s="6"/>
      <c r="W439" s="6"/>
      <c r="X439" s="6"/>
      <c r="Y439" s="6"/>
      <c r="Z439" s="6"/>
    </row>
    <row r="440" ht="12.0" customHeight="1">
      <c r="A440" s="6"/>
      <c r="B440" s="6"/>
      <c r="C440" s="6"/>
      <c r="D440" s="7"/>
      <c r="E440" s="6"/>
      <c r="F440" s="7"/>
      <c r="G440" s="6"/>
      <c r="H440" s="6"/>
      <c r="I440" s="6"/>
      <c r="J440" s="6"/>
      <c r="K440" s="6"/>
      <c r="L440" s="6"/>
      <c r="M440" s="6"/>
      <c r="N440" s="6"/>
      <c r="O440" s="6"/>
      <c r="P440" s="6"/>
      <c r="Q440" s="6"/>
      <c r="R440" s="6"/>
      <c r="S440" s="6"/>
      <c r="T440" s="6"/>
      <c r="U440" s="6"/>
      <c r="V440" s="6"/>
      <c r="W440" s="6"/>
      <c r="X440" s="6"/>
      <c r="Y440" s="6"/>
      <c r="Z440" s="6"/>
    </row>
    <row r="441" ht="12.0" customHeight="1">
      <c r="A441" s="6"/>
      <c r="B441" s="6"/>
      <c r="C441" s="6"/>
      <c r="D441" s="7"/>
      <c r="E441" s="6"/>
      <c r="F441" s="7"/>
      <c r="G441" s="6"/>
      <c r="H441" s="6"/>
      <c r="I441" s="6"/>
      <c r="J441" s="6"/>
      <c r="K441" s="6"/>
      <c r="L441" s="6"/>
      <c r="M441" s="6"/>
      <c r="N441" s="6"/>
      <c r="O441" s="6"/>
      <c r="P441" s="6"/>
      <c r="Q441" s="6"/>
      <c r="R441" s="6"/>
      <c r="S441" s="6"/>
      <c r="T441" s="6"/>
      <c r="U441" s="6"/>
      <c r="V441" s="6"/>
      <c r="W441" s="6"/>
      <c r="X441" s="6"/>
      <c r="Y441" s="6"/>
      <c r="Z441" s="6"/>
    </row>
    <row r="442" ht="12.0" customHeight="1">
      <c r="A442" s="6"/>
      <c r="B442" s="6"/>
      <c r="C442" s="6"/>
      <c r="D442" s="7"/>
      <c r="E442" s="6"/>
      <c r="F442" s="7"/>
      <c r="G442" s="6"/>
      <c r="H442" s="6"/>
      <c r="I442" s="6"/>
      <c r="J442" s="6"/>
      <c r="K442" s="6"/>
      <c r="L442" s="6"/>
      <c r="M442" s="6"/>
      <c r="N442" s="6"/>
      <c r="O442" s="6"/>
      <c r="P442" s="6"/>
      <c r="Q442" s="6"/>
      <c r="R442" s="6"/>
      <c r="S442" s="6"/>
      <c r="T442" s="6"/>
      <c r="U442" s="6"/>
      <c r="V442" s="6"/>
      <c r="W442" s="6"/>
      <c r="X442" s="6"/>
      <c r="Y442" s="6"/>
      <c r="Z442" s="6"/>
    </row>
    <row r="443" ht="12.0" customHeight="1">
      <c r="A443" s="6"/>
      <c r="B443" s="6"/>
      <c r="C443" s="6"/>
      <c r="D443" s="7"/>
      <c r="E443" s="6"/>
      <c r="F443" s="7"/>
      <c r="G443" s="6"/>
      <c r="H443" s="6"/>
      <c r="I443" s="6"/>
      <c r="J443" s="6"/>
      <c r="K443" s="6"/>
      <c r="L443" s="6"/>
      <c r="M443" s="6"/>
      <c r="N443" s="6"/>
      <c r="O443" s="6"/>
      <c r="P443" s="6"/>
      <c r="Q443" s="6"/>
      <c r="R443" s="6"/>
      <c r="S443" s="6"/>
      <c r="T443" s="6"/>
      <c r="U443" s="6"/>
      <c r="V443" s="6"/>
      <c r="W443" s="6"/>
      <c r="X443" s="6"/>
      <c r="Y443" s="6"/>
      <c r="Z443" s="6"/>
    </row>
    <row r="444" ht="12.0" customHeight="1">
      <c r="A444" s="6"/>
      <c r="B444" s="6"/>
      <c r="C444" s="6"/>
      <c r="D444" s="7"/>
      <c r="E444" s="6"/>
      <c r="F444" s="7"/>
      <c r="G444" s="6"/>
      <c r="H444" s="6"/>
      <c r="I444" s="6"/>
      <c r="J444" s="6"/>
      <c r="K444" s="6"/>
      <c r="L444" s="6"/>
      <c r="M444" s="6"/>
      <c r="N444" s="6"/>
      <c r="O444" s="6"/>
      <c r="P444" s="6"/>
      <c r="Q444" s="6"/>
      <c r="R444" s="6"/>
      <c r="S444" s="6"/>
      <c r="T444" s="6"/>
      <c r="U444" s="6"/>
      <c r="V444" s="6"/>
      <c r="W444" s="6"/>
      <c r="X444" s="6"/>
      <c r="Y444" s="6"/>
      <c r="Z444" s="6"/>
    </row>
    <row r="445" ht="12.0" customHeight="1">
      <c r="A445" s="6"/>
      <c r="B445" s="6"/>
      <c r="C445" s="6"/>
      <c r="D445" s="7"/>
      <c r="E445" s="6"/>
      <c r="F445" s="7"/>
      <c r="G445" s="6"/>
      <c r="H445" s="6"/>
      <c r="I445" s="6"/>
      <c r="J445" s="6"/>
      <c r="K445" s="6"/>
      <c r="L445" s="6"/>
      <c r="M445" s="6"/>
      <c r="N445" s="6"/>
      <c r="O445" s="6"/>
      <c r="P445" s="6"/>
      <c r="Q445" s="6"/>
      <c r="R445" s="6"/>
      <c r="S445" s="6"/>
      <c r="T445" s="6"/>
      <c r="U445" s="6"/>
      <c r="V445" s="6"/>
      <c r="W445" s="6"/>
      <c r="X445" s="6"/>
      <c r="Y445" s="6"/>
      <c r="Z445" s="6"/>
    </row>
    <row r="446" ht="12.0" customHeight="1">
      <c r="A446" s="6"/>
      <c r="B446" s="6"/>
      <c r="C446" s="6"/>
      <c r="D446" s="7"/>
      <c r="E446" s="6"/>
      <c r="F446" s="7"/>
      <c r="G446" s="6"/>
      <c r="H446" s="6"/>
      <c r="I446" s="6"/>
      <c r="J446" s="6"/>
      <c r="K446" s="6"/>
      <c r="L446" s="6"/>
      <c r="M446" s="6"/>
      <c r="N446" s="6"/>
      <c r="O446" s="6"/>
      <c r="P446" s="6"/>
      <c r="Q446" s="6"/>
      <c r="R446" s="6"/>
      <c r="S446" s="6"/>
      <c r="T446" s="6"/>
      <c r="U446" s="6"/>
      <c r="V446" s="6"/>
      <c r="W446" s="6"/>
      <c r="X446" s="6"/>
      <c r="Y446" s="6"/>
      <c r="Z446" s="6"/>
    </row>
    <row r="447" ht="12.0" customHeight="1">
      <c r="A447" s="6"/>
      <c r="B447" s="6"/>
      <c r="C447" s="6"/>
      <c r="D447" s="7"/>
      <c r="E447" s="6"/>
      <c r="F447" s="7"/>
      <c r="G447" s="6"/>
      <c r="H447" s="6"/>
      <c r="I447" s="6"/>
      <c r="J447" s="6"/>
      <c r="K447" s="6"/>
      <c r="L447" s="6"/>
      <c r="M447" s="6"/>
      <c r="N447" s="6"/>
      <c r="O447" s="6"/>
      <c r="P447" s="6"/>
      <c r="Q447" s="6"/>
      <c r="R447" s="6"/>
      <c r="S447" s="6"/>
      <c r="T447" s="6"/>
      <c r="U447" s="6"/>
      <c r="V447" s="6"/>
      <c r="W447" s="6"/>
      <c r="X447" s="6"/>
      <c r="Y447" s="6"/>
      <c r="Z447" s="6"/>
    </row>
    <row r="448" ht="12.0" customHeight="1">
      <c r="A448" s="6"/>
      <c r="B448" s="6"/>
      <c r="C448" s="6"/>
      <c r="D448" s="7"/>
      <c r="E448" s="6"/>
      <c r="F448" s="7"/>
      <c r="G448" s="6"/>
      <c r="H448" s="6"/>
      <c r="I448" s="6"/>
      <c r="J448" s="6"/>
      <c r="K448" s="6"/>
      <c r="L448" s="6"/>
      <c r="M448" s="6"/>
      <c r="N448" s="6"/>
      <c r="O448" s="6"/>
      <c r="P448" s="6"/>
      <c r="Q448" s="6"/>
      <c r="R448" s="6"/>
      <c r="S448" s="6"/>
      <c r="T448" s="6"/>
      <c r="U448" s="6"/>
      <c r="V448" s="6"/>
      <c r="W448" s="6"/>
      <c r="X448" s="6"/>
      <c r="Y448" s="6"/>
      <c r="Z448" s="6"/>
    </row>
    <row r="449" ht="12.0" customHeight="1">
      <c r="A449" s="6"/>
      <c r="B449" s="6"/>
      <c r="C449" s="6"/>
      <c r="D449" s="7"/>
      <c r="E449" s="6"/>
      <c r="F449" s="7"/>
      <c r="G449" s="6"/>
      <c r="H449" s="6"/>
      <c r="I449" s="6"/>
      <c r="J449" s="6"/>
      <c r="K449" s="6"/>
      <c r="L449" s="6"/>
      <c r="M449" s="6"/>
      <c r="N449" s="6"/>
      <c r="O449" s="6"/>
      <c r="P449" s="6"/>
      <c r="Q449" s="6"/>
      <c r="R449" s="6"/>
      <c r="S449" s="6"/>
      <c r="T449" s="6"/>
      <c r="U449" s="6"/>
      <c r="V449" s="6"/>
      <c r="W449" s="6"/>
      <c r="X449" s="6"/>
      <c r="Y449" s="6"/>
      <c r="Z449" s="6"/>
    </row>
    <row r="450" ht="12.0" customHeight="1">
      <c r="A450" s="6"/>
      <c r="B450" s="6"/>
      <c r="C450" s="6"/>
      <c r="D450" s="7"/>
      <c r="E450" s="6"/>
      <c r="F450" s="7"/>
      <c r="G450" s="6"/>
      <c r="H450" s="6"/>
      <c r="I450" s="6"/>
      <c r="J450" s="6"/>
      <c r="K450" s="6"/>
      <c r="L450" s="6"/>
      <c r="M450" s="6"/>
      <c r="N450" s="6"/>
      <c r="O450" s="6"/>
      <c r="P450" s="6"/>
      <c r="Q450" s="6"/>
      <c r="R450" s="6"/>
      <c r="S450" s="6"/>
      <c r="T450" s="6"/>
      <c r="U450" s="6"/>
      <c r="V450" s="6"/>
      <c r="W450" s="6"/>
      <c r="X450" s="6"/>
      <c r="Y450" s="6"/>
      <c r="Z450" s="6"/>
    </row>
    <row r="451" ht="12.0" customHeight="1">
      <c r="A451" s="6"/>
      <c r="B451" s="6"/>
      <c r="C451" s="6"/>
      <c r="D451" s="7"/>
      <c r="E451" s="6"/>
      <c r="F451" s="7"/>
      <c r="G451" s="6"/>
      <c r="H451" s="6"/>
      <c r="I451" s="6"/>
      <c r="J451" s="6"/>
      <c r="K451" s="6"/>
      <c r="L451" s="6"/>
      <c r="M451" s="6"/>
      <c r="N451" s="6"/>
      <c r="O451" s="6"/>
      <c r="P451" s="6"/>
      <c r="Q451" s="6"/>
      <c r="R451" s="6"/>
      <c r="S451" s="6"/>
      <c r="T451" s="6"/>
      <c r="U451" s="6"/>
      <c r="V451" s="6"/>
      <c r="W451" s="6"/>
      <c r="X451" s="6"/>
      <c r="Y451" s="6"/>
      <c r="Z451" s="6"/>
    </row>
    <row r="452" ht="12.0" customHeight="1">
      <c r="A452" s="6"/>
      <c r="B452" s="6"/>
      <c r="C452" s="6"/>
      <c r="D452" s="7"/>
      <c r="E452" s="6"/>
      <c r="F452" s="7"/>
      <c r="G452" s="6"/>
      <c r="H452" s="6"/>
      <c r="I452" s="6"/>
      <c r="J452" s="6"/>
      <c r="K452" s="6"/>
      <c r="L452" s="6"/>
      <c r="M452" s="6"/>
      <c r="N452" s="6"/>
      <c r="O452" s="6"/>
      <c r="P452" s="6"/>
      <c r="Q452" s="6"/>
      <c r="R452" s="6"/>
      <c r="S452" s="6"/>
      <c r="T452" s="6"/>
      <c r="U452" s="6"/>
      <c r="V452" s="6"/>
      <c r="W452" s="6"/>
      <c r="X452" s="6"/>
      <c r="Y452" s="6"/>
      <c r="Z452" s="6"/>
    </row>
    <row r="453" ht="12.0" customHeight="1">
      <c r="A453" s="6"/>
      <c r="B453" s="6"/>
      <c r="C453" s="6"/>
      <c r="D453" s="7"/>
      <c r="E453" s="6"/>
      <c r="F453" s="7"/>
      <c r="G453" s="6"/>
      <c r="H453" s="6"/>
      <c r="I453" s="6"/>
      <c r="J453" s="6"/>
      <c r="K453" s="6"/>
      <c r="L453" s="6"/>
      <c r="M453" s="6"/>
      <c r="N453" s="6"/>
      <c r="O453" s="6"/>
      <c r="P453" s="6"/>
      <c r="Q453" s="6"/>
      <c r="R453" s="6"/>
      <c r="S453" s="6"/>
      <c r="T453" s="6"/>
      <c r="U453" s="6"/>
      <c r="V453" s="6"/>
      <c r="W453" s="6"/>
      <c r="X453" s="6"/>
      <c r="Y453" s="6"/>
      <c r="Z453" s="6"/>
    </row>
    <row r="454" ht="12.0" customHeight="1">
      <c r="A454" s="6"/>
      <c r="B454" s="6"/>
      <c r="C454" s="6"/>
      <c r="D454" s="7"/>
      <c r="E454" s="6"/>
      <c r="F454" s="7"/>
      <c r="G454" s="6"/>
      <c r="H454" s="6"/>
      <c r="I454" s="6"/>
      <c r="J454" s="6"/>
      <c r="K454" s="6"/>
      <c r="L454" s="6"/>
      <c r="M454" s="6"/>
      <c r="N454" s="6"/>
      <c r="O454" s="6"/>
      <c r="P454" s="6"/>
      <c r="Q454" s="6"/>
      <c r="R454" s="6"/>
      <c r="S454" s="6"/>
      <c r="T454" s="6"/>
      <c r="U454" s="6"/>
      <c r="V454" s="6"/>
      <c r="W454" s="6"/>
      <c r="X454" s="6"/>
      <c r="Y454" s="6"/>
      <c r="Z454" s="6"/>
    </row>
    <row r="455" ht="12.0" customHeight="1">
      <c r="A455" s="6"/>
      <c r="B455" s="6"/>
      <c r="C455" s="6"/>
      <c r="D455" s="7"/>
      <c r="E455" s="6"/>
      <c r="F455" s="7"/>
      <c r="G455" s="6"/>
      <c r="H455" s="6"/>
      <c r="I455" s="6"/>
      <c r="J455" s="6"/>
      <c r="K455" s="6"/>
      <c r="L455" s="6"/>
      <c r="M455" s="6"/>
      <c r="N455" s="6"/>
      <c r="O455" s="6"/>
      <c r="P455" s="6"/>
      <c r="Q455" s="6"/>
      <c r="R455" s="6"/>
      <c r="S455" s="6"/>
      <c r="T455" s="6"/>
      <c r="U455" s="6"/>
      <c r="V455" s="6"/>
      <c r="W455" s="6"/>
      <c r="X455" s="6"/>
      <c r="Y455" s="6"/>
      <c r="Z455" s="6"/>
    </row>
    <row r="456" ht="12.0" customHeight="1">
      <c r="A456" s="6"/>
      <c r="B456" s="6"/>
      <c r="C456" s="6"/>
      <c r="D456" s="7"/>
      <c r="E456" s="6"/>
      <c r="F456" s="7"/>
      <c r="G456" s="6"/>
      <c r="H456" s="6"/>
      <c r="I456" s="6"/>
      <c r="J456" s="6"/>
      <c r="K456" s="6"/>
      <c r="L456" s="6"/>
      <c r="M456" s="6"/>
      <c r="N456" s="6"/>
      <c r="O456" s="6"/>
      <c r="P456" s="6"/>
      <c r="Q456" s="6"/>
      <c r="R456" s="6"/>
      <c r="S456" s="6"/>
      <c r="T456" s="6"/>
      <c r="U456" s="6"/>
      <c r="V456" s="6"/>
      <c r="W456" s="6"/>
      <c r="X456" s="6"/>
      <c r="Y456" s="6"/>
      <c r="Z456" s="6"/>
    </row>
    <row r="457" ht="12.0" customHeight="1">
      <c r="A457" s="6"/>
      <c r="B457" s="6"/>
      <c r="C457" s="6"/>
      <c r="D457" s="7"/>
      <c r="E457" s="6"/>
      <c r="F457" s="7"/>
      <c r="G457" s="6"/>
      <c r="H457" s="6"/>
      <c r="I457" s="6"/>
      <c r="J457" s="6"/>
      <c r="K457" s="6"/>
      <c r="L457" s="6"/>
      <c r="M457" s="6"/>
      <c r="N457" s="6"/>
      <c r="O457" s="6"/>
      <c r="P457" s="6"/>
      <c r="Q457" s="6"/>
      <c r="R457" s="6"/>
      <c r="S457" s="6"/>
      <c r="T457" s="6"/>
      <c r="U457" s="6"/>
      <c r="V457" s="6"/>
      <c r="W457" s="6"/>
      <c r="X457" s="6"/>
      <c r="Y457" s="6"/>
      <c r="Z457" s="6"/>
    </row>
    <row r="458" ht="12.0" customHeight="1">
      <c r="A458" s="6"/>
      <c r="B458" s="6"/>
      <c r="C458" s="6"/>
      <c r="D458" s="7"/>
      <c r="E458" s="6"/>
      <c r="F458" s="7"/>
      <c r="G458" s="6"/>
      <c r="H458" s="6"/>
      <c r="I458" s="6"/>
      <c r="J458" s="6"/>
      <c r="K458" s="6"/>
      <c r="L458" s="6"/>
      <c r="M458" s="6"/>
      <c r="N458" s="6"/>
      <c r="O458" s="6"/>
      <c r="P458" s="6"/>
      <c r="Q458" s="6"/>
      <c r="R458" s="6"/>
      <c r="S458" s="6"/>
      <c r="T458" s="6"/>
      <c r="U458" s="6"/>
      <c r="V458" s="6"/>
      <c r="W458" s="6"/>
      <c r="X458" s="6"/>
      <c r="Y458" s="6"/>
      <c r="Z458" s="6"/>
    </row>
    <row r="459" ht="12.0" customHeight="1">
      <c r="A459" s="6"/>
      <c r="B459" s="6"/>
      <c r="C459" s="6"/>
      <c r="D459" s="7"/>
      <c r="E459" s="6"/>
      <c r="F459" s="7"/>
      <c r="G459" s="6"/>
      <c r="H459" s="6"/>
      <c r="I459" s="6"/>
      <c r="J459" s="6"/>
      <c r="K459" s="6"/>
      <c r="L459" s="6"/>
      <c r="M459" s="6"/>
      <c r="N459" s="6"/>
      <c r="O459" s="6"/>
      <c r="P459" s="6"/>
      <c r="Q459" s="6"/>
      <c r="R459" s="6"/>
      <c r="S459" s="6"/>
      <c r="T459" s="6"/>
      <c r="U459" s="6"/>
      <c r="V459" s="6"/>
      <c r="W459" s="6"/>
      <c r="X459" s="6"/>
      <c r="Y459" s="6"/>
      <c r="Z459" s="6"/>
    </row>
    <row r="460" ht="12.0" customHeight="1">
      <c r="A460" s="6"/>
      <c r="B460" s="6"/>
      <c r="C460" s="6"/>
      <c r="D460" s="7"/>
      <c r="E460" s="6"/>
      <c r="F460" s="7"/>
      <c r="G460" s="6"/>
      <c r="H460" s="6"/>
      <c r="I460" s="6"/>
      <c r="J460" s="6"/>
      <c r="K460" s="6"/>
      <c r="L460" s="6"/>
      <c r="M460" s="6"/>
      <c r="N460" s="6"/>
      <c r="O460" s="6"/>
      <c r="P460" s="6"/>
      <c r="Q460" s="6"/>
      <c r="R460" s="6"/>
      <c r="S460" s="6"/>
      <c r="T460" s="6"/>
      <c r="U460" s="6"/>
      <c r="V460" s="6"/>
      <c r="W460" s="6"/>
      <c r="X460" s="6"/>
      <c r="Y460" s="6"/>
      <c r="Z460" s="6"/>
    </row>
    <row r="461" ht="12.0" customHeight="1">
      <c r="A461" s="6"/>
      <c r="B461" s="6"/>
      <c r="C461" s="6"/>
      <c r="D461" s="7"/>
      <c r="E461" s="6"/>
      <c r="F461" s="7"/>
      <c r="G461" s="6"/>
      <c r="H461" s="6"/>
      <c r="I461" s="6"/>
      <c r="J461" s="6"/>
      <c r="K461" s="6"/>
      <c r="L461" s="6"/>
      <c r="M461" s="6"/>
      <c r="N461" s="6"/>
      <c r="O461" s="6"/>
      <c r="P461" s="6"/>
      <c r="Q461" s="6"/>
      <c r="R461" s="6"/>
      <c r="S461" s="6"/>
      <c r="T461" s="6"/>
      <c r="U461" s="6"/>
      <c r="V461" s="6"/>
      <c r="W461" s="6"/>
      <c r="X461" s="6"/>
      <c r="Y461" s="6"/>
      <c r="Z461" s="6"/>
    </row>
    <row r="462" ht="12.0" customHeight="1">
      <c r="A462" s="6"/>
      <c r="B462" s="6"/>
      <c r="C462" s="6"/>
      <c r="D462" s="7"/>
      <c r="E462" s="6"/>
      <c r="F462" s="7"/>
      <c r="G462" s="6"/>
      <c r="H462" s="6"/>
      <c r="I462" s="6"/>
      <c r="J462" s="6"/>
      <c r="K462" s="6"/>
      <c r="L462" s="6"/>
      <c r="M462" s="6"/>
      <c r="N462" s="6"/>
      <c r="O462" s="6"/>
      <c r="P462" s="6"/>
      <c r="Q462" s="6"/>
      <c r="R462" s="6"/>
      <c r="S462" s="6"/>
      <c r="T462" s="6"/>
      <c r="U462" s="6"/>
      <c r="V462" s="6"/>
      <c r="W462" s="6"/>
      <c r="X462" s="6"/>
      <c r="Y462" s="6"/>
      <c r="Z462" s="6"/>
    </row>
    <row r="463" ht="12.0" customHeight="1">
      <c r="A463" s="6"/>
      <c r="B463" s="6"/>
      <c r="C463" s="6"/>
      <c r="D463" s="7"/>
      <c r="E463" s="6"/>
      <c r="F463" s="7"/>
      <c r="G463" s="6"/>
      <c r="H463" s="6"/>
      <c r="I463" s="6"/>
      <c r="J463" s="6"/>
      <c r="K463" s="6"/>
      <c r="L463" s="6"/>
      <c r="M463" s="6"/>
      <c r="N463" s="6"/>
      <c r="O463" s="6"/>
      <c r="P463" s="6"/>
      <c r="Q463" s="6"/>
      <c r="R463" s="6"/>
      <c r="S463" s="6"/>
      <c r="T463" s="6"/>
      <c r="U463" s="6"/>
      <c r="V463" s="6"/>
      <c r="W463" s="6"/>
      <c r="X463" s="6"/>
      <c r="Y463" s="6"/>
      <c r="Z463" s="6"/>
    </row>
    <row r="464" ht="12.0" customHeight="1">
      <c r="A464" s="6"/>
      <c r="B464" s="6"/>
      <c r="C464" s="6"/>
      <c r="D464" s="7"/>
      <c r="E464" s="6"/>
      <c r="F464" s="7"/>
      <c r="G464" s="6"/>
      <c r="H464" s="6"/>
      <c r="I464" s="6"/>
      <c r="J464" s="6"/>
      <c r="K464" s="6"/>
      <c r="L464" s="6"/>
      <c r="M464" s="6"/>
      <c r="N464" s="6"/>
      <c r="O464" s="6"/>
      <c r="P464" s="6"/>
      <c r="Q464" s="6"/>
      <c r="R464" s="6"/>
      <c r="S464" s="6"/>
      <c r="T464" s="6"/>
      <c r="U464" s="6"/>
      <c r="V464" s="6"/>
      <c r="W464" s="6"/>
      <c r="X464" s="6"/>
      <c r="Y464" s="6"/>
      <c r="Z464" s="6"/>
    </row>
    <row r="465" ht="12.0" customHeight="1">
      <c r="A465" s="6"/>
      <c r="B465" s="6"/>
      <c r="C465" s="6"/>
      <c r="D465" s="7"/>
      <c r="E465" s="6"/>
      <c r="F465" s="7"/>
      <c r="G465" s="6"/>
      <c r="H465" s="6"/>
      <c r="I465" s="6"/>
      <c r="J465" s="6"/>
      <c r="K465" s="6"/>
      <c r="L465" s="6"/>
      <c r="M465" s="6"/>
      <c r="N465" s="6"/>
      <c r="O465" s="6"/>
      <c r="P465" s="6"/>
      <c r="Q465" s="6"/>
      <c r="R465" s="6"/>
      <c r="S465" s="6"/>
      <c r="T465" s="6"/>
      <c r="U465" s="6"/>
      <c r="V465" s="6"/>
      <c r="W465" s="6"/>
      <c r="X465" s="6"/>
      <c r="Y465" s="6"/>
      <c r="Z465" s="6"/>
    </row>
    <row r="466" ht="12.0" customHeight="1">
      <c r="A466" s="6"/>
      <c r="B466" s="6"/>
      <c r="C466" s="6"/>
      <c r="D466" s="7"/>
      <c r="E466" s="6"/>
      <c r="F466" s="7"/>
      <c r="G466" s="6"/>
      <c r="H466" s="6"/>
      <c r="I466" s="6"/>
      <c r="J466" s="6"/>
      <c r="K466" s="6"/>
      <c r="L466" s="6"/>
      <c r="M466" s="6"/>
      <c r="N466" s="6"/>
      <c r="O466" s="6"/>
      <c r="P466" s="6"/>
      <c r="Q466" s="6"/>
      <c r="R466" s="6"/>
      <c r="S466" s="6"/>
      <c r="T466" s="6"/>
      <c r="U466" s="6"/>
      <c r="V466" s="6"/>
      <c r="W466" s="6"/>
      <c r="X466" s="6"/>
      <c r="Y466" s="6"/>
      <c r="Z466" s="6"/>
    </row>
    <row r="467" ht="12.0" customHeight="1">
      <c r="A467" s="6"/>
      <c r="B467" s="6"/>
      <c r="C467" s="6"/>
      <c r="D467" s="7"/>
      <c r="E467" s="6"/>
      <c r="F467" s="7"/>
      <c r="G467" s="6"/>
      <c r="H467" s="6"/>
      <c r="I467" s="6"/>
      <c r="J467" s="6"/>
      <c r="K467" s="6"/>
      <c r="L467" s="6"/>
      <c r="M467" s="6"/>
      <c r="N467" s="6"/>
      <c r="O467" s="6"/>
      <c r="P467" s="6"/>
      <c r="Q467" s="6"/>
      <c r="R467" s="6"/>
      <c r="S467" s="6"/>
      <c r="T467" s="6"/>
      <c r="U467" s="6"/>
      <c r="V467" s="6"/>
      <c r="W467" s="6"/>
      <c r="X467" s="6"/>
      <c r="Y467" s="6"/>
      <c r="Z467" s="6"/>
    </row>
    <row r="468" ht="12.0" customHeight="1">
      <c r="A468" s="6"/>
      <c r="B468" s="6"/>
      <c r="C468" s="6"/>
      <c r="D468" s="7"/>
      <c r="E468" s="6"/>
      <c r="F468" s="7"/>
      <c r="G468" s="6"/>
      <c r="H468" s="6"/>
      <c r="I468" s="6"/>
      <c r="J468" s="6"/>
      <c r="K468" s="6"/>
      <c r="L468" s="6"/>
      <c r="M468" s="6"/>
      <c r="N468" s="6"/>
      <c r="O468" s="6"/>
      <c r="P468" s="6"/>
      <c r="Q468" s="6"/>
      <c r="R468" s="6"/>
      <c r="S468" s="6"/>
      <c r="T468" s="6"/>
      <c r="U468" s="6"/>
      <c r="V468" s="6"/>
      <c r="W468" s="6"/>
      <c r="X468" s="6"/>
      <c r="Y468" s="6"/>
      <c r="Z468" s="6"/>
    </row>
    <row r="469" ht="12.0" customHeight="1">
      <c r="A469" s="6"/>
      <c r="B469" s="6"/>
      <c r="C469" s="6"/>
      <c r="D469" s="7"/>
      <c r="E469" s="6"/>
      <c r="F469" s="7"/>
      <c r="G469" s="6"/>
      <c r="H469" s="6"/>
      <c r="I469" s="6"/>
      <c r="J469" s="6"/>
      <c r="K469" s="6"/>
      <c r="L469" s="6"/>
      <c r="M469" s="6"/>
      <c r="N469" s="6"/>
      <c r="O469" s="6"/>
      <c r="P469" s="6"/>
      <c r="Q469" s="6"/>
      <c r="R469" s="6"/>
      <c r="S469" s="6"/>
      <c r="T469" s="6"/>
      <c r="U469" s="6"/>
      <c r="V469" s="6"/>
      <c r="W469" s="6"/>
      <c r="X469" s="6"/>
      <c r="Y469" s="6"/>
      <c r="Z469" s="6"/>
    </row>
    <row r="470" ht="12.0" customHeight="1">
      <c r="A470" s="6"/>
      <c r="B470" s="6"/>
      <c r="C470" s="6"/>
      <c r="D470" s="7"/>
      <c r="E470" s="6"/>
      <c r="F470" s="7"/>
      <c r="G470" s="6"/>
      <c r="H470" s="6"/>
      <c r="I470" s="6"/>
      <c r="J470" s="6"/>
      <c r="K470" s="6"/>
      <c r="L470" s="6"/>
      <c r="M470" s="6"/>
      <c r="N470" s="6"/>
      <c r="O470" s="6"/>
      <c r="P470" s="6"/>
      <c r="Q470" s="6"/>
      <c r="R470" s="6"/>
      <c r="S470" s="6"/>
      <c r="T470" s="6"/>
      <c r="U470" s="6"/>
      <c r="V470" s="6"/>
      <c r="W470" s="6"/>
      <c r="X470" s="6"/>
      <c r="Y470" s="6"/>
      <c r="Z470" s="6"/>
    </row>
    <row r="471" ht="12.0" customHeight="1">
      <c r="A471" s="6"/>
      <c r="B471" s="6"/>
      <c r="C471" s="6"/>
      <c r="D471" s="7"/>
      <c r="E471" s="6"/>
      <c r="F471" s="7"/>
      <c r="G471" s="6"/>
      <c r="H471" s="6"/>
      <c r="I471" s="6"/>
      <c r="J471" s="6"/>
      <c r="K471" s="6"/>
      <c r="L471" s="6"/>
      <c r="M471" s="6"/>
      <c r="N471" s="6"/>
      <c r="O471" s="6"/>
      <c r="P471" s="6"/>
      <c r="Q471" s="6"/>
      <c r="R471" s="6"/>
      <c r="S471" s="6"/>
      <c r="T471" s="6"/>
      <c r="U471" s="6"/>
      <c r="V471" s="6"/>
      <c r="W471" s="6"/>
      <c r="X471" s="6"/>
      <c r="Y471" s="6"/>
      <c r="Z471" s="6"/>
    </row>
    <row r="472" ht="12.0" customHeight="1">
      <c r="A472" s="6"/>
      <c r="B472" s="6"/>
      <c r="C472" s="6"/>
      <c r="D472" s="7"/>
      <c r="E472" s="6"/>
      <c r="F472" s="7"/>
      <c r="G472" s="6"/>
      <c r="H472" s="6"/>
      <c r="I472" s="6"/>
      <c r="J472" s="6"/>
      <c r="K472" s="6"/>
      <c r="L472" s="6"/>
      <c r="M472" s="6"/>
      <c r="N472" s="6"/>
      <c r="O472" s="6"/>
      <c r="P472" s="6"/>
      <c r="Q472" s="6"/>
      <c r="R472" s="6"/>
      <c r="S472" s="6"/>
      <c r="T472" s="6"/>
      <c r="U472" s="6"/>
      <c r="V472" s="6"/>
      <c r="W472" s="6"/>
      <c r="X472" s="6"/>
      <c r="Y472" s="6"/>
      <c r="Z472" s="6"/>
    </row>
    <row r="473" ht="12.0" customHeight="1">
      <c r="A473" s="6"/>
      <c r="B473" s="6"/>
      <c r="C473" s="6"/>
      <c r="D473" s="7"/>
      <c r="E473" s="6"/>
      <c r="F473" s="7"/>
      <c r="G473" s="6"/>
      <c r="H473" s="6"/>
      <c r="I473" s="6"/>
      <c r="J473" s="6"/>
      <c r="K473" s="6"/>
      <c r="L473" s="6"/>
      <c r="M473" s="6"/>
      <c r="N473" s="6"/>
      <c r="O473" s="6"/>
      <c r="P473" s="6"/>
      <c r="Q473" s="6"/>
      <c r="R473" s="6"/>
      <c r="S473" s="6"/>
      <c r="T473" s="6"/>
      <c r="U473" s="6"/>
      <c r="V473" s="6"/>
      <c r="W473" s="6"/>
      <c r="X473" s="6"/>
      <c r="Y473" s="6"/>
      <c r="Z473" s="6"/>
    </row>
    <row r="474" ht="12.0" customHeight="1">
      <c r="A474" s="6"/>
      <c r="B474" s="6"/>
      <c r="C474" s="6"/>
      <c r="D474" s="7"/>
      <c r="E474" s="6"/>
      <c r="F474" s="7"/>
      <c r="G474" s="6"/>
      <c r="H474" s="6"/>
      <c r="I474" s="6"/>
      <c r="J474" s="6"/>
      <c r="K474" s="6"/>
      <c r="L474" s="6"/>
      <c r="M474" s="6"/>
      <c r="N474" s="6"/>
      <c r="O474" s="6"/>
      <c r="P474" s="6"/>
      <c r="Q474" s="6"/>
      <c r="R474" s="6"/>
      <c r="S474" s="6"/>
      <c r="T474" s="6"/>
      <c r="U474" s="6"/>
      <c r="V474" s="6"/>
      <c r="W474" s="6"/>
      <c r="X474" s="6"/>
      <c r="Y474" s="6"/>
      <c r="Z474" s="6"/>
    </row>
    <row r="475" ht="12.0" customHeight="1">
      <c r="A475" s="6"/>
      <c r="B475" s="6"/>
      <c r="C475" s="6"/>
      <c r="D475" s="7"/>
      <c r="E475" s="6"/>
      <c r="F475" s="7"/>
      <c r="G475" s="6"/>
      <c r="H475" s="6"/>
      <c r="I475" s="6"/>
      <c r="J475" s="6"/>
      <c r="K475" s="6"/>
      <c r="L475" s="6"/>
      <c r="M475" s="6"/>
      <c r="N475" s="6"/>
      <c r="O475" s="6"/>
      <c r="P475" s="6"/>
      <c r="Q475" s="6"/>
      <c r="R475" s="6"/>
      <c r="S475" s="6"/>
      <c r="T475" s="6"/>
      <c r="U475" s="6"/>
      <c r="V475" s="6"/>
      <c r="W475" s="6"/>
      <c r="X475" s="6"/>
      <c r="Y475" s="6"/>
      <c r="Z475" s="6"/>
    </row>
    <row r="476" ht="12.0" customHeight="1">
      <c r="A476" s="6"/>
      <c r="B476" s="6"/>
      <c r="C476" s="6"/>
      <c r="D476" s="7"/>
      <c r="E476" s="6"/>
      <c r="F476" s="7"/>
      <c r="G476" s="6"/>
      <c r="H476" s="6"/>
      <c r="I476" s="6"/>
      <c r="J476" s="6"/>
      <c r="K476" s="6"/>
      <c r="L476" s="6"/>
      <c r="M476" s="6"/>
      <c r="N476" s="6"/>
      <c r="O476" s="6"/>
      <c r="P476" s="6"/>
      <c r="Q476" s="6"/>
      <c r="R476" s="6"/>
      <c r="S476" s="6"/>
      <c r="T476" s="6"/>
      <c r="U476" s="6"/>
      <c r="V476" s="6"/>
      <c r="W476" s="6"/>
      <c r="X476" s="6"/>
      <c r="Y476" s="6"/>
      <c r="Z476" s="6"/>
    </row>
    <row r="477" ht="12.0" customHeight="1">
      <c r="A477" s="6"/>
      <c r="B477" s="6"/>
      <c r="C477" s="6"/>
      <c r="D477" s="7"/>
      <c r="E477" s="6"/>
      <c r="F477" s="7"/>
      <c r="G477" s="6"/>
      <c r="H477" s="6"/>
      <c r="I477" s="6"/>
      <c r="J477" s="6"/>
      <c r="K477" s="6"/>
      <c r="L477" s="6"/>
      <c r="M477" s="6"/>
      <c r="N477" s="6"/>
      <c r="O477" s="6"/>
      <c r="P477" s="6"/>
      <c r="Q477" s="6"/>
      <c r="R477" s="6"/>
      <c r="S477" s="6"/>
      <c r="T477" s="6"/>
      <c r="U477" s="6"/>
      <c r="V477" s="6"/>
      <c r="W477" s="6"/>
      <c r="X477" s="6"/>
      <c r="Y477" s="6"/>
      <c r="Z477" s="6"/>
    </row>
    <row r="478" ht="12.0" customHeight="1">
      <c r="A478" s="6"/>
      <c r="B478" s="6"/>
      <c r="C478" s="6"/>
      <c r="D478" s="7"/>
      <c r="E478" s="6"/>
      <c r="F478" s="7"/>
      <c r="G478" s="6"/>
      <c r="H478" s="6"/>
      <c r="I478" s="6"/>
      <c r="J478" s="6"/>
      <c r="K478" s="6"/>
      <c r="L478" s="6"/>
      <c r="M478" s="6"/>
      <c r="N478" s="6"/>
      <c r="O478" s="6"/>
      <c r="P478" s="6"/>
      <c r="Q478" s="6"/>
      <c r="R478" s="6"/>
      <c r="S478" s="6"/>
      <c r="T478" s="6"/>
      <c r="U478" s="6"/>
      <c r="V478" s="6"/>
      <c r="W478" s="6"/>
      <c r="X478" s="6"/>
      <c r="Y478" s="6"/>
      <c r="Z478" s="6"/>
    </row>
    <row r="479" ht="12.0" customHeight="1">
      <c r="A479" s="6"/>
      <c r="B479" s="6"/>
      <c r="C479" s="6"/>
      <c r="D479" s="7"/>
      <c r="E479" s="6"/>
      <c r="F479" s="7"/>
      <c r="G479" s="6"/>
      <c r="H479" s="6"/>
      <c r="I479" s="6"/>
      <c r="J479" s="6"/>
      <c r="K479" s="6"/>
      <c r="L479" s="6"/>
      <c r="M479" s="6"/>
      <c r="N479" s="6"/>
      <c r="O479" s="6"/>
      <c r="P479" s="6"/>
      <c r="Q479" s="6"/>
      <c r="R479" s="6"/>
      <c r="S479" s="6"/>
      <c r="T479" s="6"/>
      <c r="U479" s="6"/>
      <c r="V479" s="6"/>
      <c r="W479" s="6"/>
      <c r="X479" s="6"/>
      <c r="Y479" s="6"/>
      <c r="Z479" s="6"/>
    </row>
    <row r="480" ht="12.0" customHeight="1">
      <c r="A480" s="6"/>
      <c r="B480" s="6"/>
      <c r="C480" s="6"/>
      <c r="D480" s="7"/>
      <c r="E480" s="6"/>
      <c r="F480" s="7"/>
      <c r="G480" s="6"/>
      <c r="H480" s="6"/>
      <c r="I480" s="6"/>
      <c r="J480" s="6"/>
      <c r="K480" s="6"/>
      <c r="L480" s="6"/>
      <c r="M480" s="6"/>
      <c r="N480" s="6"/>
      <c r="O480" s="6"/>
      <c r="P480" s="6"/>
      <c r="Q480" s="6"/>
      <c r="R480" s="6"/>
      <c r="S480" s="6"/>
      <c r="T480" s="6"/>
      <c r="U480" s="6"/>
      <c r="V480" s="6"/>
      <c r="W480" s="6"/>
      <c r="X480" s="6"/>
      <c r="Y480" s="6"/>
      <c r="Z480" s="6"/>
    </row>
    <row r="481" ht="12.0" customHeight="1">
      <c r="A481" s="6"/>
      <c r="B481" s="6"/>
      <c r="C481" s="6"/>
      <c r="D481" s="7"/>
      <c r="E481" s="6"/>
      <c r="F481" s="7"/>
      <c r="G481" s="6"/>
      <c r="H481" s="6"/>
      <c r="I481" s="6"/>
      <c r="J481" s="6"/>
      <c r="K481" s="6"/>
      <c r="L481" s="6"/>
      <c r="M481" s="6"/>
      <c r="N481" s="6"/>
      <c r="O481" s="6"/>
      <c r="P481" s="6"/>
      <c r="Q481" s="6"/>
      <c r="R481" s="6"/>
      <c r="S481" s="6"/>
      <c r="T481" s="6"/>
      <c r="U481" s="6"/>
      <c r="V481" s="6"/>
      <c r="W481" s="6"/>
      <c r="X481" s="6"/>
      <c r="Y481" s="6"/>
      <c r="Z481" s="6"/>
    </row>
    <row r="482" ht="12.0" customHeight="1">
      <c r="A482" s="6"/>
      <c r="B482" s="6"/>
      <c r="C482" s="6"/>
      <c r="D482" s="7"/>
      <c r="E482" s="6"/>
      <c r="F482" s="7"/>
      <c r="G482" s="6"/>
      <c r="H482" s="6"/>
      <c r="I482" s="6"/>
      <c r="J482" s="6"/>
      <c r="K482" s="6"/>
      <c r="L482" s="6"/>
      <c r="M482" s="6"/>
      <c r="N482" s="6"/>
      <c r="O482" s="6"/>
      <c r="P482" s="6"/>
      <c r="Q482" s="6"/>
      <c r="R482" s="6"/>
      <c r="S482" s="6"/>
      <c r="T482" s="6"/>
      <c r="U482" s="6"/>
      <c r="V482" s="6"/>
      <c r="W482" s="6"/>
      <c r="X482" s="6"/>
      <c r="Y482" s="6"/>
      <c r="Z482" s="6"/>
    </row>
    <row r="483" ht="12.0" customHeight="1">
      <c r="A483" s="6"/>
      <c r="B483" s="6"/>
      <c r="C483" s="6"/>
      <c r="D483" s="7"/>
      <c r="E483" s="6"/>
      <c r="F483" s="7"/>
      <c r="G483" s="6"/>
      <c r="H483" s="6"/>
      <c r="I483" s="6"/>
      <c r="J483" s="6"/>
      <c r="K483" s="6"/>
      <c r="L483" s="6"/>
      <c r="M483" s="6"/>
      <c r="N483" s="6"/>
      <c r="O483" s="6"/>
      <c r="P483" s="6"/>
      <c r="Q483" s="6"/>
      <c r="R483" s="6"/>
      <c r="S483" s="6"/>
      <c r="T483" s="6"/>
      <c r="U483" s="6"/>
      <c r="V483" s="6"/>
      <c r="W483" s="6"/>
      <c r="X483" s="6"/>
      <c r="Y483" s="6"/>
      <c r="Z483" s="6"/>
    </row>
    <row r="484" ht="12.0" customHeight="1">
      <c r="A484" s="6"/>
      <c r="B484" s="6"/>
      <c r="C484" s="6"/>
      <c r="D484" s="7"/>
      <c r="E484" s="6"/>
      <c r="F484" s="7"/>
      <c r="G484" s="6"/>
      <c r="H484" s="6"/>
      <c r="I484" s="6"/>
      <c r="J484" s="6"/>
      <c r="K484" s="6"/>
      <c r="L484" s="6"/>
      <c r="M484" s="6"/>
      <c r="N484" s="6"/>
      <c r="O484" s="6"/>
      <c r="P484" s="6"/>
      <c r="Q484" s="6"/>
      <c r="R484" s="6"/>
      <c r="S484" s="6"/>
      <c r="T484" s="6"/>
      <c r="U484" s="6"/>
      <c r="V484" s="6"/>
      <c r="W484" s="6"/>
      <c r="X484" s="6"/>
      <c r="Y484" s="6"/>
      <c r="Z484" s="6"/>
    </row>
    <row r="485" ht="12.0" customHeight="1">
      <c r="A485" s="6"/>
      <c r="B485" s="6"/>
      <c r="C485" s="6"/>
      <c r="D485" s="7"/>
      <c r="E485" s="6"/>
      <c r="F485" s="7"/>
      <c r="G485" s="6"/>
      <c r="H485" s="6"/>
      <c r="I485" s="6"/>
      <c r="J485" s="6"/>
      <c r="K485" s="6"/>
      <c r="L485" s="6"/>
      <c r="M485" s="6"/>
      <c r="N485" s="6"/>
      <c r="O485" s="6"/>
      <c r="P485" s="6"/>
      <c r="Q485" s="6"/>
      <c r="R485" s="6"/>
      <c r="S485" s="6"/>
      <c r="T485" s="6"/>
      <c r="U485" s="6"/>
      <c r="V485" s="6"/>
      <c r="W485" s="6"/>
      <c r="X485" s="6"/>
      <c r="Y485" s="6"/>
      <c r="Z485" s="6"/>
    </row>
    <row r="486" ht="12.0" customHeight="1">
      <c r="A486" s="6"/>
      <c r="B486" s="6"/>
      <c r="C486" s="6"/>
      <c r="D486" s="7"/>
      <c r="E486" s="6"/>
      <c r="F486" s="7"/>
      <c r="G486" s="6"/>
      <c r="H486" s="6"/>
      <c r="I486" s="6"/>
      <c r="J486" s="6"/>
      <c r="K486" s="6"/>
      <c r="L486" s="6"/>
      <c r="M486" s="6"/>
      <c r="N486" s="6"/>
      <c r="O486" s="6"/>
      <c r="P486" s="6"/>
      <c r="Q486" s="6"/>
      <c r="R486" s="6"/>
      <c r="S486" s="6"/>
      <c r="T486" s="6"/>
      <c r="U486" s="6"/>
      <c r="V486" s="6"/>
      <c r="W486" s="6"/>
      <c r="X486" s="6"/>
      <c r="Y486" s="6"/>
      <c r="Z486" s="6"/>
    </row>
    <row r="487" ht="12.0" customHeight="1">
      <c r="A487" s="6"/>
      <c r="B487" s="6"/>
      <c r="C487" s="6"/>
      <c r="D487" s="7"/>
      <c r="E487" s="6"/>
      <c r="F487" s="7"/>
      <c r="G487" s="6"/>
      <c r="H487" s="6"/>
      <c r="I487" s="6"/>
      <c r="J487" s="6"/>
      <c r="K487" s="6"/>
      <c r="L487" s="6"/>
      <c r="M487" s="6"/>
      <c r="N487" s="6"/>
      <c r="O487" s="6"/>
      <c r="P487" s="6"/>
      <c r="Q487" s="6"/>
      <c r="R487" s="6"/>
      <c r="S487" s="6"/>
      <c r="T487" s="6"/>
      <c r="U487" s="6"/>
      <c r="V487" s="6"/>
      <c r="W487" s="6"/>
      <c r="X487" s="6"/>
      <c r="Y487" s="6"/>
      <c r="Z487" s="6"/>
    </row>
    <row r="488" ht="12.0" customHeight="1">
      <c r="A488" s="6"/>
      <c r="B488" s="6"/>
      <c r="C488" s="6"/>
      <c r="D488" s="7"/>
      <c r="E488" s="6"/>
      <c r="F488" s="7"/>
      <c r="G488" s="6"/>
      <c r="H488" s="6"/>
      <c r="I488" s="6"/>
      <c r="J488" s="6"/>
      <c r="K488" s="6"/>
      <c r="L488" s="6"/>
      <c r="M488" s="6"/>
      <c r="N488" s="6"/>
      <c r="O488" s="6"/>
      <c r="P488" s="6"/>
      <c r="Q488" s="6"/>
      <c r="R488" s="6"/>
      <c r="S488" s="6"/>
      <c r="T488" s="6"/>
      <c r="U488" s="6"/>
      <c r="V488" s="6"/>
      <c r="W488" s="6"/>
      <c r="X488" s="6"/>
      <c r="Y488" s="6"/>
      <c r="Z488" s="6"/>
    </row>
    <row r="489" ht="12.0" customHeight="1">
      <c r="A489" s="6"/>
      <c r="B489" s="6"/>
      <c r="C489" s="6"/>
      <c r="D489" s="7"/>
      <c r="E489" s="6"/>
      <c r="F489" s="7"/>
      <c r="G489" s="6"/>
      <c r="H489" s="6"/>
      <c r="I489" s="6"/>
      <c r="J489" s="6"/>
      <c r="K489" s="6"/>
      <c r="L489" s="6"/>
      <c r="M489" s="6"/>
      <c r="N489" s="6"/>
      <c r="O489" s="6"/>
      <c r="P489" s="6"/>
      <c r="Q489" s="6"/>
      <c r="R489" s="6"/>
      <c r="S489" s="6"/>
      <c r="T489" s="6"/>
      <c r="U489" s="6"/>
      <c r="V489" s="6"/>
      <c r="W489" s="6"/>
      <c r="X489" s="6"/>
      <c r="Y489" s="6"/>
      <c r="Z489" s="6"/>
    </row>
    <row r="490" ht="12.0" customHeight="1">
      <c r="A490" s="6"/>
      <c r="B490" s="6"/>
      <c r="C490" s="6"/>
      <c r="D490" s="7"/>
      <c r="E490" s="6"/>
      <c r="F490" s="7"/>
      <c r="G490" s="6"/>
      <c r="H490" s="6"/>
      <c r="I490" s="6"/>
      <c r="J490" s="6"/>
      <c r="K490" s="6"/>
      <c r="L490" s="6"/>
      <c r="M490" s="6"/>
      <c r="N490" s="6"/>
      <c r="O490" s="6"/>
      <c r="P490" s="6"/>
      <c r="Q490" s="6"/>
      <c r="R490" s="6"/>
      <c r="S490" s="6"/>
      <c r="T490" s="6"/>
      <c r="U490" s="6"/>
      <c r="V490" s="6"/>
      <c r="W490" s="6"/>
      <c r="X490" s="6"/>
      <c r="Y490" s="6"/>
      <c r="Z490" s="6"/>
    </row>
    <row r="491" ht="12.0" customHeight="1">
      <c r="A491" s="6"/>
      <c r="B491" s="6"/>
      <c r="C491" s="6"/>
      <c r="D491" s="7"/>
      <c r="E491" s="6"/>
      <c r="F491" s="7"/>
      <c r="G491" s="6"/>
      <c r="H491" s="6"/>
      <c r="I491" s="6"/>
      <c r="J491" s="6"/>
      <c r="K491" s="6"/>
      <c r="L491" s="6"/>
      <c r="M491" s="6"/>
      <c r="N491" s="6"/>
      <c r="O491" s="6"/>
      <c r="P491" s="6"/>
      <c r="Q491" s="6"/>
      <c r="R491" s="6"/>
      <c r="S491" s="6"/>
      <c r="T491" s="6"/>
      <c r="U491" s="6"/>
      <c r="V491" s="6"/>
      <c r="W491" s="6"/>
      <c r="X491" s="6"/>
      <c r="Y491" s="6"/>
      <c r="Z491" s="6"/>
    </row>
    <row r="492" ht="12.0" customHeight="1">
      <c r="A492" s="6"/>
      <c r="B492" s="6"/>
      <c r="C492" s="6"/>
      <c r="D492" s="7"/>
      <c r="E492" s="6"/>
      <c r="F492" s="7"/>
      <c r="G492" s="6"/>
      <c r="H492" s="6"/>
      <c r="I492" s="6"/>
      <c r="J492" s="6"/>
      <c r="K492" s="6"/>
      <c r="L492" s="6"/>
      <c r="M492" s="6"/>
      <c r="N492" s="6"/>
      <c r="O492" s="6"/>
      <c r="P492" s="6"/>
      <c r="Q492" s="6"/>
      <c r="R492" s="6"/>
      <c r="S492" s="6"/>
      <c r="T492" s="6"/>
      <c r="U492" s="6"/>
      <c r="V492" s="6"/>
      <c r="W492" s="6"/>
      <c r="X492" s="6"/>
      <c r="Y492" s="6"/>
      <c r="Z492" s="6"/>
    </row>
    <row r="493" ht="12.0" customHeight="1">
      <c r="A493" s="6"/>
      <c r="B493" s="6"/>
      <c r="C493" s="6"/>
      <c r="D493" s="7"/>
      <c r="E493" s="6"/>
      <c r="F493" s="7"/>
      <c r="G493" s="6"/>
      <c r="H493" s="6"/>
      <c r="I493" s="6"/>
      <c r="J493" s="6"/>
      <c r="K493" s="6"/>
      <c r="L493" s="6"/>
      <c r="M493" s="6"/>
      <c r="N493" s="6"/>
      <c r="O493" s="6"/>
      <c r="P493" s="6"/>
      <c r="Q493" s="6"/>
      <c r="R493" s="6"/>
      <c r="S493" s="6"/>
      <c r="T493" s="6"/>
      <c r="U493" s="6"/>
      <c r="V493" s="6"/>
      <c r="W493" s="6"/>
      <c r="X493" s="6"/>
      <c r="Y493" s="6"/>
      <c r="Z493" s="6"/>
    </row>
    <row r="494" ht="12.0" customHeight="1">
      <c r="A494" s="6"/>
      <c r="B494" s="6"/>
      <c r="C494" s="6"/>
      <c r="D494" s="7"/>
      <c r="E494" s="6"/>
      <c r="F494" s="7"/>
      <c r="G494" s="6"/>
      <c r="H494" s="6"/>
      <c r="I494" s="6"/>
      <c r="J494" s="6"/>
      <c r="K494" s="6"/>
      <c r="L494" s="6"/>
      <c r="M494" s="6"/>
      <c r="N494" s="6"/>
      <c r="O494" s="6"/>
      <c r="P494" s="6"/>
      <c r="Q494" s="6"/>
      <c r="R494" s="6"/>
      <c r="S494" s="6"/>
      <c r="T494" s="6"/>
      <c r="U494" s="6"/>
      <c r="V494" s="6"/>
      <c r="W494" s="6"/>
      <c r="X494" s="6"/>
      <c r="Y494" s="6"/>
      <c r="Z494" s="6"/>
    </row>
    <row r="495" ht="12.0" customHeight="1">
      <c r="A495" s="6"/>
      <c r="B495" s="6"/>
      <c r="C495" s="6"/>
      <c r="D495" s="7"/>
      <c r="E495" s="6"/>
      <c r="F495" s="7"/>
      <c r="G495" s="6"/>
      <c r="H495" s="6"/>
      <c r="I495" s="6"/>
      <c r="J495" s="6"/>
      <c r="K495" s="6"/>
      <c r="L495" s="6"/>
      <c r="M495" s="6"/>
      <c r="N495" s="6"/>
      <c r="O495" s="6"/>
      <c r="P495" s="6"/>
      <c r="Q495" s="6"/>
      <c r="R495" s="6"/>
      <c r="S495" s="6"/>
      <c r="T495" s="6"/>
      <c r="U495" s="6"/>
      <c r="V495" s="6"/>
      <c r="W495" s="6"/>
      <c r="X495" s="6"/>
      <c r="Y495" s="6"/>
      <c r="Z495" s="6"/>
    </row>
    <row r="496" ht="12.0" customHeight="1">
      <c r="A496" s="6"/>
      <c r="B496" s="6"/>
      <c r="C496" s="6"/>
      <c r="D496" s="7"/>
      <c r="E496" s="6"/>
      <c r="F496" s="7"/>
      <c r="G496" s="6"/>
      <c r="H496" s="6"/>
      <c r="I496" s="6"/>
      <c r="J496" s="6"/>
      <c r="K496" s="6"/>
      <c r="L496" s="6"/>
      <c r="M496" s="6"/>
      <c r="N496" s="6"/>
      <c r="O496" s="6"/>
      <c r="P496" s="6"/>
      <c r="Q496" s="6"/>
      <c r="R496" s="6"/>
      <c r="S496" s="6"/>
      <c r="T496" s="6"/>
      <c r="U496" s="6"/>
      <c r="V496" s="6"/>
      <c r="W496" s="6"/>
      <c r="X496" s="6"/>
      <c r="Y496" s="6"/>
      <c r="Z496" s="6"/>
    </row>
    <row r="497" ht="12.0" customHeight="1">
      <c r="A497" s="6"/>
      <c r="B497" s="6"/>
      <c r="C497" s="6"/>
      <c r="D497" s="7"/>
      <c r="E497" s="6"/>
      <c r="F497" s="7"/>
      <c r="G497" s="6"/>
      <c r="H497" s="6"/>
      <c r="I497" s="6"/>
      <c r="J497" s="6"/>
      <c r="K497" s="6"/>
      <c r="L497" s="6"/>
      <c r="M497" s="6"/>
      <c r="N497" s="6"/>
      <c r="O497" s="6"/>
      <c r="P497" s="6"/>
      <c r="Q497" s="6"/>
      <c r="R497" s="6"/>
      <c r="S497" s="6"/>
      <c r="T497" s="6"/>
      <c r="U497" s="6"/>
      <c r="V497" s="6"/>
      <c r="W497" s="6"/>
      <c r="X497" s="6"/>
      <c r="Y497" s="6"/>
      <c r="Z497" s="6"/>
    </row>
    <row r="498" ht="12.0" customHeight="1">
      <c r="A498" s="6"/>
      <c r="B498" s="6"/>
      <c r="C498" s="6"/>
      <c r="D498" s="7"/>
      <c r="E498" s="6"/>
      <c r="F498" s="7"/>
      <c r="G498" s="6"/>
      <c r="H498" s="6"/>
      <c r="I498" s="6"/>
      <c r="J498" s="6"/>
      <c r="K498" s="6"/>
      <c r="L498" s="6"/>
      <c r="M498" s="6"/>
      <c r="N498" s="6"/>
      <c r="O498" s="6"/>
      <c r="P498" s="6"/>
      <c r="Q498" s="6"/>
      <c r="R498" s="6"/>
      <c r="S498" s="6"/>
      <c r="T498" s="6"/>
      <c r="U498" s="6"/>
      <c r="V498" s="6"/>
      <c r="W498" s="6"/>
      <c r="X498" s="6"/>
      <c r="Y498" s="6"/>
      <c r="Z498" s="6"/>
    </row>
    <row r="499" ht="12.0" customHeight="1">
      <c r="A499" s="6"/>
      <c r="B499" s="6"/>
      <c r="C499" s="6"/>
      <c r="D499" s="7"/>
      <c r="E499" s="6"/>
      <c r="F499" s="7"/>
      <c r="G499" s="6"/>
      <c r="H499" s="6"/>
      <c r="I499" s="6"/>
      <c r="J499" s="6"/>
      <c r="K499" s="6"/>
      <c r="L499" s="6"/>
      <c r="M499" s="6"/>
      <c r="N499" s="6"/>
      <c r="O499" s="6"/>
      <c r="P499" s="6"/>
      <c r="Q499" s="6"/>
      <c r="R499" s="6"/>
      <c r="S499" s="6"/>
      <c r="T499" s="6"/>
      <c r="U499" s="6"/>
      <c r="V499" s="6"/>
      <c r="W499" s="6"/>
      <c r="X499" s="6"/>
      <c r="Y499" s="6"/>
      <c r="Z499" s="6"/>
    </row>
    <row r="500" ht="12.0" customHeight="1">
      <c r="A500" s="6"/>
      <c r="B500" s="6"/>
      <c r="C500" s="6"/>
      <c r="D500" s="7"/>
      <c r="E500" s="6"/>
      <c r="F500" s="7"/>
      <c r="G500" s="6"/>
      <c r="H500" s="6"/>
      <c r="I500" s="6"/>
      <c r="J500" s="6"/>
      <c r="K500" s="6"/>
      <c r="L500" s="6"/>
      <c r="M500" s="6"/>
      <c r="N500" s="6"/>
      <c r="O500" s="6"/>
      <c r="P500" s="6"/>
      <c r="Q500" s="6"/>
      <c r="R500" s="6"/>
      <c r="S500" s="6"/>
      <c r="T500" s="6"/>
      <c r="U500" s="6"/>
      <c r="V500" s="6"/>
      <c r="W500" s="6"/>
      <c r="X500" s="6"/>
      <c r="Y500" s="6"/>
      <c r="Z500" s="6"/>
    </row>
    <row r="501" ht="12.0" customHeight="1">
      <c r="A501" s="6"/>
      <c r="B501" s="6"/>
      <c r="C501" s="6"/>
      <c r="D501" s="7"/>
      <c r="E501" s="6"/>
      <c r="F501" s="7"/>
      <c r="G501" s="6"/>
      <c r="H501" s="6"/>
      <c r="I501" s="6"/>
      <c r="J501" s="6"/>
      <c r="K501" s="6"/>
      <c r="L501" s="6"/>
      <c r="M501" s="6"/>
      <c r="N501" s="6"/>
      <c r="O501" s="6"/>
      <c r="P501" s="6"/>
      <c r="Q501" s="6"/>
      <c r="R501" s="6"/>
      <c r="S501" s="6"/>
      <c r="T501" s="6"/>
      <c r="U501" s="6"/>
      <c r="V501" s="6"/>
      <c r="W501" s="6"/>
      <c r="X501" s="6"/>
      <c r="Y501" s="6"/>
      <c r="Z501" s="6"/>
    </row>
    <row r="502" ht="12.0" customHeight="1">
      <c r="A502" s="6"/>
      <c r="B502" s="6"/>
      <c r="C502" s="6"/>
      <c r="D502" s="7"/>
      <c r="E502" s="6"/>
      <c r="F502" s="7"/>
      <c r="G502" s="6"/>
      <c r="H502" s="6"/>
      <c r="I502" s="6"/>
      <c r="J502" s="6"/>
      <c r="K502" s="6"/>
      <c r="L502" s="6"/>
      <c r="M502" s="6"/>
      <c r="N502" s="6"/>
      <c r="O502" s="6"/>
      <c r="P502" s="6"/>
      <c r="Q502" s="6"/>
      <c r="R502" s="6"/>
      <c r="S502" s="6"/>
      <c r="T502" s="6"/>
      <c r="U502" s="6"/>
      <c r="V502" s="6"/>
      <c r="W502" s="6"/>
      <c r="X502" s="6"/>
      <c r="Y502" s="6"/>
      <c r="Z502" s="6"/>
    </row>
    <row r="503" ht="12.0" customHeight="1">
      <c r="A503" s="6"/>
      <c r="B503" s="6"/>
      <c r="C503" s="6"/>
      <c r="D503" s="7"/>
      <c r="E503" s="6"/>
      <c r="F503" s="7"/>
      <c r="G503" s="6"/>
      <c r="H503" s="6"/>
      <c r="I503" s="6"/>
      <c r="J503" s="6"/>
      <c r="K503" s="6"/>
      <c r="L503" s="6"/>
      <c r="M503" s="6"/>
      <c r="N503" s="6"/>
      <c r="O503" s="6"/>
      <c r="P503" s="6"/>
      <c r="Q503" s="6"/>
      <c r="R503" s="6"/>
      <c r="S503" s="6"/>
      <c r="T503" s="6"/>
      <c r="U503" s="6"/>
      <c r="V503" s="6"/>
      <c r="W503" s="6"/>
      <c r="X503" s="6"/>
      <c r="Y503" s="6"/>
      <c r="Z503" s="6"/>
    </row>
    <row r="504" ht="12.0" customHeight="1">
      <c r="A504" s="6"/>
      <c r="B504" s="6"/>
      <c r="C504" s="6"/>
      <c r="D504" s="7"/>
      <c r="E504" s="6"/>
      <c r="F504" s="7"/>
      <c r="G504" s="6"/>
      <c r="H504" s="6"/>
      <c r="I504" s="6"/>
      <c r="J504" s="6"/>
      <c r="K504" s="6"/>
      <c r="L504" s="6"/>
      <c r="M504" s="6"/>
      <c r="N504" s="6"/>
      <c r="O504" s="6"/>
      <c r="P504" s="6"/>
      <c r="Q504" s="6"/>
      <c r="R504" s="6"/>
      <c r="S504" s="6"/>
      <c r="T504" s="6"/>
      <c r="U504" s="6"/>
      <c r="V504" s="6"/>
      <c r="W504" s="6"/>
      <c r="X504" s="6"/>
      <c r="Y504" s="6"/>
      <c r="Z504" s="6"/>
    </row>
    <row r="505" ht="12.0" customHeight="1">
      <c r="A505" s="6"/>
      <c r="B505" s="6"/>
      <c r="C505" s="6"/>
      <c r="D505" s="7"/>
      <c r="E505" s="6"/>
      <c r="F505" s="7"/>
      <c r="G505" s="6"/>
      <c r="H505" s="6"/>
      <c r="I505" s="6"/>
      <c r="J505" s="6"/>
      <c r="K505" s="6"/>
      <c r="L505" s="6"/>
      <c r="M505" s="6"/>
      <c r="N505" s="6"/>
      <c r="O505" s="6"/>
      <c r="P505" s="6"/>
      <c r="Q505" s="6"/>
      <c r="R505" s="6"/>
      <c r="S505" s="6"/>
      <c r="T505" s="6"/>
      <c r="U505" s="6"/>
      <c r="V505" s="6"/>
      <c r="W505" s="6"/>
      <c r="X505" s="6"/>
      <c r="Y505" s="6"/>
      <c r="Z505" s="6"/>
    </row>
    <row r="506" ht="12.0" customHeight="1">
      <c r="A506" s="6"/>
      <c r="B506" s="6"/>
      <c r="C506" s="6"/>
      <c r="D506" s="7"/>
      <c r="E506" s="6"/>
      <c r="F506" s="7"/>
      <c r="G506" s="6"/>
      <c r="H506" s="6"/>
      <c r="I506" s="6"/>
      <c r="J506" s="6"/>
      <c r="K506" s="6"/>
      <c r="L506" s="6"/>
      <c r="M506" s="6"/>
      <c r="N506" s="6"/>
      <c r="O506" s="6"/>
      <c r="P506" s="6"/>
      <c r="Q506" s="6"/>
      <c r="R506" s="6"/>
      <c r="S506" s="6"/>
      <c r="T506" s="6"/>
      <c r="U506" s="6"/>
      <c r="V506" s="6"/>
      <c r="W506" s="6"/>
      <c r="X506" s="6"/>
      <c r="Y506" s="6"/>
      <c r="Z506" s="6"/>
    </row>
    <row r="507" ht="12.0" customHeight="1">
      <c r="A507" s="6"/>
      <c r="B507" s="6"/>
      <c r="C507" s="6"/>
      <c r="D507" s="7"/>
      <c r="E507" s="6"/>
      <c r="F507" s="7"/>
      <c r="G507" s="6"/>
      <c r="H507" s="6"/>
      <c r="I507" s="6"/>
      <c r="J507" s="6"/>
      <c r="K507" s="6"/>
      <c r="L507" s="6"/>
      <c r="M507" s="6"/>
      <c r="N507" s="6"/>
      <c r="O507" s="6"/>
      <c r="P507" s="6"/>
      <c r="Q507" s="6"/>
      <c r="R507" s="6"/>
      <c r="S507" s="6"/>
      <c r="T507" s="6"/>
      <c r="U507" s="6"/>
      <c r="V507" s="6"/>
      <c r="W507" s="6"/>
      <c r="X507" s="6"/>
      <c r="Y507" s="6"/>
      <c r="Z507" s="6"/>
    </row>
    <row r="508" ht="12.0" customHeight="1">
      <c r="A508" s="6"/>
      <c r="B508" s="6"/>
      <c r="C508" s="6"/>
      <c r="D508" s="7"/>
      <c r="E508" s="6"/>
      <c r="F508" s="7"/>
      <c r="G508" s="6"/>
      <c r="H508" s="6"/>
      <c r="I508" s="6"/>
      <c r="J508" s="6"/>
      <c r="K508" s="6"/>
      <c r="L508" s="6"/>
      <c r="M508" s="6"/>
      <c r="N508" s="6"/>
      <c r="O508" s="6"/>
      <c r="P508" s="6"/>
      <c r="Q508" s="6"/>
      <c r="R508" s="6"/>
      <c r="S508" s="6"/>
      <c r="T508" s="6"/>
      <c r="U508" s="6"/>
      <c r="V508" s="6"/>
      <c r="W508" s="6"/>
      <c r="X508" s="6"/>
      <c r="Y508" s="6"/>
      <c r="Z508" s="6"/>
    </row>
    <row r="509" ht="12.0" customHeight="1">
      <c r="A509" s="6"/>
      <c r="B509" s="6"/>
      <c r="C509" s="6"/>
      <c r="D509" s="7"/>
      <c r="E509" s="6"/>
      <c r="F509" s="7"/>
      <c r="G509" s="6"/>
      <c r="H509" s="6"/>
      <c r="I509" s="6"/>
      <c r="J509" s="6"/>
      <c r="K509" s="6"/>
      <c r="L509" s="6"/>
      <c r="M509" s="6"/>
      <c r="N509" s="6"/>
      <c r="O509" s="6"/>
      <c r="P509" s="6"/>
      <c r="Q509" s="6"/>
      <c r="R509" s="6"/>
      <c r="S509" s="6"/>
      <c r="T509" s="6"/>
      <c r="U509" s="6"/>
      <c r="V509" s="6"/>
      <c r="W509" s="6"/>
      <c r="X509" s="6"/>
      <c r="Y509" s="6"/>
      <c r="Z509" s="6"/>
    </row>
    <row r="510" ht="12.0" customHeight="1">
      <c r="A510" s="6"/>
      <c r="B510" s="6"/>
      <c r="C510" s="6"/>
      <c r="D510" s="7"/>
      <c r="E510" s="6"/>
      <c r="F510" s="7"/>
      <c r="G510" s="6"/>
      <c r="H510" s="6"/>
      <c r="I510" s="6"/>
      <c r="J510" s="6"/>
      <c r="K510" s="6"/>
      <c r="L510" s="6"/>
      <c r="M510" s="6"/>
      <c r="N510" s="6"/>
      <c r="O510" s="6"/>
      <c r="P510" s="6"/>
      <c r="Q510" s="6"/>
      <c r="R510" s="6"/>
      <c r="S510" s="6"/>
      <c r="T510" s="6"/>
      <c r="U510" s="6"/>
      <c r="V510" s="6"/>
      <c r="W510" s="6"/>
      <c r="X510" s="6"/>
      <c r="Y510" s="6"/>
      <c r="Z510" s="6"/>
    </row>
    <row r="511" ht="12.0" customHeight="1">
      <c r="A511" s="6"/>
      <c r="B511" s="6"/>
      <c r="C511" s="6"/>
      <c r="D511" s="7"/>
      <c r="E511" s="6"/>
      <c r="F511" s="7"/>
      <c r="G511" s="6"/>
      <c r="H511" s="6"/>
      <c r="I511" s="6"/>
      <c r="J511" s="6"/>
      <c r="K511" s="6"/>
      <c r="L511" s="6"/>
      <c r="M511" s="6"/>
      <c r="N511" s="6"/>
      <c r="O511" s="6"/>
      <c r="P511" s="6"/>
      <c r="Q511" s="6"/>
      <c r="R511" s="6"/>
      <c r="S511" s="6"/>
      <c r="T511" s="6"/>
      <c r="U511" s="6"/>
      <c r="V511" s="6"/>
      <c r="W511" s="6"/>
      <c r="X511" s="6"/>
      <c r="Y511" s="6"/>
      <c r="Z511" s="6"/>
    </row>
    <row r="512" ht="12.0" customHeight="1">
      <c r="A512" s="6"/>
      <c r="B512" s="6"/>
      <c r="C512" s="6"/>
      <c r="D512" s="7"/>
      <c r="E512" s="6"/>
      <c r="F512" s="7"/>
      <c r="G512" s="6"/>
      <c r="H512" s="6"/>
      <c r="I512" s="6"/>
      <c r="J512" s="6"/>
      <c r="K512" s="6"/>
      <c r="L512" s="6"/>
      <c r="M512" s="6"/>
      <c r="N512" s="6"/>
      <c r="O512" s="6"/>
      <c r="P512" s="6"/>
      <c r="Q512" s="6"/>
      <c r="R512" s="6"/>
      <c r="S512" s="6"/>
      <c r="T512" s="6"/>
      <c r="U512" s="6"/>
      <c r="V512" s="6"/>
      <c r="W512" s="6"/>
      <c r="X512" s="6"/>
      <c r="Y512" s="6"/>
      <c r="Z512" s="6"/>
    </row>
    <row r="513" ht="12.0" customHeight="1">
      <c r="A513" s="6"/>
      <c r="B513" s="6"/>
      <c r="C513" s="6"/>
      <c r="D513" s="7"/>
      <c r="E513" s="6"/>
      <c r="F513" s="7"/>
      <c r="G513" s="6"/>
      <c r="H513" s="6"/>
      <c r="I513" s="6"/>
      <c r="J513" s="6"/>
      <c r="K513" s="6"/>
      <c r="L513" s="6"/>
      <c r="M513" s="6"/>
      <c r="N513" s="6"/>
      <c r="O513" s="6"/>
      <c r="P513" s="6"/>
      <c r="Q513" s="6"/>
      <c r="R513" s="6"/>
      <c r="S513" s="6"/>
      <c r="T513" s="6"/>
      <c r="U513" s="6"/>
      <c r="V513" s="6"/>
      <c r="W513" s="6"/>
      <c r="X513" s="6"/>
      <c r="Y513" s="6"/>
      <c r="Z513" s="6"/>
    </row>
    <row r="514" ht="12.0" customHeight="1">
      <c r="A514" s="6"/>
      <c r="B514" s="6"/>
      <c r="C514" s="6"/>
      <c r="D514" s="7"/>
      <c r="E514" s="6"/>
      <c r="F514" s="7"/>
      <c r="G514" s="6"/>
      <c r="H514" s="6"/>
      <c r="I514" s="6"/>
      <c r="J514" s="6"/>
      <c r="K514" s="6"/>
      <c r="L514" s="6"/>
      <c r="M514" s="6"/>
      <c r="N514" s="6"/>
      <c r="O514" s="6"/>
      <c r="P514" s="6"/>
      <c r="Q514" s="6"/>
      <c r="R514" s="6"/>
      <c r="S514" s="6"/>
      <c r="T514" s="6"/>
      <c r="U514" s="6"/>
      <c r="V514" s="6"/>
      <c r="W514" s="6"/>
      <c r="X514" s="6"/>
      <c r="Y514" s="6"/>
      <c r="Z514" s="6"/>
    </row>
    <row r="515" ht="12.0" customHeight="1">
      <c r="A515" s="6"/>
      <c r="B515" s="6"/>
      <c r="C515" s="6"/>
      <c r="D515" s="7"/>
      <c r="E515" s="6"/>
      <c r="F515" s="7"/>
      <c r="G515" s="6"/>
      <c r="H515" s="6"/>
      <c r="I515" s="6"/>
      <c r="J515" s="6"/>
      <c r="K515" s="6"/>
      <c r="L515" s="6"/>
      <c r="M515" s="6"/>
      <c r="N515" s="6"/>
      <c r="O515" s="6"/>
      <c r="P515" s="6"/>
      <c r="Q515" s="6"/>
      <c r="R515" s="6"/>
      <c r="S515" s="6"/>
      <c r="T515" s="6"/>
      <c r="U515" s="6"/>
      <c r="V515" s="6"/>
      <c r="W515" s="6"/>
      <c r="X515" s="6"/>
      <c r="Y515" s="6"/>
      <c r="Z515" s="6"/>
    </row>
    <row r="516" ht="12.0" customHeight="1">
      <c r="A516" s="6"/>
      <c r="B516" s="6"/>
      <c r="C516" s="6"/>
      <c r="D516" s="7"/>
      <c r="E516" s="6"/>
      <c r="F516" s="7"/>
      <c r="G516" s="6"/>
      <c r="H516" s="6"/>
      <c r="I516" s="6"/>
      <c r="J516" s="6"/>
      <c r="K516" s="6"/>
      <c r="L516" s="6"/>
      <c r="M516" s="6"/>
      <c r="N516" s="6"/>
      <c r="O516" s="6"/>
      <c r="P516" s="6"/>
      <c r="Q516" s="6"/>
      <c r="R516" s="6"/>
      <c r="S516" s="6"/>
      <c r="T516" s="6"/>
      <c r="U516" s="6"/>
      <c r="V516" s="6"/>
      <c r="W516" s="6"/>
      <c r="X516" s="6"/>
      <c r="Y516" s="6"/>
      <c r="Z516" s="6"/>
    </row>
    <row r="517" ht="12.0" customHeight="1">
      <c r="A517" s="6"/>
      <c r="B517" s="6"/>
      <c r="C517" s="6"/>
      <c r="D517" s="7"/>
      <c r="E517" s="6"/>
      <c r="F517" s="7"/>
      <c r="G517" s="6"/>
      <c r="H517" s="6"/>
      <c r="I517" s="6"/>
      <c r="J517" s="6"/>
      <c r="K517" s="6"/>
      <c r="L517" s="6"/>
      <c r="M517" s="6"/>
      <c r="N517" s="6"/>
      <c r="O517" s="6"/>
      <c r="P517" s="6"/>
      <c r="Q517" s="6"/>
      <c r="R517" s="6"/>
      <c r="S517" s="6"/>
      <c r="T517" s="6"/>
      <c r="U517" s="6"/>
      <c r="V517" s="6"/>
      <c r="W517" s="6"/>
      <c r="X517" s="6"/>
      <c r="Y517" s="6"/>
      <c r="Z517" s="6"/>
    </row>
    <row r="518" ht="12.0" customHeight="1">
      <c r="A518" s="6"/>
      <c r="B518" s="6"/>
      <c r="C518" s="6"/>
      <c r="D518" s="7"/>
      <c r="E518" s="6"/>
      <c r="F518" s="7"/>
      <c r="G518" s="6"/>
      <c r="H518" s="6"/>
      <c r="I518" s="6"/>
      <c r="J518" s="6"/>
      <c r="K518" s="6"/>
      <c r="L518" s="6"/>
      <c r="M518" s="6"/>
      <c r="N518" s="6"/>
      <c r="O518" s="6"/>
      <c r="P518" s="6"/>
      <c r="Q518" s="6"/>
      <c r="R518" s="6"/>
      <c r="S518" s="6"/>
      <c r="T518" s="6"/>
      <c r="U518" s="6"/>
      <c r="V518" s="6"/>
      <c r="W518" s="6"/>
      <c r="X518" s="6"/>
      <c r="Y518" s="6"/>
      <c r="Z518" s="6"/>
    </row>
    <row r="519" ht="12.0" customHeight="1">
      <c r="A519" s="6"/>
      <c r="B519" s="6"/>
      <c r="C519" s="6"/>
      <c r="D519" s="7"/>
      <c r="E519" s="6"/>
      <c r="F519" s="7"/>
      <c r="G519" s="6"/>
      <c r="H519" s="6"/>
      <c r="I519" s="6"/>
      <c r="J519" s="6"/>
      <c r="K519" s="6"/>
      <c r="L519" s="6"/>
      <c r="M519" s="6"/>
      <c r="N519" s="6"/>
      <c r="O519" s="6"/>
      <c r="P519" s="6"/>
      <c r="Q519" s="6"/>
      <c r="R519" s="6"/>
      <c r="S519" s="6"/>
      <c r="T519" s="6"/>
      <c r="U519" s="6"/>
      <c r="V519" s="6"/>
      <c r="W519" s="6"/>
      <c r="X519" s="6"/>
      <c r="Y519" s="6"/>
      <c r="Z519" s="6"/>
    </row>
    <row r="520" ht="12.0" customHeight="1">
      <c r="A520" s="6"/>
      <c r="B520" s="6"/>
      <c r="C520" s="6"/>
      <c r="D520" s="7"/>
      <c r="E520" s="6"/>
      <c r="F520" s="7"/>
      <c r="G520" s="6"/>
      <c r="H520" s="6"/>
      <c r="I520" s="6"/>
      <c r="J520" s="6"/>
      <c r="K520" s="6"/>
      <c r="L520" s="6"/>
      <c r="M520" s="6"/>
      <c r="N520" s="6"/>
      <c r="O520" s="6"/>
      <c r="P520" s="6"/>
      <c r="Q520" s="6"/>
      <c r="R520" s="6"/>
      <c r="S520" s="6"/>
      <c r="T520" s="6"/>
      <c r="U520" s="6"/>
      <c r="V520" s="6"/>
      <c r="W520" s="6"/>
      <c r="X520" s="6"/>
      <c r="Y520" s="6"/>
      <c r="Z520" s="6"/>
    </row>
    <row r="521" ht="12.0" customHeight="1">
      <c r="A521" s="6"/>
      <c r="B521" s="6"/>
      <c r="C521" s="6"/>
      <c r="D521" s="7"/>
      <c r="E521" s="6"/>
      <c r="F521" s="7"/>
      <c r="G521" s="6"/>
      <c r="H521" s="6"/>
      <c r="I521" s="6"/>
      <c r="J521" s="6"/>
      <c r="K521" s="6"/>
      <c r="L521" s="6"/>
      <c r="M521" s="6"/>
      <c r="N521" s="6"/>
      <c r="O521" s="6"/>
      <c r="P521" s="6"/>
      <c r="Q521" s="6"/>
      <c r="R521" s="6"/>
      <c r="S521" s="6"/>
      <c r="T521" s="6"/>
      <c r="U521" s="6"/>
      <c r="V521" s="6"/>
      <c r="W521" s="6"/>
      <c r="X521" s="6"/>
      <c r="Y521" s="6"/>
      <c r="Z521" s="6"/>
    </row>
    <row r="522" ht="12.0" customHeight="1">
      <c r="A522" s="6"/>
      <c r="B522" s="6"/>
      <c r="C522" s="6"/>
      <c r="D522" s="7"/>
      <c r="E522" s="6"/>
      <c r="F522" s="7"/>
      <c r="G522" s="6"/>
      <c r="H522" s="6"/>
      <c r="I522" s="6"/>
      <c r="J522" s="6"/>
      <c r="K522" s="6"/>
      <c r="L522" s="6"/>
      <c r="M522" s="6"/>
      <c r="N522" s="6"/>
      <c r="O522" s="6"/>
      <c r="P522" s="6"/>
      <c r="Q522" s="6"/>
      <c r="R522" s="6"/>
      <c r="S522" s="6"/>
      <c r="T522" s="6"/>
      <c r="U522" s="6"/>
      <c r="V522" s="6"/>
      <c r="W522" s="6"/>
      <c r="X522" s="6"/>
      <c r="Y522" s="6"/>
      <c r="Z522" s="6"/>
    </row>
    <row r="523" ht="12.0" customHeight="1">
      <c r="A523" s="6"/>
      <c r="B523" s="6"/>
      <c r="C523" s="6"/>
      <c r="D523" s="7"/>
      <c r="E523" s="6"/>
      <c r="F523" s="7"/>
      <c r="G523" s="6"/>
      <c r="H523" s="6"/>
      <c r="I523" s="6"/>
      <c r="J523" s="6"/>
      <c r="K523" s="6"/>
      <c r="L523" s="6"/>
      <c r="M523" s="6"/>
      <c r="N523" s="6"/>
      <c r="O523" s="6"/>
      <c r="P523" s="6"/>
      <c r="Q523" s="6"/>
      <c r="R523" s="6"/>
      <c r="S523" s="6"/>
      <c r="T523" s="6"/>
      <c r="U523" s="6"/>
      <c r="V523" s="6"/>
      <c r="W523" s="6"/>
      <c r="X523" s="6"/>
      <c r="Y523" s="6"/>
      <c r="Z523" s="6"/>
    </row>
    <row r="524" ht="12.0" customHeight="1">
      <c r="A524" s="6"/>
      <c r="B524" s="6"/>
      <c r="C524" s="6"/>
      <c r="D524" s="7"/>
      <c r="E524" s="6"/>
      <c r="F524" s="7"/>
      <c r="G524" s="6"/>
      <c r="H524" s="6"/>
      <c r="I524" s="6"/>
      <c r="J524" s="6"/>
      <c r="K524" s="6"/>
      <c r="L524" s="6"/>
      <c r="M524" s="6"/>
      <c r="N524" s="6"/>
      <c r="O524" s="6"/>
      <c r="P524" s="6"/>
      <c r="Q524" s="6"/>
      <c r="R524" s="6"/>
      <c r="S524" s="6"/>
      <c r="T524" s="6"/>
      <c r="U524" s="6"/>
      <c r="V524" s="6"/>
      <c r="W524" s="6"/>
      <c r="X524" s="6"/>
      <c r="Y524" s="6"/>
      <c r="Z524" s="6"/>
    </row>
    <row r="525" ht="12.0" customHeight="1">
      <c r="A525" s="6"/>
      <c r="B525" s="6"/>
      <c r="C525" s="6"/>
      <c r="D525" s="7"/>
      <c r="E525" s="6"/>
      <c r="F525" s="7"/>
      <c r="G525" s="6"/>
      <c r="H525" s="6"/>
      <c r="I525" s="6"/>
      <c r="J525" s="6"/>
      <c r="K525" s="6"/>
      <c r="L525" s="6"/>
      <c r="M525" s="6"/>
      <c r="N525" s="6"/>
      <c r="O525" s="6"/>
      <c r="P525" s="6"/>
      <c r="Q525" s="6"/>
      <c r="R525" s="6"/>
      <c r="S525" s="6"/>
      <c r="T525" s="6"/>
      <c r="U525" s="6"/>
      <c r="V525" s="6"/>
      <c r="W525" s="6"/>
      <c r="X525" s="6"/>
      <c r="Y525" s="6"/>
      <c r="Z525" s="6"/>
    </row>
    <row r="526" ht="12.0" customHeight="1">
      <c r="A526" s="6"/>
      <c r="B526" s="6"/>
      <c r="C526" s="6"/>
      <c r="D526" s="7"/>
      <c r="E526" s="6"/>
      <c r="F526" s="7"/>
      <c r="G526" s="6"/>
      <c r="H526" s="6"/>
      <c r="I526" s="6"/>
      <c r="J526" s="6"/>
      <c r="K526" s="6"/>
      <c r="L526" s="6"/>
      <c r="M526" s="6"/>
      <c r="N526" s="6"/>
      <c r="O526" s="6"/>
      <c r="P526" s="6"/>
      <c r="Q526" s="6"/>
      <c r="R526" s="6"/>
      <c r="S526" s="6"/>
      <c r="T526" s="6"/>
      <c r="U526" s="6"/>
      <c r="V526" s="6"/>
      <c r="W526" s="6"/>
      <c r="X526" s="6"/>
      <c r="Y526" s="6"/>
      <c r="Z526" s="6"/>
    </row>
    <row r="527" ht="12.0" customHeight="1">
      <c r="A527" s="6"/>
      <c r="B527" s="6"/>
      <c r="C527" s="6"/>
      <c r="D527" s="7"/>
      <c r="E527" s="6"/>
      <c r="F527" s="7"/>
      <c r="G527" s="6"/>
      <c r="H527" s="6"/>
      <c r="I527" s="6"/>
      <c r="J527" s="6"/>
      <c r="K527" s="6"/>
      <c r="L527" s="6"/>
      <c r="M527" s="6"/>
      <c r="N527" s="6"/>
      <c r="O527" s="6"/>
      <c r="P527" s="6"/>
      <c r="Q527" s="6"/>
      <c r="R527" s="6"/>
      <c r="S527" s="6"/>
      <c r="T527" s="6"/>
      <c r="U527" s="6"/>
      <c r="V527" s="6"/>
      <c r="W527" s="6"/>
      <c r="X527" s="6"/>
      <c r="Y527" s="6"/>
      <c r="Z527" s="6"/>
    </row>
    <row r="528" ht="12.0" customHeight="1">
      <c r="A528" s="6"/>
      <c r="B528" s="6"/>
      <c r="C528" s="6"/>
      <c r="D528" s="7"/>
      <c r="E528" s="6"/>
      <c r="F528" s="7"/>
      <c r="G528" s="6"/>
      <c r="H528" s="6"/>
      <c r="I528" s="6"/>
      <c r="J528" s="6"/>
      <c r="K528" s="6"/>
      <c r="L528" s="6"/>
      <c r="M528" s="6"/>
      <c r="N528" s="6"/>
      <c r="O528" s="6"/>
      <c r="P528" s="6"/>
      <c r="Q528" s="6"/>
      <c r="R528" s="6"/>
      <c r="S528" s="6"/>
      <c r="T528" s="6"/>
      <c r="U528" s="6"/>
      <c r="V528" s="6"/>
      <c r="W528" s="6"/>
      <c r="X528" s="6"/>
      <c r="Y528" s="6"/>
      <c r="Z528" s="6"/>
    </row>
    <row r="529" ht="12.0" customHeight="1">
      <c r="A529" s="6"/>
      <c r="B529" s="6"/>
      <c r="C529" s="6"/>
      <c r="D529" s="7"/>
      <c r="E529" s="6"/>
      <c r="F529" s="7"/>
      <c r="G529" s="6"/>
      <c r="H529" s="6"/>
      <c r="I529" s="6"/>
      <c r="J529" s="6"/>
      <c r="K529" s="6"/>
      <c r="L529" s="6"/>
      <c r="M529" s="6"/>
      <c r="N529" s="6"/>
      <c r="O529" s="6"/>
      <c r="P529" s="6"/>
      <c r="Q529" s="6"/>
      <c r="R529" s="6"/>
      <c r="S529" s="6"/>
      <c r="T529" s="6"/>
      <c r="U529" s="6"/>
      <c r="V529" s="6"/>
      <c r="W529" s="6"/>
      <c r="X529" s="6"/>
      <c r="Y529" s="6"/>
      <c r="Z529" s="6"/>
    </row>
    <row r="530" ht="12.0" customHeight="1">
      <c r="A530" s="6"/>
      <c r="B530" s="6"/>
      <c r="C530" s="6"/>
      <c r="D530" s="7"/>
      <c r="E530" s="6"/>
      <c r="F530" s="7"/>
      <c r="G530" s="6"/>
      <c r="H530" s="6"/>
      <c r="I530" s="6"/>
      <c r="J530" s="6"/>
      <c r="K530" s="6"/>
      <c r="L530" s="6"/>
      <c r="M530" s="6"/>
      <c r="N530" s="6"/>
      <c r="O530" s="6"/>
      <c r="P530" s="6"/>
      <c r="Q530" s="6"/>
      <c r="R530" s="6"/>
      <c r="S530" s="6"/>
      <c r="T530" s="6"/>
      <c r="U530" s="6"/>
      <c r="V530" s="6"/>
      <c r="W530" s="6"/>
      <c r="X530" s="6"/>
      <c r="Y530" s="6"/>
      <c r="Z530" s="6"/>
    </row>
    <row r="531" ht="12.0" customHeight="1">
      <c r="A531" s="6"/>
      <c r="B531" s="6"/>
      <c r="C531" s="6"/>
      <c r="D531" s="7"/>
      <c r="E531" s="6"/>
      <c r="F531" s="7"/>
      <c r="G531" s="6"/>
      <c r="H531" s="6"/>
      <c r="I531" s="6"/>
      <c r="J531" s="6"/>
      <c r="K531" s="6"/>
      <c r="L531" s="6"/>
      <c r="M531" s="6"/>
      <c r="N531" s="6"/>
      <c r="O531" s="6"/>
      <c r="P531" s="6"/>
      <c r="Q531" s="6"/>
      <c r="R531" s="6"/>
      <c r="S531" s="6"/>
      <c r="T531" s="6"/>
      <c r="U531" s="6"/>
      <c r="V531" s="6"/>
      <c r="W531" s="6"/>
      <c r="X531" s="6"/>
      <c r="Y531" s="6"/>
      <c r="Z531" s="6"/>
    </row>
    <row r="532" ht="12.0" customHeight="1">
      <c r="A532" s="6"/>
      <c r="B532" s="6"/>
      <c r="C532" s="6"/>
      <c r="D532" s="7"/>
      <c r="E532" s="6"/>
      <c r="F532" s="7"/>
      <c r="G532" s="6"/>
      <c r="H532" s="6"/>
      <c r="I532" s="6"/>
      <c r="J532" s="6"/>
      <c r="K532" s="6"/>
      <c r="L532" s="6"/>
      <c r="M532" s="6"/>
      <c r="N532" s="6"/>
      <c r="O532" s="6"/>
      <c r="P532" s="6"/>
      <c r="Q532" s="6"/>
      <c r="R532" s="6"/>
      <c r="S532" s="6"/>
      <c r="T532" s="6"/>
      <c r="U532" s="6"/>
      <c r="V532" s="6"/>
      <c r="W532" s="6"/>
      <c r="X532" s="6"/>
      <c r="Y532" s="6"/>
      <c r="Z532" s="6"/>
    </row>
    <row r="533" ht="12.0" customHeight="1">
      <c r="A533" s="6"/>
      <c r="B533" s="6"/>
      <c r="C533" s="6"/>
      <c r="D533" s="7"/>
      <c r="E533" s="6"/>
      <c r="F533" s="7"/>
      <c r="G533" s="6"/>
      <c r="H533" s="6"/>
      <c r="I533" s="6"/>
      <c r="J533" s="6"/>
      <c r="K533" s="6"/>
      <c r="L533" s="6"/>
      <c r="M533" s="6"/>
      <c r="N533" s="6"/>
      <c r="O533" s="6"/>
      <c r="P533" s="6"/>
      <c r="Q533" s="6"/>
      <c r="R533" s="6"/>
      <c r="S533" s="6"/>
      <c r="T533" s="6"/>
      <c r="U533" s="6"/>
      <c r="V533" s="6"/>
      <c r="W533" s="6"/>
      <c r="X533" s="6"/>
      <c r="Y533" s="6"/>
      <c r="Z533" s="6"/>
    </row>
    <row r="534" ht="12.0" customHeight="1">
      <c r="A534" s="6"/>
      <c r="B534" s="6"/>
      <c r="C534" s="6"/>
      <c r="D534" s="7"/>
      <c r="E534" s="6"/>
      <c r="F534" s="7"/>
      <c r="G534" s="6"/>
      <c r="H534" s="6"/>
      <c r="I534" s="6"/>
      <c r="J534" s="6"/>
      <c r="K534" s="6"/>
      <c r="L534" s="6"/>
      <c r="M534" s="6"/>
      <c r="N534" s="6"/>
      <c r="O534" s="6"/>
      <c r="P534" s="6"/>
      <c r="Q534" s="6"/>
      <c r="R534" s="6"/>
      <c r="S534" s="6"/>
      <c r="T534" s="6"/>
      <c r="U534" s="6"/>
      <c r="V534" s="6"/>
      <c r="W534" s="6"/>
      <c r="X534" s="6"/>
      <c r="Y534" s="6"/>
      <c r="Z534" s="6"/>
    </row>
    <row r="535" ht="12.0" customHeight="1">
      <c r="A535" s="6"/>
      <c r="B535" s="6"/>
      <c r="C535" s="6"/>
      <c r="D535" s="7"/>
      <c r="E535" s="6"/>
      <c r="F535" s="7"/>
      <c r="G535" s="6"/>
      <c r="H535" s="6"/>
      <c r="I535" s="6"/>
      <c r="J535" s="6"/>
      <c r="K535" s="6"/>
      <c r="L535" s="6"/>
      <c r="M535" s="6"/>
      <c r="N535" s="6"/>
      <c r="O535" s="6"/>
      <c r="P535" s="6"/>
      <c r="Q535" s="6"/>
      <c r="R535" s="6"/>
      <c r="S535" s="6"/>
      <c r="T535" s="6"/>
      <c r="U535" s="6"/>
      <c r="V535" s="6"/>
      <c r="W535" s="6"/>
      <c r="X535" s="6"/>
      <c r="Y535" s="6"/>
      <c r="Z535" s="6"/>
    </row>
    <row r="536" ht="12.0" customHeight="1">
      <c r="A536" s="6"/>
      <c r="B536" s="6"/>
      <c r="C536" s="6"/>
      <c r="D536" s="7"/>
      <c r="E536" s="6"/>
      <c r="F536" s="7"/>
      <c r="G536" s="6"/>
      <c r="H536" s="6"/>
      <c r="I536" s="6"/>
      <c r="J536" s="6"/>
      <c r="K536" s="6"/>
      <c r="L536" s="6"/>
      <c r="M536" s="6"/>
      <c r="N536" s="6"/>
      <c r="O536" s="6"/>
      <c r="P536" s="6"/>
      <c r="Q536" s="6"/>
      <c r="R536" s="6"/>
      <c r="S536" s="6"/>
      <c r="T536" s="6"/>
      <c r="U536" s="6"/>
      <c r="V536" s="6"/>
      <c r="W536" s="6"/>
      <c r="X536" s="6"/>
      <c r="Y536" s="6"/>
      <c r="Z536" s="6"/>
    </row>
    <row r="537" ht="12.0" customHeight="1">
      <c r="A537" s="6"/>
      <c r="B537" s="6"/>
      <c r="C537" s="6"/>
      <c r="D537" s="7"/>
      <c r="E537" s="6"/>
      <c r="F537" s="7"/>
      <c r="G537" s="6"/>
      <c r="H537" s="6"/>
      <c r="I537" s="6"/>
      <c r="J537" s="6"/>
      <c r="K537" s="6"/>
      <c r="L537" s="6"/>
      <c r="M537" s="6"/>
      <c r="N537" s="6"/>
      <c r="O537" s="6"/>
      <c r="P537" s="6"/>
      <c r="Q537" s="6"/>
      <c r="R537" s="6"/>
      <c r="S537" s="6"/>
      <c r="T537" s="6"/>
      <c r="U537" s="6"/>
      <c r="V537" s="6"/>
      <c r="W537" s="6"/>
      <c r="X537" s="6"/>
      <c r="Y537" s="6"/>
      <c r="Z537" s="6"/>
    </row>
    <row r="538" ht="12.0" customHeight="1">
      <c r="A538" s="6"/>
      <c r="B538" s="6"/>
      <c r="C538" s="6"/>
      <c r="D538" s="7"/>
      <c r="E538" s="6"/>
      <c r="F538" s="7"/>
      <c r="G538" s="6"/>
      <c r="H538" s="6"/>
      <c r="I538" s="6"/>
      <c r="J538" s="6"/>
      <c r="K538" s="6"/>
      <c r="L538" s="6"/>
      <c r="M538" s="6"/>
      <c r="N538" s="6"/>
      <c r="O538" s="6"/>
      <c r="P538" s="6"/>
      <c r="Q538" s="6"/>
      <c r="R538" s="6"/>
      <c r="S538" s="6"/>
      <c r="T538" s="6"/>
      <c r="U538" s="6"/>
      <c r="V538" s="6"/>
      <c r="W538" s="6"/>
      <c r="X538" s="6"/>
      <c r="Y538" s="6"/>
      <c r="Z538" s="6"/>
    </row>
    <row r="539" ht="12.0" customHeight="1">
      <c r="A539" s="6"/>
      <c r="B539" s="6"/>
      <c r="C539" s="6"/>
      <c r="D539" s="7"/>
      <c r="E539" s="6"/>
      <c r="F539" s="7"/>
      <c r="G539" s="6"/>
      <c r="H539" s="6"/>
      <c r="I539" s="6"/>
      <c r="J539" s="6"/>
      <c r="K539" s="6"/>
      <c r="L539" s="6"/>
      <c r="M539" s="6"/>
      <c r="N539" s="6"/>
      <c r="O539" s="6"/>
      <c r="P539" s="6"/>
      <c r="Q539" s="6"/>
      <c r="R539" s="6"/>
      <c r="S539" s="6"/>
      <c r="T539" s="6"/>
      <c r="U539" s="6"/>
      <c r="V539" s="6"/>
      <c r="W539" s="6"/>
      <c r="X539" s="6"/>
      <c r="Y539" s="6"/>
      <c r="Z539" s="6"/>
    </row>
    <row r="540" ht="12.0" customHeight="1">
      <c r="A540" s="6"/>
      <c r="B540" s="6"/>
      <c r="C540" s="6"/>
      <c r="D540" s="7"/>
      <c r="E540" s="6"/>
      <c r="F540" s="7"/>
      <c r="G540" s="6"/>
      <c r="H540" s="6"/>
      <c r="I540" s="6"/>
      <c r="J540" s="6"/>
      <c r="K540" s="6"/>
      <c r="L540" s="6"/>
      <c r="M540" s="6"/>
      <c r="N540" s="6"/>
      <c r="O540" s="6"/>
      <c r="P540" s="6"/>
      <c r="Q540" s="6"/>
      <c r="R540" s="6"/>
      <c r="S540" s="6"/>
      <c r="T540" s="6"/>
      <c r="U540" s="6"/>
      <c r="V540" s="6"/>
      <c r="W540" s="6"/>
      <c r="X540" s="6"/>
      <c r="Y540" s="6"/>
      <c r="Z540" s="6"/>
    </row>
    <row r="541" ht="12.0" customHeight="1">
      <c r="A541" s="6"/>
      <c r="B541" s="6"/>
      <c r="C541" s="6"/>
      <c r="D541" s="7"/>
      <c r="E541" s="6"/>
      <c r="F541" s="7"/>
      <c r="G541" s="6"/>
      <c r="H541" s="6"/>
      <c r="I541" s="6"/>
      <c r="J541" s="6"/>
      <c r="K541" s="6"/>
      <c r="L541" s="6"/>
      <c r="M541" s="6"/>
      <c r="N541" s="6"/>
      <c r="O541" s="6"/>
      <c r="P541" s="6"/>
      <c r="Q541" s="6"/>
      <c r="R541" s="6"/>
      <c r="S541" s="6"/>
      <c r="T541" s="6"/>
      <c r="U541" s="6"/>
      <c r="V541" s="6"/>
      <c r="W541" s="6"/>
      <c r="X541" s="6"/>
      <c r="Y541" s="6"/>
      <c r="Z541" s="6"/>
    </row>
    <row r="542" ht="12.0" customHeight="1">
      <c r="A542" s="6"/>
      <c r="B542" s="6"/>
      <c r="C542" s="6"/>
      <c r="D542" s="7"/>
      <c r="E542" s="6"/>
      <c r="F542" s="7"/>
      <c r="G542" s="6"/>
      <c r="H542" s="6"/>
      <c r="I542" s="6"/>
      <c r="J542" s="6"/>
      <c r="K542" s="6"/>
      <c r="L542" s="6"/>
      <c r="M542" s="6"/>
      <c r="N542" s="6"/>
      <c r="O542" s="6"/>
      <c r="P542" s="6"/>
      <c r="Q542" s="6"/>
      <c r="R542" s="6"/>
      <c r="S542" s="6"/>
      <c r="T542" s="6"/>
      <c r="U542" s="6"/>
      <c r="V542" s="6"/>
      <c r="W542" s="6"/>
      <c r="X542" s="6"/>
      <c r="Y542" s="6"/>
      <c r="Z542" s="6"/>
    </row>
    <row r="543" ht="12.0" customHeight="1">
      <c r="A543" s="6"/>
      <c r="B543" s="6"/>
      <c r="C543" s="6"/>
      <c r="D543" s="7"/>
      <c r="E543" s="6"/>
      <c r="F543" s="7"/>
      <c r="G543" s="6"/>
      <c r="H543" s="6"/>
      <c r="I543" s="6"/>
      <c r="J543" s="6"/>
      <c r="K543" s="6"/>
      <c r="L543" s="6"/>
      <c r="M543" s="6"/>
      <c r="N543" s="6"/>
      <c r="O543" s="6"/>
      <c r="P543" s="6"/>
      <c r="Q543" s="6"/>
      <c r="R543" s="6"/>
      <c r="S543" s="6"/>
      <c r="T543" s="6"/>
      <c r="U543" s="6"/>
      <c r="V543" s="6"/>
      <c r="W543" s="6"/>
      <c r="X543" s="6"/>
      <c r="Y543" s="6"/>
      <c r="Z543" s="6"/>
    </row>
    <row r="544" ht="12.0" customHeight="1">
      <c r="A544" s="6"/>
      <c r="B544" s="6"/>
      <c r="C544" s="6"/>
      <c r="D544" s="7"/>
      <c r="E544" s="6"/>
      <c r="F544" s="7"/>
      <c r="G544" s="6"/>
      <c r="H544" s="6"/>
      <c r="I544" s="6"/>
      <c r="J544" s="6"/>
      <c r="K544" s="6"/>
      <c r="L544" s="6"/>
      <c r="M544" s="6"/>
      <c r="N544" s="6"/>
      <c r="O544" s="6"/>
      <c r="P544" s="6"/>
      <c r="Q544" s="6"/>
      <c r="R544" s="6"/>
      <c r="S544" s="6"/>
      <c r="T544" s="6"/>
      <c r="U544" s="6"/>
      <c r="V544" s="6"/>
      <c r="W544" s="6"/>
      <c r="X544" s="6"/>
      <c r="Y544" s="6"/>
      <c r="Z544" s="6"/>
    </row>
    <row r="545" ht="12.0" customHeight="1">
      <c r="A545" s="6"/>
      <c r="B545" s="6"/>
      <c r="C545" s="6"/>
      <c r="D545" s="7"/>
      <c r="E545" s="6"/>
      <c r="F545" s="7"/>
      <c r="G545" s="6"/>
      <c r="H545" s="6"/>
      <c r="I545" s="6"/>
      <c r="J545" s="6"/>
      <c r="K545" s="6"/>
      <c r="L545" s="6"/>
      <c r="M545" s="6"/>
      <c r="N545" s="6"/>
      <c r="O545" s="6"/>
      <c r="P545" s="6"/>
      <c r="Q545" s="6"/>
      <c r="R545" s="6"/>
      <c r="S545" s="6"/>
      <c r="T545" s="6"/>
      <c r="U545" s="6"/>
      <c r="V545" s="6"/>
      <c r="W545" s="6"/>
      <c r="X545" s="6"/>
      <c r="Y545" s="6"/>
      <c r="Z545" s="6"/>
    </row>
    <row r="546" ht="12.0" customHeight="1">
      <c r="A546" s="6"/>
      <c r="B546" s="6"/>
      <c r="C546" s="6"/>
      <c r="D546" s="7"/>
      <c r="E546" s="6"/>
      <c r="F546" s="7"/>
      <c r="G546" s="6"/>
      <c r="H546" s="6"/>
      <c r="I546" s="6"/>
      <c r="J546" s="6"/>
      <c r="K546" s="6"/>
      <c r="L546" s="6"/>
      <c r="M546" s="6"/>
      <c r="N546" s="6"/>
      <c r="O546" s="6"/>
      <c r="P546" s="6"/>
      <c r="Q546" s="6"/>
      <c r="R546" s="6"/>
      <c r="S546" s="6"/>
      <c r="T546" s="6"/>
      <c r="U546" s="6"/>
      <c r="V546" s="6"/>
      <c r="W546" s="6"/>
      <c r="X546" s="6"/>
      <c r="Y546" s="6"/>
      <c r="Z546" s="6"/>
    </row>
    <row r="547" ht="12.0" customHeight="1">
      <c r="A547" s="6"/>
      <c r="B547" s="6"/>
      <c r="C547" s="6"/>
      <c r="D547" s="7"/>
      <c r="E547" s="6"/>
      <c r="F547" s="7"/>
      <c r="G547" s="6"/>
      <c r="H547" s="6"/>
      <c r="I547" s="6"/>
      <c r="J547" s="6"/>
      <c r="K547" s="6"/>
      <c r="L547" s="6"/>
      <c r="M547" s="6"/>
      <c r="N547" s="6"/>
      <c r="O547" s="6"/>
      <c r="P547" s="6"/>
      <c r="Q547" s="6"/>
      <c r="R547" s="6"/>
      <c r="S547" s="6"/>
      <c r="T547" s="6"/>
      <c r="U547" s="6"/>
      <c r="V547" s="6"/>
      <c r="W547" s="6"/>
      <c r="X547" s="6"/>
      <c r="Y547" s="6"/>
      <c r="Z547" s="6"/>
    </row>
    <row r="548" ht="12.0" customHeight="1">
      <c r="A548" s="6"/>
      <c r="B548" s="6"/>
      <c r="C548" s="6"/>
      <c r="D548" s="7"/>
      <c r="E548" s="6"/>
      <c r="F548" s="7"/>
      <c r="G548" s="6"/>
      <c r="H548" s="6"/>
      <c r="I548" s="6"/>
      <c r="J548" s="6"/>
      <c r="K548" s="6"/>
      <c r="L548" s="6"/>
      <c r="M548" s="6"/>
      <c r="N548" s="6"/>
      <c r="O548" s="6"/>
      <c r="P548" s="6"/>
      <c r="Q548" s="6"/>
      <c r="R548" s="6"/>
      <c r="S548" s="6"/>
      <c r="T548" s="6"/>
      <c r="U548" s="6"/>
      <c r="V548" s="6"/>
      <c r="W548" s="6"/>
      <c r="X548" s="6"/>
      <c r="Y548" s="6"/>
      <c r="Z548" s="6"/>
    </row>
    <row r="549" ht="12.0" customHeight="1">
      <c r="A549" s="6"/>
      <c r="B549" s="6"/>
      <c r="C549" s="6"/>
      <c r="D549" s="7"/>
      <c r="E549" s="6"/>
      <c r="F549" s="7"/>
      <c r="G549" s="6"/>
      <c r="H549" s="6"/>
      <c r="I549" s="6"/>
      <c r="J549" s="6"/>
      <c r="K549" s="6"/>
      <c r="L549" s="6"/>
      <c r="M549" s="6"/>
      <c r="N549" s="6"/>
      <c r="O549" s="6"/>
      <c r="P549" s="6"/>
      <c r="Q549" s="6"/>
      <c r="R549" s="6"/>
      <c r="S549" s="6"/>
      <c r="T549" s="6"/>
      <c r="U549" s="6"/>
      <c r="V549" s="6"/>
      <c r="W549" s="6"/>
      <c r="X549" s="6"/>
      <c r="Y549" s="6"/>
      <c r="Z549" s="6"/>
    </row>
    <row r="550" ht="12.0" customHeight="1">
      <c r="A550" s="6"/>
      <c r="B550" s="6"/>
      <c r="C550" s="6"/>
      <c r="D550" s="7"/>
      <c r="E550" s="6"/>
      <c r="F550" s="7"/>
      <c r="G550" s="6"/>
      <c r="H550" s="6"/>
      <c r="I550" s="6"/>
      <c r="J550" s="6"/>
      <c r="K550" s="6"/>
      <c r="L550" s="6"/>
      <c r="M550" s="6"/>
      <c r="N550" s="6"/>
      <c r="O550" s="6"/>
      <c r="P550" s="6"/>
      <c r="Q550" s="6"/>
      <c r="R550" s="6"/>
      <c r="S550" s="6"/>
      <c r="T550" s="6"/>
      <c r="U550" s="6"/>
      <c r="V550" s="6"/>
      <c r="W550" s="6"/>
      <c r="X550" s="6"/>
      <c r="Y550" s="6"/>
      <c r="Z550" s="6"/>
    </row>
    <row r="551" ht="12.0" customHeight="1">
      <c r="A551" s="6"/>
      <c r="B551" s="6"/>
      <c r="C551" s="6"/>
      <c r="D551" s="7"/>
      <c r="E551" s="6"/>
      <c r="F551" s="7"/>
      <c r="G551" s="6"/>
      <c r="H551" s="6"/>
      <c r="I551" s="6"/>
      <c r="J551" s="6"/>
      <c r="K551" s="6"/>
      <c r="L551" s="6"/>
      <c r="M551" s="6"/>
      <c r="N551" s="6"/>
      <c r="O551" s="6"/>
      <c r="P551" s="6"/>
      <c r="Q551" s="6"/>
      <c r="R551" s="6"/>
      <c r="S551" s="6"/>
      <c r="T551" s="6"/>
      <c r="U551" s="6"/>
      <c r="V551" s="6"/>
      <c r="W551" s="6"/>
      <c r="X551" s="6"/>
      <c r="Y551" s="6"/>
      <c r="Z551" s="6"/>
    </row>
    <row r="552" ht="12.0" customHeight="1">
      <c r="A552" s="6"/>
      <c r="B552" s="6"/>
      <c r="C552" s="6"/>
      <c r="D552" s="7"/>
      <c r="E552" s="6"/>
      <c r="F552" s="7"/>
      <c r="G552" s="6"/>
      <c r="H552" s="6"/>
      <c r="I552" s="6"/>
      <c r="J552" s="6"/>
      <c r="K552" s="6"/>
      <c r="L552" s="6"/>
      <c r="M552" s="6"/>
      <c r="N552" s="6"/>
      <c r="O552" s="6"/>
      <c r="P552" s="6"/>
      <c r="Q552" s="6"/>
      <c r="R552" s="6"/>
      <c r="S552" s="6"/>
      <c r="T552" s="6"/>
      <c r="U552" s="6"/>
      <c r="V552" s="6"/>
      <c r="W552" s="6"/>
      <c r="X552" s="6"/>
      <c r="Y552" s="6"/>
      <c r="Z552" s="6"/>
    </row>
    <row r="553" ht="12.0" customHeight="1">
      <c r="A553" s="6"/>
      <c r="B553" s="6"/>
      <c r="C553" s="6"/>
      <c r="D553" s="7"/>
      <c r="E553" s="6"/>
      <c r="F553" s="7"/>
      <c r="G553" s="6"/>
      <c r="H553" s="6"/>
      <c r="I553" s="6"/>
      <c r="J553" s="6"/>
      <c r="K553" s="6"/>
      <c r="L553" s="6"/>
      <c r="M553" s="6"/>
      <c r="N553" s="6"/>
      <c r="O553" s="6"/>
      <c r="P553" s="6"/>
      <c r="Q553" s="6"/>
      <c r="R553" s="6"/>
      <c r="S553" s="6"/>
      <c r="T553" s="6"/>
      <c r="U553" s="6"/>
      <c r="V553" s="6"/>
      <c r="W553" s="6"/>
      <c r="X553" s="6"/>
      <c r="Y553" s="6"/>
      <c r="Z553" s="6"/>
    </row>
    <row r="554" ht="12.0" customHeight="1">
      <c r="A554" s="6"/>
      <c r="B554" s="6"/>
      <c r="C554" s="6"/>
      <c r="D554" s="7"/>
      <c r="E554" s="6"/>
      <c r="F554" s="7"/>
      <c r="G554" s="6"/>
      <c r="H554" s="6"/>
      <c r="I554" s="6"/>
      <c r="J554" s="6"/>
      <c r="K554" s="6"/>
      <c r="L554" s="6"/>
      <c r="M554" s="6"/>
      <c r="N554" s="6"/>
      <c r="O554" s="6"/>
      <c r="P554" s="6"/>
      <c r="Q554" s="6"/>
      <c r="R554" s="6"/>
      <c r="S554" s="6"/>
      <c r="T554" s="6"/>
      <c r="U554" s="6"/>
      <c r="V554" s="6"/>
      <c r="W554" s="6"/>
      <c r="X554" s="6"/>
      <c r="Y554" s="6"/>
      <c r="Z554" s="6"/>
    </row>
    <row r="555" ht="12.0" customHeight="1">
      <c r="A555" s="6"/>
      <c r="B555" s="6"/>
      <c r="C555" s="6"/>
      <c r="D555" s="7"/>
      <c r="E555" s="6"/>
      <c r="F555" s="7"/>
      <c r="G555" s="6"/>
      <c r="H555" s="6"/>
      <c r="I555" s="6"/>
      <c r="J555" s="6"/>
      <c r="K555" s="6"/>
      <c r="L555" s="6"/>
      <c r="M555" s="6"/>
      <c r="N555" s="6"/>
      <c r="O555" s="6"/>
      <c r="P555" s="6"/>
      <c r="Q555" s="6"/>
      <c r="R555" s="6"/>
      <c r="S555" s="6"/>
      <c r="T555" s="6"/>
      <c r="U555" s="6"/>
      <c r="V555" s="6"/>
      <c r="W555" s="6"/>
      <c r="X555" s="6"/>
      <c r="Y555" s="6"/>
      <c r="Z555" s="6"/>
    </row>
    <row r="556" ht="12.0" customHeight="1">
      <c r="A556" s="6"/>
      <c r="B556" s="6"/>
      <c r="C556" s="6"/>
      <c r="D556" s="7"/>
      <c r="E556" s="6"/>
      <c r="F556" s="7"/>
      <c r="G556" s="6"/>
      <c r="H556" s="6"/>
      <c r="I556" s="6"/>
      <c r="J556" s="6"/>
      <c r="K556" s="6"/>
      <c r="L556" s="6"/>
      <c r="M556" s="6"/>
      <c r="N556" s="6"/>
      <c r="O556" s="6"/>
      <c r="P556" s="6"/>
      <c r="Q556" s="6"/>
      <c r="R556" s="6"/>
      <c r="S556" s="6"/>
      <c r="T556" s="6"/>
      <c r="U556" s="6"/>
      <c r="V556" s="6"/>
      <c r="W556" s="6"/>
      <c r="X556" s="6"/>
      <c r="Y556" s="6"/>
      <c r="Z556" s="6"/>
    </row>
    <row r="557" ht="12.0" customHeight="1">
      <c r="A557" s="6"/>
      <c r="B557" s="6"/>
      <c r="C557" s="6"/>
      <c r="D557" s="7"/>
      <c r="E557" s="6"/>
      <c r="F557" s="7"/>
      <c r="G557" s="6"/>
      <c r="H557" s="6"/>
      <c r="I557" s="6"/>
      <c r="J557" s="6"/>
      <c r="K557" s="6"/>
      <c r="L557" s="6"/>
      <c r="M557" s="6"/>
      <c r="N557" s="6"/>
      <c r="O557" s="6"/>
      <c r="P557" s="6"/>
      <c r="Q557" s="6"/>
      <c r="R557" s="6"/>
      <c r="S557" s="6"/>
      <c r="T557" s="6"/>
      <c r="U557" s="6"/>
      <c r="V557" s="6"/>
      <c r="W557" s="6"/>
      <c r="X557" s="6"/>
      <c r="Y557" s="6"/>
      <c r="Z557" s="6"/>
    </row>
    <row r="558" ht="12.0" customHeight="1">
      <c r="A558" s="6"/>
      <c r="B558" s="6"/>
      <c r="C558" s="6"/>
      <c r="D558" s="7"/>
      <c r="E558" s="6"/>
      <c r="F558" s="7"/>
      <c r="G558" s="6"/>
      <c r="H558" s="6"/>
      <c r="I558" s="6"/>
      <c r="J558" s="6"/>
      <c r="K558" s="6"/>
      <c r="L558" s="6"/>
      <c r="M558" s="6"/>
      <c r="N558" s="6"/>
      <c r="O558" s="6"/>
      <c r="P558" s="6"/>
      <c r="Q558" s="6"/>
      <c r="R558" s="6"/>
      <c r="S558" s="6"/>
      <c r="T558" s="6"/>
      <c r="U558" s="6"/>
      <c r="V558" s="6"/>
      <c r="W558" s="6"/>
      <c r="X558" s="6"/>
      <c r="Y558" s="6"/>
      <c r="Z558" s="6"/>
    </row>
    <row r="559" ht="12.0" customHeight="1">
      <c r="A559" s="6"/>
      <c r="B559" s="6"/>
      <c r="C559" s="6"/>
      <c r="D559" s="7"/>
      <c r="E559" s="6"/>
      <c r="F559" s="7"/>
      <c r="G559" s="6"/>
      <c r="H559" s="6"/>
      <c r="I559" s="6"/>
      <c r="J559" s="6"/>
      <c r="K559" s="6"/>
      <c r="L559" s="6"/>
      <c r="M559" s="6"/>
      <c r="N559" s="6"/>
      <c r="O559" s="6"/>
      <c r="P559" s="6"/>
      <c r="Q559" s="6"/>
      <c r="R559" s="6"/>
      <c r="S559" s="6"/>
      <c r="T559" s="6"/>
      <c r="U559" s="6"/>
      <c r="V559" s="6"/>
      <c r="W559" s="6"/>
      <c r="X559" s="6"/>
      <c r="Y559" s="6"/>
      <c r="Z559" s="6"/>
    </row>
    <row r="560" ht="12.0" customHeight="1">
      <c r="A560" s="6"/>
      <c r="B560" s="6"/>
      <c r="C560" s="6"/>
      <c r="D560" s="7"/>
      <c r="E560" s="6"/>
      <c r="F560" s="7"/>
      <c r="G560" s="6"/>
      <c r="H560" s="6"/>
      <c r="I560" s="6"/>
      <c r="J560" s="6"/>
      <c r="K560" s="6"/>
      <c r="L560" s="6"/>
      <c r="M560" s="6"/>
      <c r="N560" s="6"/>
      <c r="O560" s="6"/>
      <c r="P560" s="6"/>
      <c r="Q560" s="6"/>
      <c r="R560" s="6"/>
      <c r="S560" s="6"/>
      <c r="T560" s="6"/>
      <c r="U560" s="6"/>
      <c r="V560" s="6"/>
      <c r="W560" s="6"/>
      <c r="X560" s="6"/>
      <c r="Y560" s="6"/>
      <c r="Z560" s="6"/>
    </row>
    <row r="561" ht="12.0" customHeight="1">
      <c r="A561" s="6"/>
      <c r="B561" s="6"/>
      <c r="C561" s="6"/>
      <c r="D561" s="7"/>
      <c r="E561" s="6"/>
      <c r="F561" s="7"/>
      <c r="G561" s="6"/>
      <c r="H561" s="6"/>
      <c r="I561" s="6"/>
      <c r="J561" s="6"/>
      <c r="K561" s="6"/>
      <c r="L561" s="6"/>
      <c r="M561" s="6"/>
      <c r="N561" s="6"/>
      <c r="O561" s="6"/>
      <c r="P561" s="6"/>
      <c r="Q561" s="6"/>
      <c r="R561" s="6"/>
      <c r="S561" s="6"/>
      <c r="T561" s="6"/>
      <c r="U561" s="6"/>
      <c r="V561" s="6"/>
      <c r="W561" s="6"/>
      <c r="X561" s="6"/>
      <c r="Y561" s="6"/>
      <c r="Z561" s="6"/>
    </row>
    <row r="562" ht="12.0" customHeight="1">
      <c r="A562" s="6"/>
      <c r="B562" s="6"/>
      <c r="C562" s="6"/>
      <c r="D562" s="7"/>
      <c r="E562" s="6"/>
      <c r="F562" s="7"/>
      <c r="G562" s="6"/>
      <c r="H562" s="6"/>
      <c r="I562" s="6"/>
      <c r="J562" s="6"/>
      <c r="K562" s="6"/>
      <c r="L562" s="6"/>
      <c r="M562" s="6"/>
      <c r="N562" s="6"/>
      <c r="O562" s="6"/>
      <c r="P562" s="6"/>
      <c r="Q562" s="6"/>
      <c r="R562" s="6"/>
      <c r="S562" s="6"/>
      <c r="T562" s="6"/>
      <c r="U562" s="6"/>
      <c r="V562" s="6"/>
      <c r="W562" s="6"/>
      <c r="X562" s="6"/>
      <c r="Y562" s="6"/>
      <c r="Z562" s="6"/>
    </row>
    <row r="563" ht="12.0" customHeight="1">
      <c r="A563" s="6"/>
      <c r="B563" s="6"/>
      <c r="C563" s="6"/>
      <c r="D563" s="7"/>
      <c r="E563" s="6"/>
      <c r="F563" s="7"/>
      <c r="G563" s="6"/>
      <c r="H563" s="6"/>
      <c r="I563" s="6"/>
      <c r="J563" s="6"/>
      <c r="K563" s="6"/>
      <c r="L563" s="6"/>
      <c r="M563" s="6"/>
      <c r="N563" s="6"/>
      <c r="O563" s="6"/>
      <c r="P563" s="6"/>
      <c r="Q563" s="6"/>
      <c r="R563" s="6"/>
      <c r="S563" s="6"/>
      <c r="T563" s="6"/>
      <c r="U563" s="6"/>
      <c r="V563" s="6"/>
      <c r="W563" s="6"/>
      <c r="X563" s="6"/>
      <c r="Y563" s="6"/>
      <c r="Z563" s="6"/>
    </row>
    <row r="564" ht="12.0" customHeight="1">
      <c r="A564" s="6"/>
      <c r="B564" s="6"/>
      <c r="C564" s="6"/>
      <c r="D564" s="7"/>
      <c r="E564" s="6"/>
      <c r="F564" s="7"/>
      <c r="G564" s="6"/>
      <c r="H564" s="6"/>
      <c r="I564" s="6"/>
      <c r="J564" s="6"/>
      <c r="K564" s="6"/>
      <c r="L564" s="6"/>
      <c r="M564" s="6"/>
      <c r="N564" s="6"/>
      <c r="O564" s="6"/>
      <c r="P564" s="6"/>
      <c r="Q564" s="6"/>
      <c r="R564" s="6"/>
      <c r="S564" s="6"/>
      <c r="T564" s="6"/>
      <c r="U564" s="6"/>
      <c r="V564" s="6"/>
      <c r="W564" s="6"/>
      <c r="X564" s="6"/>
      <c r="Y564" s="6"/>
      <c r="Z564" s="6"/>
    </row>
    <row r="565" ht="12.0" customHeight="1">
      <c r="A565" s="6"/>
      <c r="B565" s="6"/>
      <c r="C565" s="6"/>
      <c r="D565" s="7"/>
      <c r="E565" s="6"/>
      <c r="F565" s="7"/>
      <c r="G565" s="6"/>
      <c r="H565" s="6"/>
      <c r="I565" s="6"/>
      <c r="J565" s="6"/>
      <c r="K565" s="6"/>
      <c r="L565" s="6"/>
      <c r="M565" s="6"/>
      <c r="N565" s="6"/>
      <c r="O565" s="6"/>
      <c r="P565" s="6"/>
      <c r="Q565" s="6"/>
      <c r="R565" s="6"/>
      <c r="S565" s="6"/>
      <c r="T565" s="6"/>
      <c r="U565" s="6"/>
      <c r="V565" s="6"/>
      <c r="W565" s="6"/>
      <c r="X565" s="6"/>
      <c r="Y565" s="6"/>
      <c r="Z565" s="6"/>
    </row>
    <row r="566" ht="12.0" customHeight="1">
      <c r="A566" s="6"/>
      <c r="B566" s="6"/>
      <c r="C566" s="6"/>
      <c r="D566" s="7"/>
      <c r="E566" s="6"/>
      <c r="F566" s="7"/>
      <c r="G566" s="6"/>
      <c r="H566" s="6"/>
      <c r="I566" s="6"/>
      <c r="J566" s="6"/>
      <c r="K566" s="6"/>
      <c r="L566" s="6"/>
      <c r="M566" s="6"/>
      <c r="N566" s="6"/>
      <c r="O566" s="6"/>
      <c r="P566" s="6"/>
      <c r="Q566" s="6"/>
      <c r="R566" s="6"/>
      <c r="S566" s="6"/>
      <c r="T566" s="6"/>
      <c r="U566" s="6"/>
      <c r="V566" s="6"/>
      <c r="W566" s="6"/>
      <c r="X566" s="6"/>
      <c r="Y566" s="6"/>
      <c r="Z566" s="6"/>
    </row>
    <row r="567" ht="12.0" customHeight="1">
      <c r="A567" s="6"/>
      <c r="B567" s="6"/>
      <c r="C567" s="6"/>
      <c r="D567" s="7"/>
      <c r="E567" s="6"/>
      <c r="F567" s="7"/>
      <c r="G567" s="6"/>
      <c r="H567" s="6"/>
      <c r="I567" s="6"/>
      <c r="J567" s="6"/>
      <c r="K567" s="6"/>
      <c r="L567" s="6"/>
      <c r="M567" s="6"/>
      <c r="N567" s="6"/>
      <c r="O567" s="6"/>
      <c r="P567" s="6"/>
      <c r="Q567" s="6"/>
      <c r="R567" s="6"/>
      <c r="S567" s="6"/>
      <c r="T567" s="6"/>
      <c r="U567" s="6"/>
      <c r="V567" s="6"/>
      <c r="W567" s="6"/>
      <c r="X567" s="6"/>
      <c r="Y567" s="6"/>
      <c r="Z567" s="6"/>
    </row>
    <row r="568" ht="12.0" customHeight="1">
      <c r="A568" s="6"/>
      <c r="B568" s="6"/>
      <c r="C568" s="6"/>
      <c r="D568" s="7"/>
      <c r="E568" s="6"/>
      <c r="F568" s="7"/>
      <c r="G568" s="6"/>
      <c r="H568" s="6"/>
      <c r="I568" s="6"/>
      <c r="J568" s="6"/>
      <c r="K568" s="6"/>
      <c r="L568" s="6"/>
      <c r="M568" s="6"/>
      <c r="N568" s="6"/>
      <c r="O568" s="6"/>
      <c r="P568" s="6"/>
      <c r="Q568" s="6"/>
      <c r="R568" s="6"/>
      <c r="S568" s="6"/>
      <c r="T568" s="6"/>
      <c r="U568" s="6"/>
      <c r="V568" s="6"/>
      <c r="W568" s="6"/>
      <c r="X568" s="6"/>
      <c r="Y568" s="6"/>
      <c r="Z568" s="6"/>
    </row>
    <row r="569" ht="12.0" customHeight="1">
      <c r="A569" s="6"/>
      <c r="B569" s="6"/>
      <c r="C569" s="6"/>
      <c r="D569" s="7"/>
      <c r="E569" s="6"/>
      <c r="F569" s="7"/>
      <c r="G569" s="6"/>
      <c r="H569" s="6"/>
      <c r="I569" s="6"/>
      <c r="J569" s="6"/>
      <c r="K569" s="6"/>
      <c r="L569" s="6"/>
      <c r="M569" s="6"/>
      <c r="N569" s="6"/>
      <c r="O569" s="6"/>
      <c r="P569" s="6"/>
      <c r="Q569" s="6"/>
      <c r="R569" s="6"/>
      <c r="S569" s="6"/>
      <c r="T569" s="6"/>
      <c r="U569" s="6"/>
      <c r="V569" s="6"/>
      <c r="W569" s="6"/>
      <c r="X569" s="6"/>
      <c r="Y569" s="6"/>
      <c r="Z569" s="6"/>
    </row>
    <row r="570" ht="12.0" customHeight="1">
      <c r="A570" s="6"/>
      <c r="B570" s="6"/>
      <c r="C570" s="6"/>
      <c r="D570" s="7"/>
      <c r="E570" s="6"/>
      <c r="F570" s="7"/>
      <c r="G570" s="6"/>
      <c r="H570" s="6"/>
      <c r="I570" s="6"/>
      <c r="J570" s="6"/>
      <c r="K570" s="6"/>
      <c r="L570" s="6"/>
      <c r="M570" s="6"/>
      <c r="N570" s="6"/>
      <c r="O570" s="6"/>
      <c r="P570" s="6"/>
      <c r="Q570" s="6"/>
      <c r="R570" s="6"/>
      <c r="S570" s="6"/>
      <c r="T570" s="6"/>
      <c r="U570" s="6"/>
      <c r="V570" s="6"/>
      <c r="W570" s="6"/>
      <c r="X570" s="6"/>
      <c r="Y570" s="6"/>
      <c r="Z570" s="6"/>
    </row>
    <row r="571" ht="12.0" customHeight="1">
      <c r="A571" s="6"/>
      <c r="B571" s="6"/>
      <c r="C571" s="6"/>
      <c r="D571" s="7"/>
      <c r="E571" s="6"/>
      <c r="F571" s="7"/>
      <c r="G571" s="6"/>
      <c r="H571" s="6"/>
      <c r="I571" s="6"/>
      <c r="J571" s="6"/>
      <c r="K571" s="6"/>
      <c r="L571" s="6"/>
      <c r="M571" s="6"/>
      <c r="N571" s="6"/>
      <c r="O571" s="6"/>
      <c r="P571" s="6"/>
      <c r="Q571" s="6"/>
      <c r="R571" s="6"/>
      <c r="S571" s="6"/>
      <c r="T571" s="6"/>
      <c r="U571" s="6"/>
      <c r="V571" s="6"/>
      <c r="W571" s="6"/>
      <c r="X571" s="6"/>
      <c r="Y571" s="6"/>
      <c r="Z571" s="6"/>
    </row>
    <row r="572" ht="12.0" customHeight="1">
      <c r="A572" s="6"/>
      <c r="B572" s="6"/>
      <c r="C572" s="6"/>
      <c r="D572" s="7"/>
      <c r="E572" s="6"/>
      <c r="F572" s="7"/>
      <c r="G572" s="6"/>
      <c r="H572" s="6"/>
      <c r="I572" s="6"/>
      <c r="J572" s="6"/>
      <c r="K572" s="6"/>
      <c r="L572" s="6"/>
      <c r="M572" s="6"/>
      <c r="N572" s="6"/>
      <c r="O572" s="6"/>
      <c r="P572" s="6"/>
      <c r="Q572" s="6"/>
      <c r="R572" s="6"/>
      <c r="S572" s="6"/>
      <c r="T572" s="6"/>
      <c r="U572" s="6"/>
      <c r="V572" s="6"/>
      <c r="W572" s="6"/>
      <c r="X572" s="6"/>
      <c r="Y572" s="6"/>
      <c r="Z572" s="6"/>
    </row>
    <row r="573" ht="12.0" customHeight="1">
      <c r="A573" s="6"/>
      <c r="B573" s="6"/>
      <c r="C573" s="6"/>
      <c r="D573" s="7"/>
      <c r="E573" s="6"/>
      <c r="F573" s="7"/>
      <c r="G573" s="6"/>
      <c r="H573" s="6"/>
      <c r="I573" s="6"/>
      <c r="J573" s="6"/>
      <c r="K573" s="6"/>
      <c r="L573" s="6"/>
      <c r="M573" s="6"/>
      <c r="N573" s="6"/>
      <c r="O573" s="6"/>
      <c r="P573" s="6"/>
      <c r="Q573" s="6"/>
      <c r="R573" s="6"/>
      <c r="S573" s="6"/>
      <c r="T573" s="6"/>
      <c r="U573" s="6"/>
      <c r="V573" s="6"/>
      <c r="W573" s="6"/>
      <c r="X573" s="6"/>
      <c r="Y573" s="6"/>
      <c r="Z573" s="6"/>
    </row>
    <row r="574" ht="12.0" customHeight="1">
      <c r="A574" s="6"/>
      <c r="B574" s="6"/>
      <c r="C574" s="6"/>
      <c r="D574" s="7"/>
      <c r="E574" s="6"/>
      <c r="F574" s="7"/>
      <c r="G574" s="6"/>
      <c r="H574" s="6"/>
      <c r="I574" s="6"/>
      <c r="J574" s="6"/>
      <c r="K574" s="6"/>
      <c r="L574" s="6"/>
      <c r="M574" s="6"/>
      <c r="N574" s="6"/>
      <c r="O574" s="6"/>
      <c r="P574" s="6"/>
      <c r="Q574" s="6"/>
      <c r="R574" s="6"/>
      <c r="S574" s="6"/>
      <c r="T574" s="6"/>
      <c r="U574" s="6"/>
      <c r="V574" s="6"/>
      <c r="W574" s="6"/>
      <c r="X574" s="6"/>
      <c r="Y574" s="6"/>
      <c r="Z574" s="6"/>
    </row>
    <row r="575" ht="12.0" customHeight="1">
      <c r="A575" s="6"/>
      <c r="B575" s="6"/>
      <c r="C575" s="6"/>
      <c r="D575" s="7"/>
      <c r="E575" s="6"/>
      <c r="F575" s="7"/>
      <c r="G575" s="6"/>
      <c r="H575" s="6"/>
      <c r="I575" s="6"/>
      <c r="J575" s="6"/>
      <c r="K575" s="6"/>
      <c r="L575" s="6"/>
      <c r="M575" s="6"/>
      <c r="N575" s="6"/>
      <c r="O575" s="6"/>
      <c r="P575" s="6"/>
      <c r="Q575" s="6"/>
      <c r="R575" s="6"/>
      <c r="S575" s="6"/>
      <c r="T575" s="6"/>
      <c r="U575" s="6"/>
      <c r="V575" s="6"/>
      <c r="W575" s="6"/>
      <c r="X575" s="6"/>
      <c r="Y575" s="6"/>
      <c r="Z575" s="6"/>
    </row>
    <row r="576" ht="12.0" customHeight="1">
      <c r="A576" s="6"/>
      <c r="B576" s="6"/>
      <c r="C576" s="6"/>
      <c r="D576" s="7"/>
      <c r="E576" s="6"/>
      <c r="F576" s="7"/>
      <c r="G576" s="6"/>
      <c r="H576" s="6"/>
      <c r="I576" s="6"/>
      <c r="J576" s="6"/>
      <c r="K576" s="6"/>
      <c r="L576" s="6"/>
      <c r="M576" s="6"/>
      <c r="N576" s="6"/>
      <c r="O576" s="6"/>
      <c r="P576" s="6"/>
      <c r="Q576" s="6"/>
      <c r="R576" s="6"/>
      <c r="S576" s="6"/>
      <c r="T576" s="6"/>
      <c r="U576" s="6"/>
      <c r="V576" s="6"/>
      <c r="W576" s="6"/>
      <c r="X576" s="6"/>
      <c r="Y576" s="6"/>
      <c r="Z576" s="6"/>
    </row>
    <row r="577" ht="12.0" customHeight="1">
      <c r="A577" s="6"/>
      <c r="B577" s="6"/>
      <c r="C577" s="6"/>
      <c r="D577" s="7"/>
      <c r="E577" s="6"/>
      <c r="F577" s="7"/>
      <c r="G577" s="6"/>
      <c r="H577" s="6"/>
      <c r="I577" s="6"/>
      <c r="J577" s="6"/>
      <c r="K577" s="6"/>
      <c r="L577" s="6"/>
      <c r="M577" s="6"/>
      <c r="N577" s="6"/>
      <c r="O577" s="6"/>
      <c r="P577" s="6"/>
      <c r="Q577" s="6"/>
      <c r="R577" s="6"/>
      <c r="S577" s="6"/>
      <c r="T577" s="6"/>
      <c r="U577" s="6"/>
      <c r="V577" s="6"/>
      <c r="W577" s="6"/>
      <c r="X577" s="6"/>
      <c r="Y577" s="6"/>
      <c r="Z577" s="6"/>
    </row>
    <row r="578" ht="12.0" customHeight="1">
      <c r="A578" s="6"/>
      <c r="B578" s="6"/>
      <c r="C578" s="6"/>
      <c r="D578" s="7"/>
      <c r="E578" s="6"/>
      <c r="F578" s="7"/>
      <c r="G578" s="6"/>
      <c r="H578" s="6"/>
      <c r="I578" s="6"/>
      <c r="J578" s="6"/>
      <c r="K578" s="6"/>
      <c r="L578" s="6"/>
      <c r="M578" s="6"/>
      <c r="N578" s="6"/>
      <c r="O578" s="6"/>
      <c r="P578" s="6"/>
      <c r="Q578" s="6"/>
      <c r="R578" s="6"/>
      <c r="S578" s="6"/>
      <c r="T578" s="6"/>
      <c r="U578" s="6"/>
      <c r="V578" s="6"/>
      <c r="W578" s="6"/>
      <c r="X578" s="6"/>
      <c r="Y578" s="6"/>
      <c r="Z578" s="6"/>
    </row>
    <row r="579" ht="12.0" customHeight="1">
      <c r="A579" s="6"/>
      <c r="B579" s="6"/>
      <c r="C579" s="6"/>
      <c r="D579" s="7"/>
      <c r="E579" s="6"/>
      <c r="F579" s="7"/>
      <c r="G579" s="6"/>
      <c r="H579" s="6"/>
      <c r="I579" s="6"/>
      <c r="J579" s="6"/>
      <c r="K579" s="6"/>
      <c r="L579" s="6"/>
      <c r="M579" s="6"/>
      <c r="N579" s="6"/>
      <c r="O579" s="6"/>
      <c r="P579" s="6"/>
      <c r="Q579" s="6"/>
      <c r="R579" s="6"/>
      <c r="S579" s="6"/>
      <c r="T579" s="6"/>
      <c r="U579" s="6"/>
      <c r="V579" s="6"/>
      <c r="W579" s="6"/>
      <c r="X579" s="6"/>
      <c r="Y579" s="6"/>
      <c r="Z579" s="6"/>
    </row>
    <row r="580" ht="12.0" customHeight="1">
      <c r="A580" s="6"/>
      <c r="B580" s="6"/>
      <c r="C580" s="6"/>
      <c r="D580" s="7"/>
      <c r="E580" s="6"/>
      <c r="F580" s="7"/>
      <c r="G580" s="6"/>
      <c r="H580" s="6"/>
      <c r="I580" s="6"/>
      <c r="J580" s="6"/>
      <c r="K580" s="6"/>
      <c r="L580" s="6"/>
      <c r="M580" s="6"/>
      <c r="N580" s="6"/>
      <c r="O580" s="6"/>
      <c r="P580" s="6"/>
      <c r="Q580" s="6"/>
      <c r="R580" s="6"/>
      <c r="S580" s="6"/>
      <c r="T580" s="6"/>
      <c r="U580" s="6"/>
      <c r="V580" s="6"/>
      <c r="W580" s="6"/>
      <c r="X580" s="6"/>
      <c r="Y580" s="6"/>
      <c r="Z580" s="6"/>
    </row>
    <row r="581" ht="12.0" customHeight="1">
      <c r="A581" s="6"/>
      <c r="B581" s="6"/>
      <c r="C581" s="6"/>
      <c r="D581" s="7"/>
      <c r="E581" s="6"/>
      <c r="F581" s="7"/>
      <c r="G581" s="6"/>
      <c r="H581" s="6"/>
      <c r="I581" s="6"/>
      <c r="J581" s="6"/>
      <c r="K581" s="6"/>
      <c r="L581" s="6"/>
      <c r="M581" s="6"/>
      <c r="N581" s="6"/>
      <c r="O581" s="6"/>
      <c r="P581" s="6"/>
      <c r="Q581" s="6"/>
      <c r="R581" s="6"/>
      <c r="S581" s="6"/>
      <c r="T581" s="6"/>
      <c r="U581" s="6"/>
      <c r="V581" s="6"/>
      <c r="W581" s="6"/>
      <c r="X581" s="6"/>
      <c r="Y581" s="6"/>
      <c r="Z581" s="6"/>
    </row>
    <row r="582" ht="12.0" customHeight="1">
      <c r="A582" s="6"/>
      <c r="B582" s="6"/>
      <c r="C582" s="6"/>
      <c r="D582" s="7"/>
      <c r="E582" s="6"/>
      <c r="F582" s="7"/>
      <c r="G582" s="6"/>
      <c r="H582" s="6"/>
      <c r="I582" s="6"/>
      <c r="J582" s="6"/>
      <c r="K582" s="6"/>
      <c r="L582" s="6"/>
      <c r="M582" s="6"/>
      <c r="N582" s="6"/>
      <c r="O582" s="6"/>
      <c r="P582" s="6"/>
      <c r="Q582" s="6"/>
      <c r="R582" s="6"/>
      <c r="S582" s="6"/>
      <c r="T582" s="6"/>
      <c r="U582" s="6"/>
      <c r="V582" s="6"/>
      <c r="W582" s="6"/>
      <c r="X582" s="6"/>
      <c r="Y582" s="6"/>
      <c r="Z582" s="6"/>
    </row>
    <row r="583" ht="12.0" customHeight="1">
      <c r="A583" s="6"/>
      <c r="B583" s="6"/>
      <c r="C583" s="6"/>
      <c r="D583" s="7"/>
      <c r="E583" s="6"/>
      <c r="F583" s="7"/>
      <c r="G583" s="6"/>
      <c r="H583" s="6"/>
      <c r="I583" s="6"/>
      <c r="J583" s="6"/>
      <c r="K583" s="6"/>
      <c r="L583" s="6"/>
      <c r="M583" s="6"/>
      <c r="N583" s="6"/>
      <c r="O583" s="6"/>
      <c r="P583" s="6"/>
      <c r="Q583" s="6"/>
      <c r="R583" s="6"/>
      <c r="S583" s="6"/>
      <c r="T583" s="6"/>
      <c r="U583" s="6"/>
      <c r="V583" s="6"/>
      <c r="W583" s="6"/>
      <c r="X583" s="6"/>
      <c r="Y583" s="6"/>
      <c r="Z583" s="6"/>
    </row>
    <row r="584" ht="12.0" customHeight="1">
      <c r="A584" s="6"/>
      <c r="B584" s="6"/>
      <c r="C584" s="6"/>
      <c r="D584" s="7"/>
      <c r="E584" s="6"/>
      <c r="F584" s="7"/>
      <c r="G584" s="6"/>
      <c r="H584" s="6"/>
      <c r="I584" s="6"/>
      <c r="J584" s="6"/>
      <c r="K584" s="6"/>
      <c r="L584" s="6"/>
      <c r="M584" s="6"/>
      <c r="N584" s="6"/>
      <c r="O584" s="6"/>
      <c r="P584" s="6"/>
      <c r="Q584" s="6"/>
      <c r="R584" s="6"/>
      <c r="S584" s="6"/>
      <c r="T584" s="6"/>
      <c r="U584" s="6"/>
      <c r="V584" s="6"/>
      <c r="W584" s="6"/>
      <c r="X584" s="6"/>
      <c r="Y584" s="6"/>
      <c r="Z584" s="6"/>
    </row>
    <row r="585" ht="12.0" customHeight="1">
      <c r="A585" s="6"/>
      <c r="B585" s="6"/>
      <c r="C585" s="6"/>
      <c r="D585" s="7"/>
      <c r="E585" s="6"/>
      <c r="F585" s="7"/>
      <c r="G585" s="6"/>
      <c r="H585" s="6"/>
      <c r="I585" s="6"/>
      <c r="J585" s="6"/>
      <c r="K585" s="6"/>
      <c r="L585" s="6"/>
      <c r="M585" s="6"/>
      <c r="N585" s="6"/>
      <c r="O585" s="6"/>
      <c r="P585" s="6"/>
      <c r="Q585" s="6"/>
      <c r="R585" s="6"/>
      <c r="S585" s="6"/>
      <c r="T585" s="6"/>
      <c r="U585" s="6"/>
      <c r="V585" s="6"/>
      <c r="W585" s="6"/>
      <c r="X585" s="6"/>
      <c r="Y585" s="6"/>
      <c r="Z585" s="6"/>
    </row>
    <row r="586" ht="12.0" customHeight="1">
      <c r="A586" s="6"/>
      <c r="B586" s="6"/>
      <c r="C586" s="6"/>
      <c r="D586" s="7"/>
      <c r="E586" s="6"/>
      <c r="F586" s="7"/>
      <c r="G586" s="6"/>
      <c r="H586" s="6"/>
      <c r="I586" s="6"/>
      <c r="J586" s="6"/>
      <c r="K586" s="6"/>
      <c r="L586" s="6"/>
      <c r="M586" s="6"/>
      <c r="N586" s="6"/>
      <c r="O586" s="6"/>
      <c r="P586" s="6"/>
      <c r="Q586" s="6"/>
      <c r="R586" s="6"/>
      <c r="S586" s="6"/>
      <c r="T586" s="6"/>
      <c r="U586" s="6"/>
      <c r="V586" s="6"/>
      <c r="W586" s="6"/>
      <c r="X586" s="6"/>
      <c r="Y586" s="6"/>
      <c r="Z586" s="6"/>
    </row>
    <row r="587" ht="12.0" customHeight="1">
      <c r="A587" s="6"/>
      <c r="B587" s="6"/>
      <c r="C587" s="6"/>
      <c r="D587" s="7"/>
      <c r="E587" s="6"/>
      <c r="F587" s="7"/>
      <c r="G587" s="6"/>
      <c r="H587" s="6"/>
      <c r="I587" s="6"/>
      <c r="J587" s="6"/>
      <c r="K587" s="6"/>
      <c r="L587" s="6"/>
      <c r="M587" s="6"/>
      <c r="N587" s="6"/>
      <c r="O587" s="6"/>
      <c r="P587" s="6"/>
      <c r="Q587" s="6"/>
      <c r="R587" s="6"/>
      <c r="S587" s="6"/>
      <c r="T587" s="6"/>
      <c r="U587" s="6"/>
      <c r="V587" s="6"/>
      <c r="W587" s="6"/>
      <c r="X587" s="6"/>
      <c r="Y587" s="6"/>
      <c r="Z587" s="6"/>
    </row>
    <row r="588" ht="12.0" customHeight="1">
      <c r="A588" s="6"/>
      <c r="B588" s="6"/>
      <c r="C588" s="6"/>
      <c r="D588" s="7"/>
      <c r="E588" s="6"/>
      <c r="F588" s="7"/>
      <c r="G588" s="6"/>
      <c r="H588" s="6"/>
      <c r="I588" s="6"/>
      <c r="J588" s="6"/>
      <c r="K588" s="6"/>
      <c r="L588" s="6"/>
      <c r="M588" s="6"/>
      <c r="N588" s="6"/>
      <c r="O588" s="6"/>
      <c r="P588" s="6"/>
      <c r="Q588" s="6"/>
      <c r="R588" s="6"/>
      <c r="S588" s="6"/>
      <c r="T588" s="6"/>
      <c r="U588" s="6"/>
      <c r="V588" s="6"/>
      <c r="W588" s="6"/>
      <c r="X588" s="6"/>
      <c r="Y588" s="6"/>
      <c r="Z588" s="6"/>
    </row>
    <row r="589" ht="12.0" customHeight="1">
      <c r="A589" s="6"/>
      <c r="B589" s="6"/>
      <c r="C589" s="6"/>
      <c r="D589" s="7"/>
      <c r="E589" s="6"/>
      <c r="F589" s="7"/>
      <c r="G589" s="6"/>
      <c r="H589" s="6"/>
      <c r="I589" s="6"/>
      <c r="J589" s="6"/>
      <c r="K589" s="6"/>
      <c r="L589" s="6"/>
      <c r="M589" s="6"/>
      <c r="N589" s="6"/>
      <c r="O589" s="6"/>
      <c r="P589" s="6"/>
      <c r="Q589" s="6"/>
      <c r="R589" s="6"/>
      <c r="S589" s="6"/>
      <c r="T589" s="6"/>
      <c r="U589" s="6"/>
      <c r="V589" s="6"/>
      <c r="W589" s="6"/>
      <c r="X589" s="6"/>
      <c r="Y589" s="6"/>
      <c r="Z589" s="6"/>
    </row>
    <row r="590" ht="12.0" customHeight="1">
      <c r="A590" s="6"/>
      <c r="B590" s="6"/>
      <c r="C590" s="6"/>
      <c r="D590" s="7"/>
      <c r="E590" s="6"/>
      <c r="F590" s="7"/>
      <c r="G590" s="6"/>
      <c r="H590" s="6"/>
      <c r="I590" s="6"/>
      <c r="J590" s="6"/>
      <c r="K590" s="6"/>
      <c r="L590" s="6"/>
      <c r="M590" s="6"/>
      <c r="N590" s="6"/>
      <c r="O590" s="6"/>
      <c r="P590" s="6"/>
      <c r="Q590" s="6"/>
      <c r="R590" s="6"/>
      <c r="S590" s="6"/>
      <c r="T590" s="6"/>
      <c r="U590" s="6"/>
      <c r="V590" s="6"/>
      <c r="W590" s="6"/>
      <c r="X590" s="6"/>
      <c r="Y590" s="6"/>
      <c r="Z590" s="6"/>
    </row>
    <row r="591" ht="12.0" customHeight="1">
      <c r="A591" s="6"/>
      <c r="B591" s="6"/>
      <c r="C591" s="6"/>
      <c r="D591" s="7"/>
      <c r="E591" s="6"/>
      <c r="F591" s="7"/>
      <c r="G591" s="6"/>
      <c r="H591" s="6"/>
      <c r="I591" s="6"/>
      <c r="J591" s="6"/>
      <c r="K591" s="6"/>
      <c r="L591" s="6"/>
      <c r="M591" s="6"/>
      <c r="N591" s="6"/>
      <c r="O591" s="6"/>
      <c r="P591" s="6"/>
      <c r="Q591" s="6"/>
      <c r="R591" s="6"/>
      <c r="S591" s="6"/>
      <c r="T591" s="6"/>
      <c r="U591" s="6"/>
      <c r="V591" s="6"/>
      <c r="W591" s="6"/>
      <c r="X591" s="6"/>
      <c r="Y591" s="6"/>
      <c r="Z591" s="6"/>
    </row>
    <row r="592" ht="12.0" customHeight="1">
      <c r="A592" s="6"/>
      <c r="B592" s="6"/>
      <c r="C592" s="6"/>
      <c r="D592" s="7"/>
      <c r="E592" s="6"/>
      <c r="F592" s="7"/>
      <c r="G592" s="6"/>
      <c r="H592" s="6"/>
      <c r="I592" s="6"/>
      <c r="J592" s="6"/>
      <c r="K592" s="6"/>
      <c r="L592" s="6"/>
      <c r="M592" s="6"/>
      <c r="N592" s="6"/>
      <c r="O592" s="6"/>
      <c r="P592" s="6"/>
      <c r="Q592" s="6"/>
      <c r="R592" s="6"/>
      <c r="S592" s="6"/>
      <c r="T592" s="6"/>
      <c r="U592" s="6"/>
      <c r="V592" s="6"/>
      <c r="W592" s="6"/>
      <c r="X592" s="6"/>
      <c r="Y592" s="6"/>
      <c r="Z592" s="6"/>
    </row>
    <row r="593" ht="12.0" customHeight="1">
      <c r="A593" s="6"/>
      <c r="B593" s="6"/>
      <c r="C593" s="6"/>
      <c r="D593" s="7"/>
      <c r="E593" s="6"/>
      <c r="F593" s="7"/>
      <c r="G593" s="6"/>
      <c r="H593" s="6"/>
      <c r="I593" s="6"/>
      <c r="J593" s="6"/>
      <c r="K593" s="6"/>
      <c r="L593" s="6"/>
      <c r="M593" s="6"/>
      <c r="N593" s="6"/>
      <c r="O593" s="6"/>
      <c r="P593" s="6"/>
      <c r="Q593" s="6"/>
      <c r="R593" s="6"/>
      <c r="S593" s="6"/>
      <c r="T593" s="6"/>
      <c r="U593" s="6"/>
      <c r="V593" s="6"/>
      <c r="W593" s="6"/>
      <c r="X593" s="6"/>
      <c r="Y593" s="6"/>
      <c r="Z593" s="6"/>
    </row>
    <row r="594" ht="12.0" customHeight="1">
      <c r="A594" s="6"/>
      <c r="B594" s="6"/>
      <c r="C594" s="6"/>
      <c r="D594" s="7"/>
      <c r="E594" s="6"/>
      <c r="F594" s="7"/>
      <c r="G594" s="6"/>
      <c r="H594" s="6"/>
      <c r="I594" s="6"/>
      <c r="J594" s="6"/>
      <c r="K594" s="6"/>
      <c r="L594" s="6"/>
      <c r="M594" s="6"/>
      <c r="N594" s="6"/>
      <c r="O594" s="6"/>
      <c r="P594" s="6"/>
      <c r="Q594" s="6"/>
      <c r="R594" s="6"/>
      <c r="S594" s="6"/>
      <c r="T594" s="6"/>
      <c r="U594" s="6"/>
      <c r="V594" s="6"/>
      <c r="W594" s="6"/>
      <c r="X594" s="6"/>
      <c r="Y594" s="6"/>
      <c r="Z594" s="6"/>
    </row>
    <row r="595" ht="12.0" customHeight="1">
      <c r="A595" s="6"/>
      <c r="B595" s="6"/>
      <c r="C595" s="6"/>
      <c r="D595" s="7"/>
      <c r="E595" s="6"/>
      <c r="F595" s="7"/>
      <c r="G595" s="6"/>
      <c r="H595" s="6"/>
      <c r="I595" s="6"/>
      <c r="J595" s="6"/>
      <c r="K595" s="6"/>
      <c r="L595" s="6"/>
      <c r="M595" s="6"/>
      <c r="N595" s="6"/>
      <c r="O595" s="6"/>
      <c r="P595" s="6"/>
      <c r="Q595" s="6"/>
      <c r="R595" s="6"/>
      <c r="S595" s="6"/>
      <c r="T595" s="6"/>
      <c r="U595" s="6"/>
      <c r="V595" s="6"/>
      <c r="W595" s="6"/>
      <c r="X595" s="6"/>
      <c r="Y595" s="6"/>
      <c r="Z595" s="6"/>
    </row>
    <row r="596" ht="12.0" customHeight="1">
      <c r="A596" s="6"/>
      <c r="B596" s="6"/>
      <c r="C596" s="6"/>
      <c r="D596" s="7"/>
      <c r="E596" s="6"/>
      <c r="F596" s="7"/>
      <c r="G596" s="6"/>
      <c r="H596" s="6"/>
      <c r="I596" s="6"/>
      <c r="J596" s="6"/>
      <c r="K596" s="6"/>
      <c r="L596" s="6"/>
      <c r="M596" s="6"/>
      <c r="N596" s="6"/>
      <c r="O596" s="6"/>
      <c r="P596" s="6"/>
      <c r="Q596" s="6"/>
      <c r="R596" s="6"/>
      <c r="S596" s="6"/>
      <c r="T596" s="6"/>
      <c r="U596" s="6"/>
      <c r="V596" s="6"/>
      <c r="W596" s="6"/>
      <c r="X596" s="6"/>
      <c r="Y596" s="6"/>
      <c r="Z596" s="6"/>
    </row>
    <row r="597" ht="12.0" customHeight="1">
      <c r="A597" s="6"/>
      <c r="B597" s="6"/>
      <c r="C597" s="6"/>
      <c r="D597" s="7"/>
      <c r="E597" s="6"/>
      <c r="F597" s="7"/>
      <c r="G597" s="6"/>
      <c r="H597" s="6"/>
      <c r="I597" s="6"/>
      <c r="J597" s="6"/>
      <c r="K597" s="6"/>
      <c r="L597" s="6"/>
      <c r="M597" s="6"/>
      <c r="N597" s="6"/>
      <c r="O597" s="6"/>
      <c r="P597" s="6"/>
      <c r="Q597" s="6"/>
      <c r="R597" s="6"/>
      <c r="S597" s="6"/>
      <c r="T597" s="6"/>
      <c r="U597" s="6"/>
      <c r="V597" s="6"/>
      <c r="W597" s="6"/>
      <c r="X597" s="6"/>
      <c r="Y597" s="6"/>
      <c r="Z597" s="6"/>
    </row>
    <row r="598" ht="12.0" customHeight="1">
      <c r="A598" s="6"/>
      <c r="B598" s="6"/>
      <c r="C598" s="6"/>
      <c r="D598" s="7"/>
      <c r="E598" s="6"/>
      <c r="F598" s="7"/>
      <c r="G598" s="6"/>
      <c r="H598" s="6"/>
      <c r="I598" s="6"/>
      <c r="J598" s="6"/>
      <c r="K598" s="6"/>
      <c r="L598" s="6"/>
      <c r="M598" s="6"/>
      <c r="N598" s="6"/>
      <c r="O598" s="6"/>
      <c r="P598" s="6"/>
      <c r="Q598" s="6"/>
      <c r="R598" s="6"/>
      <c r="S598" s="6"/>
      <c r="T598" s="6"/>
      <c r="U598" s="6"/>
      <c r="V598" s="6"/>
      <c r="W598" s="6"/>
      <c r="X598" s="6"/>
      <c r="Y598" s="6"/>
      <c r="Z598" s="6"/>
    </row>
    <row r="599" ht="12.0" customHeight="1">
      <c r="A599" s="6"/>
      <c r="B599" s="6"/>
      <c r="C599" s="6"/>
      <c r="D599" s="7"/>
      <c r="E599" s="6"/>
      <c r="F599" s="7"/>
      <c r="G599" s="6"/>
      <c r="H599" s="6"/>
      <c r="I599" s="6"/>
      <c r="J599" s="6"/>
      <c r="K599" s="6"/>
      <c r="L599" s="6"/>
      <c r="M599" s="6"/>
      <c r="N599" s="6"/>
      <c r="O599" s="6"/>
      <c r="P599" s="6"/>
      <c r="Q599" s="6"/>
      <c r="R599" s="6"/>
      <c r="S599" s="6"/>
      <c r="T599" s="6"/>
      <c r="U599" s="6"/>
      <c r="V599" s="6"/>
      <c r="W599" s="6"/>
      <c r="X599" s="6"/>
      <c r="Y599" s="6"/>
      <c r="Z599" s="6"/>
    </row>
    <row r="600" ht="12.0" customHeight="1">
      <c r="A600" s="6"/>
      <c r="B600" s="6"/>
      <c r="C600" s="6"/>
      <c r="D600" s="7"/>
      <c r="E600" s="6"/>
      <c r="F600" s="7"/>
      <c r="G600" s="6"/>
      <c r="H600" s="6"/>
      <c r="I600" s="6"/>
      <c r="J600" s="6"/>
      <c r="K600" s="6"/>
      <c r="L600" s="6"/>
      <c r="M600" s="6"/>
      <c r="N600" s="6"/>
      <c r="O600" s="6"/>
      <c r="P600" s="6"/>
      <c r="Q600" s="6"/>
      <c r="R600" s="6"/>
      <c r="S600" s="6"/>
      <c r="T600" s="6"/>
      <c r="U600" s="6"/>
      <c r="V600" s="6"/>
      <c r="W600" s="6"/>
      <c r="X600" s="6"/>
      <c r="Y600" s="6"/>
      <c r="Z600" s="6"/>
    </row>
    <row r="601" ht="12.0" customHeight="1">
      <c r="A601" s="6"/>
      <c r="B601" s="6"/>
      <c r="C601" s="6"/>
      <c r="D601" s="7"/>
      <c r="E601" s="6"/>
      <c r="F601" s="7"/>
      <c r="G601" s="6"/>
      <c r="H601" s="6"/>
      <c r="I601" s="6"/>
      <c r="J601" s="6"/>
      <c r="K601" s="6"/>
      <c r="L601" s="6"/>
      <c r="M601" s="6"/>
      <c r="N601" s="6"/>
      <c r="O601" s="6"/>
      <c r="P601" s="6"/>
      <c r="Q601" s="6"/>
      <c r="R601" s="6"/>
      <c r="S601" s="6"/>
      <c r="T601" s="6"/>
      <c r="U601" s="6"/>
      <c r="V601" s="6"/>
      <c r="W601" s="6"/>
      <c r="X601" s="6"/>
      <c r="Y601" s="6"/>
      <c r="Z601" s="6"/>
    </row>
    <row r="602" ht="12.0" customHeight="1">
      <c r="A602" s="6"/>
      <c r="B602" s="6"/>
      <c r="C602" s="6"/>
      <c r="D602" s="7"/>
      <c r="E602" s="6"/>
      <c r="F602" s="7"/>
      <c r="G602" s="6"/>
      <c r="H602" s="6"/>
      <c r="I602" s="6"/>
      <c r="J602" s="6"/>
      <c r="K602" s="6"/>
      <c r="L602" s="6"/>
      <c r="M602" s="6"/>
      <c r="N602" s="6"/>
      <c r="O602" s="6"/>
      <c r="P602" s="6"/>
      <c r="Q602" s="6"/>
      <c r="R602" s="6"/>
      <c r="S602" s="6"/>
      <c r="T602" s="6"/>
      <c r="U602" s="6"/>
      <c r="V602" s="6"/>
      <c r="W602" s="6"/>
      <c r="X602" s="6"/>
      <c r="Y602" s="6"/>
      <c r="Z602" s="6"/>
    </row>
    <row r="603" ht="12.0" customHeight="1">
      <c r="A603" s="6"/>
      <c r="B603" s="6"/>
      <c r="C603" s="6"/>
      <c r="D603" s="7"/>
      <c r="E603" s="6"/>
      <c r="F603" s="7"/>
      <c r="G603" s="6"/>
      <c r="H603" s="6"/>
      <c r="I603" s="6"/>
      <c r="J603" s="6"/>
      <c r="K603" s="6"/>
      <c r="L603" s="6"/>
      <c r="M603" s="6"/>
      <c r="N603" s="6"/>
      <c r="O603" s="6"/>
      <c r="P603" s="6"/>
      <c r="Q603" s="6"/>
      <c r="R603" s="6"/>
      <c r="S603" s="6"/>
      <c r="T603" s="6"/>
      <c r="U603" s="6"/>
      <c r="V603" s="6"/>
      <c r="W603" s="6"/>
      <c r="X603" s="6"/>
      <c r="Y603" s="6"/>
      <c r="Z603" s="6"/>
    </row>
    <row r="604" ht="12.0" customHeight="1">
      <c r="A604" s="6"/>
      <c r="B604" s="6"/>
      <c r="C604" s="6"/>
      <c r="D604" s="7"/>
      <c r="E604" s="6"/>
      <c r="F604" s="7"/>
      <c r="G604" s="6"/>
      <c r="H604" s="6"/>
      <c r="I604" s="6"/>
      <c r="J604" s="6"/>
      <c r="K604" s="6"/>
      <c r="L604" s="6"/>
      <c r="M604" s="6"/>
      <c r="N604" s="6"/>
      <c r="O604" s="6"/>
      <c r="P604" s="6"/>
      <c r="Q604" s="6"/>
      <c r="R604" s="6"/>
      <c r="S604" s="6"/>
      <c r="T604" s="6"/>
      <c r="U604" s="6"/>
      <c r="V604" s="6"/>
      <c r="W604" s="6"/>
      <c r="X604" s="6"/>
      <c r="Y604" s="6"/>
      <c r="Z604" s="6"/>
    </row>
    <row r="605" ht="12.0" customHeight="1">
      <c r="A605" s="6"/>
      <c r="B605" s="6"/>
      <c r="C605" s="6"/>
      <c r="D605" s="7"/>
      <c r="E605" s="6"/>
      <c r="F605" s="7"/>
      <c r="G605" s="6"/>
      <c r="H605" s="6"/>
      <c r="I605" s="6"/>
      <c r="J605" s="6"/>
      <c r="K605" s="6"/>
      <c r="L605" s="6"/>
      <c r="M605" s="6"/>
      <c r="N605" s="6"/>
      <c r="O605" s="6"/>
      <c r="P605" s="6"/>
      <c r="Q605" s="6"/>
      <c r="R605" s="6"/>
      <c r="S605" s="6"/>
      <c r="T605" s="6"/>
      <c r="U605" s="6"/>
      <c r="V605" s="6"/>
      <c r="W605" s="6"/>
      <c r="X605" s="6"/>
      <c r="Y605" s="6"/>
      <c r="Z605" s="6"/>
    </row>
    <row r="606" ht="12.0" customHeight="1">
      <c r="A606" s="6"/>
      <c r="B606" s="6"/>
      <c r="C606" s="6"/>
      <c r="D606" s="7"/>
      <c r="E606" s="6"/>
      <c r="F606" s="7"/>
      <c r="G606" s="6"/>
      <c r="H606" s="6"/>
      <c r="I606" s="6"/>
      <c r="J606" s="6"/>
      <c r="K606" s="6"/>
      <c r="L606" s="6"/>
      <c r="M606" s="6"/>
      <c r="N606" s="6"/>
      <c r="O606" s="6"/>
      <c r="P606" s="6"/>
      <c r="Q606" s="6"/>
      <c r="R606" s="6"/>
      <c r="S606" s="6"/>
      <c r="T606" s="6"/>
      <c r="U606" s="6"/>
      <c r="V606" s="6"/>
      <c r="W606" s="6"/>
      <c r="X606" s="6"/>
      <c r="Y606" s="6"/>
      <c r="Z606" s="6"/>
    </row>
    <row r="607" ht="12.0" customHeight="1">
      <c r="A607" s="6"/>
      <c r="B607" s="6"/>
      <c r="C607" s="6"/>
      <c r="D607" s="7"/>
      <c r="E607" s="6"/>
      <c r="F607" s="7"/>
      <c r="G607" s="6"/>
      <c r="H607" s="6"/>
      <c r="I607" s="6"/>
      <c r="J607" s="6"/>
      <c r="K607" s="6"/>
      <c r="L607" s="6"/>
      <c r="M607" s="6"/>
      <c r="N607" s="6"/>
      <c r="O607" s="6"/>
      <c r="P607" s="6"/>
      <c r="Q607" s="6"/>
      <c r="R607" s="6"/>
      <c r="S607" s="6"/>
      <c r="T607" s="6"/>
      <c r="U607" s="6"/>
      <c r="V607" s="6"/>
      <c r="W607" s="6"/>
      <c r="X607" s="6"/>
      <c r="Y607" s="6"/>
      <c r="Z607" s="6"/>
    </row>
    <row r="608" ht="12.0" customHeight="1">
      <c r="A608" s="6"/>
      <c r="B608" s="6"/>
      <c r="C608" s="6"/>
      <c r="D608" s="7"/>
      <c r="E608" s="6"/>
      <c r="F608" s="7"/>
      <c r="G608" s="6"/>
      <c r="H608" s="6"/>
      <c r="I608" s="6"/>
      <c r="J608" s="6"/>
      <c r="K608" s="6"/>
      <c r="L608" s="6"/>
      <c r="M608" s="6"/>
      <c r="N608" s="6"/>
      <c r="O608" s="6"/>
      <c r="P608" s="6"/>
      <c r="Q608" s="6"/>
      <c r="R608" s="6"/>
      <c r="S608" s="6"/>
      <c r="T608" s="6"/>
      <c r="U608" s="6"/>
      <c r="V608" s="6"/>
      <c r="W608" s="6"/>
      <c r="X608" s="6"/>
      <c r="Y608" s="6"/>
      <c r="Z608" s="6"/>
    </row>
    <row r="609" ht="12.0" customHeight="1">
      <c r="A609" s="6"/>
      <c r="B609" s="6"/>
      <c r="C609" s="6"/>
      <c r="D609" s="7"/>
      <c r="E609" s="6"/>
      <c r="F609" s="7"/>
      <c r="G609" s="6"/>
      <c r="H609" s="6"/>
      <c r="I609" s="6"/>
      <c r="J609" s="6"/>
      <c r="K609" s="6"/>
      <c r="L609" s="6"/>
      <c r="M609" s="6"/>
      <c r="N609" s="6"/>
      <c r="O609" s="6"/>
      <c r="P609" s="6"/>
      <c r="Q609" s="6"/>
      <c r="R609" s="6"/>
      <c r="S609" s="6"/>
      <c r="T609" s="6"/>
      <c r="U609" s="6"/>
      <c r="V609" s="6"/>
      <c r="W609" s="6"/>
      <c r="X609" s="6"/>
      <c r="Y609" s="6"/>
      <c r="Z609" s="6"/>
    </row>
    <row r="610" ht="12.0" customHeight="1">
      <c r="A610" s="6"/>
      <c r="B610" s="6"/>
      <c r="C610" s="6"/>
      <c r="D610" s="7"/>
      <c r="E610" s="6"/>
      <c r="F610" s="7"/>
      <c r="G610" s="6"/>
      <c r="H610" s="6"/>
      <c r="I610" s="6"/>
      <c r="J610" s="6"/>
      <c r="K610" s="6"/>
      <c r="L610" s="6"/>
      <c r="M610" s="6"/>
      <c r="N610" s="6"/>
      <c r="O610" s="6"/>
      <c r="P610" s="6"/>
      <c r="Q610" s="6"/>
      <c r="R610" s="6"/>
      <c r="S610" s="6"/>
      <c r="T610" s="6"/>
      <c r="U610" s="6"/>
      <c r="V610" s="6"/>
      <c r="W610" s="6"/>
      <c r="X610" s="6"/>
      <c r="Y610" s="6"/>
      <c r="Z610" s="6"/>
    </row>
    <row r="611" ht="12.0" customHeight="1">
      <c r="A611" s="6"/>
      <c r="B611" s="6"/>
      <c r="C611" s="6"/>
      <c r="D611" s="7"/>
      <c r="E611" s="6"/>
      <c r="F611" s="7"/>
      <c r="G611" s="6"/>
      <c r="H611" s="6"/>
      <c r="I611" s="6"/>
      <c r="J611" s="6"/>
      <c r="K611" s="6"/>
      <c r="L611" s="6"/>
      <c r="M611" s="6"/>
      <c r="N611" s="6"/>
      <c r="O611" s="6"/>
      <c r="P611" s="6"/>
      <c r="Q611" s="6"/>
      <c r="R611" s="6"/>
      <c r="S611" s="6"/>
      <c r="T611" s="6"/>
      <c r="U611" s="6"/>
      <c r="V611" s="6"/>
      <c r="W611" s="6"/>
      <c r="X611" s="6"/>
      <c r="Y611" s="6"/>
      <c r="Z611" s="6"/>
    </row>
    <row r="612" ht="12.0" customHeight="1">
      <c r="A612" s="6"/>
      <c r="B612" s="6"/>
      <c r="C612" s="6"/>
      <c r="D612" s="7"/>
      <c r="E612" s="6"/>
      <c r="F612" s="7"/>
      <c r="G612" s="6"/>
      <c r="H612" s="6"/>
      <c r="I612" s="6"/>
      <c r="J612" s="6"/>
      <c r="K612" s="6"/>
      <c r="L612" s="6"/>
      <c r="M612" s="6"/>
      <c r="N612" s="6"/>
      <c r="O612" s="6"/>
      <c r="P612" s="6"/>
      <c r="Q612" s="6"/>
      <c r="R612" s="6"/>
      <c r="S612" s="6"/>
      <c r="T612" s="6"/>
      <c r="U612" s="6"/>
      <c r="V612" s="6"/>
      <c r="W612" s="6"/>
      <c r="X612" s="6"/>
      <c r="Y612" s="6"/>
      <c r="Z612" s="6"/>
    </row>
    <row r="613" ht="12.0" customHeight="1">
      <c r="A613" s="6"/>
      <c r="B613" s="6"/>
      <c r="C613" s="6"/>
      <c r="D613" s="7"/>
      <c r="E613" s="6"/>
      <c r="F613" s="7"/>
      <c r="G613" s="6"/>
      <c r="H613" s="6"/>
      <c r="I613" s="6"/>
      <c r="J613" s="6"/>
      <c r="K613" s="6"/>
      <c r="L613" s="6"/>
      <c r="M613" s="6"/>
      <c r="N613" s="6"/>
      <c r="O613" s="6"/>
      <c r="P613" s="6"/>
      <c r="Q613" s="6"/>
      <c r="R613" s="6"/>
      <c r="S613" s="6"/>
      <c r="T613" s="6"/>
      <c r="U613" s="6"/>
      <c r="V613" s="6"/>
      <c r="W613" s="6"/>
      <c r="X613" s="6"/>
      <c r="Y613" s="6"/>
      <c r="Z613" s="6"/>
    </row>
    <row r="614" ht="12.0" customHeight="1">
      <c r="A614" s="6"/>
      <c r="B614" s="6"/>
      <c r="C614" s="6"/>
      <c r="D614" s="7"/>
      <c r="E614" s="6"/>
      <c r="F614" s="7"/>
      <c r="G614" s="6"/>
      <c r="H614" s="6"/>
      <c r="I614" s="6"/>
      <c r="J614" s="6"/>
      <c r="K614" s="6"/>
      <c r="L614" s="6"/>
      <c r="M614" s="6"/>
      <c r="N614" s="6"/>
      <c r="O614" s="6"/>
      <c r="P614" s="6"/>
      <c r="Q614" s="6"/>
      <c r="R614" s="6"/>
      <c r="S614" s="6"/>
      <c r="T614" s="6"/>
      <c r="U614" s="6"/>
      <c r="V614" s="6"/>
      <c r="W614" s="6"/>
      <c r="X614" s="6"/>
      <c r="Y614" s="6"/>
      <c r="Z614" s="6"/>
    </row>
    <row r="615" ht="12.0" customHeight="1">
      <c r="A615" s="6"/>
      <c r="B615" s="6"/>
      <c r="C615" s="6"/>
      <c r="D615" s="7"/>
      <c r="E615" s="6"/>
      <c r="F615" s="7"/>
      <c r="G615" s="6"/>
      <c r="H615" s="6"/>
      <c r="I615" s="6"/>
      <c r="J615" s="6"/>
      <c r="K615" s="6"/>
      <c r="L615" s="6"/>
      <c r="M615" s="6"/>
      <c r="N615" s="6"/>
      <c r="O615" s="6"/>
      <c r="P615" s="6"/>
      <c r="Q615" s="6"/>
      <c r="R615" s="6"/>
      <c r="S615" s="6"/>
      <c r="T615" s="6"/>
      <c r="U615" s="6"/>
      <c r="V615" s="6"/>
      <c r="W615" s="6"/>
      <c r="X615" s="6"/>
      <c r="Y615" s="6"/>
      <c r="Z615" s="6"/>
    </row>
    <row r="616" ht="12.0" customHeight="1">
      <c r="A616" s="6"/>
      <c r="B616" s="6"/>
      <c r="C616" s="6"/>
      <c r="D616" s="7"/>
      <c r="E616" s="6"/>
      <c r="F616" s="7"/>
      <c r="G616" s="6"/>
      <c r="H616" s="6"/>
      <c r="I616" s="6"/>
      <c r="J616" s="6"/>
      <c r="K616" s="6"/>
      <c r="L616" s="6"/>
      <c r="M616" s="6"/>
      <c r="N616" s="6"/>
      <c r="O616" s="6"/>
      <c r="P616" s="6"/>
      <c r="Q616" s="6"/>
      <c r="R616" s="6"/>
      <c r="S616" s="6"/>
      <c r="T616" s="6"/>
      <c r="U616" s="6"/>
      <c r="V616" s="6"/>
      <c r="W616" s="6"/>
      <c r="X616" s="6"/>
      <c r="Y616" s="6"/>
      <c r="Z616" s="6"/>
    </row>
    <row r="617" ht="12.0" customHeight="1">
      <c r="A617" s="6"/>
      <c r="B617" s="6"/>
      <c r="C617" s="6"/>
      <c r="D617" s="7"/>
      <c r="E617" s="6"/>
      <c r="F617" s="7"/>
      <c r="G617" s="6"/>
      <c r="H617" s="6"/>
      <c r="I617" s="6"/>
      <c r="J617" s="6"/>
      <c r="K617" s="6"/>
      <c r="L617" s="6"/>
      <c r="M617" s="6"/>
      <c r="N617" s="6"/>
      <c r="O617" s="6"/>
      <c r="P617" s="6"/>
      <c r="Q617" s="6"/>
      <c r="R617" s="6"/>
      <c r="S617" s="6"/>
      <c r="T617" s="6"/>
      <c r="U617" s="6"/>
      <c r="V617" s="6"/>
      <c r="W617" s="6"/>
      <c r="X617" s="6"/>
      <c r="Y617" s="6"/>
      <c r="Z617" s="6"/>
    </row>
    <row r="618" ht="12.0" customHeight="1">
      <c r="A618" s="6"/>
      <c r="B618" s="6"/>
      <c r="C618" s="6"/>
      <c r="D618" s="7"/>
      <c r="E618" s="6"/>
      <c r="F618" s="7"/>
      <c r="G618" s="6"/>
      <c r="H618" s="6"/>
      <c r="I618" s="6"/>
      <c r="J618" s="6"/>
      <c r="K618" s="6"/>
      <c r="L618" s="6"/>
      <c r="M618" s="6"/>
      <c r="N618" s="6"/>
      <c r="O618" s="6"/>
      <c r="P618" s="6"/>
      <c r="Q618" s="6"/>
      <c r="R618" s="6"/>
      <c r="S618" s="6"/>
      <c r="T618" s="6"/>
      <c r="U618" s="6"/>
      <c r="V618" s="6"/>
      <c r="W618" s="6"/>
      <c r="X618" s="6"/>
      <c r="Y618" s="6"/>
      <c r="Z618" s="6"/>
    </row>
    <row r="619" ht="12.0" customHeight="1">
      <c r="A619" s="6"/>
      <c r="B619" s="6"/>
      <c r="C619" s="6"/>
      <c r="D619" s="7"/>
      <c r="E619" s="6"/>
      <c r="F619" s="7"/>
      <c r="G619" s="6"/>
      <c r="H619" s="6"/>
      <c r="I619" s="6"/>
      <c r="J619" s="6"/>
      <c r="K619" s="6"/>
      <c r="L619" s="6"/>
      <c r="M619" s="6"/>
      <c r="N619" s="6"/>
      <c r="O619" s="6"/>
      <c r="P619" s="6"/>
      <c r="Q619" s="6"/>
      <c r="R619" s="6"/>
      <c r="S619" s="6"/>
      <c r="T619" s="6"/>
      <c r="U619" s="6"/>
      <c r="V619" s="6"/>
      <c r="W619" s="6"/>
      <c r="X619" s="6"/>
      <c r="Y619" s="6"/>
      <c r="Z619" s="6"/>
    </row>
    <row r="620" ht="12.0" customHeight="1">
      <c r="A620" s="6"/>
      <c r="B620" s="6"/>
      <c r="C620" s="6"/>
      <c r="D620" s="7"/>
      <c r="E620" s="6"/>
      <c r="F620" s="7"/>
      <c r="G620" s="6"/>
      <c r="H620" s="6"/>
      <c r="I620" s="6"/>
      <c r="J620" s="6"/>
      <c r="K620" s="6"/>
      <c r="L620" s="6"/>
      <c r="M620" s="6"/>
      <c r="N620" s="6"/>
      <c r="O620" s="6"/>
      <c r="P620" s="6"/>
      <c r="Q620" s="6"/>
      <c r="R620" s="6"/>
      <c r="S620" s="6"/>
      <c r="T620" s="6"/>
      <c r="U620" s="6"/>
      <c r="V620" s="6"/>
      <c r="W620" s="6"/>
      <c r="X620" s="6"/>
      <c r="Y620" s="6"/>
      <c r="Z620" s="6"/>
    </row>
    <row r="621" ht="12.0" customHeight="1">
      <c r="A621" s="6"/>
      <c r="B621" s="6"/>
      <c r="C621" s="6"/>
      <c r="D621" s="7"/>
      <c r="E621" s="6"/>
      <c r="F621" s="7"/>
      <c r="G621" s="6"/>
      <c r="H621" s="6"/>
      <c r="I621" s="6"/>
      <c r="J621" s="6"/>
      <c r="K621" s="6"/>
      <c r="L621" s="6"/>
      <c r="M621" s="6"/>
      <c r="N621" s="6"/>
      <c r="O621" s="6"/>
      <c r="P621" s="6"/>
      <c r="Q621" s="6"/>
      <c r="R621" s="6"/>
      <c r="S621" s="6"/>
      <c r="T621" s="6"/>
      <c r="U621" s="6"/>
      <c r="V621" s="6"/>
      <c r="W621" s="6"/>
      <c r="X621" s="6"/>
      <c r="Y621" s="6"/>
      <c r="Z621" s="6"/>
    </row>
    <row r="622" ht="12.0" customHeight="1">
      <c r="A622" s="6"/>
      <c r="B622" s="6"/>
      <c r="C622" s="6"/>
      <c r="D622" s="7"/>
      <c r="E622" s="6"/>
      <c r="F622" s="7"/>
      <c r="G622" s="6"/>
      <c r="H622" s="6"/>
      <c r="I622" s="6"/>
      <c r="J622" s="6"/>
      <c r="K622" s="6"/>
      <c r="L622" s="6"/>
      <c r="M622" s="6"/>
      <c r="N622" s="6"/>
      <c r="O622" s="6"/>
      <c r="P622" s="6"/>
      <c r="Q622" s="6"/>
      <c r="R622" s="6"/>
      <c r="S622" s="6"/>
      <c r="T622" s="6"/>
      <c r="U622" s="6"/>
      <c r="V622" s="6"/>
      <c r="W622" s="6"/>
      <c r="X622" s="6"/>
      <c r="Y622" s="6"/>
      <c r="Z622" s="6"/>
    </row>
    <row r="623" ht="12.0" customHeight="1">
      <c r="A623" s="6"/>
      <c r="B623" s="6"/>
      <c r="C623" s="6"/>
      <c r="D623" s="7"/>
      <c r="E623" s="6"/>
      <c r="F623" s="7"/>
      <c r="G623" s="6"/>
      <c r="H623" s="6"/>
      <c r="I623" s="6"/>
      <c r="J623" s="6"/>
      <c r="K623" s="6"/>
      <c r="L623" s="6"/>
      <c r="M623" s="6"/>
      <c r="N623" s="6"/>
      <c r="O623" s="6"/>
      <c r="P623" s="6"/>
      <c r="Q623" s="6"/>
      <c r="R623" s="6"/>
      <c r="S623" s="6"/>
      <c r="T623" s="6"/>
      <c r="U623" s="6"/>
      <c r="V623" s="6"/>
      <c r="W623" s="6"/>
      <c r="X623" s="6"/>
      <c r="Y623" s="6"/>
      <c r="Z623" s="6"/>
    </row>
    <row r="624" ht="12.0" customHeight="1">
      <c r="A624" s="6"/>
      <c r="B624" s="6"/>
      <c r="C624" s="6"/>
      <c r="D624" s="7"/>
      <c r="E624" s="6"/>
      <c r="F624" s="7"/>
      <c r="G624" s="6"/>
      <c r="H624" s="6"/>
      <c r="I624" s="6"/>
      <c r="J624" s="6"/>
      <c r="K624" s="6"/>
      <c r="L624" s="6"/>
      <c r="M624" s="6"/>
      <c r="N624" s="6"/>
      <c r="O624" s="6"/>
      <c r="P624" s="6"/>
      <c r="Q624" s="6"/>
      <c r="R624" s="6"/>
      <c r="S624" s="6"/>
      <c r="T624" s="6"/>
      <c r="U624" s="6"/>
      <c r="V624" s="6"/>
      <c r="W624" s="6"/>
      <c r="X624" s="6"/>
      <c r="Y624" s="6"/>
      <c r="Z624" s="6"/>
    </row>
    <row r="625" ht="12.0" customHeight="1">
      <c r="A625" s="6"/>
      <c r="B625" s="6"/>
      <c r="C625" s="6"/>
      <c r="D625" s="7"/>
      <c r="E625" s="6"/>
      <c r="F625" s="7"/>
      <c r="G625" s="6"/>
      <c r="H625" s="6"/>
      <c r="I625" s="6"/>
      <c r="J625" s="6"/>
      <c r="K625" s="6"/>
      <c r="L625" s="6"/>
      <c r="M625" s="6"/>
      <c r="N625" s="6"/>
      <c r="O625" s="6"/>
      <c r="P625" s="6"/>
      <c r="Q625" s="6"/>
      <c r="R625" s="6"/>
      <c r="S625" s="6"/>
      <c r="T625" s="6"/>
      <c r="U625" s="6"/>
      <c r="V625" s="6"/>
      <c r="W625" s="6"/>
      <c r="X625" s="6"/>
      <c r="Y625" s="6"/>
      <c r="Z625" s="6"/>
    </row>
    <row r="626" ht="12.0" customHeight="1">
      <c r="A626" s="6"/>
      <c r="B626" s="6"/>
      <c r="C626" s="6"/>
      <c r="D626" s="7"/>
      <c r="E626" s="6"/>
      <c r="F626" s="7"/>
      <c r="G626" s="6"/>
      <c r="H626" s="6"/>
      <c r="I626" s="6"/>
      <c r="J626" s="6"/>
      <c r="K626" s="6"/>
      <c r="L626" s="6"/>
      <c r="M626" s="6"/>
      <c r="N626" s="6"/>
      <c r="O626" s="6"/>
      <c r="P626" s="6"/>
      <c r="Q626" s="6"/>
      <c r="R626" s="6"/>
      <c r="S626" s="6"/>
      <c r="T626" s="6"/>
      <c r="U626" s="6"/>
      <c r="V626" s="6"/>
      <c r="W626" s="6"/>
      <c r="X626" s="6"/>
      <c r="Y626" s="6"/>
      <c r="Z626" s="6"/>
    </row>
    <row r="627" ht="12.0" customHeight="1">
      <c r="A627" s="6"/>
      <c r="B627" s="6"/>
      <c r="C627" s="6"/>
      <c r="D627" s="7"/>
      <c r="E627" s="6"/>
      <c r="F627" s="7"/>
      <c r="G627" s="6"/>
      <c r="H627" s="6"/>
      <c r="I627" s="6"/>
      <c r="J627" s="6"/>
      <c r="K627" s="6"/>
      <c r="L627" s="6"/>
      <c r="M627" s="6"/>
      <c r="N627" s="6"/>
      <c r="O627" s="6"/>
      <c r="P627" s="6"/>
      <c r="Q627" s="6"/>
      <c r="R627" s="6"/>
      <c r="S627" s="6"/>
      <c r="T627" s="6"/>
      <c r="U627" s="6"/>
      <c r="V627" s="6"/>
      <c r="W627" s="6"/>
      <c r="X627" s="6"/>
      <c r="Y627" s="6"/>
      <c r="Z627" s="6"/>
    </row>
    <row r="628" ht="12.0" customHeight="1">
      <c r="A628" s="6"/>
      <c r="B628" s="6"/>
      <c r="C628" s="6"/>
      <c r="D628" s="7"/>
      <c r="E628" s="6"/>
      <c r="F628" s="7"/>
      <c r="G628" s="6"/>
      <c r="H628" s="6"/>
      <c r="I628" s="6"/>
      <c r="J628" s="6"/>
      <c r="K628" s="6"/>
      <c r="L628" s="6"/>
      <c r="M628" s="6"/>
      <c r="N628" s="6"/>
      <c r="O628" s="6"/>
      <c r="P628" s="6"/>
      <c r="Q628" s="6"/>
      <c r="R628" s="6"/>
      <c r="S628" s="6"/>
      <c r="T628" s="6"/>
      <c r="U628" s="6"/>
      <c r="V628" s="6"/>
      <c r="W628" s="6"/>
      <c r="X628" s="6"/>
      <c r="Y628" s="6"/>
      <c r="Z628" s="6"/>
    </row>
    <row r="629" ht="12.0" customHeight="1">
      <c r="A629" s="6"/>
      <c r="B629" s="6"/>
      <c r="C629" s="6"/>
      <c r="D629" s="7"/>
      <c r="E629" s="6"/>
      <c r="F629" s="7"/>
      <c r="G629" s="6"/>
      <c r="H629" s="6"/>
      <c r="I629" s="6"/>
      <c r="J629" s="6"/>
      <c r="K629" s="6"/>
      <c r="L629" s="6"/>
      <c r="M629" s="6"/>
      <c r="N629" s="6"/>
      <c r="O629" s="6"/>
      <c r="P629" s="6"/>
      <c r="Q629" s="6"/>
      <c r="R629" s="6"/>
      <c r="S629" s="6"/>
      <c r="T629" s="6"/>
      <c r="U629" s="6"/>
      <c r="V629" s="6"/>
      <c r="W629" s="6"/>
      <c r="X629" s="6"/>
      <c r="Y629" s="6"/>
      <c r="Z629" s="6"/>
    </row>
    <row r="630" ht="12.0" customHeight="1">
      <c r="A630" s="6"/>
      <c r="B630" s="6"/>
      <c r="C630" s="6"/>
      <c r="D630" s="7"/>
      <c r="E630" s="6"/>
      <c r="F630" s="7"/>
      <c r="G630" s="6"/>
      <c r="H630" s="6"/>
      <c r="I630" s="6"/>
      <c r="J630" s="6"/>
      <c r="K630" s="6"/>
      <c r="L630" s="6"/>
      <c r="M630" s="6"/>
      <c r="N630" s="6"/>
      <c r="O630" s="6"/>
      <c r="P630" s="6"/>
      <c r="Q630" s="6"/>
      <c r="R630" s="6"/>
      <c r="S630" s="6"/>
      <c r="T630" s="6"/>
      <c r="U630" s="6"/>
      <c r="V630" s="6"/>
      <c r="W630" s="6"/>
      <c r="X630" s="6"/>
      <c r="Y630" s="6"/>
      <c r="Z630" s="6"/>
    </row>
    <row r="631" ht="12.0" customHeight="1">
      <c r="A631" s="6"/>
      <c r="B631" s="6"/>
      <c r="C631" s="6"/>
      <c r="D631" s="7"/>
      <c r="E631" s="6"/>
      <c r="F631" s="7"/>
      <c r="G631" s="6"/>
      <c r="H631" s="6"/>
      <c r="I631" s="6"/>
      <c r="J631" s="6"/>
      <c r="K631" s="6"/>
      <c r="L631" s="6"/>
      <c r="M631" s="6"/>
      <c r="N631" s="6"/>
      <c r="O631" s="6"/>
      <c r="P631" s="6"/>
      <c r="Q631" s="6"/>
      <c r="R631" s="6"/>
      <c r="S631" s="6"/>
      <c r="T631" s="6"/>
      <c r="U631" s="6"/>
      <c r="V631" s="6"/>
      <c r="W631" s="6"/>
      <c r="X631" s="6"/>
      <c r="Y631" s="6"/>
      <c r="Z631" s="6"/>
    </row>
    <row r="632" ht="12.0" customHeight="1">
      <c r="A632" s="6"/>
      <c r="B632" s="6"/>
      <c r="C632" s="6"/>
      <c r="D632" s="7"/>
      <c r="E632" s="6"/>
      <c r="F632" s="7"/>
      <c r="G632" s="6"/>
      <c r="H632" s="6"/>
      <c r="I632" s="6"/>
      <c r="J632" s="6"/>
      <c r="K632" s="6"/>
      <c r="L632" s="6"/>
      <c r="M632" s="6"/>
      <c r="N632" s="6"/>
      <c r="O632" s="6"/>
      <c r="P632" s="6"/>
      <c r="Q632" s="6"/>
      <c r="R632" s="6"/>
      <c r="S632" s="6"/>
      <c r="T632" s="6"/>
      <c r="U632" s="6"/>
      <c r="V632" s="6"/>
      <c r="W632" s="6"/>
      <c r="X632" s="6"/>
      <c r="Y632" s="6"/>
      <c r="Z632" s="6"/>
    </row>
    <row r="633" ht="12.0" customHeight="1">
      <c r="A633" s="6"/>
      <c r="B633" s="6"/>
      <c r="C633" s="6"/>
      <c r="D633" s="7"/>
      <c r="E633" s="6"/>
      <c r="F633" s="7"/>
      <c r="G633" s="6"/>
      <c r="H633" s="6"/>
      <c r="I633" s="6"/>
      <c r="J633" s="6"/>
      <c r="K633" s="6"/>
      <c r="L633" s="6"/>
      <c r="M633" s="6"/>
      <c r="N633" s="6"/>
      <c r="O633" s="6"/>
      <c r="P633" s="6"/>
      <c r="Q633" s="6"/>
      <c r="R633" s="6"/>
      <c r="S633" s="6"/>
      <c r="T633" s="6"/>
      <c r="U633" s="6"/>
      <c r="V633" s="6"/>
      <c r="W633" s="6"/>
      <c r="X633" s="6"/>
      <c r="Y633" s="6"/>
      <c r="Z633" s="6"/>
    </row>
    <row r="634" ht="12.0" customHeight="1">
      <c r="A634" s="6"/>
      <c r="B634" s="6"/>
      <c r="C634" s="6"/>
      <c r="D634" s="7"/>
      <c r="E634" s="6"/>
      <c r="F634" s="7"/>
      <c r="G634" s="6"/>
      <c r="H634" s="6"/>
      <c r="I634" s="6"/>
      <c r="J634" s="6"/>
      <c r="K634" s="6"/>
      <c r="L634" s="6"/>
      <c r="M634" s="6"/>
      <c r="N634" s="6"/>
      <c r="O634" s="6"/>
      <c r="P634" s="6"/>
      <c r="Q634" s="6"/>
      <c r="R634" s="6"/>
      <c r="S634" s="6"/>
      <c r="T634" s="6"/>
      <c r="U634" s="6"/>
      <c r="V634" s="6"/>
      <c r="W634" s="6"/>
      <c r="X634" s="6"/>
      <c r="Y634" s="6"/>
      <c r="Z634" s="6"/>
    </row>
    <row r="635" ht="12.0" customHeight="1">
      <c r="A635" s="6"/>
      <c r="B635" s="6"/>
      <c r="C635" s="6"/>
      <c r="D635" s="7"/>
      <c r="E635" s="6"/>
      <c r="F635" s="7"/>
      <c r="G635" s="6"/>
      <c r="H635" s="6"/>
      <c r="I635" s="6"/>
      <c r="J635" s="6"/>
      <c r="K635" s="6"/>
      <c r="L635" s="6"/>
      <c r="M635" s="6"/>
      <c r="N635" s="6"/>
      <c r="O635" s="6"/>
      <c r="P635" s="6"/>
      <c r="Q635" s="6"/>
      <c r="R635" s="6"/>
      <c r="S635" s="6"/>
      <c r="T635" s="6"/>
      <c r="U635" s="6"/>
      <c r="V635" s="6"/>
      <c r="W635" s="6"/>
      <c r="X635" s="6"/>
      <c r="Y635" s="6"/>
      <c r="Z635" s="6"/>
    </row>
    <row r="636" ht="12.0" customHeight="1">
      <c r="A636" s="6"/>
      <c r="B636" s="6"/>
      <c r="C636" s="6"/>
      <c r="D636" s="7"/>
      <c r="E636" s="6"/>
      <c r="F636" s="7"/>
      <c r="G636" s="6"/>
      <c r="H636" s="6"/>
      <c r="I636" s="6"/>
      <c r="J636" s="6"/>
      <c r="K636" s="6"/>
      <c r="L636" s="6"/>
      <c r="M636" s="6"/>
      <c r="N636" s="6"/>
      <c r="O636" s="6"/>
      <c r="P636" s="6"/>
      <c r="Q636" s="6"/>
      <c r="R636" s="6"/>
      <c r="S636" s="6"/>
      <c r="T636" s="6"/>
      <c r="U636" s="6"/>
      <c r="V636" s="6"/>
      <c r="W636" s="6"/>
      <c r="X636" s="6"/>
      <c r="Y636" s="6"/>
      <c r="Z636" s="6"/>
    </row>
    <row r="637" ht="12.0" customHeight="1">
      <c r="A637" s="6"/>
      <c r="B637" s="6"/>
      <c r="C637" s="6"/>
      <c r="D637" s="7"/>
      <c r="E637" s="6"/>
      <c r="F637" s="7"/>
      <c r="G637" s="6"/>
      <c r="H637" s="6"/>
      <c r="I637" s="6"/>
      <c r="J637" s="6"/>
      <c r="K637" s="6"/>
      <c r="L637" s="6"/>
      <c r="M637" s="6"/>
      <c r="N637" s="6"/>
      <c r="O637" s="6"/>
      <c r="P637" s="6"/>
      <c r="Q637" s="6"/>
      <c r="R637" s="6"/>
      <c r="S637" s="6"/>
      <c r="T637" s="6"/>
      <c r="U637" s="6"/>
      <c r="V637" s="6"/>
      <c r="W637" s="6"/>
      <c r="X637" s="6"/>
      <c r="Y637" s="6"/>
      <c r="Z637" s="6"/>
    </row>
    <row r="638" ht="12.0" customHeight="1">
      <c r="A638" s="6"/>
      <c r="B638" s="6"/>
      <c r="C638" s="6"/>
      <c r="D638" s="7"/>
      <c r="E638" s="6"/>
      <c r="F638" s="7"/>
      <c r="G638" s="6"/>
      <c r="H638" s="6"/>
      <c r="I638" s="6"/>
      <c r="J638" s="6"/>
      <c r="K638" s="6"/>
      <c r="L638" s="6"/>
      <c r="M638" s="6"/>
      <c r="N638" s="6"/>
      <c r="O638" s="6"/>
      <c r="P638" s="6"/>
      <c r="Q638" s="6"/>
      <c r="R638" s="6"/>
      <c r="S638" s="6"/>
      <c r="T638" s="6"/>
      <c r="U638" s="6"/>
      <c r="V638" s="6"/>
      <c r="W638" s="6"/>
      <c r="X638" s="6"/>
      <c r="Y638" s="6"/>
      <c r="Z638" s="6"/>
    </row>
    <row r="639" ht="12.0" customHeight="1">
      <c r="A639" s="6"/>
      <c r="B639" s="6"/>
      <c r="C639" s="6"/>
      <c r="D639" s="7"/>
      <c r="E639" s="6"/>
      <c r="F639" s="7"/>
      <c r="G639" s="6"/>
      <c r="H639" s="6"/>
      <c r="I639" s="6"/>
      <c r="J639" s="6"/>
      <c r="K639" s="6"/>
      <c r="L639" s="6"/>
      <c r="M639" s="6"/>
      <c r="N639" s="6"/>
      <c r="O639" s="6"/>
      <c r="P639" s="6"/>
      <c r="Q639" s="6"/>
      <c r="R639" s="6"/>
      <c r="S639" s="6"/>
      <c r="T639" s="6"/>
      <c r="U639" s="6"/>
      <c r="V639" s="6"/>
      <c r="W639" s="6"/>
      <c r="X639" s="6"/>
      <c r="Y639" s="6"/>
      <c r="Z639" s="6"/>
    </row>
    <row r="640" ht="12.0" customHeight="1">
      <c r="A640" s="6"/>
      <c r="B640" s="6"/>
      <c r="C640" s="6"/>
      <c r="D640" s="7"/>
      <c r="E640" s="6"/>
      <c r="F640" s="7"/>
      <c r="G640" s="6"/>
      <c r="H640" s="6"/>
      <c r="I640" s="6"/>
      <c r="J640" s="6"/>
      <c r="K640" s="6"/>
      <c r="L640" s="6"/>
      <c r="M640" s="6"/>
      <c r="N640" s="6"/>
      <c r="O640" s="6"/>
      <c r="P640" s="6"/>
      <c r="Q640" s="6"/>
      <c r="R640" s="6"/>
      <c r="S640" s="6"/>
      <c r="T640" s="6"/>
      <c r="U640" s="6"/>
      <c r="V640" s="6"/>
      <c r="W640" s="6"/>
      <c r="X640" s="6"/>
      <c r="Y640" s="6"/>
      <c r="Z640" s="6"/>
    </row>
    <row r="641" ht="12.0" customHeight="1">
      <c r="A641" s="6"/>
      <c r="B641" s="6"/>
      <c r="C641" s="6"/>
      <c r="D641" s="7"/>
      <c r="E641" s="6"/>
      <c r="F641" s="7"/>
      <c r="G641" s="6"/>
      <c r="H641" s="6"/>
      <c r="I641" s="6"/>
      <c r="J641" s="6"/>
      <c r="K641" s="6"/>
      <c r="L641" s="6"/>
      <c r="M641" s="6"/>
      <c r="N641" s="6"/>
      <c r="O641" s="6"/>
      <c r="P641" s="6"/>
      <c r="Q641" s="6"/>
      <c r="R641" s="6"/>
      <c r="S641" s="6"/>
      <c r="T641" s="6"/>
      <c r="U641" s="6"/>
      <c r="V641" s="6"/>
      <c r="W641" s="6"/>
      <c r="X641" s="6"/>
      <c r="Y641" s="6"/>
      <c r="Z641" s="6"/>
    </row>
    <row r="642" ht="12.0" customHeight="1">
      <c r="A642" s="6"/>
      <c r="B642" s="6"/>
      <c r="C642" s="6"/>
      <c r="D642" s="7"/>
      <c r="E642" s="6"/>
      <c r="F642" s="7"/>
      <c r="G642" s="6"/>
      <c r="H642" s="6"/>
      <c r="I642" s="6"/>
      <c r="J642" s="6"/>
      <c r="K642" s="6"/>
      <c r="L642" s="6"/>
      <c r="M642" s="6"/>
      <c r="N642" s="6"/>
      <c r="O642" s="6"/>
      <c r="P642" s="6"/>
      <c r="Q642" s="6"/>
      <c r="R642" s="6"/>
      <c r="S642" s="6"/>
      <c r="T642" s="6"/>
      <c r="U642" s="6"/>
      <c r="V642" s="6"/>
      <c r="W642" s="6"/>
      <c r="X642" s="6"/>
      <c r="Y642" s="6"/>
      <c r="Z642" s="6"/>
    </row>
    <row r="643" ht="12.0" customHeight="1">
      <c r="A643" s="6"/>
      <c r="B643" s="6"/>
      <c r="C643" s="6"/>
      <c r="D643" s="7"/>
      <c r="E643" s="6"/>
      <c r="F643" s="7"/>
      <c r="G643" s="6"/>
      <c r="H643" s="6"/>
      <c r="I643" s="6"/>
      <c r="J643" s="6"/>
      <c r="K643" s="6"/>
      <c r="L643" s="6"/>
      <c r="M643" s="6"/>
      <c r="N643" s="6"/>
      <c r="O643" s="6"/>
      <c r="P643" s="6"/>
      <c r="Q643" s="6"/>
      <c r="R643" s="6"/>
      <c r="S643" s="6"/>
      <c r="T643" s="6"/>
      <c r="U643" s="6"/>
      <c r="V643" s="6"/>
      <c r="W643" s="6"/>
      <c r="X643" s="6"/>
      <c r="Y643" s="6"/>
      <c r="Z643" s="6"/>
    </row>
    <row r="644" ht="12.0" customHeight="1">
      <c r="A644" s="6"/>
      <c r="B644" s="6"/>
      <c r="C644" s="6"/>
      <c r="D644" s="7"/>
      <c r="E644" s="6"/>
      <c r="F644" s="7"/>
      <c r="G644" s="6"/>
      <c r="H644" s="6"/>
      <c r="I644" s="6"/>
      <c r="J644" s="6"/>
      <c r="K644" s="6"/>
      <c r="L644" s="6"/>
      <c r="M644" s="6"/>
      <c r="N644" s="6"/>
      <c r="O644" s="6"/>
      <c r="P644" s="6"/>
      <c r="Q644" s="6"/>
      <c r="R644" s="6"/>
      <c r="S644" s="6"/>
      <c r="T644" s="6"/>
      <c r="U644" s="6"/>
      <c r="V644" s="6"/>
      <c r="W644" s="6"/>
      <c r="X644" s="6"/>
      <c r="Y644" s="6"/>
      <c r="Z644" s="6"/>
    </row>
    <row r="645" ht="12.0" customHeight="1">
      <c r="A645" s="6"/>
      <c r="B645" s="6"/>
      <c r="C645" s="6"/>
      <c r="D645" s="7"/>
      <c r="E645" s="6"/>
      <c r="F645" s="7"/>
      <c r="G645" s="6"/>
      <c r="H645" s="6"/>
      <c r="I645" s="6"/>
      <c r="J645" s="6"/>
      <c r="K645" s="6"/>
      <c r="L645" s="6"/>
      <c r="M645" s="6"/>
      <c r="N645" s="6"/>
      <c r="O645" s="6"/>
      <c r="P645" s="6"/>
      <c r="Q645" s="6"/>
      <c r="R645" s="6"/>
      <c r="S645" s="6"/>
      <c r="T645" s="6"/>
      <c r="U645" s="6"/>
      <c r="V645" s="6"/>
      <c r="W645" s="6"/>
      <c r="X645" s="6"/>
      <c r="Y645" s="6"/>
      <c r="Z645" s="6"/>
    </row>
    <row r="646" ht="12.0" customHeight="1">
      <c r="A646" s="6"/>
      <c r="B646" s="6"/>
      <c r="C646" s="6"/>
      <c r="D646" s="7"/>
      <c r="E646" s="6"/>
      <c r="F646" s="7"/>
      <c r="G646" s="6"/>
      <c r="H646" s="6"/>
      <c r="I646" s="6"/>
      <c r="J646" s="6"/>
      <c r="K646" s="6"/>
      <c r="L646" s="6"/>
      <c r="M646" s="6"/>
      <c r="N646" s="6"/>
      <c r="O646" s="6"/>
      <c r="P646" s="6"/>
      <c r="Q646" s="6"/>
      <c r="R646" s="6"/>
      <c r="S646" s="6"/>
      <c r="T646" s="6"/>
      <c r="U646" s="6"/>
      <c r="V646" s="6"/>
      <c r="W646" s="6"/>
      <c r="X646" s="6"/>
      <c r="Y646" s="6"/>
      <c r="Z646" s="6"/>
    </row>
    <row r="647" ht="12.0" customHeight="1">
      <c r="A647" s="6"/>
      <c r="B647" s="6"/>
      <c r="C647" s="6"/>
      <c r="D647" s="7"/>
      <c r="E647" s="6"/>
      <c r="F647" s="7"/>
      <c r="G647" s="6"/>
      <c r="H647" s="6"/>
      <c r="I647" s="6"/>
      <c r="J647" s="6"/>
      <c r="K647" s="6"/>
      <c r="L647" s="6"/>
      <c r="M647" s="6"/>
      <c r="N647" s="6"/>
      <c r="O647" s="6"/>
      <c r="P647" s="6"/>
      <c r="Q647" s="6"/>
      <c r="R647" s="6"/>
      <c r="S647" s="6"/>
      <c r="T647" s="6"/>
      <c r="U647" s="6"/>
      <c r="V647" s="6"/>
      <c r="W647" s="6"/>
      <c r="X647" s="6"/>
      <c r="Y647" s="6"/>
      <c r="Z647" s="6"/>
    </row>
    <row r="648" ht="12.0" customHeight="1">
      <c r="A648" s="6"/>
      <c r="B648" s="6"/>
      <c r="C648" s="6"/>
      <c r="D648" s="7"/>
      <c r="E648" s="6"/>
      <c r="F648" s="7"/>
      <c r="G648" s="6"/>
      <c r="H648" s="6"/>
      <c r="I648" s="6"/>
      <c r="J648" s="6"/>
      <c r="K648" s="6"/>
      <c r="L648" s="6"/>
      <c r="M648" s="6"/>
      <c r="N648" s="6"/>
      <c r="O648" s="6"/>
      <c r="P648" s="6"/>
      <c r="Q648" s="6"/>
      <c r="R648" s="6"/>
      <c r="S648" s="6"/>
      <c r="T648" s="6"/>
      <c r="U648" s="6"/>
      <c r="V648" s="6"/>
      <c r="W648" s="6"/>
      <c r="X648" s="6"/>
      <c r="Y648" s="6"/>
      <c r="Z648" s="6"/>
    </row>
    <row r="649" ht="12.0" customHeight="1">
      <c r="A649" s="6"/>
      <c r="B649" s="6"/>
      <c r="C649" s="6"/>
      <c r="D649" s="7"/>
      <c r="E649" s="6"/>
      <c r="F649" s="7"/>
      <c r="G649" s="6"/>
      <c r="H649" s="6"/>
      <c r="I649" s="6"/>
      <c r="J649" s="6"/>
      <c r="K649" s="6"/>
      <c r="L649" s="6"/>
      <c r="M649" s="6"/>
      <c r="N649" s="6"/>
      <c r="O649" s="6"/>
      <c r="P649" s="6"/>
      <c r="Q649" s="6"/>
      <c r="R649" s="6"/>
      <c r="S649" s="6"/>
      <c r="T649" s="6"/>
      <c r="U649" s="6"/>
      <c r="V649" s="6"/>
      <c r="W649" s="6"/>
      <c r="X649" s="6"/>
      <c r="Y649" s="6"/>
      <c r="Z649" s="6"/>
    </row>
    <row r="650" ht="12.0" customHeight="1">
      <c r="A650" s="6"/>
      <c r="B650" s="6"/>
      <c r="C650" s="6"/>
      <c r="D650" s="7"/>
      <c r="E650" s="6"/>
      <c r="F650" s="7"/>
      <c r="G650" s="6"/>
      <c r="H650" s="6"/>
      <c r="I650" s="6"/>
      <c r="J650" s="6"/>
      <c r="K650" s="6"/>
      <c r="L650" s="6"/>
      <c r="M650" s="6"/>
      <c r="N650" s="6"/>
      <c r="O650" s="6"/>
      <c r="P650" s="6"/>
      <c r="Q650" s="6"/>
      <c r="R650" s="6"/>
      <c r="S650" s="6"/>
      <c r="T650" s="6"/>
      <c r="U650" s="6"/>
      <c r="V650" s="6"/>
      <c r="W650" s="6"/>
      <c r="X650" s="6"/>
      <c r="Y650" s="6"/>
      <c r="Z650" s="6"/>
    </row>
    <row r="651" ht="12.0" customHeight="1">
      <c r="A651" s="6"/>
      <c r="B651" s="6"/>
      <c r="C651" s="6"/>
      <c r="D651" s="7"/>
      <c r="E651" s="6"/>
      <c r="F651" s="7"/>
      <c r="G651" s="6"/>
      <c r="H651" s="6"/>
      <c r="I651" s="6"/>
      <c r="J651" s="6"/>
      <c r="K651" s="6"/>
      <c r="L651" s="6"/>
      <c r="M651" s="6"/>
      <c r="N651" s="6"/>
      <c r="O651" s="6"/>
      <c r="P651" s="6"/>
      <c r="Q651" s="6"/>
      <c r="R651" s="6"/>
      <c r="S651" s="6"/>
      <c r="T651" s="6"/>
      <c r="U651" s="6"/>
      <c r="V651" s="6"/>
      <c r="W651" s="6"/>
      <c r="X651" s="6"/>
      <c r="Y651" s="6"/>
      <c r="Z651" s="6"/>
    </row>
    <row r="652" ht="12.0" customHeight="1">
      <c r="A652" s="6"/>
      <c r="B652" s="6"/>
      <c r="C652" s="6"/>
      <c r="D652" s="7"/>
      <c r="E652" s="6"/>
      <c r="F652" s="7"/>
      <c r="G652" s="6"/>
      <c r="H652" s="6"/>
      <c r="I652" s="6"/>
      <c r="J652" s="6"/>
      <c r="K652" s="6"/>
      <c r="L652" s="6"/>
      <c r="M652" s="6"/>
      <c r="N652" s="6"/>
      <c r="O652" s="6"/>
      <c r="P652" s="6"/>
      <c r="Q652" s="6"/>
      <c r="R652" s="6"/>
      <c r="S652" s="6"/>
      <c r="T652" s="6"/>
      <c r="U652" s="6"/>
      <c r="V652" s="6"/>
      <c r="W652" s="6"/>
      <c r="X652" s="6"/>
      <c r="Y652" s="6"/>
      <c r="Z652" s="6"/>
    </row>
    <row r="653" ht="12.0" customHeight="1">
      <c r="A653" s="6"/>
      <c r="B653" s="6"/>
      <c r="C653" s="6"/>
      <c r="D653" s="7"/>
      <c r="E653" s="6"/>
      <c r="F653" s="7"/>
      <c r="G653" s="6"/>
      <c r="H653" s="6"/>
      <c r="I653" s="6"/>
      <c r="J653" s="6"/>
      <c r="K653" s="6"/>
      <c r="L653" s="6"/>
      <c r="M653" s="6"/>
      <c r="N653" s="6"/>
      <c r="O653" s="6"/>
      <c r="P653" s="6"/>
      <c r="Q653" s="6"/>
      <c r="R653" s="6"/>
      <c r="S653" s="6"/>
      <c r="T653" s="6"/>
      <c r="U653" s="6"/>
      <c r="V653" s="6"/>
      <c r="W653" s="6"/>
      <c r="X653" s="6"/>
      <c r="Y653" s="6"/>
      <c r="Z653" s="6"/>
    </row>
    <row r="654" ht="12.0" customHeight="1">
      <c r="A654" s="6"/>
      <c r="B654" s="6"/>
      <c r="C654" s="6"/>
      <c r="D654" s="7"/>
      <c r="E654" s="6"/>
      <c r="F654" s="7"/>
      <c r="G654" s="6"/>
      <c r="H654" s="6"/>
      <c r="I654" s="6"/>
      <c r="J654" s="6"/>
      <c r="K654" s="6"/>
      <c r="L654" s="6"/>
      <c r="M654" s="6"/>
      <c r="N654" s="6"/>
      <c r="O654" s="6"/>
      <c r="P654" s="6"/>
      <c r="Q654" s="6"/>
      <c r="R654" s="6"/>
      <c r="S654" s="6"/>
      <c r="T654" s="6"/>
      <c r="U654" s="6"/>
      <c r="V654" s="6"/>
      <c r="W654" s="6"/>
      <c r="X654" s="6"/>
      <c r="Y654" s="6"/>
      <c r="Z654" s="6"/>
    </row>
    <row r="655" ht="12.0" customHeight="1">
      <c r="A655" s="6"/>
      <c r="B655" s="6"/>
      <c r="C655" s="6"/>
      <c r="D655" s="7"/>
      <c r="E655" s="6"/>
      <c r="F655" s="7"/>
      <c r="G655" s="6"/>
      <c r="H655" s="6"/>
      <c r="I655" s="6"/>
      <c r="J655" s="6"/>
      <c r="K655" s="6"/>
      <c r="L655" s="6"/>
      <c r="M655" s="6"/>
      <c r="N655" s="6"/>
      <c r="O655" s="6"/>
      <c r="P655" s="6"/>
      <c r="Q655" s="6"/>
      <c r="R655" s="6"/>
      <c r="S655" s="6"/>
      <c r="T655" s="6"/>
      <c r="U655" s="6"/>
      <c r="V655" s="6"/>
      <c r="W655" s="6"/>
      <c r="X655" s="6"/>
      <c r="Y655" s="6"/>
      <c r="Z655" s="6"/>
    </row>
    <row r="656" ht="12.0" customHeight="1">
      <c r="A656" s="6"/>
      <c r="B656" s="6"/>
      <c r="C656" s="6"/>
      <c r="D656" s="7"/>
      <c r="E656" s="6"/>
      <c r="F656" s="7"/>
      <c r="G656" s="6"/>
      <c r="H656" s="6"/>
      <c r="I656" s="6"/>
      <c r="J656" s="6"/>
      <c r="K656" s="6"/>
      <c r="L656" s="6"/>
      <c r="M656" s="6"/>
      <c r="N656" s="6"/>
      <c r="O656" s="6"/>
      <c r="P656" s="6"/>
      <c r="Q656" s="6"/>
      <c r="R656" s="6"/>
      <c r="S656" s="6"/>
      <c r="T656" s="6"/>
      <c r="U656" s="6"/>
      <c r="V656" s="6"/>
      <c r="W656" s="6"/>
      <c r="X656" s="6"/>
      <c r="Y656" s="6"/>
      <c r="Z656" s="6"/>
    </row>
    <row r="657" ht="12.0" customHeight="1">
      <c r="A657" s="6"/>
      <c r="B657" s="6"/>
      <c r="C657" s="6"/>
      <c r="D657" s="7"/>
      <c r="E657" s="6"/>
      <c r="F657" s="7"/>
      <c r="G657" s="6"/>
      <c r="H657" s="6"/>
      <c r="I657" s="6"/>
      <c r="J657" s="6"/>
      <c r="K657" s="6"/>
      <c r="L657" s="6"/>
      <c r="M657" s="6"/>
      <c r="N657" s="6"/>
      <c r="O657" s="6"/>
      <c r="P657" s="6"/>
      <c r="Q657" s="6"/>
      <c r="R657" s="6"/>
      <c r="S657" s="6"/>
      <c r="T657" s="6"/>
      <c r="U657" s="6"/>
      <c r="V657" s="6"/>
      <c r="W657" s="6"/>
      <c r="X657" s="6"/>
      <c r="Y657" s="6"/>
      <c r="Z657" s="6"/>
    </row>
    <row r="658" ht="12.0" customHeight="1">
      <c r="A658" s="6"/>
      <c r="B658" s="6"/>
      <c r="C658" s="6"/>
      <c r="D658" s="7"/>
      <c r="E658" s="6"/>
      <c r="F658" s="7"/>
      <c r="G658" s="6"/>
      <c r="H658" s="6"/>
      <c r="I658" s="6"/>
      <c r="J658" s="6"/>
      <c r="K658" s="6"/>
      <c r="L658" s="6"/>
      <c r="M658" s="6"/>
      <c r="N658" s="6"/>
      <c r="O658" s="6"/>
      <c r="P658" s="6"/>
      <c r="Q658" s="6"/>
      <c r="R658" s="6"/>
      <c r="S658" s="6"/>
      <c r="T658" s="6"/>
      <c r="U658" s="6"/>
      <c r="V658" s="6"/>
      <c r="W658" s="6"/>
      <c r="X658" s="6"/>
      <c r="Y658" s="6"/>
      <c r="Z658" s="6"/>
    </row>
    <row r="659" ht="12.0" customHeight="1">
      <c r="A659" s="6"/>
      <c r="B659" s="6"/>
      <c r="C659" s="6"/>
      <c r="D659" s="7"/>
      <c r="E659" s="6"/>
      <c r="F659" s="7"/>
      <c r="G659" s="6"/>
      <c r="H659" s="6"/>
      <c r="I659" s="6"/>
      <c r="J659" s="6"/>
      <c r="K659" s="6"/>
      <c r="L659" s="6"/>
      <c r="M659" s="6"/>
      <c r="N659" s="6"/>
      <c r="O659" s="6"/>
      <c r="P659" s="6"/>
      <c r="Q659" s="6"/>
      <c r="R659" s="6"/>
      <c r="S659" s="6"/>
      <c r="T659" s="6"/>
      <c r="U659" s="6"/>
      <c r="V659" s="6"/>
      <c r="W659" s="6"/>
      <c r="X659" s="6"/>
      <c r="Y659" s="6"/>
      <c r="Z659" s="6"/>
    </row>
    <row r="660" ht="12.0" customHeight="1">
      <c r="A660" s="6"/>
      <c r="B660" s="6"/>
      <c r="C660" s="6"/>
      <c r="D660" s="7"/>
      <c r="E660" s="6"/>
      <c r="F660" s="7"/>
      <c r="G660" s="6"/>
      <c r="H660" s="6"/>
      <c r="I660" s="6"/>
      <c r="J660" s="6"/>
      <c r="K660" s="6"/>
      <c r="L660" s="6"/>
      <c r="M660" s="6"/>
      <c r="N660" s="6"/>
      <c r="O660" s="6"/>
      <c r="P660" s="6"/>
      <c r="Q660" s="6"/>
      <c r="R660" s="6"/>
      <c r="S660" s="6"/>
      <c r="T660" s="6"/>
      <c r="U660" s="6"/>
      <c r="V660" s="6"/>
      <c r="W660" s="6"/>
      <c r="X660" s="6"/>
      <c r="Y660" s="6"/>
      <c r="Z660" s="6"/>
    </row>
    <row r="661" ht="12.0" customHeight="1">
      <c r="A661" s="6"/>
      <c r="B661" s="6"/>
      <c r="C661" s="6"/>
      <c r="D661" s="7"/>
      <c r="E661" s="6"/>
      <c r="F661" s="7"/>
      <c r="G661" s="6"/>
      <c r="H661" s="6"/>
      <c r="I661" s="6"/>
      <c r="J661" s="6"/>
      <c r="K661" s="6"/>
      <c r="L661" s="6"/>
      <c r="M661" s="6"/>
      <c r="N661" s="6"/>
      <c r="O661" s="6"/>
      <c r="P661" s="6"/>
      <c r="Q661" s="6"/>
      <c r="R661" s="6"/>
      <c r="S661" s="6"/>
      <c r="T661" s="6"/>
      <c r="U661" s="6"/>
      <c r="V661" s="6"/>
      <c r="W661" s="6"/>
      <c r="X661" s="6"/>
      <c r="Y661" s="6"/>
      <c r="Z661" s="6"/>
    </row>
    <row r="662" ht="12.0" customHeight="1">
      <c r="A662" s="6"/>
      <c r="B662" s="6"/>
      <c r="C662" s="6"/>
      <c r="D662" s="7"/>
      <c r="E662" s="6"/>
      <c r="F662" s="7"/>
      <c r="G662" s="6"/>
      <c r="H662" s="6"/>
      <c r="I662" s="6"/>
      <c r="J662" s="6"/>
      <c r="K662" s="6"/>
      <c r="L662" s="6"/>
      <c r="M662" s="6"/>
      <c r="N662" s="6"/>
      <c r="O662" s="6"/>
      <c r="P662" s="6"/>
      <c r="Q662" s="6"/>
      <c r="R662" s="6"/>
      <c r="S662" s="6"/>
      <c r="T662" s="6"/>
      <c r="U662" s="6"/>
      <c r="V662" s="6"/>
      <c r="W662" s="6"/>
      <c r="X662" s="6"/>
      <c r="Y662" s="6"/>
      <c r="Z662" s="6"/>
    </row>
    <row r="663" ht="12.0" customHeight="1">
      <c r="A663" s="6"/>
      <c r="B663" s="6"/>
      <c r="C663" s="6"/>
      <c r="D663" s="7"/>
      <c r="E663" s="6"/>
      <c r="F663" s="7"/>
      <c r="G663" s="6"/>
      <c r="H663" s="6"/>
      <c r="I663" s="6"/>
      <c r="J663" s="6"/>
      <c r="K663" s="6"/>
      <c r="L663" s="6"/>
      <c r="M663" s="6"/>
      <c r="N663" s="6"/>
      <c r="O663" s="6"/>
      <c r="P663" s="6"/>
      <c r="Q663" s="6"/>
      <c r="R663" s="6"/>
      <c r="S663" s="6"/>
      <c r="T663" s="6"/>
      <c r="U663" s="6"/>
      <c r="V663" s="6"/>
      <c r="W663" s="6"/>
      <c r="X663" s="6"/>
      <c r="Y663" s="6"/>
      <c r="Z663" s="6"/>
    </row>
    <row r="664" ht="12.0" customHeight="1">
      <c r="A664" s="6"/>
      <c r="B664" s="6"/>
      <c r="C664" s="6"/>
      <c r="D664" s="7"/>
      <c r="E664" s="6"/>
      <c r="F664" s="7"/>
      <c r="G664" s="6"/>
      <c r="H664" s="6"/>
      <c r="I664" s="6"/>
      <c r="J664" s="6"/>
      <c r="K664" s="6"/>
      <c r="L664" s="6"/>
      <c r="M664" s="6"/>
      <c r="N664" s="6"/>
      <c r="O664" s="6"/>
      <c r="P664" s="6"/>
      <c r="Q664" s="6"/>
      <c r="R664" s="6"/>
      <c r="S664" s="6"/>
      <c r="T664" s="6"/>
      <c r="U664" s="6"/>
      <c r="V664" s="6"/>
      <c r="W664" s="6"/>
      <c r="X664" s="6"/>
      <c r="Y664" s="6"/>
      <c r="Z664" s="6"/>
    </row>
    <row r="665" ht="12.0" customHeight="1">
      <c r="A665" s="6"/>
      <c r="B665" s="6"/>
      <c r="C665" s="6"/>
      <c r="D665" s="7"/>
      <c r="E665" s="6"/>
      <c r="F665" s="7"/>
      <c r="G665" s="6"/>
      <c r="H665" s="6"/>
      <c r="I665" s="6"/>
      <c r="J665" s="6"/>
      <c r="K665" s="6"/>
      <c r="L665" s="6"/>
      <c r="M665" s="6"/>
      <c r="N665" s="6"/>
      <c r="O665" s="6"/>
      <c r="P665" s="6"/>
      <c r="Q665" s="6"/>
      <c r="R665" s="6"/>
      <c r="S665" s="6"/>
      <c r="T665" s="6"/>
      <c r="U665" s="6"/>
      <c r="V665" s="6"/>
      <c r="W665" s="6"/>
      <c r="X665" s="6"/>
      <c r="Y665" s="6"/>
      <c r="Z665" s="6"/>
    </row>
    <row r="666" ht="12.0" customHeight="1">
      <c r="A666" s="6"/>
      <c r="B666" s="6"/>
      <c r="C666" s="6"/>
      <c r="D666" s="7"/>
      <c r="E666" s="6"/>
      <c r="F666" s="7"/>
      <c r="G666" s="6"/>
      <c r="H666" s="6"/>
      <c r="I666" s="6"/>
      <c r="J666" s="6"/>
      <c r="K666" s="6"/>
      <c r="L666" s="6"/>
      <c r="M666" s="6"/>
      <c r="N666" s="6"/>
      <c r="O666" s="6"/>
      <c r="P666" s="6"/>
      <c r="Q666" s="6"/>
      <c r="R666" s="6"/>
      <c r="S666" s="6"/>
      <c r="T666" s="6"/>
      <c r="U666" s="6"/>
      <c r="V666" s="6"/>
      <c r="W666" s="6"/>
      <c r="X666" s="6"/>
      <c r="Y666" s="6"/>
      <c r="Z666" s="6"/>
    </row>
    <row r="667" ht="12.0" customHeight="1">
      <c r="A667" s="6"/>
      <c r="B667" s="6"/>
      <c r="C667" s="6"/>
      <c r="D667" s="7"/>
      <c r="E667" s="6"/>
      <c r="F667" s="7"/>
      <c r="G667" s="6"/>
      <c r="H667" s="6"/>
      <c r="I667" s="6"/>
      <c r="J667" s="6"/>
      <c r="K667" s="6"/>
      <c r="L667" s="6"/>
      <c r="M667" s="6"/>
      <c r="N667" s="6"/>
      <c r="O667" s="6"/>
      <c r="P667" s="6"/>
      <c r="Q667" s="6"/>
      <c r="R667" s="6"/>
      <c r="S667" s="6"/>
      <c r="T667" s="6"/>
      <c r="U667" s="6"/>
      <c r="V667" s="6"/>
      <c r="W667" s="6"/>
      <c r="X667" s="6"/>
      <c r="Y667" s="6"/>
      <c r="Z667" s="6"/>
    </row>
    <row r="668" ht="12.0" customHeight="1">
      <c r="A668" s="6"/>
      <c r="B668" s="6"/>
      <c r="C668" s="6"/>
      <c r="D668" s="7"/>
      <c r="E668" s="6"/>
      <c r="F668" s="7"/>
      <c r="G668" s="6"/>
      <c r="H668" s="6"/>
      <c r="I668" s="6"/>
      <c r="J668" s="6"/>
      <c r="K668" s="6"/>
      <c r="L668" s="6"/>
      <c r="M668" s="6"/>
      <c r="N668" s="6"/>
      <c r="O668" s="6"/>
      <c r="P668" s="6"/>
      <c r="Q668" s="6"/>
      <c r="R668" s="6"/>
      <c r="S668" s="6"/>
      <c r="T668" s="6"/>
      <c r="U668" s="6"/>
      <c r="V668" s="6"/>
      <c r="W668" s="6"/>
      <c r="X668" s="6"/>
      <c r="Y668" s="6"/>
      <c r="Z668" s="6"/>
    </row>
    <row r="669" ht="12.0" customHeight="1">
      <c r="A669" s="6"/>
      <c r="B669" s="6"/>
      <c r="C669" s="6"/>
      <c r="D669" s="7"/>
      <c r="E669" s="6"/>
      <c r="F669" s="7"/>
      <c r="G669" s="6"/>
      <c r="H669" s="6"/>
      <c r="I669" s="6"/>
      <c r="J669" s="6"/>
      <c r="K669" s="6"/>
      <c r="L669" s="6"/>
      <c r="M669" s="6"/>
      <c r="N669" s="6"/>
      <c r="O669" s="6"/>
      <c r="P669" s="6"/>
      <c r="Q669" s="6"/>
      <c r="R669" s="6"/>
      <c r="S669" s="6"/>
      <c r="T669" s="6"/>
      <c r="U669" s="6"/>
      <c r="V669" s="6"/>
      <c r="W669" s="6"/>
      <c r="X669" s="6"/>
      <c r="Y669" s="6"/>
      <c r="Z669" s="6"/>
    </row>
    <row r="670" ht="12.0" customHeight="1">
      <c r="A670" s="6"/>
      <c r="B670" s="6"/>
      <c r="C670" s="6"/>
      <c r="D670" s="7"/>
      <c r="E670" s="6"/>
      <c r="F670" s="7"/>
      <c r="G670" s="6"/>
      <c r="H670" s="6"/>
      <c r="I670" s="6"/>
      <c r="J670" s="6"/>
      <c r="K670" s="6"/>
      <c r="L670" s="6"/>
      <c r="M670" s="6"/>
      <c r="N670" s="6"/>
      <c r="O670" s="6"/>
      <c r="P670" s="6"/>
      <c r="Q670" s="6"/>
      <c r="R670" s="6"/>
      <c r="S670" s="6"/>
      <c r="T670" s="6"/>
      <c r="U670" s="6"/>
      <c r="V670" s="6"/>
      <c r="W670" s="6"/>
      <c r="X670" s="6"/>
      <c r="Y670" s="6"/>
      <c r="Z670" s="6"/>
    </row>
    <row r="671" ht="12.0" customHeight="1">
      <c r="A671" s="6"/>
      <c r="B671" s="6"/>
      <c r="C671" s="6"/>
      <c r="D671" s="7"/>
      <c r="E671" s="6"/>
      <c r="F671" s="7"/>
      <c r="G671" s="6"/>
      <c r="H671" s="6"/>
      <c r="I671" s="6"/>
      <c r="J671" s="6"/>
      <c r="K671" s="6"/>
      <c r="L671" s="6"/>
      <c r="M671" s="6"/>
      <c r="N671" s="6"/>
      <c r="O671" s="6"/>
      <c r="P671" s="6"/>
      <c r="Q671" s="6"/>
      <c r="R671" s="6"/>
      <c r="S671" s="6"/>
      <c r="T671" s="6"/>
      <c r="U671" s="6"/>
      <c r="V671" s="6"/>
      <c r="W671" s="6"/>
      <c r="X671" s="6"/>
      <c r="Y671" s="6"/>
      <c r="Z671" s="6"/>
    </row>
    <row r="672" ht="12.0" customHeight="1">
      <c r="A672" s="6"/>
      <c r="B672" s="6"/>
      <c r="C672" s="6"/>
      <c r="D672" s="7"/>
      <c r="E672" s="6"/>
      <c r="F672" s="7"/>
      <c r="G672" s="6"/>
      <c r="H672" s="6"/>
      <c r="I672" s="6"/>
      <c r="J672" s="6"/>
      <c r="K672" s="6"/>
      <c r="L672" s="6"/>
      <c r="M672" s="6"/>
      <c r="N672" s="6"/>
      <c r="O672" s="6"/>
      <c r="P672" s="6"/>
      <c r="Q672" s="6"/>
      <c r="R672" s="6"/>
      <c r="S672" s="6"/>
      <c r="T672" s="6"/>
      <c r="U672" s="6"/>
      <c r="V672" s="6"/>
      <c r="W672" s="6"/>
      <c r="X672" s="6"/>
      <c r="Y672" s="6"/>
      <c r="Z672" s="6"/>
    </row>
    <row r="673" ht="12.0" customHeight="1">
      <c r="A673" s="6"/>
      <c r="B673" s="6"/>
      <c r="C673" s="6"/>
      <c r="D673" s="7"/>
      <c r="E673" s="6"/>
      <c r="F673" s="7"/>
      <c r="G673" s="6"/>
      <c r="H673" s="6"/>
      <c r="I673" s="6"/>
      <c r="J673" s="6"/>
      <c r="K673" s="6"/>
      <c r="L673" s="6"/>
      <c r="M673" s="6"/>
      <c r="N673" s="6"/>
      <c r="O673" s="6"/>
      <c r="P673" s="6"/>
      <c r="Q673" s="6"/>
      <c r="R673" s="6"/>
      <c r="S673" s="6"/>
      <c r="T673" s="6"/>
      <c r="U673" s="6"/>
      <c r="V673" s="6"/>
      <c r="W673" s="6"/>
      <c r="X673" s="6"/>
      <c r="Y673" s="6"/>
      <c r="Z673" s="6"/>
    </row>
    <row r="674" ht="12.0" customHeight="1">
      <c r="A674" s="6"/>
      <c r="B674" s="6"/>
      <c r="C674" s="6"/>
      <c r="D674" s="7"/>
      <c r="E674" s="6"/>
      <c r="F674" s="7"/>
      <c r="G674" s="6"/>
      <c r="H674" s="6"/>
      <c r="I674" s="6"/>
      <c r="J674" s="6"/>
      <c r="K674" s="6"/>
      <c r="L674" s="6"/>
      <c r="M674" s="6"/>
      <c r="N674" s="6"/>
      <c r="O674" s="6"/>
      <c r="P674" s="6"/>
      <c r="Q674" s="6"/>
      <c r="R674" s="6"/>
      <c r="S674" s="6"/>
      <c r="T674" s="6"/>
      <c r="U674" s="6"/>
      <c r="V674" s="6"/>
      <c r="W674" s="6"/>
      <c r="X674" s="6"/>
      <c r="Y674" s="6"/>
      <c r="Z674" s="6"/>
    </row>
    <row r="675" ht="12.0" customHeight="1">
      <c r="A675" s="6"/>
      <c r="B675" s="6"/>
      <c r="C675" s="6"/>
      <c r="D675" s="7"/>
      <c r="E675" s="6"/>
      <c r="F675" s="7"/>
      <c r="G675" s="6"/>
      <c r="H675" s="6"/>
      <c r="I675" s="6"/>
      <c r="J675" s="6"/>
      <c r="K675" s="6"/>
      <c r="L675" s="6"/>
      <c r="M675" s="6"/>
      <c r="N675" s="6"/>
      <c r="O675" s="6"/>
      <c r="P675" s="6"/>
      <c r="Q675" s="6"/>
      <c r="R675" s="6"/>
      <c r="S675" s="6"/>
      <c r="T675" s="6"/>
      <c r="U675" s="6"/>
      <c r="V675" s="6"/>
      <c r="W675" s="6"/>
      <c r="X675" s="6"/>
      <c r="Y675" s="6"/>
      <c r="Z675" s="6"/>
    </row>
    <row r="676" ht="12.0" customHeight="1">
      <c r="A676" s="6"/>
      <c r="B676" s="6"/>
      <c r="C676" s="6"/>
      <c r="D676" s="7"/>
      <c r="E676" s="6"/>
      <c r="F676" s="7"/>
      <c r="G676" s="6"/>
      <c r="H676" s="6"/>
      <c r="I676" s="6"/>
      <c r="J676" s="6"/>
      <c r="K676" s="6"/>
      <c r="L676" s="6"/>
      <c r="M676" s="6"/>
      <c r="N676" s="6"/>
      <c r="O676" s="6"/>
      <c r="P676" s="6"/>
      <c r="Q676" s="6"/>
      <c r="R676" s="6"/>
      <c r="S676" s="6"/>
      <c r="T676" s="6"/>
      <c r="U676" s="6"/>
      <c r="V676" s="6"/>
      <c r="W676" s="6"/>
      <c r="X676" s="6"/>
      <c r="Y676" s="6"/>
      <c r="Z676" s="6"/>
    </row>
    <row r="677" ht="12.0" customHeight="1">
      <c r="A677" s="6"/>
      <c r="B677" s="6"/>
      <c r="C677" s="6"/>
      <c r="D677" s="7"/>
      <c r="E677" s="6"/>
      <c r="F677" s="7"/>
      <c r="G677" s="6"/>
      <c r="H677" s="6"/>
      <c r="I677" s="6"/>
      <c r="J677" s="6"/>
      <c r="K677" s="6"/>
      <c r="L677" s="6"/>
      <c r="M677" s="6"/>
      <c r="N677" s="6"/>
      <c r="O677" s="6"/>
      <c r="P677" s="6"/>
      <c r="Q677" s="6"/>
      <c r="R677" s="6"/>
      <c r="S677" s="6"/>
      <c r="T677" s="6"/>
      <c r="U677" s="6"/>
      <c r="V677" s="6"/>
      <c r="W677" s="6"/>
      <c r="X677" s="6"/>
      <c r="Y677" s="6"/>
      <c r="Z677" s="6"/>
    </row>
    <row r="678" ht="12.0" customHeight="1">
      <c r="A678" s="6"/>
      <c r="B678" s="6"/>
      <c r="C678" s="6"/>
      <c r="D678" s="7"/>
      <c r="E678" s="6"/>
      <c r="F678" s="7"/>
      <c r="G678" s="6"/>
      <c r="H678" s="6"/>
      <c r="I678" s="6"/>
      <c r="J678" s="6"/>
      <c r="K678" s="6"/>
      <c r="L678" s="6"/>
      <c r="M678" s="6"/>
      <c r="N678" s="6"/>
      <c r="O678" s="6"/>
      <c r="P678" s="6"/>
      <c r="Q678" s="6"/>
      <c r="R678" s="6"/>
      <c r="S678" s="6"/>
      <c r="T678" s="6"/>
      <c r="U678" s="6"/>
      <c r="V678" s="6"/>
      <c r="W678" s="6"/>
      <c r="X678" s="6"/>
      <c r="Y678" s="6"/>
      <c r="Z678" s="6"/>
    </row>
    <row r="679" ht="12.0" customHeight="1">
      <c r="A679" s="6"/>
      <c r="B679" s="6"/>
      <c r="C679" s="6"/>
      <c r="D679" s="7"/>
      <c r="E679" s="6"/>
      <c r="F679" s="7"/>
      <c r="G679" s="6"/>
      <c r="H679" s="6"/>
      <c r="I679" s="6"/>
      <c r="J679" s="6"/>
      <c r="K679" s="6"/>
      <c r="L679" s="6"/>
      <c r="M679" s="6"/>
      <c r="N679" s="6"/>
      <c r="O679" s="6"/>
      <c r="P679" s="6"/>
      <c r="Q679" s="6"/>
      <c r="R679" s="6"/>
      <c r="S679" s="6"/>
      <c r="T679" s="6"/>
      <c r="U679" s="6"/>
      <c r="V679" s="6"/>
      <c r="W679" s="6"/>
      <c r="X679" s="6"/>
      <c r="Y679" s="6"/>
      <c r="Z679" s="6"/>
    </row>
    <row r="680" ht="12.0" customHeight="1">
      <c r="A680" s="6"/>
      <c r="B680" s="6"/>
      <c r="C680" s="6"/>
      <c r="D680" s="7"/>
      <c r="E680" s="6"/>
      <c r="F680" s="7"/>
      <c r="G680" s="6"/>
      <c r="H680" s="6"/>
      <c r="I680" s="6"/>
      <c r="J680" s="6"/>
      <c r="K680" s="6"/>
      <c r="L680" s="6"/>
      <c r="M680" s="6"/>
      <c r="N680" s="6"/>
      <c r="O680" s="6"/>
      <c r="P680" s="6"/>
      <c r="Q680" s="6"/>
      <c r="R680" s="6"/>
      <c r="S680" s="6"/>
      <c r="T680" s="6"/>
      <c r="U680" s="6"/>
      <c r="V680" s="6"/>
      <c r="W680" s="6"/>
      <c r="X680" s="6"/>
      <c r="Y680" s="6"/>
      <c r="Z680" s="6"/>
    </row>
    <row r="681" ht="12.0" customHeight="1">
      <c r="A681" s="6"/>
      <c r="B681" s="6"/>
      <c r="C681" s="6"/>
      <c r="D681" s="7"/>
      <c r="E681" s="6"/>
      <c r="F681" s="7"/>
      <c r="G681" s="6"/>
      <c r="H681" s="6"/>
      <c r="I681" s="6"/>
      <c r="J681" s="6"/>
      <c r="K681" s="6"/>
      <c r="L681" s="6"/>
      <c r="M681" s="6"/>
      <c r="N681" s="6"/>
      <c r="O681" s="6"/>
      <c r="P681" s="6"/>
      <c r="Q681" s="6"/>
      <c r="R681" s="6"/>
      <c r="S681" s="6"/>
      <c r="T681" s="6"/>
      <c r="U681" s="6"/>
      <c r="V681" s="6"/>
      <c r="W681" s="6"/>
      <c r="X681" s="6"/>
      <c r="Y681" s="6"/>
      <c r="Z681" s="6"/>
    </row>
    <row r="682" ht="12.0" customHeight="1">
      <c r="A682" s="6"/>
      <c r="B682" s="6"/>
      <c r="C682" s="6"/>
      <c r="D682" s="7"/>
      <c r="E682" s="6"/>
      <c r="F682" s="7"/>
      <c r="G682" s="6"/>
      <c r="H682" s="6"/>
      <c r="I682" s="6"/>
      <c r="J682" s="6"/>
      <c r="K682" s="6"/>
      <c r="L682" s="6"/>
      <c r="M682" s="6"/>
      <c r="N682" s="6"/>
      <c r="O682" s="6"/>
      <c r="P682" s="6"/>
      <c r="Q682" s="6"/>
      <c r="R682" s="6"/>
      <c r="S682" s="6"/>
      <c r="T682" s="6"/>
      <c r="U682" s="6"/>
      <c r="V682" s="6"/>
      <c r="W682" s="6"/>
      <c r="X682" s="6"/>
      <c r="Y682" s="6"/>
      <c r="Z682" s="6"/>
    </row>
    <row r="683" ht="12.0" customHeight="1">
      <c r="A683" s="6"/>
      <c r="B683" s="6"/>
      <c r="C683" s="6"/>
      <c r="D683" s="7"/>
      <c r="E683" s="6"/>
      <c r="F683" s="7"/>
      <c r="G683" s="6"/>
      <c r="H683" s="6"/>
      <c r="I683" s="6"/>
      <c r="J683" s="6"/>
      <c r="K683" s="6"/>
      <c r="L683" s="6"/>
      <c r="M683" s="6"/>
      <c r="N683" s="6"/>
      <c r="O683" s="6"/>
      <c r="P683" s="6"/>
      <c r="Q683" s="6"/>
      <c r="R683" s="6"/>
      <c r="S683" s="6"/>
      <c r="T683" s="6"/>
      <c r="U683" s="6"/>
      <c r="V683" s="6"/>
      <c r="W683" s="6"/>
      <c r="X683" s="6"/>
      <c r="Y683" s="6"/>
      <c r="Z683" s="6"/>
    </row>
    <row r="684" ht="12.0" customHeight="1">
      <c r="A684" s="6"/>
      <c r="B684" s="6"/>
      <c r="C684" s="6"/>
      <c r="D684" s="7"/>
      <c r="E684" s="6"/>
      <c r="F684" s="7"/>
      <c r="G684" s="6"/>
      <c r="H684" s="6"/>
      <c r="I684" s="6"/>
      <c r="J684" s="6"/>
      <c r="K684" s="6"/>
      <c r="L684" s="6"/>
      <c r="M684" s="6"/>
      <c r="N684" s="6"/>
      <c r="O684" s="6"/>
      <c r="P684" s="6"/>
      <c r="Q684" s="6"/>
      <c r="R684" s="6"/>
      <c r="S684" s="6"/>
      <c r="T684" s="6"/>
      <c r="U684" s="6"/>
      <c r="V684" s="6"/>
      <c r="W684" s="6"/>
      <c r="X684" s="6"/>
      <c r="Y684" s="6"/>
      <c r="Z684" s="6"/>
    </row>
    <row r="685" ht="12.0" customHeight="1">
      <c r="A685" s="6"/>
      <c r="B685" s="6"/>
      <c r="C685" s="6"/>
      <c r="D685" s="7"/>
      <c r="E685" s="6"/>
      <c r="F685" s="7"/>
      <c r="G685" s="6"/>
      <c r="H685" s="6"/>
      <c r="I685" s="6"/>
      <c r="J685" s="6"/>
      <c r="K685" s="6"/>
      <c r="L685" s="6"/>
      <c r="M685" s="6"/>
      <c r="N685" s="6"/>
      <c r="O685" s="6"/>
      <c r="P685" s="6"/>
      <c r="Q685" s="6"/>
      <c r="R685" s="6"/>
      <c r="S685" s="6"/>
      <c r="T685" s="6"/>
      <c r="U685" s="6"/>
      <c r="V685" s="6"/>
      <c r="W685" s="6"/>
      <c r="X685" s="6"/>
      <c r="Y685" s="6"/>
      <c r="Z685" s="6"/>
    </row>
    <row r="686" ht="12.0" customHeight="1">
      <c r="A686" s="6"/>
      <c r="B686" s="6"/>
      <c r="C686" s="6"/>
      <c r="D686" s="7"/>
      <c r="E686" s="6"/>
      <c r="F686" s="7"/>
      <c r="G686" s="6"/>
      <c r="H686" s="6"/>
      <c r="I686" s="6"/>
      <c r="J686" s="6"/>
      <c r="K686" s="6"/>
      <c r="L686" s="6"/>
      <c r="M686" s="6"/>
      <c r="N686" s="6"/>
      <c r="O686" s="6"/>
      <c r="P686" s="6"/>
      <c r="Q686" s="6"/>
      <c r="R686" s="6"/>
      <c r="S686" s="6"/>
      <c r="T686" s="6"/>
      <c r="U686" s="6"/>
      <c r="V686" s="6"/>
      <c r="W686" s="6"/>
      <c r="X686" s="6"/>
      <c r="Y686" s="6"/>
      <c r="Z686" s="6"/>
    </row>
    <row r="687" ht="12.0" customHeight="1">
      <c r="A687" s="6"/>
      <c r="B687" s="6"/>
      <c r="C687" s="6"/>
      <c r="D687" s="7"/>
      <c r="E687" s="6"/>
      <c r="F687" s="7"/>
      <c r="G687" s="6"/>
      <c r="H687" s="6"/>
      <c r="I687" s="6"/>
      <c r="J687" s="6"/>
      <c r="K687" s="6"/>
      <c r="L687" s="6"/>
      <c r="M687" s="6"/>
      <c r="N687" s="6"/>
      <c r="O687" s="6"/>
      <c r="P687" s="6"/>
      <c r="Q687" s="6"/>
      <c r="R687" s="6"/>
      <c r="S687" s="6"/>
      <c r="T687" s="6"/>
      <c r="U687" s="6"/>
      <c r="V687" s="6"/>
      <c r="W687" s="6"/>
      <c r="X687" s="6"/>
      <c r="Y687" s="6"/>
      <c r="Z687" s="6"/>
    </row>
    <row r="688" ht="12.0" customHeight="1">
      <c r="A688" s="6"/>
      <c r="B688" s="6"/>
      <c r="C688" s="6"/>
      <c r="D688" s="7"/>
      <c r="E688" s="6"/>
      <c r="F688" s="7"/>
      <c r="G688" s="6"/>
      <c r="H688" s="6"/>
      <c r="I688" s="6"/>
      <c r="J688" s="6"/>
      <c r="K688" s="6"/>
      <c r="L688" s="6"/>
      <c r="M688" s="6"/>
      <c r="N688" s="6"/>
      <c r="O688" s="6"/>
      <c r="P688" s="6"/>
      <c r="Q688" s="6"/>
      <c r="R688" s="6"/>
      <c r="S688" s="6"/>
      <c r="T688" s="6"/>
      <c r="U688" s="6"/>
      <c r="V688" s="6"/>
      <c r="W688" s="6"/>
      <c r="X688" s="6"/>
      <c r="Y688" s="6"/>
      <c r="Z688" s="6"/>
    </row>
    <row r="689" ht="12.0" customHeight="1">
      <c r="A689" s="6"/>
      <c r="B689" s="6"/>
      <c r="C689" s="6"/>
      <c r="D689" s="7"/>
      <c r="E689" s="6"/>
      <c r="F689" s="7"/>
      <c r="G689" s="6"/>
      <c r="H689" s="6"/>
      <c r="I689" s="6"/>
      <c r="J689" s="6"/>
      <c r="K689" s="6"/>
      <c r="L689" s="6"/>
      <c r="M689" s="6"/>
      <c r="N689" s="6"/>
      <c r="O689" s="6"/>
      <c r="P689" s="6"/>
      <c r="Q689" s="6"/>
      <c r="R689" s="6"/>
      <c r="S689" s="6"/>
      <c r="T689" s="6"/>
      <c r="U689" s="6"/>
      <c r="V689" s="6"/>
      <c r="W689" s="6"/>
      <c r="X689" s="6"/>
      <c r="Y689" s="6"/>
      <c r="Z689" s="6"/>
    </row>
    <row r="690" ht="12.0" customHeight="1">
      <c r="A690" s="6"/>
      <c r="B690" s="6"/>
      <c r="C690" s="6"/>
      <c r="D690" s="7"/>
      <c r="E690" s="6"/>
      <c r="F690" s="7"/>
      <c r="G690" s="6"/>
      <c r="H690" s="6"/>
      <c r="I690" s="6"/>
      <c r="J690" s="6"/>
      <c r="K690" s="6"/>
      <c r="L690" s="6"/>
      <c r="M690" s="6"/>
      <c r="N690" s="6"/>
      <c r="O690" s="6"/>
      <c r="P690" s="6"/>
      <c r="Q690" s="6"/>
      <c r="R690" s="6"/>
      <c r="S690" s="6"/>
      <c r="T690" s="6"/>
      <c r="U690" s="6"/>
      <c r="V690" s="6"/>
      <c r="W690" s="6"/>
      <c r="X690" s="6"/>
      <c r="Y690" s="6"/>
      <c r="Z690" s="6"/>
    </row>
    <row r="691" ht="12.0" customHeight="1">
      <c r="A691" s="6"/>
      <c r="B691" s="6"/>
      <c r="C691" s="6"/>
      <c r="D691" s="7"/>
      <c r="E691" s="6"/>
      <c r="F691" s="7"/>
      <c r="G691" s="6"/>
      <c r="H691" s="6"/>
      <c r="I691" s="6"/>
      <c r="J691" s="6"/>
      <c r="K691" s="6"/>
      <c r="L691" s="6"/>
      <c r="M691" s="6"/>
      <c r="N691" s="6"/>
      <c r="O691" s="6"/>
      <c r="P691" s="6"/>
      <c r="Q691" s="6"/>
      <c r="R691" s="6"/>
      <c r="S691" s="6"/>
      <c r="T691" s="6"/>
      <c r="U691" s="6"/>
      <c r="V691" s="6"/>
      <c r="W691" s="6"/>
      <c r="X691" s="6"/>
      <c r="Y691" s="6"/>
      <c r="Z691" s="6"/>
    </row>
    <row r="692" ht="12.0" customHeight="1">
      <c r="A692" s="6"/>
      <c r="B692" s="6"/>
      <c r="C692" s="6"/>
      <c r="D692" s="7"/>
      <c r="E692" s="6"/>
      <c r="F692" s="7"/>
      <c r="G692" s="6"/>
      <c r="H692" s="6"/>
      <c r="I692" s="6"/>
      <c r="J692" s="6"/>
      <c r="K692" s="6"/>
      <c r="L692" s="6"/>
      <c r="M692" s="6"/>
      <c r="N692" s="6"/>
      <c r="O692" s="6"/>
      <c r="P692" s="6"/>
      <c r="Q692" s="6"/>
      <c r="R692" s="6"/>
      <c r="S692" s="6"/>
      <c r="T692" s="6"/>
      <c r="U692" s="6"/>
      <c r="V692" s="6"/>
      <c r="W692" s="6"/>
      <c r="X692" s="6"/>
      <c r="Y692" s="6"/>
      <c r="Z692" s="6"/>
    </row>
    <row r="693" ht="12.0" customHeight="1">
      <c r="A693" s="6"/>
      <c r="B693" s="6"/>
      <c r="C693" s="6"/>
      <c r="D693" s="7"/>
      <c r="E693" s="6"/>
      <c r="F693" s="7"/>
      <c r="G693" s="6"/>
      <c r="H693" s="6"/>
      <c r="I693" s="6"/>
      <c r="J693" s="6"/>
      <c r="K693" s="6"/>
      <c r="L693" s="6"/>
      <c r="M693" s="6"/>
      <c r="N693" s="6"/>
      <c r="O693" s="6"/>
      <c r="P693" s="6"/>
      <c r="Q693" s="6"/>
      <c r="R693" s="6"/>
      <c r="S693" s="6"/>
      <c r="T693" s="6"/>
      <c r="U693" s="6"/>
      <c r="V693" s="6"/>
      <c r="W693" s="6"/>
      <c r="X693" s="6"/>
      <c r="Y693" s="6"/>
      <c r="Z693" s="6"/>
    </row>
    <row r="694" ht="12.0" customHeight="1">
      <c r="A694" s="6"/>
      <c r="B694" s="6"/>
      <c r="C694" s="6"/>
      <c r="D694" s="7"/>
      <c r="E694" s="6"/>
      <c r="F694" s="7"/>
      <c r="G694" s="6"/>
      <c r="H694" s="6"/>
      <c r="I694" s="6"/>
      <c r="J694" s="6"/>
      <c r="K694" s="6"/>
      <c r="L694" s="6"/>
      <c r="M694" s="6"/>
      <c r="N694" s="6"/>
      <c r="O694" s="6"/>
      <c r="P694" s="6"/>
      <c r="Q694" s="6"/>
      <c r="R694" s="6"/>
      <c r="S694" s="6"/>
      <c r="T694" s="6"/>
      <c r="U694" s="6"/>
      <c r="V694" s="6"/>
      <c r="W694" s="6"/>
      <c r="X694" s="6"/>
      <c r="Y694" s="6"/>
      <c r="Z694" s="6"/>
    </row>
    <row r="695" ht="12.0" customHeight="1">
      <c r="A695" s="6"/>
      <c r="B695" s="6"/>
      <c r="C695" s="6"/>
      <c r="D695" s="7"/>
      <c r="E695" s="6"/>
      <c r="F695" s="7"/>
      <c r="G695" s="6"/>
      <c r="H695" s="6"/>
      <c r="I695" s="6"/>
      <c r="J695" s="6"/>
      <c r="K695" s="6"/>
      <c r="L695" s="6"/>
      <c r="M695" s="6"/>
      <c r="N695" s="6"/>
      <c r="O695" s="6"/>
      <c r="P695" s="6"/>
      <c r="Q695" s="6"/>
      <c r="R695" s="6"/>
      <c r="S695" s="6"/>
      <c r="T695" s="6"/>
      <c r="U695" s="6"/>
      <c r="V695" s="6"/>
      <c r="W695" s="6"/>
      <c r="X695" s="6"/>
      <c r="Y695" s="6"/>
      <c r="Z695" s="6"/>
    </row>
    <row r="696" ht="12.0" customHeight="1">
      <c r="A696" s="6"/>
      <c r="B696" s="6"/>
      <c r="C696" s="6"/>
      <c r="D696" s="7"/>
      <c r="E696" s="6"/>
      <c r="F696" s="7"/>
      <c r="G696" s="6"/>
      <c r="H696" s="6"/>
      <c r="I696" s="6"/>
      <c r="J696" s="6"/>
      <c r="K696" s="6"/>
      <c r="L696" s="6"/>
      <c r="M696" s="6"/>
      <c r="N696" s="6"/>
      <c r="O696" s="6"/>
      <c r="P696" s="6"/>
      <c r="Q696" s="6"/>
      <c r="R696" s="6"/>
      <c r="S696" s="6"/>
      <c r="T696" s="6"/>
      <c r="U696" s="6"/>
      <c r="V696" s="6"/>
      <c r="W696" s="6"/>
      <c r="X696" s="6"/>
      <c r="Y696" s="6"/>
      <c r="Z696" s="6"/>
    </row>
    <row r="697" ht="12.0" customHeight="1">
      <c r="A697" s="6"/>
      <c r="B697" s="6"/>
      <c r="C697" s="6"/>
      <c r="D697" s="7"/>
      <c r="E697" s="6"/>
      <c r="F697" s="7"/>
      <c r="G697" s="6"/>
      <c r="H697" s="6"/>
      <c r="I697" s="6"/>
      <c r="J697" s="6"/>
      <c r="K697" s="6"/>
      <c r="L697" s="6"/>
      <c r="M697" s="6"/>
      <c r="N697" s="6"/>
      <c r="O697" s="6"/>
      <c r="P697" s="6"/>
      <c r="Q697" s="6"/>
      <c r="R697" s="6"/>
      <c r="S697" s="6"/>
      <c r="T697" s="6"/>
      <c r="U697" s="6"/>
      <c r="V697" s="6"/>
      <c r="W697" s="6"/>
      <c r="X697" s="6"/>
      <c r="Y697" s="6"/>
      <c r="Z697" s="6"/>
    </row>
    <row r="698" ht="12.0" customHeight="1">
      <c r="A698" s="6"/>
      <c r="B698" s="6"/>
      <c r="C698" s="6"/>
      <c r="D698" s="7"/>
      <c r="E698" s="6"/>
      <c r="F698" s="7"/>
      <c r="G698" s="6"/>
      <c r="H698" s="6"/>
      <c r="I698" s="6"/>
      <c r="J698" s="6"/>
      <c r="K698" s="6"/>
      <c r="L698" s="6"/>
      <c r="M698" s="6"/>
      <c r="N698" s="6"/>
      <c r="O698" s="6"/>
      <c r="P698" s="6"/>
      <c r="Q698" s="6"/>
      <c r="R698" s="6"/>
      <c r="S698" s="6"/>
      <c r="T698" s="6"/>
      <c r="U698" s="6"/>
      <c r="V698" s="6"/>
      <c r="W698" s="6"/>
      <c r="X698" s="6"/>
      <c r="Y698" s="6"/>
      <c r="Z698" s="6"/>
    </row>
    <row r="699" ht="12.0" customHeight="1">
      <c r="A699" s="6"/>
      <c r="B699" s="6"/>
      <c r="C699" s="6"/>
      <c r="D699" s="7"/>
      <c r="E699" s="6"/>
      <c r="F699" s="7"/>
      <c r="G699" s="6"/>
      <c r="H699" s="6"/>
      <c r="I699" s="6"/>
      <c r="J699" s="6"/>
      <c r="K699" s="6"/>
      <c r="L699" s="6"/>
      <c r="M699" s="6"/>
      <c r="N699" s="6"/>
      <c r="O699" s="6"/>
      <c r="P699" s="6"/>
      <c r="Q699" s="6"/>
      <c r="R699" s="6"/>
      <c r="S699" s="6"/>
      <c r="T699" s="6"/>
      <c r="U699" s="6"/>
      <c r="V699" s="6"/>
      <c r="W699" s="6"/>
      <c r="X699" s="6"/>
      <c r="Y699" s="6"/>
      <c r="Z699" s="6"/>
    </row>
    <row r="700" ht="12.0" customHeight="1">
      <c r="A700" s="6"/>
      <c r="B700" s="6"/>
      <c r="C700" s="6"/>
      <c r="D700" s="7"/>
      <c r="E700" s="6"/>
      <c r="F700" s="7"/>
      <c r="G700" s="6"/>
      <c r="H700" s="6"/>
      <c r="I700" s="6"/>
      <c r="J700" s="6"/>
      <c r="K700" s="6"/>
      <c r="L700" s="6"/>
      <c r="M700" s="6"/>
      <c r="N700" s="6"/>
      <c r="O700" s="6"/>
      <c r="P700" s="6"/>
      <c r="Q700" s="6"/>
      <c r="R700" s="6"/>
      <c r="S700" s="6"/>
      <c r="T700" s="6"/>
      <c r="U700" s="6"/>
      <c r="V700" s="6"/>
      <c r="W700" s="6"/>
      <c r="X700" s="6"/>
      <c r="Y700" s="6"/>
      <c r="Z700" s="6"/>
    </row>
    <row r="701" ht="12.0" customHeight="1">
      <c r="A701" s="6"/>
      <c r="B701" s="6"/>
      <c r="C701" s="6"/>
      <c r="D701" s="7"/>
      <c r="E701" s="6"/>
      <c r="F701" s="7"/>
      <c r="G701" s="6"/>
      <c r="H701" s="6"/>
      <c r="I701" s="6"/>
      <c r="J701" s="6"/>
      <c r="K701" s="6"/>
      <c r="L701" s="6"/>
      <c r="M701" s="6"/>
      <c r="N701" s="6"/>
      <c r="O701" s="6"/>
      <c r="P701" s="6"/>
      <c r="Q701" s="6"/>
      <c r="R701" s="6"/>
      <c r="S701" s="6"/>
      <c r="T701" s="6"/>
      <c r="U701" s="6"/>
      <c r="V701" s="6"/>
      <c r="W701" s="6"/>
      <c r="X701" s="6"/>
      <c r="Y701" s="6"/>
      <c r="Z701" s="6"/>
    </row>
    <row r="702" ht="12.0" customHeight="1">
      <c r="A702" s="6"/>
      <c r="B702" s="6"/>
      <c r="C702" s="6"/>
      <c r="D702" s="7"/>
      <c r="E702" s="6"/>
      <c r="F702" s="7"/>
      <c r="G702" s="6"/>
      <c r="H702" s="6"/>
      <c r="I702" s="6"/>
      <c r="J702" s="6"/>
      <c r="K702" s="6"/>
      <c r="L702" s="6"/>
      <c r="M702" s="6"/>
      <c r="N702" s="6"/>
      <c r="O702" s="6"/>
      <c r="P702" s="6"/>
      <c r="Q702" s="6"/>
      <c r="R702" s="6"/>
      <c r="S702" s="6"/>
      <c r="T702" s="6"/>
      <c r="U702" s="6"/>
      <c r="V702" s="6"/>
      <c r="W702" s="6"/>
      <c r="X702" s="6"/>
      <c r="Y702" s="6"/>
      <c r="Z702" s="6"/>
    </row>
    <row r="703" ht="12.0" customHeight="1">
      <c r="A703" s="6"/>
      <c r="B703" s="6"/>
      <c r="C703" s="6"/>
      <c r="D703" s="7"/>
      <c r="E703" s="6"/>
      <c r="F703" s="7"/>
      <c r="G703" s="6"/>
      <c r="H703" s="6"/>
      <c r="I703" s="6"/>
      <c r="J703" s="6"/>
      <c r="K703" s="6"/>
      <c r="L703" s="6"/>
      <c r="M703" s="6"/>
      <c r="N703" s="6"/>
      <c r="O703" s="6"/>
      <c r="P703" s="6"/>
      <c r="Q703" s="6"/>
      <c r="R703" s="6"/>
      <c r="S703" s="6"/>
      <c r="T703" s="6"/>
      <c r="U703" s="6"/>
      <c r="V703" s="6"/>
      <c r="W703" s="6"/>
      <c r="X703" s="6"/>
      <c r="Y703" s="6"/>
      <c r="Z703" s="6"/>
    </row>
    <row r="704" ht="12.0" customHeight="1">
      <c r="A704" s="6"/>
      <c r="B704" s="6"/>
      <c r="C704" s="6"/>
      <c r="D704" s="7"/>
      <c r="E704" s="6"/>
      <c r="F704" s="7"/>
      <c r="G704" s="6"/>
      <c r="H704" s="6"/>
      <c r="I704" s="6"/>
      <c r="J704" s="6"/>
      <c r="K704" s="6"/>
      <c r="L704" s="6"/>
      <c r="M704" s="6"/>
      <c r="N704" s="6"/>
      <c r="O704" s="6"/>
      <c r="P704" s="6"/>
      <c r="Q704" s="6"/>
      <c r="R704" s="6"/>
      <c r="S704" s="6"/>
      <c r="T704" s="6"/>
      <c r="U704" s="6"/>
      <c r="V704" s="6"/>
      <c r="W704" s="6"/>
      <c r="X704" s="6"/>
      <c r="Y704" s="6"/>
      <c r="Z704" s="6"/>
    </row>
    <row r="705" ht="12.0" customHeight="1">
      <c r="A705" s="6"/>
      <c r="B705" s="6"/>
      <c r="C705" s="6"/>
      <c r="D705" s="7"/>
      <c r="E705" s="6"/>
      <c r="F705" s="7"/>
      <c r="G705" s="6"/>
      <c r="H705" s="6"/>
      <c r="I705" s="6"/>
      <c r="J705" s="6"/>
      <c r="K705" s="6"/>
      <c r="L705" s="6"/>
      <c r="M705" s="6"/>
      <c r="N705" s="6"/>
      <c r="O705" s="6"/>
      <c r="P705" s="6"/>
      <c r="Q705" s="6"/>
      <c r="R705" s="6"/>
      <c r="S705" s="6"/>
      <c r="T705" s="6"/>
      <c r="U705" s="6"/>
      <c r="V705" s="6"/>
      <c r="W705" s="6"/>
      <c r="X705" s="6"/>
      <c r="Y705" s="6"/>
      <c r="Z705" s="6"/>
    </row>
    <row r="706" ht="12.0" customHeight="1">
      <c r="A706" s="6"/>
      <c r="B706" s="6"/>
      <c r="C706" s="6"/>
      <c r="D706" s="7"/>
      <c r="E706" s="6"/>
      <c r="F706" s="7"/>
      <c r="G706" s="6"/>
      <c r="H706" s="6"/>
      <c r="I706" s="6"/>
      <c r="J706" s="6"/>
      <c r="K706" s="6"/>
      <c r="L706" s="6"/>
      <c r="M706" s="6"/>
      <c r="N706" s="6"/>
      <c r="O706" s="6"/>
      <c r="P706" s="6"/>
      <c r="Q706" s="6"/>
      <c r="R706" s="6"/>
      <c r="S706" s="6"/>
      <c r="T706" s="6"/>
      <c r="U706" s="6"/>
      <c r="V706" s="6"/>
      <c r="W706" s="6"/>
      <c r="X706" s="6"/>
      <c r="Y706" s="6"/>
      <c r="Z706" s="6"/>
    </row>
    <row r="707" ht="12.0" customHeight="1">
      <c r="A707" s="6"/>
      <c r="B707" s="6"/>
      <c r="C707" s="6"/>
      <c r="D707" s="7"/>
      <c r="E707" s="6"/>
      <c r="F707" s="7"/>
      <c r="G707" s="6"/>
      <c r="H707" s="6"/>
      <c r="I707" s="6"/>
      <c r="J707" s="6"/>
      <c r="K707" s="6"/>
      <c r="L707" s="6"/>
      <c r="M707" s="6"/>
      <c r="N707" s="6"/>
      <c r="O707" s="6"/>
      <c r="P707" s="6"/>
      <c r="Q707" s="6"/>
      <c r="R707" s="6"/>
      <c r="S707" s="6"/>
      <c r="T707" s="6"/>
      <c r="U707" s="6"/>
      <c r="V707" s="6"/>
      <c r="W707" s="6"/>
      <c r="X707" s="6"/>
      <c r="Y707" s="6"/>
      <c r="Z707" s="6"/>
    </row>
    <row r="708" ht="12.0" customHeight="1">
      <c r="A708" s="6"/>
      <c r="B708" s="6"/>
      <c r="C708" s="6"/>
      <c r="D708" s="7"/>
      <c r="E708" s="6"/>
      <c r="F708" s="7"/>
      <c r="G708" s="6"/>
      <c r="H708" s="6"/>
      <c r="I708" s="6"/>
      <c r="J708" s="6"/>
      <c r="K708" s="6"/>
      <c r="L708" s="6"/>
      <c r="M708" s="6"/>
      <c r="N708" s="6"/>
      <c r="O708" s="6"/>
      <c r="P708" s="6"/>
      <c r="Q708" s="6"/>
      <c r="R708" s="6"/>
      <c r="S708" s="6"/>
      <c r="T708" s="6"/>
      <c r="U708" s="6"/>
      <c r="V708" s="6"/>
      <c r="W708" s="6"/>
      <c r="X708" s="6"/>
      <c r="Y708" s="6"/>
      <c r="Z708" s="6"/>
    </row>
    <row r="709" ht="12.0" customHeight="1">
      <c r="A709" s="6"/>
      <c r="B709" s="6"/>
      <c r="C709" s="6"/>
      <c r="D709" s="7"/>
      <c r="E709" s="6"/>
      <c r="F709" s="7"/>
      <c r="G709" s="6"/>
      <c r="H709" s="6"/>
      <c r="I709" s="6"/>
      <c r="J709" s="6"/>
      <c r="K709" s="6"/>
      <c r="L709" s="6"/>
      <c r="M709" s="6"/>
      <c r="N709" s="6"/>
      <c r="O709" s="6"/>
      <c r="P709" s="6"/>
      <c r="Q709" s="6"/>
      <c r="R709" s="6"/>
      <c r="S709" s="6"/>
      <c r="T709" s="6"/>
      <c r="U709" s="6"/>
      <c r="V709" s="6"/>
      <c r="W709" s="6"/>
      <c r="X709" s="6"/>
      <c r="Y709" s="6"/>
      <c r="Z709" s="6"/>
    </row>
    <row r="710" ht="12.0" customHeight="1">
      <c r="A710" s="6"/>
      <c r="B710" s="6"/>
      <c r="C710" s="6"/>
      <c r="D710" s="7"/>
      <c r="E710" s="6"/>
      <c r="F710" s="7"/>
      <c r="G710" s="6"/>
      <c r="H710" s="6"/>
      <c r="I710" s="6"/>
      <c r="J710" s="6"/>
      <c r="K710" s="6"/>
      <c r="L710" s="6"/>
      <c r="M710" s="6"/>
      <c r="N710" s="6"/>
      <c r="O710" s="6"/>
      <c r="P710" s="6"/>
      <c r="Q710" s="6"/>
      <c r="R710" s="6"/>
      <c r="S710" s="6"/>
      <c r="T710" s="6"/>
      <c r="U710" s="6"/>
      <c r="V710" s="6"/>
      <c r="W710" s="6"/>
      <c r="X710" s="6"/>
      <c r="Y710" s="6"/>
      <c r="Z710" s="6"/>
    </row>
    <row r="711" ht="12.0" customHeight="1">
      <c r="A711" s="6"/>
      <c r="B711" s="6"/>
      <c r="C711" s="6"/>
      <c r="D711" s="7"/>
      <c r="E711" s="6"/>
      <c r="F711" s="7"/>
      <c r="G711" s="6"/>
      <c r="H711" s="6"/>
      <c r="I711" s="6"/>
      <c r="J711" s="6"/>
      <c r="K711" s="6"/>
      <c r="L711" s="6"/>
      <c r="M711" s="6"/>
      <c r="N711" s="6"/>
      <c r="O711" s="6"/>
      <c r="P711" s="6"/>
      <c r="Q711" s="6"/>
      <c r="R711" s="6"/>
      <c r="S711" s="6"/>
      <c r="T711" s="6"/>
      <c r="U711" s="6"/>
      <c r="V711" s="6"/>
      <c r="W711" s="6"/>
      <c r="X711" s="6"/>
      <c r="Y711" s="6"/>
      <c r="Z711" s="6"/>
    </row>
    <row r="712" ht="12.0" customHeight="1">
      <c r="A712" s="6"/>
      <c r="B712" s="6"/>
      <c r="C712" s="6"/>
      <c r="D712" s="7"/>
      <c r="E712" s="6"/>
      <c r="F712" s="7"/>
      <c r="G712" s="6"/>
      <c r="H712" s="6"/>
      <c r="I712" s="6"/>
      <c r="J712" s="6"/>
      <c r="K712" s="6"/>
      <c r="L712" s="6"/>
      <c r="M712" s="6"/>
      <c r="N712" s="6"/>
      <c r="O712" s="6"/>
      <c r="P712" s="6"/>
      <c r="Q712" s="6"/>
      <c r="R712" s="6"/>
      <c r="S712" s="6"/>
      <c r="T712" s="6"/>
      <c r="U712" s="6"/>
      <c r="V712" s="6"/>
      <c r="W712" s="6"/>
      <c r="X712" s="6"/>
      <c r="Y712" s="6"/>
      <c r="Z712" s="6"/>
    </row>
    <row r="713" ht="12.0" customHeight="1">
      <c r="A713" s="6"/>
      <c r="B713" s="6"/>
      <c r="C713" s="6"/>
      <c r="D713" s="7"/>
      <c r="E713" s="6"/>
      <c r="F713" s="7"/>
      <c r="G713" s="6"/>
      <c r="H713" s="6"/>
      <c r="I713" s="6"/>
      <c r="J713" s="6"/>
      <c r="K713" s="6"/>
      <c r="L713" s="6"/>
      <c r="M713" s="6"/>
      <c r="N713" s="6"/>
      <c r="O713" s="6"/>
      <c r="P713" s="6"/>
      <c r="Q713" s="6"/>
      <c r="R713" s="6"/>
      <c r="S713" s="6"/>
      <c r="T713" s="6"/>
      <c r="U713" s="6"/>
      <c r="V713" s="6"/>
      <c r="W713" s="6"/>
      <c r="X713" s="6"/>
      <c r="Y713" s="6"/>
      <c r="Z713" s="6"/>
    </row>
    <row r="714" ht="12.0" customHeight="1">
      <c r="A714" s="6"/>
      <c r="B714" s="6"/>
      <c r="C714" s="6"/>
      <c r="D714" s="7"/>
      <c r="E714" s="6"/>
      <c r="F714" s="7"/>
      <c r="G714" s="6"/>
      <c r="H714" s="6"/>
      <c r="I714" s="6"/>
      <c r="J714" s="6"/>
      <c r="K714" s="6"/>
      <c r="L714" s="6"/>
      <c r="M714" s="6"/>
      <c r="N714" s="6"/>
      <c r="O714" s="6"/>
      <c r="P714" s="6"/>
      <c r="Q714" s="6"/>
      <c r="R714" s="6"/>
      <c r="S714" s="6"/>
      <c r="T714" s="6"/>
      <c r="U714" s="6"/>
      <c r="V714" s="6"/>
      <c r="W714" s="6"/>
      <c r="X714" s="6"/>
      <c r="Y714" s="6"/>
      <c r="Z714" s="6"/>
    </row>
    <row r="715" ht="12.0" customHeight="1">
      <c r="A715" s="6"/>
      <c r="B715" s="6"/>
      <c r="C715" s="6"/>
      <c r="D715" s="7"/>
      <c r="E715" s="6"/>
      <c r="F715" s="7"/>
      <c r="G715" s="6"/>
      <c r="H715" s="6"/>
      <c r="I715" s="6"/>
      <c r="J715" s="6"/>
      <c r="K715" s="6"/>
      <c r="L715" s="6"/>
      <c r="M715" s="6"/>
      <c r="N715" s="6"/>
      <c r="O715" s="6"/>
      <c r="P715" s="6"/>
      <c r="Q715" s="6"/>
      <c r="R715" s="6"/>
      <c r="S715" s="6"/>
      <c r="T715" s="6"/>
      <c r="U715" s="6"/>
      <c r="V715" s="6"/>
      <c r="W715" s="6"/>
      <c r="X715" s="6"/>
      <c r="Y715" s="6"/>
      <c r="Z715" s="6"/>
    </row>
    <row r="716" ht="12.0" customHeight="1">
      <c r="A716" s="6"/>
      <c r="B716" s="6"/>
      <c r="C716" s="6"/>
      <c r="D716" s="7"/>
      <c r="E716" s="6"/>
      <c r="F716" s="7"/>
      <c r="G716" s="6"/>
      <c r="H716" s="6"/>
      <c r="I716" s="6"/>
      <c r="J716" s="6"/>
      <c r="K716" s="6"/>
      <c r="L716" s="6"/>
      <c r="M716" s="6"/>
      <c r="N716" s="6"/>
      <c r="O716" s="6"/>
      <c r="P716" s="6"/>
      <c r="Q716" s="6"/>
      <c r="R716" s="6"/>
      <c r="S716" s="6"/>
      <c r="T716" s="6"/>
      <c r="U716" s="6"/>
      <c r="V716" s="6"/>
      <c r="W716" s="6"/>
      <c r="X716" s="6"/>
      <c r="Y716" s="6"/>
      <c r="Z716" s="6"/>
    </row>
    <row r="717" ht="12.0" customHeight="1">
      <c r="A717" s="6"/>
      <c r="B717" s="6"/>
      <c r="C717" s="6"/>
      <c r="D717" s="7"/>
      <c r="E717" s="6"/>
      <c r="F717" s="7"/>
      <c r="G717" s="6"/>
      <c r="H717" s="6"/>
      <c r="I717" s="6"/>
      <c r="J717" s="6"/>
      <c r="K717" s="6"/>
      <c r="L717" s="6"/>
      <c r="M717" s="6"/>
      <c r="N717" s="6"/>
      <c r="O717" s="6"/>
      <c r="P717" s="6"/>
      <c r="Q717" s="6"/>
      <c r="R717" s="6"/>
      <c r="S717" s="6"/>
      <c r="T717" s="6"/>
      <c r="U717" s="6"/>
      <c r="V717" s="6"/>
      <c r="W717" s="6"/>
      <c r="X717" s="6"/>
      <c r="Y717" s="6"/>
      <c r="Z717" s="6"/>
    </row>
    <row r="718" ht="12.0" customHeight="1">
      <c r="A718" s="6"/>
      <c r="B718" s="6"/>
      <c r="C718" s="6"/>
      <c r="D718" s="7"/>
      <c r="E718" s="6"/>
      <c r="F718" s="7"/>
      <c r="G718" s="6"/>
      <c r="H718" s="6"/>
      <c r="I718" s="6"/>
      <c r="J718" s="6"/>
      <c r="K718" s="6"/>
      <c r="L718" s="6"/>
      <c r="M718" s="6"/>
      <c r="N718" s="6"/>
      <c r="O718" s="6"/>
      <c r="P718" s="6"/>
      <c r="Q718" s="6"/>
      <c r="R718" s="6"/>
      <c r="S718" s="6"/>
      <c r="T718" s="6"/>
      <c r="U718" s="6"/>
      <c r="V718" s="6"/>
      <c r="W718" s="6"/>
      <c r="X718" s="6"/>
      <c r="Y718" s="6"/>
      <c r="Z718" s="6"/>
    </row>
    <row r="719" ht="12.0" customHeight="1">
      <c r="A719" s="6"/>
      <c r="B719" s="6"/>
      <c r="C719" s="6"/>
      <c r="D719" s="7"/>
      <c r="E719" s="6"/>
      <c r="F719" s="7"/>
      <c r="G719" s="6"/>
      <c r="H719" s="6"/>
      <c r="I719" s="6"/>
      <c r="J719" s="6"/>
      <c r="K719" s="6"/>
      <c r="L719" s="6"/>
      <c r="M719" s="6"/>
      <c r="N719" s="6"/>
      <c r="O719" s="6"/>
      <c r="P719" s="6"/>
      <c r="Q719" s="6"/>
      <c r="R719" s="6"/>
      <c r="S719" s="6"/>
      <c r="T719" s="6"/>
      <c r="U719" s="6"/>
      <c r="V719" s="6"/>
      <c r="W719" s="6"/>
      <c r="X719" s="6"/>
      <c r="Y719" s="6"/>
      <c r="Z719" s="6"/>
    </row>
    <row r="720" ht="12.0" customHeight="1">
      <c r="A720" s="6"/>
      <c r="B720" s="6"/>
      <c r="C720" s="6"/>
      <c r="D720" s="7"/>
      <c r="E720" s="6"/>
      <c r="F720" s="7"/>
      <c r="G720" s="6"/>
      <c r="H720" s="6"/>
      <c r="I720" s="6"/>
      <c r="J720" s="6"/>
      <c r="K720" s="6"/>
      <c r="L720" s="6"/>
      <c r="M720" s="6"/>
      <c r="N720" s="6"/>
      <c r="O720" s="6"/>
      <c r="P720" s="6"/>
      <c r="Q720" s="6"/>
      <c r="R720" s="6"/>
      <c r="S720" s="6"/>
      <c r="T720" s="6"/>
      <c r="U720" s="6"/>
      <c r="V720" s="6"/>
      <c r="W720" s="6"/>
      <c r="X720" s="6"/>
      <c r="Y720" s="6"/>
      <c r="Z720" s="6"/>
    </row>
    <row r="721" ht="12.0" customHeight="1">
      <c r="A721" s="6"/>
      <c r="B721" s="6"/>
      <c r="C721" s="6"/>
      <c r="D721" s="7"/>
      <c r="E721" s="6"/>
      <c r="F721" s="7"/>
      <c r="G721" s="6"/>
      <c r="H721" s="6"/>
      <c r="I721" s="6"/>
      <c r="J721" s="6"/>
      <c r="K721" s="6"/>
      <c r="L721" s="6"/>
      <c r="M721" s="6"/>
      <c r="N721" s="6"/>
      <c r="O721" s="6"/>
      <c r="P721" s="6"/>
      <c r="Q721" s="6"/>
      <c r="R721" s="6"/>
      <c r="S721" s="6"/>
      <c r="T721" s="6"/>
      <c r="U721" s="6"/>
      <c r="V721" s="6"/>
      <c r="W721" s="6"/>
      <c r="X721" s="6"/>
      <c r="Y721" s="6"/>
      <c r="Z721" s="6"/>
    </row>
    <row r="722" ht="12.0" customHeight="1">
      <c r="A722" s="6"/>
      <c r="B722" s="6"/>
      <c r="C722" s="6"/>
      <c r="D722" s="7"/>
      <c r="E722" s="6"/>
      <c r="F722" s="7"/>
      <c r="G722" s="6"/>
      <c r="H722" s="6"/>
      <c r="I722" s="6"/>
      <c r="J722" s="6"/>
      <c r="K722" s="6"/>
      <c r="L722" s="6"/>
      <c r="M722" s="6"/>
      <c r="N722" s="6"/>
      <c r="O722" s="6"/>
      <c r="P722" s="6"/>
      <c r="Q722" s="6"/>
      <c r="R722" s="6"/>
      <c r="S722" s="6"/>
      <c r="T722" s="6"/>
      <c r="U722" s="6"/>
      <c r="V722" s="6"/>
      <c r="W722" s="6"/>
      <c r="X722" s="6"/>
      <c r="Y722" s="6"/>
      <c r="Z722" s="6"/>
    </row>
    <row r="723" ht="12.0" customHeight="1">
      <c r="A723" s="6"/>
      <c r="B723" s="6"/>
      <c r="C723" s="6"/>
      <c r="D723" s="7"/>
      <c r="E723" s="6"/>
      <c r="F723" s="7"/>
      <c r="G723" s="6"/>
      <c r="H723" s="6"/>
      <c r="I723" s="6"/>
      <c r="J723" s="6"/>
      <c r="K723" s="6"/>
      <c r="L723" s="6"/>
      <c r="M723" s="6"/>
      <c r="N723" s="6"/>
      <c r="O723" s="6"/>
      <c r="P723" s="6"/>
      <c r="Q723" s="6"/>
      <c r="R723" s="6"/>
      <c r="S723" s="6"/>
      <c r="T723" s="6"/>
      <c r="U723" s="6"/>
      <c r="V723" s="6"/>
      <c r="W723" s="6"/>
      <c r="X723" s="6"/>
      <c r="Y723" s="6"/>
      <c r="Z723" s="6"/>
    </row>
    <row r="724" ht="12.0" customHeight="1">
      <c r="A724" s="6"/>
      <c r="B724" s="6"/>
      <c r="C724" s="6"/>
      <c r="D724" s="7"/>
      <c r="E724" s="6"/>
      <c r="F724" s="7"/>
      <c r="G724" s="6"/>
      <c r="H724" s="6"/>
      <c r="I724" s="6"/>
      <c r="J724" s="6"/>
      <c r="K724" s="6"/>
      <c r="L724" s="6"/>
      <c r="M724" s="6"/>
      <c r="N724" s="6"/>
      <c r="O724" s="6"/>
      <c r="P724" s="6"/>
      <c r="Q724" s="6"/>
      <c r="R724" s="6"/>
      <c r="S724" s="6"/>
      <c r="T724" s="6"/>
      <c r="U724" s="6"/>
      <c r="V724" s="6"/>
      <c r="W724" s="6"/>
      <c r="X724" s="6"/>
      <c r="Y724" s="6"/>
      <c r="Z724" s="6"/>
    </row>
    <row r="725" ht="12.0" customHeight="1">
      <c r="A725" s="6"/>
      <c r="B725" s="6"/>
      <c r="C725" s="6"/>
      <c r="D725" s="7"/>
      <c r="E725" s="6"/>
      <c r="F725" s="7"/>
      <c r="G725" s="6"/>
      <c r="H725" s="6"/>
      <c r="I725" s="6"/>
      <c r="J725" s="6"/>
      <c r="K725" s="6"/>
      <c r="L725" s="6"/>
      <c r="M725" s="6"/>
      <c r="N725" s="6"/>
      <c r="O725" s="6"/>
      <c r="P725" s="6"/>
      <c r="Q725" s="6"/>
      <c r="R725" s="6"/>
      <c r="S725" s="6"/>
      <c r="T725" s="6"/>
      <c r="U725" s="6"/>
      <c r="V725" s="6"/>
      <c r="W725" s="6"/>
      <c r="X725" s="6"/>
      <c r="Y725" s="6"/>
      <c r="Z725" s="6"/>
    </row>
    <row r="726" ht="12.0" customHeight="1">
      <c r="A726" s="6"/>
      <c r="B726" s="6"/>
      <c r="C726" s="6"/>
      <c r="D726" s="7"/>
      <c r="E726" s="6"/>
      <c r="F726" s="7"/>
      <c r="G726" s="6"/>
      <c r="H726" s="6"/>
      <c r="I726" s="6"/>
      <c r="J726" s="6"/>
      <c r="K726" s="6"/>
      <c r="L726" s="6"/>
      <c r="M726" s="6"/>
      <c r="N726" s="6"/>
      <c r="O726" s="6"/>
      <c r="P726" s="6"/>
      <c r="Q726" s="6"/>
      <c r="R726" s="6"/>
      <c r="S726" s="6"/>
      <c r="T726" s="6"/>
      <c r="U726" s="6"/>
      <c r="V726" s="6"/>
      <c r="W726" s="6"/>
      <c r="X726" s="6"/>
      <c r="Y726" s="6"/>
      <c r="Z726" s="6"/>
    </row>
    <row r="727" ht="12.0" customHeight="1">
      <c r="A727" s="6"/>
      <c r="B727" s="6"/>
      <c r="C727" s="6"/>
      <c r="D727" s="7"/>
      <c r="E727" s="6"/>
      <c r="F727" s="7"/>
      <c r="G727" s="6"/>
      <c r="H727" s="6"/>
      <c r="I727" s="6"/>
      <c r="J727" s="6"/>
      <c r="K727" s="6"/>
      <c r="L727" s="6"/>
      <c r="M727" s="6"/>
      <c r="N727" s="6"/>
      <c r="O727" s="6"/>
      <c r="P727" s="6"/>
      <c r="Q727" s="6"/>
      <c r="R727" s="6"/>
      <c r="S727" s="6"/>
      <c r="T727" s="6"/>
      <c r="U727" s="6"/>
      <c r="V727" s="6"/>
      <c r="W727" s="6"/>
      <c r="X727" s="6"/>
      <c r="Y727" s="6"/>
      <c r="Z727" s="6"/>
    </row>
    <row r="728" ht="12.0" customHeight="1">
      <c r="A728" s="6"/>
      <c r="B728" s="6"/>
      <c r="C728" s="6"/>
      <c r="D728" s="7"/>
      <c r="E728" s="6"/>
      <c r="F728" s="7"/>
      <c r="G728" s="6"/>
      <c r="H728" s="6"/>
      <c r="I728" s="6"/>
      <c r="J728" s="6"/>
      <c r="K728" s="6"/>
      <c r="L728" s="6"/>
      <c r="M728" s="6"/>
      <c r="N728" s="6"/>
      <c r="O728" s="6"/>
      <c r="P728" s="6"/>
      <c r="Q728" s="6"/>
      <c r="R728" s="6"/>
      <c r="S728" s="6"/>
      <c r="T728" s="6"/>
      <c r="U728" s="6"/>
      <c r="V728" s="6"/>
      <c r="W728" s="6"/>
      <c r="X728" s="6"/>
      <c r="Y728" s="6"/>
      <c r="Z728" s="6"/>
    </row>
    <row r="729" ht="12.0" customHeight="1">
      <c r="A729" s="6"/>
      <c r="B729" s="6"/>
      <c r="C729" s="6"/>
      <c r="D729" s="7"/>
      <c r="E729" s="6"/>
      <c r="F729" s="7"/>
      <c r="G729" s="6"/>
      <c r="H729" s="6"/>
      <c r="I729" s="6"/>
      <c r="J729" s="6"/>
      <c r="K729" s="6"/>
      <c r="L729" s="6"/>
      <c r="M729" s="6"/>
      <c r="N729" s="6"/>
      <c r="O729" s="6"/>
      <c r="P729" s="6"/>
      <c r="Q729" s="6"/>
      <c r="R729" s="6"/>
      <c r="S729" s="6"/>
      <c r="T729" s="6"/>
      <c r="U729" s="6"/>
      <c r="V729" s="6"/>
      <c r="W729" s="6"/>
      <c r="X729" s="6"/>
      <c r="Y729" s="6"/>
      <c r="Z729" s="6"/>
    </row>
    <row r="730" ht="12.0" customHeight="1">
      <c r="A730" s="6"/>
      <c r="B730" s="6"/>
      <c r="C730" s="6"/>
      <c r="D730" s="7"/>
      <c r="E730" s="6"/>
      <c r="F730" s="7"/>
      <c r="G730" s="6"/>
      <c r="H730" s="6"/>
      <c r="I730" s="6"/>
      <c r="J730" s="6"/>
      <c r="K730" s="6"/>
      <c r="L730" s="6"/>
      <c r="M730" s="6"/>
      <c r="N730" s="6"/>
      <c r="O730" s="6"/>
      <c r="P730" s="6"/>
      <c r="Q730" s="6"/>
      <c r="R730" s="6"/>
      <c r="S730" s="6"/>
      <c r="T730" s="6"/>
      <c r="U730" s="6"/>
      <c r="V730" s="6"/>
      <c r="W730" s="6"/>
      <c r="X730" s="6"/>
      <c r="Y730" s="6"/>
      <c r="Z730" s="6"/>
    </row>
    <row r="731" ht="12.0" customHeight="1">
      <c r="A731" s="6"/>
      <c r="B731" s="6"/>
      <c r="C731" s="6"/>
      <c r="D731" s="7"/>
      <c r="E731" s="6"/>
      <c r="F731" s="7"/>
      <c r="G731" s="6"/>
      <c r="H731" s="6"/>
      <c r="I731" s="6"/>
      <c r="J731" s="6"/>
      <c r="K731" s="6"/>
      <c r="L731" s="6"/>
      <c r="M731" s="6"/>
      <c r="N731" s="6"/>
      <c r="O731" s="6"/>
      <c r="P731" s="6"/>
      <c r="Q731" s="6"/>
      <c r="R731" s="6"/>
      <c r="S731" s="6"/>
      <c r="T731" s="6"/>
      <c r="U731" s="6"/>
      <c r="V731" s="6"/>
      <c r="W731" s="6"/>
      <c r="X731" s="6"/>
      <c r="Y731" s="6"/>
      <c r="Z731" s="6"/>
    </row>
    <row r="732" ht="12.0" customHeight="1">
      <c r="A732" s="6"/>
      <c r="B732" s="6"/>
      <c r="C732" s="6"/>
      <c r="D732" s="7"/>
      <c r="E732" s="6"/>
      <c r="F732" s="7"/>
      <c r="G732" s="6"/>
      <c r="H732" s="6"/>
      <c r="I732" s="6"/>
      <c r="J732" s="6"/>
      <c r="K732" s="6"/>
      <c r="L732" s="6"/>
      <c r="M732" s="6"/>
      <c r="N732" s="6"/>
      <c r="O732" s="6"/>
      <c r="P732" s="6"/>
      <c r="Q732" s="6"/>
      <c r="R732" s="6"/>
      <c r="S732" s="6"/>
      <c r="T732" s="6"/>
      <c r="U732" s="6"/>
      <c r="V732" s="6"/>
      <c r="W732" s="6"/>
      <c r="X732" s="6"/>
      <c r="Y732" s="6"/>
      <c r="Z732" s="6"/>
    </row>
    <row r="733" ht="12.0" customHeight="1">
      <c r="A733" s="6"/>
      <c r="B733" s="6"/>
      <c r="C733" s="6"/>
      <c r="D733" s="7"/>
      <c r="E733" s="6"/>
      <c r="F733" s="7"/>
      <c r="G733" s="6"/>
      <c r="H733" s="6"/>
      <c r="I733" s="6"/>
      <c r="J733" s="6"/>
      <c r="K733" s="6"/>
      <c r="L733" s="6"/>
      <c r="M733" s="6"/>
      <c r="N733" s="6"/>
      <c r="O733" s="6"/>
      <c r="P733" s="6"/>
      <c r="Q733" s="6"/>
      <c r="R733" s="6"/>
      <c r="S733" s="6"/>
      <c r="T733" s="6"/>
      <c r="U733" s="6"/>
      <c r="V733" s="6"/>
      <c r="W733" s="6"/>
      <c r="X733" s="6"/>
      <c r="Y733" s="6"/>
      <c r="Z733" s="6"/>
    </row>
    <row r="734" ht="12.0" customHeight="1">
      <c r="A734" s="6"/>
      <c r="B734" s="6"/>
      <c r="C734" s="6"/>
      <c r="D734" s="7"/>
      <c r="E734" s="6"/>
      <c r="F734" s="7"/>
      <c r="G734" s="6"/>
      <c r="H734" s="6"/>
      <c r="I734" s="6"/>
      <c r="J734" s="6"/>
      <c r="K734" s="6"/>
      <c r="L734" s="6"/>
      <c r="M734" s="6"/>
      <c r="N734" s="6"/>
      <c r="O734" s="6"/>
      <c r="P734" s="6"/>
      <c r="Q734" s="6"/>
      <c r="R734" s="6"/>
      <c r="S734" s="6"/>
      <c r="T734" s="6"/>
      <c r="U734" s="6"/>
      <c r="V734" s="6"/>
      <c r="W734" s="6"/>
      <c r="X734" s="6"/>
      <c r="Y734" s="6"/>
      <c r="Z734" s="6"/>
    </row>
    <row r="735" ht="12.0" customHeight="1">
      <c r="A735" s="6"/>
      <c r="B735" s="6"/>
      <c r="C735" s="6"/>
      <c r="D735" s="7"/>
      <c r="E735" s="6"/>
      <c r="F735" s="7"/>
      <c r="G735" s="6"/>
      <c r="H735" s="6"/>
      <c r="I735" s="6"/>
      <c r="J735" s="6"/>
      <c r="K735" s="6"/>
      <c r="L735" s="6"/>
      <c r="M735" s="6"/>
      <c r="N735" s="6"/>
      <c r="O735" s="6"/>
      <c r="P735" s="6"/>
      <c r="Q735" s="6"/>
      <c r="R735" s="6"/>
      <c r="S735" s="6"/>
      <c r="T735" s="6"/>
      <c r="U735" s="6"/>
      <c r="V735" s="6"/>
      <c r="W735" s="6"/>
      <c r="X735" s="6"/>
      <c r="Y735" s="6"/>
      <c r="Z735" s="6"/>
    </row>
    <row r="736" ht="12.0" customHeight="1">
      <c r="A736" s="6"/>
      <c r="B736" s="6"/>
      <c r="C736" s="6"/>
      <c r="D736" s="7"/>
      <c r="E736" s="6"/>
      <c r="F736" s="7"/>
      <c r="G736" s="6"/>
      <c r="H736" s="6"/>
      <c r="I736" s="6"/>
      <c r="J736" s="6"/>
      <c r="K736" s="6"/>
      <c r="L736" s="6"/>
      <c r="M736" s="6"/>
      <c r="N736" s="6"/>
      <c r="O736" s="6"/>
      <c r="P736" s="6"/>
      <c r="Q736" s="6"/>
      <c r="R736" s="6"/>
      <c r="S736" s="6"/>
      <c r="T736" s="6"/>
      <c r="U736" s="6"/>
      <c r="V736" s="6"/>
      <c r="W736" s="6"/>
      <c r="X736" s="6"/>
      <c r="Y736" s="6"/>
      <c r="Z736" s="6"/>
    </row>
    <row r="737" ht="12.0" customHeight="1">
      <c r="A737" s="6"/>
      <c r="B737" s="6"/>
      <c r="C737" s="6"/>
      <c r="D737" s="7"/>
      <c r="E737" s="6"/>
      <c r="F737" s="7"/>
      <c r="G737" s="6"/>
      <c r="H737" s="6"/>
      <c r="I737" s="6"/>
      <c r="J737" s="6"/>
      <c r="K737" s="6"/>
      <c r="L737" s="6"/>
      <c r="M737" s="6"/>
      <c r="N737" s="6"/>
      <c r="O737" s="6"/>
      <c r="P737" s="6"/>
      <c r="Q737" s="6"/>
      <c r="R737" s="6"/>
      <c r="S737" s="6"/>
      <c r="T737" s="6"/>
      <c r="U737" s="6"/>
      <c r="V737" s="6"/>
      <c r="W737" s="6"/>
      <c r="X737" s="6"/>
      <c r="Y737" s="6"/>
      <c r="Z737" s="6"/>
    </row>
    <row r="738" ht="12.0" customHeight="1">
      <c r="A738" s="6"/>
      <c r="B738" s="6"/>
      <c r="C738" s="6"/>
      <c r="D738" s="7"/>
      <c r="E738" s="6"/>
      <c r="F738" s="7"/>
      <c r="G738" s="6"/>
      <c r="H738" s="6"/>
      <c r="I738" s="6"/>
      <c r="J738" s="6"/>
      <c r="K738" s="6"/>
      <c r="L738" s="6"/>
      <c r="M738" s="6"/>
      <c r="N738" s="6"/>
      <c r="O738" s="6"/>
      <c r="P738" s="6"/>
      <c r="Q738" s="6"/>
      <c r="R738" s="6"/>
      <c r="S738" s="6"/>
      <c r="T738" s="6"/>
      <c r="U738" s="6"/>
      <c r="V738" s="6"/>
      <c r="W738" s="6"/>
      <c r="X738" s="6"/>
      <c r="Y738" s="6"/>
      <c r="Z738" s="6"/>
    </row>
    <row r="739" ht="12.0" customHeight="1">
      <c r="A739" s="6"/>
      <c r="B739" s="6"/>
      <c r="C739" s="6"/>
      <c r="D739" s="7"/>
      <c r="E739" s="6"/>
      <c r="F739" s="7"/>
      <c r="G739" s="6"/>
      <c r="H739" s="6"/>
      <c r="I739" s="6"/>
      <c r="J739" s="6"/>
      <c r="K739" s="6"/>
      <c r="L739" s="6"/>
      <c r="M739" s="6"/>
      <c r="N739" s="6"/>
      <c r="O739" s="6"/>
      <c r="P739" s="6"/>
      <c r="Q739" s="6"/>
      <c r="R739" s="6"/>
      <c r="S739" s="6"/>
      <c r="T739" s="6"/>
      <c r="U739" s="6"/>
      <c r="V739" s="6"/>
      <c r="W739" s="6"/>
      <c r="X739" s="6"/>
      <c r="Y739" s="6"/>
      <c r="Z739" s="6"/>
    </row>
    <row r="740" ht="12.0" customHeight="1">
      <c r="A740" s="6"/>
      <c r="B740" s="6"/>
      <c r="C740" s="6"/>
      <c r="D740" s="7"/>
      <c r="E740" s="6"/>
      <c r="F740" s="7"/>
      <c r="G740" s="6"/>
      <c r="H740" s="6"/>
      <c r="I740" s="6"/>
      <c r="J740" s="6"/>
      <c r="K740" s="6"/>
      <c r="L740" s="6"/>
      <c r="M740" s="6"/>
      <c r="N740" s="6"/>
      <c r="O740" s="6"/>
      <c r="P740" s="6"/>
      <c r="Q740" s="6"/>
      <c r="R740" s="6"/>
      <c r="S740" s="6"/>
      <c r="T740" s="6"/>
      <c r="U740" s="6"/>
      <c r="V740" s="6"/>
      <c r="W740" s="6"/>
      <c r="X740" s="6"/>
      <c r="Y740" s="6"/>
      <c r="Z740" s="6"/>
    </row>
    <row r="741" ht="12.0" customHeight="1">
      <c r="A741" s="6"/>
      <c r="B741" s="6"/>
      <c r="C741" s="6"/>
      <c r="D741" s="7"/>
      <c r="E741" s="6"/>
      <c r="F741" s="7"/>
      <c r="G741" s="6"/>
      <c r="H741" s="6"/>
      <c r="I741" s="6"/>
      <c r="J741" s="6"/>
      <c r="K741" s="6"/>
      <c r="L741" s="6"/>
      <c r="M741" s="6"/>
      <c r="N741" s="6"/>
      <c r="O741" s="6"/>
      <c r="P741" s="6"/>
      <c r="Q741" s="6"/>
      <c r="R741" s="6"/>
      <c r="S741" s="6"/>
      <c r="T741" s="6"/>
      <c r="U741" s="6"/>
      <c r="V741" s="6"/>
      <c r="W741" s="6"/>
      <c r="X741" s="6"/>
      <c r="Y741" s="6"/>
      <c r="Z741" s="6"/>
    </row>
    <row r="742" ht="12.0" customHeight="1">
      <c r="A742" s="6"/>
      <c r="B742" s="6"/>
      <c r="C742" s="6"/>
      <c r="D742" s="7"/>
      <c r="E742" s="6"/>
      <c r="F742" s="7"/>
      <c r="G742" s="6"/>
      <c r="H742" s="6"/>
      <c r="I742" s="6"/>
      <c r="J742" s="6"/>
      <c r="K742" s="6"/>
      <c r="L742" s="6"/>
      <c r="M742" s="6"/>
      <c r="N742" s="6"/>
      <c r="O742" s="6"/>
      <c r="P742" s="6"/>
      <c r="Q742" s="6"/>
      <c r="R742" s="6"/>
      <c r="S742" s="6"/>
      <c r="T742" s="6"/>
      <c r="U742" s="6"/>
      <c r="V742" s="6"/>
      <c r="W742" s="6"/>
      <c r="X742" s="6"/>
      <c r="Y742" s="6"/>
      <c r="Z742" s="6"/>
    </row>
    <row r="743" ht="12.0" customHeight="1">
      <c r="A743" s="6"/>
      <c r="B743" s="6"/>
      <c r="C743" s="6"/>
      <c r="D743" s="7"/>
      <c r="E743" s="6"/>
      <c r="F743" s="7"/>
      <c r="G743" s="6"/>
      <c r="H743" s="6"/>
      <c r="I743" s="6"/>
      <c r="J743" s="6"/>
      <c r="K743" s="6"/>
      <c r="L743" s="6"/>
      <c r="M743" s="6"/>
      <c r="N743" s="6"/>
      <c r="O743" s="6"/>
      <c r="P743" s="6"/>
      <c r="Q743" s="6"/>
      <c r="R743" s="6"/>
      <c r="S743" s="6"/>
      <c r="T743" s="6"/>
      <c r="U743" s="6"/>
      <c r="V743" s="6"/>
      <c r="W743" s="6"/>
      <c r="X743" s="6"/>
      <c r="Y743" s="6"/>
      <c r="Z743" s="6"/>
    </row>
    <row r="744" ht="12.0" customHeight="1">
      <c r="A744" s="6"/>
      <c r="B744" s="6"/>
      <c r="C744" s="6"/>
      <c r="D744" s="7"/>
      <c r="E744" s="6"/>
      <c r="F744" s="7"/>
      <c r="G744" s="6"/>
      <c r="H744" s="6"/>
      <c r="I744" s="6"/>
      <c r="J744" s="6"/>
      <c r="K744" s="6"/>
      <c r="L744" s="6"/>
      <c r="M744" s="6"/>
      <c r="N744" s="6"/>
      <c r="O744" s="6"/>
      <c r="P744" s="6"/>
      <c r="Q744" s="6"/>
      <c r="R744" s="6"/>
      <c r="S744" s="6"/>
      <c r="T744" s="6"/>
      <c r="U744" s="6"/>
      <c r="V744" s="6"/>
      <c r="W744" s="6"/>
      <c r="X744" s="6"/>
      <c r="Y744" s="6"/>
      <c r="Z744" s="6"/>
    </row>
    <row r="745" ht="12.0" customHeight="1">
      <c r="A745" s="6"/>
      <c r="B745" s="6"/>
      <c r="C745" s="6"/>
      <c r="D745" s="7"/>
      <c r="E745" s="6"/>
      <c r="F745" s="7"/>
      <c r="G745" s="6"/>
      <c r="H745" s="6"/>
      <c r="I745" s="6"/>
      <c r="J745" s="6"/>
      <c r="K745" s="6"/>
      <c r="L745" s="6"/>
      <c r="M745" s="6"/>
      <c r="N745" s="6"/>
      <c r="O745" s="6"/>
      <c r="P745" s="6"/>
      <c r="Q745" s="6"/>
      <c r="R745" s="6"/>
      <c r="S745" s="6"/>
      <c r="T745" s="6"/>
      <c r="U745" s="6"/>
      <c r="V745" s="6"/>
      <c r="W745" s="6"/>
      <c r="X745" s="6"/>
      <c r="Y745" s="6"/>
      <c r="Z745" s="6"/>
    </row>
    <row r="746" ht="12.0" customHeight="1">
      <c r="A746" s="6"/>
      <c r="B746" s="6"/>
      <c r="C746" s="6"/>
      <c r="D746" s="7"/>
      <c r="E746" s="6"/>
      <c r="F746" s="7"/>
      <c r="G746" s="6"/>
      <c r="H746" s="6"/>
      <c r="I746" s="6"/>
      <c r="J746" s="6"/>
      <c r="K746" s="6"/>
      <c r="L746" s="6"/>
      <c r="M746" s="6"/>
      <c r="N746" s="6"/>
      <c r="O746" s="6"/>
      <c r="P746" s="6"/>
      <c r="Q746" s="6"/>
      <c r="R746" s="6"/>
      <c r="S746" s="6"/>
      <c r="T746" s="6"/>
      <c r="U746" s="6"/>
      <c r="V746" s="6"/>
      <c r="W746" s="6"/>
      <c r="X746" s="6"/>
      <c r="Y746" s="6"/>
      <c r="Z746" s="6"/>
    </row>
    <row r="747" ht="12.0" customHeight="1">
      <c r="A747" s="6"/>
      <c r="B747" s="6"/>
      <c r="C747" s="6"/>
      <c r="D747" s="7"/>
      <c r="E747" s="6"/>
      <c r="F747" s="7"/>
      <c r="G747" s="6"/>
      <c r="H747" s="6"/>
      <c r="I747" s="6"/>
      <c r="J747" s="6"/>
      <c r="K747" s="6"/>
      <c r="L747" s="6"/>
      <c r="M747" s="6"/>
      <c r="N747" s="6"/>
      <c r="O747" s="6"/>
      <c r="P747" s="6"/>
      <c r="Q747" s="6"/>
      <c r="R747" s="6"/>
      <c r="S747" s="6"/>
      <c r="T747" s="6"/>
      <c r="U747" s="6"/>
      <c r="V747" s="6"/>
      <c r="W747" s="6"/>
      <c r="X747" s="6"/>
      <c r="Y747" s="6"/>
      <c r="Z747" s="6"/>
    </row>
    <row r="748" ht="12.0" customHeight="1">
      <c r="A748" s="6"/>
      <c r="B748" s="6"/>
      <c r="C748" s="6"/>
      <c r="D748" s="7"/>
      <c r="E748" s="6"/>
      <c r="F748" s="7"/>
      <c r="G748" s="6"/>
      <c r="H748" s="6"/>
      <c r="I748" s="6"/>
      <c r="J748" s="6"/>
      <c r="K748" s="6"/>
      <c r="L748" s="6"/>
      <c r="M748" s="6"/>
      <c r="N748" s="6"/>
      <c r="O748" s="6"/>
      <c r="P748" s="6"/>
      <c r="Q748" s="6"/>
      <c r="R748" s="6"/>
      <c r="S748" s="6"/>
      <c r="T748" s="6"/>
      <c r="U748" s="6"/>
      <c r="V748" s="6"/>
      <c r="W748" s="6"/>
      <c r="X748" s="6"/>
      <c r="Y748" s="6"/>
      <c r="Z748" s="6"/>
    </row>
    <row r="749" ht="12.0" customHeight="1">
      <c r="A749" s="6"/>
      <c r="B749" s="6"/>
      <c r="C749" s="6"/>
      <c r="D749" s="7"/>
      <c r="E749" s="6"/>
      <c r="F749" s="7"/>
      <c r="G749" s="6"/>
      <c r="H749" s="6"/>
      <c r="I749" s="6"/>
      <c r="J749" s="6"/>
      <c r="K749" s="6"/>
      <c r="L749" s="6"/>
      <c r="M749" s="6"/>
      <c r="N749" s="6"/>
      <c r="O749" s="6"/>
      <c r="P749" s="6"/>
      <c r="Q749" s="6"/>
      <c r="R749" s="6"/>
      <c r="S749" s="6"/>
      <c r="T749" s="6"/>
      <c r="U749" s="6"/>
      <c r="V749" s="6"/>
      <c r="W749" s="6"/>
      <c r="X749" s="6"/>
      <c r="Y749" s="6"/>
      <c r="Z749" s="6"/>
    </row>
    <row r="750" ht="12.0" customHeight="1">
      <c r="A750" s="6"/>
      <c r="B750" s="6"/>
      <c r="C750" s="6"/>
      <c r="D750" s="7"/>
      <c r="E750" s="6"/>
      <c r="F750" s="7"/>
      <c r="G750" s="6"/>
      <c r="H750" s="6"/>
      <c r="I750" s="6"/>
      <c r="J750" s="6"/>
      <c r="K750" s="6"/>
      <c r="L750" s="6"/>
      <c r="M750" s="6"/>
      <c r="N750" s="6"/>
      <c r="O750" s="6"/>
      <c r="P750" s="6"/>
      <c r="Q750" s="6"/>
      <c r="R750" s="6"/>
      <c r="S750" s="6"/>
      <c r="T750" s="6"/>
      <c r="U750" s="6"/>
      <c r="V750" s="6"/>
      <c r="W750" s="6"/>
      <c r="X750" s="6"/>
      <c r="Y750" s="6"/>
      <c r="Z750" s="6"/>
    </row>
    <row r="751" ht="12.0" customHeight="1">
      <c r="A751" s="6"/>
      <c r="B751" s="6"/>
      <c r="C751" s="6"/>
      <c r="D751" s="7"/>
      <c r="E751" s="6"/>
      <c r="F751" s="7"/>
      <c r="G751" s="6"/>
      <c r="H751" s="6"/>
      <c r="I751" s="6"/>
      <c r="J751" s="6"/>
      <c r="K751" s="6"/>
      <c r="L751" s="6"/>
      <c r="M751" s="6"/>
      <c r="N751" s="6"/>
      <c r="O751" s="6"/>
      <c r="P751" s="6"/>
      <c r="Q751" s="6"/>
      <c r="R751" s="6"/>
      <c r="S751" s="6"/>
      <c r="T751" s="6"/>
      <c r="U751" s="6"/>
      <c r="V751" s="6"/>
      <c r="W751" s="6"/>
      <c r="X751" s="6"/>
      <c r="Y751" s="6"/>
      <c r="Z751" s="6"/>
    </row>
    <row r="752" ht="12.0" customHeight="1">
      <c r="A752" s="6"/>
      <c r="B752" s="6"/>
      <c r="C752" s="6"/>
      <c r="D752" s="7"/>
      <c r="E752" s="6"/>
      <c r="F752" s="7"/>
      <c r="G752" s="6"/>
      <c r="H752" s="6"/>
      <c r="I752" s="6"/>
      <c r="J752" s="6"/>
      <c r="K752" s="6"/>
      <c r="L752" s="6"/>
      <c r="M752" s="6"/>
      <c r="N752" s="6"/>
      <c r="O752" s="6"/>
      <c r="P752" s="6"/>
      <c r="Q752" s="6"/>
      <c r="R752" s="6"/>
      <c r="S752" s="6"/>
      <c r="T752" s="6"/>
      <c r="U752" s="6"/>
      <c r="V752" s="6"/>
      <c r="W752" s="6"/>
      <c r="X752" s="6"/>
      <c r="Y752" s="6"/>
      <c r="Z752" s="6"/>
    </row>
    <row r="753" ht="12.0" customHeight="1">
      <c r="A753" s="6"/>
      <c r="B753" s="6"/>
      <c r="C753" s="6"/>
      <c r="D753" s="7"/>
      <c r="E753" s="6"/>
      <c r="F753" s="7"/>
      <c r="G753" s="6"/>
      <c r="H753" s="6"/>
      <c r="I753" s="6"/>
      <c r="J753" s="6"/>
      <c r="K753" s="6"/>
      <c r="L753" s="6"/>
      <c r="M753" s="6"/>
      <c r="N753" s="6"/>
      <c r="O753" s="6"/>
      <c r="P753" s="6"/>
      <c r="Q753" s="6"/>
      <c r="R753" s="6"/>
      <c r="S753" s="6"/>
      <c r="T753" s="6"/>
      <c r="U753" s="6"/>
      <c r="V753" s="6"/>
      <c r="W753" s="6"/>
      <c r="X753" s="6"/>
      <c r="Y753" s="6"/>
      <c r="Z753" s="6"/>
    </row>
    <row r="754" ht="12.0" customHeight="1">
      <c r="A754" s="6"/>
      <c r="B754" s="6"/>
      <c r="C754" s="6"/>
      <c r="D754" s="7"/>
      <c r="E754" s="6"/>
      <c r="F754" s="7"/>
      <c r="G754" s="6"/>
      <c r="H754" s="6"/>
      <c r="I754" s="6"/>
      <c r="J754" s="6"/>
      <c r="K754" s="6"/>
      <c r="L754" s="6"/>
      <c r="M754" s="6"/>
      <c r="N754" s="6"/>
      <c r="O754" s="6"/>
      <c r="P754" s="6"/>
      <c r="Q754" s="6"/>
      <c r="R754" s="6"/>
      <c r="S754" s="6"/>
      <c r="T754" s="6"/>
      <c r="U754" s="6"/>
      <c r="V754" s="6"/>
      <c r="W754" s="6"/>
      <c r="X754" s="6"/>
      <c r="Y754" s="6"/>
      <c r="Z754" s="6"/>
    </row>
    <row r="755" ht="12.0" customHeight="1">
      <c r="A755" s="6"/>
      <c r="B755" s="6"/>
      <c r="C755" s="6"/>
      <c r="D755" s="7"/>
      <c r="E755" s="6"/>
      <c r="F755" s="7"/>
      <c r="G755" s="6"/>
      <c r="H755" s="6"/>
      <c r="I755" s="6"/>
      <c r="J755" s="6"/>
      <c r="K755" s="6"/>
      <c r="L755" s="6"/>
      <c r="M755" s="6"/>
      <c r="N755" s="6"/>
      <c r="O755" s="6"/>
      <c r="P755" s="6"/>
      <c r="Q755" s="6"/>
      <c r="R755" s="6"/>
      <c r="S755" s="6"/>
      <c r="T755" s="6"/>
      <c r="U755" s="6"/>
      <c r="V755" s="6"/>
      <c r="W755" s="6"/>
      <c r="X755" s="6"/>
      <c r="Y755" s="6"/>
      <c r="Z755" s="6"/>
    </row>
    <row r="756" ht="12.0" customHeight="1">
      <c r="A756" s="6"/>
      <c r="B756" s="6"/>
      <c r="C756" s="6"/>
      <c r="D756" s="7"/>
      <c r="E756" s="6"/>
      <c r="F756" s="7"/>
      <c r="G756" s="6"/>
      <c r="H756" s="6"/>
      <c r="I756" s="6"/>
      <c r="J756" s="6"/>
      <c r="K756" s="6"/>
      <c r="L756" s="6"/>
      <c r="M756" s="6"/>
      <c r="N756" s="6"/>
      <c r="O756" s="6"/>
      <c r="P756" s="6"/>
      <c r="Q756" s="6"/>
      <c r="R756" s="6"/>
      <c r="S756" s="6"/>
      <c r="T756" s="6"/>
      <c r="U756" s="6"/>
      <c r="V756" s="6"/>
      <c r="W756" s="6"/>
      <c r="X756" s="6"/>
      <c r="Y756" s="6"/>
      <c r="Z756" s="6"/>
    </row>
    <row r="757" ht="12.0" customHeight="1">
      <c r="A757" s="6"/>
      <c r="B757" s="6"/>
      <c r="C757" s="6"/>
      <c r="D757" s="7"/>
      <c r="E757" s="6"/>
      <c r="F757" s="7"/>
      <c r="G757" s="6"/>
      <c r="H757" s="6"/>
      <c r="I757" s="6"/>
      <c r="J757" s="6"/>
      <c r="K757" s="6"/>
      <c r="L757" s="6"/>
      <c r="M757" s="6"/>
      <c r="N757" s="6"/>
      <c r="O757" s="6"/>
      <c r="P757" s="6"/>
      <c r="Q757" s="6"/>
      <c r="R757" s="6"/>
      <c r="S757" s="6"/>
      <c r="T757" s="6"/>
      <c r="U757" s="6"/>
      <c r="V757" s="6"/>
      <c r="W757" s="6"/>
      <c r="X757" s="6"/>
      <c r="Y757" s="6"/>
      <c r="Z757" s="6"/>
    </row>
    <row r="758" ht="12.0" customHeight="1">
      <c r="A758" s="6"/>
      <c r="B758" s="6"/>
      <c r="C758" s="6"/>
      <c r="D758" s="7"/>
      <c r="E758" s="6"/>
      <c r="F758" s="7"/>
      <c r="G758" s="6"/>
      <c r="H758" s="6"/>
      <c r="I758" s="6"/>
      <c r="J758" s="6"/>
      <c r="K758" s="6"/>
      <c r="L758" s="6"/>
      <c r="M758" s="6"/>
      <c r="N758" s="6"/>
      <c r="O758" s="6"/>
      <c r="P758" s="6"/>
      <c r="Q758" s="6"/>
      <c r="R758" s="6"/>
      <c r="S758" s="6"/>
      <c r="T758" s="6"/>
      <c r="U758" s="6"/>
      <c r="V758" s="6"/>
      <c r="W758" s="6"/>
      <c r="X758" s="6"/>
      <c r="Y758" s="6"/>
      <c r="Z758" s="6"/>
    </row>
    <row r="759" ht="12.0" customHeight="1">
      <c r="A759" s="6"/>
      <c r="B759" s="6"/>
      <c r="C759" s="6"/>
      <c r="D759" s="7"/>
      <c r="E759" s="6"/>
      <c r="F759" s="7"/>
      <c r="G759" s="6"/>
      <c r="H759" s="6"/>
      <c r="I759" s="6"/>
      <c r="J759" s="6"/>
      <c r="K759" s="6"/>
      <c r="L759" s="6"/>
      <c r="M759" s="6"/>
      <c r="N759" s="6"/>
      <c r="O759" s="6"/>
      <c r="P759" s="6"/>
      <c r="Q759" s="6"/>
      <c r="R759" s="6"/>
      <c r="S759" s="6"/>
      <c r="T759" s="6"/>
      <c r="U759" s="6"/>
      <c r="V759" s="6"/>
      <c r="W759" s="6"/>
      <c r="X759" s="6"/>
      <c r="Y759" s="6"/>
      <c r="Z759" s="6"/>
    </row>
    <row r="760" ht="12.0" customHeight="1">
      <c r="A760" s="6"/>
      <c r="B760" s="6"/>
      <c r="C760" s="6"/>
      <c r="D760" s="7"/>
      <c r="E760" s="6"/>
      <c r="F760" s="7"/>
      <c r="G760" s="6"/>
      <c r="H760" s="6"/>
      <c r="I760" s="6"/>
      <c r="J760" s="6"/>
      <c r="K760" s="6"/>
      <c r="L760" s="6"/>
      <c r="M760" s="6"/>
      <c r="N760" s="6"/>
      <c r="O760" s="6"/>
      <c r="P760" s="6"/>
      <c r="Q760" s="6"/>
      <c r="R760" s="6"/>
      <c r="S760" s="6"/>
      <c r="T760" s="6"/>
      <c r="U760" s="6"/>
      <c r="V760" s="6"/>
      <c r="W760" s="6"/>
      <c r="X760" s="6"/>
      <c r="Y760" s="6"/>
      <c r="Z760" s="6"/>
    </row>
    <row r="761" ht="12.0" customHeight="1">
      <c r="A761" s="6"/>
      <c r="B761" s="6"/>
      <c r="C761" s="6"/>
      <c r="D761" s="7"/>
      <c r="E761" s="6"/>
      <c r="F761" s="7"/>
      <c r="G761" s="6"/>
      <c r="H761" s="6"/>
      <c r="I761" s="6"/>
      <c r="J761" s="6"/>
      <c r="K761" s="6"/>
      <c r="L761" s="6"/>
      <c r="M761" s="6"/>
      <c r="N761" s="6"/>
      <c r="O761" s="6"/>
      <c r="P761" s="6"/>
      <c r="Q761" s="6"/>
      <c r="R761" s="6"/>
      <c r="S761" s="6"/>
      <c r="T761" s="6"/>
      <c r="U761" s="6"/>
      <c r="V761" s="6"/>
      <c r="W761" s="6"/>
      <c r="X761" s="6"/>
      <c r="Y761" s="6"/>
      <c r="Z761" s="6"/>
    </row>
    <row r="762" ht="12.0" customHeight="1">
      <c r="A762" s="6"/>
      <c r="B762" s="6"/>
      <c r="C762" s="6"/>
      <c r="D762" s="7"/>
      <c r="E762" s="6"/>
      <c r="F762" s="7"/>
      <c r="G762" s="6"/>
      <c r="H762" s="6"/>
      <c r="I762" s="6"/>
      <c r="J762" s="6"/>
      <c r="K762" s="6"/>
      <c r="L762" s="6"/>
      <c r="M762" s="6"/>
      <c r="N762" s="6"/>
      <c r="O762" s="6"/>
      <c r="P762" s="6"/>
      <c r="Q762" s="6"/>
      <c r="R762" s="6"/>
      <c r="S762" s="6"/>
      <c r="T762" s="6"/>
      <c r="U762" s="6"/>
      <c r="V762" s="6"/>
      <c r="W762" s="6"/>
      <c r="X762" s="6"/>
      <c r="Y762" s="6"/>
      <c r="Z762" s="6"/>
    </row>
    <row r="763" ht="12.0" customHeight="1">
      <c r="A763" s="6"/>
      <c r="B763" s="6"/>
      <c r="C763" s="6"/>
      <c r="D763" s="7"/>
      <c r="E763" s="6"/>
      <c r="F763" s="7"/>
      <c r="G763" s="6"/>
      <c r="H763" s="6"/>
      <c r="I763" s="6"/>
      <c r="J763" s="6"/>
      <c r="K763" s="6"/>
      <c r="L763" s="6"/>
      <c r="M763" s="6"/>
      <c r="N763" s="6"/>
      <c r="O763" s="6"/>
      <c r="P763" s="6"/>
      <c r="Q763" s="6"/>
      <c r="R763" s="6"/>
      <c r="S763" s="6"/>
      <c r="T763" s="6"/>
      <c r="U763" s="6"/>
      <c r="V763" s="6"/>
      <c r="W763" s="6"/>
      <c r="X763" s="6"/>
      <c r="Y763" s="6"/>
      <c r="Z763" s="6"/>
    </row>
    <row r="764" ht="12.0" customHeight="1">
      <c r="A764" s="6"/>
      <c r="B764" s="6"/>
      <c r="C764" s="6"/>
      <c r="D764" s="7"/>
      <c r="E764" s="6"/>
      <c r="F764" s="7"/>
      <c r="G764" s="6"/>
      <c r="H764" s="6"/>
      <c r="I764" s="6"/>
      <c r="J764" s="6"/>
      <c r="K764" s="6"/>
      <c r="L764" s="6"/>
      <c r="M764" s="6"/>
      <c r="N764" s="6"/>
      <c r="O764" s="6"/>
      <c r="P764" s="6"/>
      <c r="Q764" s="6"/>
      <c r="R764" s="6"/>
      <c r="S764" s="6"/>
      <c r="T764" s="6"/>
      <c r="U764" s="6"/>
      <c r="V764" s="6"/>
      <c r="W764" s="6"/>
      <c r="X764" s="6"/>
      <c r="Y764" s="6"/>
      <c r="Z764" s="6"/>
    </row>
    <row r="765" ht="12.0" customHeight="1">
      <c r="A765" s="6"/>
      <c r="B765" s="6"/>
      <c r="C765" s="6"/>
      <c r="D765" s="7"/>
      <c r="E765" s="6"/>
      <c r="F765" s="7"/>
      <c r="G765" s="6"/>
      <c r="H765" s="6"/>
      <c r="I765" s="6"/>
      <c r="J765" s="6"/>
      <c r="K765" s="6"/>
      <c r="L765" s="6"/>
      <c r="M765" s="6"/>
      <c r="N765" s="6"/>
      <c r="O765" s="6"/>
      <c r="P765" s="6"/>
      <c r="Q765" s="6"/>
      <c r="R765" s="6"/>
      <c r="S765" s="6"/>
      <c r="T765" s="6"/>
      <c r="U765" s="6"/>
      <c r="V765" s="6"/>
      <c r="W765" s="6"/>
      <c r="X765" s="6"/>
      <c r="Y765" s="6"/>
      <c r="Z765" s="6"/>
    </row>
    <row r="766" ht="12.0" customHeight="1">
      <c r="A766" s="6"/>
      <c r="B766" s="6"/>
      <c r="C766" s="6"/>
      <c r="D766" s="7"/>
      <c r="E766" s="6"/>
      <c r="F766" s="7"/>
      <c r="G766" s="6"/>
      <c r="H766" s="6"/>
      <c r="I766" s="6"/>
      <c r="J766" s="6"/>
      <c r="K766" s="6"/>
      <c r="L766" s="6"/>
      <c r="M766" s="6"/>
      <c r="N766" s="6"/>
      <c r="O766" s="6"/>
      <c r="P766" s="6"/>
      <c r="Q766" s="6"/>
      <c r="R766" s="6"/>
      <c r="S766" s="6"/>
      <c r="T766" s="6"/>
      <c r="U766" s="6"/>
      <c r="V766" s="6"/>
      <c r="W766" s="6"/>
      <c r="X766" s="6"/>
      <c r="Y766" s="6"/>
      <c r="Z766" s="6"/>
    </row>
    <row r="767" ht="12.0" customHeight="1">
      <c r="A767" s="6"/>
      <c r="B767" s="6"/>
      <c r="C767" s="6"/>
      <c r="D767" s="7"/>
      <c r="E767" s="6"/>
      <c r="F767" s="7"/>
      <c r="G767" s="6"/>
      <c r="H767" s="6"/>
      <c r="I767" s="6"/>
      <c r="J767" s="6"/>
      <c r="K767" s="6"/>
      <c r="L767" s="6"/>
      <c r="M767" s="6"/>
      <c r="N767" s="6"/>
      <c r="O767" s="6"/>
      <c r="P767" s="6"/>
      <c r="Q767" s="6"/>
      <c r="R767" s="6"/>
      <c r="S767" s="6"/>
      <c r="T767" s="6"/>
      <c r="U767" s="6"/>
      <c r="V767" s="6"/>
      <c r="W767" s="6"/>
      <c r="X767" s="6"/>
      <c r="Y767" s="6"/>
      <c r="Z767" s="6"/>
    </row>
    <row r="768" ht="12.0" customHeight="1">
      <c r="A768" s="6"/>
      <c r="B768" s="6"/>
      <c r="C768" s="6"/>
      <c r="D768" s="7"/>
      <c r="E768" s="6"/>
      <c r="F768" s="7"/>
      <c r="G768" s="6"/>
      <c r="H768" s="6"/>
      <c r="I768" s="6"/>
      <c r="J768" s="6"/>
      <c r="K768" s="6"/>
      <c r="L768" s="6"/>
      <c r="M768" s="6"/>
      <c r="N768" s="6"/>
      <c r="O768" s="6"/>
      <c r="P768" s="6"/>
      <c r="Q768" s="6"/>
      <c r="R768" s="6"/>
      <c r="S768" s="6"/>
      <c r="T768" s="6"/>
      <c r="U768" s="6"/>
      <c r="V768" s="6"/>
      <c r="W768" s="6"/>
      <c r="X768" s="6"/>
      <c r="Y768" s="6"/>
      <c r="Z768" s="6"/>
    </row>
    <row r="769" ht="12.0" customHeight="1">
      <c r="A769" s="6"/>
      <c r="B769" s="6"/>
      <c r="C769" s="6"/>
      <c r="D769" s="7"/>
      <c r="E769" s="6"/>
      <c r="F769" s="7"/>
      <c r="G769" s="6"/>
      <c r="H769" s="6"/>
      <c r="I769" s="6"/>
      <c r="J769" s="6"/>
      <c r="K769" s="6"/>
      <c r="L769" s="6"/>
      <c r="M769" s="6"/>
      <c r="N769" s="6"/>
      <c r="O769" s="6"/>
      <c r="P769" s="6"/>
      <c r="Q769" s="6"/>
      <c r="R769" s="6"/>
      <c r="S769" s="6"/>
      <c r="T769" s="6"/>
      <c r="U769" s="6"/>
      <c r="V769" s="6"/>
      <c r="W769" s="6"/>
      <c r="X769" s="6"/>
      <c r="Y769" s="6"/>
      <c r="Z769" s="6"/>
    </row>
    <row r="770" ht="12.0" customHeight="1">
      <c r="A770" s="6"/>
      <c r="B770" s="6"/>
      <c r="C770" s="6"/>
      <c r="D770" s="7"/>
      <c r="E770" s="6"/>
      <c r="F770" s="7"/>
      <c r="G770" s="6"/>
      <c r="H770" s="6"/>
      <c r="I770" s="6"/>
      <c r="J770" s="6"/>
      <c r="K770" s="6"/>
      <c r="L770" s="6"/>
      <c r="M770" s="6"/>
      <c r="N770" s="6"/>
      <c r="O770" s="6"/>
      <c r="P770" s="6"/>
      <c r="Q770" s="6"/>
      <c r="R770" s="6"/>
      <c r="S770" s="6"/>
      <c r="T770" s="6"/>
      <c r="U770" s="6"/>
      <c r="V770" s="6"/>
      <c r="W770" s="6"/>
      <c r="X770" s="6"/>
      <c r="Y770" s="6"/>
      <c r="Z770" s="6"/>
    </row>
    <row r="771" ht="12.0" customHeight="1">
      <c r="A771" s="6"/>
      <c r="B771" s="6"/>
      <c r="C771" s="6"/>
      <c r="D771" s="7"/>
      <c r="E771" s="6"/>
      <c r="F771" s="7"/>
      <c r="G771" s="6"/>
      <c r="H771" s="6"/>
      <c r="I771" s="6"/>
      <c r="J771" s="6"/>
      <c r="K771" s="6"/>
      <c r="L771" s="6"/>
      <c r="M771" s="6"/>
      <c r="N771" s="6"/>
      <c r="O771" s="6"/>
      <c r="P771" s="6"/>
      <c r="Q771" s="6"/>
      <c r="R771" s="6"/>
      <c r="S771" s="6"/>
      <c r="T771" s="6"/>
      <c r="U771" s="6"/>
      <c r="V771" s="6"/>
      <c r="W771" s="6"/>
      <c r="X771" s="6"/>
      <c r="Y771" s="6"/>
      <c r="Z771" s="6"/>
    </row>
    <row r="772" ht="12.0" customHeight="1">
      <c r="A772" s="6"/>
      <c r="B772" s="6"/>
      <c r="C772" s="6"/>
      <c r="D772" s="7"/>
      <c r="E772" s="6"/>
      <c r="F772" s="7"/>
      <c r="G772" s="6"/>
      <c r="H772" s="6"/>
      <c r="I772" s="6"/>
      <c r="J772" s="6"/>
      <c r="K772" s="6"/>
      <c r="L772" s="6"/>
      <c r="M772" s="6"/>
      <c r="N772" s="6"/>
      <c r="O772" s="6"/>
      <c r="P772" s="6"/>
      <c r="Q772" s="6"/>
      <c r="R772" s="6"/>
      <c r="S772" s="6"/>
      <c r="T772" s="6"/>
      <c r="U772" s="6"/>
      <c r="V772" s="6"/>
      <c r="W772" s="6"/>
      <c r="X772" s="6"/>
      <c r="Y772" s="6"/>
      <c r="Z772" s="6"/>
    </row>
    <row r="773" ht="12.0" customHeight="1">
      <c r="A773" s="6"/>
      <c r="B773" s="6"/>
      <c r="C773" s="6"/>
      <c r="D773" s="7"/>
      <c r="E773" s="6"/>
      <c r="F773" s="7"/>
      <c r="G773" s="6"/>
      <c r="H773" s="6"/>
      <c r="I773" s="6"/>
      <c r="J773" s="6"/>
      <c r="K773" s="6"/>
      <c r="L773" s="6"/>
      <c r="M773" s="6"/>
      <c r="N773" s="6"/>
      <c r="O773" s="6"/>
      <c r="P773" s="6"/>
      <c r="Q773" s="6"/>
      <c r="R773" s="6"/>
      <c r="S773" s="6"/>
      <c r="T773" s="6"/>
      <c r="U773" s="6"/>
      <c r="V773" s="6"/>
      <c r="W773" s="6"/>
      <c r="X773" s="6"/>
      <c r="Y773" s="6"/>
      <c r="Z773" s="6"/>
    </row>
    <row r="774" ht="12.0" customHeight="1">
      <c r="A774" s="6"/>
      <c r="B774" s="6"/>
      <c r="C774" s="6"/>
      <c r="D774" s="7"/>
      <c r="E774" s="6"/>
      <c r="F774" s="7"/>
      <c r="G774" s="6"/>
      <c r="H774" s="6"/>
      <c r="I774" s="6"/>
      <c r="J774" s="6"/>
      <c r="K774" s="6"/>
      <c r="L774" s="6"/>
      <c r="M774" s="6"/>
      <c r="N774" s="6"/>
      <c r="O774" s="6"/>
      <c r="P774" s="6"/>
      <c r="Q774" s="6"/>
      <c r="R774" s="6"/>
      <c r="S774" s="6"/>
      <c r="T774" s="6"/>
      <c r="U774" s="6"/>
      <c r="V774" s="6"/>
      <c r="W774" s="6"/>
      <c r="X774" s="6"/>
      <c r="Y774" s="6"/>
      <c r="Z774" s="6"/>
    </row>
    <row r="775" ht="12.0" customHeight="1">
      <c r="A775" s="6"/>
      <c r="B775" s="6"/>
      <c r="C775" s="6"/>
      <c r="D775" s="7"/>
      <c r="E775" s="6"/>
      <c r="F775" s="7"/>
      <c r="G775" s="6"/>
      <c r="H775" s="6"/>
      <c r="I775" s="6"/>
      <c r="J775" s="6"/>
      <c r="K775" s="6"/>
      <c r="L775" s="6"/>
      <c r="M775" s="6"/>
      <c r="N775" s="6"/>
      <c r="O775" s="6"/>
      <c r="P775" s="6"/>
      <c r="Q775" s="6"/>
      <c r="R775" s="6"/>
      <c r="S775" s="6"/>
      <c r="T775" s="6"/>
      <c r="U775" s="6"/>
      <c r="V775" s="6"/>
      <c r="W775" s="6"/>
      <c r="X775" s="6"/>
      <c r="Y775" s="6"/>
      <c r="Z775" s="6"/>
    </row>
    <row r="776" ht="12.0" customHeight="1">
      <c r="A776" s="6"/>
      <c r="B776" s="6"/>
      <c r="C776" s="6"/>
      <c r="D776" s="7"/>
      <c r="E776" s="6"/>
      <c r="F776" s="7"/>
      <c r="G776" s="6"/>
      <c r="H776" s="6"/>
      <c r="I776" s="6"/>
      <c r="J776" s="6"/>
      <c r="K776" s="6"/>
      <c r="L776" s="6"/>
      <c r="M776" s="6"/>
      <c r="N776" s="6"/>
      <c r="O776" s="6"/>
      <c r="P776" s="6"/>
      <c r="Q776" s="6"/>
      <c r="R776" s="6"/>
      <c r="S776" s="6"/>
      <c r="T776" s="6"/>
      <c r="U776" s="6"/>
      <c r="V776" s="6"/>
      <c r="W776" s="6"/>
      <c r="X776" s="6"/>
      <c r="Y776" s="6"/>
      <c r="Z776" s="6"/>
    </row>
    <row r="777" ht="12.0" customHeight="1">
      <c r="A777" s="6"/>
      <c r="B777" s="6"/>
      <c r="C777" s="6"/>
      <c r="D777" s="7"/>
      <c r="E777" s="6"/>
      <c r="F777" s="7"/>
      <c r="G777" s="6"/>
      <c r="H777" s="6"/>
      <c r="I777" s="6"/>
      <c r="J777" s="6"/>
      <c r="K777" s="6"/>
      <c r="L777" s="6"/>
      <c r="M777" s="6"/>
      <c r="N777" s="6"/>
      <c r="O777" s="6"/>
      <c r="P777" s="6"/>
      <c r="Q777" s="6"/>
      <c r="R777" s="6"/>
      <c r="S777" s="6"/>
      <c r="T777" s="6"/>
      <c r="U777" s="6"/>
      <c r="V777" s="6"/>
      <c r="W777" s="6"/>
      <c r="X777" s="6"/>
      <c r="Y777" s="6"/>
      <c r="Z777" s="6"/>
    </row>
    <row r="778" ht="12.0" customHeight="1">
      <c r="A778" s="6"/>
      <c r="B778" s="6"/>
      <c r="C778" s="6"/>
      <c r="D778" s="7"/>
      <c r="E778" s="6"/>
      <c r="F778" s="7"/>
      <c r="G778" s="6"/>
      <c r="H778" s="6"/>
      <c r="I778" s="6"/>
      <c r="J778" s="6"/>
      <c r="K778" s="6"/>
      <c r="L778" s="6"/>
      <c r="M778" s="6"/>
      <c r="N778" s="6"/>
      <c r="O778" s="6"/>
      <c r="P778" s="6"/>
      <c r="Q778" s="6"/>
      <c r="R778" s="6"/>
      <c r="S778" s="6"/>
      <c r="T778" s="6"/>
      <c r="U778" s="6"/>
      <c r="V778" s="6"/>
      <c r="W778" s="6"/>
      <c r="X778" s="6"/>
      <c r="Y778" s="6"/>
      <c r="Z778" s="6"/>
    </row>
    <row r="779" ht="12.0" customHeight="1">
      <c r="A779" s="6"/>
      <c r="B779" s="6"/>
      <c r="C779" s="6"/>
      <c r="D779" s="7"/>
      <c r="E779" s="6"/>
      <c r="F779" s="7"/>
      <c r="G779" s="6"/>
      <c r="H779" s="6"/>
      <c r="I779" s="6"/>
      <c r="J779" s="6"/>
      <c r="K779" s="6"/>
      <c r="L779" s="6"/>
      <c r="M779" s="6"/>
      <c r="N779" s="6"/>
      <c r="O779" s="6"/>
      <c r="P779" s="6"/>
      <c r="Q779" s="6"/>
      <c r="R779" s="6"/>
      <c r="S779" s="6"/>
      <c r="T779" s="6"/>
      <c r="U779" s="6"/>
      <c r="V779" s="6"/>
      <c r="W779" s="6"/>
      <c r="X779" s="6"/>
      <c r="Y779" s="6"/>
      <c r="Z779" s="6"/>
    </row>
    <row r="780" ht="12.0" customHeight="1">
      <c r="A780" s="6"/>
      <c r="B780" s="6"/>
      <c r="C780" s="6"/>
      <c r="D780" s="7"/>
      <c r="E780" s="6"/>
      <c r="F780" s="7"/>
      <c r="G780" s="6"/>
      <c r="H780" s="6"/>
      <c r="I780" s="6"/>
      <c r="J780" s="6"/>
      <c r="K780" s="6"/>
      <c r="L780" s="6"/>
      <c r="M780" s="6"/>
      <c r="N780" s="6"/>
      <c r="O780" s="6"/>
      <c r="P780" s="6"/>
      <c r="Q780" s="6"/>
      <c r="R780" s="6"/>
      <c r="S780" s="6"/>
      <c r="T780" s="6"/>
      <c r="U780" s="6"/>
      <c r="V780" s="6"/>
      <c r="W780" s="6"/>
      <c r="X780" s="6"/>
      <c r="Y780" s="6"/>
      <c r="Z780" s="6"/>
    </row>
    <row r="781" ht="12.0" customHeight="1">
      <c r="A781" s="6"/>
      <c r="B781" s="6"/>
      <c r="C781" s="6"/>
      <c r="D781" s="7"/>
      <c r="E781" s="6"/>
      <c r="F781" s="7"/>
      <c r="G781" s="6"/>
      <c r="H781" s="6"/>
      <c r="I781" s="6"/>
      <c r="J781" s="6"/>
      <c r="K781" s="6"/>
      <c r="L781" s="6"/>
      <c r="M781" s="6"/>
      <c r="N781" s="6"/>
      <c r="O781" s="6"/>
      <c r="P781" s="6"/>
      <c r="Q781" s="6"/>
      <c r="R781" s="6"/>
      <c r="S781" s="6"/>
      <c r="T781" s="6"/>
      <c r="U781" s="6"/>
      <c r="V781" s="6"/>
      <c r="W781" s="6"/>
      <c r="X781" s="6"/>
      <c r="Y781" s="6"/>
      <c r="Z781" s="6"/>
    </row>
    <row r="782" ht="12.0" customHeight="1">
      <c r="A782" s="6"/>
      <c r="B782" s="6"/>
      <c r="C782" s="6"/>
      <c r="D782" s="7"/>
      <c r="E782" s="6"/>
      <c r="F782" s="7"/>
      <c r="G782" s="6"/>
      <c r="H782" s="6"/>
      <c r="I782" s="6"/>
      <c r="J782" s="6"/>
      <c r="K782" s="6"/>
      <c r="L782" s="6"/>
      <c r="M782" s="6"/>
      <c r="N782" s="6"/>
      <c r="O782" s="6"/>
      <c r="P782" s="6"/>
      <c r="Q782" s="6"/>
      <c r="R782" s="6"/>
      <c r="S782" s="6"/>
      <c r="T782" s="6"/>
      <c r="U782" s="6"/>
      <c r="V782" s="6"/>
      <c r="W782" s="6"/>
      <c r="X782" s="6"/>
      <c r="Y782" s="6"/>
      <c r="Z782" s="6"/>
    </row>
    <row r="783" ht="12.0" customHeight="1">
      <c r="A783" s="6"/>
      <c r="B783" s="6"/>
      <c r="C783" s="6"/>
      <c r="D783" s="7"/>
      <c r="E783" s="6"/>
      <c r="F783" s="7"/>
      <c r="G783" s="6"/>
      <c r="H783" s="6"/>
      <c r="I783" s="6"/>
      <c r="J783" s="6"/>
      <c r="K783" s="6"/>
      <c r="L783" s="6"/>
      <c r="M783" s="6"/>
      <c r="N783" s="6"/>
      <c r="O783" s="6"/>
      <c r="P783" s="6"/>
      <c r="Q783" s="6"/>
      <c r="R783" s="6"/>
      <c r="S783" s="6"/>
      <c r="T783" s="6"/>
      <c r="U783" s="6"/>
      <c r="V783" s="6"/>
      <c r="W783" s="6"/>
      <c r="X783" s="6"/>
      <c r="Y783" s="6"/>
      <c r="Z783" s="6"/>
    </row>
    <row r="784" ht="12.0" customHeight="1">
      <c r="A784" s="6"/>
      <c r="B784" s="6"/>
      <c r="C784" s="6"/>
      <c r="D784" s="7"/>
      <c r="E784" s="6"/>
      <c r="F784" s="7"/>
      <c r="G784" s="6"/>
      <c r="H784" s="6"/>
      <c r="I784" s="6"/>
      <c r="J784" s="6"/>
      <c r="K784" s="6"/>
      <c r="L784" s="6"/>
      <c r="M784" s="6"/>
      <c r="N784" s="6"/>
      <c r="O784" s="6"/>
      <c r="P784" s="6"/>
      <c r="Q784" s="6"/>
      <c r="R784" s="6"/>
      <c r="S784" s="6"/>
      <c r="T784" s="6"/>
      <c r="U784" s="6"/>
      <c r="V784" s="6"/>
      <c r="W784" s="6"/>
      <c r="X784" s="6"/>
      <c r="Y784" s="6"/>
      <c r="Z784" s="6"/>
    </row>
    <row r="785" ht="12.0" customHeight="1">
      <c r="A785" s="6"/>
      <c r="B785" s="6"/>
      <c r="C785" s="6"/>
      <c r="D785" s="7"/>
      <c r="E785" s="6"/>
      <c r="F785" s="7"/>
      <c r="G785" s="6"/>
      <c r="H785" s="6"/>
      <c r="I785" s="6"/>
      <c r="J785" s="6"/>
      <c r="K785" s="6"/>
      <c r="L785" s="6"/>
      <c r="M785" s="6"/>
      <c r="N785" s="6"/>
      <c r="O785" s="6"/>
      <c r="P785" s="6"/>
      <c r="Q785" s="6"/>
      <c r="R785" s="6"/>
      <c r="S785" s="6"/>
      <c r="T785" s="6"/>
      <c r="U785" s="6"/>
      <c r="V785" s="6"/>
      <c r="W785" s="6"/>
      <c r="X785" s="6"/>
      <c r="Y785" s="6"/>
      <c r="Z785" s="6"/>
    </row>
    <row r="786" ht="12.0" customHeight="1">
      <c r="A786" s="6"/>
      <c r="B786" s="6"/>
      <c r="C786" s="6"/>
      <c r="D786" s="7"/>
      <c r="E786" s="6"/>
      <c r="F786" s="7"/>
      <c r="G786" s="6"/>
      <c r="H786" s="6"/>
      <c r="I786" s="6"/>
      <c r="J786" s="6"/>
      <c r="K786" s="6"/>
      <c r="L786" s="6"/>
      <c r="M786" s="6"/>
      <c r="N786" s="6"/>
      <c r="O786" s="6"/>
      <c r="P786" s="6"/>
      <c r="Q786" s="6"/>
      <c r="R786" s="6"/>
      <c r="S786" s="6"/>
      <c r="T786" s="6"/>
      <c r="U786" s="6"/>
      <c r="V786" s="6"/>
      <c r="W786" s="6"/>
      <c r="X786" s="6"/>
      <c r="Y786" s="6"/>
      <c r="Z786" s="6"/>
    </row>
    <row r="787" ht="12.0" customHeight="1">
      <c r="A787" s="6"/>
      <c r="B787" s="6"/>
      <c r="C787" s="6"/>
      <c r="D787" s="7"/>
      <c r="E787" s="6"/>
      <c r="F787" s="7"/>
      <c r="G787" s="6"/>
      <c r="H787" s="6"/>
      <c r="I787" s="6"/>
      <c r="J787" s="6"/>
      <c r="K787" s="6"/>
      <c r="L787" s="6"/>
      <c r="M787" s="6"/>
      <c r="N787" s="6"/>
      <c r="O787" s="6"/>
      <c r="P787" s="6"/>
      <c r="Q787" s="6"/>
      <c r="R787" s="6"/>
      <c r="S787" s="6"/>
      <c r="T787" s="6"/>
      <c r="U787" s="6"/>
      <c r="V787" s="6"/>
      <c r="W787" s="6"/>
      <c r="X787" s="6"/>
      <c r="Y787" s="6"/>
      <c r="Z787" s="6"/>
    </row>
    <row r="788" ht="12.0" customHeight="1">
      <c r="A788" s="6"/>
      <c r="B788" s="6"/>
      <c r="C788" s="6"/>
      <c r="D788" s="7"/>
      <c r="E788" s="6"/>
      <c r="F788" s="7"/>
      <c r="G788" s="6"/>
      <c r="H788" s="6"/>
      <c r="I788" s="6"/>
      <c r="J788" s="6"/>
      <c r="K788" s="6"/>
      <c r="L788" s="6"/>
      <c r="M788" s="6"/>
      <c r="N788" s="6"/>
      <c r="O788" s="6"/>
      <c r="P788" s="6"/>
      <c r="Q788" s="6"/>
      <c r="R788" s="6"/>
      <c r="S788" s="6"/>
      <c r="T788" s="6"/>
      <c r="U788" s="6"/>
      <c r="V788" s="6"/>
      <c r="W788" s="6"/>
      <c r="X788" s="6"/>
      <c r="Y788" s="6"/>
      <c r="Z788" s="6"/>
    </row>
    <row r="789" ht="12.0" customHeight="1">
      <c r="A789" s="6"/>
      <c r="B789" s="6"/>
      <c r="C789" s="6"/>
      <c r="D789" s="7"/>
      <c r="E789" s="6"/>
      <c r="F789" s="7"/>
      <c r="G789" s="6"/>
      <c r="H789" s="6"/>
      <c r="I789" s="6"/>
      <c r="J789" s="6"/>
      <c r="K789" s="6"/>
      <c r="L789" s="6"/>
      <c r="M789" s="6"/>
      <c r="N789" s="6"/>
      <c r="O789" s="6"/>
      <c r="P789" s="6"/>
      <c r="Q789" s="6"/>
      <c r="R789" s="6"/>
      <c r="S789" s="6"/>
      <c r="T789" s="6"/>
      <c r="U789" s="6"/>
      <c r="V789" s="6"/>
      <c r="W789" s="6"/>
      <c r="X789" s="6"/>
      <c r="Y789" s="6"/>
      <c r="Z789" s="6"/>
    </row>
    <row r="790" ht="12.0" customHeight="1">
      <c r="A790" s="6"/>
      <c r="B790" s="6"/>
      <c r="C790" s="6"/>
      <c r="D790" s="7"/>
      <c r="E790" s="6"/>
      <c r="F790" s="7"/>
      <c r="G790" s="6"/>
      <c r="H790" s="6"/>
      <c r="I790" s="6"/>
      <c r="J790" s="6"/>
      <c r="K790" s="6"/>
      <c r="L790" s="6"/>
      <c r="M790" s="6"/>
      <c r="N790" s="6"/>
      <c r="O790" s="6"/>
      <c r="P790" s="6"/>
      <c r="Q790" s="6"/>
      <c r="R790" s="6"/>
      <c r="S790" s="6"/>
      <c r="T790" s="6"/>
      <c r="U790" s="6"/>
      <c r="V790" s="6"/>
      <c r="W790" s="6"/>
      <c r="X790" s="6"/>
      <c r="Y790" s="6"/>
      <c r="Z790" s="6"/>
    </row>
    <row r="791" ht="12.0" customHeight="1">
      <c r="A791" s="6"/>
      <c r="B791" s="6"/>
      <c r="C791" s="6"/>
      <c r="D791" s="7"/>
      <c r="E791" s="6"/>
      <c r="F791" s="7"/>
      <c r="G791" s="6"/>
      <c r="H791" s="6"/>
      <c r="I791" s="6"/>
      <c r="J791" s="6"/>
      <c r="K791" s="6"/>
      <c r="L791" s="6"/>
      <c r="M791" s="6"/>
      <c r="N791" s="6"/>
      <c r="O791" s="6"/>
      <c r="P791" s="6"/>
      <c r="Q791" s="6"/>
      <c r="R791" s="6"/>
      <c r="S791" s="6"/>
      <c r="T791" s="6"/>
      <c r="U791" s="6"/>
      <c r="V791" s="6"/>
      <c r="W791" s="6"/>
      <c r="X791" s="6"/>
      <c r="Y791" s="6"/>
      <c r="Z791" s="6"/>
    </row>
    <row r="792" ht="12.0" customHeight="1">
      <c r="A792" s="6"/>
      <c r="B792" s="6"/>
      <c r="C792" s="6"/>
      <c r="D792" s="7"/>
      <c r="E792" s="6"/>
      <c r="F792" s="7"/>
      <c r="G792" s="6"/>
      <c r="H792" s="6"/>
      <c r="I792" s="6"/>
      <c r="J792" s="6"/>
      <c r="K792" s="6"/>
      <c r="L792" s="6"/>
      <c r="M792" s="6"/>
      <c r="N792" s="6"/>
      <c r="O792" s="6"/>
      <c r="P792" s="6"/>
      <c r="Q792" s="6"/>
      <c r="R792" s="6"/>
      <c r="S792" s="6"/>
      <c r="T792" s="6"/>
      <c r="U792" s="6"/>
      <c r="V792" s="6"/>
      <c r="W792" s="6"/>
      <c r="X792" s="6"/>
      <c r="Y792" s="6"/>
      <c r="Z792" s="6"/>
    </row>
    <row r="793" ht="12.0" customHeight="1">
      <c r="A793" s="6"/>
      <c r="B793" s="6"/>
      <c r="C793" s="6"/>
      <c r="D793" s="7"/>
      <c r="E793" s="6"/>
      <c r="F793" s="7"/>
      <c r="G793" s="6"/>
      <c r="H793" s="6"/>
      <c r="I793" s="6"/>
      <c r="J793" s="6"/>
      <c r="K793" s="6"/>
      <c r="L793" s="6"/>
      <c r="M793" s="6"/>
      <c r="N793" s="6"/>
      <c r="O793" s="6"/>
      <c r="P793" s="6"/>
      <c r="Q793" s="6"/>
      <c r="R793" s="6"/>
      <c r="S793" s="6"/>
      <c r="T793" s="6"/>
      <c r="U793" s="6"/>
      <c r="V793" s="6"/>
      <c r="W793" s="6"/>
      <c r="X793" s="6"/>
      <c r="Y793" s="6"/>
      <c r="Z793" s="6"/>
    </row>
    <row r="794" ht="12.0" customHeight="1">
      <c r="A794" s="6"/>
      <c r="B794" s="6"/>
      <c r="C794" s="6"/>
      <c r="D794" s="7"/>
      <c r="E794" s="6"/>
      <c r="F794" s="7"/>
      <c r="G794" s="6"/>
      <c r="H794" s="6"/>
      <c r="I794" s="6"/>
      <c r="J794" s="6"/>
      <c r="K794" s="6"/>
      <c r="L794" s="6"/>
      <c r="M794" s="6"/>
      <c r="N794" s="6"/>
      <c r="O794" s="6"/>
      <c r="P794" s="6"/>
      <c r="Q794" s="6"/>
      <c r="R794" s="6"/>
      <c r="S794" s="6"/>
      <c r="T794" s="6"/>
      <c r="U794" s="6"/>
      <c r="V794" s="6"/>
      <c r="W794" s="6"/>
      <c r="X794" s="6"/>
      <c r="Y794" s="6"/>
      <c r="Z794" s="6"/>
    </row>
    <row r="795" ht="12.0" customHeight="1">
      <c r="A795" s="6"/>
      <c r="B795" s="6"/>
      <c r="C795" s="6"/>
      <c r="D795" s="7"/>
      <c r="E795" s="6"/>
      <c r="F795" s="7"/>
      <c r="G795" s="6"/>
      <c r="H795" s="6"/>
      <c r="I795" s="6"/>
      <c r="J795" s="6"/>
      <c r="K795" s="6"/>
      <c r="L795" s="6"/>
      <c r="M795" s="6"/>
      <c r="N795" s="6"/>
      <c r="O795" s="6"/>
      <c r="P795" s="6"/>
      <c r="Q795" s="6"/>
      <c r="R795" s="6"/>
      <c r="S795" s="6"/>
      <c r="T795" s="6"/>
      <c r="U795" s="6"/>
      <c r="V795" s="6"/>
      <c r="W795" s="6"/>
      <c r="X795" s="6"/>
      <c r="Y795" s="6"/>
      <c r="Z795" s="6"/>
    </row>
    <row r="796" ht="12.0" customHeight="1">
      <c r="A796" s="6"/>
      <c r="B796" s="6"/>
      <c r="C796" s="6"/>
      <c r="D796" s="7"/>
      <c r="E796" s="6"/>
      <c r="F796" s="7"/>
      <c r="G796" s="6"/>
      <c r="H796" s="6"/>
      <c r="I796" s="6"/>
      <c r="J796" s="6"/>
      <c r="K796" s="6"/>
      <c r="L796" s="6"/>
      <c r="M796" s="6"/>
      <c r="N796" s="6"/>
      <c r="O796" s="6"/>
      <c r="P796" s="6"/>
      <c r="Q796" s="6"/>
      <c r="R796" s="6"/>
      <c r="S796" s="6"/>
      <c r="T796" s="6"/>
      <c r="U796" s="6"/>
      <c r="V796" s="6"/>
      <c r="W796" s="6"/>
      <c r="X796" s="6"/>
      <c r="Y796" s="6"/>
      <c r="Z796" s="6"/>
    </row>
    <row r="797" ht="12.0" customHeight="1">
      <c r="A797" s="6"/>
      <c r="B797" s="6"/>
      <c r="C797" s="6"/>
      <c r="D797" s="7"/>
      <c r="E797" s="6"/>
      <c r="F797" s="7"/>
      <c r="G797" s="6"/>
      <c r="H797" s="6"/>
      <c r="I797" s="6"/>
      <c r="J797" s="6"/>
      <c r="K797" s="6"/>
      <c r="L797" s="6"/>
      <c r="M797" s="6"/>
      <c r="N797" s="6"/>
      <c r="O797" s="6"/>
      <c r="P797" s="6"/>
      <c r="Q797" s="6"/>
      <c r="R797" s="6"/>
      <c r="S797" s="6"/>
      <c r="T797" s="6"/>
      <c r="U797" s="6"/>
      <c r="V797" s="6"/>
      <c r="W797" s="6"/>
      <c r="X797" s="6"/>
      <c r="Y797" s="6"/>
      <c r="Z797" s="6"/>
    </row>
    <row r="798" ht="12.0" customHeight="1">
      <c r="A798" s="6"/>
      <c r="B798" s="6"/>
      <c r="C798" s="6"/>
      <c r="D798" s="7"/>
      <c r="E798" s="6"/>
      <c r="F798" s="7"/>
      <c r="G798" s="6"/>
      <c r="H798" s="6"/>
      <c r="I798" s="6"/>
      <c r="J798" s="6"/>
      <c r="K798" s="6"/>
      <c r="L798" s="6"/>
      <c r="M798" s="6"/>
      <c r="N798" s="6"/>
      <c r="O798" s="6"/>
      <c r="P798" s="6"/>
      <c r="Q798" s="6"/>
      <c r="R798" s="6"/>
      <c r="S798" s="6"/>
      <c r="T798" s="6"/>
      <c r="U798" s="6"/>
      <c r="V798" s="6"/>
      <c r="W798" s="6"/>
      <c r="X798" s="6"/>
      <c r="Y798" s="6"/>
      <c r="Z798" s="6"/>
    </row>
    <row r="799" ht="12.0" customHeight="1">
      <c r="A799" s="6"/>
      <c r="B799" s="6"/>
      <c r="C799" s="6"/>
      <c r="D799" s="7"/>
      <c r="E799" s="6"/>
      <c r="F799" s="7"/>
      <c r="G799" s="6"/>
      <c r="H799" s="6"/>
      <c r="I799" s="6"/>
      <c r="J799" s="6"/>
      <c r="K799" s="6"/>
      <c r="L799" s="6"/>
      <c r="M799" s="6"/>
      <c r="N799" s="6"/>
      <c r="O799" s="6"/>
      <c r="P799" s="6"/>
      <c r="Q799" s="6"/>
      <c r="R799" s="6"/>
      <c r="S799" s="6"/>
      <c r="T799" s="6"/>
      <c r="U799" s="6"/>
      <c r="V799" s="6"/>
      <c r="W799" s="6"/>
      <c r="X799" s="6"/>
      <c r="Y799" s="6"/>
      <c r="Z799" s="6"/>
    </row>
    <row r="800" ht="12.0" customHeight="1">
      <c r="A800" s="6"/>
      <c r="B800" s="6"/>
      <c r="C800" s="6"/>
      <c r="D800" s="7"/>
      <c r="E800" s="6"/>
      <c r="F800" s="7"/>
      <c r="G800" s="6"/>
      <c r="H800" s="6"/>
      <c r="I800" s="6"/>
      <c r="J800" s="6"/>
      <c r="K800" s="6"/>
      <c r="L800" s="6"/>
      <c r="M800" s="6"/>
      <c r="N800" s="6"/>
      <c r="O800" s="6"/>
      <c r="P800" s="6"/>
      <c r="Q800" s="6"/>
      <c r="R800" s="6"/>
      <c r="S800" s="6"/>
      <c r="T800" s="6"/>
      <c r="U800" s="6"/>
      <c r="V800" s="6"/>
      <c r="W800" s="6"/>
      <c r="X800" s="6"/>
      <c r="Y800" s="6"/>
      <c r="Z800" s="6"/>
    </row>
    <row r="801" ht="12.0" customHeight="1">
      <c r="A801" s="6"/>
      <c r="B801" s="6"/>
      <c r="C801" s="6"/>
      <c r="D801" s="7"/>
      <c r="E801" s="6"/>
      <c r="F801" s="7"/>
      <c r="G801" s="6"/>
      <c r="H801" s="6"/>
      <c r="I801" s="6"/>
      <c r="J801" s="6"/>
      <c r="K801" s="6"/>
      <c r="L801" s="6"/>
      <c r="M801" s="6"/>
      <c r="N801" s="6"/>
      <c r="O801" s="6"/>
      <c r="P801" s="6"/>
      <c r="Q801" s="6"/>
      <c r="R801" s="6"/>
      <c r="S801" s="6"/>
      <c r="T801" s="6"/>
      <c r="U801" s="6"/>
      <c r="V801" s="6"/>
      <c r="W801" s="6"/>
      <c r="X801" s="6"/>
      <c r="Y801" s="6"/>
      <c r="Z801" s="6"/>
    </row>
    <row r="802" ht="12.0" customHeight="1">
      <c r="A802" s="6"/>
      <c r="B802" s="6"/>
      <c r="C802" s="6"/>
      <c r="D802" s="7"/>
      <c r="E802" s="6"/>
      <c r="F802" s="7"/>
      <c r="G802" s="6"/>
      <c r="H802" s="6"/>
      <c r="I802" s="6"/>
      <c r="J802" s="6"/>
      <c r="K802" s="6"/>
      <c r="L802" s="6"/>
      <c r="M802" s="6"/>
      <c r="N802" s="6"/>
      <c r="O802" s="6"/>
      <c r="P802" s="6"/>
      <c r="Q802" s="6"/>
      <c r="R802" s="6"/>
      <c r="S802" s="6"/>
      <c r="T802" s="6"/>
      <c r="U802" s="6"/>
      <c r="V802" s="6"/>
      <c r="W802" s="6"/>
      <c r="X802" s="6"/>
      <c r="Y802" s="6"/>
      <c r="Z802" s="6"/>
    </row>
    <row r="803" ht="12.0" customHeight="1">
      <c r="A803" s="6"/>
      <c r="B803" s="6"/>
      <c r="C803" s="6"/>
      <c r="D803" s="7"/>
      <c r="E803" s="6"/>
      <c r="F803" s="7"/>
      <c r="G803" s="6"/>
      <c r="H803" s="6"/>
      <c r="I803" s="6"/>
      <c r="J803" s="6"/>
      <c r="K803" s="6"/>
      <c r="L803" s="6"/>
      <c r="M803" s="6"/>
      <c r="N803" s="6"/>
      <c r="O803" s="6"/>
      <c r="P803" s="6"/>
      <c r="Q803" s="6"/>
      <c r="R803" s="6"/>
      <c r="S803" s="6"/>
      <c r="T803" s="6"/>
      <c r="U803" s="6"/>
      <c r="V803" s="6"/>
      <c r="W803" s="6"/>
      <c r="X803" s="6"/>
      <c r="Y803" s="6"/>
      <c r="Z803" s="6"/>
    </row>
    <row r="804" ht="12.0" customHeight="1">
      <c r="A804" s="6"/>
      <c r="B804" s="6"/>
      <c r="C804" s="6"/>
      <c r="D804" s="7"/>
      <c r="E804" s="6"/>
      <c r="F804" s="7"/>
      <c r="G804" s="6"/>
      <c r="H804" s="6"/>
      <c r="I804" s="6"/>
      <c r="J804" s="6"/>
      <c r="K804" s="6"/>
      <c r="L804" s="6"/>
      <c r="M804" s="6"/>
      <c r="N804" s="6"/>
      <c r="O804" s="6"/>
      <c r="P804" s="6"/>
      <c r="Q804" s="6"/>
      <c r="R804" s="6"/>
      <c r="S804" s="6"/>
      <c r="T804" s="6"/>
      <c r="U804" s="6"/>
      <c r="V804" s="6"/>
      <c r="W804" s="6"/>
      <c r="X804" s="6"/>
      <c r="Y804" s="6"/>
      <c r="Z804" s="6"/>
    </row>
    <row r="805" ht="12.0" customHeight="1">
      <c r="A805" s="6"/>
      <c r="B805" s="6"/>
      <c r="C805" s="6"/>
      <c r="D805" s="7"/>
      <c r="E805" s="6"/>
      <c r="F805" s="7"/>
      <c r="G805" s="6"/>
      <c r="H805" s="6"/>
      <c r="I805" s="6"/>
      <c r="J805" s="6"/>
      <c r="K805" s="6"/>
      <c r="L805" s="6"/>
      <c r="M805" s="6"/>
      <c r="N805" s="6"/>
      <c r="O805" s="6"/>
      <c r="P805" s="6"/>
      <c r="Q805" s="6"/>
      <c r="R805" s="6"/>
      <c r="S805" s="6"/>
      <c r="T805" s="6"/>
      <c r="U805" s="6"/>
      <c r="V805" s="6"/>
      <c r="W805" s="6"/>
      <c r="X805" s="6"/>
      <c r="Y805" s="6"/>
      <c r="Z805" s="6"/>
    </row>
    <row r="806" ht="12.0" customHeight="1">
      <c r="A806" s="6"/>
      <c r="B806" s="6"/>
      <c r="C806" s="6"/>
      <c r="D806" s="7"/>
      <c r="E806" s="6"/>
      <c r="F806" s="7"/>
      <c r="G806" s="6"/>
      <c r="H806" s="6"/>
      <c r="I806" s="6"/>
      <c r="J806" s="6"/>
      <c r="K806" s="6"/>
      <c r="L806" s="6"/>
      <c r="M806" s="6"/>
      <c r="N806" s="6"/>
      <c r="O806" s="6"/>
      <c r="P806" s="6"/>
      <c r="Q806" s="6"/>
      <c r="R806" s="6"/>
      <c r="S806" s="6"/>
      <c r="T806" s="6"/>
      <c r="U806" s="6"/>
      <c r="V806" s="6"/>
      <c r="W806" s="6"/>
      <c r="X806" s="6"/>
      <c r="Y806" s="6"/>
      <c r="Z806" s="6"/>
    </row>
    <row r="807" ht="12.0" customHeight="1">
      <c r="A807" s="6"/>
      <c r="B807" s="6"/>
      <c r="C807" s="6"/>
      <c r="D807" s="7"/>
      <c r="E807" s="6"/>
      <c r="F807" s="7"/>
      <c r="G807" s="6"/>
      <c r="H807" s="6"/>
      <c r="I807" s="6"/>
      <c r="J807" s="6"/>
      <c r="K807" s="6"/>
      <c r="L807" s="6"/>
      <c r="M807" s="6"/>
      <c r="N807" s="6"/>
      <c r="O807" s="6"/>
      <c r="P807" s="6"/>
      <c r="Q807" s="6"/>
      <c r="R807" s="6"/>
      <c r="S807" s="6"/>
      <c r="T807" s="6"/>
      <c r="U807" s="6"/>
      <c r="V807" s="6"/>
      <c r="W807" s="6"/>
      <c r="X807" s="6"/>
      <c r="Y807" s="6"/>
      <c r="Z807" s="6"/>
    </row>
    <row r="808" ht="12.0" customHeight="1">
      <c r="A808" s="6"/>
      <c r="B808" s="6"/>
      <c r="C808" s="6"/>
      <c r="D808" s="7"/>
      <c r="E808" s="6"/>
      <c r="F808" s="7"/>
      <c r="G808" s="6"/>
      <c r="H808" s="6"/>
      <c r="I808" s="6"/>
      <c r="J808" s="6"/>
      <c r="K808" s="6"/>
      <c r="L808" s="6"/>
      <c r="M808" s="6"/>
      <c r="N808" s="6"/>
      <c r="O808" s="6"/>
      <c r="P808" s="6"/>
      <c r="Q808" s="6"/>
      <c r="R808" s="6"/>
      <c r="S808" s="6"/>
      <c r="T808" s="6"/>
      <c r="U808" s="6"/>
      <c r="V808" s="6"/>
      <c r="W808" s="6"/>
      <c r="X808" s="6"/>
      <c r="Y808" s="6"/>
      <c r="Z808" s="6"/>
    </row>
    <row r="809" ht="12.0" customHeight="1">
      <c r="A809" s="6"/>
      <c r="B809" s="6"/>
      <c r="C809" s="6"/>
      <c r="D809" s="7"/>
      <c r="E809" s="6"/>
      <c r="F809" s="7"/>
      <c r="G809" s="6"/>
      <c r="H809" s="6"/>
      <c r="I809" s="6"/>
      <c r="J809" s="6"/>
      <c r="K809" s="6"/>
      <c r="L809" s="6"/>
      <c r="M809" s="6"/>
      <c r="N809" s="6"/>
      <c r="O809" s="6"/>
      <c r="P809" s="6"/>
      <c r="Q809" s="6"/>
      <c r="R809" s="6"/>
      <c r="S809" s="6"/>
      <c r="T809" s="6"/>
      <c r="U809" s="6"/>
      <c r="V809" s="6"/>
      <c r="W809" s="6"/>
      <c r="X809" s="6"/>
      <c r="Y809" s="6"/>
      <c r="Z809" s="6"/>
    </row>
    <row r="810" ht="12.0" customHeight="1">
      <c r="A810" s="6"/>
      <c r="B810" s="6"/>
      <c r="C810" s="6"/>
      <c r="D810" s="7"/>
      <c r="E810" s="6"/>
      <c r="F810" s="7"/>
      <c r="G810" s="6"/>
      <c r="H810" s="6"/>
      <c r="I810" s="6"/>
      <c r="J810" s="6"/>
      <c r="K810" s="6"/>
      <c r="L810" s="6"/>
      <c r="M810" s="6"/>
      <c r="N810" s="6"/>
      <c r="O810" s="6"/>
      <c r="P810" s="6"/>
      <c r="Q810" s="6"/>
      <c r="R810" s="6"/>
      <c r="S810" s="6"/>
      <c r="T810" s="6"/>
      <c r="U810" s="6"/>
      <c r="V810" s="6"/>
      <c r="W810" s="6"/>
      <c r="X810" s="6"/>
      <c r="Y810" s="6"/>
      <c r="Z810" s="6"/>
    </row>
    <row r="811" ht="12.0" customHeight="1">
      <c r="A811" s="6"/>
      <c r="B811" s="6"/>
      <c r="C811" s="6"/>
      <c r="D811" s="7"/>
      <c r="E811" s="6"/>
      <c r="F811" s="7"/>
      <c r="G811" s="6"/>
      <c r="H811" s="6"/>
      <c r="I811" s="6"/>
      <c r="J811" s="6"/>
      <c r="K811" s="6"/>
      <c r="L811" s="6"/>
      <c r="M811" s="6"/>
      <c r="N811" s="6"/>
      <c r="O811" s="6"/>
      <c r="P811" s="6"/>
      <c r="Q811" s="6"/>
      <c r="R811" s="6"/>
      <c r="S811" s="6"/>
      <c r="T811" s="6"/>
      <c r="U811" s="6"/>
      <c r="V811" s="6"/>
      <c r="W811" s="6"/>
      <c r="X811" s="6"/>
      <c r="Y811" s="6"/>
      <c r="Z811" s="6"/>
    </row>
    <row r="812" ht="12.0" customHeight="1">
      <c r="A812" s="6"/>
      <c r="B812" s="6"/>
      <c r="C812" s="6"/>
      <c r="D812" s="7"/>
      <c r="E812" s="6"/>
      <c r="F812" s="7"/>
      <c r="G812" s="6"/>
      <c r="H812" s="6"/>
      <c r="I812" s="6"/>
      <c r="J812" s="6"/>
      <c r="K812" s="6"/>
      <c r="L812" s="6"/>
      <c r="M812" s="6"/>
      <c r="N812" s="6"/>
      <c r="O812" s="6"/>
      <c r="P812" s="6"/>
      <c r="Q812" s="6"/>
      <c r="R812" s="6"/>
      <c r="S812" s="6"/>
      <c r="T812" s="6"/>
      <c r="U812" s="6"/>
      <c r="V812" s="6"/>
      <c r="W812" s="6"/>
      <c r="X812" s="6"/>
      <c r="Y812" s="6"/>
      <c r="Z812" s="6"/>
    </row>
    <row r="813" ht="12.0" customHeight="1">
      <c r="A813" s="6"/>
      <c r="B813" s="6"/>
      <c r="C813" s="6"/>
      <c r="D813" s="7"/>
      <c r="E813" s="6"/>
      <c r="F813" s="7"/>
      <c r="G813" s="6"/>
      <c r="H813" s="6"/>
      <c r="I813" s="6"/>
      <c r="J813" s="6"/>
      <c r="K813" s="6"/>
      <c r="L813" s="6"/>
      <c r="M813" s="6"/>
      <c r="N813" s="6"/>
      <c r="O813" s="6"/>
      <c r="P813" s="6"/>
      <c r="Q813" s="6"/>
      <c r="R813" s="6"/>
      <c r="S813" s="6"/>
      <c r="T813" s="6"/>
      <c r="U813" s="6"/>
      <c r="V813" s="6"/>
      <c r="W813" s="6"/>
      <c r="X813" s="6"/>
      <c r="Y813" s="6"/>
      <c r="Z813" s="6"/>
    </row>
    <row r="814" ht="12.0" customHeight="1">
      <c r="A814" s="6"/>
      <c r="B814" s="6"/>
      <c r="C814" s="6"/>
      <c r="D814" s="7"/>
      <c r="E814" s="6"/>
      <c r="F814" s="7"/>
      <c r="G814" s="6"/>
      <c r="H814" s="6"/>
      <c r="I814" s="6"/>
      <c r="J814" s="6"/>
      <c r="K814" s="6"/>
      <c r="L814" s="6"/>
      <c r="M814" s="6"/>
      <c r="N814" s="6"/>
      <c r="O814" s="6"/>
      <c r="P814" s="6"/>
      <c r="Q814" s="6"/>
      <c r="R814" s="6"/>
      <c r="S814" s="6"/>
      <c r="T814" s="6"/>
      <c r="U814" s="6"/>
      <c r="V814" s="6"/>
      <c r="W814" s="6"/>
      <c r="X814" s="6"/>
      <c r="Y814" s="6"/>
      <c r="Z814" s="6"/>
    </row>
    <row r="815" ht="12.0" customHeight="1">
      <c r="A815" s="6"/>
      <c r="B815" s="6"/>
      <c r="C815" s="6"/>
      <c r="D815" s="7"/>
      <c r="E815" s="6"/>
      <c r="F815" s="7"/>
      <c r="G815" s="6"/>
      <c r="H815" s="6"/>
      <c r="I815" s="6"/>
      <c r="J815" s="6"/>
      <c r="K815" s="6"/>
      <c r="L815" s="6"/>
      <c r="M815" s="6"/>
      <c r="N815" s="6"/>
      <c r="O815" s="6"/>
      <c r="P815" s="6"/>
      <c r="Q815" s="6"/>
      <c r="R815" s="6"/>
      <c r="S815" s="6"/>
      <c r="T815" s="6"/>
      <c r="U815" s="6"/>
      <c r="V815" s="6"/>
      <c r="W815" s="6"/>
      <c r="X815" s="6"/>
      <c r="Y815" s="6"/>
      <c r="Z815" s="6"/>
    </row>
    <row r="816" ht="12.0" customHeight="1">
      <c r="A816" s="6"/>
      <c r="B816" s="6"/>
      <c r="C816" s="6"/>
      <c r="D816" s="7"/>
      <c r="E816" s="6"/>
      <c r="F816" s="7"/>
      <c r="G816" s="6"/>
      <c r="H816" s="6"/>
      <c r="I816" s="6"/>
      <c r="J816" s="6"/>
      <c r="K816" s="6"/>
      <c r="L816" s="6"/>
      <c r="M816" s="6"/>
      <c r="N816" s="6"/>
      <c r="O816" s="6"/>
      <c r="P816" s="6"/>
      <c r="Q816" s="6"/>
      <c r="R816" s="6"/>
      <c r="S816" s="6"/>
      <c r="T816" s="6"/>
      <c r="U816" s="6"/>
      <c r="V816" s="6"/>
      <c r="W816" s="6"/>
      <c r="X816" s="6"/>
      <c r="Y816" s="6"/>
      <c r="Z816" s="6"/>
    </row>
    <row r="817" ht="12.0" customHeight="1">
      <c r="A817" s="6"/>
      <c r="B817" s="6"/>
      <c r="C817" s="6"/>
      <c r="D817" s="7"/>
      <c r="E817" s="6"/>
      <c r="F817" s="7"/>
      <c r="G817" s="6"/>
      <c r="H817" s="6"/>
      <c r="I817" s="6"/>
      <c r="J817" s="6"/>
      <c r="K817" s="6"/>
      <c r="L817" s="6"/>
      <c r="M817" s="6"/>
      <c r="N817" s="6"/>
      <c r="O817" s="6"/>
      <c r="P817" s="6"/>
      <c r="Q817" s="6"/>
      <c r="R817" s="6"/>
      <c r="S817" s="6"/>
      <c r="T817" s="6"/>
      <c r="U817" s="6"/>
      <c r="V817" s="6"/>
      <c r="W817" s="6"/>
      <c r="X817" s="6"/>
      <c r="Y817" s="6"/>
      <c r="Z817" s="6"/>
    </row>
    <row r="818" ht="12.0" customHeight="1">
      <c r="A818" s="6"/>
      <c r="B818" s="6"/>
      <c r="C818" s="6"/>
      <c r="D818" s="7"/>
      <c r="E818" s="6"/>
      <c r="F818" s="7"/>
      <c r="G818" s="6"/>
      <c r="H818" s="6"/>
      <c r="I818" s="6"/>
      <c r="J818" s="6"/>
      <c r="K818" s="6"/>
      <c r="L818" s="6"/>
      <c r="M818" s="6"/>
      <c r="N818" s="6"/>
      <c r="O818" s="6"/>
      <c r="P818" s="6"/>
      <c r="Q818" s="6"/>
      <c r="R818" s="6"/>
      <c r="S818" s="6"/>
      <c r="T818" s="6"/>
      <c r="U818" s="6"/>
      <c r="V818" s="6"/>
      <c r="W818" s="6"/>
      <c r="X818" s="6"/>
      <c r="Y818" s="6"/>
      <c r="Z818" s="6"/>
    </row>
    <row r="819" ht="12.0" customHeight="1">
      <c r="A819" s="6"/>
      <c r="B819" s="6"/>
      <c r="C819" s="6"/>
      <c r="D819" s="7"/>
      <c r="E819" s="6"/>
      <c r="F819" s="7"/>
      <c r="G819" s="6"/>
      <c r="H819" s="6"/>
      <c r="I819" s="6"/>
      <c r="J819" s="6"/>
      <c r="K819" s="6"/>
      <c r="L819" s="6"/>
      <c r="M819" s="6"/>
      <c r="N819" s="6"/>
      <c r="O819" s="6"/>
      <c r="P819" s="6"/>
      <c r="Q819" s="6"/>
      <c r="R819" s="6"/>
      <c r="S819" s="6"/>
      <c r="T819" s="6"/>
      <c r="U819" s="6"/>
      <c r="V819" s="6"/>
      <c r="W819" s="6"/>
      <c r="X819" s="6"/>
      <c r="Y819" s="6"/>
      <c r="Z819" s="6"/>
    </row>
    <row r="820" ht="12.0" customHeight="1">
      <c r="A820" s="6"/>
      <c r="B820" s="6"/>
      <c r="C820" s="6"/>
      <c r="D820" s="7"/>
      <c r="E820" s="6"/>
      <c r="F820" s="7"/>
      <c r="G820" s="6"/>
      <c r="H820" s="6"/>
      <c r="I820" s="6"/>
      <c r="J820" s="6"/>
      <c r="K820" s="6"/>
      <c r="L820" s="6"/>
      <c r="M820" s="6"/>
      <c r="N820" s="6"/>
      <c r="O820" s="6"/>
      <c r="P820" s="6"/>
      <c r="Q820" s="6"/>
      <c r="R820" s="6"/>
      <c r="S820" s="6"/>
      <c r="T820" s="6"/>
      <c r="U820" s="6"/>
      <c r="V820" s="6"/>
      <c r="W820" s="6"/>
      <c r="X820" s="6"/>
      <c r="Y820" s="6"/>
      <c r="Z820" s="6"/>
    </row>
    <row r="821" ht="12.0" customHeight="1">
      <c r="A821" s="6"/>
      <c r="B821" s="6"/>
      <c r="C821" s="6"/>
      <c r="D821" s="7"/>
      <c r="E821" s="6"/>
      <c r="F821" s="7"/>
      <c r="G821" s="6"/>
      <c r="H821" s="6"/>
      <c r="I821" s="6"/>
      <c r="J821" s="6"/>
      <c r="K821" s="6"/>
      <c r="L821" s="6"/>
      <c r="M821" s="6"/>
      <c r="N821" s="6"/>
      <c r="O821" s="6"/>
      <c r="P821" s="6"/>
      <c r="Q821" s="6"/>
      <c r="R821" s="6"/>
      <c r="S821" s="6"/>
      <c r="T821" s="6"/>
      <c r="U821" s="6"/>
      <c r="V821" s="6"/>
      <c r="W821" s="6"/>
      <c r="X821" s="6"/>
      <c r="Y821" s="6"/>
      <c r="Z821" s="6"/>
    </row>
    <row r="822" ht="12.0" customHeight="1">
      <c r="A822" s="6"/>
      <c r="B822" s="6"/>
      <c r="C822" s="6"/>
      <c r="D822" s="7"/>
      <c r="E822" s="6"/>
      <c r="F822" s="7"/>
      <c r="G822" s="6"/>
      <c r="H822" s="6"/>
      <c r="I822" s="6"/>
      <c r="J822" s="6"/>
      <c r="K822" s="6"/>
      <c r="L822" s="6"/>
      <c r="M822" s="6"/>
      <c r="N822" s="6"/>
      <c r="O822" s="6"/>
      <c r="P822" s="6"/>
      <c r="Q822" s="6"/>
      <c r="R822" s="6"/>
      <c r="S822" s="6"/>
      <c r="T822" s="6"/>
      <c r="U822" s="6"/>
      <c r="V822" s="6"/>
      <c r="W822" s="6"/>
      <c r="X822" s="6"/>
      <c r="Y822" s="6"/>
      <c r="Z822" s="6"/>
    </row>
    <row r="823" ht="12.0" customHeight="1">
      <c r="A823" s="6"/>
      <c r="B823" s="6"/>
      <c r="C823" s="6"/>
      <c r="D823" s="7"/>
      <c r="E823" s="6"/>
      <c r="F823" s="7"/>
      <c r="G823" s="6"/>
      <c r="H823" s="6"/>
      <c r="I823" s="6"/>
      <c r="J823" s="6"/>
      <c r="K823" s="6"/>
      <c r="L823" s="6"/>
      <c r="M823" s="6"/>
      <c r="N823" s="6"/>
      <c r="O823" s="6"/>
      <c r="P823" s="6"/>
      <c r="Q823" s="6"/>
      <c r="R823" s="6"/>
      <c r="S823" s="6"/>
      <c r="T823" s="6"/>
      <c r="U823" s="6"/>
      <c r="V823" s="6"/>
      <c r="W823" s="6"/>
      <c r="X823" s="6"/>
      <c r="Y823" s="6"/>
      <c r="Z823" s="6"/>
    </row>
    <row r="824" ht="12.0" customHeight="1">
      <c r="A824" s="6"/>
      <c r="B824" s="6"/>
      <c r="C824" s="6"/>
      <c r="D824" s="7"/>
      <c r="E824" s="6"/>
      <c r="F824" s="7"/>
      <c r="G824" s="6"/>
      <c r="H824" s="6"/>
      <c r="I824" s="6"/>
      <c r="J824" s="6"/>
      <c r="K824" s="6"/>
      <c r="L824" s="6"/>
      <c r="M824" s="6"/>
      <c r="N824" s="6"/>
      <c r="O824" s="6"/>
      <c r="P824" s="6"/>
      <c r="Q824" s="6"/>
      <c r="R824" s="6"/>
      <c r="S824" s="6"/>
      <c r="T824" s="6"/>
      <c r="U824" s="6"/>
      <c r="V824" s="6"/>
      <c r="W824" s="6"/>
      <c r="X824" s="6"/>
      <c r="Y824" s="6"/>
      <c r="Z824" s="6"/>
    </row>
    <row r="825" ht="12.0" customHeight="1">
      <c r="A825" s="6"/>
      <c r="B825" s="6"/>
      <c r="C825" s="6"/>
      <c r="D825" s="7"/>
      <c r="E825" s="6"/>
      <c r="F825" s="7"/>
      <c r="G825" s="6"/>
      <c r="H825" s="6"/>
      <c r="I825" s="6"/>
      <c r="J825" s="6"/>
      <c r="K825" s="6"/>
      <c r="L825" s="6"/>
      <c r="M825" s="6"/>
      <c r="N825" s="6"/>
      <c r="O825" s="6"/>
      <c r="P825" s="6"/>
      <c r="Q825" s="6"/>
      <c r="R825" s="6"/>
      <c r="S825" s="6"/>
      <c r="T825" s="6"/>
      <c r="U825" s="6"/>
      <c r="V825" s="6"/>
      <c r="W825" s="6"/>
      <c r="X825" s="6"/>
      <c r="Y825" s="6"/>
      <c r="Z825" s="6"/>
    </row>
    <row r="826" ht="12.0" customHeight="1">
      <c r="A826" s="6"/>
      <c r="B826" s="6"/>
      <c r="C826" s="6"/>
      <c r="D826" s="7"/>
      <c r="E826" s="6"/>
      <c r="F826" s="7"/>
      <c r="G826" s="6"/>
      <c r="H826" s="6"/>
      <c r="I826" s="6"/>
      <c r="J826" s="6"/>
      <c r="K826" s="6"/>
      <c r="L826" s="6"/>
      <c r="M826" s="6"/>
      <c r="N826" s="6"/>
      <c r="O826" s="6"/>
      <c r="P826" s="6"/>
      <c r="Q826" s="6"/>
      <c r="R826" s="6"/>
      <c r="S826" s="6"/>
      <c r="T826" s="6"/>
      <c r="U826" s="6"/>
      <c r="V826" s="6"/>
      <c r="W826" s="6"/>
      <c r="X826" s="6"/>
      <c r="Y826" s="6"/>
      <c r="Z826" s="6"/>
    </row>
    <row r="827" ht="12.0" customHeight="1">
      <c r="A827" s="6"/>
      <c r="B827" s="6"/>
      <c r="C827" s="6"/>
      <c r="D827" s="7"/>
      <c r="E827" s="6"/>
      <c r="F827" s="7"/>
      <c r="G827" s="6"/>
      <c r="H827" s="6"/>
      <c r="I827" s="6"/>
      <c r="J827" s="6"/>
      <c r="K827" s="6"/>
      <c r="L827" s="6"/>
      <c r="M827" s="6"/>
      <c r="N827" s="6"/>
      <c r="O827" s="6"/>
      <c r="P827" s="6"/>
      <c r="Q827" s="6"/>
      <c r="R827" s="6"/>
      <c r="S827" s="6"/>
      <c r="T827" s="6"/>
      <c r="U827" s="6"/>
      <c r="V827" s="6"/>
      <c r="W827" s="6"/>
      <c r="X827" s="6"/>
      <c r="Y827" s="6"/>
      <c r="Z827" s="6"/>
    </row>
    <row r="828" ht="12.0" customHeight="1">
      <c r="A828" s="6"/>
      <c r="B828" s="6"/>
      <c r="C828" s="6"/>
      <c r="D828" s="7"/>
      <c r="E828" s="6"/>
      <c r="F828" s="7"/>
      <c r="G828" s="6"/>
      <c r="H828" s="6"/>
      <c r="I828" s="6"/>
      <c r="J828" s="6"/>
      <c r="K828" s="6"/>
      <c r="L828" s="6"/>
      <c r="M828" s="6"/>
      <c r="N828" s="6"/>
      <c r="O828" s="6"/>
      <c r="P828" s="6"/>
      <c r="Q828" s="6"/>
      <c r="R828" s="6"/>
      <c r="S828" s="6"/>
      <c r="T828" s="6"/>
      <c r="U828" s="6"/>
      <c r="V828" s="6"/>
      <c r="W828" s="6"/>
      <c r="X828" s="6"/>
      <c r="Y828" s="6"/>
      <c r="Z828" s="6"/>
    </row>
    <row r="829" ht="12.0" customHeight="1">
      <c r="A829" s="6"/>
      <c r="B829" s="6"/>
      <c r="C829" s="6"/>
      <c r="D829" s="7"/>
      <c r="E829" s="6"/>
      <c r="F829" s="7"/>
      <c r="G829" s="6"/>
      <c r="H829" s="6"/>
      <c r="I829" s="6"/>
      <c r="J829" s="6"/>
      <c r="K829" s="6"/>
      <c r="L829" s="6"/>
      <c r="M829" s="6"/>
      <c r="N829" s="6"/>
      <c r="O829" s="6"/>
      <c r="P829" s="6"/>
      <c r="Q829" s="6"/>
      <c r="R829" s="6"/>
      <c r="S829" s="6"/>
      <c r="T829" s="6"/>
      <c r="U829" s="6"/>
      <c r="V829" s="6"/>
      <c r="W829" s="6"/>
      <c r="X829" s="6"/>
      <c r="Y829" s="6"/>
      <c r="Z829" s="6"/>
    </row>
    <row r="830" ht="12.0" customHeight="1">
      <c r="A830" s="6"/>
      <c r="B830" s="6"/>
      <c r="C830" s="6"/>
      <c r="D830" s="7"/>
      <c r="E830" s="6"/>
      <c r="F830" s="7"/>
      <c r="G830" s="6"/>
      <c r="H830" s="6"/>
      <c r="I830" s="6"/>
      <c r="J830" s="6"/>
      <c r="K830" s="6"/>
      <c r="L830" s="6"/>
      <c r="M830" s="6"/>
      <c r="N830" s="6"/>
      <c r="O830" s="6"/>
      <c r="P830" s="6"/>
      <c r="Q830" s="6"/>
      <c r="R830" s="6"/>
      <c r="S830" s="6"/>
      <c r="T830" s="6"/>
      <c r="U830" s="6"/>
      <c r="V830" s="6"/>
      <c r="W830" s="6"/>
      <c r="X830" s="6"/>
      <c r="Y830" s="6"/>
      <c r="Z830" s="6"/>
    </row>
    <row r="831" ht="12.0" customHeight="1">
      <c r="A831" s="6"/>
      <c r="B831" s="6"/>
      <c r="C831" s="6"/>
      <c r="D831" s="7"/>
      <c r="E831" s="6"/>
      <c r="F831" s="7"/>
      <c r="G831" s="6"/>
      <c r="H831" s="6"/>
      <c r="I831" s="6"/>
      <c r="J831" s="6"/>
      <c r="K831" s="6"/>
      <c r="L831" s="6"/>
      <c r="M831" s="6"/>
      <c r="N831" s="6"/>
      <c r="O831" s="6"/>
      <c r="P831" s="6"/>
      <c r="Q831" s="6"/>
      <c r="R831" s="6"/>
      <c r="S831" s="6"/>
      <c r="T831" s="6"/>
      <c r="U831" s="6"/>
      <c r="V831" s="6"/>
      <c r="W831" s="6"/>
      <c r="X831" s="6"/>
      <c r="Y831" s="6"/>
      <c r="Z831" s="6"/>
    </row>
    <row r="832" ht="12.0" customHeight="1">
      <c r="A832" s="6"/>
      <c r="B832" s="6"/>
      <c r="C832" s="6"/>
      <c r="D832" s="7"/>
      <c r="E832" s="6"/>
      <c r="F832" s="7"/>
      <c r="G832" s="6"/>
      <c r="H832" s="6"/>
      <c r="I832" s="6"/>
      <c r="J832" s="6"/>
      <c r="K832" s="6"/>
      <c r="L832" s="6"/>
      <c r="M832" s="6"/>
      <c r="N832" s="6"/>
      <c r="O832" s="6"/>
      <c r="P832" s="6"/>
      <c r="Q832" s="6"/>
      <c r="R832" s="6"/>
      <c r="S832" s="6"/>
      <c r="T832" s="6"/>
      <c r="U832" s="6"/>
      <c r="V832" s="6"/>
      <c r="W832" s="6"/>
      <c r="X832" s="6"/>
      <c r="Y832" s="6"/>
      <c r="Z832" s="6"/>
    </row>
    <row r="833" ht="12.0" customHeight="1">
      <c r="A833" s="6"/>
      <c r="B833" s="6"/>
      <c r="C833" s="6"/>
      <c r="D833" s="7"/>
      <c r="E833" s="6"/>
      <c r="F833" s="7"/>
      <c r="G833" s="6"/>
      <c r="H833" s="6"/>
      <c r="I833" s="6"/>
      <c r="J833" s="6"/>
      <c r="K833" s="6"/>
      <c r="L833" s="6"/>
      <c r="M833" s="6"/>
      <c r="N833" s="6"/>
      <c r="O833" s="6"/>
      <c r="P833" s="6"/>
      <c r="Q833" s="6"/>
      <c r="R833" s="6"/>
      <c r="S833" s="6"/>
      <c r="T833" s="6"/>
      <c r="U833" s="6"/>
      <c r="V833" s="6"/>
      <c r="W833" s="6"/>
      <c r="X833" s="6"/>
      <c r="Y833" s="6"/>
      <c r="Z833" s="6"/>
    </row>
    <row r="834" ht="12.0" customHeight="1">
      <c r="A834" s="6"/>
      <c r="B834" s="6"/>
      <c r="C834" s="6"/>
      <c r="D834" s="7"/>
      <c r="E834" s="6"/>
      <c r="F834" s="7"/>
      <c r="G834" s="6"/>
      <c r="H834" s="6"/>
      <c r="I834" s="6"/>
      <c r="J834" s="6"/>
      <c r="K834" s="6"/>
      <c r="L834" s="6"/>
      <c r="M834" s="6"/>
      <c r="N834" s="6"/>
      <c r="O834" s="6"/>
      <c r="P834" s="6"/>
      <c r="Q834" s="6"/>
      <c r="R834" s="6"/>
      <c r="S834" s="6"/>
      <c r="T834" s="6"/>
      <c r="U834" s="6"/>
      <c r="V834" s="6"/>
      <c r="W834" s="6"/>
      <c r="X834" s="6"/>
      <c r="Y834" s="6"/>
      <c r="Z834" s="6"/>
    </row>
    <row r="835" ht="12.0" customHeight="1">
      <c r="A835" s="6"/>
      <c r="B835" s="6"/>
      <c r="C835" s="6"/>
      <c r="D835" s="7"/>
      <c r="E835" s="6"/>
      <c r="F835" s="7"/>
      <c r="G835" s="6"/>
      <c r="H835" s="6"/>
      <c r="I835" s="6"/>
      <c r="J835" s="6"/>
      <c r="K835" s="6"/>
      <c r="L835" s="6"/>
      <c r="M835" s="6"/>
      <c r="N835" s="6"/>
      <c r="O835" s="6"/>
      <c r="P835" s="6"/>
      <c r="Q835" s="6"/>
      <c r="R835" s="6"/>
      <c r="S835" s="6"/>
      <c r="T835" s="6"/>
      <c r="U835" s="6"/>
      <c r="V835" s="6"/>
      <c r="W835" s="6"/>
      <c r="X835" s="6"/>
      <c r="Y835" s="6"/>
      <c r="Z835" s="6"/>
    </row>
    <row r="836" ht="12.0" customHeight="1">
      <c r="A836" s="6"/>
      <c r="B836" s="6"/>
      <c r="C836" s="6"/>
      <c r="D836" s="7"/>
      <c r="E836" s="6"/>
      <c r="F836" s="7"/>
      <c r="G836" s="6"/>
      <c r="H836" s="6"/>
      <c r="I836" s="6"/>
      <c r="J836" s="6"/>
      <c r="K836" s="6"/>
      <c r="L836" s="6"/>
      <c r="M836" s="6"/>
      <c r="N836" s="6"/>
      <c r="O836" s="6"/>
      <c r="P836" s="6"/>
      <c r="Q836" s="6"/>
      <c r="R836" s="6"/>
      <c r="S836" s="6"/>
      <c r="T836" s="6"/>
      <c r="U836" s="6"/>
      <c r="V836" s="6"/>
      <c r="W836" s="6"/>
      <c r="X836" s="6"/>
      <c r="Y836" s="6"/>
      <c r="Z836" s="6"/>
    </row>
    <row r="837" ht="12.0" customHeight="1">
      <c r="A837" s="6"/>
      <c r="B837" s="6"/>
      <c r="C837" s="6"/>
      <c r="D837" s="7"/>
      <c r="E837" s="6"/>
      <c r="F837" s="7"/>
      <c r="G837" s="6"/>
      <c r="H837" s="6"/>
      <c r="I837" s="6"/>
      <c r="J837" s="6"/>
      <c r="K837" s="6"/>
      <c r="L837" s="6"/>
      <c r="M837" s="6"/>
      <c r="N837" s="6"/>
      <c r="O837" s="6"/>
      <c r="P837" s="6"/>
      <c r="Q837" s="6"/>
      <c r="R837" s="6"/>
      <c r="S837" s="6"/>
      <c r="T837" s="6"/>
      <c r="U837" s="6"/>
      <c r="V837" s="6"/>
      <c r="W837" s="6"/>
      <c r="X837" s="6"/>
      <c r="Y837" s="6"/>
      <c r="Z837" s="6"/>
    </row>
    <row r="838" ht="12.0" customHeight="1">
      <c r="A838" s="6"/>
      <c r="B838" s="6"/>
      <c r="C838" s="6"/>
      <c r="D838" s="7"/>
      <c r="E838" s="6"/>
      <c r="F838" s="7"/>
      <c r="G838" s="6"/>
      <c r="H838" s="6"/>
      <c r="I838" s="6"/>
      <c r="J838" s="6"/>
      <c r="K838" s="6"/>
      <c r="L838" s="6"/>
      <c r="M838" s="6"/>
      <c r="N838" s="6"/>
      <c r="O838" s="6"/>
      <c r="P838" s="6"/>
      <c r="Q838" s="6"/>
      <c r="R838" s="6"/>
      <c r="S838" s="6"/>
      <c r="T838" s="6"/>
      <c r="U838" s="6"/>
      <c r="V838" s="6"/>
      <c r="W838" s="6"/>
      <c r="X838" s="6"/>
      <c r="Y838" s="6"/>
      <c r="Z838" s="6"/>
    </row>
    <row r="839" ht="12.0" customHeight="1">
      <c r="A839" s="6"/>
      <c r="B839" s="6"/>
      <c r="C839" s="6"/>
      <c r="D839" s="7"/>
      <c r="E839" s="6"/>
      <c r="F839" s="7"/>
      <c r="G839" s="6"/>
      <c r="H839" s="6"/>
      <c r="I839" s="6"/>
      <c r="J839" s="6"/>
      <c r="K839" s="6"/>
      <c r="L839" s="6"/>
      <c r="M839" s="6"/>
      <c r="N839" s="6"/>
      <c r="O839" s="6"/>
      <c r="P839" s="6"/>
      <c r="Q839" s="6"/>
      <c r="R839" s="6"/>
      <c r="S839" s="6"/>
      <c r="T839" s="6"/>
      <c r="U839" s="6"/>
      <c r="V839" s="6"/>
      <c r="W839" s="6"/>
      <c r="X839" s="6"/>
      <c r="Y839" s="6"/>
      <c r="Z839" s="6"/>
    </row>
    <row r="840" ht="12.0" customHeight="1">
      <c r="A840" s="6"/>
      <c r="B840" s="6"/>
      <c r="C840" s="6"/>
      <c r="D840" s="7"/>
      <c r="E840" s="6"/>
      <c r="F840" s="7"/>
      <c r="G840" s="6"/>
      <c r="H840" s="6"/>
      <c r="I840" s="6"/>
      <c r="J840" s="6"/>
      <c r="K840" s="6"/>
      <c r="L840" s="6"/>
      <c r="M840" s="6"/>
      <c r="N840" s="6"/>
      <c r="O840" s="6"/>
      <c r="P840" s="6"/>
      <c r="Q840" s="6"/>
      <c r="R840" s="6"/>
      <c r="S840" s="6"/>
      <c r="T840" s="6"/>
      <c r="U840" s="6"/>
      <c r="V840" s="6"/>
      <c r="W840" s="6"/>
      <c r="X840" s="6"/>
      <c r="Y840" s="6"/>
      <c r="Z840" s="6"/>
    </row>
    <row r="841" ht="12.0" customHeight="1">
      <c r="A841" s="6"/>
      <c r="B841" s="6"/>
      <c r="C841" s="6"/>
      <c r="D841" s="7"/>
      <c r="E841" s="6"/>
      <c r="F841" s="7"/>
      <c r="G841" s="6"/>
      <c r="H841" s="6"/>
      <c r="I841" s="6"/>
      <c r="J841" s="6"/>
      <c r="K841" s="6"/>
      <c r="L841" s="6"/>
      <c r="M841" s="6"/>
      <c r="N841" s="6"/>
      <c r="O841" s="6"/>
      <c r="P841" s="6"/>
      <c r="Q841" s="6"/>
      <c r="R841" s="6"/>
      <c r="S841" s="6"/>
      <c r="T841" s="6"/>
      <c r="U841" s="6"/>
      <c r="V841" s="6"/>
      <c r="W841" s="6"/>
      <c r="X841" s="6"/>
      <c r="Y841" s="6"/>
      <c r="Z841" s="6"/>
    </row>
    <row r="842" ht="12.0" customHeight="1">
      <c r="A842" s="6"/>
      <c r="B842" s="6"/>
      <c r="C842" s="6"/>
      <c r="D842" s="7"/>
      <c r="E842" s="6"/>
      <c r="F842" s="7"/>
      <c r="G842" s="6"/>
      <c r="H842" s="6"/>
      <c r="I842" s="6"/>
      <c r="J842" s="6"/>
      <c r="K842" s="6"/>
      <c r="L842" s="6"/>
      <c r="M842" s="6"/>
      <c r="N842" s="6"/>
      <c r="O842" s="6"/>
      <c r="P842" s="6"/>
      <c r="Q842" s="6"/>
      <c r="R842" s="6"/>
      <c r="S842" s="6"/>
      <c r="T842" s="6"/>
      <c r="U842" s="6"/>
      <c r="V842" s="6"/>
      <c r="W842" s="6"/>
      <c r="X842" s="6"/>
      <c r="Y842" s="6"/>
      <c r="Z842" s="6"/>
    </row>
    <row r="843" ht="12.0" customHeight="1">
      <c r="A843" s="6"/>
      <c r="B843" s="6"/>
      <c r="C843" s="6"/>
      <c r="D843" s="7"/>
      <c r="E843" s="6"/>
      <c r="F843" s="7"/>
      <c r="G843" s="6"/>
      <c r="H843" s="6"/>
      <c r="I843" s="6"/>
      <c r="J843" s="6"/>
      <c r="K843" s="6"/>
      <c r="L843" s="6"/>
      <c r="M843" s="6"/>
      <c r="N843" s="6"/>
      <c r="O843" s="6"/>
      <c r="P843" s="6"/>
      <c r="Q843" s="6"/>
      <c r="R843" s="6"/>
      <c r="S843" s="6"/>
      <c r="T843" s="6"/>
      <c r="U843" s="6"/>
      <c r="V843" s="6"/>
      <c r="W843" s="6"/>
      <c r="X843" s="6"/>
      <c r="Y843" s="6"/>
      <c r="Z843" s="6"/>
    </row>
    <row r="844" ht="12.0" customHeight="1">
      <c r="A844" s="6"/>
      <c r="B844" s="6"/>
      <c r="C844" s="6"/>
      <c r="D844" s="7"/>
      <c r="E844" s="6"/>
      <c r="F844" s="7"/>
      <c r="G844" s="6"/>
      <c r="H844" s="6"/>
      <c r="I844" s="6"/>
      <c r="J844" s="6"/>
      <c r="K844" s="6"/>
      <c r="L844" s="6"/>
      <c r="M844" s="6"/>
      <c r="N844" s="6"/>
      <c r="O844" s="6"/>
      <c r="P844" s="6"/>
      <c r="Q844" s="6"/>
      <c r="R844" s="6"/>
      <c r="S844" s="6"/>
      <c r="T844" s="6"/>
      <c r="U844" s="6"/>
      <c r="V844" s="6"/>
      <c r="W844" s="6"/>
      <c r="X844" s="6"/>
      <c r="Y844" s="6"/>
      <c r="Z844" s="6"/>
    </row>
    <row r="845" ht="12.0" customHeight="1">
      <c r="A845" s="6"/>
      <c r="B845" s="6"/>
      <c r="C845" s="6"/>
      <c r="D845" s="7"/>
      <c r="E845" s="6"/>
      <c r="F845" s="7"/>
      <c r="G845" s="6"/>
      <c r="H845" s="6"/>
      <c r="I845" s="6"/>
      <c r="J845" s="6"/>
      <c r="K845" s="6"/>
      <c r="L845" s="6"/>
      <c r="M845" s="6"/>
      <c r="N845" s="6"/>
      <c r="O845" s="6"/>
      <c r="P845" s="6"/>
      <c r="Q845" s="6"/>
      <c r="R845" s="6"/>
      <c r="S845" s="6"/>
      <c r="T845" s="6"/>
      <c r="U845" s="6"/>
      <c r="V845" s="6"/>
      <c r="W845" s="6"/>
      <c r="X845" s="6"/>
      <c r="Y845" s="6"/>
      <c r="Z845" s="6"/>
    </row>
    <row r="846" ht="12.0" customHeight="1">
      <c r="A846" s="6"/>
      <c r="B846" s="6"/>
      <c r="C846" s="6"/>
      <c r="D846" s="7"/>
      <c r="E846" s="6"/>
      <c r="F846" s="7"/>
      <c r="G846" s="6"/>
      <c r="H846" s="6"/>
      <c r="I846" s="6"/>
      <c r="J846" s="6"/>
      <c r="K846" s="6"/>
      <c r="L846" s="6"/>
      <c r="M846" s="6"/>
      <c r="N846" s="6"/>
      <c r="O846" s="6"/>
      <c r="P846" s="6"/>
      <c r="Q846" s="6"/>
      <c r="R846" s="6"/>
      <c r="S846" s="6"/>
      <c r="T846" s="6"/>
      <c r="U846" s="6"/>
      <c r="V846" s="6"/>
      <c r="W846" s="6"/>
      <c r="X846" s="6"/>
      <c r="Y846" s="6"/>
      <c r="Z846" s="6"/>
    </row>
    <row r="847" ht="12.0" customHeight="1">
      <c r="A847" s="6"/>
      <c r="B847" s="6"/>
      <c r="C847" s="6"/>
      <c r="D847" s="7"/>
      <c r="E847" s="6"/>
      <c r="F847" s="7"/>
      <c r="G847" s="6"/>
      <c r="H847" s="6"/>
      <c r="I847" s="6"/>
      <c r="J847" s="6"/>
      <c r="K847" s="6"/>
      <c r="L847" s="6"/>
      <c r="M847" s="6"/>
      <c r="N847" s="6"/>
      <c r="O847" s="6"/>
      <c r="P847" s="6"/>
      <c r="Q847" s="6"/>
      <c r="R847" s="6"/>
      <c r="S847" s="6"/>
      <c r="T847" s="6"/>
      <c r="U847" s="6"/>
      <c r="V847" s="6"/>
      <c r="W847" s="6"/>
      <c r="X847" s="6"/>
      <c r="Y847" s="6"/>
      <c r="Z847" s="6"/>
    </row>
    <row r="848" ht="12.0" customHeight="1">
      <c r="A848" s="6"/>
      <c r="B848" s="6"/>
      <c r="C848" s="6"/>
      <c r="D848" s="7"/>
      <c r="E848" s="6"/>
      <c r="F848" s="7"/>
      <c r="G848" s="6"/>
      <c r="H848" s="6"/>
      <c r="I848" s="6"/>
      <c r="J848" s="6"/>
      <c r="K848" s="6"/>
      <c r="L848" s="6"/>
      <c r="M848" s="6"/>
      <c r="N848" s="6"/>
      <c r="O848" s="6"/>
      <c r="P848" s="6"/>
      <c r="Q848" s="6"/>
      <c r="R848" s="6"/>
      <c r="S848" s="6"/>
      <c r="T848" s="6"/>
      <c r="U848" s="6"/>
      <c r="V848" s="6"/>
      <c r="W848" s="6"/>
      <c r="X848" s="6"/>
      <c r="Y848" s="6"/>
      <c r="Z848" s="6"/>
    </row>
    <row r="849" ht="12.0" customHeight="1">
      <c r="A849" s="6"/>
      <c r="B849" s="6"/>
      <c r="C849" s="6"/>
      <c r="D849" s="7"/>
      <c r="E849" s="6"/>
      <c r="F849" s="7"/>
      <c r="G849" s="6"/>
      <c r="H849" s="6"/>
      <c r="I849" s="6"/>
      <c r="J849" s="6"/>
      <c r="K849" s="6"/>
      <c r="L849" s="6"/>
      <c r="M849" s="6"/>
      <c r="N849" s="6"/>
      <c r="O849" s="6"/>
      <c r="P849" s="6"/>
      <c r="Q849" s="6"/>
      <c r="R849" s="6"/>
      <c r="S849" s="6"/>
      <c r="T849" s="6"/>
      <c r="U849" s="6"/>
      <c r="V849" s="6"/>
      <c r="W849" s="6"/>
      <c r="X849" s="6"/>
      <c r="Y849" s="6"/>
      <c r="Z849" s="6"/>
    </row>
    <row r="850" ht="12.0" customHeight="1">
      <c r="A850" s="6"/>
      <c r="B850" s="6"/>
      <c r="C850" s="6"/>
      <c r="D850" s="7"/>
      <c r="E850" s="6"/>
      <c r="F850" s="7"/>
      <c r="G850" s="6"/>
      <c r="H850" s="6"/>
      <c r="I850" s="6"/>
      <c r="J850" s="6"/>
      <c r="K850" s="6"/>
      <c r="L850" s="6"/>
      <c r="M850" s="6"/>
      <c r="N850" s="6"/>
      <c r="O850" s="6"/>
      <c r="P850" s="6"/>
      <c r="Q850" s="6"/>
      <c r="R850" s="6"/>
      <c r="S850" s="6"/>
      <c r="T850" s="6"/>
      <c r="U850" s="6"/>
      <c r="V850" s="6"/>
      <c r="W850" s="6"/>
      <c r="X850" s="6"/>
      <c r="Y850" s="6"/>
      <c r="Z850" s="6"/>
    </row>
    <row r="851" ht="12.0" customHeight="1">
      <c r="A851" s="6"/>
      <c r="B851" s="6"/>
      <c r="C851" s="6"/>
      <c r="D851" s="7"/>
      <c r="E851" s="6"/>
      <c r="F851" s="7"/>
      <c r="G851" s="6"/>
      <c r="H851" s="6"/>
      <c r="I851" s="6"/>
      <c r="J851" s="6"/>
      <c r="K851" s="6"/>
      <c r="L851" s="6"/>
      <c r="M851" s="6"/>
      <c r="N851" s="6"/>
      <c r="O851" s="6"/>
      <c r="P851" s="6"/>
      <c r="Q851" s="6"/>
      <c r="R851" s="6"/>
      <c r="S851" s="6"/>
      <c r="T851" s="6"/>
      <c r="U851" s="6"/>
      <c r="V851" s="6"/>
      <c r="W851" s="6"/>
      <c r="X851" s="6"/>
      <c r="Y851" s="6"/>
      <c r="Z851" s="6"/>
    </row>
    <row r="852" ht="12.0" customHeight="1">
      <c r="A852" s="6"/>
      <c r="B852" s="6"/>
      <c r="C852" s="6"/>
      <c r="D852" s="7"/>
      <c r="E852" s="6"/>
      <c r="F852" s="7"/>
      <c r="G852" s="6"/>
      <c r="H852" s="6"/>
      <c r="I852" s="6"/>
      <c r="J852" s="6"/>
      <c r="K852" s="6"/>
      <c r="L852" s="6"/>
      <c r="M852" s="6"/>
      <c r="N852" s="6"/>
      <c r="O852" s="6"/>
      <c r="P852" s="6"/>
      <c r="Q852" s="6"/>
      <c r="R852" s="6"/>
      <c r="S852" s="6"/>
      <c r="T852" s="6"/>
      <c r="U852" s="6"/>
      <c r="V852" s="6"/>
      <c r="W852" s="6"/>
      <c r="X852" s="6"/>
      <c r="Y852" s="6"/>
      <c r="Z852" s="6"/>
    </row>
    <row r="853" ht="12.0" customHeight="1">
      <c r="A853" s="6"/>
      <c r="B853" s="6"/>
      <c r="C853" s="6"/>
      <c r="D853" s="7"/>
      <c r="E853" s="6"/>
      <c r="F853" s="7"/>
      <c r="G853" s="6"/>
      <c r="H853" s="6"/>
      <c r="I853" s="6"/>
      <c r="J853" s="6"/>
      <c r="K853" s="6"/>
      <c r="L853" s="6"/>
      <c r="M853" s="6"/>
      <c r="N853" s="6"/>
      <c r="O853" s="6"/>
      <c r="P853" s="6"/>
      <c r="Q853" s="6"/>
      <c r="R853" s="6"/>
      <c r="S853" s="6"/>
      <c r="T853" s="6"/>
      <c r="U853" s="6"/>
      <c r="V853" s="6"/>
      <c r="W853" s="6"/>
      <c r="X853" s="6"/>
      <c r="Y853" s="6"/>
      <c r="Z853" s="6"/>
    </row>
    <row r="854" ht="12.0" customHeight="1">
      <c r="A854" s="6"/>
      <c r="B854" s="6"/>
      <c r="C854" s="6"/>
      <c r="D854" s="7"/>
      <c r="E854" s="6"/>
      <c r="F854" s="7"/>
      <c r="G854" s="6"/>
      <c r="H854" s="6"/>
      <c r="I854" s="6"/>
      <c r="J854" s="6"/>
      <c r="K854" s="6"/>
      <c r="L854" s="6"/>
      <c r="M854" s="6"/>
      <c r="N854" s="6"/>
      <c r="O854" s="6"/>
      <c r="P854" s="6"/>
      <c r="Q854" s="6"/>
      <c r="R854" s="6"/>
      <c r="S854" s="6"/>
      <c r="T854" s="6"/>
      <c r="U854" s="6"/>
      <c r="V854" s="6"/>
      <c r="W854" s="6"/>
      <c r="X854" s="6"/>
      <c r="Y854" s="6"/>
      <c r="Z854" s="6"/>
    </row>
    <row r="855" ht="12.0" customHeight="1">
      <c r="A855" s="6"/>
      <c r="B855" s="6"/>
      <c r="C855" s="6"/>
      <c r="D855" s="7"/>
      <c r="E855" s="6"/>
      <c r="F855" s="7"/>
      <c r="G855" s="6"/>
      <c r="H855" s="6"/>
      <c r="I855" s="6"/>
      <c r="J855" s="6"/>
      <c r="K855" s="6"/>
      <c r="L855" s="6"/>
      <c r="M855" s="6"/>
      <c r="N855" s="6"/>
      <c r="O855" s="6"/>
      <c r="P855" s="6"/>
      <c r="Q855" s="6"/>
      <c r="R855" s="6"/>
      <c r="S855" s="6"/>
      <c r="T855" s="6"/>
      <c r="U855" s="6"/>
      <c r="V855" s="6"/>
      <c r="W855" s="6"/>
      <c r="X855" s="6"/>
      <c r="Y855" s="6"/>
      <c r="Z855" s="6"/>
    </row>
    <row r="856" ht="12.0" customHeight="1">
      <c r="A856" s="6"/>
      <c r="B856" s="6"/>
      <c r="C856" s="6"/>
      <c r="D856" s="7"/>
      <c r="E856" s="6"/>
      <c r="F856" s="7"/>
      <c r="G856" s="6"/>
      <c r="H856" s="6"/>
      <c r="I856" s="6"/>
      <c r="J856" s="6"/>
      <c r="K856" s="6"/>
      <c r="L856" s="6"/>
      <c r="M856" s="6"/>
      <c r="N856" s="6"/>
      <c r="O856" s="6"/>
      <c r="P856" s="6"/>
      <c r="Q856" s="6"/>
      <c r="R856" s="6"/>
      <c r="S856" s="6"/>
      <c r="T856" s="6"/>
      <c r="U856" s="6"/>
      <c r="V856" s="6"/>
      <c r="W856" s="6"/>
      <c r="X856" s="6"/>
      <c r="Y856" s="6"/>
      <c r="Z856" s="6"/>
    </row>
    <row r="857" ht="12.0" customHeight="1">
      <c r="A857" s="6"/>
      <c r="B857" s="6"/>
      <c r="C857" s="6"/>
      <c r="D857" s="7"/>
      <c r="E857" s="6"/>
      <c r="F857" s="7"/>
      <c r="G857" s="6"/>
      <c r="H857" s="6"/>
      <c r="I857" s="6"/>
      <c r="J857" s="6"/>
      <c r="K857" s="6"/>
      <c r="L857" s="6"/>
      <c r="M857" s="6"/>
      <c r="N857" s="6"/>
      <c r="O857" s="6"/>
      <c r="P857" s="6"/>
      <c r="Q857" s="6"/>
      <c r="R857" s="6"/>
      <c r="S857" s="6"/>
      <c r="T857" s="6"/>
      <c r="U857" s="6"/>
      <c r="V857" s="6"/>
      <c r="W857" s="6"/>
      <c r="X857" s="6"/>
      <c r="Y857" s="6"/>
      <c r="Z857" s="6"/>
    </row>
    <row r="858" ht="12.0" customHeight="1">
      <c r="A858" s="6"/>
      <c r="B858" s="6"/>
      <c r="C858" s="6"/>
      <c r="D858" s="7"/>
      <c r="E858" s="6"/>
      <c r="F858" s="7"/>
      <c r="G858" s="6"/>
      <c r="H858" s="6"/>
      <c r="I858" s="6"/>
      <c r="J858" s="6"/>
      <c r="K858" s="6"/>
      <c r="L858" s="6"/>
      <c r="M858" s="6"/>
      <c r="N858" s="6"/>
      <c r="O858" s="6"/>
      <c r="P858" s="6"/>
      <c r="Q858" s="6"/>
      <c r="R858" s="6"/>
      <c r="S858" s="6"/>
      <c r="T858" s="6"/>
      <c r="U858" s="6"/>
      <c r="V858" s="6"/>
      <c r="W858" s="6"/>
      <c r="X858" s="6"/>
      <c r="Y858" s="6"/>
      <c r="Z858" s="6"/>
    </row>
    <row r="859" ht="12.0" customHeight="1">
      <c r="A859" s="6"/>
      <c r="B859" s="6"/>
      <c r="C859" s="6"/>
      <c r="D859" s="7"/>
      <c r="E859" s="6"/>
      <c r="F859" s="7"/>
      <c r="G859" s="6"/>
      <c r="H859" s="6"/>
      <c r="I859" s="6"/>
      <c r="J859" s="6"/>
      <c r="K859" s="6"/>
      <c r="L859" s="6"/>
      <c r="M859" s="6"/>
      <c r="N859" s="6"/>
      <c r="O859" s="6"/>
      <c r="P859" s="6"/>
      <c r="Q859" s="6"/>
      <c r="R859" s="6"/>
      <c r="S859" s="6"/>
      <c r="T859" s="6"/>
      <c r="U859" s="6"/>
      <c r="V859" s="6"/>
      <c r="W859" s="6"/>
      <c r="X859" s="6"/>
      <c r="Y859" s="6"/>
      <c r="Z859" s="6"/>
    </row>
    <row r="860" ht="12.0" customHeight="1">
      <c r="A860" s="6"/>
      <c r="B860" s="6"/>
      <c r="C860" s="6"/>
      <c r="D860" s="7"/>
      <c r="E860" s="6"/>
      <c r="F860" s="7"/>
      <c r="G860" s="6"/>
      <c r="H860" s="6"/>
      <c r="I860" s="6"/>
      <c r="J860" s="6"/>
      <c r="K860" s="6"/>
      <c r="L860" s="6"/>
      <c r="M860" s="6"/>
      <c r="N860" s="6"/>
      <c r="O860" s="6"/>
      <c r="P860" s="6"/>
      <c r="Q860" s="6"/>
      <c r="R860" s="6"/>
      <c r="S860" s="6"/>
      <c r="T860" s="6"/>
      <c r="U860" s="6"/>
      <c r="V860" s="6"/>
      <c r="W860" s="6"/>
      <c r="X860" s="6"/>
      <c r="Y860" s="6"/>
      <c r="Z860" s="6"/>
    </row>
    <row r="861" ht="12.0" customHeight="1">
      <c r="A861" s="6"/>
      <c r="B861" s="6"/>
      <c r="C861" s="6"/>
      <c r="D861" s="7"/>
      <c r="E861" s="6"/>
      <c r="F861" s="7"/>
      <c r="G861" s="6"/>
      <c r="H861" s="6"/>
      <c r="I861" s="6"/>
      <c r="J861" s="6"/>
      <c r="K861" s="6"/>
      <c r="L861" s="6"/>
      <c r="M861" s="6"/>
      <c r="N861" s="6"/>
      <c r="O861" s="6"/>
      <c r="P861" s="6"/>
      <c r="Q861" s="6"/>
      <c r="R861" s="6"/>
      <c r="S861" s="6"/>
      <c r="T861" s="6"/>
      <c r="U861" s="6"/>
      <c r="V861" s="6"/>
      <c r="W861" s="6"/>
      <c r="X861" s="6"/>
      <c r="Y861" s="6"/>
      <c r="Z861" s="6"/>
    </row>
    <row r="862" ht="12.0" customHeight="1">
      <c r="A862" s="6"/>
      <c r="B862" s="6"/>
      <c r="C862" s="6"/>
      <c r="D862" s="7"/>
      <c r="E862" s="6"/>
      <c r="F862" s="7"/>
      <c r="G862" s="6"/>
      <c r="H862" s="6"/>
      <c r="I862" s="6"/>
      <c r="J862" s="6"/>
      <c r="K862" s="6"/>
      <c r="L862" s="6"/>
      <c r="M862" s="6"/>
      <c r="N862" s="6"/>
      <c r="O862" s="6"/>
      <c r="P862" s="6"/>
      <c r="Q862" s="6"/>
      <c r="R862" s="6"/>
      <c r="S862" s="6"/>
      <c r="T862" s="6"/>
      <c r="U862" s="6"/>
      <c r="V862" s="6"/>
      <c r="W862" s="6"/>
      <c r="X862" s="6"/>
      <c r="Y862" s="6"/>
      <c r="Z862" s="6"/>
    </row>
    <row r="863" ht="12.0" customHeight="1">
      <c r="A863" s="6"/>
      <c r="B863" s="6"/>
      <c r="C863" s="6"/>
      <c r="D863" s="7"/>
      <c r="E863" s="6"/>
      <c r="F863" s="7"/>
      <c r="G863" s="6"/>
      <c r="H863" s="6"/>
      <c r="I863" s="6"/>
      <c r="J863" s="6"/>
      <c r="K863" s="6"/>
      <c r="L863" s="6"/>
      <c r="M863" s="6"/>
      <c r="N863" s="6"/>
      <c r="O863" s="6"/>
      <c r="P863" s="6"/>
      <c r="Q863" s="6"/>
      <c r="R863" s="6"/>
      <c r="S863" s="6"/>
      <c r="T863" s="6"/>
      <c r="U863" s="6"/>
      <c r="V863" s="6"/>
      <c r="W863" s="6"/>
      <c r="X863" s="6"/>
      <c r="Y863" s="6"/>
      <c r="Z863" s="6"/>
    </row>
    <row r="864" ht="12.0" customHeight="1">
      <c r="A864" s="6"/>
      <c r="B864" s="6"/>
      <c r="C864" s="6"/>
      <c r="D864" s="7"/>
      <c r="E864" s="6"/>
      <c r="F864" s="7"/>
      <c r="G864" s="6"/>
      <c r="H864" s="6"/>
      <c r="I864" s="6"/>
      <c r="J864" s="6"/>
      <c r="K864" s="6"/>
      <c r="L864" s="6"/>
      <c r="M864" s="6"/>
      <c r="N864" s="6"/>
      <c r="O864" s="6"/>
      <c r="P864" s="6"/>
      <c r="Q864" s="6"/>
      <c r="R864" s="6"/>
      <c r="S864" s="6"/>
      <c r="T864" s="6"/>
      <c r="U864" s="6"/>
      <c r="V864" s="6"/>
      <c r="W864" s="6"/>
      <c r="X864" s="6"/>
      <c r="Y864" s="6"/>
      <c r="Z864" s="6"/>
    </row>
    <row r="865" ht="12.0" customHeight="1">
      <c r="A865" s="6"/>
      <c r="B865" s="6"/>
      <c r="C865" s="6"/>
      <c r="D865" s="7"/>
      <c r="E865" s="6"/>
      <c r="F865" s="7"/>
      <c r="G865" s="6"/>
      <c r="H865" s="6"/>
      <c r="I865" s="6"/>
      <c r="J865" s="6"/>
      <c r="K865" s="6"/>
      <c r="L865" s="6"/>
      <c r="M865" s="6"/>
      <c r="N865" s="6"/>
      <c r="O865" s="6"/>
      <c r="P865" s="6"/>
      <c r="Q865" s="6"/>
      <c r="R865" s="6"/>
      <c r="S865" s="6"/>
      <c r="T865" s="6"/>
      <c r="U865" s="6"/>
      <c r="V865" s="6"/>
      <c r="W865" s="6"/>
      <c r="X865" s="6"/>
      <c r="Y865" s="6"/>
      <c r="Z865" s="6"/>
    </row>
    <row r="866" ht="12.0" customHeight="1">
      <c r="A866" s="6"/>
      <c r="B866" s="6"/>
      <c r="C866" s="6"/>
      <c r="D866" s="7"/>
      <c r="E866" s="6"/>
      <c r="F866" s="7"/>
      <c r="G866" s="6"/>
      <c r="H866" s="6"/>
      <c r="I866" s="6"/>
      <c r="J866" s="6"/>
      <c r="K866" s="6"/>
      <c r="L866" s="6"/>
      <c r="M866" s="6"/>
      <c r="N866" s="6"/>
      <c r="O866" s="6"/>
      <c r="P866" s="6"/>
      <c r="Q866" s="6"/>
      <c r="R866" s="6"/>
      <c r="S866" s="6"/>
      <c r="T866" s="6"/>
      <c r="U866" s="6"/>
      <c r="V866" s="6"/>
      <c r="W866" s="6"/>
      <c r="X866" s="6"/>
      <c r="Y866" s="6"/>
      <c r="Z866" s="6"/>
    </row>
    <row r="867" ht="12.0" customHeight="1">
      <c r="A867" s="6"/>
      <c r="B867" s="6"/>
      <c r="C867" s="6"/>
      <c r="D867" s="7"/>
      <c r="E867" s="6"/>
      <c r="F867" s="7"/>
      <c r="G867" s="6"/>
      <c r="H867" s="6"/>
      <c r="I867" s="6"/>
      <c r="J867" s="6"/>
      <c r="K867" s="6"/>
      <c r="L867" s="6"/>
      <c r="M867" s="6"/>
      <c r="N867" s="6"/>
      <c r="O867" s="6"/>
      <c r="P867" s="6"/>
      <c r="Q867" s="6"/>
      <c r="R867" s="6"/>
      <c r="S867" s="6"/>
      <c r="T867" s="6"/>
      <c r="U867" s="6"/>
      <c r="V867" s="6"/>
      <c r="W867" s="6"/>
      <c r="X867" s="6"/>
      <c r="Y867" s="6"/>
      <c r="Z867" s="6"/>
    </row>
    <row r="868" ht="12.0" customHeight="1">
      <c r="A868" s="6"/>
      <c r="B868" s="6"/>
      <c r="C868" s="6"/>
      <c r="D868" s="7"/>
      <c r="E868" s="6"/>
      <c r="F868" s="7"/>
      <c r="G868" s="6"/>
      <c r="H868" s="6"/>
      <c r="I868" s="6"/>
      <c r="J868" s="6"/>
      <c r="K868" s="6"/>
      <c r="L868" s="6"/>
      <c r="M868" s="6"/>
      <c r="N868" s="6"/>
      <c r="O868" s="6"/>
      <c r="P868" s="6"/>
      <c r="Q868" s="6"/>
      <c r="R868" s="6"/>
      <c r="S868" s="6"/>
      <c r="T868" s="6"/>
      <c r="U868" s="6"/>
      <c r="V868" s="6"/>
      <c r="W868" s="6"/>
      <c r="X868" s="6"/>
      <c r="Y868" s="6"/>
      <c r="Z868" s="6"/>
    </row>
    <row r="869" ht="12.0" customHeight="1">
      <c r="A869" s="6"/>
      <c r="B869" s="6"/>
      <c r="C869" s="6"/>
      <c r="D869" s="7"/>
      <c r="E869" s="6"/>
      <c r="F869" s="7"/>
      <c r="G869" s="6"/>
      <c r="H869" s="6"/>
      <c r="I869" s="6"/>
      <c r="J869" s="6"/>
      <c r="K869" s="6"/>
      <c r="L869" s="6"/>
      <c r="M869" s="6"/>
      <c r="N869" s="6"/>
      <c r="O869" s="6"/>
      <c r="P869" s="6"/>
      <c r="Q869" s="6"/>
      <c r="R869" s="6"/>
      <c r="S869" s="6"/>
      <c r="T869" s="6"/>
      <c r="U869" s="6"/>
      <c r="V869" s="6"/>
      <c r="W869" s="6"/>
      <c r="X869" s="6"/>
      <c r="Y869" s="6"/>
      <c r="Z869" s="6"/>
    </row>
    <row r="870" ht="12.0" customHeight="1">
      <c r="A870" s="6"/>
      <c r="B870" s="6"/>
      <c r="C870" s="6"/>
      <c r="D870" s="7"/>
      <c r="E870" s="6"/>
      <c r="F870" s="7"/>
      <c r="G870" s="6"/>
      <c r="H870" s="6"/>
      <c r="I870" s="6"/>
      <c r="J870" s="6"/>
      <c r="K870" s="6"/>
      <c r="L870" s="6"/>
      <c r="M870" s="6"/>
      <c r="N870" s="6"/>
      <c r="O870" s="6"/>
      <c r="P870" s="6"/>
      <c r="Q870" s="6"/>
      <c r="R870" s="6"/>
      <c r="S870" s="6"/>
      <c r="T870" s="6"/>
      <c r="U870" s="6"/>
      <c r="V870" s="6"/>
      <c r="W870" s="6"/>
      <c r="X870" s="6"/>
      <c r="Y870" s="6"/>
      <c r="Z870" s="6"/>
    </row>
    <row r="871" ht="12.0" customHeight="1">
      <c r="A871" s="6"/>
      <c r="B871" s="6"/>
      <c r="C871" s="6"/>
      <c r="D871" s="7"/>
      <c r="E871" s="6"/>
      <c r="F871" s="7"/>
      <c r="G871" s="6"/>
      <c r="H871" s="6"/>
      <c r="I871" s="6"/>
      <c r="J871" s="6"/>
      <c r="K871" s="6"/>
      <c r="L871" s="6"/>
      <c r="M871" s="6"/>
      <c r="N871" s="6"/>
      <c r="O871" s="6"/>
      <c r="P871" s="6"/>
      <c r="Q871" s="6"/>
      <c r="R871" s="6"/>
      <c r="S871" s="6"/>
      <c r="T871" s="6"/>
      <c r="U871" s="6"/>
      <c r="V871" s="6"/>
      <c r="W871" s="6"/>
      <c r="X871" s="6"/>
      <c r="Y871" s="6"/>
      <c r="Z871" s="6"/>
    </row>
    <row r="872" ht="12.0" customHeight="1">
      <c r="A872" s="6"/>
      <c r="B872" s="6"/>
      <c r="C872" s="6"/>
      <c r="D872" s="7"/>
      <c r="E872" s="6"/>
      <c r="F872" s="7"/>
      <c r="G872" s="6"/>
      <c r="H872" s="6"/>
      <c r="I872" s="6"/>
      <c r="J872" s="6"/>
      <c r="K872" s="6"/>
      <c r="L872" s="6"/>
      <c r="M872" s="6"/>
      <c r="N872" s="6"/>
      <c r="O872" s="6"/>
      <c r="P872" s="6"/>
      <c r="Q872" s="6"/>
      <c r="R872" s="6"/>
      <c r="S872" s="6"/>
      <c r="T872" s="6"/>
      <c r="U872" s="6"/>
      <c r="V872" s="6"/>
      <c r="W872" s="6"/>
      <c r="X872" s="6"/>
      <c r="Y872" s="6"/>
      <c r="Z872" s="6"/>
    </row>
    <row r="873" ht="12.0" customHeight="1">
      <c r="A873" s="6"/>
      <c r="B873" s="6"/>
      <c r="C873" s="6"/>
      <c r="D873" s="7"/>
      <c r="E873" s="6"/>
      <c r="F873" s="7"/>
      <c r="G873" s="6"/>
      <c r="H873" s="6"/>
      <c r="I873" s="6"/>
      <c r="J873" s="6"/>
      <c r="K873" s="6"/>
      <c r="L873" s="6"/>
      <c r="M873" s="6"/>
      <c r="N873" s="6"/>
      <c r="O873" s="6"/>
      <c r="P873" s="6"/>
      <c r="Q873" s="6"/>
      <c r="R873" s="6"/>
      <c r="S873" s="6"/>
      <c r="T873" s="6"/>
      <c r="U873" s="6"/>
      <c r="V873" s="6"/>
      <c r="W873" s="6"/>
      <c r="X873" s="6"/>
      <c r="Y873" s="6"/>
      <c r="Z873" s="6"/>
    </row>
    <row r="874" ht="12.0" customHeight="1">
      <c r="A874" s="6"/>
      <c r="B874" s="6"/>
      <c r="C874" s="6"/>
      <c r="D874" s="7"/>
      <c r="E874" s="6"/>
      <c r="F874" s="7"/>
      <c r="G874" s="6"/>
      <c r="H874" s="6"/>
      <c r="I874" s="6"/>
      <c r="J874" s="6"/>
      <c r="K874" s="6"/>
      <c r="L874" s="6"/>
      <c r="M874" s="6"/>
      <c r="N874" s="6"/>
      <c r="O874" s="6"/>
      <c r="P874" s="6"/>
      <c r="Q874" s="6"/>
      <c r="R874" s="6"/>
      <c r="S874" s="6"/>
      <c r="T874" s="6"/>
      <c r="U874" s="6"/>
      <c r="V874" s="6"/>
      <c r="W874" s="6"/>
      <c r="X874" s="6"/>
      <c r="Y874" s="6"/>
      <c r="Z874" s="6"/>
    </row>
    <row r="875" ht="12.0" customHeight="1">
      <c r="A875" s="6"/>
      <c r="B875" s="6"/>
      <c r="C875" s="6"/>
      <c r="D875" s="7"/>
      <c r="E875" s="6"/>
      <c r="F875" s="7"/>
      <c r="G875" s="6"/>
      <c r="H875" s="6"/>
      <c r="I875" s="6"/>
      <c r="J875" s="6"/>
      <c r="K875" s="6"/>
      <c r="L875" s="6"/>
      <c r="M875" s="6"/>
      <c r="N875" s="6"/>
      <c r="O875" s="6"/>
      <c r="P875" s="6"/>
      <c r="Q875" s="6"/>
      <c r="R875" s="6"/>
      <c r="S875" s="6"/>
      <c r="T875" s="6"/>
      <c r="U875" s="6"/>
      <c r="V875" s="6"/>
      <c r="W875" s="6"/>
      <c r="X875" s="6"/>
      <c r="Y875" s="6"/>
      <c r="Z875" s="6"/>
    </row>
    <row r="876" ht="12.0" customHeight="1">
      <c r="A876" s="6"/>
      <c r="B876" s="6"/>
      <c r="C876" s="6"/>
      <c r="D876" s="7"/>
      <c r="E876" s="6"/>
      <c r="F876" s="7"/>
      <c r="G876" s="6"/>
      <c r="H876" s="6"/>
      <c r="I876" s="6"/>
      <c r="J876" s="6"/>
      <c r="K876" s="6"/>
      <c r="L876" s="6"/>
      <c r="M876" s="6"/>
      <c r="N876" s="6"/>
      <c r="O876" s="6"/>
      <c r="P876" s="6"/>
      <c r="Q876" s="6"/>
      <c r="R876" s="6"/>
      <c r="S876" s="6"/>
      <c r="T876" s="6"/>
      <c r="U876" s="6"/>
      <c r="V876" s="6"/>
      <c r="W876" s="6"/>
      <c r="X876" s="6"/>
      <c r="Y876" s="6"/>
      <c r="Z876" s="6"/>
    </row>
    <row r="877" ht="12.0" customHeight="1">
      <c r="A877" s="6"/>
      <c r="B877" s="6"/>
      <c r="C877" s="6"/>
      <c r="D877" s="7"/>
      <c r="E877" s="6"/>
      <c r="F877" s="7"/>
      <c r="G877" s="6"/>
      <c r="H877" s="6"/>
      <c r="I877" s="6"/>
      <c r="J877" s="6"/>
      <c r="K877" s="6"/>
      <c r="L877" s="6"/>
      <c r="M877" s="6"/>
      <c r="N877" s="6"/>
      <c r="O877" s="6"/>
      <c r="P877" s="6"/>
      <c r="Q877" s="6"/>
      <c r="R877" s="6"/>
      <c r="S877" s="6"/>
      <c r="T877" s="6"/>
      <c r="U877" s="6"/>
      <c r="V877" s="6"/>
      <c r="W877" s="6"/>
      <c r="X877" s="6"/>
      <c r="Y877" s="6"/>
      <c r="Z877" s="6"/>
    </row>
    <row r="878" ht="12.0" customHeight="1">
      <c r="A878" s="6"/>
      <c r="B878" s="6"/>
      <c r="C878" s="6"/>
      <c r="D878" s="7"/>
      <c r="E878" s="6"/>
      <c r="F878" s="7"/>
      <c r="G878" s="6"/>
      <c r="H878" s="6"/>
      <c r="I878" s="6"/>
      <c r="J878" s="6"/>
      <c r="K878" s="6"/>
      <c r="L878" s="6"/>
      <c r="M878" s="6"/>
      <c r="N878" s="6"/>
      <c r="O878" s="6"/>
      <c r="P878" s="6"/>
      <c r="Q878" s="6"/>
      <c r="R878" s="6"/>
      <c r="S878" s="6"/>
      <c r="T878" s="6"/>
      <c r="U878" s="6"/>
      <c r="V878" s="6"/>
      <c r="W878" s="6"/>
      <c r="X878" s="6"/>
      <c r="Y878" s="6"/>
      <c r="Z878" s="6"/>
    </row>
    <row r="879" ht="12.0" customHeight="1">
      <c r="A879" s="6"/>
      <c r="B879" s="6"/>
      <c r="C879" s="6"/>
      <c r="D879" s="7"/>
      <c r="E879" s="6"/>
      <c r="F879" s="7"/>
      <c r="G879" s="6"/>
      <c r="H879" s="6"/>
      <c r="I879" s="6"/>
      <c r="J879" s="6"/>
      <c r="K879" s="6"/>
      <c r="L879" s="6"/>
      <c r="M879" s="6"/>
      <c r="N879" s="6"/>
      <c r="O879" s="6"/>
      <c r="P879" s="6"/>
      <c r="Q879" s="6"/>
      <c r="R879" s="6"/>
      <c r="S879" s="6"/>
      <c r="T879" s="6"/>
      <c r="U879" s="6"/>
      <c r="V879" s="6"/>
      <c r="W879" s="6"/>
      <c r="X879" s="6"/>
      <c r="Y879" s="6"/>
      <c r="Z879" s="6"/>
    </row>
    <row r="880" ht="12.0" customHeight="1">
      <c r="A880" s="6"/>
      <c r="B880" s="6"/>
      <c r="C880" s="6"/>
      <c r="D880" s="7"/>
      <c r="E880" s="6"/>
      <c r="F880" s="7"/>
      <c r="G880" s="6"/>
      <c r="H880" s="6"/>
      <c r="I880" s="6"/>
      <c r="J880" s="6"/>
      <c r="K880" s="6"/>
      <c r="L880" s="6"/>
      <c r="M880" s="6"/>
      <c r="N880" s="6"/>
      <c r="O880" s="6"/>
      <c r="P880" s="6"/>
      <c r="Q880" s="6"/>
      <c r="R880" s="6"/>
      <c r="S880" s="6"/>
      <c r="T880" s="6"/>
      <c r="U880" s="6"/>
      <c r="V880" s="6"/>
      <c r="W880" s="6"/>
      <c r="X880" s="6"/>
      <c r="Y880" s="6"/>
      <c r="Z880" s="6"/>
    </row>
    <row r="881" ht="12.0" customHeight="1">
      <c r="A881" s="6"/>
      <c r="B881" s="6"/>
      <c r="C881" s="6"/>
      <c r="D881" s="7"/>
      <c r="E881" s="6"/>
      <c r="F881" s="7"/>
      <c r="G881" s="6"/>
      <c r="H881" s="6"/>
      <c r="I881" s="6"/>
      <c r="J881" s="6"/>
      <c r="K881" s="6"/>
      <c r="L881" s="6"/>
      <c r="M881" s="6"/>
      <c r="N881" s="6"/>
      <c r="O881" s="6"/>
      <c r="P881" s="6"/>
      <c r="Q881" s="6"/>
      <c r="R881" s="6"/>
      <c r="S881" s="6"/>
      <c r="T881" s="6"/>
      <c r="U881" s="6"/>
      <c r="V881" s="6"/>
      <c r="W881" s="6"/>
      <c r="X881" s="6"/>
      <c r="Y881" s="6"/>
      <c r="Z881" s="6"/>
    </row>
    <row r="882" ht="12.0" customHeight="1">
      <c r="A882" s="6"/>
      <c r="B882" s="6"/>
      <c r="C882" s="6"/>
      <c r="D882" s="7"/>
      <c r="E882" s="6"/>
      <c r="F882" s="7"/>
      <c r="G882" s="6"/>
      <c r="H882" s="6"/>
      <c r="I882" s="6"/>
      <c r="J882" s="6"/>
      <c r="K882" s="6"/>
      <c r="L882" s="6"/>
      <c r="M882" s="6"/>
      <c r="N882" s="6"/>
      <c r="O882" s="6"/>
      <c r="P882" s="6"/>
      <c r="Q882" s="6"/>
      <c r="R882" s="6"/>
      <c r="S882" s="6"/>
      <c r="T882" s="6"/>
      <c r="U882" s="6"/>
      <c r="V882" s="6"/>
      <c r="W882" s="6"/>
      <c r="X882" s="6"/>
      <c r="Y882" s="6"/>
      <c r="Z882" s="6"/>
    </row>
    <row r="883" ht="12.0" customHeight="1">
      <c r="A883" s="6"/>
      <c r="B883" s="6"/>
      <c r="C883" s="6"/>
      <c r="D883" s="7"/>
      <c r="E883" s="6"/>
      <c r="F883" s="7"/>
      <c r="G883" s="6"/>
      <c r="H883" s="6"/>
      <c r="I883" s="6"/>
      <c r="J883" s="6"/>
      <c r="K883" s="6"/>
      <c r="L883" s="6"/>
      <c r="M883" s="6"/>
      <c r="N883" s="6"/>
      <c r="O883" s="6"/>
      <c r="P883" s="6"/>
      <c r="Q883" s="6"/>
      <c r="R883" s="6"/>
      <c r="S883" s="6"/>
      <c r="T883" s="6"/>
      <c r="U883" s="6"/>
      <c r="V883" s="6"/>
      <c r="W883" s="6"/>
      <c r="X883" s="6"/>
      <c r="Y883" s="6"/>
      <c r="Z883" s="6"/>
    </row>
    <row r="884" ht="12.0" customHeight="1">
      <c r="A884" s="6"/>
      <c r="B884" s="6"/>
      <c r="C884" s="6"/>
      <c r="D884" s="7"/>
      <c r="E884" s="6"/>
      <c r="F884" s="7"/>
      <c r="G884" s="6"/>
      <c r="H884" s="6"/>
      <c r="I884" s="6"/>
      <c r="J884" s="6"/>
      <c r="K884" s="6"/>
      <c r="L884" s="6"/>
      <c r="M884" s="6"/>
      <c r="N884" s="6"/>
      <c r="O884" s="6"/>
      <c r="P884" s="6"/>
      <c r="Q884" s="6"/>
      <c r="R884" s="6"/>
      <c r="S884" s="6"/>
      <c r="T884" s="6"/>
      <c r="U884" s="6"/>
      <c r="V884" s="6"/>
      <c r="W884" s="6"/>
      <c r="X884" s="6"/>
      <c r="Y884" s="6"/>
      <c r="Z884" s="6"/>
    </row>
    <row r="885" ht="12.0" customHeight="1">
      <c r="A885" s="6"/>
      <c r="B885" s="6"/>
      <c r="C885" s="6"/>
      <c r="D885" s="7"/>
      <c r="E885" s="6"/>
      <c r="F885" s="7"/>
      <c r="G885" s="6"/>
      <c r="H885" s="6"/>
      <c r="I885" s="6"/>
      <c r="J885" s="6"/>
      <c r="K885" s="6"/>
      <c r="L885" s="6"/>
      <c r="M885" s="6"/>
      <c r="N885" s="6"/>
      <c r="O885" s="6"/>
      <c r="P885" s="6"/>
      <c r="Q885" s="6"/>
      <c r="R885" s="6"/>
      <c r="S885" s="6"/>
      <c r="T885" s="6"/>
      <c r="U885" s="6"/>
      <c r="V885" s="6"/>
      <c r="W885" s="6"/>
      <c r="X885" s="6"/>
      <c r="Y885" s="6"/>
      <c r="Z885" s="6"/>
    </row>
    <row r="886" ht="12.0" customHeight="1">
      <c r="A886" s="6"/>
      <c r="B886" s="6"/>
      <c r="C886" s="6"/>
      <c r="D886" s="7"/>
      <c r="E886" s="6"/>
      <c r="F886" s="7"/>
      <c r="G886" s="6"/>
      <c r="H886" s="6"/>
      <c r="I886" s="6"/>
      <c r="J886" s="6"/>
      <c r="K886" s="6"/>
      <c r="L886" s="6"/>
      <c r="M886" s="6"/>
      <c r="N886" s="6"/>
      <c r="O886" s="6"/>
      <c r="P886" s="6"/>
      <c r="Q886" s="6"/>
      <c r="R886" s="6"/>
      <c r="S886" s="6"/>
      <c r="T886" s="6"/>
      <c r="U886" s="6"/>
      <c r="V886" s="6"/>
      <c r="W886" s="6"/>
      <c r="X886" s="6"/>
      <c r="Y886" s="6"/>
      <c r="Z886" s="6"/>
    </row>
    <row r="887" ht="12.0" customHeight="1">
      <c r="A887" s="6"/>
      <c r="B887" s="6"/>
      <c r="C887" s="6"/>
      <c r="D887" s="7"/>
      <c r="E887" s="6"/>
      <c r="F887" s="7"/>
      <c r="G887" s="6"/>
      <c r="H887" s="6"/>
      <c r="I887" s="6"/>
      <c r="J887" s="6"/>
      <c r="K887" s="6"/>
      <c r="L887" s="6"/>
      <c r="M887" s="6"/>
      <c r="N887" s="6"/>
      <c r="O887" s="6"/>
      <c r="P887" s="6"/>
      <c r="Q887" s="6"/>
      <c r="R887" s="6"/>
      <c r="S887" s="6"/>
      <c r="T887" s="6"/>
      <c r="U887" s="6"/>
      <c r="V887" s="6"/>
      <c r="W887" s="6"/>
      <c r="X887" s="6"/>
      <c r="Y887" s="6"/>
      <c r="Z887" s="6"/>
    </row>
    <row r="888" ht="12.0" customHeight="1">
      <c r="A888" s="6"/>
      <c r="B888" s="6"/>
      <c r="C888" s="6"/>
      <c r="D888" s="7"/>
      <c r="E888" s="6"/>
      <c r="F888" s="7"/>
      <c r="G888" s="6"/>
      <c r="H888" s="6"/>
      <c r="I888" s="6"/>
      <c r="J888" s="6"/>
      <c r="K888" s="6"/>
      <c r="L888" s="6"/>
      <c r="M888" s="6"/>
      <c r="N888" s="6"/>
      <c r="O888" s="6"/>
      <c r="P888" s="6"/>
      <c r="Q888" s="6"/>
      <c r="R888" s="6"/>
      <c r="S888" s="6"/>
      <c r="T888" s="6"/>
      <c r="U888" s="6"/>
      <c r="V888" s="6"/>
      <c r="W888" s="6"/>
      <c r="X888" s="6"/>
      <c r="Y888" s="6"/>
      <c r="Z888" s="6"/>
    </row>
    <row r="889" ht="12.0" customHeight="1">
      <c r="A889" s="6"/>
      <c r="B889" s="6"/>
      <c r="C889" s="6"/>
      <c r="D889" s="7"/>
      <c r="E889" s="6"/>
      <c r="F889" s="7"/>
      <c r="G889" s="6"/>
      <c r="H889" s="6"/>
      <c r="I889" s="6"/>
      <c r="J889" s="6"/>
      <c r="K889" s="6"/>
      <c r="L889" s="6"/>
      <c r="M889" s="6"/>
      <c r="N889" s="6"/>
      <c r="O889" s="6"/>
      <c r="P889" s="6"/>
      <c r="Q889" s="6"/>
      <c r="R889" s="6"/>
      <c r="S889" s="6"/>
      <c r="T889" s="6"/>
      <c r="U889" s="6"/>
      <c r="V889" s="6"/>
      <c r="W889" s="6"/>
      <c r="X889" s="6"/>
      <c r="Y889" s="6"/>
      <c r="Z889" s="6"/>
    </row>
    <row r="890" ht="12.0" customHeight="1">
      <c r="A890" s="6"/>
      <c r="B890" s="6"/>
      <c r="C890" s="6"/>
      <c r="D890" s="7"/>
      <c r="E890" s="6"/>
      <c r="F890" s="7"/>
      <c r="G890" s="6"/>
      <c r="H890" s="6"/>
      <c r="I890" s="6"/>
      <c r="J890" s="6"/>
      <c r="K890" s="6"/>
      <c r="L890" s="6"/>
      <c r="M890" s="6"/>
      <c r="N890" s="6"/>
      <c r="O890" s="6"/>
      <c r="P890" s="6"/>
      <c r="Q890" s="6"/>
      <c r="R890" s="6"/>
      <c r="S890" s="6"/>
      <c r="T890" s="6"/>
      <c r="U890" s="6"/>
      <c r="V890" s="6"/>
      <c r="W890" s="6"/>
      <c r="X890" s="6"/>
      <c r="Y890" s="6"/>
      <c r="Z890" s="6"/>
    </row>
    <row r="891" ht="12.0" customHeight="1">
      <c r="A891" s="6"/>
      <c r="B891" s="6"/>
      <c r="C891" s="6"/>
      <c r="D891" s="7"/>
      <c r="E891" s="6"/>
      <c r="F891" s="7"/>
      <c r="G891" s="6"/>
      <c r="H891" s="6"/>
      <c r="I891" s="6"/>
      <c r="J891" s="6"/>
      <c r="K891" s="6"/>
      <c r="L891" s="6"/>
      <c r="M891" s="6"/>
      <c r="N891" s="6"/>
      <c r="O891" s="6"/>
      <c r="P891" s="6"/>
      <c r="Q891" s="6"/>
      <c r="R891" s="6"/>
      <c r="S891" s="6"/>
      <c r="T891" s="6"/>
      <c r="U891" s="6"/>
      <c r="V891" s="6"/>
      <c r="W891" s="6"/>
      <c r="X891" s="6"/>
      <c r="Y891" s="6"/>
      <c r="Z891" s="6"/>
    </row>
    <row r="892" ht="12.0" customHeight="1">
      <c r="A892" s="6"/>
      <c r="B892" s="6"/>
      <c r="C892" s="6"/>
      <c r="D892" s="7"/>
      <c r="E892" s="6"/>
      <c r="F892" s="7"/>
      <c r="G892" s="6"/>
      <c r="H892" s="6"/>
      <c r="I892" s="6"/>
      <c r="J892" s="6"/>
      <c r="K892" s="6"/>
      <c r="L892" s="6"/>
      <c r="M892" s="6"/>
      <c r="N892" s="6"/>
      <c r="O892" s="6"/>
      <c r="P892" s="6"/>
      <c r="Q892" s="6"/>
      <c r="R892" s="6"/>
      <c r="S892" s="6"/>
      <c r="T892" s="6"/>
      <c r="U892" s="6"/>
      <c r="V892" s="6"/>
      <c r="W892" s="6"/>
      <c r="X892" s="6"/>
      <c r="Y892" s="6"/>
      <c r="Z892" s="6"/>
    </row>
    <row r="893" ht="12.0" customHeight="1">
      <c r="A893" s="6"/>
      <c r="B893" s="6"/>
      <c r="C893" s="6"/>
      <c r="D893" s="7"/>
      <c r="E893" s="6"/>
      <c r="F893" s="7"/>
      <c r="G893" s="6"/>
      <c r="H893" s="6"/>
      <c r="I893" s="6"/>
      <c r="J893" s="6"/>
      <c r="K893" s="6"/>
      <c r="L893" s="6"/>
      <c r="M893" s="6"/>
      <c r="N893" s="6"/>
      <c r="O893" s="6"/>
      <c r="P893" s="6"/>
      <c r="Q893" s="6"/>
      <c r="R893" s="6"/>
      <c r="S893" s="6"/>
      <c r="T893" s="6"/>
      <c r="U893" s="6"/>
      <c r="V893" s="6"/>
      <c r="W893" s="6"/>
      <c r="X893" s="6"/>
      <c r="Y893" s="6"/>
      <c r="Z893" s="6"/>
    </row>
    <row r="894" ht="12.0" customHeight="1">
      <c r="A894" s="6"/>
      <c r="B894" s="6"/>
      <c r="C894" s="6"/>
      <c r="D894" s="7"/>
      <c r="E894" s="6"/>
      <c r="F894" s="7"/>
      <c r="G894" s="6"/>
      <c r="H894" s="6"/>
      <c r="I894" s="6"/>
      <c r="J894" s="6"/>
      <c r="K894" s="6"/>
      <c r="L894" s="6"/>
      <c r="M894" s="6"/>
      <c r="N894" s="6"/>
      <c r="O894" s="6"/>
      <c r="P894" s="6"/>
      <c r="Q894" s="6"/>
      <c r="R894" s="6"/>
      <c r="S894" s="6"/>
      <c r="T894" s="6"/>
      <c r="U894" s="6"/>
      <c r="V894" s="6"/>
      <c r="W894" s="6"/>
      <c r="X894" s="6"/>
      <c r="Y894" s="6"/>
      <c r="Z894" s="6"/>
    </row>
    <row r="895" ht="12.0" customHeight="1">
      <c r="A895" s="6"/>
      <c r="B895" s="6"/>
      <c r="C895" s="6"/>
      <c r="D895" s="7"/>
      <c r="E895" s="6"/>
      <c r="F895" s="7"/>
      <c r="G895" s="6"/>
      <c r="H895" s="6"/>
      <c r="I895" s="6"/>
      <c r="J895" s="6"/>
      <c r="K895" s="6"/>
      <c r="L895" s="6"/>
      <c r="M895" s="6"/>
      <c r="N895" s="6"/>
      <c r="O895" s="6"/>
      <c r="P895" s="6"/>
      <c r="Q895" s="6"/>
      <c r="R895" s="6"/>
      <c r="S895" s="6"/>
      <c r="T895" s="6"/>
      <c r="U895" s="6"/>
      <c r="V895" s="6"/>
      <c r="W895" s="6"/>
      <c r="X895" s="6"/>
      <c r="Y895" s="6"/>
      <c r="Z895" s="6"/>
    </row>
    <row r="896" ht="12.0" customHeight="1">
      <c r="A896" s="6"/>
      <c r="B896" s="6"/>
      <c r="C896" s="6"/>
      <c r="D896" s="7"/>
      <c r="E896" s="6"/>
      <c r="F896" s="7"/>
      <c r="G896" s="6"/>
      <c r="H896" s="6"/>
      <c r="I896" s="6"/>
      <c r="J896" s="6"/>
      <c r="K896" s="6"/>
      <c r="L896" s="6"/>
      <c r="M896" s="6"/>
      <c r="N896" s="6"/>
      <c r="O896" s="6"/>
      <c r="P896" s="6"/>
      <c r="Q896" s="6"/>
      <c r="R896" s="6"/>
      <c r="S896" s="6"/>
      <c r="T896" s="6"/>
      <c r="U896" s="6"/>
      <c r="V896" s="6"/>
      <c r="W896" s="6"/>
      <c r="X896" s="6"/>
      <c r="Y896" s="6"/>
      <c r="Z896" s="6"/>
    </row>
    <row r="897" ht="12.0" customHeight="1">
      <c r="A897" s="6"/>
      <c r="B897" s="6"/>
      <c r="C897" s="6"/>
      <c r="D897" s="7"/>
      <c r="E897" s="6"/>
      <c r="F897" s="7"/>
      <c r="G897" s="6"/>
      <c r="H897" s="6"/>
      <c r="I897" s="6"/>
      <c r="J897" s="6"/>
      <c r="K897" s="6"/>
      <c r="L897" s="6"/>
      <c r="M897" s="6"/>
      <c r="N897" s="6"/>
      <c r="O897" s="6"/>
      <c r="P897" s="6"/>
      <c r="Q897" s="6"/>
      <c r="R897" s="6"/>
      <c r="S897" s="6"/>
      <c r="T897" s="6"/>
      <c r="U897" s="6"/>
      <c r="V897" s="6"/>
      <c r="W897" s="6"/>
      <c r="X897" s="6"/>
      <c r="Y897" s="6"/>
      <c r="Z897" s="6"/>
    </row>
    <row r="898" ht="12.0" customHeight="1">
      <c r="A898" s="6"/>
      <c r="B898" s="6"/>
      <c r="C898" s="6"/>
      <c r="D898" s="7"/>
      <c r="E898" s="6"/>
      <c r="F898" s="7"/>
      <c r="G898" s="6"/>
      <c r="H898" s="6"/>
      <c r="I898" s="6"/>
      <c r="J898" s="6"/>
      <c r="K898" s="6"/>
      <c r="L898" s="6"/>
      <c r="M898" s="6"/>
      <c r="N898" s="6"/>
      <c r="O898" s="6"/>
      <c r="P898" s="6"/>
      <c r="Q898" s="6"/>
      <c r="R898" s="6"/>
      <c r="S898" s="6"/>
      <c r="T898" s="6"/>
      <c r="U898" s="6"/>
      <c r="V898" s="6"/>
      <c r="W898" s="6"/>
      <c r="X898" s="6"/>
      <c r="Y898" s="6"/>
      <c r="Z898" s="6"/>
    </row>
    <row r="899" ht="12.0" customHeight="1">
      <c r="A899" s="6"/>
      <c r="B899" s="6"/>
      <c r="C899" s="6"/>
      <c r="D899" s="7"/>
      <c r="E899" s="6"/>
      <c r="F899" s="7"/>
      <c r="G899" s="6"/>
      <c r="H899" s="6"/>
      <c r="I899" s="6"/>
      <c r="J899" s="6"/>
      <c r="K899" s="6"/>
      <c r="L899" s="6"/>
      <c r="M899" s="6"/>
      <c r="N899" s="6"/>
      <c r="O899" s="6"/>
      <c r="P899" s="6"/>
      <c r="Q899" s="6"/>
      <c r="R899" s="6"/>
      <c r="S899" s="6"/>
      <c r="T899" s="6"/>
      <c r="U899" s="6"/>
      <c r="V899" s="6"/>
      <c r="W899" s="6"/>
      <c r="X899" s="6"/>
      <c r="Y899" s="6"/>
      <c r="Z899" s="6"/>
    </row>
    <row r="900" ht="12.0" customHeight="1">
      <c r="A900" s="6"/>
      <c r="B900" s="6"/>
      <c r="C900" s="6"/>
      <c r="D900" s="7"/>
      <c r="E900" s="6"/>
      <c r="F900" s="7"/>
      <c r="G900" s="6"/>
      <c r="H900" s="6"/>
      <c r="I900" s="6"/>
      <c r="J900" s="6"/>
      <c r="K900" s="6"/>
      <c r="L900" s="6"/>
      <c r="M900" s="6"/>
      <c r="N900" s="6"/>
      <c r="O900" s="6"/>
      <c r="P900" s="6"/>
      <c r="Q900" s="6"/>
      <c r="R900" s="6"/>
      <c r="S900" s="6"/>
      <c r="T900" s="6"/>
      <c r="U900" s="6"/>
      <c r="V900" s="6"/>
      <c r="W900" s="6"/>
      <c r="X900" s="6"/>
      <c r="Y900" s="6"/>
      <c r="Z900" s="6"/>
    </row>
    <row r="901" ht="12.0" customHeight="1">
      <c r="A901" s="6"/>
      <c r="B901" s="6"/>
      <c r="C901" s="6"/>
      <c r="D901" s="7"/>
      <c r="E901" s="6"/>
      <c r="F901" s="7"/>
      <c r="G901" s="6"/>
      <c r="H901" s="6"/>
      <c r="I901" s="6"/>
      <c r="J901" s="6"/>
      <c r="K901" s="6"/>
      <c r="L901" s="6"/>
      <c r="M901" s="6"/>
      <c r="N901" s="6"/>
      <c r="O901" s="6"/>
      <c r="P901" s="6"/>
      <c r="Q901" s="6"/>
      <c r="R901" s="6"/>
      <c r="S901" s="6"/>
      <c r="T901" s="6"/>
      <c r="U901" s="6"/>
      <c r="V901" s="6"/>
      <c r="W901" s="6"/>
      <c r="X901" s="6"/>
      <c r="Y901" s="6"/>
      <c r="Z901" s="6"/>
    </row>
    <row r="902" ht="12.0" customHeight="1">
      <c r="A902" s="6"/>
      <c r="B902" s="6"/>
      <c r="C902" s="6"/>
      <c r="D902" s="7"/>
      <c r="E902" s="6"/>
      <c r="F902" s="7"/>
      <c r="G902" s="6"/>
      <c r="H902" s="6"/>
      <c r="I902" s="6"/>
      <c r="J902" s="6"/>
      <c r="K902" s="6"/>
      <c r="L902" s="6"/>
      <c r="M902" s="6"/>
      <c r="N902" s="6"/>
      <c r="O902" s="6"/>
      <c r="P902" s="6"/>
      <c r="Q902" s="6"/>
      <c r="R902" s="6"/>
      <c r="S902" s="6"/>
      <c r="T902" s="6"/>
      <c r="U902" s="6"/>
      <c r="V902" s="6"/>
      <c r="W902" s="6"/>
      <c r="X902" s="6"/>
      <c r="Y902" s="6"/>
      <c r="Z902" s="6"/>
    </row>
    <row r="903" ht="12.0" customHeight="1">
      <c r="A903" s="6"/>
      <c r="B903" s="6"/>
      <c r="C903" s="6"/>
      <c r="D903" s="7"/>
      <c r="E903" s="6"/>
      <c r="F903" s="7"/>
      <c r="G903" s="6"/>
      <c r="H903" s="6"/>
      <c r="I903" s="6"/>
      <c r="J903" s="6"/>
      <c r="K903" s="6"/>
      <c r="L903" s="6"/>
      <c r="M903" s="6"/>
      <c r="N903" s="6"/>
      <c r="O903" s="6"/>
      <c r="P903" s="6"/>
      <c r="Q903" s="6"/>
      <c r="R903" s="6"/>
      <c r="S903" s="6"/>
      <c r="T903" s="6"/>
      <c r="U903" s="6"/>
      <c r="V903" s="6"/>
      <c r="W903" s="6"/>
      <c r="X903" s="6"/>
      <c r="Y903" s="6"/>
      <c r="Z903" s="6"/>
    </row>
    <row r="904" ht="12.0" customHeight="1">
      <c r="A904" s="6"/>
      <c r="B904" s="6"/>
      <c r="C904" s="6"/>
      <c r="D904" s="7"/>
      <c r="E904" s="6"/>
      <c r="F904" s="7"/>
      <c r="G904" s="6"/>
      <c r="H904" s="6"/>
      <c r="I904" s="6"/>
      <c r="J904" s="6"/>
      <c r="K904" s="6"/>
      <c r="L904" s="6"/>
      <c r="M904" s="6"/>
      <c r="N904" s="6"/>
      <c r="O904" s="6"/>
      <c r="P904" s="6"/>
      <c r="Q904" s="6"/>
      <c r="R904" s="6"/>
      <c r="S904" s="6"/>
      <c r="T904" s="6"/>
      <c r="U904" s="6"/>
      <c r="V904" s="6"/>
      <c r="W904" s="6"/>
      <c r="X904" s="6"/>
      <c r="Y904" s="6"/>
      <c r="Z904" s="6"/>
    </row>
    <row r="905" ht="12.0" customHeight="1">
      <c r="A905" s="6"/>
      <c r="B905" s="6"/>
      <c r="C905" s="6"/>
      <c r="D905" s="7"/>
      <c r="E905" s="6"/>
      <c r="F905" s="7"/>
      <c r="G905" s="6"/>
      <c r="H905" s="6"/>
      <c r="I905" s="6"/>
      <c r="J905" s="6"/>
      <c r="K905" s="6"/>
      <c r="L905" s="6"/>
      <c r="M905" s="6"/>
      <c r="N905" s="6"/>
      <c r="O905" s="6"/>
      <c r="P905" s="6"/>
      <c r="Q905" s="6"/>
      <c r="R905" s="6"/>
      <c r="S905" s="6"/>
      <c r="T905" s="6"/>
      <c r="U905" s="6"/>
      <c r="V905" s="6"/>
      <c r="W905" s="6"/>
      <c r="X905" s="6"/>
      <c r="Y905" s="6"/>
      <c r="Z905" s="6"/>
    </row>
    <row r="906" ht="12.0" customHeight="1">
      <c r="A906" s="6"/>
      <c r="B906" s="6"/>
      <c r="C906" s="6"/>
      <c r="D906" s="7"/>
      <c r="E906" s="6"/>
      <c r="F906" s="7"/>
      <c r="G906" s="6"/>
      <c r="H906" s="6"/>
      <c r="I906" s="6"/>
      <c r="J906" s="6"/>
      <c r="K906" s="6"/>
      <c r="L906" s="6"/>
      <c r="M906" s="6"/>
      <c r="N906" s="6"/>
      <c r="O906" s="6"/>
      <c r="P906" s="6"/>
      <c r="Q906" s="6"/>
      <c r="R906" s="6"/>
      <c r="S906" s="6"/>
      <c r="T906" s="6"/>
      <c r="U906" s="6"/>
      <c r="V906" s="6"/>
      <c r="W906" s="6"/>
      <c r="X906" s="6"/>
      <c r="Y906" s="6"/>
      <c r="Z906" s="6"/>
    </row>
    <row r="907" ht="12.0" customHeight="1">
      <c r="A907" s="6"/>
      <c r="B907" s="6"/>
      <c r="C907" s="6"/>
      <c r="D907" s="7"/>
      <c r="E907" s="6"/>
      <c r="F907" s="7"/>
      <c r="G907" s="6"/>
      <c r="H907" s="6"/>
      <c r="I907" s="6"/>
      <c r="J907" s="6"/>
      <c r="K907" s="6"/>
      <c r="L907" s="6"/>
      <c r="M907" s="6"/>
      <c r="N907" s="6"/>
      <c r="O907" s="6"/>
      <c r="P907" s="6"/>
      <c r="Q907" s="6"/>
      <c r="R907" s="6"/>
      <c r="S907" s="6"/>
      <c r="T907" s="6"/>
      <c r="U907" s="6"/>
      <c r="V907" s="6"/>
      <c r="W907" s="6"/>
      <c r="X907" s="6"/>
      <c r="Y907" s="6"/>
      <c r="Z907" s="6"/>
    </row>
    <row r="908" ht="12.0" customHeight="1">
      <c r="A908" s="6"/>
      <c r="B908" s="6"/>
      <c r="C908" s="6"/>
      <c r="D908" s="7"/>
      <c r="E908" s="6"/>
      <c r="F908" s="7"/>
      <c r="G908" s="6"/>
      <c r="H908" s="6"/>
      <c r="I908" s="6"/>
      <c r="J908" s="6"/>
      <c r="K908" s="6"/>
      <c r="L908" s="6"/>
      <c r="M908" s="6"/>
      <c r="N908" s="6"/>
      <c r="O908" s="6"/>
      <c r="P908" s="6"/>
      <c r="Q908" s="6"/>
      <c r="R908" s="6"/>
      <c r="S908" s="6"/>
      <c r="T908" s="6"/>
      <c r="U908" s="6"/>
      <c r="V908" s="6"/>
      <c r="W908" s="6"/>
      <c r="X908" s="6"/>
      <c r="Y908" s="6"/>
      <c r="Z908" s="6"/>
    </row>
    <row r="909" ht="12.0" customHeight="1">
      <c r="A909" s="6"/>
      <c r="B909" s="6"/>
      <c r="C909" s="6"/>
      <c r="D909" s="7"/>
      <c r="E909" s="6"/>
      <c r="F909" s="7"/>
      <c r="G909" s="6"/>
      <c r="H909" s="6"/>
      <c r="I909" s="6"/>
      <c r="J909" s="6"/>
      <c r="K909" s="6"/>
      <c r="L909" s="6"/>
      <c r="M909" s="6"/>
      <c r="N909" s="6"/>
      <c r="O909" s="6"/>
      <c r="P909" s="6"/>
      <c r="Q909" s="6"/>
      <c r="R909" s="6"/>
      <c r="S909" s="6"/>
      <c r="T909" s="6"/>
      <c r="U909" s="6"/>
      <c r="V909" s="6"/>
      <c r="W909" s="6"/>
      <c r="X909" s="6"/>
      <c r="Y909" s="6"/>
      <c r="Z909" s="6"/>
    </row>
    <row r="910" ht="12.0" customHeight="1">
      <c r="A910" s="6"/>
      <c r="B910" s="6"/>
      <c r="C910" s="6"/>
      <c r="D910" s="7"/>
      <c r="E910" s="6"/>
      <c r="F910" s="7"/>
      <c r="G910" s="6"/>
      <c r="H910" s="6"/>
      <c r="I910" s="6"/>
      <c r="J910" s="6"/>
      <c r="K910" s="6"/>
      <c r="L910" s="6"/>
      <c r="M910" s="6"/>
      <c r="N910" s="6"/>
      <c r="O910" s="6"/>
      <c r="P910" s="6"/>
      <c r="Q910" s="6"/>
      <c r="R910" s="6"/>
      <c r="S910" s="6"/>
      <c r="T910" s="6"/>
      <c r="U910" s="6"/>
      <c r="V910" s="6"/>
      <c r="W910" s="6"/>
      <c r="X910" s="6"/>
      <c r="Y910" s="6"/>
      <c r="Z910" s="6"/>
    </row>
    <row r="911" ht="12.0" customHeight="1">
      <c r="A911" s="6"/>
      <c r="B911" s="6"/>
      <c r="C911" s="6"/>
      <c r="D911" s="7"/>
      <c r="E911" s="6"/>
      <c r="F911" s="7"/>
      <c r="G911" s="6"/>
      <c r="H911" s="6"/>
      <c r="I911" s="6"/>
      <c r="J911" s="6"/>
      <c r="K911" s="6"/>
      <c r="L911" s="6"/>
      <c r="M911" s="6"/>
      <c r="N911" s="6"/>
      <c r="O911" s="6"/>
      <c r="P911" s="6"/>
      <c r="Q911" s="6"/>
      <c r="R911" s="6"/>
      <c r="S911" s="6"/>
      <c r="T911" s="6"/>
      <c r="U911" s="6"/>
      <c r="V911" s="6"/>
      <c r="W911" s="6"/>
      <c r="X911" s="6"/>
      <c r="Y911" s="6"/>
      <c r="Z911" s="6"/>
    </row>
    <row r="912" ht="12.0" customHeight="1">
      <c r="A912" s="6"/>
      <c r="B912" s="6"/>
      <c r="C912" s="6"/>
      <c r="D912" s="7"/>
      <c r="E912" s="6"/>
      <c r="F912" s="7"/>
      <c r="G912" s="6"/>
      <c r="H912" s="6"/>
      <c r="I912" s="6"/>
      <c r="J912" s="6"/>
      <c r="K912" s="6"/>
      <c r="L912" s="6"/>
      <c r="M912" s="6"/>
      <c r="N912" s="6"/>
      <c r="O912" s="6"/>
      <c r="P912" s="6"/>
      <c r="Q912" s="6"/>
      <c r="R912" s="6"/>
      <c r="S912" s="6"/>
      <c r="T912" s="6"/>
      <c r="U912" s="6"/>
      <c r="V912" s="6"/>
      <c r="W912" s="6"/>
      <c r="X912" s="6"/>
      <c r="Y912" s="6"/>
      <c r="Z912" s="6"/>
    </row>
    <row r="913" ht="12.0" customHeight="1">
      <c r="A913" s="6"/>
      <c r="B913" s="6"/>
      <c r="C913" s="6"/>
      <c r="D913" s="7"/>
      <c r="E913" s="6"/>
      <c r="F913" s="7"/>
      <c r="G913" s="6"/>
      <c r="H913" s="6"/>
      <c r="I913" s="6"/>
      <c r="J913" s="6"/>
      <c r="K913" s="6"/>
      <c r="L913" s="6"/>
      <c r="M913" s="6"/>
      <c r="N913" s="6"/>
      <c r="O913" s="6"/>
      <c r="P913" s="6"/>
      <c r="Q913" s="6"/>
      <c r="R913" s="6"/>
      <c r="S913" s="6"/>
      <c r="T913" s="6"/>
      <c r="U913" s="6"/>
      <c r="V913" s="6"/>
      <c r="W913" s="6"/>
      <c r="X913" s="6"/>
      <c r="Y913" s="6"/>
      <c r="Z913" s="6"/>
    </row>
    <row r="914" ht="12.0" customHeight="1">
      <c r="A914" s="6"/>
      <c r="B914" s="6"/>
      <c r="C914" s="6"/>
      <c r="D914" s="7"/>
      <c r="E914" s="6"/>
      <c r="F914" s="7"/>
      <c r="G914" s="6"/>
      <c r="H914" s="6"/>
      <c r="I914" s="6"/>
      <c r="J914" s="6"/>
      <c r="K914" s="6"/>
      <c r="L914" s="6"/>
      <c r="M914" s="6"/>
      <c r="N914" s="6"/>
      <c r="O914" s="6"/>
      <c r="P914" s="6"/>
      <c r="Q914" s="6"/>
      <c r="R914" s="6"/>
      <c r="S914" s="6"/>
      <c r="T914" s="6"/>
      <c r="U914" s="6"/>
      <c r="V914" s="6"/>
      <c r="W914" s="6"/>
      <c r="X914" s="6"/>
      <c r="Y914" s="6"/>
      <c r="Z914" s="6"/>
    </row>
    <row r="915" ht="12.0" customHeight="1">
      <c r="A915" s="6"/>
      <c r="B915" s="6"/>
      <c r="C915" s="6"/>
      <c r="D915" s="7"/>
      <c r="E915" s="6"/>
      <c r="F915" s="7"/>
      <c r="G915" s="6"/>
      <c r="H915" s="6"/>
      <c r="I915" s="6"/>
      <c r="J915" s="6"/>
      <c r="K915" s="6"/>
      <c r="L915" s="6"/>
      <c r="M915" s="6"/>
      <c r="N915" s="6"/>
      <c r="O915" s="6"/>
      <c r="P915" s="6"/>
      <c r="Q915" s="6"/>
      <c r="R915" s="6"/>
      <c r="S915" s="6"/>
      <c r="T915" s="6"/>
      <c r="U915" s="6"/>
      <c r="V915" s="6"/>
      <c r="W915" s="6"/>
      <c r="X915" s="6"/>
      <c r="Y915" s="6"/>
      <c r="Z915" s="6"/>
    </row>
    <row r="916" ht="12.0" customHeight="1">
      <c r="A916" s="6"/>
      <c r="B916" s="6"/>
      <c r="C916" s="6"/>
      <c r="D916" s="7"/>
      <c r="E916" s="6"/>
      <c r="F916" s="7"/>
      <c r="G916" s="6"/>
      <c r="H916" s="6"/>
      <c r="I916" s="6"/>
      <c r="J916" s="6"/>
      <c r="K916" s="6"/>
      <c r="L916" s="6"/>
      <c r="M916" s="6"/>
      <c r="N916" s="6"/>
      <c r="O916" s="6"/>
      <c r="P916" s="6"/>
      <c r="Q916" s="6"/>
      <c r="R916" s="6"/>
      <c r="S916" s="6"/>
      <c r="T916" s="6"/>
      <c r="U916" s="6"/>
      <c r="V916" s="6"/>
      <c r="W916" s="6"/>
      <c r="X916" s="6"/>
      <c r="Y916" s="6"/>
      <c r="Z916" s="6"/>
    </row>
    <row r="917" ht="12.0" customHeight="1">
      <c r="A917" s="6"/>
      <c r="B917" s="6"/>
      <c r="C917" s="6"/>
      <c r="D917" s="7"/>
      <c r="E917" s="6"/>
      <c r="F917" s="7"/>
      <c r="G917" s="6"/>
      <c r="H917" s="6"/>
      <c r="I917" s="6"/>
      <c r="J917" s="6"/>
      <c r="K917" s="6"/>
      <c r="L917" s="6"/>
      <c r="M917" s="6"/>
      <c r="N917" s="6"/>
      <c r="O917" s="6"/>
      <c r="P917" s="6"/>
      <c r="Q917" s="6"/>
      <c r="R917" s="6"/>
      <c r="S917" s="6"/>
      <c r="T917" s="6"/>
      <c r="U917" s="6"/>
      <c r="V917" s="6"/>
      <c r="W917" s="6"/>
      <c r="X917" s="6"/>
      <c r="Y917" s="6"/>
      <c r="Z917" s="6"/>
    </row>
    <row r="918" ht="12.0" customHeight="1">
      <c r="A918" s="6"/>
      <c r="B918" s="6"/>
      <c r="C918" s="6"/>
      <c r="D918" s="7"/>
      <c r="E918" s="6"/>
      <c r="F918" s="7"/>
      <c r="G918" s="6"/>
      <c r="H918" s="6"/>
      <c r="I918" s="6"/>
      <c r="J918" s="6"/>
      <c r="K918" s="6"/>
      <c r="L918" s="6"/>
      <c r="M918" s="6"/>
      <c r="N918" s="6"/>
      <c r="O918" s="6"/>
      <c r="P918" s="6"/>
      <c r="Q918" s="6"/>
      <c r="R918" s="6"/>
      <c r="S918" s="6"/>
      <c r="T918" s="6"/>
      <c r="U918" s="6"/>
      <c r="V918" s="6"/>
      <c r="W918" s="6"/>
      <c r="X918" s="6"/>
      <c r="Y918" s="6"/>
      <c r="Z918" s="6"/>
    </row>
    <row r="919" ht="12.0" customHeight="1">
      <c r="A919" s="6"/>
      <c r="B919" s="6"/>
      <c r="C919" s="6"/>
      <c r="D919" s="7"/>
      <c r="E919" s="6"/>
      <c r="F919" s="7"/>
      <c r="G919" s="6"/>
      <c r="H919" s="6"/>
      <c r="I919" s="6"/>
      <c r="J919" s="6"/>
      <c r="K919" s="6"/>
      <c r="L919" s="6"/>
      <c r="M919" s="6"/>
      <c r="N919" s="6"/>
      <c r="O919" s="6"/>
      <c r="P919" s="6"/>
      <c r="Q919" s="6"/>
      <c r="R919" s="6"/>
      <c r="S919" s="6"/>
      <c r="T919" s="6"/>
      <c r="U919" s="6"/>
      <c r="V919" s="6"/>
      <c r="W919" s="6"/>
      <c r="X919" s="6"/>
      <c r="Y919" s="6"/>
      <c r="Z919" s="6"/>
    </row>
    <row r="920" ht="12.0" customHeight="1">
      <c r="A920" s="6"/>
      <c r="B920" s="6"/>
      <c r="C920" s="6"/>
      <c r="D920" s="7"/>
      <c r="E920" s="6"/>
      <c r="F920" s="7"/>
      <c r="G920" s="6"/>
      <c r="H920" s="6"/>
      <c r="I920" s="6"/>
      <c r="J920" s="6"/>
      <c r="K920" s="6"/>
      <c r="L920" s="6"/>
      <c r="M920" s="6"/>
      <c r="N920" s="6"/>
      <c r="O920" s="6"/>
      <c r="P920" s="6"/>
      <c r="Q920" s="6"/>
      <c r="R920" s="6"/>
      <c r="S920" s="6"/>
      <c r="T920" s="6"/>
      <c r="U920" s="6"/>
      <c r="V920" s="6"/>
      <c r="W920" s="6"/>
      <c r="X920" s="6"/>
      <c r="Y920" s="6"/>
      <c r="Z920" s="6"/>
    </row>
    <row r="921" ht="12.0" customHeight="1">
      <c r="A921" s="6"/>
      <c r="B921" s="6"/>
      <c r="C921" s="6"/>
      <c r="D921" s="7"/>
      <c r="E921" s="6"/>
      <c r="F921" s="7"/>
      <c r="G921" s="6"/>
      <c r="H921" s="6"/>
      <c r="I921" s="6"/>
      <c r="J921" s="6"/>
      <c r="K921" s="6"/>
      <c r="L921" s="6"/>
      <c r="M921" s="6"/>
      <c r="N921" s="6"/>
      <c r="O921" s="6"/>
      <c r="P921" s="6"/>
      <c r="Q921" s="6"/>
      <c r="R921" s="6"/>
      <c r="S921" s="6"/>
      <c r="T921" s="6"/>
      <c r="U921" s="6"/>
      <c r="V921" s="6"/>
      <c r="W921" s="6"/>
      <c r="X921" s="6"/>
      <c r="Y921" s="6"/>
      <c r="Z921" s="6"/>
    </row>
    <row r="922" ht="12.0" customHeight="1">
      <c r="A922" s="6"/>
      <c r="B922" s="6"/>
      <c r="C922" s="6"/>
      <c r="D922" s="7"/>
      <c r="E922" s="6"/>
      <c r="F922" s="7"/>
      <c r="G922" s="6"/>
      <c r="H922" s="6"/>
      <c r="I922" s="6"/>
      <c r="J922" s="6"/>
      <c r="K922" s="6"/>
      <c r="L922" s="6"/>
      <c r="M922" s="6"/>
      <c r="N922" s="6"/>
      <c r="O922" s="6"/>
      <c r="P922" s="6"/>
      <c r="Q922" s="6"/>
      <c r="R922" s="6"/>
      <c r="S922" s="6"/>
      <c r="T922" s="6"/>
      <c r="U922" s="6"/>
      <c r="V922" s="6"/>
      <c r="W922" s="6"/>
      <c r="X922" s="6"/>
      <c r="Y922" s="6"/>
      <c r="Z922" s="6"/>
    </row>
    <row r="923" ht="12.0" customHeight="1">
      <c r="A923" s="6"/>
      <c r="B923" s="6"/>
      <c r="C923" s="6"/>
      <c r="D923" s="7"/>
      <c r="E923" s="6"/>
      <c r="F923" s="7"/>
      <c r="G923" s="6"/>
      <c r="H923" s="6"/>
      <c r="I923" s="6"/>
      <c r="J923" s="6"/>
      <c r="K923" s="6"/>
      <c r="L923" s="6"/>
      <c r="M923" s="6"/>
      <c r="N923" s="6"/>
      <c r="O923" s="6"/>
      <c r="P923" s="6"/>
      <c r="Q923" s="6"/>
      <c r="R923" s="6"/>
      <c r="S923" s="6"/>
      <c r="T923" s="6"/>
      <c r="U923" s="6"/>
      <c r="V923" s="6"/>
      <c r="W923" s="6"/>
      <c r="X923" s="6"/>
      <c r="Y923" s="6"/>
      <c r="Z923" s="6"/>
    </row>
    <row r="924" ht="12.0" customHeight="1">
      <c r="A924" s="6"/>
      <c r="B924" s="6"/>
      <c r="C924" s="6"/>
      <c r="D924" s="7"/>
      <c r="E924" s="6"/>
      <c r="F924" s="7"/>
      <c r="G924" s="6"/>
      <c r="H924" s="6"/>
      <c r="I924" s="6"/>
      <c r="J924" s="6"/>
      <c r="K924" s="6"/>
      <c r="L924" s="6"/>
      <c r="M924" s="6"/>
      <c r="N924" s="6"/>
      <c r="O924" s="6"/>
      <c r="P924" s="6"/>
      <c r="Q924" s="6"/>
      <c r="R924" s="6"/>
      <c r="S924" s="6"/>
      <c r="T924" s="6"/>
      <c r="U924" s="6"/>
      <c r="V924" s="6"/>
      <c r="W924" s="6"/>
      <c r="X924" s="6"/>
      <c r="Y924" s="6"/>
      <c r="Z924" s="6"/>
    </row>
    <row r="925" ht="12.0" customHeight="1">
      <c r="A925" s="6"/>
      <c r="B925" s="6"/>
      <c r="C925" s="6"/>
      <c r="D925" s="7"/>
      <c r="E925" s="6"/>
      <c r="F925" s="7"/>
      <c r="G925" s="6"/>
      <c r="H925" s="6"/>
      <c r="I925" s="6"/>
      <c r="J925" s="6"/>
      <c r="K925" s="6"/>
      <c r="L925" s="6"/>
      <c r="M925" s="6"/>
      <c r="N925" s="6"/>
      <c r="O925" s="6"/>
      <c r="P925" s="6"/>
      <c r="Q925" s="6"/>
      <c r="R925" s="6"/>
      <c r="S925" s="6"/>
      <c r="T925" s="6"/>
      <c r="U925" s="6"/>
      <c r="V925" s="6"/>
      <c r="W925" s="6"/>
      <c r="X925" s="6"/>
      <c r="Y925" s="6"/>
      <c r="Z925" s="6"/>
    </row>
    <row r="926" ht="12.0" customHeight="1">
      <c r="A926" s="6"/>
      <c r="B926" s="6"/>
      <c r="C926" s="6"/>
      <c r="D926" s="7"/>
      <c r="E926" s="6"/>
      <c r="F926" s="7"/>
      <c r="G926" s="6"/>
      <c r="H926" s="6"/>
      <c r="I926" s="6"/>
      <c r="J926" s="6"/>
      <c r="K926" s="6"/>
      <c r="L926" s="6"/>
      <c r="M926" s="6"/>
      <c r="N926" s="6"/>
      <c r="O926" s="6"/>
      <c r="P926" s="6"/>
      <c r="Q926" s="6"/>
      <c r="R926" s="6"/>
      <c r="S926" s="6"/>
      <c r="T926" s="6"/>
      <c r="U926" s="6"/>
      <c r="V926" s="6"/>
      <c r="W926" s="6"/>
      <c r="X926" s="6"/>
      <c r="Y926" s="6"/>
      <c r="Z926" s="6"/>
    </row>
    <row r="927" ht="12.0" customHeight="1">
      <c r="A927" s="6"/>
      <c r="B927" s="6"/>
      <c r="C927" s="6"/>
      <c r="D927" s="7"/>
      <c r="E927" s="6"/>
      <c r="F927" s="7"/>
      <c r="G927" s="6"/>
      <c r="H927" s="6"/>
      <c r="I927" s="6"/>
      <c r="J927" s="6"/>
      <c r="K927" s="6"/>
      <c r="L927" s="6"/>
      <c r="M927" s="6"/>
      <c r="N927" s="6"/>
      <c r="O927" s="6"/>
      <c r="P927" s="6"/>
      <c r="Q927" s="6"/>
      <c r="R927" s="6"/>
      <c r="S927" s="6"/>
      <c r="T927" s="6"/>
      <c r="U927" s="6"/>
      <c r="V927" s="6"/>
      <c r="W927" s="6"/>
      <c r="X927" s="6"/>
      <c r="Y927" s="6"/>
      <c r="Z927" s="6"/>
    </row>
    <row r="928" ht="12.0" customHeight="1">
      <c r="A928" s="6"/>
      <c r="B928" s="6"/>
      <c r="C928" s="6"/>
      <c r="D928" s="7"/>
      <c r="E928" s="6"/>
      <c r="F928" s="7"/>
      <c r="G928" s="6"/>
      <c r="H928" s="6"/>
      <c r="I928" s="6"/>
      <c r="J928" s="6"/>
      <c r="K928" s="6"/>
      <c r="L928" s="6"/>
      <c r="M928" s="6"/>
      <c r="N928" s="6"/>
      <c r="O928" s="6"/>
      <c r="P928" s="6"/>
      <c r="Q928" s="6"/>
      <c r="R928" s="6"/>
      <c r="S928" s="6"/>
      <c r="T928" s="6"/>
      <c r="U928" s="6"/>
      <c r="V928" s="6"/>
      <c r="W928" s="6"/>
      <c r="X928" s="6"/>
      <c r="Y928" s="6"/>
      <c r="Z928" s="6"/>
    </row>
    <row r="929" ht="12.0" customHeight="1">
      <c r="A929" s="6"/>
      <c r="B929" s="6"/>
      <c r="C929" s="6"/>
      <c r="D929" s="7"/>
      <c r="E929" s="6"/>
      <c r="F929" s="7"/>
      <c r="G929" s="6"/>
      <c r="H929" s="6"/>
      <c r="I929" s="6"/>
      <c r="J929" s="6"/>
      <c r="K929" s="6"/>
      <c r="L929" s="6"/>
      <c r="M929" s="6"/>
      <c r="N929" s="6"/>
      <c r="O929" s="6"/>
      <c r="P929" s="6"/>
      <c r="Q929" s="6"/>
      <c r="R929" s="6"/>
      <c r="S929" s="6"/>
      <c r="T929" s="6"/>
      <c r="U929" s="6"/>
      <c r="V929" s="6"/>
      <c r="W929" s="6"/>
      <c r="X929" s="6"/>
      <c r="Y929" s="6"/>
      <c r="Z929" s="6"/>
    </row>
    <row r="930" ht="12.0" customHeight="1">
      <c r="A930" s="6"/>
      <c r="B930" s="6"/>
      <c r="C930" s="6"/>
      <c r="D930" s="7"/>
      <c r="E930" s="6"/>
      <c r="F930" s="7"/>
      <c r="G930" s="6"/>
      <c r="H930" s="6"/>
      <c r="I930" s="6"/>
      <c r="J930" s="6"/>
      <c r="K930" s="6"/>
      <c r="L930" s="6"/>
      <c r="M930" s="6"/>
      <c r="N930" s="6"/>
      <c r="O930" s="6"/>
      <c r="P930" s="6"/>
      <c r="Q930" s="6"/>
      <c r="R930" s="6"/>
      <c r="S930" s="6"/>
      <c r="T930" s="6"/>
      <c r="U930" s="6"/>
      <c r="V930" s="6"/>
      <c r="W930" s="6"/>
      <c r="X930" s="6"/>
      <c r="Y930" s="6"/>
      <c r="Z930" s="6"/>
    </row>
    <row r="931" ht="12.0" customHeight="1">
      <c r="A931" s="6"/>
      <c r="B931" s="6"/>
      <c r="C931" s="6"/>
      <c r="D931" s="7"/>
      <c r="E931" s="6"/>
      <c r="F931" s="7"/>
      <c r="G931" s="6"/>
      <c r="H931" s="6"/>
      <c r="I931" s="6"/>
      <c r="J931" s="6"/>
      <c r="K931" s="6"/>
      <c r="L931" s="6"/>
      <c r="M931" s="6"/>
      <c r="N931" s="6"/>
      <c r="O931" s="6"/>
      <c r="P931" s="6"/>
      <c r="Q931" s="6"/>
      <c r="R931" s="6"/>
      <c r="S931" s="6"/>
      <c r="T931" s="6"/>
      <c r="U931" s="6"/>
      <c r="V931" s="6"/>
      <c r="W931" s="6"/>
      <c r="X931" s="6"/>
      <c r="Y931" s="6"/>
      <c r="Z931" s="6"/>
    </row>
    <row r="932" ht="12.0" customHeight="1">
      <c r="A932" s="6"/>
      <c r="B932" s="6"/>
      <c r="C932" s="6"/>
      <c r="D932" s="7"/>
      <c r="E932" s="6"/>
      <c r="F932" s="7"/>
      <c r="G932" s="6"/>
      <c r="H932" s="6"/>
      <c r="I932" s="6"/>
      <c r="J932" s="6"/>
      <c r="K932" s="6"/>
      <c r="L932" s="6"/>
      <c r="M932" s="6"/>
      <c r="N932" s="6"/>
      <c r="O932" s="6"/>
      <c r="P932" s="6"/>
      <c r="Q932" s="6"/>
      <c r="R932" s="6"/>
      <c r="S932" s="6"/>
      <c r="T932" s="6"/>
      <c r="U932" s="6"/>
      <c r="V932" s="6"/>
      <c r="W932" s="6"/>
      <c r="X932" s="6"/>
      <c r="Y932" s="6"/>
      <c r="Z932" s="6"/>
    </row>
    <row r="933" ht="12.0" customHeight="1">
      <c r="A933" s="6"/>
      <c r="B933" s="6"/>
      <c r="C933" s="6"/>
      <c r="D933" s="7"/>
      <c r="E933" s="6"/>
      <c r="F933" s="7"/>
      <c r="G933" s="6"/>
      <c r="H933" s="6"/>
      <c r="I933" s="6"/>
      <c r="J933" s="6"/>
      <c r="K933" s="6"/>
      <c r="L933" s="6"/>
      <c r="M933" s="6"/>
      <c r="N933" s="6"/>
      <c r="O933" s="6"/>
      <c r="P933" s="6"/>
      <c r="Q933" s="6"/>
      <c r="R933" s="6"/>
      <c r="S933" s="6"/>
      <c r="T933" s="6"/>
      <c r="U933" s="6"/>
      <c r="V933" s="6"/>
      <c r="W933" s="6"/>
      <c r="X933" s="6"/>
      <c r="Y933" s="6"/>
      <c r="Z933" s="6"/>
    </row>
    <row r="934" ht="12.0" customHeight="1">
      <c r="A934" s="6"/>
      <c r="B934" s="6"/>
      <c r="C934" s="6"/>
      <c r="D934" s="7"/>
      <c r="E934" s="6"/>
      <c r="F934" s="7"/>
      <c r="G934" s="6"/>
      <c r="H934" s="6"/>
      <c r="I934" s="6"/>
      <c r="J934" s="6"/>
      <c r="K934" s="6"/>
      <c r="L934" s="6"/>
      <c r="M934" s="6"/>
      <c r="N934" s="6"/>
      <c r="O934" s="6"/>
      <c r="P934" s="6"/>
      <c r="Q934" s="6"/>
      <c r="R934" s="6"/>
      <c r="S934" s="6"/>
      <c r="T934" s="6"/>
      <c r="U934" s="6"/>
      <c r="V934" s="6"/>
      <c r="W934" s="6"/>
      <c r="X934" s="6"/>
      <c r="Y934" s="6"/>
      <c r="Z934" s="6"/>
    </row>
    <row r="935" ht="12.0" customHeight="1">
      <c r="A935" s="6"/>
      <c r="B935" s="6"/>
      <c r="C935" s="6"/>
      <c r="D935" s="7"/>
      <c r="E935" s="6"/>
      <c r="F935" s="7"/>
      <c r="G935" s="6"/>
      <c r="H935" s="6"/>
      <c r="I935" s="6"/>
      <c r="J935" s="6"/>
      <c r="K935" s="6"/>
      <c r="L935" s="6"/>
      <c r="M935" s="6"/>
      <c r="N935" s="6"/>
      <c r="O935" s="6"/>
      <c r="P935" s="6"/>
      <c r="Q935" s="6"/>
      <c r="R935" s="6"/>
      <c r="S935" s="6"/>
      <c r="T935" s="6"/>
      <c r="U935" s="6"/>
      <c r="V935" s="6"/>
      <c r="W935" s="6"/>
      <c r="X935" s="6"/>
      <c r="Y935" s="6"/>
      <c r="Z935" s="6"/>
    </row>
    <row r="936" ht="12.0" customHeight="1">
      <c r="A936" s="6"/>
      <c r="B936" s="6"/>
      <c r="C936" s="6"/>
      <c r="D936" s="7"/>
      <c r="E936" s="6"/>
      <c r="F936" s="7"/>
      <c r="G936" s="6"/>
      <c r="H936" s="6"/>
      <c r="I936" s="6"/>
      <c r="J936" s="6"/>
      <c r="K936" s="6"/>
      <c r="L936" s="6"/>
      <c r="M936" s="6"/>
      <c r="N936" s="6"/>
      <c r="O936" s="6"/>
      <c r="P936" s="6"/>
      <c r="Q936" s="6"/>
      <c r="R936" s="6"/>
      <c r="S936" s="6"/>
      <c r="T936" s="6"/>
      <c r="U936" s="6"/>
      <c r="V936" s="6"/>
      <c r="W936" s="6"/>
      <c r="X936" s="6"/>
      <c r="Y936" s="6"/>
      <c r="Z936" s="6"/>
    </row>
    <row r="937" ht="12.0" customHeight="1">
      <c r="A937" s="6"/>
      <c r="B937" s="6"/>
      <c r="C937" s="6"/>
      <c r="D937" s="7"/>
      <c r="E937" s="6"/>
      <c r="F937" s="7"/>
      <c r="G937" s="6"/>
      <c r="H937" s="6"/>
      <c r="I937" s="6"/>
      <c r="J937" s="6"/>
      <c r="K937" s="6"/>
      <c r="L937" s="6"/>
      <c r="M937" s="6"/>
      <c r="N937" s="6"/>
      <c r="O937" s="6"/>
      <c r="P937" s="6"/>
      <c r="Q937" s="6"/>
      <c r="R937" s="6"/>
      <c r="S937" s="6"/>
      <c r="T937" s="6"/>
      <c r="U937" s="6"/>
      <c r="V937" s="6"/>
      <c r="W937" s="6"/>
      <c r="X937" s="6"/>
      <c r="Y937" s="6"/>
      <c r="Z937" s="6"/>
    </row>
    <row r="938" ht="12.0" customHeight="1">
      <c r="A938" s="6"/>
      <c r="B938" s="6"/>
      <c r="C938" s="6"/>
      <c r="D938" s="7"/>
      <c r="E938" s="6"/>
      <c r="F938" s="7"/>
      <c r="G938" s="6"/>
      <c r="H938" s="6"/>
      <c r="I938" s="6"/>
      <c r="J938" s="6"/>
      <c r="K938" s="6"/>
      <c r="L938" s="6"/>
      <c r="M938" s="6"/>
      <c r="N938" s="6"/>
      <c r="O938" s="6"/>
      <c r="P938" s="6"/>
      <c r="Q938" s="6"/>
      <c r="R938" s="6"/>
      <c r="S938" s="6"/>
      <c r="T938" s="6"/>
      <c r="U938" s="6"/>
      <c r="V938" s="6"/>
      <c r="W938" s="6"/>
      <c r="X938" s="6"/>
      <c r="Y938" s="6"/>
      <c r="Z938" s="6"/>
    </row>
    <row r="939" ht="12.0" customHeight="1">
      <c r="A939" s="6"/>
      <c r="B939" s="6"/>
      <c r="C939" s="6"/>
      <c r="D939" s="7"/>
      <c r="E939" s="6"/>
      <c r="F939" s="7"/>
      <c r="G939" s="6"/>
      <c r="H939" s="6"/>
      <c r="I939" s="6"/>
      <c r="J939" s="6"/>
      <c r="K939" s="6"/>
      <c r="L939" s="6"/>
      <c r="M939" s="6"/>
      <c r="N939" s="6"/>
      <c r="O939" s="6"/>
      <c r="P939" s="6"/>
      <c r="Q939" s="6"/>
      <c r="R939" s="6"/>
      <c r="S939" s="6"/>
      <c r="T939" s="6"/>
      <c r="U939" s="6"/>
      <c r="V939" s="6"/>
      <c r="W939" s="6"/>
      <c r="X939" s="6"/>
      <c r="Y939" s="6"/>
      <c r="Z939" s="6"/>
    </row>
    <row r="940" ht="12.0" customHeight="1">
      <c r="A940" s="6"/>
      <c r="B940" s="6"/>
      <c r="C940" s="6"/>
      <c r="D940" s="7"/>
      <c r="E940" s="6"/>
      <c r="F940" s="7"/>
      <c r="G940" s="6"/>
      <c r="H940" s="6"/>
      <c r="I940" s="6"/>
      <c r="J940" s="6"/>
      <c r="K940" s="6"/>
      <c r="L940" s="6"/>
      <c r="M940" s="6"/>
      <c r="N940" s="6"/>
      <c r="O940" s="6"/>
      <c r="P940" s="6"/>
      <c r="Q940" s="6"/>
      <c r="R940" s="6"/>
      <c r="S940" s="6"/>
      <c r="T940" s="6"/>
      <c r="U940" s="6"/>
      <c r="V940" s="6"/>
      <c r="W940" s="6"/>
      <c r="X940" s="6"/>
      <c r="Y940" s="6"/>
      <c r="Z940" s="6"/>
    </row>
    <row r="941" ht="12.0" customHeight="1">
      <c r="A941" s="6"/>
      <c r="B941" s="6"/>
      <c r="C941" s="6"/>
      <c r="D941" s="7"/>
      <c r="E941" s="6"/>
      <c r="F941" s="7"/>
      <c r="G941" s="6"/>
      <c r="H941" s="6"/>
      <c r="I941" s="6"/>
      <c r="J941" s="6"/>
      <c r="K941" s="6"/>
      <c r="L941" s="6"/>
      <c r="M941" s="6"/>
      <c r="N941" s="6"/>
      <c r="O941" s="6"/>
      <c r="P941" s="6"/>
      <c r="Q941" s="6"/>
      <c r="R941" s="6"/>
      <c r="S941" s="6"/>
      <c r="T941" s="6"/>
      <c r="U941" s="6"/>
      <c r="V941" s="6"/>
      <c r="W941" s="6"/>
      <c r="X941" s="6"/>
      <c r="Y941" s="6"/>
      <c r="Z941" s="6"/>
    </row>
    <row r="942" ht="12.0" customHeight="1">
      <c r="A942" s="6"/>
      <c r="B942" s="6"/>
      <c r="C942" s="6"/>
      <c r="D942" s="7"/>
      <c r="E942" s="6"/>
      <c r="F942" s="7"/>
      <c r="G942" s="6"/>
      <c r="H942" s="6"/>
      <c r="I942" s="6"/>
      <c r="J942" s="6"/>
      <c r="K942" s="6"/>
      <c r="L942" s="6"/>
      <c r="M942" s="6"/>
      <c r="N942" s="6"/>
      <c r="O942" s="6"/>
      <c r="P942" s="6"/>
      <c r="Q942" s="6"/>
      <c r="R942" s="6"/>
      <c r="S942" s="6"/>
      <c r="T942" s="6"/>
      <c r="U942" s="6"/>
      <c r="V942" s="6"/>
      <c r="W942" s="6"/>
      <c r="X942" s="6"/>
      <c r="Y942" s="6"/>
      <c r="Z942" s="6"/>
    </row>
    <row r="943" ht="12.0" customHeight="1">
      <c r="A943" s="6"/>
      <c r="B943" s="6"/>
      <c r="C943" s="6"/>
      <c r="D943" s="7"/>
      <c r="E943" s="6"/>
      <c r="F943" s="7"/>
      <c r="G943" s="6"/>
      <c r="H943" s="6"/>
      <c r="I943" s="6"/>
      <c r="J943" s="6"/>
      <c r="K943" s="6"/>
      <c r="L943" s="6"/>
      <c r="M943" s="6"/>
      <c r="N943" s="6"/>
      <c r="O943" s="6"/>
      <c r="P943" s="6"/>
      <c r="Q943" s="6"/>
      <c r="R943" s="6"/>
      <c r="S943" s="6"/>
      <c r="T943" s="6"/>
      <c r="U943" s="6"/>
      <c r="V943" s="6"/>
      <c r="W943" s="6"/>
      <c r="X943" s="6"/>
      <c r="Y943" s="6"/>
      <c r="Z943" s="6"/>
    </row>
    <row r="944" ht="12.0" customHeight="1">
      <c r="A944" s="6"/>
      <c r="B944" s="6"/>
      <c r="C944" s="6"/>
      <c r="D944" s="7"/>
      <c r="E944" s="6"/>
      <c r="F944" s="7"/>
      <c r="G944" s="6"/>
      <c r="H944" s="6"/>
      <c r="I944" s="6"/>
      <c r="J944" s="6"/>
      <c r="K944" s="6"/>
      <c r="L944" s="6"/>
      <c r="M944" s="6"/>
      <c r="N944" s="6"/>
      <c r="O944" s="6"/>
      <c r="P944" s="6"/>
      <c r="Q944" s="6"/>
      <c r="R944" s="6"/>
      <c r="S944" s="6"/>
      <c r="T944" s="6"/>
      <c r="U944" s="6"/>
      <c r="V944" s="6"/>
      <c r="W944" s="6"/>
      <c r="X944" s="6"/>
      <c r="Y944" s="6"/>
      <c r="Z944" s="6"/>
    </row>
    <row r="945" ht="12.0" customHeight="1">
      <c r="A945" s="6"/>
      <c r="B945" s="6"/>
      <c r="C945" s="6"/>
      <c r="D945" s="7"/>
      <c r="E945" s="6"/>
      <c r="F945" s="7"/>
      <c r="G945" s="6"/>
      <c r="H945" s="6"/>
      <c r="I945" s="6"/>
      <c r="J945" s="6"/>
      <c r="K945" s="6"/>
      <c r="L945" s="6"/>
      <c r="M945" s="6"/>
      <c r="N945" s="6"/>
      <c r="O945" s="6"/>
      <c r="P945" s="6"/>
      <c r="Q945" s="6"/>
      <c r="R945" s="6"/>
      <c r="S945" s="6"/>
      <c r="T945" s="6"/>
      <c r="U945" s="6"/>
      <c r="V945" s="6"/>
      <c r="W945" s="6"/>
      <c r="X945" s="6"/>
      <c r="Y945" s="6"/>
      <c r="Z945" s="6"/>
    </row>
    <row r="946" ht="12.0" customHeight="1">
      <c r="A946" s="6"/>
      <c r="B946" s="6"/>
      <c r="C946" s="6"/>
      <c r="D946" s="7"/>
      <c r="E946" s="6"/>
      <c r="F946" s="7"/>
      <c r="G946" s="6"/>
      <c r="H946" s="6"/>
      <c r="I946" s="6"/>
      <c r="J946" s="6"/>
      <c r="K946" s="6"/>
      <c r="L946" s="6"/>
      <c r="M946" s="6"/>
      <c r="N946" s="6"/>
      <c r="O946" s="6"/>
      <c r="P946" s="6"/>
      <c r="Q946" s="6"/>
      <c r="R946" s="6"/>
      <c r="S946" s="6"/>
      <c r="T946" s="6"/>
      <c r="U946" s="6"/>
      <c r="V946" s="6"/>
      <c r="W946" s="6"/>
      <c r="X946" s="6"/>
      <c r="Y946" s="6"/>
      <c r="Z946" s="6"/>
    </row>
    <row r="947" ht="12.0" customHeight="1">
      <c r="A947" s="6"/>
      <c r="B947" s="6"/>
      <c r="C947" s="6"/>
      <c r="D947" s="7"/>
      <c r="E947" s="6"/>
      <c r="F947" s="7"/>
      <c r="G947" s="6"/>
      <c r="H947" s="6"/>
      <c r="I947" s="6"/>
      <c r="J947" s="6"/>
      <c r="K947" s="6"/>
      <c r="L947" s="6"/>
      <c r="M947" s="6"/>
      <c r="N947" s="6"/>
      <c r="O947" s="6"/>
      <c r="P947" s="6"/>
      <c r="Q947" s="6"/>
      <c r="R947" s="6"/>
      <c r="S947" s="6"/>
      <c r="T947" s="6"/>
      <c r="U947" s="6"/>
      <c r="V947" s="6"/>
      <c r="W947" s="6"/>
      <c r="X947" s="6"/>
      <c r="Y947" s="6"/>
      <c r="Z947" s="6"/>
    </row>
    <row r="948" ht="12.0" customHeight="1">
      <c r="A948" s="6"/>
      <c r="B948" s="6"/>
      <c r="C948" s="6"/>
      <c r="D948" s="7"/>
      <c r="E948" s="6"/>
      <c r="F948" s="7"/>
      <c r="G948" s="6"/>
      <c r="H948" s="6"/>
      <c r="I948" s="6"/>
      <c r="J948" s="6"/>
      <c r="K948" s="6"/>
      <c r="L948" s="6"/>
      <c r="M948" s="6"/>
      <c r="N948" s="6"/>
      <c r="O948" s="6"/>
      <c r="P948" s="6"/>
      <c r="Q948" s="6"/>
      <c r="R948" s="6"/>
      <c r="S948" s="6"/>
      <c r="T948" s="6"/>
      <c r="U948" s="6"/>
      <c r="V948" s="6"/>
      <c r="W948" s="6"/>
      <c r="X948" s="6"/>
      <c r="Y948" s="6"/>
      <c r="Z948" s="6"/>
    </row>
    <row r="949" ht="12.0" customHeight="1">
      <c r="A949" s="6"/>
      <c r="B949" s="6"/>
      <c r="C949" s="6"/>
      <c r="D949" s="7"/>
      <c r="E949" s="6"/>
      <c r="F949" s="7"/>
      <c r="G949" s="6"/>
      <c r="H949" s="6"/>
      <c r="I949" s="6"/>
      <c r="J949" s="6"/>
      <c r="K949" s="6"/>
      <c r="L949" s="6"/>
      <c r="M949" s="6"/>
      <c r="N949" s="6"/>
      <c r="O949" s="6"/>
      <c r="P949" s="6"/>
      <c r="Q949" s="6"/>
      <c r="R949" s="6"/>
      <c r="S949" s="6"/>
      <c r="T949" s="6"/>
      <c r="U949" s="6"/>
      <c r="V949" s="6"/>
      <c r="W949" s="6"/>
      <c r="X949" s="6"/>
      <c r="Y949" s="6"/>
      <c r="Z949" s="6"/>
    </row>
    <row r="950" ht="12.0" customHeight="1">
      <c r="A950" s="6"/>
      <c r="B950" s="6"/>
      <c r="C950" s="6"/>
      <c r="D950" s="7"/>
      <c r="E950" s="6"/>
      <c r="F950" s="7"/>
      <c r="G950" s="6"/>
      <c r="H950" s="6"/>
      <c r="I950" s="6"/>
      <c r="J950" s="6"/>
      <c r="K950" s="6"/>
      <c r="L950" s="6"/>
      <c r="M950" s="6"/>
      <c r="N950" s="6"/>
      <c r="O950" s="6"/>
      <c r="P950" s="6"/>
      <c r="Q950" s="6"/>
      <c r="R950" s="6"/>
      <c r="S950" s="6"/>
      <c r="T950" s="6"/>
      <c r="U950" s="6"/>
      <c r="V950" s="6"/>
      <c r="W950" s="6"/>
      <c r="X950" s="6"/>
      <c r="Y950" s="6"/>
      <c r="Z950" s="6"/>
    </row>
    <row r="951" ht="12.0" customHeight="1">
      <c r="A951" s="6"/>
      <c r="B951" s="6"/>
      <c r="C951" s="6"/>
      <c r="D951" s="7"/>
      <c r="E951" s="6"/>
      <c r="F951" s="7"/>
      <c r="G951" s="6"/>
      <c r="H951" s="6"/>
      <c r="I951" s="6"/>
      <c r="J951" s="6"/>
      <c r="K951" s="6"/>
      <c r="L951" s="6"/>
      <c r="M951" s="6"/>
      <c r="N951" s="6"/>
      <c r="O951" s="6"/>
      <c r="P951" s="6"/>
      <c r="Q951" s="6"/>
      <c r="R951" s="6"/>
      <c r="S951" s="6"/>
      <c r="T951" s="6"/>
      <c r="U951" s="6"/>
      <c r="V951" s="6"/>
      <c r="W951" s="6"/>
      <c r="X951" s="6"/>
      <c r="Y951" s="6"/>
      <c r="Z951" s="6"/>
    </row>
    <row r="952" ht="12.0" customHeight="1">
      <c r="A952" s="6"/>
      <c r="B952" s="6"/>
      <c r="C952" s="6"/>
      <c r="D952" s="7"/>
      <c r="E952" s="6"/>
      <c r="F952" s="7"/>
      <c r="G952" s="6"/>
      <c r="H952" s="6"/>
      <c r="I952" s="6"/>
      <c r="J952" s="6"/>
      <c r="K952" s="6"/>
      <c r="L952" s="6"/>
      <c r="M952" s="6"/>
      <c r="N952" s="6"/>
      <c r="O952" s="6"/>
      <c r="P952" s="6"/>
      <c r="Q952" s="6"/>
      <c r="R952" s="6"/>
      <c r="S952" s="6"/>
      <c r="T952" s="6"/>
      <c r="U952" s="6"/>
      <c r="V952" s="6"/>
      <c r="W952" s="6"/>
      <c r="X952" s="6"/>
      <c r="Y952" s="6"/>
      <c r="Z952" s="6"/>
    </row>
    <row r="953" ht="12.0" customHeight="1">
      <c r="A953" s="6"/>
      <c r="B953" s="6"/>
      <c r="C953" s="6"/>
      <c r="D953" s="7"/>
      <c r="E953" s="6"/>
      <c r="F953" s="7"/>
      <c r="G953" s="6"/>
      <c r="H953" s="6"/>
      <c r="I953" s="6"/>
      <c r="J953" s="6"/>
      <c r="K953" s="6"/>
      <c r="L953" s="6"/>
      <c r="M953" s="6"/>
      <c r="N953" s="6"/>
      <c r="O953" s="6"/>
      <c r="P953" s="6"/>
      <c r="Q953" s="6"/>
      <c r="R953" s="6"/>
      <c r="S953" s="6"/>
      <c r="T953" s="6"/>
      <c r="U953" s="6"/>
      <c r="V953" s="6"/>
      <c r="W953" s="6"/>
      <c r="X953" s="6"/>
      <c r="Y953" s="6"/>
      <c r="Z953" s="6"/>
    </row>
    <row r="954" ht="12.0" customHeight="1">
      <c r="A954" s="6"/>
      <c r="B954" s="6"/>
      <c r="C954" s="6"/>
      <c r="D954" s="7"/>
      <c r="E954" s="6"/>
      <c r="F954" s="7"/>
      <c r="G954" s="6"/>
      <c r="H954" s="6"/>
      <c r="I954" s="6"/>
      <c r="J954" s="6"/>
      <c r="K954" s="6"/>
      <c r="L954" s="6"/>
      <c r="M954" s="6"/>
      <c r="N954" s="6"/>
      <c r="O954" s="6"/>
      <c r="P954" s="6"/>
      <c r="Q954" s="6"/>
      <c r="R954" s="6"/>
      <c r="S954" s="6"/>
      <c r="T954" s="6"/>
      <c r="U954" s="6"/>
      <c r="V954" s="6"/>
      <c r="W954" s="6"/>
      <c r="X954" s="6"/>
      <c r="Y954" s="6"/>
      <c r="Z954" s="6"/>
    </row>
    <row r="955" ht="12.0" customHeight="1">
      <c r="A955" s="6"/>
      <c r="B955" s="6"/>
      <c r="C955" s="6"/>
      <c r="D955" s="7"/>
      <c r="E955" s="6"/>
      <c r="F955" s="7"/>
      <c r="G955" s="6"/>
      <c r="H955" s="6"/>
      <c r="I955" s="6"/>
      <c r="J955" s="6"/>
      <c r="K955" s="6"/>
      <c r="L955" s="6"/>
      <c r="M955" s="6"/>
      <c r="N955" s="6"/>
      <c r="O955" s="6"/>
      <c r="P955" s="6"/>
      <c r="Q955" s="6"/>
      <c r="R955" s="6"/>
      <c r="S955" s="6"/>
      <c r="T955" s="6"/>
      <c r="U955" s="6"/>
      <c r="V955" s="6"/>
      <c r="W955" s="6"/>
      <c r="X955" s="6"/>
      <c r="Y955" s="6"/>
      <c r="Z955" s="6"/>
    </row>
    <row r="956" ht="12.0" customHeight="1">
      <c r="A956" s="6"/>
      <c r="B956" s="6"/>
      <c r="C956" s="6"/>
      <c r="D956" s="7"/>
      <c r="E956" s="6"/>
      <c r="F956" s="7"/>
      <c r="G956" s="6"/>
      <c r="H956" s="6"/>
      <c r="I956" s="6"/>
      <c r="J956" s="6"/>
      <c r="K956" s="6"/>
      <c r="L956" s="6"/>
      <c r="M956" s="6"/>
      <c r="N956" s="6"/>
      <c r="O956" s="6"/>
      <c r="P956" s="6"/>
      <c r="Q956" s="6"/>
      <c r="R956" s="6"/>
      <c r="S956" s="6"/>
      <c r="T956" s="6"/>
      <c r="U956" s="6"/>
      <c r="V956" s="6"/>
      <c r="W956" s="6"/>
      <c r="X956" s="6"/>
      <c r="Y956" s="6"/>
      <c r="Z956" s="6"/>
    </row>
    <row r="957" ht="12.0" customHeight="1">
      <c r="A957" s="6"/>
      <c r="B957" s="6"/>
      <c r="C957" s="6"/>
      <c r="D957" s="7"/>
      <c r="E957" s="6"/>
      <c r="F957" s="7"/>
      <c r="G957" s="6"/>
      <c r="H957" s="6"/>
      <c r="I957" s="6"/>
      <c r="J957" s="6"/>
      <c r="K957" s="6"/>
      <c r="L957" s="6"/>
      <c r="M957" s="6"/>
      <c r="N957" s="6"/>
      <c r="O957" s="6"/>
      <c r="P957" s="6"/>
      <c r="Q957" s="6"/>
      <c r="R957" s="6"/>
      <c r="S957" s="6"/>
      <c r="T957" s="6"/>
      <c r="U957" s="6"/>
      <c r="V957" s="6"/>
      <c r="W957" s="6"/>
      <c r="X957" s="6"/>
      <c r="Y957" s="6"/>
      <c r="Z957" s="6"/>
    </row>
    <row r="958" ht="12.0" customHeight="1">
      <c r="A958" s="6"/>
      <c r="B958" s="6"/>
      <c r="C958" s="6"/>
      <c r="D958" s="7"/>
      <c r="E958" s="6"/>
      <c r="F958" s="7"/>
      <c r="G958" s="6"/>
      <c r="H958" s="6"/>
      <c r="I958" s="6"/>
      <c r="J958" s="6"/>
      <c r="K958" s="6"/>
      <c r="L958" s="6"/>
      <c r="M958" s="6"/>
      <c r="N958" s="6"/>
      <c r="O958" s="6"/>
      <c r="P958" s="6"/>
      <c r="Q958" s="6"/>
      <c r="R958" s="6"/>
      <c r="S958" s="6"/>
      <c r="T958" s="6"/>
      <c r="U958" s="6"/>
      <c r="V958" s="6"/>
      <c r="W958" s="6"/>
      <c r="X958" s="6"/>
      <c r="Y958" s="6"/>
      <c r="Z958" s="6"/>
    </row>
    <row r="959" ht="12.0" customHeight="1">
      <c r="A959" s="6"/>
      <c r="B959" s="6"/>
      <c r="C959" s="6"/>
      <c r="D959" s="7"/>
      <c r="E959" s="6"/>
      <c r="F959" s="7"/>
      <c r="G959" s="6"/>
      <c r="H959" s="6"/>
      <c r="I959" s="6"/>
      <c r="J959" s="6"/>
      <c r="K959" s="6"/>
      <c r="L959" s="6"/>
      <c r="M959" s="6"/>
      <c r="N959" s="6"/>
      <c r="O959" s="6"/>
      <c r="P959" s="6"/>
      <c r="Q959" s="6"/>
      <c r="R959" s="6"/>
      <c r="S959" s="6"/>
      <c r="T959" s="6"/>
      <c r="U959" s="6"/>
      <c r="V959" s="6"/>
      <c r="W959" s="6"/>
      <c r="X959" s="6"/>
      <c r="Y959" s="6"/>
      <c r="Z959" s="6"/>
    </row>
    <row r="960" ht="12.0" customHeight="1">
      <c r="A960" s="6"/>
      <c r="B960" s="6"/>
      <c r="C960" s="6"/>
      <c r="D960" s="7"/>
      <c r="E960" s="6"/>
      <c r="F960" s="7"/>
      <c r="G960" s="6"/>
      <c r="H960" s="6"/>
      <c r="I960" s="6"/>
      <c r="J960" s="6"/>
      <c r="K960" s="6"/>
      <c r="L960" s="6"/>
      <c r="M960" s="6"/>
      <c r="N960" s="6"/>
      <c r="O960" s="6"/>
      <c r="P960" s="6"/>
      <c r="Q960" s="6"/>
      <c r="R960" s="6"/>
      <c r="S960" s="6"/>
      <c r="T960" s="6"/>
      <c r="U960" s="6"/>
      <c r="V960" s="6"/>
      <c r="W960" s="6"/>
      <c r="X960" s="6"/>
      <c r="Y960" s="6"/>
      <c r="Z960" s="6"/>
    </row>
    <row r="961" ht="12.0" customHeight="1">
      <c r="A961" s="6"/>
      <c r="B961" s="6"/>
      <c r="C961" s="6"/>
      <c r="D961" s="7"/>
      <c r="E961" s="6"/>
      <c r="F961" s="7"/>
      <c r="G961" s="6"/>
      <c r="H961" s="6"/>
      <c r="I961" s="6"/>
      <c r="J961" s="6"/>
      <c r="K961" s="6"/>
      <c r="L961" s="6"/>
      <c r="M961" s="6"/>
      <c r="N961" s="6"/>
      <c r="O961" s="6"/>
      <c r="P961" s="6"/>
      <c r="Q961" s="6"/>
      <c r="R961" s="6"/>
      <c r="S961" s="6"/>
      <c r="T961" s="6"/>
      <c r="U961" s="6"/>
      <c r="V961" s="6"/>
      <c r="W961" s="6"/>
      <c r="X961" s="6"/>
      <c r="Y961" s="6"/>
      <c r="Z961" s="6"/>
    </row>
    <row r="962" ht="12.0" customHeight="1">
      <c r="A962" s="6"/>
      <c r="B962" s="6"/>
      <c r="C962" s="6"/>
      <c r="D962" s="7"/>
      <c r="E962" s="6"/>
      <c r="F962" s="7"/>
      <c r="G962" s="6"/>
      <c r="H962" s="6"/>
      <c r="I962" s="6"/>
      <c r="J962" s="6"/>
      <c r="K962" s="6"/>
      <c r="L962" s="6"/>
      <c r="M962" s="6"/>
      <c r="N962" s="6"/>
      <c r="O962" s="6"/>
      <c r="P962" s="6"/>
      <c r="Q962" s="6"/>
      <c r="R962" s="6"/>
      <c r="S962" s="6"/>
      <c r="T962" s="6"/>
      <c r="U962" s="6"/>
      <c r="V962" s="6"/>
      <c r="W962" s="6"/>
      <c r="X962" s="6"/>
      <c r="Y962" s="6"/>
      <c r="Z962" s="6"/>
    </row>
    <row r="963" ht="12.0" customHeight="1">
      <c r="A963" s="6"/>
      <c r="B963" s="6"/>
      <c r="C963" s="6"/>
      <c r="D963" s="7"/>
      <c r="E963" s="6"/>
      <c r="F963" s="7"/>
      <c r="G963" s="6"/>
      <c r="H963" s="6"/>
      <c r="I963" s="6"/>
      <c r="J963" s="6"/>
      <c r="K963" s="6"/>
      <c r="L963" s="6"/>
      <c r="M963" s="6"/>
      <c r="N963" s="6"/>
      <c r="O963" s="6"/>
      <c r="P963" s="6"/>
      <c r="Q963" s="6"/>
      <c r="R963" s="6"/>
      <c r="S963" s="6"/>
      <c r="T963" s="6"/>
      <c r="U963" s="6"/>
      <c r="V963" s="6"/>
      <c r="W963" s="6"/>
      <c r="X963" s="6"/>
      <c r="Y963" s="6"/>
      <c r="Z963" s="6"/>
    </row>
    <row r="964" ht="12.0" customHeight="1">
      <c r="A964" s="6"/>
      <c r="B964" s="6"/>
      <c r="C964" s="6"/>
      <c r="D964" s="7"/>
      <c r="E964" s="6"/>
      <c r="F964" s="7"/>
      <c r="G964" s="6"/>
      <c r="H964" s="6"/>
      <c r="I964" s="6"/>
      <c r="J964" s="6"/>
      <c r="K964" s="6"/>
      <c r="L964" s="6"/>
      <c r="M964" s="6"/>
      <c r="N964" s="6"/>
      <c r="O964" s="6"/>
      <c r="P964" s="6"/>
      <c r="Q964" s="6"/>
      <c r="R964" s="6"/>
      <c r="S964" s="6"/>
      <c r="T964" s="6"/>
      <c r="U964" s="6"/>
      <c r="V964" s="6"/>
      <c r="W964" s="6"/>
      <c r="X964" s="6"/>
      <c r="Y964" s="6"/>
      <c r="Z964" s="6"/>
    </row>
    <row r="965" ht="12.0" customHeight="1">
      <c r="A965" s="6"/>
      <c r="B965" s="6"/>
      <c r="C965" s="6"/>
      <c r="D965" s="7"/>
      <c r="E965" s="6"/>
      <c r="F965" s="7"/>
      <c r="G965" s="6"/>
      <c r="H965" s="6"/>
      <c r="I965" s="6"/>
      <c r="J965" s="6"/>
      <c r="K965" s="6"/>
      <c r="L965" s="6"/>
      <c r="M965" s="6"/>
      <c r="N965" s="6"/>
      <c r="O965" s="6"/>
      <c r="P965" s="6"/>
      <c r="Q965" s="6"/>
      <c r="R965" s="6"/>
      <c r="S965" s="6"/>
      <c r="T965" s="6"/>
      <c r="U965" s="6"/>
      <c r="V965" s="6"/>
      <c r="W965" s="6"/>
      <c r="X965" s="6"/>
      <c r="Y965" s="6"/>
      <c r="Z965" s="6"/>
    </row>
    <row r="966" ht="12.0" customHeight="1">
      <c r="A966" s="6"/>
      <c r="B966" s="6"/>
      <c r="C966" s="6"/>
      <c r="D966" s="7"/>
      <c r="E966" s="6"/>
      <c r="F966" s="7"/>
      <c r="G966" s="6"/>
      <c r="H966" s="6"/>
      <c r="I966" s="6"/>
      <c r="J966" s="6"/>
      <c r="K966" s="6"/>
      <c r="L966" s="6"/>
      <c r="M966" s="6"/>
      <c r="N966" s="6"/>
      <c r="O966" s="6"/>
      <c r="P966" s="6"/>
      <c r="Q966" s="6"/>
      <c r="R966" s="6"/>
      <c r="S966" s="6"/>
      <c r="T966" s="6"/>
      <c r="U966" s="6"/>
      <c r="V966" s="6"/>
      <c r="W966" s="6"/>
      <c r="X966" s="6"/>
      <c r="Y966" s="6"/>
      <c r="Z966" s="6"/>
    </row>
    <row r="967" ht="12.0" customHeight="1">
      <c r="A967" s="6"/>
      <c r="B967" s="6"/>
      <c r="C967" s="6"/>
      <c r="D967" s="7"/>
      <c r="E967" s="6"/>
      <c r="F967" s="7"/>
      <c r="G967" s="6"/>
      <c r="H967" s="6"/>
      <c r="I967" s="6"/>
      <c r="J967" s="6"/>
      <c r="K967" s="6"/>
      <c r="L967" s="6"/>
      <c r="M967" s="6"/>
      <c r="N967" s="6"/>
      <c r="O967" s="6"/>
      <c r="P967" s="6"/>
      <c r="Q967" s="6"/>
      <c r="R967" s="6"/>
      <c r="S967" s="6"/>
      <c r="T967" s="6"/>
      <c r="U967" s="6"/>
      <c r="V967" s="6"/>
      <c r="W967" s="6"/>
      <c r="X967" s="6"/>
      <c r="Y967" s="6"/>
      <c r="Z967" s="6"/>
    </row>
    <row r="968" ht="12.0" customHeight="1">
      <c r="A968" s="6"/>
      <c r="B968" s="6"/>
      <c r="C968" s="6"/>
      <c r="D968" s="7"/>
      <c r="E968" s="6"/>
      <c r="F968" s="7"/>
      <c r="G968" s="6"/>
      <c r="H968" s="6"/>
      <c r="I968" s="6"/>
      <c r="J968" s="6"/>
      <c r="K968" s="6"/>
      <c r="L968" s="6"/>
      <c r="M968" s="6"/>
      <c r="N968" s="6"/>
      <c r="O968" s="6"/>
      <c r="P968" s="6"/>
      <c r="Q968" s="6"/>
      <c r="R968" s="6"/>
      <c r="S968" s="6"/>
      <c r="T968" s="6"/>
      <c r="U968" s="6"/>
      <c r="V968" s="6"/>
      <c r="W968" s="6"/>
      <c r="X968" s="6"/>
      <c r="Y968" s="6"/>
      <c r="Z968" s="6"/>
    </row>
    <row r="969" ht="12.0" customHeight="1">
      <c r="A969" s="6"/>
      <c r="B969" s="6"/>
      <c r="C969" s="6"/>
      <c r="D969" s="7"/>
      <c r="E969" s="6"/>
      <c r="F969" s="7"/>
      <c r="G969" s="6"/>
      <c r="H969" s="6"/>
      <c r="I969" s="6"/>
      <c r="J969" s="6"/>
      <c r="K969" s="6"/>
      <c r="L969" s="6"/>
      <c r="M969" s="6"/>
      <c r="N969" s="6"/>
      <c r="O969" s="6"/>
      <c r="P969" s="6"/>
      <c r="Q969" s="6"/>
      <c r="R969" s="6"/>
      <c r="S969" s="6"/>
      <c r="T969" s="6"/>
      <c r="U969" s="6"/>
      <c r="V969" s="6"/>
      <c r="W969" s="6"/>
      <c r="X969" s="6"/>
      <c r="Y969" s="6"/>
      <c r="Z969" s="6"/>
    </row>
    <row r="970" ht="12.0" customHeight="1">
      <c r="A970" s="6"/>
      <c r="B970" s="6"/>
      <c r="C970" s="6"/>
      <c r="D970" s="7"/>
      <c r="E970" s="6"/>
      <c r="F970" s="7"/>
      <c r="G970" s="6"/>
      <c r="H970" s="6"/>
      <c r="I970" s="6"/>
      <c r="J970" s="6"/>
      <c r="K970" s="6"/>
      <c r="L970" s="6"/>
      <c r="M970" s="6"/>
      <c r="N970" s="6"/>
      <c r="O970" s="6"/>
      <c r="P970" s="6"/>
      <c r="Q970" s="6"/>
      <c r="R970" s="6"/>
      <c r="S970" s="6"/>
      <c r="T970" s="6"/>
      <c r="U970" s="6"/>
      <c r="V970" s="6"/>
      <c r="W970" s="6"/>
      <c r="X970" s="6"/>
      <c r="Y970" s="6"/>
      <c r="Z970" s="6"/>
    </row>
    <row r="971" ht="12.0" customHeight="1">
      <c r="A971" s="6"/>
      <c r="B971" s="6"/>
      <c r="C971" s="6"/>
      <c r="D971" s="7"/>
      <c r="E971" s="6"/>
      <c r="F971" s="7"/>
      <c r="G971" s="6"/>
      <c r="H971" s="6"/>
      <c r="I971" s="6"/>
      <c r="J971" s="6"/>
      <c r="K971" s="6"/>
      <c r="L971" s="6"/>
      <c r="M971" s="6"/>
      <c r="N971" s="6"/>
      <c r="O971" s="6"/>
      <c r="P971" s="6"/>
      <c r="Q971" s="6"/>
      <c r="R971" s="6"/>
      <c r="S971" s="6"/>
      <c r="T971" s="6"/>
      <c r="U971" s="6"/>
      <c r="V971" s="6"/>
      <c r="W971" s="6"/>
      <c r="X971" s="6"/>
      <c r="Y971" s="6"/>
      <c r="Z971" s="6"/>
    </row>
    <row r="972" ht="12.0" customHeight="1">
      <c r="A972" s="6"/>
      <c r="B972" s="6"/>
      <c r="C972" s="6"/>
      <c r="D972" s="7"/>
      <c r="E972" s="6"/>
      <c r="F972" s="7"/>
      <c r="G972" s="6"/>
      <c r="H972" s="6"/>
      <c r="I972" s="6"/>
      <c r="J972" s="6"/>
      <c r="K972" s="6"/>
      <c r="L972" s="6"/>
      <c r="M972" s="6"/>
      <c r="N972" s="6"/>
      <c r="O972" s="6"/>
      <c r="P972" s="6"/>
      <c r="Q972" s="6"/>
      <c r="R972" s="6"/>
      <c r="S972" s="6"/>
      <c r="T972" s="6"/>
      <c r="U972" s="6"/>
      <c r="V972" s="6"/>
      <c r="W972" s="6"/>
      <c r="X972" s="6"/>
      <c r="Y972" s="6"/>
      <c r="Z972" s="6"/>
    </row>
    <row r="973" ht="12.0" customHeight="1">
      <c r="A973" s="6"/>
      <c r="B973" s="6"/>
      <c r="C973" s="6"/>
      <c r="D973" s="7"/>
      <c r="E973" s="6"/>
      <c r="F973" s="7"/>
      <c r="G973" s="6"/>
      <c r="H973" s="6"/>
      <c r="I973" s="6"/>
      <c r="J973" s="6"/>
      <c r="K973" s="6"/>
      <c r="L973" s="6"/>
      <c r="M973" s="6"/>
      <c r="N973" s="6"/>
      <c r="O973" s="6"/>
      <c r="P973" s="6"/>
      <c r="Q973" s="6"/>
      <c r="R973" s="6"/>
      <c r="S973" s="6"/>
      <c r="T973" s="6"/>
      <c r="U973" s="6"/>
      <c r="V973" s="6"/>
      <c r="W973" s="6"/>
      <c r="X973" s="6"/>
      <c r="Y973" s="6"/>
      <c r="Z973" s="6"/>
    </row>
    <row r="974" ht="12.0" customHeight="1">
      <c r="A974" s="6"/>
      <c r="B974" s="6"/>
      <c r="C974" s="6"/>
      <c r="D974" s="7"/>
      <c r="E974" s="6"/>
      <c r="F974" s="7"/>
      <c r="G974" s="6"/>
      <c r="H974" s="6"/>
      <c r="I974" s="6"/>
      <c r="J974" s="6"/>
      <c r="K974" s="6"/>
      <c r="L974" s="6"/>
      <c r="M974" s="6"/>
      <c r="N974" s="6"/>
      <c r="O974" s="6"/>
      <c r="P974" s="6"/>
      <c r="Q974" s="6"/>
      <c r="R974" s="6"/>
      <c r="S974" s="6"/>
      <c r="T974" s="6"/>
      <c r="U974" s="6"/>
      <c r="V974" s="6"/>
      <c r="W974" s="6"/>
      <c r="X974" s="6"/>
      <c r="Y974" s="6"/>
      <c r="Z974" s="6"/>
    </row>
    <row r="975" ht="12.0" customHeight="1">
      <c r="A975" s="6"/>
      <c r="B975" s="6"/>
      <c r="C975" s="6"/>
      <c r="D975" s="7"/>
      <c r="E975" s="6"/>
      <c r="F975" s="7"/>
      <c r="G975" s="6"/>
      <c r="H975" s="6"/>
      <c r="I975" s="6"/>
      <c r="J975" s="6"/>
      <c r="K975" s="6"/>
      <c r="L975" s="6"/>
      <c r="M975" s="6"/>
      <c r="N975" s="6"/>
      <c r="O975" s="6"/>
      <c r="P975" s="6"/>
      <c r="Q975" s="6"/>
      <c r="R975" s="6"/>
      <c r="S975" s="6"/>
      <c r="T975" s="6"/>
      <c r="U975" s="6"/>
      <c r="V975" s="6"/>
      <c r="W975" s="6"/>
      <c r="X975" s="6"/>
      <c r="Y975" s="6"/>
      <c r="Z975" s="6"/>
    </row>
    <row r="976" ht="12.0" customHeight="1">
      <c r="A976" s="6"/>
      <c r="B976" s="6"/>
      <c r="C976" s="6"/>
      <c r="D976" s="7"/>
      <c r="E976" s="6"/>
      <c r="F976" s="7"/>
      <c r="G976" s="6"/>
      <c r="H976" s="6"/>
      <c r="I976" s="6"/>
      <c r="J976" s="6"/>
      <c r="K976" s="6"/>
      <c r="L976" s="6"/>
      <c r="M976" s="6"/>
      <c r="N976" s="6"/>
      <c r="O976" s="6"/>
      <c r="P976" s="6"/>
      <c r="Q976" s="6"/>
      <c r="R976" s="6"/>
      <c r="S976" s="6"/>
      <c r="T976" s="6"/>
      <c r="U976" s="6"/>
      <c r="V976" s="6"/>
      <c r="W976" s="6"/>
      <c r="X976" s="6"/>
      <c r="Y976" s="6"/>
      <c r="Z976" s="6"/>
    </row>
    <row r="977" ht="12.0" customHeight="1">
      <c r="A977" s="6"/>
      <c r="B977" s="6"/>
      <c r="C977" s="6"/>
      <c r="D977" s="7"/>
      <c r="E977" s="6"/>
      <c r="F977" s="7"/>
      <c r="G977" s="6"/>
      <c r="H977" s="6"/>
      <c r="I977" s="6"/>
      <c r="J977" s="6"/>
      <c r="K977" s="6"/>
      <c r="L977" s="6"/>
      <c r="M977" s="6"/>
      <c r="N977" s="6"/>
      <c r="O977" s="6"/>
      <c r="P977" s="6"/>
      <c r="Q977" s="6"/>
      <c r="R977" s="6"/>
      <c r="S977" s="6"/>
      <c r="T977" s="6"/>
      <c r="U977" s="6"/>
      <c r="V977" s="6"/>
      <c r="W977" s="6"/>
      <c r="X977" s="6"/>
      <c r="Y977" s="6"/>
      <c r="Z977" s="6"/>
    </row>
    <row r="978" ht="12.0" customHeight="1">
      <c r="A978" s="6"/>
      <c r="B978" s="6"/>
      <c r="C978" s="6"/>
      <c r="D978" s="7"/>
      <c r="E978" s="6"/>
      <c r="F978" s="7"/>
      <c r="G978" s="6"/>
      <c r="H978" s="6"/>
      <c r="I978" s="6"/>
      <c r="J978" s="6"/>
      <c r="K978" s="6"/>
      <c r="L978" s="6"/>
      <c r="M978" s="6"/>
      <c r="N978" s="6"/>
      <c r="O978" s="6"/>
      <c r="P978" s="6"/>
      <c r="Q978" s="6"/>
      <c r="R978" s="6"/>
      <c r="S978" s="6"/>
      <c r="T978" s="6"/>
      <c r="U978" s="6"/>
      <c r="V978" s="6"/>
      <c r="W978" s="6"/>
      <c r="X978" s="6"/>
      <c r="Y978" s="6"/>
      <c r="Z978" s="6"/>
    </row>
    <row r="979" ht="12.0" customHeight="1">
      <c r="A979" s="6"/>
      <c r="B979" s="6"/>
      <c r="C979" s="6"/>
      <c r="D979" s="7"/>
      <c r="E979" s="6"/>
      <c r="F979" s="7"/>
      <c r="G979" s="6"/>
      <c r="H979" s="6"/>
      <c r="I979" s="6"/>
      <c r="J979" s="6"/>
      <c r="K979" s="6"/>
      <c r="L979" s="6"/>
      <c r="M979" s="6"/>
      <c r="N979" s="6"/>
      <c r="O979" s="6"/>
      <c r="P979" s="6"/>
      <c r="Q979" s="6"/>
      <c r="R979" s="6"/>
      <c r="S979" s="6"/>
      <c r="T979" s="6"/>
      <c r="U979" s="6"/>
      <c r="V979" s="6"/>
      <c r="W979" s="6"/>
      <c r="X979" s="6"/>
      <c r="Y979" s="6"/>
      <c r="Z979" s="6"/>
    </row>
    <row r="980" ht="12.0" customHeight="1">
      <c r="A980" s="6"/>
      <c r="B980" s="6"/>
      <c r="C980" s="6"/>
      <c r="D980" s="7"/>
      <c r="E980" s="6"/>
      <c r="F980" s="7"/>
      <c r="G980" s="6"/>
      <c r="H980" s="6"/>
      <c r="I980" s="6"/>
      <c r="J980" s="6"/>
      <c r="K980" s="6"/>
      <c r="L980" s="6"/>
      <c r="M980" s="6"/>
      <c r="N980" s="6"/>
      <c r="O980" s="6"/>
      <c r="P980" s="6"/>
      <c r="Q980" s="6"/>
      <c r="R980" s="6"/>
      <c r="S980" s="6"/>
      <c r="T980" s="6"/>
      <c r="U980" s="6"/>
      <c r="V980" s="6"/>
      <c r="W980" s="6"/>
      <c r="X980" s="6"/>
      <c r="Y980" s="6"/>
      <c r="Z980" s="6"/>
    </row>
    <row r="981" ht="12.0" customHeight="1">
      <c r="A981" s="6"/>
      <c r="B981" s="6"/>
      <c r="C981" s="6"/>
      <c r="D981" s="7"/>
      <c r="E981" s="6"/>
      <c r="F981" s="7"/>
      <c r="G981" s="6"/>
      <c r="H981" s="6"/>
      <c r="I981" s="6"/>
      <c r="J981" s="6"/>
      <c r="K981" s="6"/>
      <c r="L981" s="6"/>
      <c r="M981" s="6"/>
      <c r="N981" s="6"/>
      <c r="O981" s="6"/>
      <c r="P981" s="6"/>
      <c r="Q981" s="6"/>
      <c r="R981" s="6"/>
      <c r="S981" s="6"/>
      <c r="T981" s="6"/>
      <c r="U981" s="6"/>
      <c r="V981" s="6"/>
      <c r="W981" s="6"/>
      <c r="X981" s="6"/>
      <c r="Y981" s="6"/>
      <c r="Z981" s="6"/>
    </row>
    <row r="982" ht="12.0" customHeight="1">
      <c r="A982" s="6"/>
      <c r="B982" s="6"/>
      <c r="C982" s="6"/>
      <c r="D982" s="7"/>
      <c r="E982" s="6"/>
      <c r="F982" s="7"/>
      <c r="G982" s="6"/>
      <c r="H982" s="6"/>
      <c r="I982" s="6"/>
      <c r="J982" s="6"/>
      <c r="K982" s="6"/>
      <c r="L982" s="6"/>
      <c r="M982" s="6"/>
      <c r="N982" s="6"/>
      <c r="O982" s="6"/>
      <c r="P982" s="6"/>
      <c r="Q982" s="6"/>
      <c r="R982" s="6"/>
      <c r="S982" s="6"/>
      <c r="T982" s="6"/>
      <c r="U982" s="6"/>
      <c r="V982" s="6"/>
      <c r="W982" s="6"/>
      <c r="X982" s="6"/>
      <c r="Y982" s="6"/>
      <c r="Z982" s="6"/>
    </row>
    <row r="983" ht="12.0" customHeight="1">
      <c r="A983" s="6"/>
      <c r="B983" s="6"/>
      <c r="C983" s="6"/>
      <c r="D983" s="7"/>
      <c r="E983" s="6"/>
      <c r="F983" s="7"/>
      <c r="G983" s="6"/>
      <c r="H983" s="6"/>
      <c r="I983" s="6"/>
      <c r="J983" s="6"/>
      <c r="K983" s="6"/>
      <c r="L983" s="6"/>
      <c r="M983" s="6"/>
      <c r="N983" s="6"/>
      <c r="O983" s="6"/>
      <c r="P983" s="6"/>
      <c r="Q983" s="6"/>
      <c r="R983" s="6"/>
      <c r="S983" s="6"/>
      <c r="T983" s="6"/>
      <c r="U983" s="6"/>
      <c r="V983" s="6"/>
      <c r="W983" s="6"/>
      <c r="X983" s="6"/>
      <c r="Y983" s="6"/>
      <c r="Z983" s="6"/>
    </row>
    <row r="984" ht="12.0" customHeight="1">
      <c r="A984" s="6"/>
      <c r="B984" s="6"/>
      <c r="C984" s="6"/>
      <c r="D984" s="7"/>
      <c r="E984" s="6"/>
      <c r="F984" s="7"/>
      <c r="G984" s="6"/>
      <c r="H984" s="6"/>
      <c r="I984" s="6"/>
      <c r="J984" s="6"/>
      <c r="K984" s="6"/>
      <c r="L984" s="6"/>
      <c r="M984" s="6"/>
      <c r="N984" s="6"/>
      <c r="O984" s="6"/>
      <c r="P984" s="6"/>
      <c r="Q984" s="6"/>
      <c r="R984" s="6"/>
      <c r="S984" s="6"/>
      <c r="T984" s="6"/>
      <c r="U984" s="6"/>
      <c r="V984" s="6"/>
      <c r="W984" s="6"/>
      <c r="X984" s="6"/>
      <c r="Y984" s="6"/>
      <c r="Z984" s="6"/>
    </row>
    <row r="985" ht="12.0" customHeight="1">
      <c r="A985" s="6"/>
      <c r="B985" s="6"/>
      <c r="C985" s="6"/>
      <c r="D985" s="7"/>
      <c r="E985" s="6"/>
      <c r="F985" s="7"/>
      <c r="G985" s="6"/>
      <c r="H985" s="6"/>
      <c r="I985" s="6"/>
      <c r="J985" s="6"/>
      <c r="K985" s="6"/>
      <c r="L985" s="6"/>
      <c r="M985" s="6"/>
      <c r="N985" s="6"/>
      <c r="O985" s="6"/>
      <c r="P985" s="6"/>
      <c r="Q985" s="6"/>
      <c r="R985" s="6"/>
      <c r="S985" s="6"/>
      <c r="T985" s="6"/>
      <c r="U985" s="6"/>
      <c r="V985" s="6"/>
      <c r="W985" s="6"/>
      <c r="X985" s="6"/>
      <c r="Y985" s="6"/>
      <c r="Z985" s="6"/>
    </row>
    <row r="986" ht="12.0" customHeight="1">
      <c r="A986" s="6"/>
      <c r="B986" s="6"/>
      <c r="C986" s="6"/>
      <c r="D986" s="7"/>
      <c r="E986" s="6"/>
      <c r="F986" s="7"/>
      <c r="G986" s="6"/>
      <c r="H986" s="6"/>
      <c r="I986" s="6"/>
      <c r="J986" s="6"/>
      <c r="K986" s="6"/>
      <c r="L986" s="6"/>
      <c r="M986" s="6"/>
      <c r="N986" s="6"/>
      <c r="O986" s="6"/>
      <c r="P986" s="6"/>
      <c r="Q986" s="6"/>
      <c r="R986" s="6"/>
      <c r="S986" s="6"/>
      <c r="T986" s="6"/>
      <c r="U986" s="6"/>
      <c r="V986" s="6"/>
      <c r="W986" s="6"/>
      <c r="X986" s="6"/>
      <c r="Y986" s="6"/>
      <c r="Z986" s="6"/>
    </row>
    <row r="987" ht="12.0" customHeight="1">
      <c r="A987" s="6"/>
      <c r="B987" s="6"/>
      <c r="C987" s="6"/>
      <c r="D987" s="7"/>
      <c r="E987" s="6"/>
      <c r="F987" s="7"/>
      <c r="G987" s="6"/>
      <c r="H987" s="6"/>
      <c r="I987" s="6"/>
      <c r="J987" s="6"/>
      <c r="K987" s="6"/>
      <c r="L987" s="6"/>
      <c r="M987" s="6"/>
      <c r="N987" s="6"/>
      <c r="O987" s="6"/>
      <c r="P987" s="6"/>
      <c r="Q987" s="6"/>
      <c r="R987" s="6"/>
      <c r="S987" s="6"/>
      <c r="T987" s="6"/>
      <c r="U987" s="6"/>
      <c r="V987" s="6"/>
      <c r="W987" s="6"/>
      <c r="X987" s="6"/>
      <c r="Y987" s="6"/>
      <c r="Z987" s="6"/>
    </row>
    <row r="988" ht="12.0" customHeight="1">
      <c r="A988" s="6"/>
      <c r="B988" s="6"/>
      <c r="C988" s="6"/>
      <c r="D988" s="7"/>
      <c r="E988" s="6"/>
      <c r="F988" s="7"/>
      <c r="G988" s="6"/>
      <c r="H988" s="6"/>
      <c r="I988" s="6"/>
      <c r="J988" s="6"/>
      <c r="K988" s="6"/>
      <c r="L988" s="6"/>
      <c r="M988" s="6"/>
      <c r="N988" s="6"/>
      <c r="O988" s="6"/>
      <c r="P988" s="6"/>
      <c r="Q988" s="6"/>
      <c r="R988" s="6"/>
      <c r="S988" s="6"/>
      <c r="T988" s="6"/>
      <c r="U988" s="6"/>
      <c r="V988" s="6"/>
      <c r="W988" s="6"/>
      <c r="X988" s="6"/>
      <c r="Y988" s="6"/>
      <c r="Z988" s="6"/>
    </row>
    <row r="989" ht="12.0" customHeight="1">
      <c r="A989" s="6"/>
      <c r="B989" s="6"/>
      <c r="C989" s="6"/>
      <c r="D989" s="7"/>
      <c r="E989" s="6"/>
      <c r="F989" s="7"/>
      <c r="G989" s="6"/>
      <c r="H989" s="6"/>
      <c r="I989" s="6"/>
      <c r="J989" s="6"/>
      <c r="K989" s="6"/>
      <c r="L989" s="6"/>
      <c r="M989" s="6"/>
      <c r="N989" s="6"/>
      <c r="O989" s="6"/>
      <c r="P989" s="6"/>
      <c r="Q989" s="6"/>
      <c r="R989" s="6"/>
      <c r="S989" s="6"/>
      <c r="T989" s="6"/>
      <c r="U989" s="6"/>
      <c r="V989" s="6"/>
      <c r="W989" s="6"/>
      <c r="X989" s="6"/>
      <c r="Y989" s="6"/>
      <c r="Z989" s="6"/>
    </row>
    <row r="990" ht="12.0" customHeight="1">
      <c r="A990" s="6"/>
      <c r="B990" s="6"/>
      <c r="C990" s="6"/>
      <c r="D990" s="7"/>
      <c r="E990" s="6"/>
      <c r="F990" s="7"/>
      <c r="G990" s="6"/>
      <c r="H990" s="6"/>
      <c r="I990" s="6"/>
      <c r="J990" s="6"/>
      <c r="K990" s="6"/>
      <c r="L990" s="6"/>
      <c r="M990" s="6"/>
      <c r="N990" s="6"/>
      <c r="O990" s="6"/>
      <c r="P990" s="6"/>
      <c r="Q990" s="6"/>
      <c r="R990" s="6"/>
      <c r="S990" s="6"/>
      <c r="T990" s="6"/>
      <c r="U990" s="6"/>
      <c r="V990" s="6"/>
      <c r="W990" s="6"/>
      <c r="X990" s="6"/>
      <c r="Y990" s="6"/>
      <c r="Z990" s="6"/>
    </row>
    <row r="991" ht="12.0" customHeight="1">
      <c r="A991" s="6"/>
      <c r="B991" s="6"/>
      <c r="C991" s="6"/>
      <c r="D991" s="7"/>
      <c r="E991" s="6"/>
      <c r="F991" s="7"/>
      <c r="G991" s="6"/>
      <c r="H991" s="6"/>
      <c r="I991" s="6"/>
      <c r="J991" s="6"/>
      <c r="K991" s="6"/>
      <c r="L991" s="6"/>
      <c r="M991" s="6"/>
      <c r="N991" s="6"/>
      <c r="O991" s="6"/>
      <c r="P991" s="6"/>
      <c r="Q991" s="6"/>
      <c r="R991" s="6"/>
      <c r="S991" s="6"/>
      <c r="T991" s="6"/>
      <c r="U991" s="6"/>
      <c r="V991" s="6"/>
      <c r="W991" s="6"/>
      <c r="X991" s="6"/>
      <c r="Y991" s="6"/>
      <c r="Z991" s="6"/>
    </row>
    <row r="992" ht="12.0" customHeight="1">
      <c r="A992" s="6"/>
      <c r="B992" s="6"/>
      <c r="C992" s="6"/>
      <c r="D992" s="7"/>
      <c r="E992" s="6"/>
      <c r="F992" s="7"/>
      <c r="G992" s="6"/>
      <c r="H992" s="6"/>
      <c r="I992" s="6"/>
      <c r="J992" s="6"/>
      <c r="K992" s="6"/>
      <c r="L992" s="6"/>
      <c r="M992" s="6"/>
      <c r="N992" s="6"/>
      <c r="O992" s="6"/>
      <c r="P992" s="6"/>
      <c r="Q992" s="6"/>
      <c r="R992" s="6"/>
      <c r="S992" s="6"/>
      <c r="T992" s="6"/>
      <c r="U992" s="6"/>
      <c r="V992" s="6"/>
      <c r="W992" s="6"/>
      <c r="X992" s="6"/>
      <c r="Y992" s="6"/>
      <c r="Z992" s="6"/>
    </row>
    <row r="993" ht="12.0" customHeight="1">
      <c r="A993" s="6"/>
      <c r="B993" s="6"/>
      <c r="C993" s="6"/>
      <c r="D993" s="7"/>
      <c r="E993" s="6"/>
      <c r="F993" s="7"/>
      <c r="G993" s="6"/>
      <c r="H993" s="6"/>
      <c r="I993" s="6"/>
      <c r="J993" s="6"/>
      <c r="K993" s="6"/>
      <c r="L993" s="6"/>
      <c r="M993" s="6"/>
      <c r="N993" s="6"/>
      <c r="O993" s="6"/>
      <c r="P993" s="6"/>
      <c r="Q993" s="6"/>
      <c r="R993" s="6"/>
      <c r="S993" s="6"/>
      <c r="T993" s="6"/>
      <c r="U993" s="6"/>
      <c r="V993" s="6"/>
      <c r="W993" s="6"/>
      <c r="X993" s="6"/>
      <c r="Y993" s="6"/>
      <c r="Z993" s="6"/>
    </row>
    <row r="994" ht="12.0" customHeight="1">
      <c r="A994" s="6"/>
      <c r="B994" s="6"/>
      <c r="C994" s="6"/>
      <c r="D994" s="7"/>
      <c r="E994" s="6"/>
      <c r="F994" s="7"/>
      <c r="G994" s="6"/>
      <c r="H994" s="6"/>
      <c r="I994" s="6"/>
      <c r="J994" s="6"/>
      <c r="K994" s="6"/>
      <c r="L994" s="6"/>
      <c r="M994" s="6"/>
      <c r="N994" s="6"/>
      <c r="O994" s="6"/>
      <c r="P994" s="6"/>
      <c r="Q994" s="6"/>
      <c r="R994" s="6"/>
      <c r="S994" s="6"/>
      <c r="T994" s="6"/>
      <c r="U994" s="6"/>
      <c r="V994" s="6"/>
      <c r="W994" s="6"/>
      <c r="X994" s="6"/>
      <c r="Y994" s="6"/>
      <c r="Z994" s="6"/>
    </row>
    <row r="995" ht="12.0" customHeight="1">
      <c r="A995" s="6"/>
      <c r="B995" s="6"/>
      <c r="C995" s="6"/>
      <c r="D995" s="7"/>
      <c r="E995" s="6"/>
      <c r="F995" s="7"/>
      <c r="G995" s="6"/>
      <c r="H995" s="6"/>
      <c r="I995" s="6"/>
      <c r="J995" s="6"/>
      <c r="K995" s="6"/>
      <c r="L995" s="6"/>
      <c r="M995" s="6"/>
      <c r="N995" s="6"/>
      <c r="O995" s="6"/>
      <c r="P995" s="6"/>
      <c r="Q995" s="6"/>
      <c r="R995" s="6"/>
      <c r="S995" s="6"/>
      <c r="T995" s="6"/>
      <c r="U995" s="6"/>
      <c r="V995" s="6"/>
      <c r="W995" s="6"/>
      <c r="X995" s="6"/>
      <c r="Y995" s="6"/>
      <c r="Z995" s="6"/>
    </row>
    <row r="996" ht="12.0" customHeight="1">
      <c r="A996" s="6"/>
      <c r="B996" s="6"/>
      <c r="C996" s="6"/>
      <c r="D996" s="7"/>
      <c r="E996" s="6"/>
      <c r="F996" s="7"/>
      <c r="G996" s="6"/>
      <c r="H996" s="6"/>
      <c r="I996" s="6"/>
      <c r="J996" s="6"/>
      <c r="K996" s="6"/>
      <c r="L996" s="6"/>
      <c r="M996" s="6"/>
      <c r="N996" s="6"/>
      <c r="O996" s="6"/>
      <c r="P996" s="6"/>
      <c r="Q996" s="6"/>
      <c r="R996" s="6"/>
      <c r="S996" s="6"/>
      <c r="T996" s="6"/>
      <c r="U996" s="6"/>
      <c r="V996" s="6"/>
      <c r="W996" s="6"/>
      <c r="X996" s="6"/>
      <c r="Y996" s="6"/>
      <c r="Z996" s="6"/>
    </row>
    <row r="997" ht="12.0" customHeight="1">
      <c r="A997" s="6"/>
      <c r="B997" s="6"/>
      <c r="C997" s="6"/>
      <c r="D997" s="7"/>
      <c r="E997" s="6"/>
      <c r="F997" s="7"/>
      <c r="G997" s="6"/>
      <c r="H997" s="6"/>
      <c r="I997" s="6"/>
      <c r="J997" s="6"/>
      <c r="K997" s="6"/>
      <c r="L997" s="6"/>
      <c r="M997" s="6"/>
      <c r="N997" s="6"/>
      <c r="O997" s="6"/>
      <c r="P997" s="6"/>
      <c r="Q997" s="6"/>
      <c r="R997" s="6"/>
      <c r="S997" s="6"/>
      <c r="T997" s="6"/>
      <c r="U997" s="6"/>
      <c r="V997" s="6"/>
      <c r="W997" s="6"/>
      <c r="X997" s="6"/>
      <c r="Y997" s="6"/>
      <c r="Z997" s="6"/>
    </row>
    <row r="998" ht="12.0" customHeight="1">
      <c r="A998" s="6"/>
      <c r="B998" s="6"/>
      <c r="C998" s="6"/>
      <c r="D998" s="7"/>
      <c r="E998" s="6"/>
      <c r="F998" s="7"/>
      <c r="G998" s="6"/>
      <c r="H998" s="6"/>
      <c r="I998" s="6"/>
      <c r="J998" s="6"/>
      <c r="K998" s="6"/>
      <c r="L998" s="6"/>
      <c r="M998" s="6"/>
      <c r="N998" s="6"/>
      <c r="O998" s="6"/>
      <c r="P998" s="6"/>
      <c r="Q998" s="6"/>
      <c r="R998" s="6"/>
      <c r="S998" s="6"/>
      <c r="T998" s="6"/>
      <c r="U998" s="6"/>
      <c r="V998" s="6"/>
      <c r="W998" s="6"/>
      <c r="X998" s="6"/>
      <c r="Y998" s="6"/>
      <c r="Z998" s="6"/>
    </row>
    <row r="999" ht="12.0" customHeight="1">
      <c r="A999" s="6"/>
      <c r="B999" s="6"/>
      <c r="C999" s="6"/>
      <c r="D999" s="7"/>
      <c r="E999" s="6"/>
      <c r="F999" s="7"/>
      <c r="G999" s="6"/>
      <c r="H999" s="6"/>
      <c r="I999" s="6"/>
      <c r="J999" s="6"/>
      <c r="K999" s="6"/>
      <c r="L999" s="6"/>
      <c r="M999" s="6"/>
      <c r="N999" s="6"/>
      <c r="O999" s="6"/>
      <c r="P999" s="6"/>
      <c r="Q999" s="6"/>
      <c r="R999" s="6"/>
      <c r="S999" s="6"/>
      <c r="T999" s="6"/>
      <c r="U999" s="6"/>
      <c r="V999" s="6"/>
      <c r="W999" s="6"/>
      <c r="X999" s="6"/>
      <c r="Y999" s="6"/>
      <c r="Z999" s="6"/>
    </row>
    <row r="1000" ht="12.0" customHeight="1">
      <c r="A1000" s="6"/>
      <c r="B1000" s="6"/>
      <c r="C1000" s="6"/>
      <c r="D1000" s="7"/>
      <c r="E1000" s="6"/>
      <c r="F1000" s="7"/>
      <c r="G1000" s="6"/>
      <c r="H1000" s="6"/>
      <c r="I1000" s="6"/>
      <c r="J1000" s="6"/>
      <c r="K1000" s="6"/>
      <c r="L1000" s="6"/>
      <c r="M1000" s="6"/>
      <c r="N1000" s="6"/>
      <c r="O1000" s="6"/>
      <c r="P1000" s="6"/>
      <c r="Q1000" s="6"/>
      <c r="R1000" s="6"/>
      <c r="S1000" s="6"/>
      <c r="T1000" s="6"/>
      <c r="U1000" s="6"/>
      <c r="V1000" s="6"/>
      <c r="W1000" s="6"/>
      <c r="X1000" s="6"/>
      <c r="Y1000" s="6"/>
      <c r="Z1000" s="6"/>
    </row>
  </sheetData>
  <mergeCells count="4">
    <mergeCell ref="B4:D4"/>
    <mergeCell ref="C7:D7"/>
    <mergeCell ref="G10:J13"/>
    <mergeCell ref="B31:D31"/>
  </mergeCells>
  <printOptions/>
  <pageMargins bottom="0.75" footer="0.0" header="0.0" left="0.7" right="0.7" top="0.75"/>
  <pageSetup paperSize="9"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pageSetUpPr fitToPage="1"/>
  </sheetPr>
  <sheetViews>
    <sheetView showGridLines="0" workbookViewId="0"/>
  </sheetViews>
  <sheetFormatPr customHeight="1" defaultColWidth="14.43" defaultRowHeight="15.0" outlineLevelRow="2"/>
  <cols>
    <col customWidth="1" min="1" max="1" width="3.57"/>
    <col customWidth="1" min="2" max="2" width="6.0"/>
    <col customWidth="1" min="3" max="3" width="95.43"/>
    <col customWidth="1" min="4" max="4" width="7.57"/>
    <col customWidth="1" min="5" max="5" width="9.57"/>
    <col customWidth="1" min="6" max="6" width="19.43"/>
    <col customWidth="1" min="7" max="7" width="32.57"/>
    <col customWidth="1" min="8" max="26" width="11.43"/>
  </cols>
  <sheetData>
    <row r="1" ht="12.0" customHeight="1">
      <c r="A1" s="6"/>
      <c r="B1" s="310" t="s">
        <v>1731</v>
      </c>
      <c r="H1" s="6"/>
      <c r="I1" s="6"/>
      <c r="J1" s="6"/>
      <c r="K1" s="6"/>
      <c r="L1" s="6"/>
      <c r="M1" s="6"/>
      <c r="N1" s="6"/>
      <c r="O1" s="6"/>
      <c r="P1" s="6"/>
      <c r="Q1" s="6"/>
      <c r="R1" s="6"/>
      <c r="S1" s="6"/>
      <c r="T1" s="6"/>
      <c r="U1" s="6"/>
      <c r="V1" s="6"/>
      <c r="W1" s="6"/>
      <c r="X1" s="6"/>
      <c r="Y1" s="6"/>
      <c r="Z1" s="6"/>
    </row>
    <row r="2" ht="12.0" customHeight="1">
      <c r="A2" s="6"/>
      <c r="B2" s="310" t="s">
        <v>1732</v>
      </c>
      <c r="H2" s="6"/>
      <c r="I2" s="6"/>
      <c r="J2" s="6"/>
      <c r="K2" s="6"/>
      <c r="L2" s="6"/>
      <c r="M2" s="6"/>
      <c r="N2" s="6"/>
      <c r="O2" s="6"/>
      <c r="P2" s="6"/>
      <c r="Q2" s="6"/>
      <c r="R2" s="6"/>
      <c r="S2" s="6"/>
      <c r="T2" s="6"/>
      <c r="U2" s="6"/>
      <c r="V2" s="6"/>
      <c r="W2" s="6"/>
      <c r="X2" s="6"/>
      <c r="Y2" s="6"/>
      <c r="Z2" s="6"/>
    </row>
    <row r="3" ht="12.0" customHeight="1">
      <c r="A3" s="6"/>
      <c r="B3" s="310" t="s">
        <v>1733</v>
      </c>
      <c r="H3" s="6"/>
      <c r="I3" s="6"/>
      <c r="J3" s="6"/>
      <c r="K3" s="6"/>
      <c r="L3" s="6"/>
      <c r="M3" s="6"/>
      <c r="N3" s="6"/>
      <c r="O3" s="6"/>
      <c r="P3" s="6"/>
      <c r="Q3" s="6"/>
      <c r="R3" s="6"/>
      <c r="S3" s="6"/>
      <c r="T3" s="6"/>
      <c r="U3" s="6"/>
      <c r="V3" s="6"/>
      <c r="W3" s="6"/>
      <c r="X3" s="6"/>
      <c r="Y3" s="6"/>
      <c r="Z3" s="6"/>
    </row>
    <row r="4" ht="12.0" customHeight="1">
      <c r="A4" s="6"/>
      <c r="B4" s="405"/>
      <c r="C4" s="406"/>
      <c r="D4" s="7"/>
      <c r="E4" s="407"/>
      <c r="F4" s="133"/>
      <c r="G4" s="221"/>
      <c r="H4" s="6"/>
      <c r="I4" s="6"/>
      <c r="J4" s="6"/>
      <c r="K4" s="6"/>
      <c r="L4" s="6"/>
      <c r="M4" s="6"/>
      <c r="N4" s="6"/>
      <c r="O4" s="6"/>
      <c r="P4" s="6"/>
      <c r="Q4" s="6"/>
      <c r="R4" s="6"/>
      <c r="S4" s="6"/>
      <c r="T4" s="6"/>
      <c r="U4" s="6"/>
      <c r="V4" s="6"/>
      <c r="W4" s="6"/>
      <c r="X4" s="6"/>
      <c r="Y4" s="6"/>
      <c r="Z4" s="6"/>
    </row>
    <row r="5" ht="12.0" customHeight="1">
      <c r="A5" s="6"/>
      <c r="B5" s="408" t="s">
        <v>1734</v>
      </c>
      <c r="C5" s="409"/>
      <c r="D5" s="409"/>
      <c r="E5" s="409"/>
      <c r="F5" s="409"/>
      <c r="G5" s="297"/>
      <c r="H5" s="6"/>
      <c r="I5" s="6"/>
      <c r="J5" s="6"/>
      <c r="K5" s="6"/>
      <c r="L5" s="6"/>
      <c r="M5" s="6"/>
      <c r="N5" s="6"/>
      <c r="O5" s="6"/>
      <c r="P5" s="6"/>
      <c r="Q5" s="6"/>
      <c r="R5" s="6"/>
      <c r="S5" s="6"/>
      <c r="T5" s="6"/>
      <c r="U5" s="6"/>
      <c r="V5" s="6"/>
      <c r="W5" s="6"/>
      <c r="X5" s="6"/>
      <c r="Y5" s="6"/>
      <c r="Z5" s="6"/>
    </row>
    <row r="6" ht="12.0" customHeight="1">
      <c r="A6" s="6"/>
      <c r="B6" s="410" t="s">
        <v>1</v>
      </c>
      <c r="C6" s="411" t="s">
        <v>2</v>
      </c>
      <c r="D6" s="412" t="s">
        <v>1735</v>
      </c>
      <c r="E6" s="413" t="s">
        <v>1736</v>
      </c>
      <c r="F6" s="414" t="s">
        <v>1737</v>
      </c>
      <c r="G6" s="414" t="s">
        <v>1738</v>
      </c>
      <c r="H6" s="6"/>
      <c r="I6" s="6"/>
      <c r="J6" s="6"/>
      <c r="K6" s="6"/>
      <c r="L6" s="6"/>
      <c r="M6" s="6"/>
      <c r="N6" s="6"/>
      <c r="O6" s="6"/>
      <c r="P6" s="6"/>
      <c r="Q6" s="6"/>
      <c r="R6" s="6"/>
      <c r="S6" s="6"/>
      <c r="T6" s="6"/>
      <c r="U6" s="6"/>
      <c r="V6" s="6"/>
      <c r="W6" s="6"/>
      <c r="X6" s="6"/>
      <c r="Y6" s="6"/>
      <c r="Z6" s="6"/>
    </row>
    <row r="7" ht="12.0" customHeight="1" collapsed="1">
      <c r="A7" s="6"/>
      <c r="B7" s="415" t="s">
        <v>1739</v>
      </c>
      <c r="C7" s="416" t="s">
        <v>1740</v>
      </c>
      <c r="D7" s="417"/>
      <c r="E7" s="418"/>
      <c r="F7" s="419"/>
      <c r="G7" s="420"/>
      <c r="H7" s="6"/>
      <c r="I7" s="6"/>
      <c r="J7" s="6"/>
      <c r="K7" s="6"/>
      <c r="L7" s="6"/>
      <c r="M7" s="6"/>
      <c r="N7" s="6"/>
      <c r="O7" s="6"/>
      <c r="P7" s="6"/>
      <c r="Q7" s="6"/>
      <c r="R7" s="6"/>
      <c r="S7" s="6"/>
      <c r="T7" s="6"/>
      <c r="U7" s="6"/>
      <c r="V7" s="6"/>
      <c r="W7" s="6"/>
      <c r="X7" s="6"/>
      <c r="Y7" s="6"/>
      <c r="Z7" s="6"/>
    </row>
    <row r="8" ht="12.0" hidden="1" customHeight="1" outlineLevel="1">
      <c r="A8" s="6"/>
      <c r="B8" s="415" t="s">
        <v>1739</v>
      </c>
      <c r="C8" s="416" t="s">
        <v>777</v>
      </c>
      <c r="D8" s="417"/>
      <c r="E8" s="418"/>
      <c r="F8" s="419"/>
      <c r="G8" s="420" t="str">
        <f>SUM(G9:G23)</f>
        <v>#REF!</v>
      </c>
      <c r="H8" s="6"/>
      <c r="I8" s="6"/>
      <c r="J8" s="6"/>
      <c r="K8" s="6"/>
      <c r="L8" s="6"/>
      <c r="M8" s="6"/>
      <c r="N8" s="6"/>
      <c r="O8" s="6"/>
      <c r="P8" s="6"/>
      <c r="Q8" s="6"/>
      <c r="R8" s="6"/>
      <c r="S8" s="6"/>
      <c r="T8" s="6"/>
      <c r="U8" s="6"/>
      <c r="V8" s="6"/>
      <c r="W8" s="6"/>
      <c r="X8" s="6"/>
      <c r="Y8" s="6"/>
      <c r="Z8" s="6"/>
    </row>
    <row r="9" ht="12.0" hidden="1" customHeight="1" outlineLevel="2">
      <c r="A9" s="6"/>
      <c r="B9" s="421" t="s">
        <v>1739</v>
      </c>
      <c r="C9" s="70" t="s">
        <v>779</v>
      </c>
      <c r="D9" s="63" t="s">
        <v>780</v>
      </c>
      <c r="E9" s="422">
        <v>150.0</v>
      </c>
      <c r="F9" s="217" t="str">
        <f t="shared" ref="F9:F18" si="1">#REF!</f>
        <v>#REF!</v>
      </c>
      <c r="G9" s="192" t="str">
        <f t="shared" ref="G9:G23" si="2">ROUND(E9*F9, 0)</f>
        <v>#REF!</v>
      </c>
      <c r="H9" s="6"/>
      <c r="I9" s="6"/>
      <c r="J9" s="6"/>
      <c r="K9" s="6"/>
      <c r="L9" s="6"/>
      <c r="M9" s="6"/>
      <c r="N9" s="6"/>
      <c r="O9" s="6"/>
      <c r="P9" s="6"/>
      <c r="Q9" s="6"/>
      <c r="R9" s="6"/>
      <c r="S9" s="6"/>
      <c r="T9" s="6"/>
      <c r="U9" s="6"/>
      <c r="V9" s="6"/>
      <c r="W9" s="6"/>
      <c r="X9" s="6"/>
      <c r="Y9" s="6"/>
      <c r="Z9" s="6"/>
    </row>
    <row r="10" ht="12.0" hidden="1" customHeight="1" outlineLevel="2">
      <c r="A10" s="6"/>
      <c r="B10" s="421" t="s">
        <v>1739</v>
      </c>
      <c r="C10" s="70" t="s">
        <v>782</v>
      </c>
      <c r="D10" s="63" t="s">
        <v>780</v>
      </c>
      <c r="E10" s="422">
        <v>40.0</v>
      </c>
      <c r="F10" s="217" t="str">
        <f t="shared" si="1"/>
        <v>#REF!</v>
      </c>
      <c r="G10" s="192" t="str">
        <f t="shared" si="2"/>
        <v>#REF!</v>
      </c>
      <c r="H10" s="6"/>
      <c r="I10" s="6"/>
      <c r="J10" s="6"/>
      <c r="K10" s="6"/>
      <c r="L10" s="6"/>
      <c r="M10" s="6"/>
      <c r="N10" s="6"/>
      <c r="O10" s="6"/>
      <c r="P10" s="6"/>
      <c r="Q10" s="6"/>
      <c r="R10" s="6"/>
      <c r="S10" s="6"/>
      <c r="T10" s="6"/>
      <c r="U10" s="6"/>
      <c r="V10" s="6"/>
      <c r="W10" s="6"/>
      <c r="X10" s="6"/>
      <c r="Y10" s="6"/>
      <c r="Z10" s="6"/>
    </row>
    <row r="11" ht="12.0" hidden="1" customHeight="1" outlineLevel="2">
      <c r="A11" s="6"/>
      <c r="B11" s="421" t="s">
        <v>1739</v>
      </c>
      <c r="C11" s="70" t="s">
        <v>784</v>
      </c>
      <c r="D11" s="63" t="s">
        <v>780</v>
      </c>
      <c r="E11" s="422">
        <v>160.0</v>
      </c>
      <c r="F11" s="217" t="str">
        <f t="shared" si="1"/>
        <v>#REF!</v>
      </c>
      <c r="G11" s="192" t="str">
        <f t="shared" si="2"/>
        <v>#REF!</v>
      </c>
      <c r="H11" s="6"/>
      <c r="I11" s="6"/>
      <c r="J11" s="6"/>
      <c r="K11" s="6"/>
      <c r="L11" s="6"/>
      <c r="M11" s="6"/>
      <c r="N11" s="6"/>
      <c r="O11" s="6"/>
      <c r="P11" s="6"/>
      <c r="Q11" s="6"/>
      <c r="R11" s="6"/>
      <c r="S11" s="6"/>
      <c r="T11" s="6"/>
      <c r="U11" s="6"/>
      <c r="V11" s="6"/>
      <c r="W11" s="6"/>
      <c r="X11" s="6"/>
      <c r="Y11" s="6"/>
      <c r="Z11" s="6"/>
    </row>
    <row r="12" ht="12.0" hidden="1" customHeight="1" outlineLevel="2">
      <c r="A12" s="6"/>
      <c r="B12" s="421" t="s">
        <v>1739</v>
      </c>
      <c r="C12" s="70" t="s">
        <v>786</v>
      </c>
      <c r="D12" s="63" t="s">
        <v>780</v>
      </c>
      <c r="E12" s="422">
        <v>455.0</v>
      </c>
      <c r="F12" s="217" t="str">
        <f t="shared" si="1"/>
        <v>#REF!</v>
      </c>
      <c r="G12" s="192" t="str">
        <f t="shared" si="2"/>
        <v>#REF!</v>
      </c>
      <c r="H12" s="6"/>
      <c r="I12" s="6"/>
      <c r="J12" s="6"/>
      <c r="K12" s="6"/>
      <c r="L12" s="6"/>
      <c r="M12" s="6"/>
      <c r="N12" s="6"/>
      <c r="O12" s="6"/>
      <c r="P12" s="6"/>
      <c r="Q12" s="6"/>
      <c r="R12" s="6"/>
      <c r="S12" s="6"/>
      <c r="T12" s="6"/>
      <c r="U12" s="6"/>
      <c r="V12" s="6"/>
      <c r="W12" s="6"/>
      <c r="X12" s="6"/>
      <c r="Y12" s="6"/>
      <c r="Z12" s="6"/>
    </row>
    <row r="13" ht="12.0" hidden="1" customHeight="1" outlineLevel="2">
      <c r="A13" s="6"/>
      <c r="B13" s="421" t="s">
        <v>1739</v>
      </c>
      <c r="C13" s="70" t="s">
        <v>788</v>
      </c>
      <c r="D13" s="63" t="s">
        <v>780</v>
      </c>
      <c r="E13" s="422">
        <v>985.0</v>
      </c>
      <c r="F13" s="217" t="str">
        <f t="shared" si="1"/>
        <v>#REF!</v>
      </c>
      <c r="G13" s="192" t="str">
        <f t="shared" si="2"/>
        <v>#REF!</v>
      </c>
      <c r="H13" s="6"/>
      <c r="I13" s="6"/>
      <c r="J13" s="6"/>
      <c r="K13" s="6"/>
      <c r="L13" s="6"/>
      <c r="M13" s="6"/>
      <c r="N13" s="6"/>
      <c r="O13" s="6"/>
      <c r="P13" s="6"/>
      <c r="Q13" s="6"/>
      <c r="R13" s="6"/>
      <c r="S13" s="6"/>
      <c r="T13" s="6"/>
      <c r="U13" s="6"/>
      <c r="V13" s="6"/>
      <c r="W13" s="6"/>
      <c r="X13" s="6"/>
      <c r="Y13" s="6"/>
      <c r="Z13" s="6"/>
    </row>
    <row r="14" ht="12.0" hidden="1" customHeight="1" outlineLevel="2">
      <c r="A14" s="6"/>
      <c r="B14" s="421" t="s">
        <v>1739</v>
      </c>
      <c r="C14" s="70" t="s">
        <v>790</v>
      </c>
      <c r="D14" s="63" t="s">
        <v>780</v>
      </c>
      <c r="E14" s="422">
        <v>860.0</v>
      </c>
      <c r="F14" s="217" t="str">
        <f t="shared" si="1"/>
        <v>#REF!</v>
      </c>
      <c r="G14" s="192" t="str">
        <f t="shared" si="2"/>
        <v>#REF!</v>
      </c>
      <c r="H14" s="6"/>
      <c r="I14" s="6"/>
      <c r="J14" s="6"/>
      <c r="K14" s="6"/>
      <c r="L14" s="6"/>
      <c r="M14" s="6"/>
      <c r="N14" s="6"/>
      <c r="O14" s="6"/>
      <c r="P14" s="6"/>
      <c r="Q14" s="6"/>
      <c r="R14" s="6"/>
      <c r="S14" s="6"/>
      <c r="T14" s="6"/>
      <c r="U14" s="6"/>
      <c r="V14" s="6"/>
      <c r="W14" s="6"/>
      <c r="X14" s="6"/>
      <c r="Y14" s="6"/>
      <c r="Z14" s="6"/>
    </row>
    <row r="15" ht="12.0" hidden="1" customHeight="1" outlineLevel="2">
      <c r="A15" s="6"/>
      <c r="B15" s="421" t="s">
        <v>1739</v>
      </c>
      <c r="C15" s="70" t="s">
        <v>792</v>
      </c>
      <c r="D15" s="63" t="s">
        <v>780</v>
      </c>
      <c r="E15" s="422">
        <v>60.0</v>
      </c>
      <c r="F15" s="217" t="str">
        <f t="shared" si="1"/>
        <v>#REF!</v>
      </c>
      <c r="G15" s="192" t="str">
        <f t="shared" si="2"/>
        <v>#REF!</v>
      </c>
      <c r="H15" s="6"/>
      <c r="I15" s="6"/>
      <c r="J15" s="6"/>
      <c r="K15" s="6"/>
      <c r="L15" s="6"/>
      <c r="M15" s="6"/>
      <c r="N15" s="6"/>
      <c r="O15" s="6"/>
      <c r="P15" s="6"/>
      <c r="Q15" s="6"/>
      <c r="R15" s="6"/>
      <c r="S15" s="6"/>
      <c r="T15" s="6"/>
      <c r="U15" s="6"/>
      <c r="V15" s="6"/>
      <c r="W15" s="6"/>
      <c r="X15" s="6"/>
      <c r="Y15" s="6"/>
      <c r="Z15" s="6"/>
    </row>
    <row r="16" ht="12.0" hidden="1" customHeight="1" outlineLevel="2">
      <c r="A16" s="6"/>
      <c r="B16" s="421" t="s">
        <v>1739</v>
      </c>
      <c r="C16" s="70" t="s">
        <v>794</v>
      </c>
      <c r="D16" s="63" t="s">
        <v>780</v>
      </c>
      <c r="E16" s="422">
        <v>510.0</v>
      </c>
      <c r="F16" s="217" t="str">
        <f t="shared" si="1"/>
        <v>#REF!</v>
      </c>
      <c r="G16" s="192" t="str">
        <f t="shared" si="2"/>
        <v>#REF!</v>
      </c>
      <c r="H16" s="6"/>
      <c r="I16" s="6"/>
      <c r="J16" s="6"/>
      <c r="K16" s="6"/>
      <c r="L16" s="6"/>
      <c r="M16" s="6"/>
      <c r="N16" s="6"/>
      <c r="O16" s="6"/>
      <c r="P16" s="6"/>
      <c r="Q16" s="6"/>
      <c r="R16" s="6"/>
      <c r="S16" s="6"/>
      <c r="T16" s="6"/>
      <c r="U16" s="6"/>
      <c r="V16" s="6"/>
      <c r="W16" s="6"/>
      <c r="X16" s="6"/>
      <c r="Y16" s="6"/>
      <c r="Z16" s="6"/>
    </row>
    <row r="17" ht="12.0" hidden="1" customHeight="1" outlineLevel="2">
      <c r="A17" s="6"/>
      <c r="B17" s="421" t="s">
        <v>1739</v>
      </c>
      <c r="C17" s="70" t="s">
        <v>796</v>
      </c>
      <c r="D17" s="63" t="s">
        <v>780</v>
      </c>
      <c r="E17" s="422">
        <v>495.0</v>
      </c>
      <c r="F17" s="217" t="str">
        <f t="shared" si="1"/>
        <v>#REF!</v>
      </c>
      <c r="G17" s="192" t="str">
        <f t="shared" si="2"/>
        <v>#REF!</v>
      </c>
      <c r="H17" s="6"/>
      <c r="I17" s="6"/>
      <c r="J17" s="6"/>
      <c r="K17" s="6"/>
      <c r="L17" s="6"/>
      <c r="M17" s="6"/>
      <c r="N17" s="6"/>
      <c r="O17" s="6"/>
      <c r="P17" s="6"/>
      <c r="Q17" s="6"/>
      <c r="R17" s="6"/>
      <c r="S17" s="6"/>
      <c r="T17" s="6"/>
      <c r="U17" s="6"/>
      <c r="V17" s="6"/>
      <c r="W17" s="6"/>
      <c r="X17" s="6"/>
      <c r="Y17" s="6"/>
      <c r="Z17" s="6"/>
    </row>
    <row r="18" ht="12.0" hidden="1" customHeight="1" outlineLevel="2">
      <c r="A18" s="6"/>
      <c r="B18" s="421" t="s">
        <v>1739</v>
      </c>
      <c r="C18" s="70" t="s">
        <v>798</v>
      </c>
      <c r="D18" s="63" t="s">
        <v>780</v>
      </c>
      <c r="E18" s="422">
        <v>278.0</v>
      </c>
      <c r="F18" s="217" t="str">
        <f t="shared" si="1"/>
        <v>#REF!</v>
      </c>
      <c r="G18" s="192" t="str">
        <f t="shared" si="2"/>
        <v>#REF!</v>
      </c>
      <c r="H18" s="6"/>
      <c r="I18" s="6"/>
      <c r="J18" s="6"/>
      <c r="K18" s="6"/>
      <c r="L18" s="6"/>
      <c r="M18" s="6"/>
      <c r="N18" s="6"/>
      <c r="O18" s="6"/>
      <c r="P18" s="6"/>
      <c r="Q18" s="6"/>
      <c r="R18" s="6"/>
      <c r="S18" s="6"/>
      <c r="T18" s="6"/>
      <c r="U18" s="6"/>
      <c r="V18" s="6"/>
      <c r="W18" s="6"/>
      <c r="X18" s="6"/>
      <c r="Y18" s="6"/>
      <c r="Z18" s="6"/>
    </row>
    <row r="19" ht="12.0" hidden="1" customHeight="1" outlineLevel="2">
      <c r="A19" s="6"/>
      <c r="B19" s="421"/>
      <c r="C19" s="70" t="s">
        <v>800</v>
      </c>
      <c r="D19" s="63" t="s">
        <v>780</v>
      </c>
      <c r="E19" s="422">
        <v>237.0</v>
      </c>
      <c r="F19" s="217">
        <v>17589.0</v>
      </c>
      <c r="G19" s="192">
        <f t="shared" si="2"/>
        <v>4168593</v>
      </c>
      <c r="H19" s="6"/>
      <c r="I19" s="6"/>
      <c r="J19" s="6"/>
      <c r="K19" s="6"/>
      <c r="L19" s="6"/>
      <c r="M19" s="6"/>
      <c r="N19" s="6"/>
      <c r="O19" s="6"/>
      <c r="P19" s="6"/>
      <c r="Q19" s="6"/>
      <c r="R19" s="6"/>
      <c r="S19" s="6"/>
      <c r="T19" s="6"/>
      <c r="U19" s="6"/>
      <c r="V19" s="6"/>
      <c r="W19" s="6"/>
      <c r="X19" s="6"/>
      <c r="Y19" s="6"/>
      <c r="Z19" s="6"/>
    </row>
    <row r="20" ht="12.0" hidden="1" customHeight="1" outlineLevel="2">
      <c r="A20" s="6"/>
      <c r="B20" s="421" t="s">
        <v>1739</v>
      </c>
      <c r="C20" s="70" t="s">
        <v>802</v>
      </c>
      <c r="D20" s="63" t="s">
        <v>780</v>
      </c>
      <c r="E20" s="422">
        <v>12.0</v>
      </c>
      <c r="F20" s="217" t="str">
        <f t="shared" ref="F20:F23" si="3">#REF!</f>
        <v>#REF!</v>
      </c>
      <c r="G20" s="192" t="str">
        <f t="shared" si="2"/>
        <v>#REF!</v>
      </c>
      <c r="H20" s="6"/>
      <c r="I20" s="6"/>
      <c r="J20" s="6"/>
      <c r="K20" s="6"/>
      <c r="L20" s="6"/>
      <c r="M20" s="6"/>
      <c r="N20" s="6"/>
      <c r="O20" s="6"/>
      <c r="P20" s="6"/>
      <c r="Q20" s="6"/>
      <c r="R20" s="6"/>
      <c r="S20" s="6"/>
      <c r="T20" s="6"/>
      <c r="U20" s="6"/>
      <c r="V20" s="6"/>
      <c r="W20" s="6"/>
      <c r="X20" s="6"/>
      <c r="Y20" s="6"/>
      <c r="Z20" s="6"/>
    </row>
    <row r="21" ht="12.0" hidden="1" customHeight="1" outlineLevel="2">
      <c r="A21" s="6"/>
      <c r="B21" s="421" t="s">
        <v>1739</v>
      </c>
      <c r="C21" s="70" t="s">
        <v>804</v>
      </c>
      <c r="D21" s="63" t="s">
        <v>780</v>
      </c>
      <c r="E21" s="422">
        <v>10.0</v>
      </c>
      <c r="F21" s="217" t="str">
        <f t="shared" si="3"/>
        <v>#REF!</v>
      </c>
      <c r="G21" s="192" t="str">
        <f t="shared" si="2"/>
        <v>#REF!</v>
      </c>
      <c r="H21" s="6"/>
      <c r="I21" s="6"/>
      <c r="J21" s="6"/>
      <c r="K21" s="6"/>
      <c r="L21" s="6"/>
      <c r="M21" s="6"/>
      <c r="N21" s="6"/>
      <c r="O21" s="6"/>
      <c r="P21" s="6"/>
      <c r="Q21" s="6"/>
      <c r="R21" s="6"/>
      <c r="S21" s="6"/>
      <c r="T21" s="6"/>
      <c r="U21" s="6"/>
      <c r="V21" s="6"/>
      <c r="W21" s="6"/>
      <c r="X21" s="6"/>
      <c r="Y21" s="6"/>
      <c r="Z21" s="6"/>
    </row>
    <row r="22" ht="12.0" hidden="1" customHeight="1" outlineLevel="2">
      <c r="A22" s="6"/>
      <c r="B22" s="421" t="s">
        <v>1739</v>
      </c>
      <c r="C22" s="70" t="s">
        <v>806</v>
      </c>
      <c r="D22" s="63" t="s">
        <v>780</v>
      </c>
      <c r="E22" s="422">
        <v>75.0</v>
      </c>
      <c r="F22" s="217" t="str">
        <f t="shared" si="3"/>
        <v>#REF!</v>
      </c>
      <c r="G22" s="192" t="str">
        <f t="shared" si="2"/>
        <v>#REF!</v>
      </c>
      <c r="H22" s="6"/>
      <c r="I22" s="6"/>
      <c r="J22" s="6"/>
      <c r="K22" s="6"/>
      <c r="L22" s="6"/>
      <c r="M22" s="6"/>
      <c r="N22" s="6"/>
      <c r="O22" s="6"/>
      <c r="P22" s="6"/>
      <c r="Q22" s="6"/>
      <c r="R22" s="6"/>
      <c r="S22" s="6"/>
      <c r="T22" s="6"/>
      <c r="U22" s="6"/>
      <c r="V22" s="6"/>
      <c r="W22" s="6"/>
      <c r="X22" s="6"/>
      <c r="Y22" s="6"/>
      <c r="Z22" s="6"/>
    </row>
    <row r="23" ht="12.0" hidden="1" customHeight="1" outlineLevel="2">
      <c r="A23" s="6"/>
      <c r="B23" s="421" t="s">
        <v>1739</v>
      </c>
      <c r="C23" s="70" t="s">
        <v>808</v>
      </c>
      <c r="D23" s="63" t="s">
        <v>635</v>
      </c>
      <c r="E23" s="422">
        <v>1692.0</v>
      </c>
      <c r="F23" s="217" t="str">
        <f t="shared" si="3"/>
        <v>#REF!</v>
      </c>
      <c r="G23" s="192" t="str">
        <f t="shared" si="2"/>
        <v>#REF!</v>
      </c>
      <c r="H23" s="6"/>
      <c r="I23" s="6"/>
      <c r="J23" s="6"/>
      <c r="K23" s="6"/>
      <c r="L23" s="6"/>
      <c r="M23" s="6"/>
      <c r="N23" s="6"/>
      <c r="O23" s="6"/>
      <c r="P23" s="6"/>
      <c r="Q23" s="6"/>
      <c r="R23" s="6"/>
      <c r="S23" s="6"/>
      <c r="T23" s="6"/>
      <c r="U23" s="6"/>
      <c r="V23" s="6"/>
      <c r="W23" s="6"/>
      <c r="X23" s="6"/>
      <c r="Y23" s="6"/>
      <c r="Z23" s="6"/>
    </row>
    <row r="24" ht="12.0" hidden="1" customHeight="1" outlineLevel="1">
      <c r="A24" s="6"/>
      <c r="B24" s="415" t="s">
        <v>1739</v>
      </c>
      <c r="C24" s="416" t="s">
        <v>810</v>
      </c>
      <c r="D24" s="417"/>
      <c r="E24" s="418"/>
      <c r="F24" s="419"/>
      <c r="G24" s="420" t="str">
        <f>SUM(G25:G52)</f>
        <v>#REF!</v>
      </c>
      <c r="H24" s="6"/>
      <c r="I24" s="6"/>
      <c r="J24" s="6"/>
      <c r="K24" s="6"/>
      <c r="L24" s="6"/>
      <c r="M24" s="6"/>
      <c r="N24" s="6"/>
      <c r="O24" s="6"/>
      <c r="P24" s="6"/>
      <c r="Q24" s="6"/>
      <c r="R24" s="6"/>
      <c r="S24" s="6"/>
      <c r="T24" s="6"/>
      <c r="U24" s="6"/>
      <c r="V24" s="6"/>
      <c r="W24" s="6"/>
      <c r="X24" s="6"/>
      <c r="Y24" s="6"/>
      <c r="Z24" s="6"/>
    </row>
    <row r="25" ht="12.0" hidden="1" customHeight="1" outlineLevel="2">
      <c r="A25" s="6"/>
      <c r="B25" s="421" t="s">
        <v>1739</v>
      </c>
      <c r="C25" s="70" t="s">
        <v>812</v>
      </c>
      <c r="D25" s="63" t="s">
        <v>612</v>
      </c>
      <c r="E25" s="422">
        <v>1.0</v>
      </c>
      <c r="F25" s="217" t="str">
        <f t="shared" ref="F25:F46" si="4">#REF!</f>
        <v>#REF!</v>
      </c>
      <c r="G25" s="192" t="str">
        <f t="shared" ref="G25:G52" si="5">ROUND(E25*F25, 0)</f>
        <v>#REF!</v>
      </c>
      <c r="H25" s="6"/>
      <c r="I25" s="6"/>
      <c r="J25" s="6"/>
      <c r="K25" s="6"/>
      <c r="L25" s="6"/>
      <c r="M25" s="6"/>
      <c r="N25" s="6"/>
      <c r="O25" s="6"/>
      <c r="P25" s="6"/>
      <c r="Q25" s="6"/>
      <c r="R25" s="6"/>
      <c r="S25" s="6"/>
      <c r="T25" s="6"/>
      <c r="U25" s="6"/>
      <c r="V25" s="6"/>
      <c r="W25" s="6"/>
      <c r="X25" s="6"/>
      <c r="Y25" s="6"/>
      <c r="Z25" s="6"/>
    </row>
    <row r="26" ht="12.0" hidden="1" customHeight="1" outlineLevel="2">
      <c r="A26" s="6"/>
      <c r="B26" s="421" t="s">
        <v>1739</v>
      </c>
      <c r="C26" s="70" t="s">
        <v>814</v>
      </c>
      <c r="D26" s="63" t="s">
        <v>612</v>
      </c>
      <c r="E26" s="422">
        <v>12.0</v>
      </c>
      <c r="F26" s="217" t="str">
        <f t="shared" si="4"/>
        <v>#REF!</v>
      </c>
      <c r="G26" s="192" t="str">
        <f t="shared" si="5"/>
        <v>#REF!</v>
      </c>
      <c r="H26" s="6"/>
      <c r="I26" s="6"/>
      <c r="J26" s="6"/>
      <c r="K26" s="6"/>
      <c r="L26" s="6"/>
      <c r="M26" s="6"/>
      <c r="N26" s="6"/>
      <c r="O26" s="6"/>
      <c r="P26" s="6"/>
      <c r="Q26" s="6"/>
      <c r="R26" s="6"/>
      <c r="S26" s="6"/>
      <c r="T26" s="6"/>
      <c r="U26" s="6"/>
      <c r="V26" s="6"/>
      <c r="W26" s="6"/>
      <c r="X26" s="6"/>
      <c r="Y26" s="6"/>
      <c r="Z26" s="6"/>
    </row>
    <row r="27" ht="12.0" hidden="1" customHeight="1" outlineLevel="2">
      <c r="A27" s="6"/>
      <c r="B27" s="421" t="s">
        <v>1739</v>
      </c>
      <c r="C27" s="70" t="s">
        <v>816</v>
      </c>
      <c r="D27" s="63" t="s">
        <v>612</v>
      </c>
      <c r="E27" s="422">
        <v>86.0</v>
      </c>
      <c r="F27" s="217" t="str">
        <f t="shared" si="4"/>
        <v>#REF!</v>
      </c>
      <c r="G27" s="192" t="str">
        <f t="shared" si="5"/>
        <v>#REF!</v>
      </c>
      <c r="H27" s="6"/>
      <c r="I27" s="6"/>
      <c r="J27" s="6"/>
      <c r="K27" s="6"/>
      <c r="L27" s="6"/>
      <c r="M27" s="6"/>
      <c r="N27" s="6"/>
      <c r="O27" s="6"/>
      <c r="P27" s="6"/>
      <c r="Q27" s="6"/>
      <c r="R27" s="6"/>
      <c r="S27" s="6"/>
      <c r="T27" s="6"/>
      <c r="U27" s="6"/>
      <c r="V27" s="6"/>
      <c r="W27" s="6"/>
      <c r="X27" s="6"/>
      <c r="Y27" s="6"/>
      <c r="Z27" s="6"/>
    </row>
    <row r="28" ht="12.0" hidden="1" customHeight="1" outlineLevel="2">
      <c r="A28" s="6"/>
      <c r="B28" s="421" t="s">
        <v>1739</v>
      </c>
      <c r="C28" s="70" t="s">
        <v>818</v>
      </c>
      <c r="D28" s="63" t="s">
        <v>612</v>
      </c>
      <c r="E28" s="422">
        <v>1.0</v>
      </c>
      <c r="F28" s="217" t="str">
        <f t="shared" si="4"/>
        <v>#REF!</v>
      </c>
      <c r="G28" s="192" t="str">
        <f t="shared" si="5"/>
        <v>#REF!</v>
      </c>
      <c r="H28" s="6"/>
      <c r="I28" s="6"/>
      <c r="J28" s="6"/>
      <c r="K28" s="6"/>
      <c r="L28" s="6"/>
      <c r="M28" s="6"/>
      <c r="N28" s="6"/>
      <c r="O28" s="6"/>
      <c r="P28" s="6"/>
      <c r="Q28" s="6"/>
      <c r="R28" s="6"/>
      <c r="S28" s="6"/>
      <c r="T28" s="6"/>
      <c r="U28" s="6"/>
      <c r="V28" s="6"/>
      <c r="W28" s="6"/>
      <c r="X28" s="6"/>
      <c r="Y28" s="6"/>
      <c r="Z28" s="6"/>
    </row>
    <row r="29" ht="12.0" hidden="1" customHeight="1" outlineLevel="2">
      <c r="A29" s="6"/>
      <c r="B29" s="421" t="s">
        <v>1739</v>
      </c>
      <c r="C29" s="70" t="s">
        <v>820</v>
      </c>
      <c r="D29" s="63" t="s">
        <v>612</v>
      </c>
      <c r="E29" s="422">
        <v>5.0</v>
      </c>
      <c r="F29" s="217" t="str">
        <f t="shared" si="4"/>
        <v>#REF!</v>
      </c>
      <c r="G29" s="192" t="str">
        <f t="shared" si="5"/>
        <v>#REF!</v>
      </c>
      <c r="H29" s="6"/>
      <c r="I29" s="6"/>
      <c r="J29" s="6"/>
      <c r="K29" s="6"/>
      <c r="L29" s="6"/>
      <c r="M29" s="6"/>
      <c r="N29" s="6"/>
      <c r="O29" s="6"/>
      <c r="P29" s="6"/>
      <c r="Q29" s="6"/>
      <c r="R29" s="6"/>
      <c r="S29" s="6"/>
      <c r="T29" s="6"/>
      <c r="U29" s="6"/>
      <c r="V29" s="6"/>
      <c r="W29" s="6"/>
      <c r="X29" s="6"/>
      <c r="Y29" s="6"/>
      <c r="Z29" s="6"/>
    </row>
    <row r="30" ht="12.0" hidden="1" customHeight="1" outlineLevel="2">
      <c r="A30" s="6"/>
      <c r="B30" s="421" t="s">
        <v>1739</v>
      </c>
      <c r="C30" s="70" t="s">
        <v>822</v>
      </c>
      <c r="D30" s="63" t="s">
        <v>612</v>
      </c>
      <c r="E30" s="422">
        <v>2.0</v>
      </c>
      <c r="F30" s="217" t="str">
        <f t="shared" si="4"/>
        <v>#REF!</v>
      </c>
      <c r="G30" s="192" t="str">
        <f t="shared" si="5"/>
        <v>#REF!</v>
      </c>
      <c r="H30" s="6"/>
      <c r="I30" s="6"/>
      <c r="J30" s="6"/>
      <c r="K30" s="6"/>
      <c r="L30" s="6"/>
      <c r="M30" s="6"/>
      <c r="N30" s="6"/>
      <c r="O30" s="6"/>
      <c r="P30" s="6"/>
      <c r="Q30" s="6"/>
      <c r="R30" s="6"/>
      <c r="S30" s="6"/>
      <c r="T30" s="6"/>
      <c r="U30" s="6"/>
      <c r="V30" s="6"/>
      <c r="W30" s="6"/>
      <c r="X30" s="6"/>
      <c r="Y30" s="6"/>
      <c r="Z30" s="6"/>
    </row>
    <row r="31" ht="12.0" hidden="1" customHeight="1" outlineLevel="2">
      <c r="A31" s="6"/>
      <c r="B31" s="421" t="s">
        <v>1739</v>
      </c>
      <c r="C31" s="70" t="s">
        <v>824</v>
      </c>
      <c r="D31" s="63" t="s">
        <v>612</v>
      </c>
      <c r="E31" s="422">
        <v>4.0</v>
      </c>
      <c r="F31" s="217" t="str">
        <f t="shared" si="4"/>
        <v>#REF!</v>
      </c>
      <c r="G31" s="192" t="str">
        <f t="shared" si="5"/>
        <v>#REF!</v>
      </c>
      <c r="H31" s="6"/>
      <c r="I31" s="6"/>
      <c r="J31" s="6"/>
      <c r="K31" s="6"/>
      <c r="L31" s="6"/>
      <c r="M31" s="6"/>
      <c r="N31" s="6"/>
      <c r="O31" s="6"/>
      <c r="P31" s="6"/>
      <c r="Q31" s="6"/>
      <c r="R31" s="6"/>
      <c r="S31" s="6"/>
      <c r="T31" s="6"/>
      <c r="U31" s="6"/>
      <c r="V31" s="6"/>
      <c r="W31" s="6"/>
      <c r="X31" s="6"/>
      <c r="Y31" s="6"/>
      <c r="Z31" s="6"/>
    </row>
    <row r="32" ht="12.0" hidden="1" customHeight="1" outlineLevel="2">
      <c r="A32" s="6"/>
      <c r="B32" s="421" t="s">
        <v>1739</v>
      </c>
      <c r="C32" s="70" t="s">
        <v>826</v>
      </c>
      <c r="D32" s="63" t="s">
        <v>612</v>
      </c>
      <c r="E32" s="422">
        <v>5.0</v>
      </c>
      <c r="F32" s="217" t="str">
        <f t="shared" si="4"/>
        <v>#REF!</v>
      </c>
      <c r="G32" s="192" t="str">
        <f t="shared" si="5"/>
        <v>#REF!</v>
      </c>
      <c r="H32" s="6"/>
      <c r="I32" s="6"/>
      <c r="J32" s="6"/>
      <c r="K32" s="6"/>
      <c r="L32" s="6"/>
      <c r="M32" s="6"/>
      <c r="N32" s="6"/>
      <c r="O32" s="6"/>
      <c r="P32" s="6"/>
      <c r="Q32" s="6"/>
      <c r="R32" s="6"/>
      <c r="S32" s="6"/>
      <c r="T32" s="6"/>
      <c r="U32" s="6"/>
      <c r="V32" s="6"/>
      <c r="W32" s="6"/>
      <c r="X32" s="6"/>
      <c r="Y32" s="6"/>
      <c r="Z32" s="6"/>
    </row>
    <row r="33" ht="12.0" hidden="1" customHeight="1" outlineLevel="2">
      <c r="A33" s="6"/>
      <c r="B33" s="421" t="s">
        <v>1739</v>
      </c>
      <c r="C33" s="70" t="s">
        <v>828</v>
      </c>
      <c r="D33" s="63" t="s">
        <v>612</v>
      </c>
      <c r="E33" s="422">
        <v>8.0</v>
      </c>
      <c r="F33" s="217" t="str">
        <f t="shared" si="4"/>
        <v>#REF!</v>
      </c>
      <c r="G33" s="192" t="str">
        <f t="shared" si="5"/>
        <v>#REF!</v>
      </c>
      <c r="H33" s="6"/>
      <c r="I33" s="6"/>
      <c r="J33" s="6"/>
      <c r="K33" s="6"/>
      <c r="L33" s="6"/>
      <c r="M33" s="6"/>
      <c r="N33" s="6"/>
      <c r="O33" s="6"/>
      <c r="P33" s="6"/>
      <c r="Q33" s="6"/>
      <c r="R33" s="6"/>
      <c r="S33" s="6"/>
      <c r="T33" s="6"/>
      <c r="U33" s="6"/>
      <c r="V33" s="6"/>
      <c r="W33" s="6"/>
      <c r="X33" s="6"/>
      <c r="Y33" s="6"/>
      <c r="Z33" s="6"/>
    </row>
    <row r="34" ht="12.0" hidden="1" customHeight="1" outlineLevel="2">
      <c r="A34" s="6"/>
      <c r="B34" s="421" t="s">
        <v>1739</v>
      </c>
      <c r="C34" s="70" t="s">
        <v>830</v>
      </c>
      <c r="D34" s="63" t="s">
        <v>612</v>
      </c>
      <c r="E34" s="422">
        <v>4.0</v>
      </c>
      <c r="F34" s="217" t="str">
        <f t="shared" si="4"/>
        <v>#REF!</v>
      </c>
      <c r="G34" s="192" t="str">
        <f t="shared" si="5"/>
        <v>#REF!</v>
      </c>
      <c r="H34" s="6"/>
      <c r="I34" s="6"/>
      <c r="J34" s="6"/>
      <c r="K34" s="6"/>
      <c r="L34" s="6"/>
      <c r="M34" s="6"/>
      <c r="N34" s="6"/>
      <c r="O34" s="6"/>
      <c r="P34" s="6"/>
      <c r="Q34" s="6"/>
      <c r="R34" s="6"/>
      <c r="S34" s="6"/>
      <c r="T34" s="6"/>
      <c r="U34" s="6"/>
      <c r="V34" s="6"/>
      <c r="W34" s="6"/>
      <c r="X34" s="6"/>
      <c r="Y34" s="6"/>
      <c r="Z34" s="6"/>
    </row>
    <row r="35" ht="12.0" hidden="1" customHeight="1" outlineLevel="2">
      <c r="A35" s="6"/>
      <c r="B35" s="421" t="s">
        <v>1739</v>
      </c>
      <c r="C35" s="70" t="s">
        <v>832</v>
      </c>
      <c r="D35" s="63" t="s">
        <v>612</v>
      </c>
      <c r="E35" s="422">
        <v>2.0</v>
      </c>
      <c r="F35" s="217" t="str">
        <f t="shared" si="4"/>
        <v>#REF!</v>
      </c>
      <c r="G35" s="192" t="str">
        <f t="shared" si="5"/>
        <v>#REF!</v>
      </c>
      <c r="H35" s="6"/>
      <c r="I35" s="6"/>
      <c r="J35" s="6"/>
      <c r="K35" s="6"/>
      <c r="L35" s="6"/>
      <c r="M35" s="6"/>
      <c r="N35" s="6"/>
      <c r="O35" s="6"/>
      <c r="P35" s="6"/>
      <c r="Q35" s="6"/>
      <c r="R35" s="6"/>
      <c r="S35" s="6"/>
      <c r="T35" s="6"/>
      <c r="U35" s="6"/>
      <c r="V35" s="6"/>
      <c r="W35" s="6"/>
      <c r="X35" s="6"/>
      <c r="Y35" s="6"/>
      <c r="Z35" s="6"/>
    </row>
    <row r="36" ht="12.0" hidden="1" customHeight="1" outlineLevel="2">
      <c r="A36" s="6"/>
      <c r="B36" s="421" t="s">
        <v>1739</v>
      </c>
      <c r="C36" s="70" t="s">
        <v>834</v>
      </c>
      <c r="D36" s="63" t="s">
        <v>612</v>
      </c>
      <c r="E36" s="422">
        <v>1.0</v>
      </c>
      <c r="F36" s="217" t="str">
        <f t="shared" si="4"/>
        <v>#REF!</v>
      </c>
      <c r="G36" s="192" t="str">
        <f t="shared" si="5"/>
        <v>#REF!</v>
      </c>
      <c r="H36" s="6"/>
      <c r="I36" s="6"/>
      <c r="J36" s="6"/>
      <c r="K36" s="6"/>
      <c r="L36" s="6"/>
      <c r="M36" s="6"/>
      <c r="N36" s="6"/>
      <c r="O36" s="6"/>
      <c r="P36" s="6"/>
      <c r="Q36" s="6"/>
      <c r="R36" s="6"/>
      <c r="S36" s="6"/>
      <c r="T36" s="6"/>
      <c r="U36" s="6"/>
      <c r="V36" s="6"/>
      <c r="W36" s="6"/>
      <c r="X36" s="6"/>
      <c r="Y36" s="6"/>
      <c r="Z36" s="6"/>
    </row>
    <row r="37" ht="12.0" hidden="1" customHeight="1" outlineLevel="2">
      <c r="A37" s="6"/>
      <c r="B37" s="421" t="s">
        <v>1739</v>
      </c>
      <c r="C37" s="70" t="s">
        <v>836</v>
      </c>
      <c r="D37" s="63" t="s">
        <v>612</v>
      </c>
      <c r="E37" s="422">
        <v>1.0</v>
      </c>
      <c r="F37" s="217" t="str">
        <f t="shared" si="4"/>
        <v>#REF!</v>
      </c>
      <c r="G37" s="192" t="str">
        <f t="shared" si="5"/>
        <v>#REF!</v>
      </c>
      <c r="H37" s="6"/>
      <c r="I37" s="6"/>
      <c r="J37" s="6"/>
      <c r="K37" s="6"/>
      <c r="L37" s="6"/>
      <c r="M37" s="6"/>
      <c r="N37" s="6"/>
      <c r="O37" s="6"/>
      <c r="P37" s="6"/>
      <c r="Q37" s="6"/>
      <c r="R37" s="6"/>
      <c r="S37" s="6"/>
      <c r="T37" s="6"/>
      <c r="U37" s="6"/>
      <c r="V37" s="6"/>
      <c r="W37" s="6"/>
      <c r="X37" s="6"/>
      <c r="Y37" s="6"/>
      <c r="Z37" s="6"/>
    </row>
    <row r="38" ht="12.0" hidden="1" customHeight="1" outlineLevel="2">
      <c r="A38" s="6"/>
      <c r="B38" s="421" t="s">
        <v>1739</v>
      </c>
      <c r="C38" s="70" t="s">
        <v>838</v>
      </c>
      <c r="D38" s="63" t="s">
        <v>612</v>
      </c>
      <c r="E38" s="422">
        <v>1.0</v>
      </c>
      <c r="F38" s="217" t="str">
        <f t="shared" si="4"/>
        <v>#REF!</v>
      </c>
      <c r="G38" s="192" t="str">
        <f t="shared" si="5"/>
        <v>#REF!</v>
      </c>
      <c r="H38" s="6"/>
      <c r="I38" s="6"/>
      <c r="J38" s="6"/>
      <c r="K38" s="6"/>
      <c r="L38" s="6"/>
      <c r="M38" s="6"/>
      <c r="N38" s="6"/>
      <c r="O38" s="6"/>
      <c r="P38" s="6"/>
      <c r="Q38" s="6"/>
      <c r="R38" s="6"/>
      <c r="S38" s="6"/>
      <c r="T38" s="6"/>
      <c r="U38" s="6"/>
      <c r="V38" s="6"/>
      <c r="W38" s="6"/>
      <c r="X38" s="6"/>
      <c r="Y38" s="6"/>
      <c r="Z38" s="6"/>
    </row>
    <row r="39" ht="12.0" hidden="1" customHeight="1" outlineLevel="2">
      <c r="A39" s="6"/>
      <c r="B39" s="421" t="s">
        <v>1739</v>
      </c>
      <c r="C39" s="70" t="s">
        <v>840</v>
      </c>
      <c r="D39" s="63" t="s">
        <v>612</v>
      </c>
      <c r="E39" s="422">
        <v>1.0</v>
      </c>
      <c r="F39" s="217" t="str">
        <f t="shared" si="4"/>
        <v>#REF!</v>
      </c>
      <c r="G39" s="192" t="str">
        <f t="shared" si="5"/>
        <v>#REF!</v>
      </c>
      <c r="H39" s="6"/>
      <c r="I39" s="6"/>
      <c r="J39" s="6"/>
      <c r="K39" s="6"/>
      <c r="L39" s="6"/>
      <c r="M39" s="6"/>
      <c r="N39" s="6"/>
      <c r="O39" s="6"/>
      <c r="P39" s="6"/>
      <c r="Q39" s="6"/>
      <c r="R39" s="6"/>
      <c r="S39" s="6"/>
      <c r="T39" s="6"/>
      <c r="U39" s="6"/>
      <c r="V39" s="6"/>
      <c r="W39" s="6"/>
      <c r="X39" s="6"/>
      <c r="Y39" s="6"/>
      <c r="Z39" s="6"/>
    </row>
    <row r="40" ht="12.0" hidden="1" customHeight="1" outlineLevel="2">
      <c r="A40" s="6"/>
      <c r="B40" s="421" t="s">
        <v>1739</v>
      </c>
      <c r="C40" s="70" t="s">
        <v>842</v>
      </c>
      <c r="D40" s="63" t="s">
        <v>612</v>
      </c>
      <c r="E40" s="422">
        <v>1.0</v>
      </c>
      <c r="F40" s="217" t="str">
        <f t="shared" si="4"/>
        <v>#REF!</v>
      </c>
      <c r="G40" s="192" t="str">
        <f t="shared" si="5"/>
        <v>#REF!</v>
      </c>
      <c r="H40" s="6"/>
      <c r="I40" s="6"/>
      <c r="J40" s="6"/>
      <c r="K40" s="6"/>
      <c r="L40" s="6"/>
      <c r="M40" s="6"/>
      <c r="N40" s="6"/>
      <c r="O40" s="6"/>
      <c r="P40" s="6"/>
      <c r="Q40" s="6"/>
      <c r="R40" s="6"/>
      <c r="S40" s="6"/>
      <c r="T40" s="6"/>
      <c r="U40" s="6"/>
      <c r="V40" s="6"/>
      <c r="W40" s="6"/>
      <c r="X40" s="6"/>
      <c r="Y40" s="6"/>
      <c r="Z40" s="6"/>
    </row>
    <row r="41" ht="12.0" hidden="1" customHeight="1" outlineLevel="2">
      <c r="A41" s="6"/>
      <c r="B41" s="421" t="s">
        <v>1739</v>
      </c>
      <c r="C41" s="70" t="s">
        <v>844</v>
      </c>
      <c r="D41" s="63" t="s">
        <v>612</v>
      </c>
      <c r="E41" s="422">
        <v>1.0</v>
      </c>
      <c r="F41" s="217" t="str">
        <f t="shared" si="4"/>
        <v>#REF!</v>
      </c>
      <c r="G41" s="192" t="str">
        <f t="shared" si="5"/>
        <v>#REF!</v>
      </c>
      <c r="H41" s="6"/>
      <c r="I41" s="6"/>
      <c r="J41" s="6"/>
      <c r="K41" s="6"/>
      <c r="L41" s="6"/>
      <c r="M41" s="6"/>
      <c r="N41" s="6"/>
      <c r="O41" s="6"/>
      <c r="P41" s="6"/>
      <c r="Q41" s="6"/>
      <c r="R41" s="6"/>
      <c r="S41" s="6"/>
      <c r="T41" s="6"/>
      <c r="U41" s="6"/>
      <c r="V41" s="6"/>
      <c r="W41" s="6"/>
      <c r="X41" s="6"/>
      <c r="Y41" s="6"/>
      <c r="Z41" s="6"/>
    </row>
    <row r="42" ht="12.0" hidden="1" customHeight="1" outlineLevel="2">
      <c r="A42" s="6"/>
      <c r="B42" s="421" t="s">
        <v>1739</v>
      </c>
      <c r="C42" s="70" t="s">
        <v>846</v>
      </c>
      <c r="D42" s="63" t="s">
        <v>612</v>
      </c>
      <c r="E42" s="422">
        <v>1.0</v>
      </c>
      <c r="F42" s="217" t="str">
        <f t="shared" si="4"/>
        <v>#REF!</v>
      </c>
      <c r="G42" s="192" t="str">
        <f t="shared" si="5"/>
        <v>#REF!</v>
      </c>
      <c r="H42" s="6"/>
      <c r="I42" s="6"/>
      <c r="J42" s="6"/>
      <c r="K42" s="6"/>
      <c r="L42" s="6"/>
      <c r="M42" s="6"/>
      <c r="N42" s="6"/>
      <c r="O42" s="6"/>
      <c r="P42" s="6"/>
      <c r="Q42" s="6"/>
      <c r="R42" s="6"/>
      <c r="S42" s="6"/>
      <c r="T42" s="6"/>
      <c r="U42" s="6"/>
      <c r="V42" s="6"/>
      <c r="W42" s="6"/>
      <c r="X42" s="6"/>
      <c r="Y42" s="6"/>
      <c r="Z42" s="6"/>
    </row>
    <row r="43" ht="12.0" hidden="1" customHeight="1" outlineLevel="2">
      <c r="A43" s="6"/>
      <c r="B43" s="421" t="s">
        <v>1739</v>
      </c>
      <c r="C43" s="70" t="s">
        <v>848</v>
      </c>
      <c r="D43" s="63" t="s">
        <v>612</v>
      </c>
      <c r="E43" s="422">
        <v>1.0</v>
      </c>
      <c r="F43" s="217" t="str">
        <f t="shared" si="4"/>
        <v>#REF!</v>
      </c>
      <c r="G43" s="192" t="str">
        <f t="shared" si="5"/>
        <v>#REF!</v>
      </c>
      <c r="H43" s="6"/>
      <c r="I43" s="6"/>
      <c r="J43" s="6"/>
      <c r="K43" s="6"/>
      <c r="L43" s="6"/>
      <c r="M43" s="6"/>
      <c r="N43" s="6"/>
      <c r="O43" s="6"/>
      <c r="P43" s="6"/>
      <c r="Q43" s="6"/>
      <c r="R43" s="6"/>
      <c r="S43" s="6"/>
      <c r="T43" s="6"/>
      <c r="U43" s="6"/>
      <c r="V43" s="6"/>
      <c r="W43" s="6"/>
      <c r="X43" s="6"/>
      <c r="Y43" s="6"/>
      <c r="Z43" s="6"/>
    </row>
    <row r="44" ht="12.0" hidden="1" customHeight="1" outlineLevel="2">
      <c r="A44" s="6"/>
      <c r="B44" s="421" t="s">
        <v>1739</v>
      </c>
      <c r="C44" s="70" t="s">
        <v>850</v>
      </c>
      <c r="D44" s="63" t="s">
        <v>612</v>
      </c>
      <c r="E44" s="422">
        <v>1.0</v>
      </c>
      <c r="F44" s="217" t="str">
        <f t="shared" si="4"/>
        <v>#REF!</v>
      </c>
      <c r="G44" s="192" t="str">
        <f t="shared" si="5"/>
        <v>#REF!</v>
      </c>
      <c r="H44" s="6"/>
      <c r="I44" s="6"/>
      <c r="J44" s="6"/>
      <c r="K44" s="6"/>
      <c r="L44" s="6"/>
      <c r="M44" s="6"/>
      <c r="N44" s="6"/>
      <c r="O44" s="6"/>
      <c r="P44" s="6"/>
      <c r="Q44" s="6"/>
      <c r="R44" s="6"/>
      <c r="S44" s="6"/>
      <c r="T44" s="6"/>
      <c r="U44" s="6"/>
      <c r="V44" s="6"/>
      <c r="W44" s="6"/>
      <c r="X44" s="6"/>
      <c r="Y44" s="6"/>
      <c r="Z44" s="6"/>
    </row>
    <row r="45" ht="12.0" hidden="1" customHeight="1" outlineLevel="2">
      <c r="A45" s="6"/>
      <c r="B45" s="421" t="s">
        <v>1739</v>
      </c>
      <c r="C45" s="70" t="s">
        <v>852</v>
      </c>
      <c r="D45" s="63" t="s">
        <v>612</v>
      </c>
      <c r="E45" s="422">
        <v>1.0</v>
      </c>
      <c r="F45" s="217" t="str">
        <f t="shared" si="4"/>
        <v>#REF!</v>
      </c>
      <c r="G45" s="192" t="str">
        <f t="shared" si="5"/>
        <v>#REF!</v>
      </c>
      <c r="H45" s="6"/>
      <c r="I45" s="6"/>
      <c r="J45" s="6"/>
      <c r="K45" s="6"/>
      <c r="L45" s="6"/>
      <c r="M45" s="6"/>
      <c r="N45" s="6"/>
      <c r="O45" s="6"/>
      <c r="P45" s="6"/>
      <c r="Q45" s="6"/>
      <c r="R45" s="6"/>
      <c r="S45" s="6"/>
      <c r="T45" s="6"/>
      <c r="U45" s="6"/>
      <c r="V45" s="6"/>
      <c r="W45" s="6"/>
      <c r="X45" s="6"/>
      <c r="Y45" s="6"/>
      <c r="Z45" s="6"/>
    </row>
    <row r="46" ht="12.0" hidden="1" customHeight="1" outlineLevel="2">
      <c r="A46" s="6"/>
      <c r="B46" s="421" t="s">
        <v>1739</v>
      </c>
      <c r="C46" s="70" t="s">
        <v>854</v>
      </c>
      <c r="D46" s="63" t="s">
        <v>612</v>
      </c>
      <c r="E46" s="422">
        <v>1.0</v>
      </c>
      <c r="F46" s="217" t="str">
        <f t="shared" si="4"/>
        <v>#REF!</v>
      </c>
      <c r="G46" s="192" t="str">
        <f t="shared" si="5"/>
        <v>#REF!</v>
      </c>
      <c r="H46" s="6"/>
      <c r="I46" s="6"/>
      <c r="J46" s="6"/>
      <c r="K46" s="6"/>
      <c r="L46" s="6"/>
      <c r="M46" s="6"/>
      <c r="N46" s="6"/>
      <c r="O46" s="6"/>
      <c r="P46" s="6"/>
      <c r="Q46" s="6"/>
      <c r="R46" s="6"/>
      <c r="S46" s="6"/>
      <c r="T46" s="6"/>
      <c r="U46" s="6"/>
      <c r="V46" s="6"/>
      <c r="W46" s="6"/>
      <c r="X46" s="6"/>
      <c r="Y46" s="6"/>
      <c r="Z46" s="6"/>
    </row>
    <row r="47" ht="12.0" hidden="1" customHeight="1" outlineLevel="2">
      <c r="A47" s="6"/>
      <c r="B47" s="421"/>
      <c r="C47" s="70" t="s">
        <v>856</v>
      </c>
      <c r="D47" s="63" t="s">
        <v>612</v>
      </c>
      <c r="E47" s="422">
        <v>1.0</v>
      </c>
      <c r="F47" s="217">
        <v>3.325E7</v>
      </c>
      <c r="G47" s="192">
        <f t="shared" si="5"/>
        <v>33250000</v>
      </c>
      <c r="H47" s="6"/>
      <c r="I47" s="6"/>
      <c r="J47" s="6"/>
      <c r="K47" s="6"/>
      <c r="L47" s="6"/>
      <c r="M47" s="6"/>
      <c r="N47" s="6"/>
      <c r="O47" s="6"/>
      <c r="P47" s="6"/>
      <c r="Q47" s="6"/>
      <c r="R47" s="6"/>
      <c r="S47" s="6"/>
      <c r="T47" s="6"/>
      <c r="U47" s="6"/>
      <c r="V47" s="6"/>
      <c r="W47" s="6"/>
      <c r="X47" s="6"/>
      <c r="Y47" s="6"/>
      <c r="Z47" s="6"/>
    </row>
    <row r="48" ht="12.0" hidden="1" customHeight="1" outlineLevel="2">
      <c r="A48" s="6"/>
      <c r="B48" s="421" t="s">
        <v>1739</v>
      </c>
      <c r="C48" s="70" t="s">
        <v>858</v>
      </c>
      <c r="D48" s="63" t="s">
        <v>612</v>
      </c>
      <c r="E48" s="422">
        <v>1.0</v>
      </c>
      <c r="F48" s="217" t="str">
        <f t="shared" ref="F48:F52" si="6">#REF!</f>
        <v>#REF!</v>
      </c>
      <c r="G48" s="192" t="str">
        <f t="shared" si="5"/>
        <v>#REF!</v>
      </c>
      <c r="H48" s="6"/>
      <c r="I48" s="6"/>
      <c r="J48" s="6"/>
      <c r="K48" s="6"/>
      <c r="L48" s="6"/>
      <c r="M48" s="6"/>
      <c r="N48" s="6"/>
      <c r="O48" s="6"/>
      <c r="P48" s="6"/>
      <c r="Q48" s="6"/>
      <c r="R48" s="6"/>
      <c r="S48" s="6"/>
      <c r="T48" s="6"/>
      <c r="U48" s="6"/>
      <c r="V48" s="6"/>
      <c r="W48" s="6"/>
      <c r="X48" s="6"/>
      <c r="Y48" s="6"/>
      <c r="Z48" s="6"/>
    </row>
    <row r="49" ht="12.0" hidden="1" customHeight="1" outlineLevel="2">
      <c r="A49" s="6"/>
      <c r="B49" s="421" t="s">
        <v>1739</v>
      </c>
      <c r="C49" s="70" t="s">
        <v>860</v>
      </c>
      <c r="D49" s="63" t="s">
        <v>612</v>
      </c>
      <c r="E49" s="422">
        <v>2.0</v>
      </c>
      <c r="F49" s="217" t="str">
        <f t="shared" si="6"/>
        <v>#REF!</v>
      </c>
      <c r="G49" s="192" t="str">
        <f t="shared" si="5"/>
        <v>#REF!</v>
      </c>
      <c r="H49" s="6"/>
      <c r="I49" s="6"/>
      <c r="J49" s="6"/>
      <c r="K49" s="6"/>
      <c r="L49" s="6"/>
      <c r="M49" s="6"/>
      <c r="N49" s="6"/>
      <c r="O49" s="6"/>
      <c r="P49" s="6"/>
      <c r="Q49" s="6"/>
      <c r="R49" s="6"/>
      <c r="S49" s="6"/>
      <c r="T49" s="6"/>
      <c r="U49" s="6"/>
      <c r="V49" s="6"/>
      <c r="W49" s="6"/>
      <c r="X49" s="6"/>
      <c r="Y49" s="6"/>
      <c r="Z49" s="6"/>
    </row>
    <row r="50" ht="12.0" hidden="1" customHeight="1" outlineLevel="2">
      <c r="A50" s="6"/>
      <c r="B50" s="421" t="s">
        <v>1739</v>
      </c>
      <c r="C50" s="70" t="s">
        <v>862</v>
      </c>
      <c r="D50" s="63" t="s">
        <v>612</v>
      </c>
      <c r="E50" s="422">
        <v>1.0</v>
      </c>
      <c r="F50" s="217" t="str">
        <f t="shared" si="6"/>
        <v>#REF!</v>
      </c>
      <c r="G50" s="192" t="str">
        <f t="shared" si="5"/>
        <v>#REF!</v>
      </c>
      <c r="H50" s="6"/>
      <c r="I50" s="6"/>
      <c r="J50" s="6"/>
      <c r="K50" s="6"/>
      <c r="L50" s="6"/>
      <c r="M50" s="6"/>
      <c r="N50" s="6"/>
      <c r="O50" s="6"/>
      <c r="P50" s="6"/>
      <c r="Q50" s="6"/>
      <c r="R50" s="6"/>
      <c r="S50" s="6"/>
      <c r="T50" s="6"/>
      <c r="U50" s="6"/>
      <c r="V50" s="6"/>
      <c r="W50" s="6"/>
      <c r="X50" s="6"/>
      <c r="Y50" s="6"/>
      <c r="Z50" s="6"/>
    </row>
    <row r="51" ht="12.0" hidden="1" customHeight="1" outlineLevel="2">
      <c r="A51" s="6"/>
      <c r="B51" s="421" t="s">
        <v>1739</v>
      </c>
      <c r="C51" s="70" t="s">
        <v>864</v>
      </c>
      <c r="D51" s="63" t="s">
        <v>612</v>
      </c>
      <c r="E51" s="422">
        <v>1.0</v>
      </c>
      <c r="F51" s="217" t="str">
        <f t="shared" si="6"/>
        <v>#REF!</v>
      </c>
      <c r="G51" s="192" t="str">
        <f t="shared" si="5"/>
        <v>#REF!</v>
      </c>
      <c r="H51" s="6"/>
      <c r="I51" s="6"/>
      <c r="J51" s="6"/>
      <c r="K51" s="6"/>
      <c r="L51" s="6"/>
      <c r="M51" s="6"/>
      <c r="N51" s="6"/>
      <c r="O51" s="6"/>
      <c r="P51" s="6"/>
      <c r="Q51" s="6"/>
      <c r="R51" s="6"/>
      <c r="S51" s="6"/>
      <c r="T51" s="6"/>
      <c r="U51" s="6"/>
      <c r="V51" s="6"/>
      <c r="W51" s="6"/>
      <c r="X51" s="6"/>
      <c r="Y51" s="6"/>
      <c r="Z51" s="6"/>
    </row>
    <row r="52" ht="12.0" hidden="1" customHeight="1" outlineLevel="2">
      <c r="A52" s="6"/>
      <c r="B52" s="421" t="s">
        <v>1739</v>
      </c>
      <c r="C52" s="70" t="s">
        <v>866</v>
      </c>
      <c r="D52" s="63" t="s">
        <v>612</v>
      </c>
      <c r="E52" s="422">
        <v>1.0</v>
      </c>
      <c r="F52" s="217" t="str">
        <f t="shared" si="6"/>
        <v>#REF!</v>
      </c>
      <c r="G52" s="192" t="str">
        <f t="shared" si="5"/>
        <v>#REF!</v>
      </c>
      <c r="H52" s="6"/>
      <c r="I52" s="6"/>
      <c r="J52" s="6"/>
      <c r="K52" s="6"/>
      <c r="L52" s="6"/>
      <c r="M52" s="6"/>
      <c r="N52" s="6"/>
      <c r="O52" s="6"/>
      <c r="P52" s="6"/>
      <c r="Q52" s="6"/>
      <c r="R52" s="6"/>
      <c r="S52" s="6"/>
      <c r="T52" s="6"/>
      <c r="U52" s="6"/>
      <c r="V52" s="6"/>
      <c r="W52" s="6"/>
      <c r="X52" s="6"/>
      <c r="Y52" s="6"/>
      <c r="Z52" s="6"/>
    </row>
    <row r="53" ht="12.0" hidden="1" customHeight="1" outlineLevel="1">
      <c r="A53" s="6"/>
      <c r="B53" s="415" t="s">
        <v>1739</v>
      </c>
      <c r="C53" s="416" t="s">
        <v>868</v>
      </c>
      <c r="D53" s="417"/>
      <c r="E53" s="418"/>
      <c r="F53" s="419"/>
      <c r="G53" s="420" t="str">
        <f>SUM(G54:G70)</f>
        <v>#REF!</v>
      </c>
      <c r="H53" s="6"/>
      <c r="I53" s="6"/>
      <c r="J53" s="6"/>
      <c r="K53" s="6"/>
      <c r="L53" s="6"/>
      <c r="M53" s="6"/>
      <c r="N53" s="6"/>
      <c r="O53" s="6"/>
      <c r="P53" s="6"/>
      <c r="Q53" s="6"/>
      <c r="R53" s="6"/>
      <c r="S53" s="6"/>
      <c r="T53" s="6"/>
      <c r="U53" s="6"/>
      <c r="V53" s="6"/>
      <c r="W53" s="6"/>
      <c r="X53" s="6"/>
      <c r="Y53" s="6"/>
      <c r="Z53" s="6"/>
    </row>
    <row r="54" ht="12.0" hidden="1" customHeight="1" outlineLevel="2">
      <c r="A54" s="6"/>
      <c r="B54" s="421" t="s">
        <v>1739</v>
      </c>
      <c r="C54" s="70" t="s">
        <v>870</v>
      </c>
      <c r="D54" s="63" t="s">
        <v>612</v>
      </c>
      <c r="E54" s="422">
        <v>462.0</v>
      </c>
      <c r="F54" s="217" t="str">
        <f t="shared" ref="F54:F70" si="7">#REF!</f>
        <v>#REF!</v>
      </c>
      <c r="G54" s="192" t="str">
        <f t="shared" ref="G54:G70" si="8">ROUND(E54*F54, 0)</f>
        <v>#REF!</v>
      </c>
      <c r="H54" s="6"/>
      <c r="I54" s="6"/>
      <c r="J54" s="6"/>
      <c r="K54" s="6"/>
      <c r="L54" s="6"/>
      <c r="M54" s="6"/>
      <c r="N54" s="6"/>
      <c r="O54" s="6"/>
      <c r="P54" s="6"/>
      <c r="Q54" s="6"/>
      <c r="R54" s="6"/>
      <c r="S54" s="6"/>
      <c r="T54" s="6"/>
      <c r="U54" s="6"/>
      <c r="V54" s="6"/>
      <c r="W54" s="6"/>
      <c r="X54" s="6"/>
      <c r="Y54" s="6"/>
      <c r="Z54" s="6"/>
    </row>
    <row r="55" ht="12.0" hidden="1" customHeight="1" outlineLevel="2">
      <c r="A55" s="6"/>
      <c r="B55" s="421" t="s">
        <v>1739</v>
      </c>
      <c r="C55" s="70" t="s">
        <v>872</v>
      </c>
      <c r="D55" s="63" t="s">
        <v>612</v>
      </c>
      <c r="E55" s="422">
        <v>38.0</v>
      </c>
      <c r="F55" s="217" t="str">
        <f t="shared" si="7"/>
        <v>#REF!</v>
      </c>
      <c r="G55" s="192" t="str">
        <f t="shared" si="8"/>
        <v>#REF!</v>
      </c>
      <c r="H55" s="6"/>
      <c r="I55" s="6"/>
      <c r="J55" s="6"/>
      <c r="K55" s="6"/>
      <c r="L55" s="6"/>
      <c r="M55" s="6"/>
      <c r="N55" s="6"/>
      <c r="O55" s="6"/>
      <c r="P55" s="6"/>
      <c r="Q55" s="6"/>
      <c r="R55" s="6"/>
      <c r="S55" s="6"/>
      <c r="T55" s="6"/>
      <c r="U55" s="6"/>
      <c r="V55" s="6"/>
      <c r="W55" s="6"/>
      <c r="X55" s="6"/>
      <c r="Y55" s="6"/>
      <c r="Z55" s="6"/>
    </row>
    <row r="56" ht="12.0" hidden="1" customHeight="1" outlineLevel="2">
      <c r="A56" s="6"/>
      <c r="B56" s="421" t="s">
        <v>1739</v>
      </c>
      <c r="C56" s="70" t="s">
        <v>874</v>
      </c>
      <c r="D56" s="63" t="s">
        <v>612</v>
      </c>
      <c r="E56" s="422">
        <v>15.0</v>
      </c>
      <c r="F56" s="217" t="str">
        <f t="shared" si="7"/>
        <v>#REF!</v>
      </c>
      <c r="G56" s="192" t="str">
        <f t="shared" si="8"/>
        <v>#REF!</v>
      </c>
      <c r="H56" s="6"/>
      <c r="I56" s="6"/>
      <c r="J56" s="6"/>
      <c r="K56" s="6"/>
      <c r="L56" s="6"/>
      <c r="M56" s="6"/>
      <c r="N56" s="6"/>
      <c r="O56" s="6"/>
      <c r="P56" s="6"/>
      <c r="Q56" s="6"/>
      <c r="R56" s="6"/>
      <c r="S56" s="6"/>
      <c r="T56" s="6"/>
      <c r="U56" s="6"/>
      <c r="V56" s="6"/>
      <c r="W56" s="6"/>
      <c r="X56" s="6"/>
      <c r="Y56" s="6"/>
      <c r="Z56" s="6"/>
    </row>
    <row r="57" ht="12.0" hidden="1" customHeight="1" outlineLevel="2">
      <c r="A57" s="6"/>
      <c r="B57" s="421" t="s">
        <v>1739</v>
      </c>
      <c r="C57" s="70" t="s">
        <v>876</v>
      </c>
      <c r="D57" s="63" t="s">
        <v>612</v>
      </c>
      <c r="E57" s="422">
        <v>135.0</v>
      </c>
      <c r="F57" s="217" t="str">
        <f t="shared" si="7"/>
        <v>#REF!</v>
      </c>
      <c r="G57" s="192" t="str">
        <f t="shared" si="8"/>
        <v>#REF!</v>
      </c>
      <c r="H57" s="6"/>
      <c r="I57" s="6"/>
      <c r="J57" s="6"/>
      <c r="K57" s="6"/>
      <c r="L57" s="6"/>
      <c r="M57" s="6"/>
      <c r="N57" s="6"/>
      <c r="O57" s="6"/>
      <c r="P57" s="6"/>
      <c r="Q57" s="6"/>
      <c r="R57" s="6"/>
      <c r="S57" s="6"/>
      <c r="T57" s="6"/>
      <c r="U57" s="6"/>
      <c r="V57" s="6"/>
      <c r="W57" s="6"/>
      <c r="X57" s="6"/>
      <c r="Y57" s="6"/>
      <c r="Z57" s="6"/>
    </row>
    <row r="58" ht="12.0" hidden="1" customHeight="1" outlineLevel="2">
      <c r="A58" s="6"/>
      <c r="B58" s="421" t="s">
        <v>1739</v>
      </c>
      <c r="C58" s="70" t="s">
        <v>878</v>
      </c>
      <c r="D58" s="63" t="s">
        <v>612</v>
      </c>
      <c r="E58" s="422">
        <v>12.0</v>
      </c>
      <c r="F58" s="217" t="str">
        <f t="shared" si="7"/>
        <v>#REF!</v>
      </c>
      <c r="G58" s="192" t="str">
        <f t="shared" si="8"/>
        <v>#REF!</v>
      </c>
      <c r="H58" s="6"/>
      <c r="I58" s="6"/>
      <c r="J58" s="6"/>
      <c r="K58" s="6"/>
      <c r="L58" s="6"/>
      <c r="M58" s="6"/>
      <c r="N58" s="6"/>
      <c r="O58" s="6"/>
      <c r="P58" s="6"/>
      <c r="Q58" s="6"/>
      <c r="R58" s="6"/>
      <c r="S58" s="6"/>
      <c r="T58" s="6"/>
      <c r="U58" s="6"/>
      <c r="V58" s="6"/>
      <c r="W58" s="6"/>
      <c r="X58" s="6"/>
      <c r="Y58" s="6"/>
      <c r="Z58" s="6"/>
    </row>
    <row r="59" ht="12.0" hidden="1" customHeight="1" outlineLevel="2">
      <c r="A59" s="6"/>
      <c r="B59" s="421" t="s">
        <v>1739</v>
      </c>
      <c r="C59" s="70" t="s">
        <v>880</v>
      </c>
      <c r="D59" s="63" t="s">
        <v>612</v>
      </c>
      <c r="E59" s="422">
        <v>205.0</v>
      </c>
      <c r="F59" s="217" t="str">
        <f t="shared" si="7"/>
        <v>#REF!</v>
      </c>
      <c r="G59" s="192" t="str">
        <f t="shared" si="8"/>
        <v>#REF!</v>
      </c>
      <c r="H59" s="6"/>
      <c r="I59" s="6"/>
      <c r="J59" s="6"/>
      <c r="K59" s="6"/>
      <c r="L59" s="6"/>
      <c r="M59" s="6"/>
      <c r="N59" s="6"/>
      <c r="O59" s="6"/>
      <c r="P59" s="6"/>
      <c r="Q59" s="6"/>
      <c r="R59" s="6"/>
      <c r="S59" s="6"/>
      <c r="T59" s="6"/>
      <c r="U59" s="6"/>
      <c r="V59" s="6"/>
      <c r="W59" s="6"/>
      <c r="X59" s="6"/>
      <c r="Y59" s="6"/>
      <c r="Z59" s="6"/>
    </row>
    <row r="60" ht="12.0" hidden="1" customHeight="1" outlineLevel="2">
      <c r="A60" s="6"/>
      <c r="B60" s="421" t="s">
        <v>1739</v>
      </c>
      <c r="C60" s="70" t="s">
        <v>882</v>
      </c>
      <c r="D60" s="63" t="s">
        <v>612</v>
      </c>
      <c r="E60" s="422">
        <v>20.0</v>
      </c>
      <c r="F60" s="217" t="str">
        <f t="shared" si="7"/>
        <v>#REF!</v>
      </c>
      <c r="G60" s="192" t="str">
        <f t="shared" si="8"/>
        <v>#REF!</v>
      </c>
      <c r="H60" s="6"/>
      <c r="I60" s="6"/>
      <c r="J60" s="6"/>
      <c r="K60" s="6"/>
      <c r="L60" s="6"/>
      <c r="M60" s="6"/>
      <c r="N60" s="6"/>
      <c r="O60" s="6"/>
      <c r="P60" s="6"/>
      <c r="Q60" s="6"/>
      <c r="R60" s="6"/>
      <c r="S60" s="6"/>
      <c r="T60" s="6"/>
      <c r="U60" s="6"/>
      <c r="V60" s="6"/>
      <c r="W60" s="6"/>
      <c r="X60" s="6"/>
      <c r="Y60" s="6"/>
      <c r="Z60" s="6"/>
    </row>
    <row r="61" ht="12.0" hidden="1" customHeight="1" outlineLevel="2">
      <c r="A61" s="6"/>
      <c r="B61" s="421" t="s">
        <v>1739</v>
      </c>
      <c r="C61" s="70" t="s">
        <v>884</v>
      </c>
      <c r="D61" s="63" t="s">
        <v>612</v>
      </c>
      <c r="E61" s="422">
        <v>8.0</v>
      </c>
      <c r="F61" s="217" t="str">
        <f t="shared" si="7"/>
        <v>#REF!</v>
      </c>
      <c r="G61" s="192" t="str">
        <f t="shared" si="8"/>
        <v>#REF!</v>
      </c>
      <c r="H61" s="6"/>
      <c r="I61" s="6"/>
      <c r="J61" s="6"/>
      <c r="K61" s="6"/>
      <c r="L61" s="6"/>
      <c r="M61" s="6"/>
      <c r="N61" s="6"/>
      <c r="O61" s="6"/>
      <c r="P61" s="6"/>
      <c r="Q61" s="6"/>
      <c r="R61" s="6"/>
      <c r="S61" s="6"/>
      <c r="T61" s="6"/>
      <c r="U61" s="6"/>
      <c r="V61" s="6"/>
      <c r="W61" s="6"/>
      <c r="X61" s="6"/>
      <c r="Y61" s="6"/>
      <c r="Z61" s="6"/>
    </row>
    <row r="62" ht="12.0" hidden="1" customHeight="1" outlineLevel="2">
      <c r="A62" s="6"/>
      <c r="B62" s="421" t="s">
        <v>1739</v>
      </c>
      <c r="C62" s="70" t="s">
        <v>886</v>
      </c>
      <c r="D62" s="63" t="s">
        <v>612</v>
      </c>
      <c r="E62" s="422">
        <v>10.0</v>
      </c>
      <c r="F62" s="217" t="str">
        <f t="shared" si="7"/>
        <v>#REF!</v>
      </c>
      <c r="G62" s="192" t="str">
        <f t="shared" si="8"/>
        <v>#REF!</v>
      </c>
      <c r="H62" s="6"/>
      <c r="I62" s="6"/>
      <c r="J62" s="6"/>
      <c r="K62" s="6"/>
      <c r="L62" s="6"/>
      <c r="M62" s="6"/>
      <c r="N62" s="6"/>
      <c r="O62" s="6"/>
      <c r="P62" s="6"/>
      <c r="Q62" s="6"/>
      <c r="R62" s="6"/>
      <c r="S62" s="6"/>
      <c r="T62" s="6"/>
      <c r="U62" s="6"/>
      <c r="V62" s="6"/>
      <c r="W62" s="6"/>
      <c r="X62" s="6"/>
      <c r="Y62" s="6"/>
      <c r="Z62" s="6"/>
    </row>
    <row r="63" ht="12.0" hidden="1" customHeight="1" outlineLevel="2">
      <c r="A63" s="6"/>
      <c r="B63" s="421" t="s">
        <v>1739</v>
      </c>
      <c r="C63" s="70" t="s">
        <v>888</v>
      </c>
      <c r="D63" s="63" t="s">
        <v>612</v>
      </c>
      <c r="E63" s="422">
        <v>4.0</v>
      </c>
      <c r="F63" s="217" t="str">
        <f t="shared" si="7"/>
        <v>#REF!</v>
      </c>
      <c r="G63" s="192" t="str">
        <f t="shared" si="8"/>
        <v>#REF!</v>
      </c>
      <c r="H63" s="6"/>
      <c r="I63" s="6"/>
      <c r="J63" s="6"/>
      <c r="K63" s="6"/>
      <c r="L63" s="6"/>
      <c r="M63" s="6"/>
      <c r="N63" s="6"/>
      <c r="O63" s="6"/>
      <c r="P63" s="6"/>
      <c r="Q63" s="6"/>
      <c r="R63" s="6"/>
      <c r="S63" s="6"/>
      <c r="T63" s="6"/>
      <c r="U63" s="6"/>
      <c r="V63" s="6"/>
      <c r="W63" s="6"/>
      <c r="X63" s="6"/>
      <c r="Y63" s="6"/>
      <c r="Z63" s="6"/>
    </row>
    <row r="64" ht="12.0" hidden="1" customHeight="1" outlineLevel="2">
      <c r="A64" s="6"/>
      <c r="B64" s="421" t="s">
        <v>1739</v>
      </c>
      <c r="C64" s="70" t="s">
        <v>890</v>
      </c>
      <c r="D64" s="63" t="s">
        <v>612</v>
      </c>
      <c r="E64" s="422">
        <v>734.0</v>
      </c>
      <c r="F64" s="217" t="str">
        <f t="shared" si="7"/>
        <v>#REF!</v>
      </c>
      <c r="G64" s="192" t="str">
        <f t="shared" si="8"/>
        <v>#REF!</v>
      </c>
      <c r="H64" s="6"/>
      <c r="I64" s="6"/>
      <c r="J64" s="6"/>
      <c r="K64" s="6"/>
      <c r="L64" s="6"/>
      <c r="M64" s="6"/>
      <c r="N64" s="6"/>
      <c r="O64" s="6"/>
      <c r="P64" s="6"/>
      <c r="Q64" s="6"/>
      <c r="R64" s="6"/>
      <c r="S64" s="6"/>
      <c r="T64" s="6"/>
      <c r="U64" s="6"/>
      <c r="V64" s="6"/>
      <c r="W64" s="6"/>
      <c r="X64" s="6"/>
      <c r="Y64" s="6"/>
      <c r="Z64" s="6"/>
    </row>
    <row r="65" ht="12.0" hidden="1" customHeight="1" outlineLevel="2">
      <c r="A65" s="6"/>
      <c r="B65" s="421" t="s">
        <v>1739</v>
      </c>
      <c r="C65" s="70" t="s">
        <v>892</v>
      </c>
      <c r="D65" s="63" t="s">
        <v>612</v>
      </c>
      <c r="E65" s="422">
        <v>123.0</v>
      </c>
      <c r="F65" s="217" t="str">
        <f t="shared" si="7"/>
        <v>#REF!</v>
      </c>
      <c r="G65" s="192" t="str">
        <f t="shared" si="8"/>
        <v>#REF!</v>
      </c>
      <c r="H65" s="6"/>
      <c r="I65" s="6"/>
      <c r="J65" s="6"/>
      <c r="K65" s="6"/>
      <c r="L65" s="6"/>
      <c r="M65" s="6"/>
      <c r="N65" s="6"/>
      <c r="O65" s="6"/>
      <c r="P65" s="6"/>
      <c r="Q65" s="6"/>
      <c r="R65" s="6"/>
      <c r="S65" s="6"/>
      <c r="T65" s="6"/>
      <c r="U65" s="6"/>
      <c r="V65" s="6"/>
      <c r="W65" s="6"/>
      <c r="X65" s="6"/>
      <c r="Y65" s="6"/>
      <c r="Z65" s="6"/>
    </row>
    <row r="66" ht="12.0" hidden="1" customHeight="1" outlineLevel="2">
      <c r="A66" s="6"/>
      <c r="B66" s="421" t="s">
        <v>1739</v>
      </c>
      <c r="C66" s="70" t="s">
        <v>894</v>
      </c>
      <c r="D66" s="63" t="s">
        <v>612</v>
      </c>
      <c r="E66" s="422">
        <v>39.0</v>
      </c>
      <c r="F66" s="217" t="str">
        <f t="shared" si="7"/>
        <v>#REF!</v>
      </c>
      <c r="G66" s="192" t="str">
        <f t="shared" si="8"/>
        <v>#REF!</v>
      </c>
      <c r="H66" s="6"/>
      <c r="I66" s="6"/>
      <c r="J66" s="6"/>
      <c r="K66" s="6"/>
      <c r="L66" s="6"/>
      <c r="M66" s="6"/>
      <c r="N66" s="6"/>
      <c r="O66" s="6"/>
      <c r="P66" s="6"/>
      <c r="Q66" s="6"/>
      <c r="R66" s="6"/>
      <c r="S66" s="6"/>
      <c r="T66" s="6"/>
      <c r="U66" s="6"/>
      <c r="V66" s="6"/>
      <c r="W66" s="6"/>
      <c r="X66" s="6"/>
      <c r="Y66" s="6"/>
      <c r="Z66" s="6"/>
    </row>
    <row r="67" ht="12.0" hidden="1" customHeight="1" outlineLevel="2">
      <c r="A67" s="6"/>
      <c r="B67" s="421" t="s">
        <v>1739</v>
      </c>
      <c r="C67" s="70" t="s">
        <v>896</v>
      </c>
      <c r="D67" s="63" t="s">
        <v>612</v>
      </c>
      <c r="E67" s="422">
        <v>42.0</v>
      </c>
      <c r="F67" s="217" t="str">
        <f t="shared" si="7"/>
        <v>#REF!</v>
      </c>
      <c r="G67" s="192" t="str">
        <f t="shared" si="8"/>
        <v>#REF!</v>
      </c>
      <c r="H67" s="6"/>
      <c r="I67" s="6"/>
      <c r="J67" s="6"/>
      <c r="K67" s="6"/>
      <c r="L67" s="6"/>
      <c r="M67" s="6"/>
      <c r="N67" s="6"/>
      <c r="O67" s="6"/>
      <c r="P67" s="6"/>
      <c r="Q67" s="6"/>
      <c r="R67" s="6"/>
      <c r="S67" s="6"/>
      <c r="T67" s="6"/>
      <c r="U67" s="6"/>
      <c r="V67" s="6"/>
      <c r="W67" s="6"/>
      <c r="X67" s="6"/>
      <c r="Y67" s="6"/>
      <c r="Z67" s="6"/>
    </row>
    <row r="68" ht="12.0" hidden="1" customHeight="1" outlineLevel="2">
      <c r="A68" s="6"/>
      <c r="B68" s="421" t="s">
        <v>1739</v>
      </c>
      <c r="C68" s="70" t="s">
        <v>898</v>
      </c>
      <c r="D68" s="63" t="s">
        <v>612</v>
      </c>
      <c r="E68" s="422">
        <v>4.0</v>
      </c>
      <c r="F68" s="217" t="str">
        <f t="shared" si="7"/>
        <v>#REF!</v>
      </c>
      <c r="G68" s="192" t="str">
        <f t="shared" si="8"/>
        <v>#REF!</v>
      </c>
      <c r="H68" s="6"/>
      <c r="I68" s="6"/>
      <c r="J68" s="6"/>
      <c r="K68" s="6"/>
      <c r="L68" s="6"/>
      <c r="M68" s="6"/>
      <c r="N68" s="6"/>
      <c r="O68" s="6"/>
      <c r="P68" s="6"/>
      <c r="Q68" s="6"/>
      <c r="R68" s="6"/>
      <c r="S68" s="6"/>
      <c r="T68" s="6"/>
      <c r="U68" s="6"/>
      <c r="V68" s="6"/>
      <c r="W68" s="6"/>
      <c r="X68" s="6"/>
      <c r="Y68" s="6"/>
      <c r="Z68" s="6"/>
    </row>
    <row r="69" ht="12.0" hidden="1" customHeight="1" outlineLevel="2">
      <c r="A69" s="6"/>
      <c r="B69" s="421" t="s">
        <v>1739</v>
      </c>
      <c r="C69" s="70" t="s">
        <v>900</v>
      </c>
      <c r="D69" s="63" t="s">
        <v>612</v>
      </c>
      <c r="E69" s="422">
        <v>2.0</v>
      </c>
      <c r="F69" s="217" t="str">
        <f t="shared" si="7"/>
        <v>#REF!</v>
      </c>
      <c r="G69" s="192" t="str">
        <f t="shared" si="8"/>
        <v>#REF!</v>
      </c>
      <c r="H69" s="6"/>
      <c r="I69" s="6"/>
      <c r="J69" s="6"/>
      <c r="K69" s="6"/>
      <c r="L69" s="6"/>
      <c r="M69" s="6"/>
      <c r="N69" s="6"/>
      <c r="O69" s="6"/>
      <c r="P69" s="6"/>
      <c r="Q69" s="6"/>
      <c r="R69" s="6"/>
      <c r="S69" s="6"/>
      <c r="T69" s="6"/>
      <c r="U69" s="6"/>
      <c r="V69" s="6"/>
      <c r="W69" s="6"/>
      <c r="X69" s="6"/>
      <c r="Y69" s="6"/>
      <c r="Z69" s="6"/>
    </row>
    <row r="70" ht="12.0" hidden="1" customHeight="1" outlineLevel="2">
      <c r="A70" s="6"/>
      <c r="B70" s="421" t="s">
        <v>1739</v>
      </c>
      <c r="C70" s="70" t="s">
        <v>902</v>
      </c>
      <c r="D70" s="63" t="s">
        <v>612</v>
      </c>
      <c r="E70" s="422">
        <v>125.0</v>
      </c>
      <c r="F70" s="217" t="str">
        <f t="shared" si="7"/>
        <v>#REF!</v>
      </c>
      <c r="G70" s="192" t="str">
        <f t="shared" si="8"/>
        <v>#REF!</v>
      </c>
      <c r="H70" s="6"/>
      <c r="I70" s="6"/>
      <c r="J70" s="6"/>
      <c r="K70" s="6"/>
      <c r="L70" s="6"/>
      <c r="M70" s="6"/>
      <c r="N70" s="6"/>
      <c r="O70" s="6"/>
      <c r="P70" s="6"/>
      <c r="Q70" s="6"/>
      <c r="R70" s="6"/>
      <c r="S70" s="6"/>
      <c r="T70" s="6"/>
      <c r="U70" s="6"/>
      <c r="V70" s="6"/>
      <c r="W70" s="6"/>
      <c r="X70" s="6"/>
      <c r="Y70" s="6"/>
      <c r="Z70" s="6"/>
    </row>
    <row r="71" ht="12.0" hidden="1" customHeight="1" outlineLevel="1">
      <c r="A71" s="6"/>
      <c r="B71" s="415" t="s">
        <v>1739</v>
      </c>
      <c r="C71" s="416" t="s">
        <v>904</v>
      </c>
      <c r="D71" s="417"/>
      <c r="E71" s="418"/>
      <c r="F71" s="419"/>
      <c r="G71" s="420" t="str">
        <f>SUM(G72:G78)</f>
        <v>#REF!</v>
      </c>
      <c r="H71" s="6"/>
      <c r="I71" s="6"/>
      <c r="J71" s="6"/>
      <c r="K71" s="6"/>
      <c r="L71" s="6"/>
      <c r="M71" s="6"/>
      <c r="N71" s="6"/>
      <c r="O71" s="6"/>
      <c r="P71" s="6"/>
      <c r="Q71" s="6"/>
      <c r="R71" s="6"/>
      <c r="S71" s="6"/>
      <c r="T71" s="6"/>
      <c r="U71" s="6"/>
      <c r="V71" s="6"/>
      <c r="W71" s="6"/>
      <c r="X71" s="6"/>
      <c r="Y71" s="6"/>
      <c r="Z71" s="6"/>
    </row>
    <row r="72" ht="12.0" hidden="1" customHeight="1" outlineLevel="2">
      <c r="A72" s="6"/>
      <c r="B72" s="421" t="s">
        <v>1739</v>
      </c>
      <c r="C72" s="70" t="s">
        <v>906</v>
      </c>
      <c r="D72" s="63" t="s">
        <v>612</v>
      </c>
      <c r="E72" s="422">
        <v>187.0</v>
      </c>
      <c r="F72" s="217" t="str">
        <f t="shared" ref="F72:F78" si="9">#REF!</f>
        <v>#REF!</v>
      </c>
      <c r="G72" s="192" t="str">
        <f t="shared" ref="G72:G78" si="10">ROUND(E72*F72, 0)</f>
        <v>#REF!</v>
      </c>
      <c r="H72" s="6"/>
      <c r="I72" s="6"/>
      <c r="J72" s="6"/>
      <c r="K72" s="6"/>
      <c r="L72" s="6"/>
      <c r="M72" s="6"/>
      <c r="N72" s="6"/>
      <c r="O72" s="6"/>
      <c r="P72" s="6"/>
      <c r="Q72" s="6"/>
      <c r="R72" s="6"/>
      <c r="S72" s="6"/>
      <c r="T72" s="6"/>
      <c r="U72" s="6"/>
      <c r="V72" s="6"/>
      <c r="W72" s="6"/>
      <c r="X72" s="6"/>
      <c r="Y72" s="6"/>
      <c r="Z72" s="6"/>
    </row>
    <row r="73" ht="12.0" hidden="1" customHeight="1" outlineLevel="2">
      <c r="A73" s="6"/>
      <c r="B73" s="421" t="s">
        <v>1739</v>
      </c>
      <c r="C73" s="70" t="s">
        <v>908</v>
      </c>
      <c r="D73" s="63" t="s">
        <v>612</v>
      </c>
      <c r="E73" s="422">
        <v>4.0</v>
      </c>
      <c r="F73" s="217" t="str">
        <f t="shared" si="9"/>
        <v>#REF!</v>
      </c>
      <c r="G73" s="192" t="str">
        <f t="shared" si="10"/>
        <v>#REF!</v>
      </c>
      <c r="H73" s="6"/>
      <c r="I73" s="6"/>
      <c r="J73" s="6"/>
      <c r="K73" s="6"/>
      <c r="L73" s="6"/>
      <c r="M73" s="6"/>
      <c r="N73" s="6"/>
      <c r="O73" s="6"/>
      <c r="P73" s="6"/>
      <c r="Q73" s="6"/>
      <c r="R73" s="6"/>
      <c r="S73" s="6"/>
      <c r="T73" s="6"/>
      <c r="U73" s="6"/>
      <c r="V73" s="6"/>
      <c r="W73" s="6"/>
      <c r="X73" s="6"/>
      <c r="Y73" s="6"/>
      <c r="Z73" s="6"/>
    </row>
    <row r="74" ht="12.0" hidden="1" customHeight="1" outlineLevel="2">
      <c r="A74" s="6"/>
      <c r="B74" s="421" t="s">
        <v>1739</v>
      </c>
      <c r="C74" s="70" t="s">
        <v>910</v>
      </c>
      <c r="D74" s="63" t="s">
        <v>612</v>
      </c>
      <c r="E74" s="422">
        <v>32.0</v>
      </c>
      <c r="F74" s="217" t="str">
        <f t="shared" si="9"/>
        <v>#REF!</v>
      </c>
      <c r="G74" s="192" t="str">
        <f t="shared" si="10"/>
        <v>#REF!</v>
      </c>
      <c r="H74" s="6"/>
      <c r="I74" s="6"/>
      <c r="J74" s="6"/>
      <c r="K74" s="6"/>
      <c r="L74" s="6"/>
      <c r="M74" s="6"/>
      <c r="N74" s="6"/>
      <c r="O74" s="6"/>
      <c r="P74" s="6"/>
      <c r="Q74" s="6"/>
      <c r="R74" s="6"/>
      <c r="S74" s="6"/>
      <c r="T74" s="6"/>
      <c r="U74" s="6"/>
      <c r="V74" s="6"/>
      <c r="W74" s="6"/>
      <c r="X74" s="6"/>
      <c r="Y74" s="6"/>
      <c r="Z74" s="6"/>
    </row>
    <row r="75" ht="12.0" hidden="1" customHeight="1" outlineLevel="2">
      <c r="A75" s="6"/>
      <c r="B75" s="421" t="s">
        <v>1739</v>
      </c>
      <c r="C75" s="70" t="s">
        <v>912</v>
      </c>
      <c r="D75" s="63" t="s">
        <v>612</v>
      </c>
      <c r="E75" s="422">
        <v>1.0</v>
      </c>
      <c r="F75" s="217" t="str">
        <f t="shared" si="9"/>
        <v>#REF!</v>
      </c>
      <c r="G75" s="192" t="str">
        <f t="shared" si="10"/>
        <v>#REF!</v>
      </c>
      <c r="H75" s="6"/>
      <c r="I75" s="6"/>
      <c r="J75" s="6"/>
      <c r="K75" s="6"/>
      <c r="L75" s="6"/>
      <c r="M75" s="6"/>
      <c r="N75" s="6"/>
      <c r="O75" s="6"/>
      <c r="P75" s="6"/>
      <c r="Q75" s="6"/>
      <c r="R75" s="6"/>
      <c r="S75" s="6"/>
      <c r="T75" s="6"/>
      <c r="U75" s="6"/>
      <c r="V75" s="6"/>
      <c r="W75" s="6"/>
      <c r="X75" s="6"/>
      <c r="Y75" s="6"/>
      <c r="Z75" s="6"/>
    </row>
    <row r="76" ht="12.0" hidden="1" customHeight="1" outlineLevel="2">
      <c r="A76" s="6"/>
      <c r="B76" s="421" t="s">
        <v>1739</v>
      </c>
      <c r="C76" s="70" t="s">
        <v>914</v>
      </c>
      <c r="D76" s="63" t="s">
        <v>612</v>
      </c>
      <c r="E76" s="422">
        <v>4.0</v>
      </c>
      <c r="F76" s="217" t="str">
        <f t="shared" si="9"/>
        <v>#REF!</v>
      </c>
      <c r="G76" s="192" t="str">
        <f t="shared" si="10"/>
        <v>#REF!</v>
      </c>
      <c r="H76" s="6"/>
      <c r="I76" s="6"/>
      <c r="J76" s="6"/>
      <c r="K76" s="6"/>
      <c r="L76" s="6"/>
      <c r="M76" s="6"/>
      <c r="N76" s="6"/>
      <c r="O76" s="6"/>
      <c r="P76" s="6"/>
      <c r="Q76" s="6"/>
      <c r="R76" s="6"/>
      <c r="S76" s="6"/>
      <c r="T76" s="6"/>
      <c r="U76" s="6"/>
      <c r="V76" s="6"/>
      <c r="W76" s="6"/>
      <c r="X76" s="6"/>
      <c r="Y76" s="6"/>
      <c r="Z76" s="6"/>
    </row>
    <row r="77" ht="12.0" hidden="1" customHeight="1" outlineLevel="2">
      <c r="A77" s="6"/>
      <c r="B77" s="421" t="s">
        <v>1739</v>
      </c>
      <c r="C77" s="70" t="s">
        <v>916</v>
      </c>
      <c r="D77" s="63" t="s">
        <v>612</v>
      </c>
      <c r="E77" s="422">
        <v>24.0</v>
      </c>
      <c r="F77" s="217" t="str">
        <f t="shared" si="9"/>
        <v>#REF!</v>
      </c>
      <c r="G77" s="192" t="str">
        <f t="shared" si="10"/>
        <v>#REF!</v>
      </c>
      <c r="H77" s="6"/>
      <c r="I77" s="6"/>
      <c r="J77" s="6"/>
      <c r="K77" s="6"/>
      <c r="L77" s="6"/>
      <c r="M77" s="6"/>
      <c r="N77" s="6"/>
      <c r="O77" s="6"/>
      <c r="P77" s="6"/>
      <c r="Q77" s="6"/>
      <c r="R77" s="6"/>
      <c r="S77" s="6"/>
      <c r="T77" s="6"/>
      <c r="U77" s="6"/>
      <c r="V77" s="6"/>
      <c r="W77" s="6"/>
      <c r="X77" s="6"/>
      <c r="Y77" s="6"/>
      <c r="Z77" s="6"/>
    </row>
    <row r="78" ht="12.0" hidden="1" customHeight="1" outlineLevel="2">
      <c r="A78" s="6"/>
      <c r="B78" s="421" t="s">
        <v>1739</v>
      </c>
      <c r="C78" s="70" t="s">
        <v>918</v>
      </c>
      <c r="D78" s="63" t="s">
        <v>612</v>
      </c>
      <c r="E78" s="422">
        <v>3.0</v>
      </c>
      <c r="F78" s="217" t="str">
        <f t="shared" si="9"/>
        <v>#REF!</v>
      </c>
      <c r="G78" s="192" t="str">
        <f t="shared" si="10"/>
        <v>#REF!</v>
      </c>
      <c r="H78" s="6"/>
      <c r="I78" s="6"/>
      <c r="J78" s="6"/>
      <c r="K78" s="6"/>
      <c r="L78" s="6"/>
      <c r="M78" s="6"/>
      <c r="N78" s="6"/>
      <c r="O78" s="6"/>
      <c r="P78" s="6"/>
      <c r="Q78" s="6"/>
      <c r="R78" s="6"/>
      <c r="S78" s="6"/>
      <c r="T78" s="6"/>
      <c r="U78" s="6"/>
      <c r="V78" s="6"/>
      <c r="W78" s="6"/>
      <c r="X78" s="6"/>
      <c r="Y78" s="6"/>
      <c r="Z78" s="6"/>
    </row>
    <row r="79" ht="12.0" hidden="1" customHeight="1" outlineLevel="1">
      <c r="A79" s="6"/>
      <c r="B79" s="415" t="s">
        <v>1739</v>
      </c>
      <c r="C79" s="416" t="s">
        <v>920</v>
      </c>
      <c r="D79" s="417"/>
      <c r="E79" s="418"/>
      <c r="F79" s="419"/>
      <c r="G79" s="420" t="str">
        <f>SUM(G80:G99)</f>
        <v>#REF!</v>
      </c>
      <c r="H79" s="6"/>
      <c r="I79" s="6"/>
      <c r="J79" s="6"/>
      <c r="K79" s="6"/>
      <c r="L79" s="6"/>
      <c r="M79" s="6"/>
      <c r="N79" s="6"/>
      <c r="O79" s="6"/>
      <c r="P79" s="6"/>
      <c r="Q79" s="6"/>
      <c r="R79" s="6"/>
      <c r="S79" s="6"/>
      <c r="T79" s="6"/>
      <c r="U79" s="6"/>
      <c r="V79" s="6"/>
      <c r="W79" s="6"/>
      <c r="X79" s="6"/>
      <c r="Y79" s="6"/>
      <c r="Z79" s="6"/>
    </row>
    <row r="80" ht="12.0" hidden="1" customHeight="1" outlineLevel="2">
      <c r="A80" s="6"/>
      <c r="B80" s="421" t="s">
        <v>1739</v>
      </c>
      <c r="C80" s="70" t="s">
        <v>922</v>
      </c>
      <c r="D80" s="63" t="s">
        <v>780</v>
      </c>
      <c r="E80" s="422">
        <v>8195.0</v>
      </c>
      <c r="F80" s="217" t="str">
        <f t="shared" ref="F80:F99" si="11">#REF!</f>
        <v>#REF!</v>
      </c>
      <c r="G80" s="192" t="str">
        <f t="shared" ref="G80:G99" si="12">ROUND(E80*F80, 0)</f>
        <v>#REF!</v>
      </c>
      <c r="H80" s="6"/>
      <c r="I80" s="6"/>
      <c r="J80" s="6"/>
      <c r="K80" s="6"/>
      <c r="L80" s="6"/>
      <c r="M80" s="6"/>
      <c r="N80" s="6"/>
      <c r="O80" s="6"/>
      <c r="P80" s="6"/>
      <c r="Q80" s="6"/>
      <c r="R80" s="6"/>
      <c r="S80" s="6"/>
      <c r="T80" s="6"/>
      <c r="U80" s="6"/>
      <c r="V80" s="6"/>
      <c r="W80" s="6"/>
      <c r="X80" s="6"/>
      <c r="Y80" s="6"/>
      <c r="Z80" s="6"/>
    </row>
    <row r="81" ht="12.0" hidden="1" customHeight="1" outlineLevel="2">
      <c r="A81" s="6"/>
      <c r="B81" s="421" t="s">
        <v>1739</v>
      </c>
      <c r="C81" s="70" t="s">
        <v>924</v>
      </c>
      <c r="D81" s="63" t="s">
        <v>780</v>
      </c>
      <c r="E81" s="422">
        <v>689.0</v>
      </c>
      <c r="F81" s="217" t="str">
        <f t="shared" si="11"/>
        <v>#REF!</v>
      </c>
      <c r="G81" s="192" t="str">
        <f t="shared" si="12"/>
        <v>#REF!</v>
      </c>
      <c r="H81" s="6"/>
      <c r="I81" s="6"/>
      <c r="J81" s="6"/>
      <c r="K81" s="6"/>
      <c r="L81" s="6"/>
      <c r="M81" s="6"/>
      <c r="N81" s="6"/>
      <c r="O81" s="6"/>
      <c r="P81" s="6"/>
      <c r="Q81" s="6"/>
      <c r="R81" s="6"/>
      <c r="S81" s="6"/>
      <c r="T81" s="6"/>
      <c r="U81" s="6"/>
      <c r="V81" s="6"/>
      <c r="W81" s="6"/>
      <c r="X81" s="6"/>
      <c r="Y81" s="6"/>
      <c r="Z81" s="6"/>
    </row>
    <row r="82" ht="12.0" hidden="1" customHeight="1" outlineLevel="2">
      <c r="A82" s="6"/>
      <c r="B82" s="421" t="s">
        <v>1739</v>
      </c>
      <c r="C82" s="70" t="s">
        <v>926</v>
      </c>
      <c r="D82" s="63" t="s">
        <v>780</v>
      </c>
      <c r="E82" s="422">
        <v>80.0</v>
      </c>
      <c r="F82" s="217" t="str">
        <f t="shared" si="11"/>
        <v>#REF!</v>
      </c>
      <c r="G82" s="192" t="str">
        <f t="shared" si="12"/>
        <v>#REF!</v>
      </c>
      <c r="H82" s="6"/>
      <c r="I82" s="6"/>
      <c r="J82" s="6"/>
      <c r="K82" s="6"/>
      <c r="L82" s="6"/>
      <c r="M82" s="6"/>
      <c r="N82" s="6"/>
      <c r="O82" s="6"/>
      <c r="P82" s="6"/>
      <c r="Q82" s="6"/>
      <c r="R82" s="6"/>
      <c r="S82" s="6"/>
      <c r="T82" s="6"/>
      <c r="U82" s="6"/>
      <c r="V82" s="6"/>
      <c r="W82" s="6"/>
      <c r="X82" s="6"/>
      <c r="Y82" s="6"/>
      <c r="Z82" s="6"/>
    </row>
    <row r="83" ht="12.0" hidden="1" customHeight="1" outlineLevel="2">
      <c r="A83" s="6"/>
      <c r="B83" s="421" t="s">
        <v>1739</v>
      </c>
      <c r="C83" s="70" t="s">
        <v>928</v>
      </c>
      <c r="D83" s="63" t="s">
        <v>635</v>
      </c>
      <c r="E83" s="422">
        <v>3750.0</v>
      </c>
      <c r="F83" s="217" t="str">
        <f t="shared" si="11"/>
        <v>#REF!</v>
      </c>
      <c r="G83" s="192" t="str">
        <f t="shared" si="12"/>
        <v>#REF!</v>
      </c>
      <c r="H83" s="6"/>
      <c r="I83" s="6"/>
      <c r="J83" s="6"/>
      <c r="K83" s="6"/>
      <c r="L83" s="6"/>
      <c r="M83" s="6"/>
      <c r="N83" s="6"/>
      <c r="O83" s="6"/>
      <c r="P83" s="6"/>
      <c r="Q83" s="6"/>
      <c r="R83" s="6"/>
      <c r="S83" s="6"/>
      <c r="T83" s="6"/>
      <c r="U83" s="6"/>
      <c r="V83" s="6"/>
      <c r="W83" s="6"/>
      <c r="X83" s="6"/>
      <c r="Y83" s="6"/>
      <c r="Z83" s="6"/>
    </row>
    <row r="84" ht="12.0" hidden="1" customHeight="1" outlineLevel="2">
      <c r="A84" s="6"/>
      <c r="B84" s="421" t="s">
        <v>1739</v>
      </c>
      <c r="C84" s="70" t="s">
        <v>930</v>
      </c>
      <c r="D84" s="63" t="s">
        <v>780</v>
      </c>
      <c r="E84" s="422">
        <v>75.0</v>
      </c>
      <c r="F84" s="217" t="str">
        <f t="shared" si="11"/>
        <v>#REF!</v>
      </c>
      <c r="G84" s="192" t="str">
        <f t="shared" si="12"/>
        <v>#REF!</v>
      </c>
      <c r="H84" s="6"/>
      <c r="I84" s="6"/>
      <c r="J84" s="6"/>
      <c r="K84" s="6"/>
      <c r="L84" s="6"/>
      <c r="M84" s="6"/>
      <c r="N84" s="6"/>
      <c r="O84" s="6"/>
      <c r="P84" s="6"/>
      <c r="Q84" s="6"/>
      <c r="R84" s="6"/>
      <c r="S84" s="6"/>
      <c r="T84" s="6"/>
      <c r="U84" s="6"/>
      <c r="V84" s="6"/>
      <c r="W84" s="6"/>
      <c r="X84" s="6"/>
      <c r="Y84" s="6"/>
      <c r="Z84" s="6"/>
    </row>
    <row r="85" ht="12.0" hidden="1" customHeight="1" outlineLevel="2">
      <c r="A85" s="6"/>
      <c r="B85" s="421" t="s">
        <v>1739</v>
      </c>
      <c r="C85" s="70" t="s">
        <v>932</v>
      </c>
      <c r="D85" s="63" t="s">
        <v>780</v>
      </c>
      <c r="E85" s="422">
        <v>14.0</v>
      </c>
      <c r="F85" s="217" t="str">
        <f t="shared" si="11"/>
        <v>#REF!</v>
      </c>
      <c r="G85" s="192" t="str">
        <f t="shared" si="12"/>
        <v>#REF!</v>
      </c>
      <c r="H85" s="6"/>
      <c r="I85" s="6"/>
      <c r="J85" s="6"/>
      <c r="K85" s="6"/>
      <c r="L85" s="6"/>
      <c r="M85" s="6"/>
      <c r="N85" s="6"/>
      <c r="O85" s="6"/>
      <c r="P85" s="6"/>
      <c r="Q85" s="6"/>
      <c r="R85" s="6"/>
      <c r="S85" s="6"/>
      <c r="T85" s="6"/>
      <c r="U85" s="6"/>
      <c r="V85" s="6"/>
      <c r="W85" s="6"/>
      <c r="X85" s="6"/>
      <c r="Y85" s="6"/>
      <c r="Z85" s="6"/>
    </row>
    <row r="86" ht="12.0" hidden="1" customHeight="1" outlineLevel="2">
      <c r="A86" s="6"/>
      <c r="B86" s="421" t="s">
        <v>1739</v>
      </c>
      <c r="C86" s="70" t="s">
        <v>934</v>
      </c>
      <c r="D86" s="63" t="s">
        <v>780</v>
      </c>
      <c r="E86" s="422">
        <v>4.0</v>
      </c>
      <c r="F86" s="217" t="str">
        <f t="shared" si="11"/>
        <v>#REF!</v>
      </c>
      <c r="G86" s="192" t="str">
        <f t="shared" si="12"/>
        <v>#REF!</v>
      </c>
      <c r="H86" s="6"/>
      <c r="I86" s="6"/>
      <c r="J86" s="6"/>
      <c r="K86" s="6"/>
      <c r="L86" s="6"/>
      <c r="M86" s="6"/>
      <c r="N86" s="6"/>
      <c r="O86" s="6"/>
      <c r="P86" s="6"/>
      <c r="Q86" s="6"/>
      <c r="R86" s="6"/>
      <c r="S86" s="6"/>
      <c r="T86" s="6"/>
      <c r="U86" s="6"/>
      <c r="V86" s="6"/>
      <c r="W86" s="6"/>
      <c r="X86" s="6"/>
      <c r="Y86" s="6"/>
      <c r="Z86" s="6"/>
    </row>
    <row r="87" ht="12.0" hidden="1" customHeight="1" outlineLevel="2">
      <c r="A87" s="6"/>
      <c r="B87" s="421" t="s">
        <v>1739</v>
      </c>
      <c r="C87" s="70" t="s">
        <v>936</v>
      </c>
      <c r="D87" s="63" t="s">
        <v>780</v>
      </c>
      <c r="E87" s="422">
        <v>4.0</v>
      </c>
      <c r="F87" s="217" t="str">
        <f t="shared" si="11"/>
        <v>#REF!</v>
      </c>
      <c r="G87" s="192" t="str">
        <f t="shared" si="12"/>
        <v>#REF!</v>
      </c>
      <c r="H87" s="6"/>
      <c r="I87" s="6"/>
      <c r="J87" s="6"/>
      <c r="K87" s="6"/>
      <c r="L87" s="6"/>
      <c r="M87" s="6"/>
      <c r="N87" s="6"/>
      <c r="O87" s="6"/>
      <c r="P87" s="6"/>
      <c r="Q87" s="6"/>
      <c r="R87" s="6"/>
      <c r="S87" s="6"/>
      <c r="T87" s="6"/>
      <c r="U87" s="6"/>
      <c r="V87" s="6"/>
      <c r="W87" s="6"/>
      <c r="X87" s="6"/>
      <c r="Y87" s="6"/>
      <c r="Z87" s="6"/>
    </row>
    <row r="88" ht="12.0" hidden="1" customHeight="1" outlineLevel="2">
      <c r="A88" s="6"/>
      <c r="B88" s="421" t="s">
        <v>1739</v>
      </c>
      <c r="C88" s="70" t="s">
        <v>938</v>
      </c>
      <c r="D88" s="63" t="s">
        <v>780</v>
      </c>
      <c r="E88" s="422">
        <v>4.0</v>
      </c>
      <c r="F88" s="217" t="str">
        <f t="shared" si="11"/>
        <v>#REF!</v>
      </c>
      <c r="G88" s="192" t="str">
        <f t="shared" si="12"/>
        <v>#REF!</v>
      </c>
      <c r="H88" s="6"/>
      <c r="I88" s="6"/>
      <c r="J88" s="6"/>
      <c r="K88" s="6"/>
      <c r="L88" s="6"/>
      <c r="M88" s="6"/>
      <c r="N88" s="6"/>
      <c r="O88" s="6"/>
      <c r="P88" s="6"/>
      <c r="Q88" s="6"/>
      <c r="R88" s="6"/>
      <c r="S88" s="6"/>
      <c r="T88" s="6"/>
      <c r="U88" s="6"/>
      <c r="V88" s="6"/>
      <c r="W88" s="6"/>
      <c r="X88" s="6"/>
      <c r="Y88" s="6"/>
      <c r="Z88" s="6"/>
    </row>
    <row r="89" ht="12.0" hidden="1" customHeight="1" outlineLevel="2">
      <c r="A89" s="6"/>
      <c r="B89" s="421" t="s">
        <v>1739</v>
      </c>
      <c r="C89" s="70" t="s">
        <v>940</v>
      </c>
      <c r="D89" s="63" t="s">
        <v>780</v>
      </c>
      <c r="E89" s="422">
        <v>72.0</v>
      </c>
      <c r="F89" s="217" t="str">
        <f t="shared" si="11"/>
        <v>#REF!</v>
      </c>
      <c r="G89" s="192" t="str">
        <f t="shared" si="12"/>
        <v>#REF!</v>
      </c>
      <c r="H89" s="6"/>
      <c r="I89" s="6"/>
      <c r="J89" s="6"/>
      <c r="K89" s="6"/>
      <c r="L89" s="6"/>
      <c r="M89" s="6"/>
      <c r="N89" s="6"/>
      <c r="O89" s="6"/>
      <c r="P89" s="6"/>
      <c r="Q89" s="6"/>
      <c r="R89" s="6"/>
      <c r="S89" s="6"/>
      <c r="T89" s="6"/>
      <c r="U89" s="6"/>
      <c r="V89" s="6"/>
      <c r="W89" s="6"/>
      <c r="X89" s="6"/>
      <c r="Y89" s="6"/>
      <c r="Z89" s="6"/>
    </row>
    <row r="90" ht="12.0" hidden="1" customHeight="1" outlineLevel="2">
      <c r="A90" s="6"/>
      <c r="B90" s="421" t="s">
        <v>1739</v>
      </c>
      <c r="C90" s="70" t="s">
        <v>942</v>
      </c>
      <c r="D90" s="63" t="s">
        <v>780</v>
      </c>
      <c r="E90" s="422">
        <v>365.0</v>
      </c>
      <c r="F90" s="217" t="str">
        <f t="shared" si="11"/>
        <v>#REF!</v>
      </c>
      <c r="G90" s="192" t="str">
        <f t="shared" si="12"/>
        <v>#REF!</v>
      </c>
      <c r="H90" s="6"/>
      <c r="I90" s="6"/>
      <c r="J90" s="6"/>
      <c r="K90" s="6"/>
      <c r="L90" s="6"/>
      <c r="M90" s="6"/>
      <c r="N90" s="6"/>
      <c r="O90" s="6"/>
      <c r="P90" s="6"/>
      <c r="Q90" s="6"/>
      <c r="R90" s="6"/>
      <c r="S90" s="6"/>
      <c r="T90" s="6"/>
      <c r="U90" s="6"/>
      <c r="V90" s="6"/>
      <c r="W90" s="6"/>
      <c r="X90" s="6"/>
      <c r="Y90" s="6"/>
      <c r="Z90" s="6"/>
    </row>
    <row r="91" ht="12.0" hidden="1" customHeight="1" outlineLevel="2">
      <c r="A91" s="6"/>
      <c r="B91" s="421" t="s">
        <v>1739</v>
      </c>
      <c r="C91" s="70" t="s">
        <v>944</v>
      </c>
      <c r="D91" s="63" t="s">
        <v>780</v>
      </c>
      <c r="E91" s="422">
        <v>480.0</v>
      </c>
      <c r="F91" s="217" t="str">
        <f t="shared" si="11"/>
        <v>#REF!</v>
      </c>
      <c r="G91" s="192" t="str">
        <f t="shared" si="12"/>
        <v>#REF!</v>
      </c>
      <c r="H91" s="6"/>
      <c r="I91" s="6"/>
      <c r="J91" s="6"/>
      <c r="K91" s="6"/>
      <c r="L91" s="6"/>
      <c r="M91" s="6"/>
      <c r="N91" s="6"/>
      <c r="O91" s="6"/>
      <c r="P91" s="6"/>
      <c r="Q91" s="6"/>
      <c r="R91" s="6"/>
      <c r="S91" s="6"/>
      <c r="T91" s="6"/>
      <c r="U91" s="6"/>
      <c r="V91" s="6"/>
      <c r="W91" s="6"/>
      <c r="X91" s="6"/>
      <c r="Y91" s="6"/>
      <c r="Z91" s="6"/>
    </row>
    <row r="92" ht="12.0" hidden="1" customHeight="1" outlineLevel="2">
      <c r="A92" s="6"/>
      <c r="B92" s="421" t="s">
        <v>1739</v>
      </c>
      <c r="C92" s="70" t="s">
        <v>946</v>
      </c>
      <c r="D92" s="63" t="s">
        <v>780</v>
      </c>
      <c r="E92" s="422">
        <v>250.0</v>
      </c>
      <c r="F92" s="217" t="str">
        <f t="shared" si="11"/>
        <v>#REF!</v>
      </c>
      <c r="G92" s="192" t="str">
        <f t="shared" si="12"/>
        <v>#REF!</v>
      </c>
      <c r="H92" s="6"/>
      <c r="I92" s="6"/>
      <c r="J92" s="6"/>
      <c r="K92" s="6"/>
      <c r="L92" s="6"/>
      <c r="M92" s="6"/>
      <c r="N92" s="6"/>
      <c r="O92" s="6"/>
      <c r="P92" s="6"/>
      <c r="Q92" s="6"/>
      <c r="R92" s="6"/>
      <c r="S92" s="6"/>
      <c r="T92" s="6"/>
      <c r="U92" s="6"/>
      <c r="V92" s="6"/>
      <c r="W92" s="6"/>
      <c r="X92" s="6"/>
      <c r="Y92" s="6"/>
      <c r="Z92" s="6"/>
    </row>
    <row r="93" ht="12.0" hidden="1" customHeight="1" outlineLevel="2">
      <c r="A93" s="6"/>
      <c r="B93" s="421" t="s">
        <v>1739</v>
      </c>
      <c r="C93" s="70" t="s">
        <v>948</v>
      </c>
      <c r="D93" s="63" t="s">
        <v>780</v>
      </c>
      <c r="E93" s="422">
        <v>70.0</v>
      </c>
      <c r="F93" s="217" t="str">
        <f t="shared" si="11"/>
        <v>#REF!</v>
      </c>
      <c r="G93" s="192" t="str">
        <f t="shared" si="12"/>
        <v>#REF!</v>
      </c>
      <c r="H93" s="6"/>
      <c r="I93" s="6"/>
      <c r="J93" s="6"/>
      <c r="K93" s="6"/>
      <c r="L93" s="6"/>
      <c r="M93" s="6"/>
      <c r="N93" s="6"/>
      <c r="O93" s="6"/>
      <c r="P93" s="6"/>
      <c r="Q93" s="6"/>
      <c r="R93" s="6"/>
      <c r="S93" s="6"/>
      <c r="T93" s="6"/>
      <c r="U93" s="6"/>
      <c r="V93" s="6"/>
      <c r="W93" s="6"/>
      <c r="X93" s="6"/>
      <c r="Y93" s="6"/>
      <c r="Z93" s="6"/>
    </row>
    <row r="94" ht="12.0" hidden="1" customHeight="1" outlineLevel="2">
      <c r="A94" s="6"/>
      <c r="B94" s="421" t="s">
        <v>1739</v>
      </c>
      <c r="C94" s="70" t="s">
        <v>950</v>
      </c>
      <c r="D94" s="63" t="s">
        <v>780</v>
      </c>
      <c r="E94" s="422">
        <v>455.0</v>
      </c>
      <c r="F94" s="217" t="str">
        <f t="shared" si="11"/>
        <v>#REF!</v>
      </c>
      <c r="G94" s="192" t="str">
        <f t="shared" si="12"/>
        <v>#REF!</v>
      </c>
      <c r="H94" s="6"/>
      <c r="I94" s="6"/>
      <c r="J94" s="6"/>
      <c r="K94" s="6"/>
      <c r="L94" s="6"/>
      <c r="M94" s="6"/>
      <c r="N94" s="6"/>
      <c r="O94" s="6"/>
      <c r="P94" s="6"/>
      <c r="Q94" s="6"/>
      <c r="R94" s="6"/>
      <c r="S94" s="6"/>
      <c r="T94" s="6"/>
      <c r="U94" s="6"/>
      <c r="V94" s="6"/>
      <c r="W94" s="6"/>
      <c r="X94" s="6"/>
      <c r="Y94" s="6"/>
      <c r="Z94" s="6"/>
    </row>
    <row r="95" ht="12.0" hidden="1" customHeight="1" outlineLevel="2">
      <c r="A95" s="6"/>
      <c r="B95" s="421" t="s">
        <v>1739</v>
      </c>
      <c r="C95" s="70" t="s">
        <v>952</v>
      </c>
      <c r="D95" s="63" t="s">
        <v>780</v>
      </c>
      <c r="E95" s="422">
        <v>265.0</v>
      </c>
      <c r="F95" s="217" t="str">
        <f t="shared" si="11"/>
        <v>#REF!</v>
      </c>
      <c r="G95" s="192" t="str">
        <f t="shared" si="12"/>
        <v>#REF!</v>
      </c>
      <c r="H95" s="6"/>
      <c r="I95" s="6"/>
      <c r="J95" s="6"/>
      <c r="K95" s="6"/>
      <c r="L95" s="6"/>
      <c r="M95" s="6"/>
      <c r="N95" s="6"/>
      <c r="O95" s="6"/>
      <c r="P95" s="6"/>
      <c r="Q95" s="6"/>
      <c r="R95" s="6"/>
      <c r="S95" s="6"/>
      <c r="T95" s="6"/>
      <c r="U95" s="6"/>
      <c r="V95" s="6"/>
      <c r="W95" s="6"/>
      <c r="X95" s="6"/>
      <c r="Y95" s="6"/>
      <c r="Z95" s="6"/>
    </row>
    <row r="96" ht="12.0" hidden="1" customHeight="1" outlineLevel="2">
      <c r="A96" s="6"/>
      <c r="B96" s="421" t="s">
        <v>1739</v>
      </c>
      <c r="C96" s="70" t="s">
        <v>954</v>
      </c>
      <c r="D96" s="63" t="s">
        <v>780</v>
      </c>
      <c r="E96" s="422">
        <v>60.0</v>
      </c>
      <c r="F96" s="217" t="str">
        <f t="shared" si="11"/>
        <v>#REF!</v>
      </c>
      <c r="G96" s="192" t="str">
        <f t="shared" si="12"/>
        <v>#REF!</v>
      </c>
      <c r="H96" s="6"/>
      <c r="I96" s="6"/>
      <c r="J96" s="6"/>
      <c r="K96" s="6"/>
      <c r="L96" s="6"/>
      <c r="M96" s="6"/>
      <c r="N96" s="6"/>
      <c r="O96" s="6"/>
      <c r="P96" s="6"/>
      <c r="Q96" s="6"/>
      <c r="R96" s="6"/>
      <c r="S96" s="6"/>
      <c r="T96" s="6"/>
      <c r="U96" s="6"/>
      <c r="V96" s="6"/>
      <c r="W96" s="6"/>
      <c r="X96" s="6"/>
      <c r="Y96" s="6"/>
      <c r="Z96" s="6"/>
    </row>
    <row r="97" ht="12.0" hidden="1" customHeight="1" outlineLevel="2">
      <c r="A97" s="6"/>
      <c r="B97" s="421" t="s">
        <v>1739</v>
      </c>
      <c r="C97" s="70" t="s">
        <v>956</v>
      </c>
      <c r="D97" s="63" t="s">
        <v>780</v>
      </c>
      <c r="E97" s="422">
        <v>15.0</v>
      </c>
      <c r="F97" s="217" t="str">
        <f t="shared" si="11"/>
        <v>#REF!</v>
      </c>
      <c r="G97" s="192" t="str">
        <f t="shared" si="12"/>
        <v>#REF!</v>
      </c>
      <c r="H97" s="6"/>
      <c r="I97" s="6"/>
      <c r="J97" s="6"/>
      <c r="K97" s="6"/>
      <c r="L97" s="6"/>
      <c r="M97" s="6"/>
      <c r="N97" s="6"/>
      <c r="O97" s="6"/>
      <c r="P97" s="6"/>
      <c r="Q97" s="6"/>
      <c r="R97" s="6"/>
      <c r="S97" s="6"/>
      <c r="T97" s="6"/>
      <c r="U97" s="6"/>
      <c r="V97" s="6"/>
      <c r="W97" s="6"/>
      <c r="X97" s="6"/>
      <c r="Y97" s="6"/>
      <c r="Z97" s="6"/>
    </row>
    <row r="98" ht="12.0" hidden="1" customHeight="1" outlineLevel="2">
      <c r="A98" s="6"/>
      <c r="B98" s="421" t="s">
        <v>1739</v>
      </c>
      <c r="C98" s="70" t="s">
        <v>958</v>
      </c>
      <c r="D98" s="63" t="s">
        <v>780</v>
      </c>
      <c r="E98" s="422">
        <v>10.0</v>
      </c>
      <c r="F98" s="217" t="str">
        <f t="shared" si="11"/>
        <v>#REF!</v>
      </c>
      <c r="G98" s="192" t="str">
        <f t="shared" si="12"/>
        <v>#REF!</v>
      </c>
      <c r="H98" s="6"/>
      <c r="I98" s="6"/>
      <c r="J98" s="6"/>
      <c r="K98" s="6"/>
      <c r="L98" s="6"/>
      <c r="M98" s="6"/>
      <c r="N98" s="6"/>
      <c r="O98" s="6"/>
      <c r="P98" s="6"/>
      <c r="Q98" s="6"/>
      <c r="R98" s="6"/>
      <c r="S98" s="6"/>
      <c r="T98" s="6"/>
      <c r="U98" s="6"/>
      <c r="V98" s="6"/>
      <c r="W98" s="6"/>
      <c r="X98" s="6"/>
      <c r="Y98" s="6"/>
      <c r="Z98" s="6"/>
    </row>
    <row r="99" ht="12.0" hidden="1" customHeight="1" outlineLevel="2">
      <c r="A99" s="6"/>
      <c r="B99" s="421" t="s">
        <v>1739</v>
      </c>
      <c r="C99" s="70" t="s">
        <v>960</v>
      </c>
      <c r="D99" s="63" t="s">
        <v>780</v>
      </c>
      <c r="E99" s="422">
        <v>75.0</v>
      </c>
      <c r="F99" s="217" t="str">
        <f t="shared" si="11"/>
        <v>#REF!</v>
      </c>
      <c r="G99" s="192" t="str">
        <f t="shared" si="12"/>
        <v>#REF!</v>
      </c>
      <c r="H99" s="6"/>
      <c r="I99" s="6"/>
      <c r="J99" s="6"/>
      <c r="K99" s="6"/>
      <c r="L99" s="6"/>
      <c r="M99" s="6"/>
      <c r="N99" s="6"/>
      <c r="O99" s="6"/>
      <c r="P99" s="6"/>
      <c r="Q99" s="6"/>
      <c r="R99" s="6"/>
      <c r="S99" s="6"/>
      <c r="T99" s="6"/>
      <c r="U99" s="6"/>
      <c r="V99" s="6"/>
      <c r="W99" s="6"/>
      <c r="X99" s="6"/>
      <c r="Y99" s="6"/>
      <c r="Z99" s="6"/>
    </row>
    <row r="100" ht="12.0" hidden="1" customHeight="1" outlineLevel="1">
      <c r="A100" s="6"/>
      <c r="B100" s="415" t="s">
        <v>1739</v>
      </c>
      <c r="C100" s="416" t="s">
        <v>961</v>
      </c>
      <c r="D100" s="417"/>
      <c r="E100" s="418"/>
      <c r="F100" s="419"/>
      <c r="G100" s="420" t="str">
        <f>SUM(G101:G114)</f>
        <v>#REF!</v>
      </c>
      <c r="H100" s="6"/>
      <c r="I100" s="6"/>
      <c r="J100" s="6"/>
      <c r="K100" s="6"/>
      <c r="L100" s="6"/>
      <c r="M100" s="6"/>
      <c r="N100" s="6"/>
      <c r="O100" s="6"/>
      <c r="P100" s="6"/>
      <c r="Q100" s="6"/>
      <c r="R100" s="6"/>
      <c r="S100" s="6"/>
      <c r="T100" s="6"/>
      <c r="U100" s="6"/>
      <c r="V100" s="6"/>
      <c r="W100" s="6"/>
      <c r="X100" s="6"/>
      <c r="Y100" s="6"/>
      <c r="Z100" s="6"/>
    </row>
    <row r="101" ht="12.0" hidden="1" customHeight="1" outlineLevel="2">
      <c r="A101" s="6"/>
      <c r="B101" s="421" t="s">
        <v>1739</v>
      </c>
      <c r="C101" s="70" t="s">
        <v>963</v>
      </c>
      <c r="D101" s="63" t="s">
        <v>780</v>
      </c>
      <c r="E101" s="422">
        <v>320.0</v>
      </c>
      <c r="F101" s="217" t="str">
        <f t="shared" ref="F101:F114" si="13">#REF!</f>
        <v>#REF!</v>
      </c>
      <c r="G101" s="192" t="str">
        <f t="shared" ref="G101:G114" si="14">ROUND(E101*F101, 0)</f>
        <v>#REF!</v>
      </c>
      <c r="H101" s="6"/>
      <c r="I101" s="6"/>
      <c r="J101" s="6"/>
      <c r="K101" s="6"/>
      <c r="L101" s="6"/>
      <c r="M101" s="6"/>
      <c r="N101" s="6"/>
      <c r="O101" s="6"/>
      <c r="P101" s="6"/>
      <c r="Q101" s="6"/>
      <c r="R101" s="6"/>
      <c r="S101" s="6"/>
      <c r="T101" s="6"/>
      <c r="U101" s="6"/>
      <c r="V101" s="6"/>
      <c r="W101" s="6"/>
      <c r="X101" s="6"/>
      <c r="Y101" s="6"/>
      <c r="Z101" s="6"/>
    </row>
    <row r="102" ht="12.0" hidden="1" customHeight="1" outlineLevel="2">
      <c r="A102" s="6"/>
      <c r="B102" s="421" t="s">
        <v>1739</v>
      </c>
      <c r="C102" s="70" t="s">
        <v>965</v>
      </c>
      <c r="D102" s="63" t="s">
        <v>780</v>
      </c>
      <c r="E102" s="422">
        <v>400.0</v>
      </c>
      <c r="F102" s="217" t="str">
        <f t="shared" si="13"/>
        <v>#REF!</v>
      </c>
      <c r="G102" s="192" t="str">
        <f t="shared" si="14"/>
        <v>#REF!</v>
      </c>
      <c r="H102" s="6"/>
      <c r="I102" s="6"/>
      <c r="J102" s="6"/>
      <c r="K102" s="6"/>
      <c r="L102" s="6"/>
      <c r="M102" s="6"/>
      <c r="N102" s="6"/>
      <c r="O102" s="6"/>
      <c r="P102" s="6"/>
      <c r="Q102" s="6"/>
      <c r="R102" s="6"/>
      <c r="S102" s="6"/>
      <c r="T102" s="6"/>
      <c r="U102" s="6"/>
      <c r="V102" s="6"/>
      <c r="W102" s="6"/>
      <c r="X102" s="6"/>
      <c r="Y102" s="6"/>
      <c r="Z102" s="6"/>
    </row>
    <row r="103" ht="12.0" hidden="1" customHeight="1" outlineLevel="2">
      <c r="A103" s="6"/>
      <c r="B103" s="421" t="s">
        <v>1739</v>
      </c>
      <c r="C103" s="70" t="s">
        <v>967</v>
      </c>
      <c r="D103" s="63" t="s">
        <v>612</v>
      </c>
      <c r="E103" s="422">
        <v>180.0</v>
      </c>
      <c r="F103" s="217" t="str">
        <f t="shared" si="13"/>
        <v>#REF!</v>
      </c>
      <c r="G103" s="192" t="str">
        <f t="shared" si="14"/>
        <v>#REF!</v>
      </c>
      <c r="H103" s="6"/>
      <c r="I103" s="6"/>
      <c r="J103" s="6"/>
      <c r="K103" s="6"/>
      <c r="L103" s="6"/>
      <c r="M103" s="6"/>
      <c r="N103" s="6"/>
      <c r="O103" s="6"/>
      <c r="P103" s="6"/>
      <c r="Q103" s="6"/>
      <c r="R103" s="6"/>
      <c r="S103" s="6"/>
      <c r="T103" s="6"/>
      <c r="U103" s="6"/>
      <c r="V103" s="6"/>
      <c r="W103" s="6"/>
      <c r="X103" s="6"/>
      <c r="Y103" s="6"/>
      <c r="Z103" s="6"/>
    </row>
    <row r="104" ht="12.0" hidden="1" customHeight="1" outlineLevel="2">
      <c r="A104" s="6"/>
      <c r="B104" s="421" t="s">
        <v>1739</v>
      </c>
      <c r="C104" s="70" t="s">
        <v>969</v>
      </c>
      <c r="D104" s="63" t="s">
        <v>612</v>
      </c>
      <c r="E104" s="422">
        <v>52.0</v>
      </c>
      <c r="F104" s="217" t="str">
        <f t="shared" si="13"/>
        <v>#REF!</v>
      </c>
      <c r="G104" s="192" t="str">
        <f t="shared" si="14"/>
        <v>#REF!</v>
      </c>
      <c r="H104" s="6"/>
      <c r="I104" s="6"/>
      <c r="J104" s="6"/>
      <c r="K104" s="6"/>
      <c r="L104" s="6"/>
      <c r="M104" s="6"/>
      <c r="N104" s="6"/>
      <c r="O104" s="6"/>
      <c r="P104" s="6"/>
      <c r="Q104" s="6"/>
      <c r="R104" s="6"/>
      <c r="S104" s="6"/>
      <c r="T104" s="6"/>
      <c r="U104" s="6"/>
      <c r="V104" s="6"/>
      <c r="W104" s="6"/>
      <c r="X104" s="6"/>
      <c r="Y104" s="6"/>
      <c r="Z104" s="6"/>
    </row>
    <row r="105" ht="12.0" hidden="1" customHeight="1" outlineLevel="2">
      <c r="A105" s="6"/>
      <c r="B105" s="421" t="s">
        <v>1739</v>
      </c>
      <c r="C105" s="70" t="s">
        <v>971</v>
      </c>
      <c r="D105" s="63" t="s">
        <v>612</v>
      </c>
      <c r="E105" s="422">
        <v>4.0</v>
      </c>
      <c r="F105" s="217" t="str">
        <f t="shared" si="13"/>
        <v>#REF!</v>
      </c>
      <c r="G105" s="192" t="str">
        <f t="shared" si="14"/>
        <v>#REF!</v>
      </c>
      <c r="H105" s="6"/>
      <c r="I105" s="6"/>
      <c r="J105" s="6"/>
      <c r="K105" s="6"/>
      <c r="L105" s="6"/>
      <c r="M105" s="6"/>
      <c r="N105" s="6"/>
      <c r="O105" s="6"/>
      <c r="P105" s="6"/>
      <c r="Q105" s="6"/>
      <c r="R105" s="6"/>
      <c r="S105" s="6"/>
      <c r="T105" s="6"/>
      <c r="U105" s="6"/>
      <c r="V105" s="6"/>
      <c r="W105" s="6"/>
      <c r="X105" s="6"/>
      <c r="Y105" s="6"/>
      <c r="Z105" s="6"/>
    </row>
    <row r="106" ht="12.0" hidden="1" customHeight="1" outlineLevel="2">
      <c r="A106" s="6"/>
      <c r="B106" s="421" t="s">
        <v>1739</v>
      </c>
      <c r="C106" s="70" t="s">
        <v>973</v>
      </c>
      <c r="D106" s="63" t="s">
        <v>612</v>
      </c>
      <c r="E106" s="422">
        <v>1.0</v>
      </c>
      <c r="F106" s="217" t="str">
        <f t="shared" si="13"/>
        <v>#REF!</v>
      </c>
      <c r="G106" s="192" t="str">
        <f t="shared" si="14"/>
        <v>#REF!</v>
      </c>
      <c r="H106" s="6"/>
      <c r="I106" s="6"/>
      <c r="J106" s="6"/>
      <c r="K106" s="6"/>
      <c r="L106" s="6"/>
      <c r="M106" s="6"/>
      <c r="N106" s="6"/>
      <c r="O106" s="6"/>
      <c r="P106" s="6"/>
      <c r="Q106" s="6"/>
      <c r="R106" s="6"/>
      <c r="S106" s="6"/>
      <c r="T106" s="6"/>
      <c r="U106" s="6"/>
      <c r="V106" s="6"/>
      <c r="W106" s="6"/>
      <c r="X106" s="6"/>
      <c r="Y106" s="6"/>
      <c r="Z106" s="6"/>
    </row>
    <row r="107" ht="12.0" hidden="1" customHeight="1" outlineLevel="2">
      <c r="A107" s="6"/>
      <c r="B107" s="421" t="s">
        <v>1739</v>
      </c>
      <c r="C107" s="70" t="s">
        <v>975</v>
      </c>
      <c r="D107" s="63" t="s">
        <v>612</v>
      </c>
      <c r="E107" s="422">
        <v>36.0</v>
      </c>
      <c r="F107" s="217" t="str">
        <f t="shared" si="13"/>
        <v>#REF!</v>
      </c>
      <c r="G107" s="192" t="str">
        <f t="shared" si="14"/>
        <v>#REF!</v>
      </c>
      <c r="H107" s="6"/>
      <c r="I107" s="6"/>
      <c r="J107" s="6"/>
      <c r="K107" s="6"/>
      <c r="L107" s="6"/>
      <c r="M107" s="6"/>
      <c r="N107" s="6"/>
      <c r="O107" s="6"/>
      <c r="P107" s="6"/>
      <c r="Q107" s="6"/>
      <c r="R107" s="6"/>
      <c r="S107" s="6"/>
      <c r="T107" s="6"/>
      <c r="U107" s="6"/>
      <c r="V107" s="6"/>
      <c r="W107" s="6"/>
      <c r="X107" s="6"/>
      <c r="Y107" s="6"/>
      <c r="Z107" s="6"/>
    </row>
    <row r="108" ht="12.0" hidden="1" customHeight="1" outlineLevel="2">
      <c r="A108" s="6"/>
      <c r="B108" s="421" t="s">
        <v>1739</v>
      </c>
      <c r="C108" s="70" t="s">
        <v>977</v>
      </c>
      <c r="D108" s="63" t="s">
        <v>612</v>
      </c>
      <c r="E108" s="422">
        <v>3.0</v>
      </c>
      <c r="F108" s="217" t="str">
        <f t="shared" si="13"/>
        <v>#REF!</v>
      </c>
      <c r="G108" s="192" t="str">
        <f t="shared" si="14"/>
        <v>#REF!</v>
      </c>
      <c r="H108" s="6"/>
      <c r="I108" s="6"/>
      <c r="J108" s="6"/>
      <c r="K108" s="6"/>
      <c r="L108" s="6"/>
      <c r="M108" s="6"/>
      <c r="N108" s="6"/>
      <c r="O108" s="6"/>
      <c r="P108" s="6"/>
      <c r="Q108" s="6"/>
      <c r="R108" s="6"/>
      <c r="S108" s="6"/>
      <c r="T108" s="6"/>
      <c r="U108" s="6"/>
      <c r="V108" s="6"/>
      <c r="W108" s="6"/>
      <c r="X108" s="6"/>
      <c r="Y108" s="6"/>
      <c r="Z108" s="6"/>
    </row>
    <row r="109" ht="12.0" hidden="1" customHeight="1" outlineLevel="2">
      <c r="A109" s="6"/>
      <c r="B109" s="421" t="s">
        <v>1739</v>
      </c>
      <c r="C109" s="70" t="s">
        <v>979</v>
      </c>
      <c r="D109" s="63" t="s">
        <v>612</v>
      </c>
      <c r="E109" s="422">
        <v>1.0</v>
      </c>
      <c r="F109" s="217" t="str">
        <f t="shared" si="13"/>
        <v>#REF!</v>
      </c>
      <c r="G109" s="192" t="str">
        <f t="shared" si="14"/>
        <v>#REF!</v>
      </c>
      <c r="H109" s="6"/>
      <c r="I109" s="6"/>
      <c r="J109" s="6"/>
      <c r="K109" s="6"/>
      <c r="L109" s="6"/>
      <c r="M109" s="6"/>
      <c r="N109" s="6"/>
      <c r="O109" s="6"/>
      <c r="P109" s="6"/>
      <c r="Q109" s="6"/>
      <c r="R109" s="6"/>
      <c r="S109" s="6"/>
      <c r="T109" s="6"/>
      <c r="U109" s="6"/>
      <c r="V109" s="6"/>
      <c r="W109" s="6"/>
      <c r="X109" s="6"/>
      <c r="Y109" s="6"/>
      <c r="Z109" s="6"/>
    </row>
    <row r="110" ht="12.0" hidden="1" customHeight="1" outlineLevel="2">
      <c r="A110" s="6"/>
      <c r="B110" s="421" t="s">
        <v>1739</v>
      </c>
      <c r="C110" s="70" t="s">
        <v>981</v>
      </c>
      <c r="D110" s="63" t="s">
        <v>612</v>
      </c>
      <c r="E110" s="422">
        <v>1.0</v>
      </c>
      <c r="F110" s="217" t="str">
        <f t="shared" si="13"/>
        <v>#REF!</v>
      </c>
      <c r="G110" s="192" t="str">
        <f t="shared" si="14"/>
        <v>#REF!</v>
      </c>
      <c r="H110" s="6"/>
      <c r="I110" s="6"/>
      <c r="J110" s="6"/>
      <c r="K110" s="6"/>
      <c r="L110" s="6"/>
      <c r="M110" s="6"/>
      <c r="N110" s="6"/>
      <c r="O110" s="6"/>
      <c r="P110" s="6"/>
      <c r="Q110" s="6"/>
      <c r="R110" s="6"/>
      <c r="S110" s="6"/>
      <c r="T110" s="6"/>
      <c r="U110" s="6"/>
      <c r="V110" s="6"/>
      <c r="W110" s="6"/>
      <c r="X110" s="6"/>
      <c r="Y110" s="6"/>
      <c r="Z110" s="6"/>
    </row>
    <row r="111" ht="12.0" hidden="1" customHeight="1" outlineLevel="2">
      <c r="A111" s="6"/>
      <c r="B111" s="421" t="s">
        <v>1739</v>
      </c>
      <c r="C111" s="70" t="s">
        <v>983</v>
      </c>
      <c r="D111" s="63" t="s">
        <v>612</v>
      </c>
      <c r="E111" s="422">
        <v>1.0</v>
      </c>
      <c r="F111" s="217" t="str">
        <f t="shared" si="13"/>
        <v>#REF!</v>
      </c>
      <c r="G111" s="192" t="str">
        <f t="shared" si="14"/>
        <v>#REF!</v>
      </c>
      <c r="H111" s="6"/>
      <c r="I111" s="6"/>
      <c r="J111" s="6"/>
      <c r="K111" s="6"/>
      <c r="L111" s="6"/>
      <c r="M111" s="6"/>
      <c r="N111" s="6"/>
      <c r="O111" s="6"/>
      <c r="P111" s="6"/>
      <c r="Q111" s="6"/>
      <c r="R111" s="6"/>
      <c r="S111" s="6"/>
      <c r="T111" s="6"/>
      <c r="U111" s="6"/>
      <c r="V111" s="6"/>
      <c r="W111" s="6"/>
      <c r="X111" s="6"/>
      <c r="Y111" s="6"/>
      <c r="Z111" s="6"/>
    </row>
    <row r="112" ht="12.0" hidden="1" customHeight="1" outlineLevel="2">
      <c r="A112" s="6"/>
      <c r="B112" s="421" t="s">
        <v>1739</v>
      </c>
      <c r="C112" s="70" t="s">
        <v>788</v>
      </c>
      <c r="D112" s="63" t="s">
        <v>780</v>
      </c>
      <c r="E112" s="422">
        <v>140.0</v>
      </c>
      <c r="F112" s="217" t="str">
        <f t="shared" si="13"/>
        <v>#REF!</v>
      </c>
      <c r="G112" s="192" t="str">
        <f t="shared" si="14"/>
        <v>#REF!</v>
      </c>
      <c r="H112" s="6"/>
      <c r="I112" s="6"/>
      <c r="J112" s="6"/>
      <c r="K112" s="6"/>
      <c r="L112" s="6"/>
      <c r="M112" s="6"/>
      <c r="N112" s="6"/>
      <c r="O112" s="6"/>
      <c r="P112" s="6"/>
      <c r="Q112" s="6"/>
      <c r="R112" s="6"/>
      <c r="S112" s="6"/>
      <c r="T112" s="6"/>
      <c r="U112" s="6"/>
      <c r="V112" s="6"/>
      <c r="W112" s="6"/>
      <c r="X112" s="6"/>
      <c r="Y112" s="6"/>
      <c r="Z112" s="6"/>
    </row>
    <row r="113" ht="12.0" hidden="1" customHeight="1" outlineLevel="2">
      <c r="A113" s="6"/>
      <c r="B113" s="421" t="s">
        <v>1739</v>
      </c>
      <c r="C113" s="70" t="s">
        <v>986</v>
      </c>
      <c r="D113" s="63" t="s">
        <v>780</v>
      </c>
      <c r="E113" s="422">
        <v>190.0</v>
      </c>
      <c r="F113" s="217" t="str">
        <f t="shared" si="13"/>
        <v>#REF!</v>
      </c>
      <c r="G113" s="192" t="str">
        <f t="shared" si="14"/>
        <v>#REF!</v>
      </c>
      <c r="H113" s="6"/>
      <c r="I113" s="6"/>
      <c r="J113" s="6"/>
      <c r="K113" s="6"/>
      <c r="L113" s="6"/>
      <c r="M113" s="6"/>
      <c r="N113" s="6"/>
      <c r="O113" s="6"/>
      <c r="P113" s="6"/>
      <c r="Q113" s="6"/>
      <c r="R113" s="6"/>
      <c r="S113" s="6"/>
      <c r="T113" s="6"/>
      <c r="U113" s="6"/>
      <c r="V113" s="6"/>
      <c r="W113" s="6"/>
      <c r="X113" s="6"/>
      <c r="Y113" s="6"/>
      <c r="Z113" s="6"/>
    </row>
    <row r="114" ht="12.0" hidden="1" customHeight="1" outlineLevel="2">
      <c r="A114" s="6"/>
      <c r="B114" s="421" t="s">
        <v>1739</v>
      </c>
      <c r="C114" s="70" t="s">
        <v>988</v>
      </c>
      <c r="D114" s="63" t="s">
        <v>780</v>
      </c>
      <c r="E114" s="422">
        <v>47.0</v>
      </c>
      <c r="F114" s="217" t="str">
        <f t="shared" si="13"/>
        <v>#REF!</v>
      </c>
      <c r="G114" s="192" t="str">
        <f t="shared" si="14"/>
        <v>#REF!</v>
      </c>
      <c r="H114" s="6"/>
      <c r="I114" s="6"/>
      <c r="J114" s="6"/>
      <c r="K114" s="6"/>
      <c r="L114" s="6"/>
      <c r="M114" s="6"/>
      <c r="N114" s="6"/>
      <c r="O114" s="6"/>
      <c r="P114" s="6"/>
      <c r="Q114" s="6"/>
      <c r="R114" s="6"/>
      <c r="S114" s="6"/>
      <c r="T114" s="6"/>
      <c r="U114" s="6"/>
      <c r="V114" s="6"/>
      <c r="W114" s="6"/>
      <c r="X114" s="6"/>
      <c r="Y114" s="6"/>
      <c r="Z114" s="6"/>
    </row>
    <row r="115" ht="12.0" hidden="1" customHeight="1" outlineLevel="1">
      <c r="A115" s="6"/>
      <c r="B115" s="415" t="s">
        <v>1739</v>
      </c>
      <c r="C115" s="416" t="s">
        <v>989</v>
      </c>
      <c r="D115" s="417"/>
      <c r="E115" s="418"/>
      <c r="F115" s="419"/>
      <c r="G115" s="420" t="str">
        <f>SUM(G116:G128)</f>
        <v>#REF!</v>
      </c>
      <c r="H115" s="6"/>
      <c r="I115" s="6"/>
      <c r="J115" s="6"/>
      <c r="K115" s="6"/>
      <c r="L115" s="6"/>
      <c r="M115" s="6"/>
      <c r="N115" s="6"/>
      <c r="O115" s="6"/>
      <c r="P115" s="6"/>
      <c r="Q115" s="6"/>
      <c r="R115" s="6"/>
      <c r="S115" s="6"/>
      <c r="T115" s="6"/>
      <c r="U115" s="6"/>
      <c r="V115" s="6"/>
      <c r="W115" s="6"/>
      <c r="X115" s="6"/>
      <c r="Y115" s="6"/>
      <c r="Z115" s="6"/>
    </row>
    <row r="116" ht="12.0" hidden="1" customHeight="1" outlineLevel="2">
      <c r="A116" s="6"/>
      <c r="B116" s="421" t="s">
        <v>1739</v>
      </c>
      <c r="C116" s="70" t="s">
        <v>991</v>
      </c>
      <c r="D116" s="63" t="s">
        <v>635</v>
      </c>
      <c r="E116" s="422">
        <v>80.0</v>
      </c>
      <c r="F116" s="217" t="str">
        <f t="shared" ref="F116:F128" si="15">#REF!</f>
        <v>#REF!</v>
      </c>
      <c r="G116" s="192" t="str">
        <f t="shared" ref="G116:G128" si="16">ROUND(E116*F116, 0)</f>
        <v>#REF!</v>
      </c>
      <c r="H116" s="6"/>
      <c r="I116" s="6"/>
      <c r="J116" s="6"/>
      <c r="K116" s="6"/>
      <c r="L116" s="6"/>
      <c r="M116" s="6"/>
      <c r="N116" s="6"/>
      <c r="O116" s="6"/>
      <c r="P116" s="6"/>
      <c r="Q116" s="6"/>
      <c r="R116" s="6"/>
      <c r="S116" s="6"/>
      <c r="T116" s="6"/>
      <c r="U116" s="6"/>
      <c r="V116" s="6"/>
      <c r="W116" s="6"/>
      <c r="X116" s="6"/>
      <c r="Y116" s="6"/>
      <c r="Z116" s="6"/>
    </row>
    <row r="117" ht="12.0" hidden="1" customHeight="1" outlineLevel="2">
      <c r="A117" s="6"/>
      <c r="B117" s="421" t="s">
        <v>1739</v>
      </c>
      <c r="C117" s="70" t="s">
        <v>993</v>
      </c>
      <c r="D117" s="63" t="s">
        <v>635</v>
      </c>
      <c r="E117" s="422">
        <v>390.0</v>
      </c>
      <c r="F117" s="217" t="str">
        <f t="shared" si="15"/>
        <v>#REF!</v>
      </c>
      <c r="G117" s="192" t="str">
        <f t="shared" si="16"/>
        <v>#REF!</v>
      </c>
      <c r="H117" s="6"/>
      <c r="I117" s="6"/>
      <c r="J117" s="6"/>
      <c r="K117" s="6"/>
      <c r="L117" s="6"/>
      <c r="M117" s="6"/>
      <c r="N117" s="6"/>
      <c r="O117" s="6"/>
      <c r="P117" s="6"/>
      <c r="Q117" s="6"/>
      <c r="R117" s="6"/>
      <c r="S117" s="6"/>
      <c r="T117" s="6"/>
      <c r="U117" s="6"/>
      <c r="V117" s="6"/>
      <c r="W117" s="6"/>
      <c r="X117" s="6"/>
      <c r="Y117" s="6"/>
      <c r="Z117" s="6"/>
    </row>
    <row r="118" ht="12.0" hidden="1" customHeight="1" outlineLevel="2">
      <c r="A118" s="6"/>
      <c r="B118" s="421" t="s">
        <v>1739</v>
      </c>
      <c r="C118" s="70" t="s">
        <v>995</v>
      </c>
      <c r="D118" s="63" t="s">
        <v>635</v>
      </c>
      <c r="E118" s="422">
        <v>850.0</v>
      </c>
      <c r="F118" s="217" t="str">
        <f t="shared" si="15"/>
        <v>#REF!</v>
      </c>
      <c r="G118" s="192" t="str">
        <f t="shared" si="16"/>
        <v>#REF!</v>
      </c>
      <c r="H118" s="6"/>
      <c r="I118" s="6"/>
      <c r="J118" s="6"/>
      <c r="K118" s="6"/>
      <c r="L118" s="6"/>
      <c r="M118" s="6"/>
      <c r="N118" s="6"/>
      <c r="O118" s="6"/>
      <c r="P118" s="6"/>
      <c r="Q118" s="6"/>
      <c r="R118" s="6"/>
      <c r="S118" s="6"/>
      <c r="T118" s="6"/>
      <c r="U118" s="6"/>
      <c r="V118" s="6"/>
      <c r="W118" s="6"/>
      <c r="X118" s="6"/>
      <c r="Y118" s="6"/>
      <c r="Z118" s="6"/>
    </row>
    <row r="119" ht="12.0" hidden="1" customHeight="1" outlineLevel="2">
      <c r="A119" s="6"/>
      <c r="B119" s="421" t="s">
        <v>1739</v>
      </c>
      <c r="C119" s="70" t="s">
        <v>997</v>
      </c>
      <c r="D119" s="63" t="s">
        <v>612</v>
      </c>
      <c r="E119" s="422">
        <v>16.0</v>
      </c>
      <c r="F119" s="217" t="str">
        <f t="shared" si="15"/>
        <v>#REF!</v>
      </c>
      <c r="G119" s="192" t="str">
        <f t="shared" si="16"/>
        <v>#REF!</v>
      </c>
      <c r="H119" s="6"/>
      <c r="I119" s="6"/>
      <c r="J119" s="6"/>
      <c r="K119" s="6"/>
      <c r="L119" s="6"/>
      <c r="M119" s="6"/>
      <c r="N119" s="6"/>
      <c r="O119" s="6"/>
      <c r="P119" s="6"/>
      <c r="Q119" s="6"/>
      <c r="R119" s="6"/>
      <c r="S119" s="6"/>
      <c r="T119" s="6"/>
      <c r="U119" s="6"/>
      <c r="V119" s="6"/>
      <c r="W119" s="6"/>
      <c r="X119" s="6"/>
      <c r="Y119" s="6"/>
      <c r="Z119" s="6"/>
    </row>
    <row r="120" ht="12.0" hidden="1" customHeight="1" outlineLevel="2">
      <c r="A120" s="6"/>
      <c r="B120" s="421" t="s">
        <v>1739</v>
      </c>
      <c r="C120" s="70" t="s">
        <v>999</v>
      </c>
      <c r="D120" s="63" t="s">
        <v>612</v>
      </c>
      <c r="E120" s="422">
        <v>11.0</v>
      </c>
      <c r="F120" s="217" t="str">
        <f t="shared" si="15"/>
        <v>#REF!</v>
      </c>
      <c r="G120" s="192" t="str">
        <f t="shared" si="16"/>
        <v>#REF!</v>
      </c>
      <c r="H120" s="6"/>
      <c r="I120" s="6"/>
      <c r="J120" s="6"/>
      <c r="K120" s="6"/>
      <c r="L120" s="6"/>
      <c r="M120" s="6"/>
      <c r="N120" s="6"/>
      <c r="O120" s="6"/>
      <c r="P120" s="6"/>
      <c r="Q120" s="6"/>
      <c r="R120" s="6"/>
      <c r="S120" s="6"/>
      <c r="T120" s="6"/>
      <c r="U120" s="6"/>
      <c r="V120" s="6"/>
      <c r="W120" s="6"/>
      <c r="X120" s="6"/>
      <c r="Y120" s="6"/>
      <c r="Z120" s="6"/>
    </row>
    <row r="121" ht="12.0" hidden="1" customHeight="1" outlineLevel="2">
      <c r="A121" s="6"/>
      <c r="B121" s="421" t="s">
        <v>1739</v>
      </c>
      <c r="C121" s="70" t="s">
        <v>1001</v>
      </c>
      <c r="D121" s="63" t="s">
        <v>612</v>
      </c>
      <c r="E121" s="422">
        <v>18.0</v>
      </c>
      <c r="F121" s="217" t="str">
        <f t="shared" si="15"/>
        <v>#REF!</v>
      </c>
      <c r="G121" s="192" t="str">
        <f t="shared" si="16"/>
        <v>#REF!</v>
      </c>
      <c r="H121" s="6"/>
      <c r="I121" s="6"/>
      <c r="J121" s="6"/>
      <c r="K121" s="6"/>
      <c r="L121" s="6"/>
      <c r="M121" s="6"/>
      <c r="N121" s="6"/>
      <c r="O121" s="6"/>
      <c r="P121" s="6"/>
      <c r="Q121" s="6"/>
      <c r="R121" s="6"/>
      <c r="S121" s="6"/>
      <c r="T121" s="6"/>
      <c r="U121" s="6"/>
      <c r="V121" s="6"/>
      <c r="W121" s="6"/>
      <c r="X121" s="6"/>
      <c r="Y121" s="6"/>
      <c r="Z121" s="6"/>
    </row>
    <row r="122" ht="12.0" hidden="1" customHeight="1" outlineLevel="2">
      <c r="A122" s="6"/>
      <c r="B122" s="421" t="s">
        <v>1739</v>
      </c>
      <c r="C122" s="70" t="s">
        <v>1003</v>
      </c>
      <c r="D122" s="63" t="s">
        <v>612</v>
      </c>
      <c r="E122" s="422">
        <v>11.0</v>
      </c>
      <c r="F122" s="217" t="str">
        <f t="shared" si="15"/>
        <v>#REF!</v>
      </c>
      <c r="G122" s="192" t="str">
        <f t="shared" si="16"/>
        <v>#REF!</v>
      </c>
      <c r="H122" s="6"/>
      <c r="I122" s="6"/>
      <c r="J122" s="6"/>
      <c r="K122" s="6"/>
      <c r="L122" s="6"/>
      <c r="M122" s="6"/>
      <c r="N122" s="6"/>
      <c r="O122" s="6"/>
      <c r="P122" s="6"/>
      <c r="Q122" s="6"/>
      <c r="R122" s="6"/>
      <c r="S122" s="6"/>
      <c r="T122" s="6"/>
      <c r="U122" s="6"/>
      <c r="V122" s="6"/>
      <c r="W122" s="6"/>
      <c r="X122" s="6"/>
      <c r="Y122" s="6"/>
      <c r="Z122" s="6"/>
    </row>
    <row r="123" ht="12.0" hidden="1" customHeight="1" outlineLevel="2">
      <c r="A123" s="6"/>
      <c r="B123" s="421" t="s">
        <v>1739</v>
      </c>
      <c r="C123" s="70" t="s">
        <v>1005</v>
      </c>
      <c r="D123" s="63" t="s">
        <v>612</v>
      </c>
      <c r="E123" s="422">
        <v>17.0</v>
      </c>
      <c r="F123" s="217" t="str">
        <f t="shared" si="15"/>
        <v>#REF!</v>
      </c>
      <c r="G123" s="192" t="str">
        <f t="shared" si="16"/>
        <v>#REF!</v>
      </c>
      <c r="H123" s="6"/>
      <c r="I123" s="6"/>
      <c r="J123" s="6"/>
      <c r="K123" s="6"/>
      <c r="L123" s="6"/>
      <c r="M123" s="6"/>
      <c r="N123" s="6"/>
      <c r="O123" s="6"/>
      <c r="P123" s="6"/>
      <c r="Q123" s="6"/>
      <c r="R123" s="6"/>
      <c r="S123" s="6"/>
      <c r="T123" s="6"/>
      <c r="U123" s="6"/>
      <c r="V123" s="6"/>
      <c r="W123" s="6"/>
      <c r="X123" s="6"/>
      <c r="Y123" s="6"/>
      <c r="Z123" s="6"/>
    </row>
    <row r="124" ht="12.0" hidden="1" customHeight="1" outlineLevel="2">
      <c r="A124" s="6"/>
      <c r="B124" s="421" t="s">
        <v>1739</v>
      </c>
      <c r="C124" s="70" t="s">
        <v>1007</v>
      </c>
      <c r="D124" s="63" t="s">
        <v>612</v>
      </c>
      <c r="E124" s="422">
        <v>6.0</v>
      </c>
      <c r="F124" s="217" t="str">
        <f t="shared" si="15"/>
        <v>#REF!</v>
      </c>
      <c r="G124" s="192" t="str">
        <f t="shared" si="16"/>
        <v>#REF!</v>
      </c>
      <c r="H124" s="6"/>
      <c r="I124" s="6"/>
      <c r="J124" s="6"/>
      <c r="K124" s="6"/>
      <c r="L124" s="6"/>
      <c r="M124" s="6"/>
      <c r="N124" s="6"/>
      <c r="O124" s="6"/>
      <c r="P124" s="6"/>
      <c r="Q124" s="6"/>
      <c r="R124" s="6"/>
      <c r="S124" s="6"/>
      <c r="T124" s="6"/>
      <c r="U124" s="6"/>
      <c r="V124" s="6"/>
      <c r="W124" s="6"/>
      <c r="X124" s="6"/>
      <c r="Y124" s="6"/>
      <c r="Z124" s="6"/>
    </row>
    <row r="125" ht="12.0" hidden="1" customHeight="1" outlineLevel="2">
      <c r="A125" s="6"/>
      <c r="B125" s="421" t="s">
        <v>1739</v>
      </c>
      <c r="C125" s="70" t="s">
        <v>1009</v>
      </c>
      <c r="D125" s="63" t="s">
        <v>612</v>
      </c>
      <c r="E125" s="422">
        <v>16.0</v>
      </c>
      <c r="F125" s="217" t="str">
        <f t="shared" si="15"/>
        <v>#REF!</v>
      </c>
      <c r="G125" s="192" t="str">
        <f t="shared" si="16"/>
        <v>#REF!</v>
      </c>
      <c r="H125" s="6"/>
      <c r="I125" s="6"/>
      <c r="J125" s="6"/>
      <c r="K125" s="6"/>
      <c r="L125" s="6"/>
      <c r="M125" s="6"/>
      <c r="N125" s="6"/>
      <c r="O125" s="6"/>
      <c r="P125" s="6"/>
      <c r="Q125" s="6"/>
      <c r="R125" s="6"/>
      <c r="S125" s="6"/>
      <c r="T125" s="6"/>
      <c r="U125" s="6"/>
      <c r="V125" s="6"/>
      <c r="W125" s="6"/>
      <c r="X125" s="6"/>
      <c r="Y125" s="6"/>
      <c r="Z125" s="6"/>
    </row>
    <row r="126" ht="12.0" hidden="1" customHeight="1" outlineLevel="2">
      <c r="A126" s="6"/>
      <c r="B126" s="421" t="s">
        <v>1739</v>
      </c>
      <c r="C126" s="70" t="s">
        <v>1011</v>
      </c>
      <c r="D126" s="63" t="s">
        <v>612</v>
      </c>
      <c r="E126" s="422">
        <v>8.0</v>
      </c>
      <c r="F126" s="217" t="str">
        <f t="shared" si="15"/>
        <v>#REF!</v>
      </c>
      <c r="G126" s="192" t="str">
        <f t="shared" si="16"/>
        <v>#REF!</v>
      </c>
      <c r="H126" s="6"/>
      <c r="I126" s="6"/>
      <c r="J126" s="6"/>
      <c r="K126" s="6"/>
      <c r="L126" s="6"/>
      <c r="M126" s="6"/>
      <c r="N126" s="6"/>
      <c r="O126" s="6"/>
      <c r="P126" s="6"/>
      <c r="Q126" s="6"/>
      <c r="R126" s="6"/>
      <c r="S126" s="6"/>
      <c r="T126" s="6"/>
      <c r="U126" s="6"/>
      <c r="V126" s="6"/>
      <c r="W126" s="6"/>
      <c r="X126" s="6"/>
      <c r="Y126" s="6"/>
      <c r="Z126" s="6"/>
    </row>
    <row r="127" ht="12.0" hidden="1" customHeight="1" outlineLevel="2">
      <c r="A127" s="6"/>
      <c r="B127" s="421" t="s">
        <v>1739</v>
      </c>
      <c r="C127" s="70" t="s">
        <v>1013</v>
      </c>
      <c r="D127" s="63" t="s">
        <v>612</v>
      </c>
      <c r="E127" s="422">
        <v>8.0</v>
      </c>
      <c r="F127" s="217" t="str">
        <f t="shared" si="15"/>
        <v>#REF!</v>
      </c>
      <c r="G127" s="192" t="str">
        <f t="shared" si="16"/>
        <v>#REF!</v>
      </c>
      <c r="H127" s="6"/>
      <c r="I127" s="6"/>
      <c r="J127" s="6"/>
      <c r="K127" s="6"/>
      <c r="L127" s="6"/>
      <c r="M127" s="6"/>
      <c r="N127" s="6"/>
      <c r="O127" s="6"/>
      <c r="P127" s="6"/>
      <c r="Q127" s="6"/>
      <c r="R127" s="6"/>
      <c r="S127" s="6"/>
      <c r="T127" s="6"/>
      <c r="U127" s="6"/>
      <c r="V127" s="6"/>
      <c r="W127" s="6"/>
      <c r="X127" s="6"/>
      <c r="Y127" s="6"/>
      <c r="Z127" s="6"/>
    </row>
    <row r="128" ht="12.0" hidden="1" customHeight="1" outlineLevel="2">
      <c r="A128" s="6"/>
      <c r="B128" s="421" t="s">
        <v>1739</v>
      </c>
      <c r="C128" s="70" t="s">
        <v>1015</v>
      </c>
      <c r="D128" s="63" t="s">
        <v>612</v>
      </c>
      <c r="E128" s="422">
        <v>32.0</v>
      </c>
      <c r="F128" s="217" t="str">
        <f t="shared" si="15"/>
        <v>#REF!</v>
      </c>
      <c r="G128" s="192" t="str">
        <f t="shared" si="16"/>
        <v>#REF!</v>
      </c>
      <c r="H128" s="6"/>
      <c r="I128" s="6"/>
      <c r="J128" s="6"/>
      <c r="K128" s="6"/>
      <c r="L128" s="6"/>
      <c r="M128" s="6"/>
      <c r="N128" s="6"/>
      <c r="O128" s="6"/>
      <c r="P128" s="6"/>
      <c r="Q128" s="6"/>
      <c r="R128" s="6"/>
      <c r="S128" s="6"/>
      <c r="T128" s="6"/>
      <c r="U128" s="6"/>
      <c r="V128" s="6"/>
      <c r="W128" s="6"/>
      <c r="X128" s="6"/>
      <c r="Y128" s="6"/>
      <c r="Z128" s="6"/>
    </row>
    <row r="129" ht="12.0" hidden="1" customHeight="1" outlineLevel="1">
      <c r="A129" s="6"/>
      <c r="B129" s="415" t="s">
        <v>1739</v>
      </c>
      <c r="C129" s="416" t="s">
        <v>1016</v>
      </c>
      <c r="D129" s="417"/>
      <c r="E129" s="418"/>
      <c r="F129" s="419"/>
      <c r="G129" s="420" t="str">
        <f>SUM(G130:G134)</f>
        <v>#REF!</v>
      </c>
      <c r="H129" s="6"/>
      <c r="I129" s="6"/>
      <c r="J129" s="6"/>
      <c r="K129" s="6"/>
      <c r="L129" s="6"/>
      <c r="M129" s="6"/>
      <c r="N129" s="6"/>
      <c r="O129" s="6"/>
      <c r="P129" s="6"/>
      <c r="Q129" s="6"/>
      <c r="R129" s="6"/>
      <c r="S129" s="6"/>
      <c r="T129" s="6"/>
      <c r="U129" s="6"/>
      <c r="V129" s="6"/>
      <c r="W129" s="6"/>
      <c r="X129" s="6"/>
      <c r="Y129" s="6"/>
      <c r="Z129" s="6"/>
    </row>
    <row r="130" ht="12.0" hidden="1" customHeight="1" outlineLevel="2">
      <c r="A130" s="6"/>
      <c r="B130" s="421" t="s">
        <v>1739</v>
      </c>
      <c r="C130" s="70" t="s">
        <v>1018</v>
      </c>
      <c r="D130" s="63" t="s">
        <v>612</v>
      </c>
      <c r="E130" s="422">
        <v>1.0</v>
      </c>
      <c r="F130" s="217" t="str">
        <f t="shared" ref="F130:F134" si="17">#REF!</f>
        <v>#REF!</v>
      </c>
      <c r="G130" s="192" t="str">
        <f t="shared" ref="G130:G134" si="18">ROUND(E130*F130, 0)</f>
        <v>#REF!</v>
      </c>
      <c r="H130" s="6"/>
      <c r="I130" s="6"/>
      <c r="J130" s="6"/>
      <c r="K130" s="6"/>
      <c r="L130" s="6"/>
      <c r="M130" s="6"/>
      <c r="N130" s="6"/>
      <c r="O130" s="6"/>
      <c r="P130" s="6"/>
      <c r="Q130" s="6"/>
      <c r="R130" s="6"/>
      <c r="S130" s="6"/>
      <c r="T130" s="6"/>
      <c r="U130" s="6"/>
      <c r="V130" s="6"/>
      <c r="W130" s="6"/>
      <c r="X130" s="6"/>
      <c r="Y130" s="6"/>
      <c r="Z130" s="6"/>
    </row>
    <row r="131" ht="12.0" hidden="1" customHeight="1" outlineLevel="2">
      <c r="A131" s="6"/>
      <c r="B131" s="421" t="s">
        <v>1739</v>
      </c>
      <c r="C131" s="70" t="s">
        <v>1020</v>
      </c>
      <c r="D131" s="63" t="s">
        <v>635</v>
      </c>
      <c r="E131" s="422">
        <v>60.0</v>
      </c>
      <c r="F131" s="217" t="str">
        <f t="shared" si="17"/>
        <v>#REF!</v>
      </c>
      <c r="G131" s="192" t="str">
        <f t="shared" si="18"/>
        <v>#REF!</v>
      </c>
      <c r="H131" s="6"/>
      <c r="I131" s="6"/>
      <c r="J131" s="6"/>
      <c r="K131" s="6"/>
      <c r="L131" s="6"/>
      <c r="M131" s="6"/>
      <c r="N131" s="6"/>
      <c r="O131" s="6"/>
      <c r="P131" s="6"/>
      <c r="Q131" s="6"/>
      <c r="R131" s="6"/>
      <c r="S131" s="6"/>
      <c r="T131" s="6"/>
      <c r="U131" s="6"/>
      <c r="V131" s="6"/>
      <c r="W131" s="6"/>
      <c r="X131" s="6"/>
      <c r="Y131" s="6"/>
      <c r="Z131" s="6"/>
    </row>
    <row r="132" ht="12.0" hidden="1" customHeight="1" outlineLevel="2">
      <c r="A132" s="6"/>
      <c r="B132" s="421" t="s">
        <v>1739</v>
      </c>
      <c r="C132" s="70" t="s">
        <v>1022</v>
      </c>
      <c r="D132" s="63" t="s">
        <v>612</v>
      </c>
      <c r="E132" s="422">
        <v>1.0</v>
      </c>
      <c r="F132" s="217" t="str">
        <f t="shared" si="17"/>
        <v>#REF!</v>
      </c>
      <c r="G132" s="192" t="str">
        <f t="shared" si="18"/>
        <v>#REF!</v>
      </c>
      <c r="H132" s="6"/>
      <c r="I132" s="6"/>
      <c r="J132" s="6"/>
      <c r="K132" s="6"/>
      <c r="L132" s="6"/>
      <c r="M132" s="6"/>
      <c r="N132" s="6"/>
      <c r="O132" s="6"/>
      <c r="P132" s="6"/>
      <c r="Q132" s="6"/>
      <c r="R132" s="6"/>
      <c r="S132" s="6"/>
      <c r="T132" s="6"/>
      <c r="U132" s="6"/>
      <c r="V132" s="6"/>
      <c r="W132" s="6"/>
      <c r="X132" s="6"/>
      <c r="Y132" s="6"/>
      <c r="Z132" s="6"/>
    </row>
    <row r="133" ht="12.0" hidden="1" customHeight="1" outlineLevel="2">
      <c r="A133" s="6"/>
      <c r="B133" s="421" t="s">
        <v>1739</v>
      </c>
      <c r="C133" s="70" t="s">
        <v>1024</v>
      </c>
      <c r="D133" s="63" t="s">
        <v>612</v>
      </c>
      <c r="E133" s="422">
        <v>2.0</v>
      </c>
      <c r="F133" s="217" t="str">
        <f t="shared" si="17"/>
        <v>#REF!</v>
      </c>
      <c r="G133" s="192" t="str">
        <f t="shared" si="18"/>
        <v>#REF!</v>
      </c>
      <c r="H133" s="6"/>
      <c r="I133" s="6"/>
      <c r="J133" s="6"/>
      <c r="K133" s="6"/>
      <c r="L133" s="6"/>
      <c r="M133" s="6"/>
      <c r="N133" s="6"/>
      <c r="O133" s="6"/>
      <c r="P133" s="6"/>
      <c r="Q133" s="6"/>
      <c r="R133" s="6"/>
      <c r="S133" s="6"/>
      <c r="T133" s="6"/>
      <c r="U133" s="6"/>
      <c r="V133" s="6"/>
      <c r="W133" s="6"/>
      <c r="X133" s="6"/>
      <c r="Y133" s="6"/>
      <c r="Z133" s="6"/>
    </row>
    <row r="134" ht="12.0" hidden="1" customHeight="1" outlineLevel="2">
      <c r="A134" s="6"/>
      <c r="B134" s="421" t="s">
        <v>1739</v>
      </c>
      <c r="C134" s="70" t="s">
        <v>1026</v>
      </c>
      <c r="D134" s="63" t="s">
        <v>612</v>
      </c>
      <c r="E134" s="422">
        <v>1.0</v>
      </c>
      <c r="F134" s="217" t="str">
        <f t="shared" si="17"/>
        <v>#REF!</v>
      </c>
      <c r="G134" s="192" t="str">
        <f t="shared" si="18"/>
        <v>#REF!</v>
      </c>
      <c r="H134" s="6"/>
      <c r="I134" s="6"/>
      <c r="J134" s="6"/>
      <c r="K134" s="6"/>
      <c r="L134" s="6"/>
      <c r="M134" s="6"/>
      <c r="N134" s="6"/>
      <c r="O134" s="6"/>
      <c r="P134" s="6"/>
      <c r="Q134" s="6"/>
      <c r="R134" s="6"/>
      <c r="S134" s="6"/>
      <c r="T134" s="6"/>
      <c r="U134" s="6"/>
      <c r="V134" s="6"/>
      <c r="W134" s="6"/>
      <c r="X134" s="6"/>
      <c r="Y134" s="6"/>
      <c r="Z134" s="6"/>
    </row>
    <row r="135" ht="12.0" hidden="1" customHeight="1" outlineLevel="1">
      <c r="A135" s="6"/>
      <c r="B135" s="415" t="s">
        <v>1739</v>
      </c>
      <c r="C135" s="416" t="s">
        <v>1027</v>
      </c>
      <c r="D135" s="417"/>
      <c r="E135" s="418"/>
      <c r="F135" s="419"/>
      <c r="G135" s="420" t="str">
        <f>SUM(G136:G137)</f>
        <v>#REF!</v>
      </c>
      <c r="H135" s="6"/>
      <c r="I135" s="6"/>
      <c r="J135" s="6"/>
      <c r="K135" s="6"/>
      <c r="L135" s="6"/>
      <c r="M135" s="6"/>
      <c r="N135" s="6"/>
      <c r="O135" s="6"/>
      <c r="P135" s="6"/>
      <c r="Q135" s="6"/>
      <c r="R135" s="6"/>
      <c r="S135" s="6"/>
      <c r="T135" s="6"/>
      <c r="U135" s="6"/>
      <c r="V135" s="6"/>
      <c r="W135" s="6"/>
      <c r="X135" s="6"/>
      <c r="Y135" s="6"/>
      <c r="Z135" s="6"/>
    </row>
    <row r="136" ht="12.0" hidden="1" customHeight="1" outlineLevel="2">
      <c r="A136" s="6"/>
      <c r="B136" s="421" t="s">
        <v>1739</v>
      </c>
      <c r="C136" s="70" t="s">
        <v>1029</v>
      </c>
      <c r="D136" s="63" t="s">
        <v>612</v>
      </c>
      <c r="E136" s="422">
        <v>1.0</v>
      </c>
      <c r="F136" s="217" t="str">
        <f t="shared" ref="F136:F137" si="19">#REF!</f>
        <v>#REF!</v>
      </c>
      <c r="G136" s="192" t="str">
        <f t="shared" ref="G136:G137" si="20">ROUND(E136*F136, 0)</f>
        <v>#REF!</v>
      </c>
      <c r="H136" s="6"/>
      <c r="I136" s="6"/>
      <c r="J136" s="6"/>
      <c r="K136" s="6"/>
      <c r="L136" s="6"/>
      <c r="M136" s="6"/>
      <c r="N136" s="6"/>
      <c r="O136" s="6"/>
      <c r="P136" s="6"/>
      <c r="Q136" s="6"/>
      <c r="R136" s="6"/>
      <c r="S136" s="6"/>
      <c r="T136" s="6"/>
      <c r="U136" s="6"/>
      <c r="V136" s="6"/>
      <c r="W136" s="6"/>
      <c r="X136" s="6"/>
      <c r="Y136" s="6"/>
      <c r="Z136" s="6"/>
    </row>
    <row r="137" ht="12.0" hidden="1" customHeight="1" outlineLevel="2">
      <c r="A137" s="6"/>
      <c r="B137" s="421" t="s">
        <v>1739</v>
      </c>
      <c r="C137" s="70" t="s">
        <v>1031</v>
      </c>
      <c r="D137" s="63" t="s">
        <v>612</v>
      </c>
      <c r="E137" s="422">
        <v>1.0</v>
      </c>
      <c r="F137" s="217" t="str">
        <f t="shared" si="19"/>
        <v>#REF!</v>
      </c>
      <c r="G137" s="192" t="str">
        <f t="shared" si="20"/>
        <v>#REF!</v>
      </c>
      <c r="H137" s="6"/>
      <c r="I137" s="6"/>
      <c r="J137" s="6"/>
      <c r="K137" s="6"/>
      <c r="L137" s="6"/>
      <c r="M137" s="6"/>
      <c r="N137" s="6"/>
      <c r="O137" s="6"/>
      <c r="P137" s="6"/>
      <c r="Q137" s="6"/>
      <c r="R137" s="6"/>
      <c r="S137" s="6"/>
      <c r="T137" s="6"/>
      <c r="U137" s="6"/>
      <c r="V137" s="6"/>
      <c r="W137" s="6"/>
      <c r="X137" s="6"/>
      <c r="Y137" s="6"/>
      <c r="Z137" s="6"/>
    </row>
    <row r="138" ht="12.0" hidden="1" customHeight="1" outlineLevel="1">
      <c r="A138" s="6"/>
      <c r="B138" s="415" t="s">
        <v>1739</v>
      </c>
      <c r="C138" s="416" t="s">
        <v>1032</v>
      </c>
      <c r="D138" s="417"/>
      <c r="E138" s="418"/>
      <c r="F138" s="419"/>
      <c r="G138" s="420" t="str">
        <f>SUM(G139:G140)</f>
        <v>#REF!</v>
      </c>
      <c r="H138" s="6"/>
      <c r="I138" s="6"/>
      <c r="J138" s="6"/>
      <c r="K138" s="6"/>
      <c r="L138" s="6"/>
      <c r="M138" s="6"/>
      <c r="N138" s="6"/>
      <c r="O138" s="6"/>
      <c r="P138" s="6"/>
      <c r="Q138" s="6"/>
      <c r="R138" s="6"/>
      <c r="S138" s="6"/>
      <c r="T138" s="6"/>
      <c r="U138" s="6"/>
      <c r="V138" s="6"/>
      <c r="W138" s="6"/>
      <c r="X138" s="6"/>
      <c r="Y138" s="6"/>
      <c r="Z138" s="6"/>
    </row>
    <row r="139" ht="12.0" hidden="1" customHeight="1" outlineLevel="2">
      <c r="A139" s="6"/>
      <c r="B139" s="421" t="s">
        <v>1739</v>
      </c>
      <c r="C139" s="70" t="s">
        <v>1034</v>
      </c>
      <c r="D139" s="63" t="s">
        <v>612</v>
      </c>
      <c r="E139" s="422">
        <v>1.0</v>
      </c>
      <c r="F139" s="217" t="str">
        <f t="shared" ref="F139:F140" si="21">#REF!</f>
        <v>#REF!</v>
      </c>
      <c r="G139" s="192" t="str">
        <f t="shared" ref="G139:G140" si="22">ROUND(E139*F139, 0)</f>
        <v>#REF!</v>
      </c>
      <c r="H139" s="6"/>
      <c r="I139" s="6"/>
      <c r="J139" s="6"/>
      <c r="K139" s="6"/>
      <c r="L139" s="6"/>
      <c r="M139" s="6"/>
      <c r="N139" s="6"/>
      <c r="O139" s="6"/>
      <c r="P139" s="6"/>
      <c r="Q139" s="6"/>
      <c r="R139" s="6"/>
      <c r="S139" s="6"/>
      <c r="T139" s="6"/>
      <c r="U139" s="6"/>
      <c r="V139" s="6"/>
      <c r="W139" s="6"/>
      <c r="X139" s="6"/>
      <c r="Y139" s="6"/>
      <c r="Z139" s="6"/>
    </row>
    <row r="140" ht="12.0" hidden="1" customHeight="1" outlineLevel="2">
      <c r="A140" s="6"/>
      <c r="B140" s="421" t="s">
        <v>1739</v>
      </c>
      <c r="C140" s="70" t="s">
        <v>1036</v>
      </c>
      <c r="D140" s="63" t="s">
        <v>612</v>
      </c>
      <c r="E140" s="422">
        <v>1.0</v>
      </c>
      <c r="F140" s="217" t="str">
        <f t="shared" si="21"/>
        <v>#REF!</v>
      </c>
      <c r="G140" s="192" t="str">
        <f t="shared" si="22"/>
        <v>#REF!</v>
      </c>
      <c r="H140" s="6"/>
      <c r="I140" s="6"/>
      <c r="J140" s="6"/>
      <c r="K140" s="6"/>
      <c r="L140" s="6"/>
      <c r="M140" s="6"/>
      <c r="N140" s="6"/>
      <c r="O140" s="6"/>
      <c r="P140" s="6"/>
      <c r="Q140" s="6"/>
      <c r="R140" s="6"/>
      <c r="S140" s="6"/>
      <c r="T140" s="6"/>
      <c r="U140" s="6"/>
      <c r="V140" s="6"/>
      <c r="W140" s="6"/>
      <c r="X140" s="6"/>
      <c r="Y140" s="6"/>
      <c r="Z140" s="6"/>
    </row>
    <row r="141" ht="12.0" hidden="1" customHeight="1" outlineLevel="1">
      <c r="A141" s="6"/>
      <c r="B141" s="415" t="s">
        <v>1739</v>
      </c>
      <c r="C141" s="416" t="s">
        <v>1038</v>
      </c>
      <c r="D141" s="417"/>
      <c r="E141" s="418"/>
      <c r="F141" s="419"/>
      <c r="G141" s="420" t="str">
        <f>SUM(G142:G164)</f>
        <v>#REF!</v>
      </c>
      <c r="H141" s="6"/>
      <c r="I141" s="6"/>
      <c r="J141" s="6"/>
      <c r="K141" s="6"/>
      <c r="L141" s="6"/>
      <c r="M141" s="6"/>
      <c r="N141" s="6"/>
      <c r="O141" s="6"/>
      <c r="P141" s="6"/>
      <c r="Q141" s="6"/>
      <c r="R141" s="6"/>
      <c r="S141" s="6"/>
      <c r="T141" s="6"/>
      <c r="U141" s="6"/>
      <c r="V141" s="6"/>
      <c r="W141" s="6"/>
      <c r="X141" s="6"/>
      <c r="Y141" s="6"/>
      <c r="Z141" s="6"/>
    </row>
    <row r="142" ht="12.0" hidden="1" customHeight="1" outlineLevel="2">
      <c r="A142" s="6"/>
      <c r="B142" s="421" t="s">
        <v>1739</v>
      </c>
      <c r="C142" s="70" t="s">
        <v>1040</v>
      </c>
      <c r="D142" s="63" t="s">
        <v>612</v>
      </c>
      <c r="E142" s="422">
        <v>269.0</v>
      </c>
      <c r="F142" s="217" t="str">
        <f t="shared" ref="F142:F164" si="23">#REF!</f>
        <v>#REF!</v>
      </c>
      <c r="G142" s="192" t="str">
        <f t="shared" ref="G142:G164" si="24">ROUND(E142*F142, 0)</f>
        <v>#REF!</v>
      </c>
      <c r="H142" s="6"/>
      <c r="I142" s="6"/>
      <c r="J142" s="6"/>
      <c r="K142" s="6"/>
      <c r="L142" s="6"/>
      <c r="M142" s="6"/>
      <c r="N142" s="6"/>
      <c r="O142" s="6"/>
      <c r="P142" s="6"/>
      <c r="Q142" s="6"/>
      <c r="R142" s="6"/>
      <c r="S142" s="6"/>
      <c r="T142" s="6"/>
      <c r="U142" s="6"/>
      <c r="V142" s="6"/>
      <c r="W142" s="6"/>
      <c r="X142" s="6"/>
      <c r="Y142" s="6"/>
      <c r="Z142" s="6"/>
    </row>
    <row r="143" ht="12.0" hidden="1" customHeight="1" outlineLevel="2">
      <c r="A143" s="6"/>
      <c r="B143" s="421" t="s">
        <v>1739</v>
      </c>
      <c r="C143" s="70" t="s">
        <v>1042</v>
      </c>
      <c r="D143" s="63" t="s">
        <v>612</v>
      </c>
      <c r="E143" s="422">
        <v>37.0</v>
      </c>
      <c r="F143" s="217" t="str">
        <f t="shared" si="23"/>
        <v>#REF!</v>
      </c>
      <c r="G143" s="192" t="str">
        <f t="shared" si="24"/>
        <v>#REF!</v>
      </c>
      <c r="H143" s="6"/>
      <c r="I143" s="6"/>
      <c r="J143" s="6"/>
      <c r="K143" s="6"/>
      <c r="L143" s="6"/>
      <c r="M143" s="6"/>
      <c r="N143" s="6"/>
      <c r="O143" s="6"/>
      <c r="P143" s="6"/>
      <c r="Q143" s="6"/>
      <c r="R143" s="6"/>
      <c r="S143" s="6"/>
      <c r="T143" s="6"/>
      <c r="U143" s="6"/>
      <c r="V143" s="6"/>
      <c r="W143" s="6"/>
      <c r="X143" s="6"/>
      <c r="Y143" s="6"/>
      <c r="Z143" s="6"/>
    </row>
    <row r="144" ht="12.0" hidden="1" customHeight="1" outlineLevel="2">
      <c r="A144" s="6"/>
      <c r="B144" s="421" t="s">
        <v>1739</v>
      </c>
      <c r="C144" s="70" t="s">
        <v>1044</v>
      </c>
      <c r="D144" s="63" t="s">
        <v>612</v>
      </c>
      <c r="E144" s="422">
        <v>106.0</v>
      </c>
      <c r="F144" s="217" t="str">
        <f t="shared" si="23"/>
        <v>#REF!</v>
      </c>
      <c r="G144" s="192" t="str">
        <f t="shared" si="24"/>
        <v>#REF!</v>
      </c>
      <c r="H144" s="6"/>
      <c r="I144" s="6"/>
      <c r="J144" s="6"/>
      <c r="K144" s="6"/>
      <c r="L144" s="6"/>
      <c r="M144" s="6"/>
      <c r="N144" s="6"/>
      <c r="O144" s="6"/>
      <c r="P144" s="6"/>
      <c r="Q144" s="6"/>
      <c r="R144" s="6"/>
      <c r="S144" s="6"/>
      <c r="T144" s="6"/>
      <c r="U144" s="6"/>
      <c r="V144" s="6"/>
      <c r="W144" s="6"/>
      <c r="X144" s="6"/>
      <c r="Y144" s="6"/>
      <c r="Z144" s="6"/>
    </row>
    <row r="145" ht="12.0" hidden="1" customHeight="1" outlineLevel="2">
      <c r="A145" s="6"/>
      <c r="B145" s="421" t="s">
        <v>1739</v>
      </c>
      <c r="C145" s="70" t="s">
        <v>1046</v>
      </c>
      <c r="D145" s="63" t="s">
        <v>612</v>
      </c>
      <c r="E145" s="422">
        <v>115.0</v>
      </c>
      <c r="F145" s="217" t="str">
        <f t="shared" si="23"/>
        <v>#REF!</v>
      </c>
      <c r="G145" s="192" t="str">
        <f t="shared" si="24"/>
        <v>#REF!</v>
      </c>
      <c r="H145" s="6"/>
      <c r="I145" s="6"/>
      <c r="J145" s="6"/>
      <c r="K145" s="6"/>
      <c r="L145" s="6"/>
      <c r="M145" s="6"/>
      <c r="N145" s="6"/>
      <c r="O145" s="6"/>
      <c r="P145" s="6"/>
      <c r="Q145" s="6"/>
      <c r="R145" s="6"/>
      <c r="S145" s="6"/>
      <c r="T145" s="6"/>
      <c r="U145" s="6"/>
      <c r="V145" s="6"/>
      <c r="W145" s="6"/>
      <c r="X145" s="6"/>
      <c r="Y145" s="6"/>
      <c r="Z145" s="6"/>
    </row>
    <row r="146" ht="12.0" hidden="1" customHeight="1" outlineLevel="2">
      <c r="A146" s="6"/>
      <c r="B146" s="421" t="s">
        <v>1739</v>
      </c>
      <c r="C146" s="70" t="s">
        <v>1048</v>
      </c>
      <c r="D146" s="63" t="s">
        <v>612</v>
      </c>
      <c r="E146" s="422">
        <v>3.0</v>
      </c>
      <c r="F146" s="217" t="str">
        <f t="shared" si="23"/>
        <v>#REF!</v>
      </c>
      <c r="G146" s="192" t="str">
        <f t="shared" si="24"/>
        <v>#REF!</v>
      </c>
      <c r="H146" s="6"/>
      <c r="I146" s="6"/>
      <c r="J146" s="6"/>
      <c r="K146" s="6"/>
      <c r="L146" s="6"/>
      <c r="M146" s="6"/>
      <c r="N146" s="6"/>
      <c r="O146" s="6"/>
      <c r="P146" s="6"/>
      <c r="Q146" s="6"/>
      <c r="R146" s="6"/>
      <c r="S146" s="6"/>
      <c r="T146" s="6"/>
      <c r="U146" s="6"/>
      <c r="V146" s="6"/>
      <c r="W146" s="6"/>
      <c r="X146" s="6"/>
      <c r="Y146" s="6"/>
      <c r="Z146" s="6"/>
    </row>
    <row r="147" ht="12.0" hidden="1" customHeight="1" outlineLevel="2">
      <c r="A147" s="6"/>
      <c r="B147" s="421" t="s">
        <v>1739</v>
      </c>
      <c r="C147" s="70" t="s">
        <v>1050</v>
      </c>
      <c r="D147" s="63" t="s">
        <v>612</v>
      </c>
      <c r="E147" s="422">
        <v>36.0</v>
      </c>
      <c r="F147" s="217" t="str">
        <f t="shared" si="23"/>
        <v>#REF!</v>
      </c>
      <c r="G147" s="192" t="str">
        <f t="shared" si="24"/>
        <v>#REF!</v>
      </c>
      <c r="H147" s="6"/>
      <c r="I147" s="6"/>
      <c r="J147" s="6"/>
      <c r="K147" s="6"/>
      <c r="L147" s="6"/>
      <c r="M147" s="6"/>
      <c r="N147" s="6"/>
      <c r="O147" s="6"/>
      <c r="P147" s="6"/>
      <c r="Q147" s="6"/>
      <c r="R147" s="6"/>
      <c r="S147" s="6"/>
      <c r="T147" s="6"/>
      <c r="U147" s="6"/>
      <c r="V147" s="6"/>
      <c r="W147" s="6"/>
      <c r="X147" s="6"/>
      <c r="Y147" s="6"/>
      <c r="Z147" s="6"/>
    </row>
    <row r="148" ht="12.0" hidden="1" customHeight="1" outlineLevel="2">
      <c r="A148" s="6"/>
      <c r="B148" s="421" t="s">
        <v>1739</v>
      </c>
      <c r="C148" s="70" t="s">
        <v>1052</v>
      </c>
      <c r="D148" s="63" t="s">
        <v>612</v>
      </c>
      <c r="E148" s="422">
        <v>1.0</v>
      </c>
      <c r="F148" s="217" t="str">
        <f t="shared" si="23"/>
        <v>#REF!</v>
      </c>
      <c r="G148" s="192" t="str">
        <f t="shared" si="24"/>
        <v>#REF!</v>
      </c>
      <c r="H148" s="6"/>
      <c r="I148" s="6"/>
      <c r="J148" s="6"/>
      <c r="K148" s="6"/>
      <c r="L148" s="6"/>
      <c r="M148" s="6"/>
      <c r="N148" s="6"/>
      <c r="O148" s="6"/>
      <c r="P148" s="6"/>
      <c r="Q148" s="6"/>
      <c r="R148" s="6"/>
      <c r="S148" s="6"/>
      <c r="T148" s="6"/>
      <c r="U148" s="6"/>
      <c r="V148" s="6"/>
      <c r="W148" s="6"/>
      <c r="X148" s="6"/>
      <c r="Y148" s="6"/>
      <c r="Z148" s="6"/>
    </row>
    <row r="149" ht="12.0" hidden="1" customHeight="1" outlineLevel="2">
      <c r="A149" s="6"/>
      <c r="B149" s="421" t="s">
        <v>1739</v>
      </c>
      <c r="C149" s="70" t="s">
        <v>1054</v>
      </c>
      <c r="D149" s="63" t="s">
        <v>612</v>
      </c>
      <c r="E149" s="422">
        <v>9.0</v>
      </c>
      <c r="F149" s="217" t="str">
        <f t="shared" si="23"/>
        <v>#REF!</v>
      </c>
      <c r="G149" s="192" t="str">
        <f t="shared" si="24"/>
        <v>#REF!</v>
      </c>
      <c r="H149" s="6"/>
      <c r="I149" s="6"/>
      <c r="J149" s="6"/>
      <c r="K149" s="6"/>
      <c r="L149" s="6"/>
      <c r="M149" s="6"/>
      <c r="N149" s="6"/>
      <c r="O149" s="6"/>
      <c r="P149" s="6"/>
      <c r="Q149" s="6"/>
      <c r="R149" s="6"/>
      <c r="S149" s="6"/>
      <c r="T149" s="6"/>
      <c r="U149" s="6"/>
      <c r="V149" s="6"/>
      <c r="W149" s="6"/>
      <c r="X149" s="6"/>
      <c r="Y149" s="6"/>
      <c r="Z149" s="6"/>
    </row>
    <row r="150" ht="12.0" hidden="1" customHeight="1" outlineLevel="2">
      <c r="A150" s="6"/>
      <c r="B150" s="421" t="s">
        <v>1739</v>
      </c>
      <c r="C150" s="70" t="s">
        <v>1056</v>
      </c>
      <c r="D150" s="63" t="s">
        <v>612</v>
      </c>
      <c r="E150" s="422">
        <v>73.0</v>
      </c>
      <c r="F150" s="217" t="str">
        <f t="shared" si="23"/>
        <v>#REF!</v>
      </c>
      <c r="G150" s="192" t="str">
        <f t="shared" si="24"/>
        <v>#REF!</v>
      </c>
      <c r="H150" s="6"/>
      <c r="I150" s="6"/>
      <c r="J150" s="6"/>
      <c r="K150" s="6"/>
      <c r="L150" s="6"/>
      <c r="M150" s="6"/>
      <c r="N150" s="6"/>
      <c r="O150" s="6"/>
      <c r="P150" s="6"/>
      <c r="Q150" s="6"/>
      <c r="R150" s="6"/>
      <c r="S150" s="6"/>
      <c r="T150" s="6"/>
      <c r="U150" s="6"/>
      <c r="V150" s="6"/>
      <c r="W150" s="6"/>
      <c r="X150" s="6"/>
      <c r="Y150" s="6"/>
      <c r="Z150" s="6"/>
    </row>
    <row r="151" ht="12.0" hidden="1" customHeight="1" outlineLevel="2">
      <c r="A151" s="6"/>
      <c r="B151" s="421" t="s">
        <v>1739</v>
      </c>
      <c r="C151" s="70" t="s">
        <v>1058</v>
      </c>
      <c r="D151" s="63" t="s">
        <v>612</v>
      </c>
      <c r="E151" s="422">
        <v>20.0</v>
      </c>
      <c r="F151" s="217" t="str">
        <f t="shared" si="23"/>
        <v>#REF!</v>
      </c>
      <c r="G151" s="192" t="str">
        <f t="shared" si="24"/>
        <v>#REF!</v>
      </c>
      <c r="H151" s="6"/>
      <c r="I151" s="6"/>
      <c r="J151" s="6"/>
      <c r="K151" s="6"/>
      <c r="L151" s="6"/>
      <c r="M151" s="6"/>
      <c r="N151" s="6"/>
      <c r="O151" s="6"/>
      <c r="P151" s="6"/>
      <c r="Q151" s="6"/>
      <c r="R151" s="6"/>
      <c r="S151" s="6"/>
      <c r="T151" s="6"/>
      <c r="U151" s="6"/>
      <c r="V151" s="6"/>
      <c r="W151" s="6"/>
      <c r="X151" s="6"/>
      <c r="Y151" s="6"/>
      <c r="Z151" s="6"/>
    </row>
    <row r="152" ht="12.0" hidden="1" customHeight="1" outlineLevel="2">
      <c r="A152" s="6"/>
      <c r="B152" s="421" t="s">
        <v>1739</v>
      </c>
      <c r="C152" s="70" t="s">
        <v>1060</v>
      </c>
      <c r="D152" s="63" t="s">
        <v>612</v>
      </c>
      <c r="E152" s="422">
        <v>2.0</v>
      </c>
      <c r="F152" s="217" t="str">
        <f t="shared" si="23"/>
        <v>#REF!</v>
      </c>
      <c r="G152" s="192" t="str">
        <f t="shared" si="24"/>
        <v>#REF!</v>
      </c>
      <c r="H152" s="6"/>
      <c r="I152" s="6"/>
      <c r="J152" s="6"/>
      <c r="K152" s="6"/>
      <c r="L152" s="6"/>
      <c r="M152" s="6"/>
      <c r="N152" s="6"/>
      <c r="O152" s="6"/>
      <c r="P152" s="6"/>
      <c r="Q152" s="6"/>
      <c r="R152" s="6"/>
      <c r="S152" s="6"/>
      <c r="T152" s="6"/>
      <c r="U152" s="6"/>
      <c r="V152" s="6"/>
      <c r="W152" s="6"/>
      <c r="X152" s="6"/>
      <c r="Y152" s="6"/>
      <c r="Z152" s="6"/>
    </row>
    <row r="153" ht="12.0" hidden="1" customHeight="1" outlineLevel="2">
      <c r="A153" s="6"/>
      <c r="B153" s="421" t="s">
        <v>1739</v>
      </c>
      <c r="C153" s="70" t="s">
        <v>1062</v>
      </c>
      <c r="D153" s="63" t="s">
        <v>612</v>
      </c>
      <c r="E153" s="422">
        <v>95.0</v>
      </c>
      <c r="F153" s="217" t="str">
        <f t="shared" si="23"/>
        <v>#REF!</v>
      </c>
      <c r="G153" s="192" t="str">
        <f t="shared" si="24"/>
        <v>#REF!</v>
      </c>
      <c r="H153" s="6"/>
      <c r="I153" s="6"/>
      <c r="J153" s="6"/>
      <c r="K153" s="6"/>
      <c r="L153" s="6"/>
      <c r="M153" s="6"/>
      <c r="N153" s="6"/>
      <c r="O153" s="6"/>
      <c r="P153" s="6"/>
      <c r="Q153" s="6"/>
      <c r="R153" s="6"/>
      <c r="S153" s="6"/>
      <c r="T153" s="6"/>
      <c r="U153" s="6"/>
      <c r="V153" s="6"/>
      <c r="W153" s="6"/>
      <c r="X153" s="6"/>
      <c r="Y153" s="6"/>
      <c r="Z153" s="6"/>
    </row>
    <row r="154" ht="12.0" hidden="1" customHeight="1" outlineLevel="2">
      <c r="A154" s="6"/>
      <c r="B154" s="421" t="s">
        <v>1739</v>
      </c>
      <c r="C154" s="70" t="s">
        <v>1064</v>
      </c>
      <c r="D154" s="63" t="s">
        <v>612</v>
      </c>
      <c r="E154" s="422">
        <v>3.0</v>
      </c>
      <c r="F154" s="217" t="str">
        <f t="shared" si="23"/>
        <v>#REF!</v>
      </c>
      <c r="G154" s="192" t="str">
        <f t="shared" si="24"/>
        <v>#REF!</v>
      </c>
      <c r="H154" s="6"/>
      <c r="I154" s="6"/>
      <c r="J154" s="6"/>
      <c r="K154" s="6"/>
      <c r="L154" s="6"/>
      <c r="M154" s="6"/>
      <c r="N154" s="6"/>
      <c r="O154" s="6"/>
      <c r="P154" s="6"/>
      <c r="Q154" s="6"/>
      <c r="R154" s="6"/>
      <c r="S154" s="6"/>
      <c r="T154" s="6"/>
      <c r="U154" s="6"/>
      <c r="V154" s="6"/>
      <c r="W154" s="6"/>
      <c r="X154" s="6"/>
      <c r="Y154" s="6"/>
      <c r="Z154" s="6"/>
    </row>
    <row r="155" ht="12.0" hidden="1" customHeight="1" outlineLevel="2">
      <c r="A155" s="6"/>
      <c r="B155" s="421" t="s">
        <v>1739</v>
      </c>
      <c r="C155" s="70" t="s">
        <v>1066</v>
      </c>
      <c r="D155" s="63" t="s">
        <v>612</v>
      </c>
      <c r="E155" s="422">
        <v>4.0</v>
      </c>
      <c r="F155" s="217" t="str">
        <f t="shared" si="23"/>
        <v>#REF!</v>
      </c>
      <c r="G155" s="192" t="str">
        <f t="shared" si="24"/>
        <v>#REF!</v>
      </c>
      <c r="H155" s="6"/>
      <c r="I155" s="6"/>
      <c r="J155" s="6"/>
      <c r="K155" s="6"/>
      <c r="L155" s="6"/>
      <c r="M155" s="6"/>
      <c r="N155" s="6"/>
      <c r="O155" s="6"/>
      <c r="P155" s="6"/>
      <c r="Q155" s="6"/>
      <c r="R155" s="6"/>
      <c r="S155" s="6"/>
      <c r="T155" s="6"/>
      <c r="U155" s="6"/>
      <c r="V155" s="6"/>
      <c r="W155" s="6"/>
      <c r="X155" s="6"/>
      <c r="Y155" s="6"/>
      <c r="Z155" s="6"/>
    </row>
    <row r="156" ht="12.0" hidden="1" customHeight="1" outlineLevel="2">
      <c r="A156" s="6"/>
      <c r="B156" s="421" t="s">
        <v>1739</v>
      </c>
      <c r="C156" s="70" t="s">
        <v>1068</v>
      </c>
      <c r="D156" s="63" t="s">
        <v>612</v>
      </c>
      <c r="E156" s="422">
        <v>4.0</v>
      </c>
      <c r="F156" s="217" t="str">
        <f t="shared" si="23"/>
        <v>#REF!</v>
      </c>
      <c r="G156" s="192" t="str">
        <f t="shared" si="24"/>
        <v>#REF!</v>
      </c>
      <c r="H156" s="6"/>
      <c r="I156" s="6"/>
      <c r="J156" s="6"/>
      <c r="K156" s="6"/>
      <c r="L156" s="6"/>
      <c r="M156" s="6"/>
      <c r="N156" s="6"/>
      <c r="O156" s="6"/>
      <c r="P156" s="6"/>
      <c r="Q156" s="6"/>
      <c r="R156" s="6"/>
      <c r="S156" s="6"/>
      <c r="T156" s="6"/>
      <c r="U156" s="6"/>
      <c r="V156" s="6"/>
      <c r="W156" s="6"/>
      <c r="X156" s="6"/>
      <c r="Y156" s="6"/>
      <c r="Z156" s="6"/>
    </row>
    <row r="157" ht="12.0" hidden="1" customHeight="1" outlineLevel="2">
      <c r="A157" s="6"/>
      <c r="B157" s="421" t="s">
        <v>1739</v>
      </c>
      <c r="C157" s="70" t="s">
        <v>1070</v>
      </c>
      <c r="D157" s="63" t="s">
        <v>612</v>
      </c>
      <c r="E157" s="422">
        <v>15.0</v>
      </c>
      <c r="F157" s="217" t="str">
        <f t="shared" si="23"/>
        <v>#REF!</v>
      </c>
      <c r="G157" s="192" t="str">
        <f t="shared" si="24"/>
        <v>#REF!</v>
      </c>
      <c r="H157" s="6"/>
      <c r="I157" s="6"/>
      <c r="J157" s="6"/>
      <c r="K157" s="6"/>
      <c r="L157" s="6"/>
      <c r="M157" s="6"/>
      <c r="N157" s="6"/>
      <c r="O157" s="6"/>
      <c r="P157" s="6"/>
      <c r="Q157" s="6"/>
      <c r="R157" s="6"/>
      <c r="S157" s="6"/>
      <c r="T157" s="6"/>
      <c r="U157" s="6"/>
      <c r="V157" s="6"/>
      <c r="W157" s="6"/>
      <c r="X157" s="6"/>
      <c r="Y157" s="6"/>
      <c r="Z157" s="6"/>
    </row>
    <row r="158" ht="12.0" hidden="1" customHeight="1" outlineLevel="2">
      <c r="A158" s="6"/>
      <c r="B158" s="421" t="s">
        <v>1739</v>
      </c>
      <c r="C158" s="70" t="s">
        <v>1072</v>
      </c>
      <c r="D158" s="63" t="s">
        <v>612</v>
      </c>
      <c r="E158" s="422">
        <v>15.0</v>
      </c>
      <c r="F158" s="217" t="str">
        <f t="shared" si="23"/>
        <v>#REF!</v>
      </c>
      <c r="G158" s="192" t="str">
        <f t="shared" si="24"/>
        <v>#REF!</v>
      </c>
      <c r="H158" s="6"/>
      <c r="I158" s="6"/>
      <c r="J158" s="6"/>
      <c r="K158" s="6"/>
      <c r="L158" s="6"/>
      <c r="M158" s="6"/>
      <c r="N158" s="6"/>
      <c r="O158" s="6"/>
      <c r="P158" s="6"/>
      <c r="Q158" s="6"/>
      <c r="R158" s="6"/>
      <c r="S158" s="6"/>
      <c r="T158" s="6"/>
      <c r="U158" s="6"/>
      <c r="V158" s="6"/>
      <c r="W158" s="6"/>
      <c r="X158" s="6"/>
      <c r="Y158" s="6"/>
      <c r="Z158" s="6"/>
    </row>
    <row r="159" ht="12.0" hidden="1" customHeight="1" outlineLevel="2">
      <c r="A159" s="6"/>
      <c r="B159" s="421" t="s">
        <v>1739</v>
      </c>
      <c r="C159" s="70" t="s">
        <v>1074</v>
      </c>
      <c r="D159" s="63" t="s">
        <v>612</v>
      </c>
      <c r="E159" s="422">
        <v>10.0</v>
      </c>
      <c r="F159" s="217" t="str">
        <f t="shared" si="23"/>
        <v>#REF!</v>
      </c>
      <c r="G159" s="192" t="str">
        <f t="shared" si="24"/>
        <v>#REF!</v>
      </c>
      <c r="H159" s="6"/>
      <c r="I159" s="6"/>
      <c r="J159" s="6"/>
      <c r="K159" s="6"/>
      <c r="L159" s="6"/>
      <c r="M159" s="6"/>
      <c r="N159" s="6"/>
      <c r="O159" s="6"/>
      <c r="P159" s="6"/>
      <c r="Q159" s="6"/>
      <c r="R159" s="6"/>
      <c r="S159" s="6"/>
      <c r="T159" s="6"/>
      <c r="U159" s="6"/>
      <c r="V159" s="6"/>
      <c r="W159" s="6"/>
      <c r="X159" s="6"/>
      <c r="Y159" s="6"/>
      <c r="Z159" s="6"/>
    </row>
    <row r="160" ht="12.0" hidden="1" customHeight="1" outlineLevel="2">
      <c r="A160" s="6"/>
      <c r="B160" s="421" t="s">
        <v>1739</v>
      </c>
      <c r="C160" s="70" t="s">
        <v>1076</v>
      </c>
      <c r="D160" s="63" t="s">
        <v>612</v>
      </c>
      <c r="E160" s="422">
        <v>1.0</v>
      </c>
      <c r="F160" s="217" t="str">
        <f t="shared" si="23"/>
        <v>#REF!</v>
      </c>
      <c r="G160" s="192" t="str">
        <f t="shared" si="24"/>
        <v>#REF!</v>
      </c>
      <c r="H160" s="6"/>
      <c r="I160" s="6"/>
      <c r="J160" s="6"/>
      <c r="K160" s="6"/>
      <c r="L160" s="6"/>
      <c r="M160" s="6"/>
      <c r="N160" s="6"/>
      <c r="O160" s="6"/>
      <c r="P160" s="6"/>
      <c r="Q160" s="6"/>
      <c r="R160" s="6"/>
      <c r="S160" s="6"/>
      <c r="T160" s="6"/>
      <c r="U160" s="6"/>
      <c r="V160" s="6"/>
      <c r="W160" s="6"/>
      <c r="X160" s="6"/>
      <c r="Y160" s="6"/>
      <c r="Z160" s="6"/>
    </row>
    <row r="161" ht="12.0" hidden="1" customHeight="1" outlineLevel="2">
      <c r="A161" s="6"/>
      <c r="B161" s="421" t="s">
        <v>1739</v>
      </c>
      <c r="C161" s="70" t="s">
        <v>1078</v>
      </c>
      <c r="D161" s="63" t="s">
        <v>612</v>
      </c>
      <c r="E161" s="422">
        <v>32.0</v>
      </c>
      <c r="F161" s="217" t="str">
        <f t="shared" si="23"/>
        <v>#REF!</v>
      </c>
      <c r="G161" s="192" t="str">
        <f t="shared" si="24"/>
        <v>#REF!</v>
      </c>
      <c r="H161" s="6"/>
      <c r="I161" s="6"/>
      <c r="J161" s="6"/>
      <c r="K161" s="6"/>
      <c r="L161" s="6"/>
      <c r="M161" s="6"/>
      <c r="N161" s="6"/>
      <c r="O161" s="6"/>
      <c r="P161" s="6"/>
      <c r="Q161" s="6"/>
      <c r="R161" s="6"/>
      <c r="S161" s="6"/>
      <c r="T161" s="6"/>
      <c r="U161" s="6"/>
      <c r="V161" s="6"/>
      <c r="W161" s="6"/>
      <c r="X161" s="6"/>
      <c r="Y161" s="6"/>
      <c r="Z161" s="6"/>
    </row>
    <row r="162" ht="12.0" hidden="1" customHeight="1" outlineLevel="2">
      <c r="A162" s="6"/>
      <c r="B162" s="421" t="s">
        <v>1739</v>
      </c>
      <c r="C162" s="70" t="s">
        <v>1080</v>
      </c>
      <c r="D162" s="63" t="s">
        <v>1081</v>
      </c>
      <c r="E162" s="422">
        <v>180.0</v>
      </c>
      <c r="F162" s="217" t="str">
        <f t="shared" si="23"/>
        <v>#REF!</v>
      </c>
      <c r="G162" s="192" t="str">
        <f t="shared" si="24"/>
        <v>#REF!</v>
      </c>
      <c r="H162" s="6"/>
      <c r="I162" s="6"/>
      <c r="J162" s="6"/>
      <c r="K162" s="6"/>
      <c r="L162" s="6"/>
      <c r="M162" s="6"/>
      <c r="N162" s="6"/>
      <c r="O162" s="6"/>
      <c r="P162" s="6"/>
      <c r="Q162" s="6"/>
      <c r="R162" s="6"/>
      <c r="S162" s="6"/>
      <c r="T162" s="6"/>
      <c r="U162" s="6"/>
      <c r="V162" s="6"/>
      <c r="W162" s="6"/>
      <c r="X162" s="6"/>
      <c r="Y162" s="6"/>
      <c r="Z162" s="6"/>
    </row>
    <row r="163" ht="12.0" hidden="1" customHeight="1" outlineLevel="2">
      <c r="A163" s="6"/>
      <c r="B163" s="421" t="s">
        <v>1739</v>
      </c>
      <c r="C163" s="70" t="s">
        <v>1083</v>
      </c>
      <c r="D163" s="63" t="s">
        <v>612</v>
      </c>
      <c r="E163" s="422">
        <v>28.0</v>
      </c>
      <c r="F163" s="217" t="str">
        <f t="shared" si="23"/>
        <v>#REF!</v>
      </c>
      <c r="G163" s="192" t="str">
        <f t="shared" si="24"/>
        <v>#REF!</v>
      </c>
      <c r="H163" s="6"/>
      <c r="I163" s="6"/>
      <c r="J163" s="6"/>
      <c r="K163" s="6"/>
      <c r="L163" s="6"/>
      <c r="M163" s="6"/>
      <c r="N163" s="6"/>
      <c r="O163" s="6"/>
      <c r="P163" s="6"/>
      <c r="Q163" s="6"/>
      <c r="R163" s="6"/>
      <c r="S163" s="6"/>
      <c r="T163" s="6"/>
      <c r="U163" s="6"/>
      <c r="V163" s="6"/>
      <c r="W163" s="6"/>
      <c r="X163" s="6"/>
      <c r="Y163" s="6"/>
      <c r="Z163" s="6"/>
    </row>
    <row r="164" ht="12.0" hidden="1" customHeight="1" outlineLevel="2">
      <c r="A164" s="6"/>
      <c r="B164" s="421" t="s">
        <v>1739</v>
      </c>
      <c r="C164" s="70" t="s">
        <v>1085</v>
      </c>
      <c r="D164" s="63" t="s">
        <v>612</v>
      </c>
      <c r="E164" s="422">
        <v>208.0</v>
      </c>
      <c r="F164" s="217" t="str">
        <f t="shared" si="23"/>
        <v>#REF!</v>
      </c>
      <c r="G164" s="192" t="str">
        <f t="shared" si="24"/>
        <v>#REF!</v>
      </c>
      <c r="H164" s="6"/>
      <c r="I164" s="6"/>
      <c r="J164" s="6"/>
      <c r="K164" s="6"/>
      <c r="L164" s="6"/>
      <c r="M164" s="6"/>
      <c r="N164" s="6"/>
      <c r="O164" s="6"/>
      <c r="P164" s="6"/>
      <c r="Q164" s="6"/>
      <c r="R164" s="6"/>
      <c r="S164" s="6"/>
      <c r="T164" s="6"/>
      <c r="U164" s="6"/>
      <c r="V164" s="6"/>
      <c r="W164" s="6"/>
      <c r="X164" s="6"/>
      <c r="Y164" s="6"/>
      <c r="Z164" s="6"/>
    </row>
    <row r="165" ht="12.0" hidden="1" customHeight="1" outlineLevel="1">
      <c r="A165" s="6"/>
      <c r="B165" s="415" t="s">
        <v>1739</v>
      </c>
      <c r="C165" s="416" t="s">
        <v>1086</v>
      </c>
      <c r="D165" s="417"/>
      <c r="E165" s="418"/>
      <c r="F165" s="419"/>
      <c r="G165" s="420" t="str">
        <f>SUM(G166:G184)</f>
        <v>#REF!</v>
      </c>
      <c r="H165" s="6"/>
      <c r="I165" s="6"/>
      <c r="J165" s="6"/>
      <c r="K165" s="6"/>
      <c r="L165" s="6"/>
      <c r="M165" s="6"/>
      <c r="N165" s="6"/>
      <c r="O165" s="6"/>
      <c r="P165" s="6"/>
      <c r="Q165" s="6"/>
      <c r="R165" s="6"/>
      <c r="S165" s="6"/>
      <c r="T165" s="6"/>
      <c r="U165" s="6"/>
      <c r="V165" s="6"/>
      <c r="W165" s="6"/>
      <c r="X165" s="6"/>
      <c r="Y165" s="6"/>
      <c r="Z165" s="6"/>
    </row>
    <row r="166" ht="12.0" hidden="1" customHeight="1" outlineLevel="2">
      <c r="A166" s="6"/>
      <c r="B166" s="421" t="s">
        <v>1739</v>
      </c>
      <c r="C166" s="70" t="s">
        <v>1088</v>
      </c>
      <c r="D166" s="63" t="s">
        <v>612</v>
      </c>
      <c r="E166" s="422">
        <v>36.0</v>
      </c>
      <c r="F166" s="217" t="str">
        <f t="shared" ref="F166:F184" si="25">#REF!</f>
        <v>#REF!</v>
      </c>
      <c r="G166" s="192" t="str">
        <f t="shared" ref="G166:G184" si="26">ROUND(E166*F166, 0)</f>
        <v>#REF!</v>
      </c>
      <c r="H166" s="6"/>
      <c r="I166" s="6"/>
      <c r="J166" s="6"/>
      <c r="K166" s="6"/>
      <c r="L166" s="6"/>
      <c r="M166" s="6"/>
      <c r="N166" s="6"/>
      <c r="O166" s="6"/>
      <c r="P166" s="6"/>
      <c r="Q166" s="6"/>
      <c r="R166" s="6"/>
      <c r="S166" s="6"/>
      <c r="T166" s="6"/>
      <c r="U166" s="6"/>
      <c r="V166" s="6"/>
      <c r="W166" s="6"/>
      <c r="X166" s="6"/>
      <c r="Y166" s="6"/>
      <c r="Z166" s="6"/>
    </row>
    <row r="167" ht="12.0" hidden="1" customHeight="1" outlineLevel="2">
      <c r="A167" s="6"/>
      <c r="B167" s="421" t="s">
        <v>1739</v>
      </c>
      <c r="C167" s="70" t="s">
        <v>1090</v>
      </c>
      <c r="D167" s="63" t="s">
        <v>612</v>
      </c>
      <c r="E167" s="422">
        <v>65.0</v>
      </c>
      <c r="F167" s="217" t="str">
        <f t="shared" si="25"/>
        <v>#REF!</v>
      </c>
      <c r="G167" s="192" t="str">
        <f t="shared" si="26"/>
        <v>#REF!</v>
      </c>
      <c r="H167" s="6"/>
      <c r="I167" s="6"/>
      <c r="J167" s="6"/>
      <c r="K167" s="6"/>
      <c r="L167" s="6"/>
      <c r="M167" s="6"/>
      <c r="N167" s="6"/>
      <c r="O167" s="6"/>
      <c r="P167" s="6"/>
      <c r="Q167" s="6"/>
      <c r="R167" s="6"/>
      <c r="S167" s="6"/>
      <c r="T167" s="6"/>
      <c r="U167" s="6"/>
      <c r="V167" s="6"/>
      <c r="W167" s="6"/>
      <c r="X167" s="6"/>
      <c r="Y167" s="6"/>
      <c r="Z167" s="6"/>
    </row>
    <row r="168" ht="12.0" hidden="1" customHeight="1" outlineLevel="2">
      <c r="A168" s="6"/>
      <c r="B168" s="421" t="s">
        <v>1739</v>
      </c>
      <c r="C168" s="70" t="s">
        <v>1092</v>
      </c>
      <c r="D168" s="63" t="s">
        <v>612</v>
      </c>
      <c r="E168" s="422">
        <v>16.0</v>
      </c>
      <c r="F168" s="217" t="str">
        <f t="shared" si="25"/>
        <v>#REF!</v>
      </c>
      <c r="G168" s="192" t="str">
        <f t="shared" si="26"/>
        <v>#REF!</v>
      </c>
      <c r="H168" s="6"/>
      <c r="I168" s="6"/>
      <c r="J168" s="6"/>
      <c r="K168" s="6"/>
      <c r="L168" s="6"/>
      <c r="M168" s="6"/>
      <c r="N168" s="6"/>
      <c r="O168" s="6"/>
      <c r="P168" s="6"/>
      <c r="Q168" s="6"/>
      <c r="R168" s="6"/>
      <c r="S168" s="6"/>
      <c r="T168" s="6"/>
      <c r="U168" s="6"/>
      <c r="V168" s="6"/>
      <c r="W168" s="6"/>
      <c r="X168" s="6"/>
      <c r="Y168" s="6"/>
      <c r="Z168" s="6"/>
    </row>
    <row r="169" ht="12.0" hidden="1" customHeight="1" outlineLevel="2">
      <c r="A169" s="6"/>
      <c r="B169" s="421" t="s">
        <v>1739</v>
      </c>
      <c r="C169" s="70" t="s">
        <v>1094</v>
      </c>
      <c r="D169" s="63" t="s">
        <v>612</v>
      </c>
      <c r="E169" s="422">
        <v>2.0</v>
      </c>
      <c r="F169" s="217" t="str">
        <f t="shared" si="25"/>
        <v>#REF!</v>
      </c>
      <c r="G169" s="192" t="str">
        <f t="shared" si="26"/>
        <v>#REF!</v>
      </c>
      <c r="H169" s="6"/>
      <c r="I169" s="6"/>
      <c r="J169" s="6"/>
      <c r="K169" s="6"/>
      <c r="L169" s="6"/>
      <c r="M169" s="6"/>
      <c r="N169" s="6"/>
      <c r="O169" s="6"/>
      <c r="P169" s="6"/>
      <c r="Q169" s="6"/>
      <c r="R169" s="6"/>
      <c r="S169" s="6"/>
      <c r="T169" s="6"/>
      <c r="U169" s="6"/>
      <c r="V169" s="6"/>
      <c r="W169" s="6"/>
      <c r="X169" s="6"/>
      <c r="Y169" s="6"/>
      <c r="Z169" s="6"/>
    </row>
    <row r="170" ht="12.0" hidden="1" customHeight="1" outlineLevel="2">
      <c r="A170" s="6"/>
      <c r="B170" s="421" t="s">
        <v>1739</v>
      </c>
      <c r="C170" s="70" t="s">
        <v>1096</v>
      </c>
      <c r="D170" s="63" t="s">
        <v>612</v>
      </c>
      <c r="E170" s="422">
        <v>21.0</v>
      </c>
      <c r="F170" s="217" t="str">
        <f t="shared" si="25"/>
        <v>#REF!</v>
      </c>
      <c r="G170" s="192" t="str">
        <f t="shared" si="26"/>
        <v>#REF!</v>
      </c>
      <c r="H170" s="6"/>
      <c r="I170" s="6"/>
      <c r="J170" s="6"/>
      <c r="K170" s="6"/>
      <c r="L170" s="6"/>
      <c r="M170" s="6"/>
      <c r="N170" s="6"/>
      <c r="O170" s="6"/>
      <c r="P170" s="6"/>
      <c r="Q170" s="6"/>
      <c r="R170" s="6"/>
      <c r="S170" s="6"/>
      <c r="T170" s="6"/>
      <c r="U170" s="6"/>
      <c r="V170" s="6"/>
      <c r="W170" s="6"/>
      <c r="X170" s="6"/>
      <c r="Y170" s="6"/>
      <c r="Z170" s="6"/>
    </row>
    <row r="171" ht="12.0" hidden="1" customHeight="1" outlineLevel="2">
      <c r="A171" s="6"/>
      <c r="B171" s="421" t="s">
        <v>1739</v>
      </c>
      <c r="C171" s="70" t="s">
        <v>1098</v>
      </c>
      <c r="D171" s="63" t="s">
        <v>612</v>
      </c>
      <c r="E171" s="422">
        <v>2.0</v>
      </c>
      <c r="F171" s="217" t="str">
        <f t="shared" si="25"/>
        <v>#REF!</v>
      </c>
      <c r="G171" s="192" t="str">
        <f t="shared" si="26"/>
        <v>#REF!</v>
      </c>
      <c r="H171" s="6"/>
      <c r="I171" s="6"/>
      <c r="J171" s="6"/>
      <c r="K171" s="6"/>
      <c r="L171" s="6"/>
      <c r="M171" s="6"/>
      <c r="N171" s="6"/>
      <c r="O171" s="6"/>
      <c r="P171" s="6"/>
      <c r="Q171" s="6"/>
      <c r="R171" s="6"/>
      <c r="S171" s="6"/>
      <c r="T171" s="6"/>
      <c r="U171" s="6"/>
      <c r="V171" s="6"/>
      <c r="W171" s="6"/>
      <c r="X171" s="6"/>
      <c r="Y171" s="6"/>
      <c r="Z171" s="6"/>
    </row>
    <row r="172" ht="12.0" hidden="1" customHeight="1" outlineLevel="2">
      <c r="A172" s="6"/>
      <c r="B172" s="421" t="s">
        <v>1739</v>
      </c>
      <c r="C172" s="70" t="s">
        <v>1100</v>
      </c>
      <c r="D172" s="63" t="s">
        <v>612</v>
      </c>
      <c r="E172" s="422">
        <v>43.0</v>
      </c>
      <c r="F172" s="217" t="str">
        <f t="shared" si="25"/>
        <v>#REF!</v>
      </c>
      <c r="G172" s="192" t="str">
        <f t="shared" si="26"/>
        <v>#REF!</v>
      </c>
      <c r="H172" s="6"/>
      <c r="I172" s="6"/>
      <c r="J172" s="6"/>
      <c r="K172" s="6"/>
      <c r="L172" s="6"/>
      <c r="M172" s="6"/>
      <c r="N172" s="6"/>
      <c r="O172" s="6"/>
      <c r="P172" s="6"/>
      <c r="Q172" s="6"/>
      <c r="R172" s="6"/>
      <c r="S172" s="6"/>
      <c r="T172" s="6"/>
      <c r="U172" s="6"/>
      <c r="V172" s="6"/>
      <c r="W172" s="6"/>
      <c r="X172" s="6"/>
      <c r="Y172" s="6"/>
      <c r="Z172" s="6"/>
    </row>
    <row r="173" ht="12.0" hidden="1" customHeight="1" outlineLevel="2">
      <c r="A173" s="6"/>
      <c r="B173" s="421" t="s">
        <v>1739</v>
      </c>
      <c r="C173" s="70" t="s">
        <v>1102</v>
      </c>
      <c r="D173" s="63" t="s">
        <v>612</v>
      </c>
      <c r="E173" s="422">
        <v>28.0</v>
      </c>
      <c r="F173" s="217" t="str">
        <f t="shared" si="25"/>
        <v>#REF!</v>
      </c>
      <c r="G173" s="192" t="str">
        <f t="shared" si="26"/>
        <v>#REF!</v>
      </c>
      <c r="H173" s="6"/>
      <c r="I173" s="6"/>
      <c r="J173" s="6"/>
      <c r="K173" s="6"/>
      <c r="L173" s="6"/>
      <c r="M173" s="6"/>
      <c r="N173" s="6"/>
      <c r="O173" s="6"/>
      <c r="P173" s="6"/>
      <c r="Q173" s="6"/>
      <c r="R173" s="6"/>
      <c r="S173" s="6"/>
      <c r="T173" s="6"/>
      <c r="U173" s="6"/>
      <c r="V173" s="6"/>
      <c r="W173" s="6"/>
      <c r="X173" s="6"/>
      <c r="Y173" s="6"/>
      <c r="Z173" s="6"/>
    </row>
    <row r="174" ht="12.0" hidden="1" customHeight="1" outlineLevel="2">
      <c r="A174" s="6"/>
      <c r="B174" s="421" t="s">
        <v>1739</v>
      </c>
      <c r="C174" s="70" t="s">
        <v>1104</v>
      </c>
      <c r="D174" s="63" t="s">
        <v>612</v>
      </c>
      <c r="E174" s="422">
        <v>20.0</v>
      </c>
      <c r="F174" s="217" t="str">
        <f t="shared" si="25"/>
        <v>#REF!</v>
      </c>
      <c r="G174" s="192" t="str">
        <f t="shared" si="26"/>
        <v>#REF!</v>
      </c>
      <c r="H174" s="6"/>
      <c r="I174" s="6"/>
      <c r="J174" s="6"/>
      <c r="K174" s="6"/>
      <c r="L174" s="6"/>
      <c r="M174" s="6"/>
      <c r="N174" s="6"/>
      <c r="O174" s="6"/>
      <c r="P174" s="6"/>
      <c r="Q174" s="6"/>
      <c r="R174" s="6"/>
      <c r="S174" s="6"/>
      <c r="T174" s="6"/>
      <c r="U174" s="6"/>
      <c r="V174" s="6"/>
      <c r="W174" s="6"/>
      <c r="X174" s="6"/>
      <c r="Y174" s="6"/>
      <c r="Z174" s="6"/>
    </row>
    <row r="175" ht="12.0" hidden="1" customHeight="1" outlineLevel="2">
      <c r="A175" s="6"/>
      <c r="B175" s="421" t="s">
        <v>1739</v>
      </c>
      <c r="C175" s="70" t="s">
        <v>1106</v>
      </c>
      <c r="D175" s="63" t="s">
        <v>612</v>
      </c>
      <c r="E175" s="422">
        <v>2.0</v>
      </c>
      <c r="F175" s="217" t="str">
        <f t="shared" si="25"/>
        <v>#REF!</v>
      </c>
      <c r="G175" s="192" t="str">
        <f t="shared" si="26"/>
        <v>#REF!</v>
      </c>
      <c r="H175" s="6"/>
      <c r="I175" s="6"/>
      <c r="J175" s="6"/>
      <c r="K175" s="6"/>
      <c r="L175" s="6"/>
      <c r="M175" s="6"/>
      <c r="N175" s="6"/>
      <c r="O175" s="6"/>
      <c r="P175" s="6"/>
      <c r="Q175" s="6"/>
      <c r="R175" s="6"/>
      <c r="S175" s="6"/>
      <c r="T175" s="6"/>
      <c r="U175" s="6"/>
      <c r="V175" s="6"/>
      <c r="W175" s="6"/>
      <c r="X175" s="6"/>
      <c r="Y175" s="6"/>
      <c r="Z175" s="6"/>
    </row>
    <row r="176" ht="12.0" hidden="1" customHeight="1" outlineLevel="2">
      <c r="A176" s="6"/>
      <c r="B176" s="421" t="s">
        <v>1739</v>
      </c>
      <c r="C176" s="70" t="s">
        <v>1108</v>
      </c>
      <c r="D176" s="63" t="s">
        <v>612</v>
      </c>
      <c r="E176" s="422">
        <v>6.0</v>
      </c>
      <c r="F176" s="217" t="str">
        <f t="shared" si="25"/>
        <v>#REF!</v>
      </c>
      <c r="G176" s="192" t="str">
        <f t="shared" si="26"/>
        <v>#REF!</v>
      </c>
      <c r="H176" s="6"/>
      <c r="I176" s="6"/>
      <c r="J176" s="6"/>
      <c r="K176" s="6"/>
      <c r="L176" s="6"/>
      <c r="M176" s="6"/>
      <c r="N176" s="6"/>
      <c r="O176" s="6"/>
      <c r="P176" s="6"/>
      <c r="Q176" s="6"/>
      <c r="R176" s="6"/>
      <c r="S176" s="6"/>
      <c r="T176" s="6"/>
      <c r="U176" s="6"/>
      <c r="V176" s="6"/>
      <c r="W176" s="6"/>
      <c r="X176" s="6"/>
      <c r="Y176" s="6"/>
      <c r="Z176" s="6"/>
    </row>
    <row r="177" ht="12.0" hidden="1" customHeight="1" outlineLevel="2">
      <c r="A177" s="6"/>
      <c r="B177" s="421" t="s">
        <v>1739</v>
      </c>
      <c r="C177" s="70" t="s">
        <v>1110</v>
      </c>
      <c r="D177" s="63" t="s">
        <v>612</v>
      </c>
      <c r="E177" s="422">
        <v>1.0</v>
      </c>
      <c r="F177" s="217" t="str">
        <f t="shared" si="25"/>
        <v>#REF!</v>
      </c>
      <c r="G177" s="192" t="str">
        <f t="shared" si="26"/>
        <v>#REF!</v>
      </c>
      <c r="H177" s="6"/>
      <c r="I177" s="6"/>
      <c r="J177" s="6"/>
      <c r="K177" s="6"/>
      <c r="L177" s="6"/>
      <c r="M177" s="6"/>
      <c r="N177" s="6"/>
      <c r="O177" s="6"/>
      <c r="P177" s="6"/>
      <c r="Q177" s="6"/>
      <c r="R177" s="6"/>
      <c r="S177" s="6"/>
      <c r="T177" s="6"/>
      <c r="U177" s="6"/>
      <c r="V177" s="6"/>
      <c r="W177" s="6"/>
      <c r="X177" s="6"/>
      <c r="Y177" s="6"/>
      <c r="Z177" s="6"/>
    </row>
    <row r="178" ht="12.0" hidden="1" customHeight="1" outlineLevel="2">
      <c r="A178" s="6"/>
      <c r="B178" s="421" t="s">
        <v>1739</v>
      </c>
      <c r="C178" s="70" t="s">
        <v>1112</v>
      </c>
      <c r="D178" s="63" t="s">
        <v>612</v>
      </c>
      <c r="E178" s="422">
        <v>1.0</v>
      </c>
      <c r="F178" s="217" t="str">
        <f t="shared" si="25"/>
        <v>#REF!</v>
      </c>
      <c r="G178" s="192" t="str">
        <f t="shared" si="26"/>
        <v>#REF!</v>
      </c>
      <c r="H178" s="6"/>
      <c r="I178" s="6"/>
      <c r="J178" s="6"/>
      <c r="K178" s="6"/>
      <c r="L178" s="6"/>
      <c r="M178" s="6"/>
      <c r="N178" s="6"/>
      <c r="O178" s="6"/>
      <c r="P178" s="6"/>
      <c r="Q178" s="6"/>
      <c r="R178" s="6"/>
      <c r="S178" s="6"/>
      <c r="T178" s="6"/>
      <c r="U178" s="6"/>
      <c r="V178" s="6"/>
      <c r="W178" s="6"/>
      <c r="X178" s="6"/>
      <c r="Y178" s="6"/>
      <c r="Z178" s="6"/>
    </row>
    <row r="179" ht="12.0" hidden="1" customHeight="1" outlineLevel="2">
      <c r="A179" s="6"/>
      <c r="B179" s="421" t="s">
        <v>1739</v>
      </c>
      <c r="C179" s="70" t="s">
        <v>1114</v>
      </c>
      <c r="D179" s="63" t="s">
        <v>612</v>
      </c>
      <c r="E179" s="422">
        <v>6.0</v>
      </c>
      <c r="F179" s="217" t="str">
        <f t="shared" si="25"/>
        <v>#REF!</v>
      </c>
      <c r="G179" s="192" t="str">
        <f t="shared" si="26"/>
        <v>#REF!</v>
      </c>
      <c r="H179" s="6"/>
      <c r="I179" s="6"/>
      <c r="J179" s="6"/>
      <c r="K179" s="6"/>
      <c r="L179" s="6"/>
      <c r="M179" s="6"/>
      <c r="N179" s="6"/>
      <c r="O179" s="6"/>
      <c r="P179" s="6"/>
      <c r="Q179" s="6"/>
      <c r="R179" s="6"/>
      <c r="S179" s="6"/>
      <c r="T179" s="6"/>
      <c r="U179" s="6"/>
      <c r="V179" s="6"/>
      <c r="W179" s="6"/>
      <c r="X179" s="6"/>
      <c r="Y179" s="6"/>
      <c r="Z179" s="6"/>
    </row>
    <row r="180" ht="12.0" hidden="1" customHeight="1" outlineLevel="2">
      <c r="A180" s="6"/>
      <c r="B180" s="421" t="s">
        <v>1739</v>
      </c>
      <c r="C180" s="70" t="s">
        <v>1116</v>
      </c>
      <c r="D180" s="63" t="s">
        <v>612</v>
      </c>
      <c r="E180" s="422">
        <v>2.0</v>
      </c>
      <c r="F180" s="217" t="str">
        <f t="shared" si="25"/>
        <v>#REF!</v>
      </c>
      <c r="G180" s="192" t="str">
        <f t="shared" si="26"/>
        <v>#REF!</v>
      </c>
      <c r="H180" s="6"/>
      <c r="I180" s="6"/>
      <c r="J180" s="6"/>
      <c r="K180" s="6"/>
      <c r="L180" s="6"/>
      <c r="M180" s="6"/>
      <c r="N180" s="6"/>
      <c r="O180" s="6"/>
      <c r="P180" s="6"/>
      <c r="Q180" s="6"/>
      <c r="R180" s="6"/>
      <c r="S180" s="6"/>
      <c r="T180" s="6"/>
      <c r="U180" s="6"/>
      <c r="V180" s="6"/>
      <c r="W180" s="6"/>
      <c r="X180" s="6"/>
      <c r="Y180" s="6"/>
      <c r="Z180" s="6"/>
    </row>
    <row r="181" ht="12.0" hidden="1" customHeight="1" outlineLevel="2">
      <c r="A181" s="6"/>
      <c r="B181" s="421" t="s">
        <v>1739</v>
      </c>
      <c r="C181" s="70" t="s">
        <v>1118</v>
      </c>
      <c r="D181" s="63" t="s">
        <v>612</v>
      </c>
      <c r="E181" s="422">
        <v>1.0</v>
      </c>
      <c r="F181" s="217" t="str">
        <f t="shared" si="25"/>
        <v>#REF!</v>
      </c>
      <c r="G181" s="192" t="str">
        <f t="shared" si="26"/>
        <v>#REF!</v>
      </c>
      <c r="H181" s="6"/>
      <c r="I181" s="6"/>
      <c r="J181" s="6"/>
      <c r="K181" s="6"/>
      <c r="L181" s="6"/>
      <c r="M181" s="6"/>
      <c r="N181" s="6"/>
      <c r="O181" s="6"/>
      <c r="P181" s="6"/>
      <c r="Q181" s="6"/>
      <c r="R181" s="6"/>
      <c r="S181" s="6"/>
      <c r="T181" s="6"/>
      <c r="U181" s="6"/>
      <c r="V181" s="6"/>
      <c r="W181" s="6"/>
      <c r="X181" s="6"/>
      <c r="Y181" s="6"/>
      <c r="Z181" s="6"/>
    </row>
    <row r="182" ht="12.0" hidden="1" customHeight="1" outlineLevel="2">
      <c r="A182" s="6"/>
      <c r="B182" s="421" t="s">
        <v>1739</v>
      </c>
      <c r="C182" s="70" t="s">
        <v>1120</v>
      </c>
      <c r="D182" s="63" t="s">
        <v>612</v>
      </c>
      <c r="E182" s="422">
        <v>1.0</v>
      </c>
      <c r="F182" s="217" t="str">
        <f t="shared" si="25"/>
        <v>#REF!</v>
      </c>
      <c r="G182" s="192" t="str">
        <f t="shared" si="26"/>
        <v>#REF!</v>
      </c>
      <c r="H182" s="6"/>
      <c r="I182" s="6"/>
      <c r="J182" s="6"/>
      <c r="K182" s="6"/>
      <c r="L182" s="6"/>
      <c r="M182" s="6"/>
      <c r="N182" s="6"/>
      <c r="O182" s="6"/>
      <c r="P182" s="6"/>
      <c r="Q182" s="6"/>
      <c r="R182" s="6"/>
      <c r="S182" s="6"/>
      <c r="T182" s="6"/>
      <c r="U182" s="6"/>
      <c r="V182" s="6"/>
      <c r="W182" s="6"/>
      <c r="X182" s="6"/>
      <c r="Y182" s="6"/>
      <c r="Z182" s="6"/>
    </row>
    <row r="183" ht="12.0" hidden="1" customHeight="1" outlineLevel="2">
      <c r="A183" s="6"/>
      <c r="B183" s="421" t="s">
        <v>1739</v>
      </c>
      <c r="C183" s="70" t="s">
        <v>1122</v>
      </c>
      <c r="D183" s="63" t="s">
        <v>635</v>
      </c>
      <c r="E183" s="422">
        <v>720.0</v>
      </c>
      <c r="F183" s="217" t="str">
        <f t="shared" si="25"/>
        <v>#REF!</v>
      </c>
      <c r="G183" s="192" t="str">
        <f t="shared" si="26"/>
        <v>#REF!</v>
      </c>
      <c r="H183" s="6"/>
      <c r="I183" s="6"/>
      <c r="J183" s="6"/>
      <c r="K183" s="6"/>
      <c r="L183" s="6"/>
      <c r="M183" s="6"/>
      <c r="N183" s="6"/>
      <c r="O183" s="6"/>
      <c r="P183" s="6"/>
      <c r="Q183" s="6"/>
      <c r="R183" s="6"/>
      <c r="S183" s="6"/>
      <c r="T183" s="6"/>
      <c r="U183" s="6"/>
      <c r="V183" s="6"/>
      <c r="W183" s="6"/>
      <c r="X183" s="6"/>
      <c r="Y183" s="6"/>
      <c r="Z183" s="6"/>
    </row>
    <row r="184" ht="12.0" hidden="1" customHeight="1" outlineLevel="2">
      <c r="A184" s="6"/>
      <c r="B184" s="421" t="s">
        <v>1739</v>
      </c>
      <c r="C184" s="70" t="s">
        <v>1124</v>
      </c>
      <c r="D184" s="63" t="s">
        <v>635</v>
      </c>
      <c r="E184" s="422">
        <v>780.0</v>
      </c>
      <c r="F184" s="217" t="str">
        <f t="shared" si="25"/>
        <v>#REF!</v>
      </c>
      <c r="G184" s="192" t="str">
        <f t="shared" si="26"/>
        <v>#REF!</v>
      </c>
      <c r="H184" s="6"/>
      <c r="I184" s="6"/>
      <c r="J184" s="6"/>
      <c r="K184" s="6"/>
      <c r="L184" s="6"/>
      <c r="M184" s="6"/>
      <c r="N184" s="6"/>
      <c r="O184" s="6"/>
      <c r="P184" s="6"/>
      <c r="Q184" s="6"/>
      <c r="R184" s="6"/>
      <c r="S184" s="6"/>
      <c r="T184" s="6"/>
      <c r="U184" s="6"/>
      <c r="V184" s="6"/>
      <c r="W184" s="6"/>
      <c r="X184" s="6"/>
      <c r="Y184" s="6"/>
      <c r="Z184" s="6"/>
    </row>
    <row r="185" ht="12.0" hidden="1" customHeight="1" outlineLevel="1">
      <c r="A185" s="6"/>
      <c r="B185" s="415" t="s">
        <v>1739</v>
      </c>
      <c r="C185" s="416" t="s">
        <v>1126</v>
      </c>
      <c r="D185" s="417"/>
      <c r="E185" s="418"/>
      <c r="F185" s="419"/>
      <c r="G185" s="420" t="str">
        <f>SUM(G186:G207)</f>
        <v>#REF!</v>
      </c>
      <c r="H185" s="6"/>
      <c r="I185" s="6"/>
      <c r="J185" s="6"/>
      <c r="K185" s="6"/>
      <c r="L185" s="6"/>
      <c r="M185" s="6"/>
      <c r="N185" s="6"/>
      <c r="O185" s="6"/>
      <c r="P185" s="6"/>
      <c r="Q185" s="6"/>
      <c r="R185" s="6"/>
      <c r="S185" s="6"/>
      <c r="T185" s="6"/>
      <c r="U185" s="6"/>
      <c r="V185" s="6"/>
      <c r="W185" s="6"/>
      <c r="X185" s="6"/>
      <c r="Y185" s="6"/>
      <c r="Z185" s="6"/>
    </row>
    <row r="186" ht="12.0" hidden="1" customHeight="1" outlineLevel="2">
      <c r="A186" s="6"/>
      <c r="B186" s="421" t="s">
        <v>1739</v>
      </c>
      <c r="C186" s="70" t="s">
        <v>1128</v>
      </c>
      <c r="D186" s="63" t="s">
        <v>612</v>
      </c>
      <c r="E186" s="422">
        <v>240.0</v>
      </c>
      <c r="F186" s="217" t="str">
        <f t="shared" ref="F186:F207" si="27">#REF!</f>
        <v>#REF!</v>
      </c>
      <c r="G186" s="192" t="str">
        <f t="shared" ref="G186:G207" si="28">ROUND(E186*F186, 0)</f>
        <v>#REF!</v>
      </c>
      <c r="H186" s="6"/>
      <c r="I186" s="6"/>
      <c r="J186" s="6"/>
      <c r="K186" s="6"/>
      <c r="L186" s="6"/>
      <c r="M186" s="6"/>
      <c r="N186" s="6"/>
      <c r="O186" s="6"/>
      <c r="P186" s="6"/>
      <c r="Q186" s="6"/>
      <c r="R186" s="6"/>
      <c r="S186" s="6"/>
      <c r="T186" s="6"/>
      <c r="U186" s="6"/>
      <c r="V186" s="6"/>
      <c r="W186" s="6"/>
      <c r="X186" s="6"/>
      <c r="Y186" s="6"/>
      <c r="Z186" s="6"/>
    </row>
    <row r="187" ht="12.0" hidden="1" customHeight="1" outlineLevel="2">
      <c r="A187" s="6"/>
      <c r="B187" s="421" t="s">
        <v>1739</v>
      </c>
      <c r="C187" s="70" t="s">
        <v>1130</v>
      </c>
      <c r="D187" s="63" t="s">
        <v>612</v>
      </c>
      <c r="E187" s="422">
        <v>168.0</v>
      </c>
      <c r="F187" s="217" t="str">
        <f t="shared" si="27"/>
        <v>#REF!</v>
      </c>
      <c r="G187" s="192" t="str">
        <f t="shared" si="28"/>
        <v>#REF!</v>
      </c>
      <c r="H187" s="6"/>
      <c r="I187" s="6"/>
      <c r="J187" s="6"/>
      <c r="K187" s="6"/>
      <c r="L187" s="6"/>
      <c r="M187" s="6"/>
      <c r="N187" s="6"/>
      <c r="O187" s="6"/>
      <c r="P187" s="6"/>
      <c r="Q187" s="6"/>
      <c r="R187" s="6"/>
      <c r="S187" s="6"/>
      <c r="T187" s="6"/>
      <c r="U187" s="6"/>
      <c r="V187" s="6"/>
      <c r="W187" s="6"/>
      <c r="X187" s="6"/>
      <c r="Y187" s="6"/>
      <c r="Z187" s="6"/>
    </row>
    <row r="188" ht="12.0" hidden="1" customHeight="1" outlineLevel="2">
      <c r="A188" s="6"/>
      <c r="B188" s="421" t="s">
        <v>1739</v>
      </c>
      <c r="C188" s="70" t="s">
        <v>1132</v>
      </c>
      <c r="D188" s="63" t="s">
        <v>612</v>
      </c>
      <c r="E188" s="422">
        <v>240.0</v>
      </c>
      <c r="F188" s="217" t="str">
        <f t="shared" si="27"/>
        <v>#REF!</v>
      </c>
      <c r="G188" s="192" t="str">
        <f t="shared" si="28"/>
        <v>#REF!</v>
      </c>
      <c r="H188" s="6"/>
      <c r="I188" s="6"/>
      <c r="J188" s="6"/>
      <c r="K188" s="6"/>
      <c r="L188" s="6"/>
      <c r="M188" s="6"/>
      <c r="N188" s="6"/>
      <c r="O188" s="6"/>
      <c r="P188" s="6"/>
      <c r="Q188" s="6"/>
      <c r="R188" s="6"/>
      <c r="S188" s="6"/>
      <c r="T188" s="6"/>
      <c r="U188" s="6"/>
      <c r="V188" s="6"/>
      <c r="W188" s="6"/>
      <c r="X188" s="6"/>
      <c r="Y188" s="6"/>
      <c r="Z188" s="6"/>
    </row>
    <row r="189" ht="12.0" hidden="1" customHeight="1" outlineLevel="2">
      <c r="A189" s="6"/>
      <c r="B189" s="421" t="s">
        <v>1739</v>
      </c>
      <c r="C189" s="70" t="s">
        <v>1134</v>
      </c>
      <c r="D189" s="63" t="s">
        <v>612</v>
      </c>
      <c r="E189" s="422">
        <v>240.0</v>
      </c>
      <c r="F189" s="217" t="str">
        <f t="shared" si="27"/>
        <v>#REF!</v>
      </c>
      <c r="G189" s="192" t="str">
        <f t="shared" si="28"/>
        <v>#REF!</v>
      </c>
      <c r="H189" s="6"/>
      <c r="I189" s="6"/>
      <c r="J189" s="6"/>
      <c r="K189" s="6"/>
      <c r="L189" s="6"/>
      <c r="M189" s="6"/>
      <c r="N189" s="6"/>
      <c r="O189" s="6"/>
      <c r="P189" s="6"/>
      <c r="Q189" s="6"/>
      <c r="R189" s="6"/>
      <c r="S189" s="6"/>
      <c r="T189" s="6"/>
      <c r="U189" s="6"/>
      <c r="V189" s="6"/>
      <c r="W189" s="6"/>
      <c r="X189" s="6"/>
      <c r="Y189" s="6"/>
      <c r="Z189" s="6"/>
    </row>
    <row r="190" ht="12.0" hidden="1" customHeight="1" outlineLevel="2">
      <c r="A190" s="6"/>
      <c r="B190" s="421" t="s">
        <v>1739</v>
      </c>
      <c r="C190" s="70" t="s">
        <v>1136</v>
      </c>
      <c r="D190" s="63" t="s">
        <v>612</v>
      </c>
      <c r="E190" s="422">
        <v>6.0</v>
      </c>
      <c r="F190" s="217" t="str">
        <f t="shared" si="27"/>
        <v>#REF!</v>
      </c>
      <c r="G190" s="192" t="str">
        <f t="shared" si="28"/>
        <v>#REF!</v>
      </c>
      <c r="H190" s="6"/>
      <c r="I190" s="6"/>
      <c r="J190" s="6"/>
      <c r="K190" s="6"/>
      <c r="L190" s="6"/>
      <c r="M190" s="6"/>
      <c r="N190" s="6"/>
      <c r="O190" s="6"/>
      <c r="P190" s="6"/>
      <c r="Q190" s="6"/>
      <c r="R190" s="6"/>
      <c r="S190" s="6"/>
      <c r="T190" s="6"/>
      <c r="U190" s="6"/>
      <c r="V190" s="6"/>
      <c r="W190" s="6"/>
      <c r="X190" s="6"/>
      <c r="Y190" s="6"/>
      <c r="Z190" s="6"/>
    </row>
    <row r="191" ht="12.0" hidden="1" customHeight="1" outlineLevel="2">
      <c r="A191" s="6"/>
      <c r="B191" s="421" t="s">
        <v>1739</v>
      </c>
      <c r="C191" s="70" t="s">
        <v>1138</v>
      </c>
      <c r="D191" s="63" t="s">
        <v>612</v>
      </c>
      <c r="E191" s="422">
        <v>10.0</v>
      </c>
      <c r="F191" s="217" t="str">
        <f t="shared" si="27"/>
        <v>#REF!</v>
      </c>
      <c r="G191" s="192" t="str">
        <f t="shared" si="28"/>
        <v>#REF!</v>
      </c>
      <c r="H191" s="6"/>
      <c r="I191" s="6"/>
      <c r="J191" s="6"/>
      <c r="K191" s="6"/>
      <c r="L191" s="6"/>
      <c r="M191" s="6"/>
      <c r="N191" s="6"/>
      <c r="O191" s="6"/>
      <c r="P191" s="6"/>
      <c r="Q191" s="6"/>
      <c r="R191" s="6"/>
      <c r="S191" s="6"/>
      <c r="T191" s="6"/>
      <c r="U191" s="6"/>
      <c r="V191" s="6"/>
      <c r="W191" s="6"/>
      <c r="X191" s="6"/>
      <c r="Y191" s="6"/>
      <c r="Z191" s="6"/>
    </row>
    <row r="192" ht="12.0" hidden="1" customHeight="1" outlineLevel="2">
      <c r="A192" s="6"/>
      <c r="B192" s="421" t="s">
        <v>1739</v>
      </c>
      <c r="C192" s="70" t="s">
        <v>1140</v>
      </c>
      <c r="D192" s="63" t="s">
        <v>612</v>
      </c>
      <c r="E192" s="422">
        <v>38.0</v>
      </c>
      <c r="F192" s="217" t="str">
        <f t="shared" si="27"/>
        <v>#REF!</v>
      </c>
      <c r="G192" s="192" t="str">
        <f t="shared" si="28"/>
        <v>#REF!</v>
      </c>
      <c r="H192" s="6"/>
      <c r="I192" s="6"/>
      <c r="J192" s="6"/>
      <c r="K192" s="6"/>
      <c r="L192" s="6"/>
      <c r="M192" s="6"/>
      <c r="N192" s="6"/>
      <c r="O192" s="6"/>
      <c r="P192" s="6"/>
      <c r="Q192" s="6"/>
      <c r="R192" s="6"/>
      <c r="S192" s="6"/>
      <c r="T192" s="6"/>
      <c r="U192" s="6"/>
      <c r="V192" s="6"/>
      <c r="W192" s="6"/>
      <c r="X192" s="6"/>
      <c r="Y192" s="6"/>
      <c r="Z192" s="6"/>
    </row>
    <row r="193" ht="12.0" hidden="1" customHeight="1" outlineLevel="2">
      <c r="A193" s="6"/>
      <c r="B193" s="421" t="s">
        <v>1739</v>
      </c>
      <c r="C193" s="70" t="s">
        <v>1142</v>
      </c>
      <c r="D193" s="63" t="s">
        <v>612</v>
      </c>
      <c r="E193" s="422">
        <v>240.0</v>
      </c>
      <c r="F193" s="217" t="str">
        <f t="shared" si="27"/>
        <v>#REF!</v>
      </c>
      <c r="G193" s="192" t="str">
        <f t="shared" si="28"/>
        <v>#REF!</v>
      </c>
      <c r="H193" s="6"/>
      <c r="I193" s="6"/>
      <c r="J193" s="6"/>
      <c r="K193" s="6"/>
      <c r="L193" s="6"/>
      <c r="M193" s="6"/>
      <c r="N193" s="6"/>
      <c r="O193" s="6"/>
      <c r="P193" s="6"/>
      <c r="Q193" s="6"/>
      <c r="R193" s="6"/>
      <c r="S193" s="6"/>
      <c r="T193" s="6"/>
      <c r="U193" s="6"/>
      <c r="V193" s="6"/>
      <c r="W193" s="6"/>
      <c r="X193" s="6"/>
      <c r="Y193" s="6"/>
      <c r="Z193" s="6"/>
    </row>
    <row r="194" ht="12.0" hidden="1" customHeight="1" outlineLevel="2">
      <c r="A194" s="6"/>
      <c r="B194" s="421" t="s">
        <v>1739</v>
      </c>
      <c r="C194" s="70" t="s">
        <v>1144</v>
      </c>
      <c r="D194" s="63" t="s">
        <v>612</v>
      </c>
      <c r="E194" s="422">
        <v>16.0</v>
      </c>
      <c r="F194" s="217" t="str">
        <f t="shared" si="27"/>
        <v>#REF!</v>
      </c>
      <c r="G194" s="192" t="str">
        <f t="shared" si="28"/>
        <v>#REF!</v>
      </c>
      <c r="H194" s="6"/>
      <c r="I194" s="6"/>
      <c r="J194" s="6"/>
      <c r="K194" s="6"/>
      <c r="L194" s="6"/>
      <c r="M194" s="6"/>
      <c r="N194" s="6"/>
      <c r="O194" s="6"/>
      <c r="P194" s="6"/>
      <c r="Q194" s="6"/>
      <c r="R194" s="6"/>
      <c r="S194" s="6"/>
      <c r="T194" s="6"/>
      <c r="U194" s="6"/>
      <c r="V194" s="6"/>
      <c r="W194" s="6"/>
      <c r="X194" s="6"/>
      <c r="Y194" s="6"/>
      <c r="Z194" s="6"/>
    </row>
    <row r="195" ht="12.0" hidden="1" customHeight="1" outlineLevel="2">
      <c r="A195" s="6"/>
      <c r="B195" s="421" t="s">
        <v>1739</v>
      </c>
      <c r="C195" s="70" t="s">
        <v>1146</v>
      </c>
      <c r="D195" s="63" t="s">
        <v>612</v>
      </c>
      <c r="E195" s="422">
        <v>12.0</v>
      </c>
      <c r="F195" s="217" t="str">
        <f t="shared" si="27"/>
        <v>#REF!</v>
      </c>
      <c r="G195" s="192" t="str">
        <f t="shared" si="28"/>
        <v>#REF!</v>
      </c>
      <c r="H195" s="6"/>
      <c r="I195" s="6"/>
      <c r="J195" s="6"/>
      <c r="K195" s="6"/>
      <c r="L195" s="6"/>
      <c r="M195" s="6"/>
      <c r="N195" s="6"/>
      <c r="O195" s="6"/>
      <c r="P195" s="6"/>
      <c r="Q195" s="6"/>
      <c r="R195" s="6"/>
      <c r="S195" s="6"/>
      <c r="T195" s="6"/>
      <c r="U195" s="6"/>
      <c r="V195" s="6"/>
      <c r="W195" s="6"/>
      <c r="X195" s="6"/>
      <c r="Y195" s="6"/>
      <c r="Z195" s="6"/>
    </row>
    <row r="196" ht="12.0" hidden="1" customHeight="1" outlineLevel="2">
      <c r="A196" s="6"/>
      <c r="B196" s="421" t="s">
        <v>1739</v>
      </c>
      <c r="C196" s="70" t="s">
        <v>1148</v>
      </c>
      <c r="D196" s="63" t="s">
        <v>612</v>
      </c>
      <c r="E196" s="422">
        <v>2.0</v>
      </c>
      <c r="F196" s="217" t="str">
        <f t="shared" si="27"/>
        <v>#REF!</v>
      </c>
      <c r="G196" s="192" t="str">
        <f t="shared" si="28"/>
        <v>#REF!</v>
      </c>
      <c r="H196" s="6"/>
      <c r="I196" s="6"/>
      <c r="J196" s="6"/>
      <c r="K196" s="6"/>
      <c r="L196" s="6"/>
      <c r="M196" s="6"/>
      <c r="N196" s="6"/>
      <c r="O196" s="6"/>
      <c r="P196" s="6"/>
      <c r="Q196" s="6"/>
      <c r="R196" s="6"/>
      <c r="S196" s="6"/>
      <c r="T196" s="6"/>
      <c r="U196" s="6"/>
      <c r="V196" s="6"/>
      <c r="W196" s="6"/>
      <c r="X196" s="6"/>
      <c r="Y196" s="6"/>
      <c r="Z196" s="6"/>
    </row>
    <row r="197" ht="12.0" hidden="1" customHeight="1" outlineLevel="2">
      <c r="A197" s="6"/>
      <c r="B197" s="421" t="s">
        <v>1739</v>
      </c>
      <c r="C197" s="70" t="s">
        <v>1150</v>
      </c>
      <c r="D197" s="63" t="s">
        <v>612</v>
      </c>
      <c r="E197" s="422">
        <v>240.0</v>
      </c>
      <c r="F197" s="217" t="str">
        <f t="shared" si="27"/>
        <v>#REF!</v>
      </c>
      <c r="G197" s="192" t="str">
        <f t="shared" si="28"/>
        <v>#REF!</v>
      </c>
      <c r="H197" s="6"/>
      <c r="I197" s="6"/>
      <c r="J197" s="6"/>
      <c r="K197" s="6"/>
      <c r="L197" s="6"/>
      <c r="M197" s="6"/>
      <c r="N197" s="6"/>
      <c r="O197" s="6"/>
      <c r="P197" s="6"/>
      <c r="Q197" s="6"/>
      <c r="R197" s="6"/>
      <c r="S197" s="6"/>
      <c r="T197" s="6"/>
      <c r="U197" s="6"/>
      <c r="V197" s="6"/>
      <c r="W197" s="6"/>
      <c r="X197" s="6"/>
      <c r="Y197" s="6"/>
      <c r="Z197" s="6"/>
    </row>
    <row r="198" ht="12.0" hidden="1" customHeight="1" outlineLevel="2">
      <c r="A198" s="6"/>
      <c r="B198" s="421" t="s">
        <v>1739</v>
      </c>
      <c r="C198" s="70" t="s">
        <v>1152</v>
      </c>
      <c r="D198" s="63" t="s">
        <v>612</v>
      </c>
      <c r="E198" s="422">
        <v>154.0</v>
      </c>
      <c r="F198" s="217" t="str">
        <f t="shared" si="27"/>
        <v>#REF!</v>
      </c>
      <c r="G198" s="192" t="str">
        <f t="shared" si="28"/>
        <v>#REF!</v>
      </c>
      <c r="H198" s="6"/>
      <c r="I198" s="6"/>
      <c r="J198" s="6"/>
      <c r="K198" s="6"/>
      <c r="L198" s="6"/>
      <c r="M198" s="6"/>
      <c r="N198" s="6"/>
      <c r="O198" s="6"/>
      <c r="P198" s="6"/>
      <c r="Q198" s="6"/>
      <c r="R198" s="6"/>
      <c r="S198" s="6"/>
      <c r="T198" s="6"/>
      <c r="U198" s="6"/>
      <c r="V198" s="6"/>
      <c r="W198" s="6"/>
      <c r="X198" s="6"/>
      <c r="Y198" s="6"/>
      <c r="Z198" s="6"/>
    </row>
    <row r="199" ht="12.0" hidden="1" customHeight="1" outlineLevel="2">
      <c r="A199" s="6"/>
      <c r="B199" s="421" t="s">
        <v>1739</v>
      </c>
      <c r="C199" s="70" t="s">
        <v>1154</v>
      </c>
      <c r="D199" s="63" t="s">
        <v>612</v>
      </c>
      <c r="E199" s="422">
        <v>10.0</v>
      </c>
      <c r="F199" s="217" t="str">
        <f t="shared" si="27"/>
        <v>#REF!</v>
      </c>
      <c r="G199" s="192" t="str">
        <f t="shared" si="28"/>
        <v>#REF!</v>
      </c>
      <c r="H199" s="6"/>
      <c r="I199" s="6"/>
      <c r="J199" s="6"/>
      <c r="K199" s="6"/>
      <c r="L199" s="6"/>
      <c r="M199" s="6"/>
      <c r="N199" s="6"/>
      <c r="O199" s="6"/>
      <c r="P199" s="6"/>
      <c r="Q199" s="6"/>
      <c r="R199" s="6"/>
      <c r="S199" s="6"/>
      <c r="T199" s="6"/>
      <c r="U199" s="6"/>
      <c r="V199" s="6"/>
      <c r="W199" s="6"/>
      <c r="X199" s="6"/>
      <c r="Y199" s="6"/>
      <c r="Z199" s="6"/>
    </row>
    <row r="200" ht="12.0" hidden="1" customHeight="1" outlineLevel="2">
      <c r="A200" s="6"/>
      <c r="B200" s="421" t="s">
        <v>1739</v>
      </c>
      <c r="C200" s="70" t="s">
        <v>1156</v>
      </c>
      <c r="D200" s="63" t="s">
        <v>635</v>
      </c>
      <c r="E200" s="422">
        <v>7644.0</v>
      </c>
      <c r="F200" s="217" t="str">
        <f t="shared" si="27"/>
        <v>#REF!</v>
      </c>
      <c r="G200" s="192" t="str">
        <f t="shared" si="28"/>
        <v>#REF!</v>
      </c>
      <c r="H200" s="6"/>
      <c r="I200" s="6"/>
      <c r="J200" s="6"/>
      <c r="K200" s="6"/>
      <c r="L200" s="6"/>
      <c r="M200" s="6"/>
      <c r="N200" s="6"/>
      <c r="O200" s="6"/>
      <c r="P200" s="6"/>
      <c r="Q200" s="6"/>
      <c r="R200" s="6"/>
      <c r="S200" s="6"/>
      <c r="T200" s="6"/>
      <c r="U200" s="6"/>
      <c r="V200" s="6"/>
      <c r="W200" s="6"/>
      <c r="X200" s="6"/>
      <c r="Y200" s="6"/>
      <c r="Z200" s="6"/>
    </row>
    <row r="201" ht="12.0" hidden="1" customHeight="1" outlineLevel="2">
      <c r="A201" s="6"/>
      <c r="B201" s="421" t="s">
        <v>1739</v>
      </c>
      <c r="C201" s="70" t="s">
        <v>1158</v>
      </c>
      <c r="D201" s="63" t="s">
        <v>635</v>
      </c>
      <c r="E201" s="422">
        <v>350.0</v>
      </c>
      <c r="F201" s="217" t="str">
        <f t="shared" si="27"/>
        <v>#REF!</v>
      </c>
      <c r="G201" s="192" t="str">
        <f t="shared" si="28"/>
        <v>#REF!</v>
      </c>
      <c r="H201" s="6"/>
      <c r="I201" s="6"/>
      <c r="J201" s="6"/>
      <c r="K201" s="6"/>
      <c r="L201" s="6"/>
      <c r="M201" s="6"/>
      <c r="N201" s="6"/>
      <c r="O201" s="6"/>
      <c r="P201" s="6"/>
      <c r="Q201" s="6"/>
      <c r="R201" s="6"/>
      <c r="S201" s="6"/>
      <c r="T201" s="6"/>
      <c r="U201" s="6"/>
      <c r="V201" s="6"/>
      <c r="W201" s="6"/>
      <c r="X201" s="6"/>
      <c r="Y201" s="6"/>
      <c r="Z201" s="6"/>
    </row>
    <row r="202" ht="12.0" hidden="1" customHeight="1" outlineLevel="2">
      <c r="A202" s="6"/>
      <c r="B202" s="421" t="s">
        <v>1739</v>
      </c>
      <c r="C202" s="70" t="s">
        <v>1160</v>
      </c>
      <c r="D202" s="63" t="s">
        <v>612</v>
      </c>
      <c r="E202" s="422">
        <v>2.0</v>
      </c>
      <c r="F202" s="217" t="str">
        <f t="shared" si="27"/>
        <v>#REF!</v>
      </c>
      <c r="G202" s="192" t="str">
        <f t="shared" si="28"/>
        <v>#REF!</v>
      </c>
      <c r="H202" s="6"/>
      <c r="I202" s="6"/>
      <c r="J202" s="6"/>
      <c r="K202" s="6"/>
      <c r="L202" s="6"/>
      <c r="M202" s="6"/>
      <c r="N202" s="6"/>
      <c r="O202" s="6"/>
      <c r="P202" s="6"/>
      <c r="Q202" s="6"/>
      <c r="R202" s="6"/>
      <c r="S202" s="6"/>
      <c r="T202" s="6"/>
      <c r="U202" s="6"/>
      <c r="V202" s="6"/>
      <c r="W202" s="6"/>
      <c r="X202" s="6"/>
      <c r="Y202" s="6"/>
      <c r="Z202" s="6"/>
    </row>
    <row r="203" ht="12.0" hidden="1" customHeight="1" outlineLevel="2">
      <c r="A203" s="6"/>
      <c r="B203" s="421" t="s">
        <v>1739</v>
      </c>
      <c r="C203" s="70" t="s">
        <v>1162</v>
      </c>
      <c r="D203" s="63" t="s">
        <v>612</v>
      </c>
      <c r="E203" s="422">
        <v>2.0</v>
      </c>
      <c r="F203" s="217" t="str">
        <f t="shared" si="27"/>
        <v>#REF!</v>
      </c>
      <c r="G203" s="192" t="str">
        <f t="shared" si="28"/>
        <v>#REF!</v>
      </c>
      <c r="H203" s="6"/>
      <c r="I203" s="6"/>
      <c r="J203" s="6"/>
      <c r="K203" s="6"/>
      <c r="L203" s="6"/>
      <c r="M203" s="6"/>
      <c r="N203" s="6"/>
      <c r="O203" s="6"/>
      <c r="P203" s="6"/>
      <c r="Q203" s="6"/>
      <c r="R203" s="6"/>
      <c r="S203" s="6"/>
      <c r="T203" s="6"/>
      <c r="U203" s="6"/>
      <c r="V203" s="6"/>
      <c r="W203" s="6"/>
      <c r="X203" s="6"/>
      <c r="Y203" s="6"/>
      <c r="Z203" s="6"/>
    </row>
    <row r="204" ht="12.0" hidden="1" customHeight="1" outlineLevel="2">
      <c r="A204" s="6"/>
      <c r="B204" s="421" t="s">
        <v>1739</v>
      </c>
      <c r="C204" s="70" t="s">
        <v>1164</v>
      </c>
      <c r="D204" s="63" t="s">
        <v>635</v>
      </c>
      <c r="E204" s="422">
        <v>30.0</v>
      </c>
      <c r="F204" s="217" t="str">
        <f t="shared" si="27"/>
        <v>#REF!</v>
      </c>
      <c r="G204" s="192" t="str">
        <f t="shared" si="28"/>
        <v>#REF!</v>
      </c>
      <c r="H204" s="6"/>
      <c r="I204" s="6"/>
      <c r="J204" s="6"/>
      <c r="K204" s="6"/>
      <c r="L204" s="6"/>
      <c r="M204" s="6"/>
      <c r="N204" s="6"/>
      <c r="O204" s="6"/>
      <c r="P204" s="6"/>
      <c r="Q204" s="6"/>
      <c r="R204" s="6"/>
      <c r="S204" s="6"/>
      <c r="T204" s="6"/>
      <c r="U204" s="6"/>
      <c r="V204" s="6"/>
      <c r="W204" s="6"/>
      <c r="X204" s="6"/>
      <c r="Y204" s="6"/>
      <c r="Z204" s="6"/>
    </row>
    <row r="205" ht="12.0" hidden="1" customHeight="1" outlineLevel="2">
      <c r="A205" s="6"/>
      <c r="B205" s="421" t="s">
        <v>1739</v>
      </c>
      <c r="C205" s="70" t="s">
        <v>1166</v>
      </c>
      <c r="D205" s="63" t="s">
        <v>612</v>
      </c>
      <c r="E205" s="422">
        <v>2.0</v>
      </c>
      <c r="F205" s="217" t="str">
        <f t="shared" si="27"/>
        <v>#REF!</v>
      </c>
      <c r="G205" s="192" t="str">
        <f t="shared" si="28"/>
        <v>#REF!</v>
      </c>
      <c r="H205" s="6"/>
      <c r="I205" s="6"/>
      <c r="J205" s="6"/>
      <c r="K205" s="6"/>
      <c r="L205" s="6"/>
      <c r="M205" s="6"/>
      <c r="N205" s="6"/>
      <c r="O205" s="6"/>
      <c r="P205" s="6"/>
      <c r="Q205" s="6"/>
      <c r="R205" s="6"/>
      <c r="S205" s="6"/>
      <c r="T205" s="6"/>
      <c r="U205" s="6"/>
      <c r="V205" s="6"/>
      <c r="W205" s="6"/>
      <c r="X205" s="6"/>
      <c r="Y205" s="6"/>
      <c r="Z205" s="6"/>
    </row>
    <row r="206" ht="12.0" hidden="1" customHeight="1" outlineLevel="2">
      <c r="A206" s="6"/>
      <c r="B206" s="421" t="s">
        <v>1739</v>
      </c>
      <c r="C206" s="70" t="s">
        <v>1168</v>
      </c>
      <c r="D206" s="63" t="s">
        <v>612</v>
      </c>
      <c r="E206" s="422">
        <v>4.0</v>
      </c>
      <c r="F206" s="217" t="str">
        <f t="shared" si="27"/>
        <v>#REF!</v>
      </c>
      <c r="G206" s="192" t="str">
        <f t="shared" si="28"/>
        <v>#REF!</v>
      </c>
      <c r="H206" s="6"/>
      <c r="I206" s="6"/>
      <c r="J206" s="6"/>
      <c r="K206" s="6"/>
      <c r="L206" s="6"/>
      <c r="M206" s="6"/>
      <c r="N206" s="6"/>
      <c r="O206" s="6"/>
      <c r="P206" s="6"/>
      <c r="Q206" s="6"/>
      <c r="R206" s="6"/>
      <c r="S206" s="6"/>
      <c r="T206" s="6"/>
      <c r="U206" s="6"/>
      <c r="V206" s="6"/>
      <c r="W206" s="6"/>
      <c r="X206" s="6"/>
      <c r="Y206" s="6"/>
      <c r="Z206" s="6"/>
    </row>
    <row r="207" ht="12.0" hidden="1" customHeight="1" outlineLevel="2">
      <c r="A207" s="6"/>
      <c r="B207" s="421" t="s">
        <v>1739</v>
      </c>
      <c r="C207" s="70" t="s">
        <v>1170</v>
      </c>
      <c r="D207" s="63" t="s">
        <v>612</v>
      </c>
      <c r="E207" s="422">
        <v>1.0</v>
      </c>
      <c r="F207" s="217" t="str">
        <f t="shared" si="27"/>
        <v>#REF!</v>
      </c>
      <c r="G207" s="192" t="str">
        <f t="shared" si="28"/>
        <v>#REF!</v>
      </c>
      <c r="H207" s="6"/>
      <c r="I207" s="6"/>
      <c r="J207" s="6"/>
      <c r="K207" s="6"/>
      <c r="L207" s="6"/>
      <c r="M207" s="6"/>
      <c r="N207" s="6"/>
      <c r="O207" s="6"/>
      <c r="P207" s="6"/>
      <c r="Q207" s="6"/>
      <c r="R207" s="6"/>
      <c r="S207" s="6"/>
      <c r="T207" s="6"/>
      <c r="U207" s="6"/>
      <c r="V207" s="6"/>
      <c r="W207" s="6"/>
      <c r="X207" s="6"/>
      <c r="Y207" s="6"/>
      <c r="Z207" s="6"/>
    </row>
    <row r="208" ht="18.0" hidden="1" customHeight="1" outlineLevel="1">
      <c r="A208" s="6"/>
      <c r="B208" s="415" t="s">
        <v>1739</v>
      </c>
      <c r="C208" s="416" t="s">
        <v>1172</v>
      </c>
      <c r="D208" s="417"/>
      <c r="E208" s="418"/>
      <c r="F208" s="419"/>
      <c r="G208" s="420" t="str">
        <f>SUM(G209)</f>
        <v>#REF!</v>
      </c>
      <c r="H208" s="6"/>
      <c r="I208" s="6"/>
      <c r="J208" s="6"/>
      <c r="K208" s="6"/>
      <c r="L208" s="6"/>
      <c r="M208" s="6"/>
      <c r="N208" s="6"/>
      <c r="O208" s="6"/>
      <c r="P208" s="6"/>
      <c r="Q208" s="6"/>
      <c r="R208" s="6"/>
      <c r="S208" s="6"/>
      <c r="T208" s="6"/>
      <c r="U208" s="6"/>
      <c r="V208" s="6"/>
      <c r="W208" s="6"/>
      <c r="X208" s="6"/>
      <c r="Y208" s="6"/>
      <c r="Z208" s="6"/>
    </row>
    <row r="209" ht="12.0" hidden="1" customHeight="1" outlineLevel="2">
      <c r="A209" s="6"/>
      <c r="B209" s="421" t="s">
        <v>1739</v>
      </c>
      <c r="C209" s="70" t="s">
        <v>1174</v>
      </c>
      <c r="D209" s="63" t="s">
        <v>612</v>
      </c>
      <c r="E209" s="422">
        <v>1.0</v>
      </c>
      <c r="F209" s="217" t="str">
        <f>#REF!</f>
        <v>#REF!</v>
      </c>
      <c r="G209" s="192" t="str">
        <f>ROUND(E209*F209, 0)</f>
        <v>#REF!</v>
      </c>
      <c r="H209" s="6"/>
      <c r="I209" s="6"/>
      <c r="J209" s="6"/>
      <c r="K209" s="6"/>
      <c r="L209" s="6"/>
      <c r="M209" s="6"/>
      <c r="N209" s="6"/>
      <c r="O209" s="6"/>
      <c r="P209" s="6"/>
      <c r="Q209" s="6"/>
      <c r="R209" s="6"/>
      <c r="S209" s="6"/>
      <c r="T209" s="6"/>
      <c r="U209" s="6"/>
      <c r="V209" s="6"/>
      <c r="W209" s="6"/>
      <c r="X209" s="6"/>
      <c r="Y209" s="6"/>
      <c r="Z209" s="6"/>
    </row>
    <row r="210" ht="12.0" hidden="1" customHeight="1" outlineLevel="1">
      <c r="A210" s="6"/>
      <c r="B210" s="415" t="s">
        <v>1739</v>
      </c>
      <c r="C210" s="416" t="s">
        <v>1741</v>
      </c>
      <c r="D210" s="417"/>
      <c r="E210" s="418"/>
      <c r="F210" s="419"/>
      <c r="G210" s="420" t="str">
        <f>SUM(G211:G232)</f>
        <v>#REF!</v>
      </c>
      <c r="H210" s="6"/>
      <c r="I210" s="6"/>
      <c r="J210" s="6"/>
      <c r="K210" s="6"/>
      <c r="L210" s="6"/>
      <c r="M210" s="6"/>
      <c r="N210" s="6"/>
      <c r="O210" s="6"/>
      <c r="P210" s="6"/>
      <c r="Q210" s="6"/>
      <c r="R210" s="6"/>
      <c r="S210" s="6"/>
      <c r="T210" s="6"/>
      <c r="U210" s="6"/>
      <c r="V210" s="6"/>
      <c r="W210" s="6"/>
      <c r="X210" s="6"/>
      <c r="Y210" s="6"/>
      <c r="Z210" s="6"/>
    </row>
    <row r="211" ht="12.0" hidden="1" customHeight="1" outlineLevel="2">
      <c r="A211" s="6"/>
      <c r="B211" s="421" t="s">
        <v>1739</v>
      </c>
      <c r="C211" s="70" t="s">
        <v>1742</v>
      </c>
      <c r="D211" s="63" t="s">
        <v>612</v>
      </c>
      <c r="E211" s="422">
        <v>30.0</v>
      </c>
      <c r="F211" s="217" t="str">
        <f t="shared" ref="F211:F232" si="29">#REF!</f>
        <v>#REF!</v>
      </c>
      <c r="G211" s="192" t="str">
        <f t="shared" ref="G211:G232" si="30">ROUND(E211*F211, 0)</f>
        <v>#REF!</v>
      </c>
      <c r="H211" s="6"/>
      <c r="I211" s="6"/>
      <c r="J211" s="6"/>
      <c r="K211" s="6"/>
      <c r="L211" s="6"/>
      <c r="M211" s="6"/>
      <c r="N211" s="6"/>
      <c r="O211" s="6"/>
      <c r="P211" s="6"/>
      <c r="Q211" s="6"/>
      <c r="R211" s="6"/>
      <c r="S211" s="6"/>
      <c r="T211" s="6"/>
      <c r="U211" s="6"/>
      <c r="V211" s="6"/>
      <c r="W211" s="6"/>
      <c r="X211" s="6"/>
      <c r="Y211" s="6"/>
      <c r="Z211" s="6"/>
    </row>
    <row r="212" ht="12.0" hidden="1" customHeight="1" outlineLevel="2">
      <c r="A212" s="6"/>
      <c r="B212" s="421" t="s">
        <v>1739</v>
      </c>
      <c r="C212" s="70" t="s">
        <v>1743</v>
      </c>
      <c r="D212" s="63" t="s">
        <v>612</v>
      </c>
      <c r="E212" s="422">
        <v>4.0</v>
      </c>
      <c r="F212" s="217" t="str">
        <f t="shared" si="29"/>
        <v>#REF!</v>
      </c>
      <c r="G212" s="192" t="str">
        <f t="shared" si="30"/>
        <v>#REF!</v>
      </c>
      <c r="H212" s="6"/>
      <c r="I212" s="6"/>
      <c r="J212" s="6"/>
      <c r="K212" s="6"/>
      <c r="L212" s="6"/>
      <c r="M212" s="6"/>
      <c r="N212" s="6"/>
      <c r="O212" s="6"/>
      <c r="P212" s="6"/>
      <c r="Q212" s="6"/>
      <c r="R212" s="6"/>
      <c r="S212" s="6"/>
      <c r="T212" s="6"/>
      <c r="U212" s="6"/>
      <c r="V212" s="6"/>
      <c r="W212" s="6"/>
      <c r="X212" s="6"/>
      <c r="Y212" s="6"/>
      <c r="Z212" s="6"/>
    </row>
    <row r="213" ht="12.0" hidden="1" customHeight="1" outlineLevel="2">
      <c r="A213" s="6"/>
      <c r="B213" s="421" t="s">
        <v>1739</v>
      </c>
      <c r="C213" s="70" t="s">
        <v>1744</v>
      </c>
      <c r="D213" s="63" t="s">
        <v>612</v>
      </c>
      <c r="E213" s="422">
        <v>4.0</v>
      </c>
      <c r="F213" s="217" t="str">
        <f t="shared" si="29"/>
        <v>#REF!</v>
      </c>
      <c r="G213" s="192" t="str">
        <f t="shared" si="30"/>
        <v>#REF!</v>
      </c>
      <c r="H213" s="6"/>
      <c r="I213" s="6"/>
      <c r="J213" s="6"/>
      <c r="K213" s="6"/>
      <c r="L213" s="6"/>
      <c r="M213" s="6"/>
      <c r="N213" s="6"/>
      <c r="O213" s="6"/>
      <c r="P213" s="6"/>
      <c r="Q213" s="6"/>
      <c r="R213" s="6"/>
      <c r="S213" s="6"/>
      <c r="T213" s="6"/>
      <c r="U213" s="6"/>
      <c r="V213" s="6"/>
      <c r="W213" s="6"/>
      <c r="X213" s="6"/>
      <c r="Y213" s="6"/>
      <c r="Z213" s="6"/>
    </row>
    <row r="214" ht="12.0" hidden="1" customHeight="1" outlineLevel="2">
      <c r="A214" s="6"/>
      <c r="B214" s="421" t="s">
        <v>1739</v>
      </c>
      <c r="C214" s="70" t="s">
        <v>1745</v>
      </c>
      <c r="D214" s="63" t="s">
        <v>612</v>
      </c>
      <c r="E214" s="422">
        <v>2.0</v>
      </c>
      <c r="F214" s="217" t="str">
        <f t="shared" si="29"/>
        <v>#REF!</v>
      </c>
      <c r="G214" s="192" t="str">
        <f t="shared" si="30"/>
        <v>#REF!</v>
      </c>
      <c r="H214" s="6"/>
      <c r="I214" s="6"/>
      <c r="J214" s="6"/>
      <c r="K214" s="6"/>
      <c r="L214" s="6"/>
      <c r="M214" s="6"/>
      <c r="N214" s="6"/>
      <c r="O214" s="6"/>
      <c r="P214" s="6"/>
      <c r="Q214" s="6"/>
      <c r="R214" s="6"/>
      <c r="S214" s="6"/>
      <c r="T214" s="6"/>
      <c r="U214" s="6"/>
      <c r="V214" s="6"/>
      <c r="W214" s="6"/>
      <c r="X214" s="6"/>
      <c r="Y214" s="6"/>
      <c r="Z214" s="6"/>
    </row>
    <row r="215" ht="12.0" hidden="1" customHeight="1" outlineLevel="2">
      <c r="A215" s="6"/>
      <c r="B215" s="421" t="s">
        <v>1739</v>
      </c>
      <c r="C215" s="70" t="s">
        <v>1746</v>
      </c>
      <c r="D215" s="63" t="s">
        <v>612</v>
      </c>
      <c r="E215" s="422">
        <v>2.0</v>
      </c>
      <c r="F215" s="217" t="str">
        <f t="shared" si="29"/>
        <v>#REF!</v>
      </c>
      <c r="G215" s="192" t="str">
        <f t="shared" si="30"/>
        <v>#REF!</v>
      </c>
      <c r="H215" s="6"/>
      <c r="I215" s="6"/>
      <c r="J215" s="6"/>
      <c r="K215" s="6"/>
      <c r="L215" s="6"/>
      <c r="M215" s="6"/>
      <c r="N215" s="6"/>
      <c r="O215" s="6"/>
      <c r="P215" s="6"/>
      <c r="Q215" s="6"/>
      <c r="R215" s="6"/>
      <c r="S215" s="6"/>
      <c r="T215" s="6"/>
      <c r="U215" s="6"/>
      <c r="V215" s="6"/>
      <c r="W215" s="6"/>
      <c r="X215" s="6"/>
      <c r="Y215" s="6"/>
      <c r="Z215" s="6"/>
    </row>
    <row r="216" ht="12.0" hidden="1" customHeight="1" outlineLevel="2">
      <c r="A216" s="6"/>
      <c r="B216" s="421" t="s">
        <v>1739</v>
      </c>
      <c r="C216" s="70" t="s">
        <v>1747</v>
      </c>
      <c r="D216" s="63" t="s">
        <v>612</v>
      </c>
      <c r="E216" s="422">
        <v>2.0</v>
      </c>
      <c r="F216" s="217" t="str">
        <f t="shared" si="29"/>
        <v>#REF!</v>
      </c>
      <c r="G216" s="192" t="str">
        <f t="shared" si="30"/>
        <v>#REF!</v>
      </c>
      <c r="H216" s="6"/>
      <c r="I216" s="6"/>
      <c r="J216" s="6"/>
      <c r="K216" s="6"/>
      <c r="L216" s="6"/>
      <c r="M216" s="6"/>
      <c r="N216" s="6"/>
      <c r="O216" s="6"/>
      <c r="P216" s="6"/>
      <c r="Q216" s="6"/>
      <c r="R216" s="6"/>
      <c r="S216" s="6"/>
      <c r="T216" s="6"/>
      <c r="U216" s="6"/>
      <c r="V216" s="6"/>
      <c r="W216" s="6"/>
      <c r="X216" s="6"/>
      <c r="Y216" s="6"/>
      <c r="Z216" s="6"/>
    </row>
    <row r="217" ht="12.0" hidden="1" customHeight="1" outlineLevel="2">
      <c r="A217" s="6"/>
      <c r="B217" s="421" t="s">
        <v>1739</v>
      </c>
      <c r="C217" s="70" t="s">
        <v>1748</v>
      </c>
      <c r="D217" s="63" t="s">
        <v>612</v>
      </c>
      <c r="E217" s="422">
        <v>2.0</v>
      </c>
      <c r="F217" s="217" t="str">
        <f t="shared" si="29"/>
        <v>#REF!</v>
      </c>
      <c r="G217" s="192" t="str">
        <f t="shared" si="30"/>
        <v>#REF!</v>
      </c>
      <c r="H217" s="6"/>
      <c r="I217" s="6"/>
      <c r="J217" s="6"/>
      <c r="K217" s="6"/>
      <c r="L217" s="6"/>
      <c r="M217" s="6"/>
      <c r="N217" s="6"/>
      <c r="O217" s="6"/>
      <c r="P217" s="6"/>
      <c r="Q217" s="6"/>
      <c r="R217" s="6"/>
      <c r="S217" s="6"/>
      <c r="T217" s="6"/>
      <c r="U217" s="6"/>
      <c r="V217" s="6"/>
      <c r="W217" s="6"/>
      <c r="X217" s="6"/>
      <c r="Y217" s="6"/>
      <c r="Z217" s="6"/>
    </row>
    <row r="218" ht="12.0" hidden="1" customHeight="1" outlineLevel="2">
      <c r="A218" s="6"/>
      <c r="B218" s="421" t="s">
        <v>1739</v>
      </c>
      <c r="C218" s="70" t="s">
        <v>1749</v>
      </c>
      <c r="D218" s="63" t="s">
        <v>612</v>
      </c>
      <c r="E218" s="422">
        <v>2.0</v>
      </c>
      <c r="F218" s="217" t="str">
        <f t="shared" si="29"/>
        <v>#REF!</v>
      </c>
      <c r="G218" s="192" t="str">
        <f t="shared" si="30"/>
        <v>#REF!</v>
      </c>
      <c r="H218" s="6"/>
      <c r="I218" s="6"/>
      <c r="J218" s="6"/>
      <c r="K218" s="6"/>
      <c r="L218" s="6"/>
      <c r="M218" s="6"/>
      <c r="N218" s="6"/>
      <c r="O218" s="6"/>
      <c r="P218" s="6"/>
      <c r="Q218" s="6"/>
      <c r="R218" s="6"/>
      <c r="S218" s="6"/>
      <c r="T218" s="6"/>
      <c r="U218" s="6"/>
      <c r="V218" s="6"/>
      <c r="W218" s="6"/>
      <c r="X218" s="6"/>
      <c r="Y218" s="6"/>
      <c r="Z218" s="6"/>
    </row>
    <row r="219" ht="12.0" hidden="1" customHeight="1" outlineLevel="2">
      <c r="A219" s="6"/>
      <c r="B219" s="421" t="s">
        <v>1739</v>
      </c>
      <c r="C219" s="70" t="s">
        <v>1750</v>
      </c>
      <c r="D219" s="63" t="s">
        <v>612</v>
      </c>
      <c r="E219" s="422">
        <v>38.0</v>
      </c>
      <c r="F219" s="217" t="str">
        <f t="shared" si="29"/>
        <v>#REF!</v>
      </c>
      <c r="G219" s="192" t="str">
        <f t="shared" si="30"/>
        <v>#REF!</v>
      </c>
      <c r="H219" s="6"/>
      <c r="I219" s="6"/>
      <c r="J219" s="6"/>
      <c r="K219" s="6"/>
      <c r="L219" s="6"/>
      <c r="M219" s="6"/>
      <c r="N219" s="6"/>
      <c r="O219" s="6"/>
      <c r="P219" s="6"/>
      <c r="Q219" s="6"/>
      <c r="R219" s="6"/>
      <c r="S219" s="6"/>
      <c r="T219" s="6"/>
      <c r="U219" s="6"/>
      <c r="V219" s="6"/>
      <c r="W219" s="6"/>
      <c r="X219" s="6"/>
      <c r="Y219" s="6"/>
      <c r="Z219" s="6"/>
    </row>
    <row r="220" ht="12.0" hidden="1" customHeight="1" outlineLevel="2">
      <c r="A220" s="6"/>
      <c r="B220" s="421" t="s">
        <v>1739</v>
      </c>
      <c r="C220" s="70" t="s">
        <v>1751</v>
      </c>
      <c r="D220" s="63" t="s">
        <v>612</v>
      </c>
      <c r="E220" s="422">
        <v>38.0</v>
      </c>
      <c r="F220" s="217" t="str">
        <f t="shared" si="29"/>
        <v>#REF!</v>
      </c>
      <c r="G220" s="192" t="str">
        <f t="shared" si="30"/>
        <v>#REF!</v>
      </c>
      <c r="H220" s="6"/>
      <c r="I220" s="6"/>
      <c r="J220" s="6"/>
      <c r="K220" s="6"/>
      <c r="L220" s="6"/>
      <c r="M220" s="6"/>
      <c r="N220" s="6"/>
      <c r="O220" s="6"/>
      <c r="P220" s="6"/>
      <c r="Q220" s="6"/>
      <c r="R220" s="6"/>
      <c r="S220" s="6"/>
      <c r="T220" s="6"/>
      <c r="U220" s="6"/>
      <c r="V220" s="6"/>
      <c r="W220" s="6"/>
      <c r="X220" s="6"/>
      <c r="Y220" s="6"/>
      <c r="Z220" s="6"/>
    </row>
    <row r="221" ht="12.0" hidden="1" customHeight="1" outlineLevel="2">
      <c r="A221" s="6"/>
      <c r="B221" s="421" t="s">
        <v>1739</v>
      </c>
      <c r="C221" s="70" t="s">
        <v>1198</v>
      </c>
      <c r="D221" s="63" t="s">
        <v>612</v>
      </c>
      <c r="E221" s="422">
        <v>38.0</v>
      </c>
      <c r="F221" s="217" t="str">
        <f t="shared" si="29"/>
        <v>#REF!</v>
      </c>
      <c r="G221" s="192" t="str">
        <f t="shared" si="30"/>
        <v>#REF!</v>
      </c>
      <c r="H221" s="6"/>
      <c r="I221" s="6"/>
      <c r="J221" s="6"/>
      <c r="K221" s="6"/>
      <c r="L221" s="6"/>
      <c r="M221" s="6"/>
      <c r="N221" s="6"/>
      <c r="O221" s="6"/>
      <c r="P221" s="6"/>
      <c r="Q221" s="6"/>
      <c r="R221" s="6"/>
      <c r="S221" s="6"/>
      <c r="T221" s="6"/>
      <c r="U221" s="6"/>
      <c r="V221" s="6"/>
      <c r="W221" s="6"/>
      <c r="X221" s="6"/>
      <c r="Y221" s="6"/>
      <c r="Z221" s="6"/>
    </row>
    <row r="222" ht="12.0" hidden="1" customHeight="1" outlineLevel="2">
      <c r="A222" s="6"/>
      <c r="B222" s="421" t="s">
        <v>1739</v>
      </c>
      <c r="C222" s="70" t="s">
        <v>1200</v>
      </c>
      <c r="D222" s="63" t="s">
        <v>612</v>
      </c>
      <c r="E222" s="422">
        <v>38.0</v>
      </c>
      <c r="F222" s="217" t="str">
        <f t="shared" si="29"/>
        <v>#REF!</v>
      </c>
      <c r="G222" s="192" t="str">
        <f t="shared" si="30"/>
        <v>#REF!</v>
      </c>
      <c r="H222" s="6"/>
      <c r="I222" s="6"/>
      <c r="J222" s="6"/>
      <c r="K222" s="6"/>
      <c r="L222" s="6"/>
      <c r="M222" s="6"/>
      <c r="N222" s="6"/>
      <c r="O222" s="6"/>
      <c r="P222" s="6"/>
      <c r="Q222" s="6"/>
      <c r="R222" s="6"/>
      <c r="S222" s="6"/>
      <c r="T222" s="6"/>
      <c r="U222" s="6"/>
      <c r="V222" s="6"/>
      <c r="W222" s="6"/>
      <c r="X222" s="6"/>
      <c r="Y222" s="6"/>
      <c r="Z222" s="6"/>
    </row>
    <row r="223" ht="12.0" hidden="1" customHeight="1" outlineLevel="2">
      <c r="A223" s="6"/>
      <c r="B223" s="421" t="s">
        <v>1739</v>
      </c>
      <c r="C223" s="70" t="s">
        <v>1752</v>
      </c>
      <c r="D223" s="63" t="s">
        <v>612</v>
      </c>
      <c r="E223" s="422">
        <v>3.0</v>
      </c>
      <c r="F223" s="217" t="str">
        <f t="shared" si="29"/>
        <v>#REF!</v>
      </c>
      <c r="G223" s="192" t="str">
        <f t="shared" si="30"/>
        <v>#REF!</v>
      </c>
      <c r="H223" s="6"/>
      <c r="I223" s="6"/>
      <c r="J223" s="6"/>
      <c r="K223" s="6"/>
      <c r="L223" s="6"/>
      <c r="M223" s="6"/>
      <c r="N223" s="6"/>
      <c r="O223" s="6"/>
      <c r="P223" s="6"/>
      <c r="Q223" s="6"/>
      <c r="R223" s="6"/>
      <c r="S223" s="6"/>
      <c r="T223" s="6"/>
      <c r="U223" s="6"/>
      <c r="V223" s="6"/>
      <c r="W223" s="6"/>
      <c r="X223" s="6"/>
      <c r="Y223" s="6"/>
      <c r="Z223" s="6"/>
    </row>
    <row r="224" ht="12.0" hidden="1" customHeight="1" outlineLevel="2">
      <c r="A224" s="6"/>
      <c r="B224" s="421" t="s">
        <v>1739</v>
      </c>
      <c r="C224" s="70" t="s">
        <v>1753</v>
      </c>
      <c r="D224" s="63" t="s">
        <v>1754</v>
      </c>
      <c r="E224" s="422">
        <v>375.0</v>
      </c>
      <c r="F224" s="217" t="str">
        <f t="shared" si="29"/>
        <v>#REF!</v>
      </c>
      <c r="G224" s="192" t="str">
        <f t="shared" si="30"/>
        <v>#REF!</v>
      </c>
      <c r="H224" s="6"/>
      <c r="I224" s="6"/>
      <c r="J224" s="6"/>
      <c r="K224" s="6"/>
      <c r="L224" s="6"/>
      <c r="M224" s="6"/>
      <c r="N224" s="6"/>
      <c r="O224" s="6"/>
      <c r="P224" s="6"/>
      <c r="Q224" s="6"/>
      <c r="R224" s="6"/>
      <c r="S224" s="6"/>
      <c r="T224" s="6"/>
      <c r="U224" s="6"/>
      <c r="V224" s="6"/>
      <c r="W224" s="6"/>
      <c r="X224" s="6"/>
      <c r="Y224" s="6"/>
      <c r="Z224" s="6"/>
    </row>
    <row r="225" ht="12.0" hidden="1" customHeight="1" outlineLevel="2">
      <c r="A225" s="6"/>
      <c r="B225" s="421" t="s">
        <v>1739</v>
      </c>
      <c r="C225" s="70" t="s">
        <v>1272</v>
      </c>
      <c r="D225" s="63" t="s">
        <v>1754</v>
      </c>
      <c r="E225" s="422">
        <v>750.0</v>
      </c>
      <c r="F225" s="217" t="str">
        <f t="shared" si="29"/>
        <v>#REF!</v>
      </c>
      <c r="G225" s="192" t="str">
        <f t="shared" si="30"/>
        <v>#REF!</v>
      </c>
      <c r="H225" s="6"/>
      <c r="I225" s="6"/>
      <c r="J225" s="6"/>
      <c r="K225" s="6"/>
      <c r="L225" s="6"/>
      <c r="M225" s="6"/>
      <c r="N225" s="6"/>
      <c r="O225" s="6"/>
      <c r="P225" s="6"/>
      <c r="Q225" s="6"/>
      <c r="R225" s="6"/>
      <c r="S225" s="6"/>
      <c r="T225" s="6"/>
      <c r="U225" s="6"/>
      <c r="V225" s="6"/>
      <c r="W225" s="6"/>
      <c r="X225" s="6"/>
      <c r="Y225" s="6"/>
      <c r="Z225" s="6"/>
    </row>
    <row r="226" ht="12.0" hidden="1" customHeight="1" outlineLevel="2">
      <c r="A226" s="6"/>
      <c r="B226" s="421" t="s">
        <v>1739</v>
      </c>
      <c r="C226" s="70" t="s">
        <v>1755</v>
      </c>
      <c r="D226" s="63" t="s">
        <v>1754</v>
      </c>
      <c r="E226" s="422">
        <v>30.0</v>
      </c>
      <c r="F226" s="217" t="str">
        <f t="shared" si="29"/>
        <v>#REF!</v>
      </c>
      <c r="G226" s="192" t="str">
        <f t="shared" si="30"/>
        <v>#REF!</v>
      </c>
      <c r="H226" s="6"/>
      <c r="I226" s="6"/>
      <c r="J226" s="6"/>
      <c r="K226" s="6"/>
      <c r="L226" s="6"/>
      <c r="M226" s="6"/>
      <c r="N226" s="6"/>
      <c r="O226" s="6"/>
      <c r="P226" s="6"/>
      <c r="Q226" s="6"/>
      <c r="R226" s="6"/>
      <c r="S226" s="6"/>
      <c r="T226" s="6"/>
      <c r="U226" s="6"/>
      <c r="V226" s="6"/>
      <c r="W226" s="6"/>
      <c r="X226" s="6"/>
      <c r="Y226" s="6"/>
      <c r="Z226" s="6"/>
    </row>
    <row r="227" ht="12.0" hidden="1" customHeight="1" outlineLevel="2">
      <c r="A227" s="6"/>
      <c r="B227" s="421" t="s">
        <v>1739</v>
      </c>
      <c r="C227" s="70" t="s">
        <v>1278</v>
      </c>
      <c r="D227" s="63" t="s">
        <v>612</v>
      </c>
      <c r="E227" s="422">
        <v>284.0</v>
      </c>
      <c r="F227" s="217" t="str">
        <f t="shared" si="29"/>
        <v>#REF!</v>
      </c>
      <c r="G227" s="192" t="str">
        <f t="shared" si="30"/>
        <v>#REF!</v>
      </c>
      <c r="H227" s="6"/>
      <c r="I227" s="6"/>
      <c r="J227" s="6"/>
      <c r="K227" s="6"/>
      <c r="L227" s="6"/>
      <c r="M227" s="6"/>
      <c r="N227" s="6"/>
      <c r="O227" s="6"/>
      <c r="P227" s="6"/>
      <c r="Q227" s="6"/>
      <c r="R227" s="6"/>
      <c r="S227" s="6"/>
      <c r="T227" s="6"/>
      <c r="U227" s="6"/>
      <c r="V227" s="6"/>
      <c r="W227" s="6"/>
      <c r="X227" s="6"/>
      <c r="Y227" s="6"/>
      <c r="Z227" s="6"/>
    </row>
    <row r="228" ht="12.0" hidden="1" customHeight="1" outlineLevel="2">
      <c r="A228" s="6"/>
      <c r="B228" s="421" t="s">
        <v>1739</v>
      </c>
      <c r="C228" s="70" t="s">
        <v>1756</v>
      </c>
      <c r="D228" s="63" t="s">
        <v>612</v>
      </c>
      <c r="E228" s="422">
        <v>10.0</v>
      </c>
      <c r="F228" s="217" t="str">
        <f t="shared" si="29"/>
        <v>#REF!</v>
      </c>
      <c r="G228" s="192" t="str">
        <f t="shared" si="30"/>
        <v>#REF!</v>
      </c>
      <c r="H228" s="6"/>
      <c r="I228" s="6"/>
      <c r="J228" s="6"/>
      <c r="K228" s="6"/>
      <c r="L228" s="6"/>
      <c r="M228" s="6"/>
      <c r="N228" s="6"/>
      <c r="O228" s="6"/>
      <c r="P228" s="6"/>
      <c r="Q228" s="6"/>
      <c r="R228" s="6"/>
      <c r="S228" s="6"/>
      <c r="T228" s="6"/>
      <c r="U228" s="6"/>
      <c r="V228" s="6"/>
      <c r="W228" s="6"/>
      <c r="X228" s="6"/>
      <c r="Y228" s="6"/>
      <c r="Z228" s="6"/>
    </row>
    <row r="229" ht="12.0" hidden="1" customHeight="1" outlineLevel="2">
      <c r="A229" s="6"/>
      <c r="B229" s="421" t="s">
        <v>1739</v>
      </c>
      <c r="C229" s="70" t="s">
        <v>1757</v>
      </c>
      <c r="D229" s="63" t="s">
        <v>1758</v>
      </c>
      <c r="E229" s="422">
        <v>34.0</v>
      </c>
      <c r="F229" s="217" t="str">
        <f t="shared" si="29"/>
        <v>#REF!</v>
      </c>
      <c r="G229" s="192" t="str">
        <f t="shared" si="30"/>
        <v>#REF!</v>
      </c>
      <c r="H229" s="6"/>
      <c r="I229" s="6"/>
      <c r="J229" s="6"/>
      <c r="K229" s="6"/>
      <c r="L229" s="6"/>
      <c r="M229" s="6"/>
      <c r="N229" s="6"/>
      <c r="O229" s="6"/>
      <c r="P229" s="6"/>
      <c r="Q229" s="6"/>
      <c r="R229" s="6"/>
      <c r="S229" s="6"/>
      <c r="T229" s="6"/>
      <c r="U229" s="6"/>
      <c r="V229" s="6"/>
      <c r="W229" s="6"/>
      <c r="X229" s="6"/>
      <c r="Y229" s="6"/>
      <c r="Z229" s="6"/>
    </row>
    <row r="230" ht="12.0" hidden="1" customHeight="1" outlineLevel="2">
      <c r="A230" s="6"/>
      <c r="B230" s="421" t="s">
        <v>1739</v>
      </c>
      <c r="C230" s="70" t="s">
        <v>1759</v>
      </c>
      <c r="D230" s="63" t="s">
        <v>612</v>
      </c>
      <c r="E230" s="422">
        <v>1.0</v>
      </c>
      <c r="F230" s="217" t="str">
        <f t="shared" si="29"/>
        <v>#REF!</v>
      </c>
      <c r="G230" s="192" t="str">
        <f t="shared" si="30"/>
        <v>#REF!</v>
      </c>
      <c r="H230" s="6"/>
      <c r="I230" s="6"/>
      <c r="J230" s="6"/>
      <c r="K230" s="6"/>
      <c r="L230" s="6"/>
      <c r="M230" s="6"/>
      <c r="N230" s="6"/>
      <c r="O230" s="6"/>
      <c r="P230" s="6"/>
      <c r="Q230" s="6"/>
      <c r="R230" s="6"/>
      <c r="S230" s="6"/>
      <c r="T230" s="6"/>
      <c r="U230" s="6"/>
      <c r="V230" s="6"/>
      <c r="W230" s="6"/>
      <c r="X230" s="6"/>
      <c r="Y230" s="6"/>
      <c r="Z230" s="6"/>
    </row>
    <row r="231" ht="12.0" hidden="1" customHeight="1" outlineLevel="2">
      <c r="A231" s="6"/>
      <c r="B231" s="421" t="s">
        <v>1739</v>
      </c>
      <c r="C231" s="70" t="s">
        <v>1760</v>
      </c>
      <c r="D231" s="63" t="s">
        <v>612</v>
      </c>
      <c r="E231" s="422">
        <v>1.0</v>
      </c>
      <c r="F231" s="217" t="str">
        <f t="shared" si="29"/>
        <v>#REF!</v>
      </c>
      <c r="G231" s="192" t="str">
        <f t="shared" si="30"/>
        <v>#REF!</v>
      </c>
      <c r="H231" s="6"/>
      <c r="I231" s="6"/>
      <c r="J231" s="6"/>
      <c r="K231" s="6"/>
      <c r="L231" s="6"/>
      <c r="M231" s="6"/>
      <c r="N231" s="6"/>
      <c r="O231" s="6"/>
      <c r="P231" s="6"/>
      <c r="Q231" s="6"/>
      <c r="R231" s="6"/>
      <c r="S231" s="6"/>
      <c r="T231" s="6"/>
      <c r="U231" s="6"/>
      <c r="V231" s="6"/>
      <c r="W231" s="6"/>
      <c r="X231" s="6"/>
      <c r="Y231" s="6"/>
      <c r="Z231" s="6"/>
    </row>
    <row r="232" ht="12.0" hidden="1" customHeight="1" outlineLevel="2">
      <c r="A232" s="6"/>
      <c r="B232" s="421" t="s">
        <v>1739</v>
      </c>
      <c r="C232" s="70" t="s">
        <v>1761</v>
      </c>
      <c r="D232" s="63" t="s">
        <v>612</v>
      </c>
      <c r="E232" s="422">
        <v>2.0</v>
      </c>
      <c r="F232" s="217" t="str">
        <f t="shared" si="29"/>
        <v>#REF!</v>
      </c>
      <c r="G232" s="192" t="str">
        <f t="shared" si="30"/>
        <v>#REF!</v>
      </c>
      <c r="H232" s="6"/>
      <c r="I232" s="6"/>
      <c r="J232" s="6"/>
      <c r="K232" s="6"/>
      <c r="L232" s="6"/>
      <c r="M232" s="6"/>
      <c r="N232" s="6"/>
      <c r="O232" s="6"/>
      <c r="P232" s="6"/>
      <c r="Q232" s="6"/>
      <c r="R232" s="6"/>
      <c r="S232" s="6"/>
      <c r="T232" s="6"/>
      <c r="U232" s="6"/>
      <c r="V232" s="6"/>
      <c r="W232" s="6"/>
      <c r="X232" s="6"/>
      <c r="Y232" s="6"/>
      <c r="Z232" s="6"/>
    </row>
    <row r="233" ht="12.0" hidden="1" customHeight="1" outlineLevel="1">
      <c r="A233" s="6"/>
      <c r="B233" s="415" t="s">
        <v>1739</v>
      </c>
      <c r="C233" s="416" t="s">
        <v>1762</v>
      </c>
      <c r="D233" s="417"/>
      <c r="E233" s="418"/>
      <c r="F233" s="419"/>
      <c r="G233" s="420" t="str">
        <f>SUM(G234:G253)</f>
        <v>#REF!</v>
      </c>
      <c r="H233" s="6"/>
      <c r="I233" s="6"/>
      <c r="J233" s="6"/>
      <c r="K233" s="6"/>
      <c r="L233" s="6"/>
      <c r="M233" s="6"/>
      <c r="N233" s="6"/>
      <c r="O233" s="6"/>
      <c r="P233" s="6"/>
      <c r="Q233" s="6"/>
      <c r="R233" s="6"/>
      <c r="S233" s="6"/>
      <c r="T233" s="6"/>
      <c r="U233" s="6"/>
      <c r="V233" s="6"/>
      <c r="W233" s="6"/>
      <c r="X233" s="6"/>
      <c r="Y233" s="6"/>
      <c r="Z233" s="6"/>
    </row>
    <row r="234" ht="12.0" hidden="1" customHeight="1" outlineLevel="2">
      <c r="A234" s="6"/>
      <c r="B234" s="421" t="s">
        <v>1739</v>
      </c>
      <c r="C234" s="70" t="s">
        <v>1763</v>
      </c>
      <c r="D234" s="63" t="s">
        <v>3</v>
      </c>
      <c r="E234" s="422">
        <v>3.0</v>
      </c>
      <c r="F234" s="217" t="str">
        <f t="shared" ref="F234:F253" si="31">#REF!</f>
        <v>#REF!</v>
      </c>
      <c r="G234" s="192" t="str">
        <f t="shared" ref="G234:G253" si="32">ROUND(E234*F234, 0)</f>
        <v>#REF!</v>
      </c>
      <c r="H234" s="6"/>
      <c r="I234" s="6"/>
      <c r="J234" s="6"/>
      <c r="K234" s="6"/>
      <c r="L234" s="6"/>
      <c r="M234" s="6"/>
      <c r="N234" s="6"/>
      <c r="O234" s="6"/>
      <c r="P234" s="6"/>
      <c r="Q234" s="6"/>
      <c r="R234" s="6"/>
      <c r="S234" s="6"/>
      <c r="T234" s="6"/>
      <c r="U234" s="6"/>
      <c r="V234" s="6"/>
      <c r="W234" s="6"/>
      <c r="X234" s="6"/>
      <c r="Y234" s="6"/>
      <c r="Z234" s="6"/>
    </row>
    <row r="235" ht="12.0" hidden="1" customHeight="1" outlineLevel="2">
      <c r="A235" s="6"/>
      <c r="B235" s="421" t="s">
        <v>1739</v>
      </c>
      <c r="C235" s="70" t="s">
        <v>1764</v>
      </c>
      <c r="D235" s="63" t="s">
        <v>3</v>
      </c>
      <c r="E235" s="422">
        <v>3.0</v>
      </c>
      <c r="F235" s="217" t="str">
        <f t="shared" si="31"/>
        <v>#REF!</v>
      </c>
      <c r="G235" s="192" t="str">
        <f t="shared" si="32"/>
        <v>#REF!</v>
      </c>
      <c r="H235" s="6"/>
      <c r="I235" s="6"/>
      <c r="J235" s="6"/>
      <c r="K235" s="6"/>
      <c r="L235" s="6"/>
      <c r="M235" s="6"/>
      <c r="N235" s="6"/>
      <c r="O235" s="6"/>
      <c r="P235" s="6"/>
      <c r="Q235" s="6"/>
      <c r="R235" s="6"/>
      <c r="S235" s="6"/>
      <c r="T235" s="6"/>
      <c r="U235" s="6"/>
      <c r="V235" s="6"/>
      <c r="W235" s="6"/>
      <c r="X235" s="6"/>
      <c r="Y235" s="6"/>
      <c r="Z235" s="6"/>
    </row>
    <row r="236" ht="12.0" hidden="1" customHeight="1" outlineLevel="2">
      <c r="A236" s="6"/>
      <c r="B236" s="421" t="s">
        <v>1739</v>
      </c>
      <c r="C236" s="70" t="s">
        <v>1765</v>
      </c>
      <c r="D236" s="63" t="s">
        <v>3</v>
      </c>
      <c r="E236" s="422">
        <v>3.0</v>
      </c>
      <c r="F236" s="217" t="str">
        <f t="shared" si="31"/>
        <v>#REF!</v>
      </c>
      <c r="G236" s="192" t="str">
        <f t="shared" si="32"/>
        <v>#REF!</v>
      </c>
      <c r="H236" s="6"/>
      <c r="I236" s="6"/>
      <c r="J236" s="6"/>
      <c r="K236" s="6"/>
      <c r="L236" s="6"/>
      <c r="M236" s="6"/>
      <c r="N236" s="6"/>
      <c r="O236" s="6"/>
      <c r="P236" s="6"/>
      <c r="Q236" s="6"/>
      <c r="R236" s="6"/>
      <c r="S236" s="6"/>
      <c r="T236" s="6"/>
      <c r="U236" s="6"/>
      <c r="V236" s="6"/>
      <c r="W236" s="6"/>
      <c r="X236" s="6"/>
      <c r="Y236" s="6"/>
      <c r="Z236" s="6"/>
    </row>
    <row r="237" ht="12.0" hidden="1" customHeight="1" outlineLevel="2">
      <c r="A237" s="6"/>
      <c r="B237" s="421" t="s">
        <v>1739</v>
      </c>
      <c r="C237" s="70" t="s">
        <v>1766</v>
      </c>
      <c r="D237" s="63" t="s">
        <v>3</v>
      </c>
      <c r="E237" s="422">
        <v>3.0</v>
      </c>
      <c r="F237" s="217" t="str">
        <f t="shared" si="31"/>
        <v>#REF!</v>
      </c>
      <c r="G237" s="192" t="str">
        <f t="shared" si="32"/>
        <v>#REF!</v>
      </c>
      <c r="H237" s="6"/>
      <c r="I237" s="6"/>
      <c r="J237" s="6"/>
      <c r="K237" s="6"/>
      <c r="L237" s="6"/>
      <c r="M237" s="6"/>
      <c r="N237" s="6"/>
      <c r="O237" s="6"/>
      <c r="P237" s="6"/>
      <c r="Q237" s="6"/>
      <c r="R237" s="6"/>
      <c r="S237" s="6"/>
      <c r="T237" s="6"/>
      <c r="U237" s="6"/>
      <c r="V237" s="6"/>
      <c r="W237" s="6"/>
      <c r="X237" s="6"/>
      <c r="Y237" s="6"/>
      <c r="Z237" s="6"/>
    </row>
    <row r="238" ht="12.0" hidden="1" customHeight="1" outlineLevel="2">
      <c r="A238" s="6"/>
      <c r="B238" s="421" t="s">
        <v>1739</v>
      </c>
      <c r="C238" s="70" t="s">
        <v>1767</v>
      </c>
      <c r="D238" s="63" t="s">
        <v>3</v>
      </c>
      <c r="E238" s="422">
        <v>1.0</v>
      </c>
      <c r="F238" s="217" t="str">
        <f t="shared" si="31"/>
        <v>#REF!</v>
      </c>
      <c r="G238" s="192" t="str">
        <f t="shared" si="32"/>
        <v>#REF!</v>
      </c>
      <c r="H238" s="6"/>
      <c r="I238" s="6"/>
      <c r="J238" s="6"/>
      <c r="K238" s="6"/>
      <c r="L238" s="6"/>
      <c r="M238" s="6"/>
      <c r="N238" s="6"/>
      <c r="O238" s="6"/>
      <c r="P238" s="6"/>
      <c r="Q238" s="6"/>
      <c r="R238" s="6"/>
      <c r="S238" s="6"/>
      <c r="T238" s="6"/>
      <c r="U238" s="6"/>
      <c r="V238" s="6"/>
      <c r="W238" s="6"/>
      <c r="X238" s="6"/>
      <c r="Y238" s="6"/>
      <c r="Z238" s="6"/>
    </row>
    <row r="239" ht="12.0" hidden="1" customHeight="1" outlineLevel="2">
      <c r="A239" s="6"/>
      <c r="B239" s="421" t="s">
        <v>1739</v>
      </c>
      <c r="C239" s="70" t="s">
        <v>1746</v>
      </c>
      <c r="D239" s="63" t="s">
        <v>612</v>
      </c>
      <c r="E239" s="422">
        <v>1.0</v>
      </c>
      <c r="F239" s="217" t="str">
        <f t="shared" si="31"/>
        <v>#REF!</v>
      </c>
      <c r="G239" s="192" t="str">
        <f t="shared" si="32"/>
        <v>#REF!</v>
      </c>
      <c r="H239" s="6"/>
      <c r="I239" s="6"/>
      <c r="J239" s="6"/>
      <c r="K239" s="6"/>
      <c r="L239" s="6"/>
      <c r="M239" s="6"/>
      <c r="N239" s="6"/>
      <c r="O239" s="6"/>
      <c r="P239" s="6"/>
      <c r="Q239" s="6"/>
      <c r="R239" s="6"/>
      <c r="S239" s="6"/>
      <c r="T239" s="6"/>
      <c r="U239" s="6"/>
      <c r="V239" s="6"/>
      <c r="W239" s="6"/>
      <c r="X239" s="6"/>
      <c r="Y239" s="6"/>
      <c r="Z239" s="6"/>
    </row>
    <row r="240" ht="12.0" hidden="1" customHeight="1" outlineLevel="2">
      <c r="A240" s="6"/>
      <c r="B240" s="421" t="s">
        <v>1739</v>
      </c>
      <c r="C240" s="70" t="s">
        <v>1768</v>
      </c>
      <c r="D240" s="63" t="s">
        <v>3</v>
      </c>
      <c r="E240" s="422">
        <v>1.0</v>
      </c>
      <c r="F240" s="217" t="str">
        <f t="shared" si="31"/>
        <v>#REF!</v>
      </c>
      <c r="G240" s="192" t="str">
        <f t="shared" si="32"/>
        <v>#REF!</v>
      </c>
      <c r="H240" s="6"/>
      <c r="I240" s="6"/>
      <c r="J240" s="6"/>
      <c r="K240" s="6"/>
      <c r="L240" s="6"/>
      <c r="M240" s="6"/>
      <c r="N240" s="6"/>
      <c r="O240" s="6"/>
      <c r="P240" s="6"/>
      <c r="Q240" s="6"/>
      <c r="R240" s="6"/>
      <c r="S240" s="6"/>
      <c r="T240" s="6"/>
      <c r="U240" s="6"/>
      <c r="V240" s="6"/>
      <c r="W240" s="6"/>
      <c r="X240" s="6"/>
      <c r="Y240" s="6"/>
      <c r="Z240" s="6"/>
    </row>
    <row r="241" ht="12.0" hidden="1" customHeight="1" outlineLevel="2">
      <c r="A241" s="6"/>
      <c r="B241" s="421" t="s">
        <v>1739</v>
      </c>
      <c r="C241" s="70" t="s">
        <v>1769</v>
      </c>
      <c r="D241" s="63" t="s">
        <v>3</v>
      </c>
      <c r="E241" s="422">
        <v>50.0</v>
      </c>
      <c r="F241" s="217" t="str">
        <f t="shared" si="31"/>
        <v>#REF!</v>
      </c>
      <c r="G241" s="192" t="str">
        <f t="shared" si="32"/>
        <v>#REF!</v>
      </c>
      <c r="H241" s="6"/>
      <c r="I241" s="6"/>
      <c r="J241" s="6"/>
      <c r="K241" s="6"/>
      <c r="L241" s="6"/>
      <c r="M241" s="6"/>
      <c r="N241" s="6"/>
      <c r="O241" s="6"/>
      <c r="P241" s="6"/>
      <c r="Q241" s="6"/>
      <c r="R241" s="6"/>
      <c r="S241" s="6"/>
      <c r="T241" s="6"/>
      <c r="U241" s="6"/>
      <c r="V241" s="6"/>
      <c r="W241" s="6"/>
      <c r="X241" s="6"/>
      <c r="Y241" s="6"/>
      <c r="Z241" s="6"/>
    </row>
    <row r="242" ht="12.0" hidden="1" customHeight="1" outlineLevel="2">
      <c r="A242" s="6"/>
      <c r="B242" s="421" t="s">
        <v>1739</v>
      </c>
      <c r="C242" s="70" t="s">
        <v>1770</v>
      </c>
      <c r="D242" s="63" t="s">
        <v>3</v>
      </c>
      <c r="E242" s="422">
        <v>12.0</v>
      </c>
      <c r="F242" s="217" t="str">
        <f t="shared" si="31"/>
        <v>#REF!</v>
      </c>
      <c r="G242" s="192" t="str">
        <f t="shared" si="32"/>
        <v>#REF!</v>
      </c>
      <c r="H242" s="6"/>
      <c r="I242" s="6"/>
      <c r="J242" s="6"/>
      <c r="K242" s="6"/>
      <c r="L242" s="6"/>
      <c r="M242" s="6"/>
      <c r="N242" s="6"/>
      <c r="O242" s="6"/>
      <c r="P242" s="6"/>
      <c r="Q242" s="6"/>
      <c r="R242" s="6"/>
      <c r="S242" s="6"/>
      <c r="T242" s="6"/>
      <c r="U242" s="6"/>
      <c r="V242" s="6"/>
      <c r="W242" s="6"/>
      <c r="X242" s="6"/>
      <c r="Y242" s="6"/>
      <c r="Z242" s="6"/>
    </row>
    <row r="243" ht="12.0" hidden="1" customHeight="1" outlineLevel="2">
      <c r="A243" s="6"/>
      <c r="B243" s="421" t="s">
        <v>1739</v>
      </c>
      <c r="C243" s="70" t="s">
        <v>1771</v>
      </c>
      <c r="D243" s="63" t="s">
        <v>3</v>
      </c>
      <c r="E243" s="422">
        <v>12.0</v>
      </c>
      <c r="F243" s="217" t="str">
        <f t="shared" si="31"/>
        <v>#REF!</v>
      </c>
      <c r="G243" s="192" t="str">
        <f t="shared" si="32"/>
        <v>#REF!</v>
      </c>
      <c r="H243" s="6"/>
      <c r="I243" s="6"/>
      <c r="J243" s="6"/>
      <c r="K243" s="6"/>
      <c r="L243" s="6"/>
      <c r="M243" s="6"/>
      <c r="N243" s="6"/>
      <c r="O243" s="6"/>
      <c r="P243" s="6"/>
      <c r="Q243" s="6"/>
      <c r="R243" s="6"/>
      <c r="S243" s="6"/>
      <c r="T243" s="6"/>
      <c r="U243" s="6"/>
      <c r="V243" s="6"/>
      <c r="W243" s="6"/>
      <c r="X243" s="6"/>
      <c r="Y243" s="6"/>
      <c r="Z243" s="6"/>
    </row>
    <row r="244" ht="12.0" hidden="1" customHeight="1" outlineLevel="2">
      <c r="A244" s="6"/>
      <c r="B244" s="421" t="s">
        <v>1739</v>
      </c>
      <c r="C244" s="70" t="s">
        <v>1772</v>
      </c>
      <c r="D244" s="63" t="s">
        <v>3</v>
      </c>
      <c r="E244" s="422">
        <v>12.0</v>
      </c>
      <c r="F244" s="217" t="str">
        <f t="shared" si="31"/>
        <v>#REF!</v>
      </c>
      <c r="G244" s="192" t="str">
        <f t="shared" si="32"/>
        <v>#REF!</v>
      </c>
      <c r="H244" s="6"/>
      <c r="I244" s="6"/>
      <c r="J244" s="6"/>
      <c r="K244" s="6"/>
      <c r="L244" s="6"/>
      <c r="M244" s="6"/>
      <c r="N244" s="6"/>
      <c r="O244" s="6"/>
      <c r="P244" s="6"/>
      <c r="Q244" s="6"/>
      <c r="R244" s="6"/>
      <c r="S244" s="6"/>
      <c r="T244" s="6"/>
      <c r="U244" s="6"/>
      <c r="V244" s="6"/>
      <c r="W244" s="6"/>
      <c r="X244" s="6"/>
      <c r="Y244" s="6"/>
      <c r="Z244" s="6"/>
    </row>
    <row r="245" ht="12.0" hidden="1" customHeight="1" outlineLevel="2">
      <c r="A245" s="6"/>
      <c r="B245" s="421" t="s">
        <v>1739</v>
      </c>
      <c r="C245" s="70" t="s">
        <v>1773</v>
      </c>
      <c r="D245" s="63" t="s">
        <v>3</v>
      </c>
      <c r="E245" s="422">
        <v>12.0</v>
      </c>
      <c r="F245" s="217" t="str">
        <f t="shared" si="31"/>
        <v>#REF!</v>
      </c>
      <c r="G245" s="192" t="str">
        <f t="shared" si="32"/>
        <v>#REF!</v>
      </c>
      <c r="H245" s="6"/>
      <c r="I245" s="6"/>
      <c r="J245" s="6"/>
      <c r="K245" s="6"/>
      <c r="L245" s="6"/>
      <c r="M245" s="6"/>
      <c r="N245" s="6"/>
      <c r="O245" s="6"/>
      <c r="P245" s="6"/>
      <c r="Q245" s="6"/>
      <c r="R245" s="6"/>
      <c r="S245" s="6"/>
      <c r="T245" s="6"/>
      <c r="U245" s="6"/>
      <c r="V245" s="6"/>
      <c r="W245" s="6"/>
      <c r="X245" s="6"/>
      <c r="Y245" s="6"/>
      <c r="Z245" s="6"/>
    </row>
    <row r="246" ht="12.0" hidden="1" customHeight="1" outlineLevel="2">
      <c r="A246" s="6"/>
      <c r="B246" s="421" t="s">
        <v>1739</v>
      </c>
      <c r="C246" s="70" t="s">
        <v>1747</v>
      </c>
      <c r="D246" s="63" t="s">
        <v>612</v>
      </c>
      <c r="E246" s="422">
        <v>1.0</v>
      </c>
      <c r="F246" s="217" t="str">
        <f t="shared" si="31"/>
        <v>#REF!</v>
      </c>
      <c r="G246" s="192" t="str">
        <f t="shared" si="32"/>
        <v>#REF!</v>
      </c>
      <c r="H246" s="6"/>
      <c r="I246" s="6"/>
      <c r="J246" s="6"/>
      <c r="K246" s="6"/>
      <c r="L246" s="6"/>
      <c r="M246" s="6"/>
      <c r="N246" s="6"/>
      <c r="O246" s="6"/>
      <c r="P246" s="6"/>
      <c r="Q246" s="6"/>
      <c r="R246" s="6"/>
      <c r="S246" s="6"/>
      <c r="T246" s="6"/>
      <c r="U246" s="6"/>
      <c r="V246" s="6"/>
      <c r="W246" s="6"/>
      <c r="X246" s="6"/>
      <c r="Y246" s="6"/>
      <c r="Z246" s="6"/>
    </row>
    <row r="247" ht="12.0" hidden="1" customHeight="1" outlineLevel="2">
      <c r="A247" s="6"/>
      <c r="B247" s="421" t="s">
        <v>1739</v>
      </c>
      <c r="C247" s="70" t="s">
        <v>1748</v>
      </c>
      <c r="D247" s="63" t="s">
        <v>612</v>
      </c>
      <c r="E247" s="422">
        <v>1.0</v>
      </c>
      <c r="F247" s="217" t="str">
        <f t="shared" si="31"/>
        <v>#REF!</v>
      </c>
      <c r="G247" s="192" t="str">
        <f t="shared" si="32"/>
        <v>#REF!</v>
      </c>
      <c r="H247" s="6"/>
      <c r="I247" s="6"/>
      <c r="J247" s="6"/>
      <c r="K247" s="6"/>
      <c r="L247" s="6"/>
      <c r="M247" s="6"/>
      <c r="N247" s="6"/>
      <c r="O247" s="6"/>
      <c r="P247" s="6"/>
      <c r="Q247" s="6"/>
      <c r="R247" s="6"/>
      <c r="S247" s="6"/>
      <c r="T247" s="6"/>
      <c r="U247" s="6"/>
      <c r="V247" s="6"/>
      <c r="W247" s="6"/>
      <c r="X247" s="6"/>
      <c r="Y247" s="6"/>
      <c r="Z247" s="6"/>
    </row>
    <row r="248" ht="12.0" hidden="1" customHeight="1" outlineLevel="2">
      <c r="A248" s="6"/>
      <c r="B248" s="421" t="s">
        <v>1739</v>
      </c>
      <c r="C248" s="70" t="s">
        <v>1749</v>
      </c>
      <c r="D248" s="63" t="s">
        <v>612</v>
      </c>
      <c r="E248" s="422">
        <v>1.0</v>
      </c>
      <c r="F248" s="217" t="str">
        <f t="shared" si="31"/>
        <v>#REF!</v>
      </c>
      <c r="G248" s="192" t="str">
        <f t="shared" si="32"/>
        <v>#REF!</v>
      </c>
      <c r="H248" s="6"/>
      <c r="I248" s="6"/>
      <c r="J248" s="6"/>
      <c r="K248" s="6"/>
      <c r="L248" s="6"/>
      <c r="M248" s="6"/>
      <c r="N248" s="6"/>
      <c r="O248" s="6"/>
      <c r="P248" s="6"/>
      <c r="Q248" s="6"/>
      <c r="R248" s="6"/>
      <c r="S248" s="6"/>
      <c r="T248" s="6"/>
      <c r="U248" s="6"/>
      <c r="V248" s="6"/>
      <c r="W248" s="6"/>
      <c r="X248" s="6"/>
      <c r="Y248" s="6"/>
      <c r="Z248" s="6"/>
    </row>
    <row r="249" ht="12.0" hidden="1" customHeight="1" outlineLevel="2">
      <c r="A249" s="6"/>
      <c r="B249" s="421" t="s">
        <v>1739</v>
      </c>
      <c r="C249" s="70" t="s">
        <v>1751</v>
      </c>
      <c r="D249" s="63" t="s">
        <v>612</v>
      </c>
      <c r="E249" s="422">
        <v>12.0</v>
      </c>
      <c r="F249" s="217" t="str">
        <f t="shared" si="31"/>
        <v>#REF!</v>
      </c>
      <c r="G249" s="192" t="str">
        <f t="shared" si="32"/>
        <v>#REF!</v>
      </c>
      <c r="H249" s="6"/>
      <c r="I249" s="6"/>
      <c r="J249" s="6"/>
      <c r="K249" s="6"/>
      <c r="L249" s="6"/>
      <c r="M249" s="6"/>
      <c r="N249" s="6"/>
      <c r="O249" s="6"/>
      <c r="P249" s="6"/>
      <c r="Q249" s="6"/>
      <c r="R249" s="6"/>
      <c r="S249" s="6"/>
      <c r="T249" s="6"/>
      <c r="U249" s="6"/>
      <c r="V249" s="6"/>
      <c r="W249" s="6"/>
      <c r="X249" s="6"/>
      <c r="Y249" s="6"/>
      <c r="Z249" s="6"/>
    </row>
    <row r="250" ht="12.0" hidden="1" customHeight="1" outlineLevel="2">
      <c r="A250" s="6"/>
      <c r="B250" s="421" t="s">
        <v>1739</v>
      </c>
      <c r="C250" s="70" t="s">
        <v>1750</v>
      </c>
      <c r="D250" s="63" t="s">
        <v>612</v>
      </c>
      <c r="E250" s="422">
        <v>12.0</v>
      </c>
      <c r="F250" s="217" t="str">
        <f t="shared" si="31"/>
        <v>#REF!</v>
      </c>
      <c r="G250" s="192" t="str">
        <f t="shared" si="32"/>
        <v>#REF!</v>
      </c>
      <c r="H250" s="6"/>
      <c r="I250" s="6"/>
      <c r="J250" s="6"/>
      <c r="K250" s="6"/>
      <c r="L250" s="6"/>
      <c r="M250" s="6"/>
      <c r="N250" s="6"/>
      <c r="O250" s="6"/>
      <c r="P250" s="6"/>
      <c r="Q250" s="6"/>
      <c r="R250" s="6"/>
      <c r="S250" s="6"/>
      <c r="T250" s="6"/>
      <c r="U250" s="6"/>
      <c r="V250" s="6"/>
      <c r="W250" s="6"/>
      <c r="X250" s="6"/>
      <c r="Y250" s="6"/>
      <c r="Z250" s="6"/>
    </row>
    <row r="251" ht="12.0" hidden="1" customHeight="1" outlineLevel="2">
      <c r="A251" s="6"/>
      <c r="B251" s="421" t="s">
        <v>1739</v>
      </c>
      <c r="C251" s="70" t="s">
        <v>1198</v>
      </c>
      <c r="D251" s="63" t="s">
        <v>612</v>
      </c>
      <c r="E251" s="422">
        <v>12.0</v>
      </c>
      <c r="F251" s="217" t="str">
        <f t="shared" si="31"/>
        <v>#REF!</v>
      </c>
      <c r="G251" s="192" t="str">
        <f t="shared" si="32"/>
        <v>#REF!</v>
      </c>
      <c r="H251" s="6"/>
      <c r="I251" s="6"/>
      <c r="J251" s="6"/>
      <c r="K251" s="6"/>
      <c r="L251" s="6"/>
      <c r="M251" s="6"/>
      <c r="N251" s="6"/>
      <c r="O251" s="6"/>
      <c r="P251" s="6"/>
      <c r="Q251" s="6"/>
      <c r="R251" s="6"/>
      <c r="S251" s="6"/>
      <c r="T251" s="6"/>
      <c r="U251" s="6"/>
      <c r="V251" s="6"/>
      <c r="W251" s="6"/>
      <c r="X251" s="6"/>
      <c r="Y251" s="6"/>
      <c r="Z251" s="6"/>
    </row>
    <row r="252" ht="12.0" hidden="1" customHeight="1" outlineLevel="2">
      <c r="A252" s="6"/>
      <c r="B252" s="421" t="s">
        <v>1739</v>
      </c>
      <c r="C252" s="70" t="s">
        <v>1200</v>
      </c>
      <c r="D252" s="63" t="s">
        <v>612</v>
      </c>
      <c r="E252" s="422">
        <v>12.0</v>
      </c>
      <c r="F252" s="217" t="str">
        <f t="shared" si="31"/>
        <v>#REF!</v>
      </c>
      <c r="G252" s="192" t="str">
        <f t="shared" si="32"/>
        <v>#REF!</v>
      </c>
      <c r="H252" s="6"/>
      <c r="I252" s="6"/>
      <c r="J252" s="6"/>
      <c r="K252" s="6"/>
      <c r="L252" s="6"/>
      <c r="M252" s="6"/>
      <c r="N252" s="6"/>
      <c r="O252" s="6"/>
      <c r="P252" s="6"/>
      <c r="Q252" s="6"/>
      <c r="R252" s="6"/>
      <c r="S252" s="6"/>
      <c r="T252" s="6"/>
      <c r="U252" s="6"/>
      <c r="V252" s="6"/>
      <c r="W252" s="6"/>
      <c r="X252" s="6"/>
      <c r="Y252" s="6"/>
      <c r="Z252" s="6"/>
    </row>
    <row r="253" ht="12.0" hidden="1" customHeight="1" outlineLevel="2">
      <c r="A253" s="6"/>
      <c r="B253" s="421" t="s">
        <v>1739</v>
      </c>
      <c r="C253" s="70" t="s">
        <v>1774</v>
      </c>
      <c r="D253" s="63" t="s">
        <v>1754</v>
      </c>
      <c r="E253" s="422">
        <v>305.0</v>
      </c>
      <c r="F253" s="217" t="str">
        <f t="shared" si="31"/>
        <v>#REF!</v>
      </c>
      <c r="G253" s="192" t="str">
        <f t="shared" si="32"/>
        <v>#REF!</v>
      </c>
      <c r="H253" s="6"/>
      <c r="I253" s="6"/>
      <c r="J253" s="6"/>
      <c r="K253" s="6"/>
      <c r="L253" s="6"/>
      <c r="M253" s="6"/>
      <c r="N253" s="6"/>
      <c r="O253" s="6"/>
      <c r="P253" s="6"/>
      <c r="Q253" s="6"/>
      <c r="R253" s="6"/>
      <c r="S253" s="6"/>
      <c r="T253" s="6"/>
      <c r="U253" s="6"/>
      <c r="V253" s="6"/>
      <c r="W253" s="6"/>
      <c r="X253" s="6"/>
      <c r="Y253" s="6"/>
      <c r="Z253" s="6"/>
    </row>
    <row r="254" ht="12.0" hidden="1" customHeight="1" outlineLevel="1">
      <c r="A254" s="6"/>
      <c r="B254" s="415" t="s">
        <v>1739</v>
      </c>
      <c r="C254" s="416" t="s">
        <v>1775</v>
      </c>
      <c r="D254" s="417"/>
      <c r="E254" s="418"/>
      <c r="F254" s="419"/>
      <c r="G254" s="420" t="str">
        <f>SUM(G255:G274)</f>
        <v>#REF!</v>
      </c>
      <c r="H254" s="6"/>
      <c r="I254" s="6"/>
      <c r="J254" s="6"/>
      <c r="K254" s="6"/>
      <c r="L254" s="6"/>
      <c r="M254" s="6"/>
      <c r="N254" s="6"/>
      <c r="O254" s="6"/>
      <c r="P254" s="6"/>
      <c r="Q254" s="6"/>
      <c r="R254" s="6"/>
      <c r="S254" s="6"/>
      <c r="T254" s="6"/>
      <c r="U254" s="6"/>
      <c r="V254" s="6"/>
      <c r="W254" s="6"/>
      <c r="X254" s="6"/>
      <c r="Y254" s="6"/>
      <c r="Z254" s="6"/>
    </row>
    <row r="255" ht="12.0" hidden="1" customHeight="1" outlineLevel="2">
      <c r="A255" s="6"/>
      <c r="B255" s="421" t="s">
        <v>1739</v>
      </c>
      <c r="C255" s="70" t="s">
        <v>1776</v>
      </c>
      <c r="D255" s="63" t="s">
        <v>612</v>
      </c>
      <c r="E255" s="422">
        <v>1.0</v>
      </c>
      <c r="F255" s="217" t="str">
        <f t="shared" ref="F255:F274" si="33">#REF!</f>
        <v>#REF!</v>
      </c>
      <c r="G255" s="192" t="str">
        <f t="shared" ref="G255:G274" si="34">ROUND(E255*F255, 0)</f>
        <v>#REF!</v>
      </c>
      <c r="H255" s="6"/>
      <c r="I255" s="6"/>
      <c r="J255" s="6"/>
      <c r="K255" s="6"/>
      <c r="L255" s="6"/>
      <c r="M255" s="6"/>
      <c r="N255" s="6"/>
      <c r="O255" s="6"/>
      <c r="P255" s="6"/>
      <c r="Q255" s="6"/>
      <c r="R255" s="6"/>
      <c r="S255" s="6"/>
      <c r="T255" s="6"/>
      <c r="U255" s="6"/>
      <c r="V255" s="6"/>
      <c r="W255" s="6"/>
      <c r="X255" s="6"/>
      <c r="Y255" s="6"/>
      <c r="Z255" s="6"/>
    </row>
    <row r="256" ht="12.0" hidden="1" customHeight="1" outlineLevel="2">
      <c r="A256" s="6"/>
      <c r="B256" s="421" t="s">
        <v>1739</v>
      </c>
      <c r="C256" s="70" t="s">
        <v>1777</v>
      </c>
      <c r="D256" s="63" t="s">
        <v>612</v>
      </c>
      <c r="E256" s="422">
        <v>4.0</v>
      </c>
      <c r="F256" s="217" t="str">
        <f t="shared" si="33"/>
        <v>#REF!</v>
      </c>
      <c r="G256" s="192" t="str">
        <f t="shared" si="34"/>
        <v>#REF!</v>
      </c>
      <c r="H256" s="6"/>
      <c r="I256" s="6"/>
      <c r="J256" s="6"/>
      <c r="K256" s="6"/>
      <c r="L256" s="6"/>
      <c r="M256" s="6"/>
      <c r="N256" s="6"/>
      <c r="O256" s="6"/>
      <c r="P256" s="6"/>
      <c r="Q256" s="6"/>
      <c r="R256" s="6"/>
      <c r="S256" s="6"/>
      <c r="T256" s="6"/>
      <c r="U256" s="6"/>
      <c r="V256" s="6"/>
      <c r="W256" s="6"/>
      <c r="X256" s="6"/>
      <c r="Y256" s="6"/>
      <c r="Z256" s="6"/>
    </row>
    <row r="257" ht="12.0" hidden="1" customHeight="1" outlineLevel="2">
      <c r="A257" s="6"/>
      <c r="B257" s="421" t="s">
        <v>1739</v>
      </c>
      <c r="C257" s="70" t="s">
        <v>1249</v>
      </c>
      <c r="D257" s="63" t="s">
        <v>612</v>
      </c>
      <c r="E257" s="422">
        <v>1.0</v>
      </c>
      <c r="F257" s="217" t="str">
        <f t="shared" si="33"/>
        <v>#REF!</v>
      </c>
      <c r="G257" s="192" t="str">
        <f t="shared" si="34"/>
        <v>#REF!</v>
      </c>
      <c r="H257" s="6"/>
      <c r="I257" s="6"/>
      <c r="J257" s="6"/>
      <c r="K257" s="6"/>
      <c r="L257" s="6"/>
      <c r="M257" s="6"/>
      <c r="N257" s="6"/>
      <c r="O257" s="6"/>
      <c r="P257" s="6"/>
      <c r="Q257" s="6"/>
      <c r="R257" s="6"/>
      <c r="S257" s="6"/>
      <c r="T257" s="6"/>
      <c r="U257" s="6"/>
      <c r="V257" s="6"/>
      <c r="W257" s="6"/>
      <c r="X257" s="6"/>
      <c r="Y257" s="6"/>
      <c r="Z257" s="6"/>
    </row>
    <row r="258" ht="12.0" hidden="1" customHeight="1" outlineLevel="2">
      <c r="A258" s="6"/>
      <c r="B258" s="421" t="s">
        <v>1739</v>
      </c>
      <c r="C258" s="70" t="s">
        <v>1778</v>
      </c>
      <c r="D258" s="63" t="s">
        <v>612</v>
      </c>
      <c r="E258" s="422">
        <v>1.0</v>
      </c>
      <c r="F258" s="217" t="str">
        <f t="shared" si="33"/>
        <v>#REF!</v>
      </c>
      <c r="G258" s="192" t="str">
        <f t="shared" si="34"/>
        <v>#REF!</v>
      </c>
      <c r="H258" s="6"/>
      <c r="I258" s="6"/>
      <c r="J258" s="6"/>
      <c r="K258" s="6"/>
      <c r="L258" s="6"/>
      <c r="M258" s="6"/>
      <c r="N258" s="6"/>
      <c r="O258" s="6"/>
      <c r="P258" s="6"/>
      <c r="Q258" s="6"/>
      <c r="R258" s="6"/>
      <c r="S258" s="6"/>
      <c r="T258" s="6"/>
      <c r="U258" s="6"/>
      <c r="V258" s="6"/>
      <c r="W258" s="6"/>
      <c r="X258" s="6"/>
      <c r="Y258" s="6"/>
      <c r="Z258" s="6"/>
    </row>
    <row r="259" ht="12.0" hidden="1" customHeight="1" outlineLevel="2">
      <c r="A259" s="6"/>
      <c r="B259" s="421" t="s">
        <v>1739</v>
      </c>
      <c r="C259" s="70" t="s">
        <v>1779</v>
      </c>
      <c r="D259" s="63" t="s">
        <v>612</v>
      </c>
      <c r="E259" s="422">
        <v>1.0</v>
      </c>
      <c r="F259" s="217" t="str">
        <f t="shared" si="33"/>
        <v>#REF!</v>
      </c>
      <c r="G259" s="192" t="str">
        <f t="shared" si="34"/>
        <v>#REF!</v>
      </c>
      <c r="H259" s="6"/>
      <c r="I259" s="6"/>
      <c r="J259" s="6"/>
      <c r="K259" s="6"/>
      <c r="L259" s="6"/>
      <c r="M259" s="6"/>
      <c r="N259" s="6"/>
      <c r="O259" s="6"/>
      <c r="P259" s="6"/>
      <c r="Q259" s="6"/>
      <c r="R259" s="6"/>
      <c r="S259" s="6"/>
      <c r="T259" s="6"/>
      <c r="U259" s="6"/>
      <c r="V259" s="6"/>
      <c r="W259" s="6"/>
      <c r="X259" s="6"/>
      <c r="Y259" s="6"/>
      <c r="Z259" s="6"/>
    </row>
    <row r="260" ht="12.0" hidden="1" customHeight="1" outlineLevel="2">
      <c r="A260" s="6"/>
      <c r="B260" s="421" t="s">
        <v>1739</v>
      </c>
      <c r="C260" s="70" t="s">
        <v>1780</v>
      </c>
      <c r="D260" s="63" t="s">
        <v>612</v>
      </c>
      <c r="E260" s="422">
        <v>20.0</v>
      </c>
      <c r="F260" s="217" t="str">
        <f t="shared" si="33"/>
        <v>#REF!</v>
      </c>
      <c r="G260" s="192" t="str">
        <f t="shared" si="34"/>
        <v>#REF!</v>
      </c>
      <c r="H260" s="6"/>
      <c r="I260" s="6"/>
      <c r="J260" s="6"/>
      <c r="K260" s="6"/>
      <c r="L260" s="6"/>
      <c r="M260" s="6"/>
      <c r="N260" s="6"/>
      <c r="O260" s="6"/>
      <c r="P260" s="6"/>
      <c r="Q260" s="6"/>
      <c r="R260" s="6"/>
      <c r="S260" s="6"/>
      <c r="T260" s="6"/>
      <c r="U260" s="6"/>
      <c r="V260" s="6"/>
      <c r="W260" s="6"/>
      <c r="X260" s="6"/>
      <c r="Y260" s="6"/>
      <c r="Z260" s="6"/>
    </row>
    <row r="261" ht="12.0" hidden="1" customHeight="1" outlineLevel="2">
      <c r="A261" s="6"/>
      <c r="B261" s="421" t="s">
        <v>1739</v>
      </c>
      <c r="C261" s="70" t="s">
        <v>1781</v>
      </c>
      <c r="D261" s="63" t="s">
        <v>612</v>
      </c>
      <c r="E261" s="422">
        <v>15.0</v>
      </c>
      <c r="F261" s="217" t="str">
        <f t="shared" si="33"/>
        <v>#REF!</v>
      </c>
      <c r="G261" s="192" t="str">
        <f t="shared" si="34"/>
        <v>#REF!</v>
      </c>
      <c r="H261" s="6"/>
      <c r="I261" s="6"/>
      <c r="J261" s="6"/>
      <c r="K261" s="6"/>
      <c r="L261" s="6"/>
      <c r="M261" s="6"/>
      <c r="N261" s="6"/>
      <c r="O261" s="6"/>
      <c r="P261" s="6"/>
      <c r="Q261" s="6"/>
      <c r="R261" s="6"/>
      <c r="S261" s="6"/>
      <c r="T261" s="6"/>
      <c r="U261" s="6"/>
      <c r="V261" s="6"/>
      <c r="W261" s="6"/>
      <c r="X261" s="6"/>
      <c r="Y261" s="6"/>
      <c r="Z261" s="6"/>
    </row>
    <row r="262" ht="12.0" hidden="1" customHeight="1" outlineLevel="2">
      <c r="A262" s="6"/>
      <c r="B262" s="421" t="s">
        <v>1739</v>
      </c>
      <c r="C262" s="70" t="s">
        <v>1782</v>
      </c>
      <c r="D262" s="63" t="s">
        <v>612</v>
      </c>
      <c r="E262" s="422">
        <v>1.0</v>
      </c>
      <c r="F262" s="217" t="str">
        <f t="shared" si="33"/>
        <v>#REF!</v>
      </c>
      <c r="G262" s="192" t="str">
        <f t="shared" si="34"/>
        <v>#REF!</v>
      </c>
      <c r="H262" s="6"/>
      <c r="I262" s="6"/>
      <c r="J262" s="6"/>
      <c r="K262" s="6"/>
      <c r="L262" s="6"/>
      <c r="M262" s="6"/>
      <c r="N262" s="6"/>
      <c r="O262" s="6"/>
      <c r="P262" s="6"/>
      <c r="Q262" s="6"/>
      <c r="R262" s="6"/>
      <c r="S262" s="6"/>
      <c r="T262" s="6"/>
      <c r="U262" s="6"/>
      <c r="V262" s="6"/>
      <c r="W262" s="6"/>
      <c r="X262" s="6"/>
      <c r="Y262" s="6"/>
      <c r="Z262" s="6"/>
    </row>
    <row r="263" ht="12.0" hidden="1" customHeight="1" outlineLevel="2">
      <c r="A263" s="6"/>
      <c r="B263" s="421" t="s">
        <v>1739</v>
      </c>
      <c r="C263" s="70" t="s">
        <v>1783</v>
      </c>
      <c r="D263" s="63" t="s">
        <v>1754</v>
      </c>
      <c r="E263" s="422">
        <v>100.0</v>
      </c>
      <c r="F263" s="217" t="str">
        <f t="shared" si="33"/>
        <v>#REF!</v>
      </c>
      <c r="G263" s="192" t="str">
        <f t="shared" si="34"/>
        <v>#REF!</v>
      </c>
      <c r="H263" s="6"/>
      <c r="I263" s="6"/>
      <c r="J263" s="6"/>
      <c r="K263" s="6"/>
      <c r="L263" s="6"/>
      <c r="M263" s="6"/>
      <c r="N263" s="6"/>
      <c r="O263" s="6"/>
      <c r="P263" s="6"/>
      <c r="Q263" s="6"/>
      <c r="R263" s="6"/>
      <c r="S263" s="6"/>
      <c r="T263" s="6"/>
      <c r="U263" s="6"/>
      <c r="V263" s="6"/>
      <c r="W263" s="6"/>
      <c r="X263" s="6"/>
      <c r="Y263" s="6"/>
      <c r="Z263" s="6"/>
    </row>
    <row r="264" ht="12.0" hidden="1" customHeight="1" outlineLevel="2">
      <c r="A264" s="6"/>
      <c r="B264" s="421" t="s">
        <v>1739</v>
      </c>
      <c r="C264" s="70" t="s">
        <v>1774</v>
      </c>
      <c r="D264" s="63" t="s">
        <v>1754</v>
      </c>
      <c r="E264" s="422">
        <v>600.0</v>
      </c>
      <c r="F264" s="217" t="str">
        <f t="shared" si="33"/>
        <v>#REF!</v>
      </c>
      <c r="G264" s="192" t="str">
        <f t="shared" si="34"/>
        <v>#REF!</v>
      </c>
      <c r="H264" s="6"/>
      <c r="I264" s="6"/>
      <c r="J264" s="6"/>
      <c r="K264" s="6"/>
      <c r="L264" s="6"/>
      <c r="M264" s="6"/>
      <c r="N264" s="6"/>
      <c r="O264" s="6"/>
      <c r="P264" s="6"/>
      <c r="Q264" s="6"/>
      <c r="R264" s="6"/>
      <c r="S264" s="6"/>
      <c r="T264" s="6"/>
      <c r="U264" s="6"/>
      <c r="V264" s="6"/>
      <c r="W264" s="6"/>
      <c r="X264" s="6"/>
      <c r="Y264" s="6"/>
      <c r="Z264" s="6"/>
    </row>
    <row r="265" ht="12.0" hidden="1" customHeight="1" outlineLevel="2">
      <c r="A265" s="6"/>
      <c r="B265" s="421" t="s">
        <v>1739</v>
      </c>
      <c r="C265" s="70" t="s">
        <v>1753</v>
      </c>
      <c r="D265" s="63" t="s">
        <v>1754</v>
      </c>
      <c r="E265" s="422">
        <v>64.0</v>
      </c>
      <c r="F265" s="217" t="str">
        <f t="shared" si="33"/>
        <v>#REF!</v>
      </c>
      <c r="G265" s="192" t="str">
        <f t="shared" si="34"/>
        <v>#REF!</v>
      </c>
      <c r="H265" s="6"/>
      <c r="I265" s="6"/>
      <c r="J265" s="6"/>
      <c r="K265" s="6"/>
      <c r="L265" s="6"/>
      <c r="M265" s="6"/>
      <c r="N265" s="6"/>
      <c r="O265" s="6"/>
      <c r="P265" s="6"/>
      <c r="Q265" s="6"/>
      <c r="R265" s="6"/>
      <c r="S265" s="6"/>
      <c r="T265" s="6"/>
      <c r="U265" s="6"/>
      <c r="V265" s="6"/>
      <c r="W265" s="6"/>
      <c r="X265" s="6"/>
      <c r="Y265" s="6"/>
      <c r="Z265" s="6"/>
    </row>
    <row r="266" ht="12.0" hidden="1" customHeight="1" outlineLevel="2">
      <c r="A266" s="6"/>
      <c r="B266" s="421" t="s">
        <v>1739</v>
      </c>
      <c r="C266" s="70" t="s">
        <v>1784</v>
      </c>
      <c r="D266" s="63" t="s">
        <v>1754</v>
      </c>
      <c r="E266" s="422">
        <v>42.0</v>
      </c>
      <c r="F266" s="217" t="str">
        <f t="shared" si="33"/>
        <v>#REF!</v>
      </c>
      <c r="G266" s="192" t="str">
        <f t="shared" si="34"/>
        <v>#REF!</v>
      </c>
      <c r="H266" s="6"/>
      <c r="I266" s="6"/>
      <c r="J266" s="6"/>
      <c r="K266" s="6"/>
      <c r="L266" s="6"/>
      <c r="M266" s="6"/>
      <c r="N266" s="6"/>
      <c r="O266" s="6"/>
      <c r="P266" s="6"/>
      <c r="Q266" s="6"/>
      <c r="R266" s="6"/>
      <c r="S266" s="6"/>
      <c r="T266" s="6"/>
      <c r="U266" s="6"/>
      <c r="V266" s="6"/>
      <c r="W266" s="6"/>
      <c r="X266" s="6"/>
      <c r="Y266" s="6"/>
      <c r="Z266" s="6"/>
    </row>
    <row r="267" ht="12.0" hidden="1" customHeight="1" outlineLevel="2">
      <c r="A267" s="6"/>
      <c r="B267" s="421" t="s">
        <v>1739</v>
      </c>
      <c r="C267" s="70" t="s">
        <v>1272</v>
      </c>
      <c r="D267" s="63" t="s">
        <v>1754</v>
      </c>
      <c r="E267" s="422">
        <v>405.0</v>
      </c>
      <c r="F267" s="217" t="str">
        <f t="shared" si="33"/>
        <v>#REF!</v>
      </c>
      <c r="G267" s="192" t="str">
        <f t="shared" si="34"/>
        <v>#REF!</v>
      </c>
      <c r="H267" s="6"/>
      <c r="I267" s="6"/>
      <c r="J267" s="6"/>
      <c r="K267" s="6"/>
      <c r="L267" s="6"/>
      <c r="M267" s="6"/>
      <c r="N267" s="6"/>
      <c r="O267" s="6"/>
      <c r="P267" s="6"/>
      <c r="Q267" s="6"/>
      <c r="R267" s="6"/>
      <c r="S267" s="6"/>
      <c r="T267" s="6"/>
      <c r="U267" s="6"/>
      <c r="V267" s="6"/>
      <c r="W267" s="6"/>
      <c r="X267" s="6"/>
      <c r="Y267" s="6"/>
      <c r="Z267" s="6"/>
    </row>
    <row r="268" ht="12.0" hidden="1" customHeight="1" outlineLevel="2">
      <c r="A268" s="6"/>
      <c r="B268" s="421" t="s">
        <v>1739</v>
      </c>
      <c r="C268" s="70" t="s">
        <v>1755</v>
      </c>
      <c r="D268" s="63" t="s">
        <v>1754</v>
      </c>
      <c r="E268" s="422">
        <v>5.0</v>
      </c>
      <c r="F268" s="217" t="str">
        <f t="shared" si="33"/>
        <v>#REF!</v>
      </c>
      <c r="G268" s="192" t="str">
        <f t="shared" si="34"/>
        <v>#REF!</v>
      </c>
      <c r="H268" s="6"/>
      <c r="I268" s="6"/>
      <c r="J268" s="6"/>
      <c r="K268" s="6"/>
      <c r="L268" s="6"/>
      <c r="M268" s="6"/>
      <c r="N268" s="6"/>
      <c r="O268" s="6"/>
      <c r="P268" s="6"/>
      <c r="Q268" s="6"/>
      <c r="R268" s="6"/>
      <c r="S268" s="6"/>
      <c r="T268" s="6"/>
      <c r="U268" s="6"/>
      <c r="V268" s="6"/>
      <c r="W268" s="6"/>
      <c r="X268" s="6"/>
      <c r="Y268" s="6"/>
      <c r="Z268" s="6"/>
    </row>
    <row r="269" ht="12.0" hidden="1" customHeight="1" outlineLevel="2">
      <c r="A269" s="6"/>
      <c r="B269" s="421" t="s">
        <v>1739</v>
      </c>
      <c r="C269" s="70" t="s">
        <v>1278</v>
      </c>
      <c r="D269" s="63" t="s">
        <v>612</v>
      </c>
      <c r="E269" s="422">
        <v>172.0</v>
      </c>
      <c r="F269" s="217" t="str">
        <f t="shared" si="33"/>
        <v>#REF!</v>
      </c>
      <c r="G269" s="192" t="str">
        <f t="shared" si="34"/>
        <v>#REF!</v>
      </c>
      <c r="H269" s="6"/>
      <c r="I269" s="6"/>
      <c r="J269" s="6"/>
      <c r="K269" s="6"/>
      <c r="L269" s="6"/>
      <c r="M269" s="6"/>
      <c r="N269" s="6"/>
      <c r="O269" s="6"/>
      <c r="P269" s="6"/>
      <c r="Q269" s="6"/>
      <c r="R269" s="6"/>
      <c r="S269" s="6"/>
      <c r="T269" s="6"/>
      <c r="U269" s="6"/>
      <c r="V269" s="6"/>
      <c r="W269" s="6"/>
      <c r="X269" s="6"/>
      <c r="Y269" s="6"/>
      <c r="Z269" s="6"/>
    </row>
    <row r="270" ht="12.0" hidden="1" customHeight="1" outlineLevel="2">
      <c r="A270" s="6"/>
      <c r="B270" s="421" t="s">
        <v>1739</v>
      </c>
      <c r="C270" s="70" t="s">
        <v>1280</v>
      </c>
      <c r="D270" s="63" t="s">
        <v>612</v>
      </c>
      <c r="E270" s="422">
        <v>36.0</v>
      </c>
      <c r="F270" s="217" t="str">
        <f t="shared" si="33"/>
        <v>#REF!</v>
      </c>
      <c r="G270" s="192" t="str">
        <f t="shared" si="34"/>
        <v>#REF!</v>
      </c>
      <c r="H270" s="6"/>
      <c r="I270" s="6"/>
      <c r="J270" s="6"/>
      <c r="K270" s="6"/>
      <c r="L270" s="6"/>
      <c r="M270" s="6"/>
      <c r="N270" s="6"/>
      <c r="O270" s="6"/>
      <c r="P270" s="6"/>
      <c r="Q270" s="6"/>
      <c r="R270" s="6"/>
      <c r="S270" s="6"/>
      <c r="T270" s="6"/>
      <c r="U270" s="6"/>
      <c r="V270" s="6"/>
      <c r="W270" s="6"/>
      <c r="X270" s="6"/>
      <c r="Y270" s="6"/>
      <c r="Z270" s="6"/>
    </row>
    <row r="271" ht="12.0" hidden="1" customHeight="1" outlineLevel="2">
      <c r="A271" s="6"/>
      <c r="B271" s="421" t="s">
        <v>1739</v>
      </c>
      <c r="C271" s="70" t="s">
        <v>1785</v>
      </c>
      <c r="D271" s="63" t="s">
        <v>612</v>
      </c>
      <c r="E271" s="422">
        <v>1.0</v>
      </c>
      <c r="F271" s="217" t="str">
        <f t="shared" si="33"/>
        <v>#REF!</v>
      </c>
      <c r="G271" s="192" t="str">
        <f t="shared" si="34"/>
        <v>#REF!</v>
      </c>
      <c r="H271" s="6"/>
      <c r="I271" s="6"/>
      <c r="J271" s="6"/>
      <c r="K271" s="6"/>
      <c r="L271" s="6"/>
      <c r="M271" s="6"/>
      <c r="N271" s="6"/>
      <c r="O271" s="6"/>
      <c r="P271" s="6"/>
      <c r="Q271" s="6"/>
      <c r="R271" s="6"/>
      <c r="S271" s="6"/>
      <c r="T271" s="6"/>
      <c r="U271" s="6"/>
      <c r="V271" s="6"/>
      <c r="W271" s="6"/>
      <c r="X271" s="6"/>
      <c r="Y271" s="6"/>
      <c r="Z271" s="6"/>
    </row>
    <row r="272" ht="12.0" hidden="1" customHeight="1" outlineLevel="2">
      <c r="A272" s="6"/>
      <c r="B272" s="421" t="s">
        <v>1739</v>
      </c>
      <c r="C272" s="70" t="s">
        <v>1253</v>
      </c>
      <c r="D272" s="63" t="s">
        <v>612</v>
      </c>
      <c r="E272" s="422">
        <v>2.0</v>
      </c>
      <c r="F272" s="217" t="str">
        <f t="shared" si="33"/>
        <v>#REF!</v>
      </c>
      <c r="G272" s="192" t="str">
        <f t="shared" si="34"/>
        <v>#REF!</v>
      </c>
      <c r="H272" s="6"/>
      <c r="I272" s="6"/>
      <c r="J272" s="6"/>
      <c r="K272" s="6"/>
      <c r="L272" s="6"/>
      <c r="M272" s="6"/>
      <c r="N272" s="6"/>
      <c r="O272" s="6"/>
      <c r="P272" s="6"/>
      <c r="Q272" s="6"/>
      <c r="R272" s="6"/>
      <c r="S272" s="6"/>
      <c r="T272" s="6"/>
      <c r="U272" s="6"/>
      <c r="V272" s="6"/>
      <c r="W272" s="6"/>
      <c r="X272" s="6"/>
      <c r="Y272" s="6"/>
      <c r="Z272" s="6"/>
    </row>
    <row r="273" ht="12.0" hidden="1" customHeight="1" outlineLevel="2">
      <c r="A273" s="6"/>
      <c r="B273" s="421" t="s">
        <v>1739</v>
      </c>
      <c r="C273" s="70" t="s">
        <v>1786</v>
      </c>
      <c r="D273" s="63" t="s">
        <v>612</v>
      </c>
      <c r="E273" s="422">
        <v>2.0</v>
      </c>
      <c r="F273" s="217" t="str">
        <f t="shared" si="33"/>
        <v>#REF!</v>
      </c>
      <c r="G273" s="192" t="str">
        <f t="shared" si="34"/>
        <v>#REF!</v>
      </c>
      <c r="H273" s="6"/>
      <c r="I273" s="6"/>
      <c r="J273" s="6"/>
      <c r="K273" s="6"/>
      <c r="L273" s="6"/>
      <c r="M273" s="6"/>
      <c r="N273" s="6"/>
      <c r="O273" s="6"/>
      <c r="P273" s="6"/>
      <c r="Q273" s="6"/>
      <c r="R273" s="6"/>
      <c r="S273" s="6"/>
      <c r="T273" s="6"/>
      <c r="U273" s="6"/>
      <c r="V273" s="6"/>
      <c r="W273" s="6"/>
      <c r="X273" s="6"/>
      <c r="Y273" s="6"/>
      <c r="Z273" s="6"/>
    </row>
    <row r="274" ht="12.0" hidden="1" customHeight="1" outlineLevel="2">
      <c r="A274" s="6"/>
      <c r="B274" s="421" t="s">
        <v>1739</v>
      </c>
      <c r="C274" s="70" t="s">
        <v>1787</v>
      </c>
      <c r="D274" s="63" t="s">
        <v>1081</v>
      </c>
      <c r="E274" s="422">
        <v>1.0</v>
      </c>
      <c r="F274" s="217" t="str">
        <f t="shared" si="33"/>
        <v>#REF!</v>
      </c>
      <c r="G274" s="192" t="str">
        <f t="shared" si="34"/>
        <v>#REF!</v>
      </c>
      <c r="H274" s="6"/>
      <c r="I274" s="6"/>
      <c r="J274" s="6"/>
      <c r="K274" s="6"/>
      <c r="L274" s="6"/>
      <c r="M274" s="6"/>
      <c r="N274" s="6"/>
      <c r="O274" s="6"/>
      <c r="P274" s="6"/>
      <c r="Q274" s="6"/>
      <c r="R274" s="6"/>
      <c r="S274" s="6"/>
      <c r="T274" s="6"/>
      <c r="U274" s="6"/>
      <c r="V274" s="6"/>
      <c r="W274" s="6"/>
      <c r="X274" s="6"/>
      <c r="Y274" s="6"/>
      <c r="Z274" s="6"/>
    </row>
    <row r="275" ht="12.0" hidden="1" customHeight="1" outlineLevel="1">
      <c r="A275" s="6"/>
      <c r="B275" s="415" t="s">
        <v>1739</v>
      </c>
      <c r="C275" s="416" t="s">
        <v>1788</v>
      </c>
      <c r="D275" s="417"/>
      <c r="E275" s="418"/>
      <c r="F275" s="419"/>
      <c r="G275" s="420" t="str">
        <f>SUM(G276:G288)</f>
        <v>#REF!</v>
      </c>
      <c r="H275" s="6"/>
      <c r="I275" s="6"/>
      <c r="J275" s="6"/>
      <c r="K275" s="6"/>
      <c r="L275" s="6"/>
      <c r="M275" s="6"/>
      <c r="N275" s="6"/>
      <c r="O275" s="6"/>
      <c r="P275" s="6"/>
      <c r="Q275" s="6"/>
      <c r="R275" s="6"/>
      <c r="S275" s="6"/>
      <c r="T275" s="6"/>
      <c r="U275" s="6"/>
      <c r="V275" s="6"/>
      <c r="W275" s="6"/>
      <c r="X275" s="6"/>
      <c r="Y275" s="6"/>
      <c r="Z275" s="6"/>
    </row>
    <row r="276" ht="12.0" hidden="1" customHeight="1" outlineLevel="2">
      <c r="A276" s="6"/>
      <c r="B276" s="421" t="s">
        <v>1739</v>
      </c>
      <c r="C276" s="70" t="s">
        <v>1578</v>
      </c>
      <c r="D276" s="63" t="s">
        <v>3</v>
      </c>
      <c r="E276" s="422">
        <v>84.0</v>
      </c>
      <c r="F276" s="217" t="str">
        <f t="shared" ref="F276:F288" si="35">#REF!</f>
        <v>#REF!</v>
      </c>
      <c r="G276" s="192" t="str">
        <f t="shared" ref="G276:G288" si="36">ROUND(E276*F276, 0)</f>
        <v>#REF!</v>
      </c>
      <c r="H276" s="6"/>
      <c r="I276" s="6"/>
      <c r="J276" s="6"/>
      <c r="K276" s="6"/>
      <c r="L276" s="6"/>
      <c r="M276" s="6"/>
      <c r="N276" s="6"/>
      <c r="O276" s="6"/>
      <c r="P276" s="6"/>
      <c r="Q276" s="6"/>
      <c r="R276" s="6"/>
      <c r="S276" s="6"/>
      <c r="T276" s="6"/>
      <c r="U276" s="6"/>
      <c r="V276" s="6"/>
      <c r="W276" s="6"/>
      <c r="X276" s="6"/>
      <c r="Y276" s="6"/>
      <c r="Z276" s="6"/>
    </row>
    <row r="277" ht="12.0" hidden="1" customHeight="1" outlineLevel="2">
      <c r="A277" s="6"/>
      <c r="B277" s="421" t="s">
        <v>1739</v>
      </c>
      <c r="C277" s="70" t="s">
        <v>1580</v>
      </c>
      <c r="D277" s="63" t="s">
        <v>3</v>
      </c>
      <c r="E277" s="422">
        <v>84.0</v>
      </c>
      <c r="F277" s="217" t="str">
        <f t="shared" si="35"/>
        <v>#REF!</v>
      </c>
      <c r="G277" s="192" t="str">
        <f t="shared" si="36"/>
        <v>#REF!</v>
      </c>
      <c r="H277" s="6"/>
      <c r="I277" s="6"/>
      <c r="J277" s="6"/>
      <c r="K277" s="6"/>
      <c r="L277" s="6"/>
      <c r="M277" s="6"/>
      <c r="N277" s="6"/>
      <c r="O277" s="6"/>
      <c r="P277" s="6"/>
      <c r="Q277" s="6"/>
      <c r="R277" s="6"/>
      <c r="S277" s="6"/>
      <c r="T277" s="6"/>
      <c r="U277" s="6"/>
      <c r="V277" s="6"/>
      <c r="W277" s="6"/>
      <c r="X277" s="6"/>
      <c r="Y277" s="6"/>
      <c r="Z277" s="6"/>
    </row>
    <row r="278" ht="12.0" hidden="1" customHeight="1" outlineLevel="2">
      <c r="A278" s="6"/>
      <c r="B278" s="421" t="s">
        <v>1739</v>
      </c>
      <c r="C278" s="70" t="s">
        <v>1582</v>
      </c>
      <c r="D278" s="63" t="s">
        <v>3</v>
      </c>
      <c r="E278" s="422">
        <v>15.0</v>
      </c>
      <c r="F278" s="217" t="str">
        <f t="shared" si="35"/>
        <v>#REF!</v>
      </c>
      <c r="G278" s="192" t="str">
        <f t="shared" si="36"/>
        <v>#REF!</v>
      </c>
      <c r="H278" s="6"/>
      <c r="I278" s="6"/>
      <c r="J278" s="6"/>
      <c r="K278" s="6"/>
      <c r="L278" s="6"/>
      <c r="M278" s="6"/>
      <c r="N278" s="6"/>
      <c r="O278" s="6"/>
      <c r="P278" s="6"/>
      <c r="Q278" s="6"/>
      <c r="R278" s="6"/>
      <c r="S278" s="6"/>
      <c r="T278" s="6"/>
      <c r="U278" s="6"/>
      <c r="V278" s="6"/>
      <c r="W278" s="6"/>
      <c r="X278" s="6"/>
      <c r="Y278" s="6"/>
      <c r="Z278" s="6"/>
    </row>
    <row r="279" ht="12.0" hidden="1" customHeight="1" outlineLevel="2">
      <c r="A279" s="6"/>
      <c r="B279" s="421" t="s">
        <v>1739</v>
      </c>
      <c r="C279" s="70" t="s">
        <v>1584</v>
      </c>
      <c r="D279" s="63" t="s">
        <v>3</v>
      </c>
      <c r="E279" s="422">
        <v>70.0</v>
      </c>
      <c r="F279" s="217" t="str">
        <f t="shared" si="35"/>
        <v>#REF!</v>
      </c>
      <c r="G279" s="192" t="str">
        <f t="shared" si="36"/>
        <v>#REF!</v>
      </c>
      <c r="H279" s="6"/>
      <c r="I279" s="6"/>
      <c r="J279" s="6"/>
      <c r="K279" s="6"/>
      <c r="L279" s="6"/>
      <c r="M279" s="6"/>
      <c r="N279" s="6"/>
      <c r="O279" s="6"/>
      <c r="P279" s="6"/>
      <c r="Q279" s="6"/>
      <c r="R279" s="6"/>
      <c r="S279" s="6"/>
      <c r="T279" s="6"/>
      <c r="U279" s="6"/>
      <c r="V279" s="6"/>
      <c r="W279" s="6"/>
      <c r="X279" s="6"/>
      <c r="Y279" s="6"/>
      <c r="Z279" s="6"/>
    </row>
    <row r="280" ht="12.0" hidden="1" customHeight="1" outlineLevel="2">
      <c r="A280" s="6"/>
      <c r="B280" s="421" t="s">
        <v>1739</v>
      </c>
      <c r="C280" s="70" t="s">
        <v>1586</v>
      </c>
      <c r="D280" s="63" t="s">
        <v>13</v>
      </c>
      <c r="E280" s="422">
        <v>156.0</v>
      </c>
      <c r="F280" s="217" t="str">
        <f t="shared" si="35"/>
        <v>#REF!</v>
      </c>
      <c r="G280" s="192" t="str">
        <f t="shared" si="36"/>
        <v>#REF!</v>
      </c>
      <c r="H280" s="6"/>
      <c r="I280" s="6"/>
      <c r="J280" s="6"/>
      <c r="K280" s="6"/>
      <c r="L280" s="6"/>
      <c r="M280" s="6"/>
      <c r="N280" s="6"/>
      <c r="O280" s="6"/>
      <c r="P280" s="6"/>
      <c r="Q280" s="6"/>
      <c r="R280" s="6"/>
      <c r="S280" s="6"/>
      <c r="T280" s="6"/>
      <c r="U280" s="6"/>
      <c r="V280" s="6"/>
      <c r="W280" s="6"/>
      <c r="X280" s="6"/>
      <c r="Y280" s="6"/>
      <c r="Z280" s="6"/>
    </row>
    <row r="281" ht="12.0" hidden="1" customHeight="1" outlineLevel="2">
      <c r="A281" s="6"/>
      <c r="B281" s="421" t="s">
        <v>1739</v>
      </c>
      <c r="C281" s="70" t="s">
        <v>1588</v>
      </c>
      <c r="D281" s="63" t="s">
        <v>13</v>
      </c>
      <c r="E281" s="422">
        <v>1868.0</v>
      </c>
      <c r="F281" s="217" t="str">
        <f t="shared" si="35"/>
        <v>#REF!</v>
      </c>
      <c r="G281" s="192" t="str">
        <f t="shared" si="36"/>
        <v>#REF!</v>
      </c>
      <c r="H281" s="6"/>
      <c r="I281" s="6"/>
      <c r="J281" s="6"/>
      <c r="K281" s="6"/>
      <c r="L281" s="6"/>
      <c r="M281" s="6"/>
      <c r="N281" s="6"/>
      <c r="O281" s="6"/>
      <c r="P281" s="6"/>
      <c r="Q281" s="6"/>
      <c r="R281" s="6"/>
      <c r="S281" s="6"/>
      <c r="T281" s="6"/>
      <c r="U281" s="6"/>
      <c r="V281" s="6"/>
      <c r="W281" s="6"/>
      <c r="X281" s="6"/>
      <c r="Y281" s="6"/>
      <c r="Z281" s="6"/>
    </row>
    <row r="282" ht="12.0" hidden="1" customHeight="1" outlineLevel="2">
      <c r="A282" s="6"/>
      <c r="B282" s="421" t="s">
        <v>1739</v>
      </c>
      <c r="C282" s="70" t="s">
        <v>1590</v>
      </c>
      <c r="D282" s="63" t="s">
        <v>13</v>
      </c>
      <c r="E282" s="422">
        <v>2024.0</v>
      </c>
      <c r="F282" s="217" t="str">
        <f t="shared" si="35"/>
        <v>#REF!</v>
      </c>
      <c r="G282" s="192" t="str">
        <f t="shared" si="36"/>
        <v>#REF!</v>
      </c>
      <c r="H282" s="6"/>
      <c r="I282" s="6"/>
      <c r="J282" s="6"/>
      <c r="K282" s="6"/>
      <c r="L282" s="6"/>
      <c r="M282" s="6"/>
      <c r="N282" s="6"/>
      <c r="O282" s="6"/>
      <c r="P282" s="6"/>
      <c r="Q282" s="6"/>
      <c r="R282" s="6"/>
      <c r="S282" s="6"/>
      <c r="T282" s="6"/>
      <c r="U282" s="6"/>
      <c r="V282" s="6"/>
      <c r="W282" s="6"/>
      <c r="X282" s="6"/>
      <c r="Y282" s="6"/>
      <c r="Z282" s="6"/>
    </row>
    <row r="283" ht="12.0" hidden="1" customHeight="1" outlineLevel="2">
      <c r="A283" s="6"/>
      <c r="B283" s="421" t="s">
        <v>1739</v>
      </c>
      <c r="C283" s="70" t="s">
        <v>1592</v>
      </c>
      <c r="D283" s="63" t="s">
        <v>13</v>
      </c>
      <c r="E283" s="422">
        <v>840.0</v>
      </c>
      <c r="F283" s="217" t="str">
        <f t="shared" si="35"/>
        <v>#REF!</v>
      </c>
      <c r="G283" s="192" t="str">
        <f t="shared" si="36"/>
        <v>#REF!</v>
      </c>
      <c r="H283" s="6"/>
      <c r="I283" s="6"/>
      <c r="J283" s="6"/>
      <c r="K283" s="6"/>
      <c r="L283" s="6"/>
      <c r="M283" s="6"/>
      <c r="N283" s="6"/>
      <c r="O283" s="6"/>
      <c r="P283" s="6"/>
      <c r="Q283" s="6"/>
      <c r="R283" s="6"/>
      <c r="S283" s="6"/>
      <c r="T283" s="6"/>
      <c r="U283" s="6"/>
      <c r="V283" s="6"/>
      <c r="W283" s="6"/>
      <c r="X283" s="6"/>
      <c r="Y283" s="6"/>
      <c r="Z283" s="6"/>
    </row>
    <row r="284" ht="12.0" hidden="1" customHeight="1" outlineLevel="2">
      <c r="A284" s="6"/>
      <c r="B284" s="421" t="s">
        <v>1739</v>
      </c>
      <c r="C284" s="70" t="s">
        <v>1594</v>
      </c>
      <c r="D284" s="63" t="s">
        <v>3</v>
      </c>
      <c r="E284" s="422">
        <v>84.0</v>
      </c>
      <c r="F284" s="217" t="str">
        <f t="shared" si="35"/>
        <v>#REF!</v>
      </c>
      <c r="G284" s="192" t="str">
        <f t="shared" si="36"/>
        <v>#REF!</v>
      </c>
      <c r="H284" s="6"/>
      <c r="I284" s="6"/>
      <c r="J284" s="6"/>
      <c r="K284" s="6"/>
      <c r="L284" s="6"/>
      <c r="M284" s="6"/>
      <c r="N284" s="6"/>
      <c r="O284" s="6"/>
      <c r="P284" s="6"/>
      <c r="Q284" s="6"/>
      <c r="R284" s="6"/>
      <c r="S284" s="6"/>
      <c r="T284" s="6"/>
      <c r="U284" s="6"/>
      <c r="V284" s="6"/>
      <c r="W284" s="6"/>
      <c r="X284" s="6"/>
      <c r="Y284" s="6"/>
      <c r="Z284" s="6"/>
    </row>
    <row r="285" ht="12.0" hidden="1" customHeight="1" outlineLevel="2">
      <c r="A285" s="6"/>
      <c r="B285" s="421" t="s">
        <v>1739</v>
      </c>
      <c r="C285" s="70" t="s">
        <v>1596</v>
      </c>
      <c r="D285" s="63" t="s">
        <v>3</v>
      </c>
      <c r="E285" s="422">
        <v>16.0</v>
      </c>
      <c r="F285" s="217" t="str">
        <f t="shared" si="35"/>
        <v>#REF!</v>
      </c>
      <c r="G285" s="192" t="str">
        <f t="shared" si="36"/>
        <v>#REF!</v>
      </c>
      <c r="H285" s="6"/>
      <c r="I285" s="6"/>
      <c r="J285" s="6"/>
      <c r="K285" s="6"/>
      <c r="L285" s="6"/>
      <c r="M285" s="6"/>
      <c r="N285" s="6"/>
      <c r="O285" s="6"/>
      <c r="P285" s="6"/>
      <c r="Q285" s="6"/>
      <c r="R285" s="6"/>
      <c r="S285" s="6"/>
      <c r="T285" s="6"/>
      <c r="U285" s="6"/>
      <c r="V285" s="6"/>
      <c r="W285" s="6"/>
      <c r="X285" s="6"/>
      <c r="Y285" s="6"/>
      <c r="Z285" s="6"/>
    </row>
    <row r="286" ht="12.0" hidden="1" customHeight="1" outlineLevel="2">
      <c r="A286" s="6"/>
      <c r="B286" s="421" t="s">
        <v>1739</v>
      </c>
      <c r="C286" s="70" t="s">
        <v>1598</v>
      </c>
      <c r="D286" s="63" t="s">
        <v>3</v>
      </c>
      <c r="E286" s="422">
        <v>4.0</v>
      </c>
      <c r="F286" s="217" t="str">
        <f t="shared" si="35"/>
        <v>#REF!</v>
      </c>
      <c r="G286" s="192" t="str">
        <f t="shared" si="36"/>
        <v>#REF!</v>
      </c>
      <c r="H286" s="6"/>
      <c r="I286" s="6"/>
      <c r="J286" s="6"/>
      <c r="K286" s="6"/>
      <c r="L286" s="6"/>
      <c r="M286" s="6"/>
      <c r="N286" s="6"/>
      <c r="O286" s="6"/>
      <c r="P286" s="6"/>
      <c r="Q286" s="6"/>
      <c r="R286" s="6"/>
      <c r="S286" s="6"/>
      <c r="T286" s="6"/>
      <c r="U286" s="6"/>
      <c r="V286" s="6"/>
      <c r="W286" s="6"/>
      <c r="X286" s="6"/>
      <c r="Y286" s="6"/>
      <c r="Z286" s="6"/>
    </row>
    <row r="287" ht="12.0" hidden="1" customHeight="1" outlineLevel="2">
      <c r="A287" s="6"/>
      <c r="B287" s="421" t="s">
        <v>1739</v>
      </c>
      <c r="C287" s="70" t="s">
        <v>1600</v>
      </c>
      <c r="D287" s="63" t="s">
        <v>3</v>
      </c>
      <c r="E287" s="422">
        <v>8.0</v>
      </c>
      <c r="F287" s="217" t="str">
        <f t="shared" si="35"/>
        <v>#REF!</v>
      </c>
      <c r="G287" s="192" t="str">
        <f t="shared" si="36"/>
        <v>#REF!</v>
      </c>
      <c r="H287" s="6"/>
      <c r="I287" s="6"/>
      <c r="J287" s="6"/>
      <c r="K287" s="6"/>
      <c r="L287" s="6"/>
      <c r="M287" s="6"/>
      <c r="N287" s="6"/>
      <c r="O287" s="6"/>
      <c r="P287" s="6"/>
      <c r="Q287" s="6"/>
      <c r="R287" s="6"/>
      <c r="S287" s="6"/>
      <c r="T287" s="6"/>
      <c r="U287" s="6"/>
      <c r="V287" s="6"/>
      <c r="W287" s="6"/>
      <c r="X287" s="6"/>
      <c r="Y287" s="6"/>
      <c r="Z287" s="6"/>
    </row>
    <row r="288" ht="12.0" hidden="1" customHeight="1" outlineLevel="2">
      <c r="A288" s="6"/>
      <c r="B288" s="421" t="s">
        <v>1739</v>
      </c>
      <c r="C288" s="70" t="s">
        <v>1602</v>
      </c>
      <c r="D288" s="63" t="s">
        <v>13</v>
      </c>
      <c r="E288" s="422">
        <v>30.0</v>
      </c>
      <c r="F288" s="217" t="str">
        <f t="shared" si="35"/>
        <v>#REF!</v>
      </c>
      <c r="G288" s="192" t="str">
        <f t="shared" si="36"/>
        <v>#REF!</v>
      </c>
      <c r="H288" s="6"/>
      <c r="I288" s="6"/>
      <c r="J288" s="6"/>
      <c r="K288" s="6"/>
      <c r="L288" s="6"/>
      <c r="M288" s="6"/>
      <c r="N288" s="6"/>
      <c r="O288" s="6"/>
      <c r="P288" s="6"/>
      <c r="Q288" s="6"/>
      <c r="R288" s="6"/>
      <c r="S288" s="6"/>
      <c r="T288" s="6"/>
      <c r="U288" s="6"/>
      <c r="V288" s="6"/>
      <c r="W288" s="6"/>
      <c r="X288" s="6"/>
      <c r="Y288" s="6"/>
      <c r="Z288" s="6"/>
    </row>
    <row r="289" ht="6.0" customHeight="1">
      <c r="A289" s="6"/>
      <c r="B289" s="421" t="s">
        <v>1739</v>
      </c>
      <c r="C289" s="70" t="s">
        <v>1739</v>
      </c>
      <c r="D289" s="63"/>
      <c r="E289" s="422"/>
      <c r="F289" s="217"/>
      <c r="G289" s="192"/>
      <c r="H289" s="6"/>
      <c r="I289" s="6"/>
      <c r="J289" s="6"/>
      <c r="K289" s="6"/>
      <c r="L289" s="6"/>
      <c r="M289" s="6"/>
      <c r="N289" s="6"/>
      <c r="O289" s="6"/>
      <c r="P289" s="6"/>
      <c r="Q289" s="6"/>
      <c r="R289" s="6"/>
      <c r="S289" s="6"/>
      <c r="T289" s="6"/>
      <c r="U289" s="6"/>
      <c r="V289" s="6"/>
      <c r="W289" s="6"/>
      <c r="X289" s="6"/>
      <c r="Y289" s="6"/>
      <c r="Z289" s="6"/>
    </row>
    <row r="290" ht="12.0" customHeight="1">
      <c r="A290" s="6"/>
      <c r="B290" s="421" t="s">
        <v>1739</v>
      </c>
      <c r="C290" s="230" t="s">
        <v>1739</v>
      </c>
      <c r="D290" s="63"/>
      <c r="E290" s="422"/>
      <c r="F290" s="217"/>
      <c r="G290" s="192"/>
      <c r="H290" s="6"/>
      <c r="I290" s="6"/>
      <c r="J290" s="6"/>
      <c r="K290" s="6"/>
      <c r="L290" s="6"/>
      <c r="M290" s="6"/>
      <c r="N290" s="6"/>
      <c r="O290" s="6"/>
      <c r="P290" s="6"/>
      <c r="Q290" s="6"/>
      <c r="R290" s="6"/>
      <c r="S290" s="6"/>
      <c r="T290" s="6"/>
      <c r="U290" s="6"/>
      <c r="V290" s="6"/>
      <c r="W290" s="6"/>
      <c r="X290" s="6"/>
      <c r="Y290" s="6"/>
      <c r="Z290" s="6"/>
    </row>
    <row r="291" ht="12.0" customHeight="1">
      <c r="A291" s="6"/>
      <c r="B291" s="423" t="s">
        <v>1739</v>
      </c>
      <c r="C291" s="424" t="s">
        <v>1789</v>
      </c>
      <c r="D291" s="425"/>
      <c r="E291" s="426"/>
      <c r="F291" s="427"/>
      <c r="G291" s="428" t="str">
        <f>SUM(G7:G290)/2</f>
        <v>#REF!</v>
      </c>
      <c r="H291" s="6"/>
      <c r="I291" s="6"/>
      <c r="J291" s="6"/>
      <c r="K291" s="6"/>
      <c r="L291" s="6"/>
      <c r="M291" s="6"/>
      <c r="N291" s="6"/>
      <c r="O291" s="6"/>
      <c r="P291" s="6"/>
      <c r="Q291" s="6"/>
      <c r="R291" s="6"/>
      <c r="S291" s="6"/>
      <c r="T291" s="6"/>
      <c r="U291" s="6"/>
      <c r="V291" s="6"/>
      <c r="W291" s="6"/>
      <c r="X291" s="6"/>
      <c r="Y291" s="6"/>
      <c r="Z291" s="6"/>
    </row>
    <row r="292" ht="12.0" customHeight="1">
      <c r="A292" s="6"/>
      <c r="B292" s="421" t="s">
        <v>1739</v>
      </c>
      <c r="C292" s="230" t="s">
        <v>1739</v>
      </c>
      <c r="D292" s="63"/>
      <c r="E292" s="422"/>
      <c r="F292" s="217"/>
      <c r="G292" s="192"/>
      <c r="H292" s="6"/>
      <c r="I292" s="6"/>
      <c r="J292" s="6"/>
      <c r="K292" s="6"/>
      <c r="L292" s="6"/>
      <c r="M292" s="6"/>
      <c r="N292" s="6"/>
      <c r="O292" s="6"/>
      <c r="P292" s="6"/>
      <c r="Q292" s="6"/>
      <c r="R292" s="6"/>
      <c r="S292" s="6"/>
      <c r="T292" s="6"/>
      <c r="U292" s="6"/>
      <c r="V292" s="6"/>
      <c r="W292" s="6"/>
      <c r="X292" s="6"/>
      <c r="Y292" s="6"/>
      <c r="Z292" s="6"/>
    </row>
    <row r="293" ht="12.0" customHeight="1">
      <c r="A293" s="6"/>
      <c r="B293" s="429" t="s">
        <v>1739</v>
      </c>
      <c r="C293" s="430" t="s">
        <v>1790</v>
      </c>
      <c r="D293" s="431"/>
      <c r="E293" s="432"/>
      <c r="F293" s="433"/>
      <c r="G293" s="434" t="str">
        <f>G291</f>
        <v>#REF!</v>
      </c>
      <c r="H293" s="6"/>
      <c r="I293" s="6"/>
      <c r="J293" s="6"/>
      <c r="K293" s="6"/>
      <c r="L293" s="6"/>
      <c r="M293" s="6"/>
      <c r="N293" s="6"/>
      <c r="O293" s="6"/>
      <c r="P293" s="6"/>
      <c r="Q293" s="6"/>
      <c r="R293" s="6"/>
      <c r="S293" s="6"/>
      <c r="T293" s="6"/>
      <c r="U293" s="6"/>
      <c r="V293" s="6"/>
      <c r="W293" s="6"/>
      <c r="X293" s="6"/>
      <c r="Y293" s="6"/>
      <c r="Z293" s="6"/>
    </row>
    <row r="294" ht="12.0" customHeight="1">
      <c r="A294" s="6"/>
      <c r="B294" s="405"/>
      <c r="C294" s="406"/>
      <c r="D294" s="7"/>
      <c r="E294" s="407"/>
      <c r="F294" s="133"/>
      <c r="G294" s="221"/>
      <c r="H294" s="6"/>
      <c r="I294" s="6"/>
      <c r="J294" s="6"/>
      <c r="K294" s="6"/>
      <c r="L294" s="6"/>
      <c r="M294" s="6"/>
      <c r="N294" s="6"/>
      <c r="O294" s="6"/>
      <c r="P294" s="6"/>
      <c r="Q294" s="6"/>
      <c r="R294" s="6"/>
      <c r="S294" s="6"/>
      <c r="T294" s="6"/>
      <c r="U294" s="6"/>
      <c r="V294" s="6"/>
      <c r="W294" s="6"/>
      <c r="X294" s="6"/>
      <c r="Y294" s="6"/>
      <c r="Z294" s="6"/>
    </row>
    <row r="295" ht="12.0" customHeight="1">
      <c r="A295" s="6"/>
      <c r="B295" s="405"/>
      <c r="C295" s="406"/>
      <c r="D295" s="7"/>
      <c r="E295" s="407"/>
      <c r="F295" s="133"/>
      <c r="G295" s="221"/>
      <c r="H295" s="6"/>
      <c r="I295" s="6"/>
      <c r="J295" s="6"/>
      <c r="K295" s="6"/>
      <c r="L295" s="6"/>
      <c r="M295" s="6"/>
      <c r="N295" s="6"/>
      <c r="O295" s="6"/>
      <c r="P295" s="6"/>
      <c r="Q295" s="6"/>
      <c r="R295" s="6"/>
      <c r="S295" s="6"/>
      <c r="T295" s="6"/>
      <c r="U295" s="6"/>
      <c r="V295" s="6"/>
      <c r="W295" s="6"/>
      <c r="X295" s="6"/>
      <c r="Y295" s="6"/>
      <c r="Z295" s="6"/>
    </row>
    <row r="296" ht="12.0" customHeight="1">
      <c r="A296" s="6"/>
      <c r="B296" s="405"/>
      <c r="C296" s="406"/>
      <c r="D296" s="7"/>
      <c r="E296" s="407"/>
      <c r="F296" s="133"/>
      <c r="G296" s="221"/>
      <c r="H296" s="6"/>
      <c r="I296" s="6"/>
      <c r="J296" s="6"/>
      <c r="K296" s="6"/>
      <c r="L296" s="6"/>
      <c r="M296" s="6"/>
      <c r="N296" s="6"/>
      <c r="O296" s="6"/>
      <c r="P296" s="6"/>
      <c r="Q296" s="6"/>
      <c r="R296" s="6"/>
      <c r="S296" s="6"/>
      <c r="T296" s="6"/>
      <c r="U296" s="6"/>
      <c r="V296" s="6"/>
      <c r="W296" s="6"/>
      <c r="X296" s="6"/>
      <c r="Y296" s="6"/>
      <c r="Z296" s="6"/>
    </row>
    <row r="297" ht="12.0" customHeight="1">
      <c r="A297" s="6"/>
      <c r="B297" s="405"/>
      <c r="C297" s="406"/>
      <c r="D297" s="7"/>
      <c r="E297" s="407"/>
      <c r="F297" s="133"/>
      <c r="G297" s="221"/>
      <c r="H297" s="6"/>
      <c r="I297" s="6"/>
      <c r="J297" s="6"/>
      <c r="K297" s="6"/>
      <c r="L297" s="6"/>
      <c r="M297" s="6"/>
      <c r="N297" s="6"/>
      <c r="O297" s="6"/>
      <c r="P297" s="6"/>
      <c r="Q297" s="6"/>
      <c r="R297" s="6"/>
      <c r="S297" s="6"/>
      <c r="T297" s="6"/>
      <c r="U297" s="6"/>
      <c r="V297" s="6"/>
      <c r="W297" s="6"/>
      <c r="X297" s="6"/>
      <c r="Y297" s="6"/>
      <c r="Z297" s="6"/>
    </row>
    <row r="298" ht="12.0" customHeight="1">
      <c r="A298" s="6"/>
      <c r="B298" s="405"/>
      <c r="C298" s="406"/>
      <c r="D298" s="7"/>
      <c r="E298" s="407"/>
      <c r="F298" s="133"/>
      <c r="G298" s="221"/>
      <c r="H298" s="6"/>
      <c r="I298" s="6"/>
      <c r="J298" s="6"/>
      <c r="K298" s="6"/>
      <c r="L298" s="6"/>
      <c r="M298" s="6"/>
      <c r="N298" s="6"/>
      <c r="O298" s="6"/>
      <c r="P298" s="6"/>
      <c r="Q298" s="6"/>
      <c r="R298" s="6"/>
      <c r="S298" s="6"/>
      <c r="T298" s="6"/>
      <c r="U298" s="6"/>
      <c r="V298" s="6"/>
      <c r="W298" s="6"/>
      <c r="X298" s="6"/>
      <c r="Y298" s="6"/>
      <c r="Z298" s="6"/>
    </row>
    <row r="299" ht="12.0" customHeight="1">
      <c r="A299" s="6"/>
      <c r="B299" s="405"/>
      <c r="C299" s="406"/>
      <c r="D299" s="7"/>
      <c r="E299" s="407"/>
      <c r="F299" s="133"/>
      <c r="G299" s="221"/>
      <c r="H299" s="6"/>
      <c r="I299" s="6"/>
      <c r="J299" s="6"/>
      <c r="K299" s="6"/>
      <c r="L299" s="6"/>
      <c r="M299" s="6"/>
      <c r="N299" s="6"/>
      <c r="O299" s="6"/>
      <c r="P299" s="6"/>
      <c r="Q299" s="6"/>
      <c r="R299" s="6"/>
      <c r="S299" s="6"/>
      <c r="T299" s="6"/>
      <c r="U299" s="6"/>
      <c r="V299" s="6"/>
      <c r="W299" s="6"/>
      <c r="X299" s="6"/>
      <c r="Y299" s="6"/>
      <c r="Z299" s="6"/>
    </row>
    <row r="300" ht="12.0" customHeight="1">
      <c r="A300" s="6"/>
      <c r="B300" s="405"/>
      <c r="C300" s="406"/>
      <c r="D300" s="7"/>
      <c r="E300" s="407"/>
      <c r="F300" s="133"/>
      <c r="G300" s="221"/>
      <c r="H300" s="6"/>
      <c r="I300" s="6"/>
      <c r="J300" s="6"/>
      <c r="K300" s="6"/>
      <c r="L300" s="6"/>
      <c r="M300" s="6"/>
      <c r="N300" s="6"/>
      <c r="O300" s="6"/>
      <c r="P300" s="6"/>
      <c r="Q300" s="6"/>
      <c r="R300" s="6"/>
      <c r="S300" s="6"/>
      <c r="T300" s="6"/>
      <c r="U300" s="6"/>
      <c r="V300" s="6"/>
      <c r="W300" s="6"/>
      <c r="X300" s="6"/>
      <c r="Y300" s="6"/>
      <c r="Z300" s="6"/>
    </row>
    <row r="301" ht="12.0" customHeight="1">
      <c r="A301" s="6"/>
      <c r="B301" s="405"/>
      <c r="C301" s="406"/>
      <c r="D301" s="7"/>
      <c r="E301" s="407"/>
      <c r="F301" s="133"/>
      <c r="G301" s="221"/>
      <c r="H301" s="6"/>
      <c r="I301" s="6"/>
      <c r="J301" s="6"/>
      <c r="K301" s="6"/>
      <c r="L301" s="6"/>
      <c r="M301" s="6"/>
      <c r="N301" s="6"/>
      <c r="O301" s="6"/>
      <c r="P301" s="6"/>
      <c r="Q301" s="6"/>
      <c r="R301" s="6"/>
      <c r="S301" s="6"/>
      <c r="T301" s="6"/>
      <c r="U301" s="6"/>
      <c r="V301" s="6"/>
      <c r="W301" s="6"/>
      <c r="X301" s="6"/>
      <c r="Y301" s="6"/>
      <c r="Z301" s="6"/>
    </row>
    <row r="302" ht="12.0" customHeight="1">
      <c r="A302" s="6"/>
      <c r="B302" s="405"/>
      <c r="C302" s="406"/>
      <c r="D302" s="7"/>
      <c r="E302" s="407"/>
      <c r="F302" s="133"/>
      <c r="G302" s="221"/>
      <c r="H302" s="6"/>
      <c r="I302" s="6"/>
      <c r="J302" s="6"/>
      <c r="K302" s="6"/>
      <c r="L302" s="6"/>
      <c r="M302" s="6"/>
      <c r="N302" s="6"/>
      <c r="O302" s="6"/>
      <c r="P302" s="6"/>
      <c r="Q302" s="6"/>
      <c r="R302" s="6"/>
      <c r="S302" s="6"/>
      <c r="T302" s="6"/>
      <c r="U302" s="6"/>
      <c r="V302" s="6"/>
      <c r="W302" s="6"/>
      <c r="X302" s="6"/>
      <c r="Y302" s="6"/>
      <c r="Z302" s="6"/>
    </row>
    <row r="303" ht="12.0" customHeight="1">
      <c r="A303" s="6"/>
      <c r="B303" s="405"/>
      <c r="C303" s="406"/>
      <c r="D303" s="7"/>
      <c r="E303" s="407"/>
      <c r="F303" s="133"/>
      <c r="G303" s="221"/>
      <c r="H303" s="6"/>
      <c r="I303" s="6"/>
      <c r="J303" s="6"/>
      <c r="K303" s="6"/>
      <c r="L303" s="6"/>
      <c r="M303" s="6"/>
      <c r="N303" s="6"/>
      <c r="O303" s="6"/>
      <c r="P303" s="6"/>
      <c r="Q303" s="6"/>
      <c r="R303" s="6"/>
      <c r="S303" s="6"/>
      <c r="T303" s="6"/>
      <c r="U303" s="6"/>
      <c r="V303" s="6"/>
      <c r="W303" s="6"/>
      <c r="X303" s="6"/>
      <c r="Y303" s="6"/>
      <c r="Z303" s="6"/>
    </row>
    <row r="304" ht="12.0" customHeight="1">
      <c r="A304" s="6"/>
      <c r="B304" s="405"/>
      <c r="C304" s="406"/>
      <c r="D304" s="7"/>
      <c r="E304" s="407"/>
      <c r="F304" s="133"/>
      <c r="G304" s="221"/>
      <c r="H304" s="6"/>
      <c r="I304" s="6"/>
      <c r="J304" s="6"/>
      <c r="K304" s="6"/>
      <c r="L304" s="6"/>
      <c r="M304" s="6"/>
      <c r="N304" s="6"/>
      <c r="O304" s="6"/>
      <c r="P304" s="6"/>
      <c r="Q304" s="6"/>
      <c r="R304" s="6"/>
      <c r="S304" s="6"/>
      <c r="T304" s="6"/>
      <c r="U304" s="6"/>
      <c r="V304" s="6"/>
      <c r="W304" s="6"/>
      <c r="X304" s="6"/>
      <c r="Y304" s="6"/>
      <c r="Z304" s="6"/>
    </row>
    <row r="305" ht="12.0" customHeight="1">
      <c r="A305" s="6"/>
      <c r="B305" s="405"/>
      <c r="C305" s="406"/>
      <c r="D305" s="7"/>
      <c r="E305" s="407"/>
      <c r="F305" s="133"/>
      <c r="G305" s="221"/>
      <c r="H305" s="6"/>
      <c r="I305" s="6"/>
      <c r="J305" s="6"/>
      <c r="K305" s="6"/>
      <c r="L305" s="6"/>
      <c r="M305" s="6"/>
      <c r="N305" s="6"/>
      <c r="O305" s="6"/>
      <c r="P305" s="6"/>
      <c r="Q305" s="6"/>
      <c r="R305" s="6"/>
      <c r="S305" s="6"/>
      <c r="T305" s="6"/>
      <c r="U305" s="6"/>
      <c r="V305" s="6"/>
      <c r="W305" s="6"/>
      <c r="X305" s="6"/>
      <c r="Y305" s="6"/>
      <c r="Z305" s="6"/>
    </row>
    <row r="306" ht="12.0" customHeight="1">
      <c r="A306" s="6"/>
      <c r="B306" s="405"/>
      <c r="C306" s="406"/>
      <c r="D306" s="7"/>
      <c r="E306" s="407"/>
      <c r="F306" s="133"/>
      <c r="G306" s="221"/>
      <c r="H306" s="6"/>
      <c r="I306" s="6"/>
      <c r="J306" s="6"/>
      <c r="K306" s="6"/>
      <c r="L306" s="6"/>
      <c r="M306" s="6"/>
      <c r="N306" s="6"/>
      <c r="O306" s="6"/>
      <c r="P306" s="6"/>
      <c r="Q306" s="6"/>
      <c r="R306" s="6"/>
      <c r="S306" s="6"/>
      <c r="T306" s="6"/>
      <c r="U306" s="6"/>
      <c r="V306" s="6"/>
      <c r="W306" s="6"/>
      <c r="X306" s="6"/>
      <c r="Y306" s="6"/>
      <c r="Z306" s="6"/>
    </row>
    <row r="307" ht="12.0" customHeight="1">
      <c r="A307" s="6"/>
      <c r="B307" s="405"/>
      <c r="C307" s="406"/>
      <c r="D307" s="7"/>
      <c r="E307" s="407"/>
      <c r="F307" s="133"/>
      <c r="G307" s="221"/>
      <c r="H307" s="6"/>
      <c r="I307" s="6"/>
      <c r="J307" s="6"/>
      <c r="K307" s="6"/>
      <c r="L307" s="6"/>
      <c r="M307" s="6"/>
      <c r="N307" s="6"/>
      <c r="O307" s="6"/>
      <c r="P307" s="6"/>
      <c r="Q307" s="6"/>
      <c r="R307" s="6"/>
      <c r="S307" s="6"/>
      <c r="T307" s="6"/>
      <c r="U307" s="6"/>
      <c r="V307" s="6"/>
      <c r="W307" s="6"/>
      <c r="X307" s="6"/>
      <c r="Y307" s="6"/>
      <c r="Z307" s="6"/>
    </row>
    <row r="308" ht="12.0" customHeight="1">
      <c r="A308" s="6"/>
      <c r="B308" s="405"/>
      <c r="C308" s="406"/>
      <c r="D308" s="7"/>
      <c r="E308" s="407"/>
      <c r="F308" s="133"/>
      <c r="G308" s="221"/>
      <c r="H308" s="6"/>
      <c r="I308" s="6"/>
      <c r="J308" s="6"/>
      <c r="K308" s="6"/>
      <c r="L308" s="6"/>
      <c r="M308" s="6"/>
      <c r="N308" s="6"/>
      <c r="O308" s="6"/>
      <c r="P308" s="6"/>
      <c r="Q308" s="6"/>
      <c r="R308" s="6"/>
      <c r="S308" s="6"/>
      <c r="T308" s="6"/>
      <c r="U308" s="6"/>
      <c r="V308" s="6"/>
      <c r="W308" s="6"/>
      <c r="X308" s="6"/>
      <c r="Y308" s="6"/>
      <c r="Z308" s="6"/>
    </row>
    <row r="309" ht="12.0" customHeight="1">
      <c r="A309" s="6"/>
      <c r="B309" s="405"/>
      <c r="C309" s="406"/>
      <c r="D309" s="7"/>
      <c r="E309" s="407"/>
      <c r="F309" s="133"/>
      <c r="G309" s="221"/>
      <c r="H309" s="6"/>
      <c r="I309" s="6"/>
      <c r="J309" s="6"/>
      <c r="K309" s="6"/>
      <c r="L309" s="6"/>
      <c r="M309" s="6"/>
      <c r="N309" s="6"/>
      <c r="O309" s="6"/>
      <c r="P309" s="6"/>
      <c r="Q309" s="6"/>
      <c r="R309" s="6"/>
      <c r="S309" s="6"/>
      <c r="T309" s="6"/>
      <c r="U309" s="6"/>
      <c r="V309" s="6"/>
      <c r="W309" s="6"/>
      <c r="X309" s="6"/>
      <c r="Y309" s="6"/>
      <c r="Z309" s="6"/>
    </row>
    <row r="310" ht="12.0" customHeight="1">
      <c r="A310" s="6"/>
      <c r="B310" s="405"/>
      <c r="C310" s="406"/>
      <c r="D310" s="7"/>
      <c r="E310" s="407"/>
      <c r="F310" s="133"/>
      <c r="G310" s="221"/>
      <c r="H310" s="6"/>
      <c r="I310" s="6"/>
      <c r="J310" s="6"/>
      <c r="K310" s="6"/>
      <c r="L310" s="6"/>
      <c r="M310" s="6"/>
      <c r="N310" s="6"/>
      <c r="O310" s="6"/>
      <c r="P310" s="6"/>
      <c r="Q310" s="6"/>
      <c r="R310" s="6"/>
      <c r="S310" s="6"/>
      <c r="T310" s="6"/>
      <c r="U310" s="6"/>
      <c r="V310" s="6"/>
      <c r="W310" s="6"/>
      <c r="X310" s="6"/>
      <c r="Y310" s="6"/>
      <c r="Z310" s="6"/>
    </row>
    <row r="311" ht="12.0" customHeight="1">
      <c r="A311" s="6"/>
      <c r="B311" s="405"/>
      <c r="C311" s="406"/>
      <c r="D311" s="7"/>
      <c r="E311" s="407"/>
      <c r="F311" s="133"/>
      <c r="G311" s="221"/>
      <c r="H311" s="6"/>
      <c r="I311" s="6"/>
      <c r="J311" s="6"/>
      <c r="K311" s="6"/>
      <c r="L311" s="6"/>
      <c r="M311" s="6"/>
      <c r="N311" s="6"/>
      <c r="O311" s="6"/>
      <c r="P311" s="6"/>
      <c r="Q311" s="6"/>
      <c r="R311" s="6"/>
      <c r="S311" s="6"/>
      <c r="T311" s="6"/>
      <c r="U311" s="6"/>
      <c r="V311" s="6"/>
      <c r="W311" s="6"/>
      <c r="X311" s="6"/>
      <c r="Y311" s="6"/>
      <c r="Z311" s="6"/>
    </row>
    <row r="312" ht="12.0" customHeight="1">
      <c r="A312" s="6"/>
      <c r="B312" s="405"/>
      <c r="C312" s="406"/>
      <c r="D312" s="7"/>
      <c r="E312" s="407"/>
      <c r="F312" s="133"/>
      <c r="G312" s="221"/>
      <c r="H312" s="6"/>
      <c r="I312" s="6"/>
      <c r="J312" s="6"/>
      <c r="K312" s="6"/>
      <c r="L312" s="6"/>
      <c r="M312" s="6"/>
      <c r="N312" s="6"/>
      <c r="O312" s="6"/>
      <c r="P312" s="6"/>
      <c r="Q312" s="6"/>
      <c r="R312" s="6"/>
      <c r="S312" s="6"/>
      <c r="T312" s="6"/>
      <c r="U312" s="6"/>
      <c r="V312" s="6"/>
      <c r="W312" s="6"/>
      <c r="X312" s="6"/>
      <c r="Y312" s="6"/>
      <c r="Z312" s="6"/>
    </row>
    <row r="313" ht="12.0" customHeight="1">
      <c r="A313" s="6"/>
      <c r="B313" s="405"/>
      <c r="C313" s="406"/>
      <c r="D313" s="7"/>
      <c r="E313" s="407"/>
      <c r="F313" s="133"/>
      <c r="G313" s="221"/>
      <c r="H313" s="6"/>
      <c r="I313" s="6"/>
      <c r="J313" s="6"/>
      <c r="K313" s="6"/>
      <c r="L313" s="6"/>
      <c r="M313" s="6"/>
      <c r="N313" s="6"/>
      <c r="O313" s="6"/>
      <c r="P313" s="6"/>
      <c r="Q313" s="6"/>
      <c r="R313" s="6"/>
      <c r="S313" s="6"/>
      <c r="T313" s="6"/>
      <c r="U313" s="6"/>
      <c r="V313" s="6"/>
      <c r="W313" s="6"/>
      <c r="X313" s="6"/>
      <c r="Y313" s="6"/>
      <c r="Z313" s="6"/>
    </row>
    <row r="314" ht="12.0" customHeight="1">
      <c r="A314" s="6"/>
      <c r="B314" s="405"/>
      <c r="C314" s="406"/>
      <c r="D314" s="7"/>
      <c r="E314" s="407"/>
      <c r="F314" s="133"/>
      <c r="G314" s="221"/>
      <c r="H314" s="6"/>
      <c r="I314" s="6"/>
      <c r="J314" s="6"/>
      <c r="K314" s="6"/>
      <c r="L314" s="6"/>
      <c r="M314" s="6"/>
      <c r="N314" s="6"/>
      <c r="O314" s="6"/>
      <c r="P314" s="6"/>
      <c r="Q314" s="6"/>
      <c r="R314" s="6"/>
      <c r="S314" s="6"/>
      <c r="T314" s="6"/>
      <c r="U314" s="6"/>
      <c r="V314" s="6"/>
      <c r="W314" s="6"/>
      <c r="X314" s="6"/>
      <c r="Y314" s="6"/>
      <c r="Z314" s="6"/>
    </row>
    <row r="315" ht="12.0" customHeight="1">
      <c r="A315" s="6"/>
      <c r="B315" s="405"/>
      <c r="C315" s="406"/>
      <c r="D315" s="7"/>
      <c r="E315" s="407"/>
      <c r="F315" s="133"/>
      <c r="G315" s="221"/>
      <c r="H315" s="6"/>
      <c r="I315" s="6"/>
      <c r="J315" s="6"/>
      <c r="K315" s="6"/>
      <c r="L315" s="6"/>
      <c r="M315" s="6"/>
      <c r="N315" s="6"/>
      <c r="O315" s="6"/>
      <c r="P315" s="6"/>
      <c r="Q315" s="6"/>
      <c r="R315" s="6"/>
      <c r="S315" s="6"/>
      <c r="T315" s="6"/>
      <c r="U315" s="6"/>
      <c r="V315" s="6"/>
      <c r="W315" s="6"/>
      <c r="X315" s="6"/>
      <c r="Y315" s="6"/>
      <c r="Z315" s="6"/>
    </row>
    <row r="316" ht="12.0" customHeight="1">
      <c r="A316" s="6"/>
      <c r="B316" s="405"/>
      <c r="C316" s="406"/>
      <c r="D316" s="7"/>
      <c r="E316" s="407"/>
      <c r="F316" s="133"/>
      <c r="G316" s="221"/>
      <c r="H316" s="6"/>
      <c r="I316" s="6"/>
      <c r="J316" s="6"/>
      <c r="K316" s="6"/>
      <c r="L316" s="6"/>
      <c r="M316" s="6"/>
      <c r="N316" s="6"/>
      <c r="O316" s="6"/>
      <c r="P316" s="6"/>
      <c r="Q316" s="6"/>
      <c r="R316" s="6"/>
      <c r="S316" s="6"/>
      <c r="T316" s="6"/>
      <c r="U316" s="6"/>
      <c r="V316" s="6"/>
      <c r="W316" s="6"/>
      <c r="X316" s="6"/>
      <c r="Y316" s="6"/>
      <c r="Z316" s="6"/>
    </row>
    <row r="317" ht="12.0" customHeight="1">
      <c r="A317" s="6"/>
      <c r="B317" s="405"/>
      <c r="C317" s="406"/>
      <c r="D317" s="7"/>
      <c r="E317" s="407"/>
      <c r="F317" s="133"/>
      <c r="G317" s="221"/>
      <c r="H317" s="6"/>
      <c r="I317" s="6"/>
      <c r="J317" s="6"/>
      <c r="K317" s="6"/>
      <c r="L317" s="6"/>
      <c r="M317" s="6"/>
      <c r="N317" s="6"/>
      <c r="O317" s="6"/>
      <c r="P317" s="6"/>
      <c r="Q317" s="6"/>
      <c r="R317" s="6"/>
      <c r="S317" s="6"/>
      <c r="T317" s="6"/>
      <c r="U317" s="6"/>
      <c r="V317" s="6"/>
      <c r="W317" s="6"/>
      <c r="X317" s="6"/>
      <c r="Y317" s="6"/>
      <c r="Z317" s="6"/>
    </row>
    <row r="318" ht="12.0" customHeight="1">
      <c r="A318" s="6"/>
      <c r="B318" s="405"/>
      <c r="C318" s="406"/>
      <c r="D318" s="7"/>
      <c r="E318" s="407"/>
      <c r="F318" s="133"/>
      <c r="G318" s="221"/>
      <c r="H318" s="6"/>
      <c r="I318" s="6"/>
      <c r="J318" s="6"/>
      <c r="K318" s="6"/>
      <c r="L318" s="6"/>
      <c r="M318" s="6"/>
      <c r="N318" s="6"/>
      <c r="O318" s="6"/>
      <c r="P318" s="6"/>
      <c r="Q318" s="6"/>
      <c r="R318" s="6"/>
      <c r="S318" s="6"/>
      <c r="T318" s="6"/>
      <c r="U318" s="6"/>
      <c r="V318" s="6"/>
      <c r="W318" s="6"/>
      <c r="X318" s="6"/>
      <c r="Y318" s="6"/>
      <c r="Z318" s="6"/>
    </row>
    <row r="319" ht="12.0" customHeight="1">
      <c r="A319" s="6"/>
      <c r="B319" s="405"/>
      <c r="C319" s="406"/>
      <c r="D319" s="7"/>
      <c r="E319" s="407"/>
      <c r="F319" s="133"/>
      <c r="G319" s="221"/>
      <c r="H319" s="6"/>
      <c r="I319" s="6"/>
      <c r="J319" s="6"/>
      <c r="K319" s="6"/>
      <c r="L319" s="6"/>
      <c r="M319" s="6"/>
      <c r="N319" s="6"/>
      <c r="O319" s="6"/>
      <c r="P319" s="6"/>
      <c r="Q319" s="6"/>
      <c r="R319" s="6"/>
      <c r="S319" s="6"/>
      <c r="T319" s="6"/>
      <c r="U319" s="6"/>
      <c r="V319" s="6"/>
      <c r="W319" s="6"/>
      <c r="X319" s="6"/>
      <c r="Y319" s="6"/>
      <c r="Z319" s="6"/>
    </row>
    <row r="320" ht="12.0" customHeight="1">
      <c r="A320" s="6"/>
      <c r="B320" s="405"/>
      <c r="C320" s="406"/>
      <c r="D320" s="7"/>
      <c r="E320" s="407"/>
      <c r="F320" s="133"/>
      <c r="G320" s="221"/>
      <c r="H320" s="6"/>
      <c r="I320" s="6"/>
      <c r="J320" s="6"/>
      <c r="K320" s="6"/>
      <c r="L320" s="6"/>
      <c r="M320" s="6"/>
      <c r="N320" s="6"/>
      <c r="O320" s="6"/>
      <c r="P320" s="6"/>
      <c r="Q320" s="6"/>
      <c r="R320" s="6"/>
      <c r="S320" s="6"/>
      <c r="T320" s="6"/>
      <c r="U320" s="6"/>
      <c r="V320" s="6"/>
      <c r="W320" s="6"/>
      <c r="X320" s="6"/>
      <c r="Y320" s="6"/>
      <c r="Z320" s="6"/>
    </row>
    <row r="321" ht="12.0" customHeight="1">
      <c r="A321" s="6"/>
      <c r="B321" s="405"/>
      <c r="C321" s="406"/>
      <c r="D321" s="7"/>
      <c r="E321" s="407"/>
      <c r="F321" s="133"/>
      <c r="G321" s="221"/>
      <c r="H321" s="6"/>
      <c r="I321" s="6"/>
      <c r="J321" s="6"/>
      <c r="K321" s="6"/>
      <c r="L321" s="6"/>
      <c r="M321" s="6"/>
      <c r="N321" s="6"/>
      <c r="O321" s="6"/>
      <c r="P321" s="6"/>
      <c r="Q321" s="6"/>
      <c r="R321" s="6"/>
      <c r="S321" s="6"/>
      <c r="T321" s="6"/>
      <c r="U321" s="6"/>
      <c r="V321" s="6"/>
      <c r="W321" s="6"/>
      <c r="X321" s="6"/>
      <c r="Y321" s="6"/>
      <c r="Z321" s="6"/>
    </row>
    <row r="322" ht="12.0" customHeight="1">
      <c r="A322" s="6"/>
      <c r="B322" s="405"/>
      <c r="C322" s="406"/>
      <c r="D322" s="7"/>
      <c r="E322" s="407"/>
      <c r="F322" s="133"/>
      <c r="G322" s="221"/>
      <c r="H322" s="6"/>
      <c r="I322" s="6"/>
      <c r="J322" s="6"/>
      <c r="K322" s="6"/>
      <c r="L322" s="6"/>
      <c r="M322" s="6"/>
      <c r="N322" s="6"/>
      <c r="O322" s="6"/>
      <c r="P322" s="6"/>
      <c r="Q322" s="6"/>
      <c r="R322" s="6"/>
      <c r="S322" s="6"/>
      <c r="T322" s="6"/>
      <c r="U322" s="6"/>
      <c r="V322" s="6"/>
      <c r="W322" s="6"/>
      <c r="X322" s="6"/>
      <c r="Y322" s="6"/>
      <c r="Z322" s="6"/>
    </row>
    <row r="323" ht="12.0" customHeight="1">
      <c r="A323" s="6"/>
      <c r="B323" s="405"/>
      <c r="C323" s="406"/>
      <c r="D323" s="7"/>
      <c r="E323" s="407"/>
      <c r="F323" s="133"/>
      <c r="G323" s="221"/>
      <c r="H323" s="6"/>
      <c r="I323" s="6"/>
      <c r="J323" s="6"/>
      <c r="K323" s="6"/>
      <c r="L323" s="6"/>
      <c r="M323" s="6"/>
      <c r="N323" s="6"/>
      <c r="O323" s="6"/>
      <c r="P323" s="6"/>
      <c r="Q323" s="6"/>
      <c r="R323" s="6"/>
      <c r="S323" s="6"/>
      <c r="T323" s="6"/>
      <c r="U323" s="6"/>
      <c r="V323" s="6"/>
      <c r="W323" s="6"/>
      <c r="X323" s="6"/>
      <c r="Y323" s="6"/>
      <c r="Z323" s="6"/>
    </row>
    <row r="324" ht="12.0" customHeight="1">
      <c r="A324" s="6"/>
      <c r="B324" s="405"/>
      <c r="C324" s="406"/>
      <c r="D324" s="7"/>
      <c r="E324" s="407"/>
      <c r="F324" s="133"/>
      <c r="G324" s="221"/>
      <c r="H324" s="6"/>
      <c r="I324" s="6"/>
      <c r="J324" s="6"/>
      <c r="K324" s="6"/>
      <c r="L324" s="6"/>
      <c r="M324" s="6"/>
      <c r="N324" s="6"/>
      <c r="O324" s="6"/>
      <c r="P324" s="6"/>
      <c r="Q324" s="6"/>
      <c r="R324" s="6"/>
      <c r="S324" s="6"/>
      <c r="T324" s="6"/>
      <c r="U324" s="6"/>
      <c r="V324" s="6"/>
      <c r="W324" s="6"/>
      <c r="X324" s="6"/>
      <c r="Y324" s="6"/>
      <c r="Z324" s="6"/>
    </row>
    <row r="325" ht="12.0" customHeight="1">
      <c r="A325" s="6"/>
      <c r="B325" s="405"/>
      <c r="C325" s="406"/>
      <c r="D325" s="7"/>
      <c r="E325" s="407"/>
      <c r="F325" s="133"/>
      <c r="G325" s="221"/>
      <c r="H325" s="6"/>
      <c r="I325" s="6"/>
      <c r="J325" s="6"/>
      <c r="K325" s="6"/>
      <c r="L325" s="6"/>
      <c r="M325" s="6"/>
      <c r="N325" s="6"/>
      <c r="O325" s="6"/>
      <c r="P325" s="6"/>
      <c r="Q325" s="6"/>
      <c r="R325" s="6"/>
      <c r="S325" s="6"/>
      <c r="T325" s="6"/>
      <c r="U325" s="6"/>
      <c r="V325" s="6"/>
      <c r="W325" s="6"/>
      <c r="X325" s="6"/>
      <c r="Y325" s="6"/>
      <c r="Z325" s="6"/>
    </row>
    <row r="326" ht="12.0" customHeight="1">
      <c r="A326" s="6"/>
      <c r="B326" s="405"/>
      <c r="C326" s="406"/>
      <c r="D326" s="7"/>
      <c r="E326" s="407"/>
      <c r="F326" s="133"/>
      <c r="G326" s="221"/>
      <c r="H326" s="6"/>
      <c r="I326" s="6"/>
      <c r="J326" s="6"/>
      <c r="K326" s="6"/>
      <c r="L326" s="6"/>
      <c r="M326" s="6"/>
      <c r="N326" s="6"/>
      <c r="O326" s="6"/>
      <c r="P326" s="6"/>
      <c r="Q326" s="6"/>
      <c r="R326" s="6"/>
      <c r="S326" s="6"/>
      <c r="T326" s="6"/>
      <c r="U326" s="6"/>
      <c r="V326" s="6"/>
      <c r="W326" s="6"/>
      <c r="X326" s="6"/>
      <c r="Y326" s="6"/>
      <c r="Z326" s="6"/>
    </row>
    <row r="327" ht="12.0" customHeight="1">
      <c r="A327" s="6"/>
      <c r="B327" s="405"/>
      <c r="C327" s="406"/>
      <c r="D327" s="7"/>
      <c r="E327" s="407"/>
      <c r="F327" s="133"/>
      <c r="G327" s="221"/>
      <c r="H327" s="6"/>
      <c r="I327" s="6"/>
      <c r="J327" s="6"/>
      <c r="K327" s="6"/>
      <c r="L327" s="6"/>
      <c r="M327" s="6"/>
      <c r="N327" s="6"/>
      <c r="O327" s="6"/>
      <c r="P327" s="6"/>
      <c r="Q327" s="6"/>
      <c r="R327" s="6"/>
      <c r="S327" s="6"/>
      <c r="T327" s="6"/>
      <c r="U327" s="6"/>
      <c r="V327" s="6"/>
      <c r="W327" s="6"/>
      <c r="X327" s="6"/>
      <c r="Y327" s="6"/>
      <c r="Z327" s="6"/>
    </row>
    <row r="328" ht="12.0" customHeight="1">
      <c r="A328" s="6"/>
      <c r="B328" s="405"/>
      <c r="C328" s="406"/>
      <c r="D328" s="7"/>
      <c r="E328" s="407"/>
      <c r="F328" s="133"/>
      <c r="G328" s="221"/>
      <c r="H328" s="6"/>
      <c r="I328" s="6"/>
      <c r="J328" s="6"/>
      <c r="K328" s="6"/>
      <c r="L328" s="6"/>
      <c r="M328" s="6"/>
      <c r="N328" s="6"/>
      <c r="O328" s="6"/>
      <c r="P328" s="6"/>
      <c r="Q328" s="6"/>
      <c r="R328" s="6"/>
      <c r="S328" s="6"/>
      <c r="T328" s="6"/>
      <c r="U328" s="6"/>
      <c r="V328" s="6"/>
      <c r="W328" s="6"/>
      <c r="X328" s="6"/>
      <c r="Y328" s="6"/>
      <c r="Z328" s="6"/>
    </row>
    <row r="329" ht="12.0" customHeight="1">
      <c r="A329" s="6"/>
      <c r="B329" s="405"/>
      <c r="C329" s="406"/>
      <c r="D329" s="7"/>
      <c r="E329" s="407"/>
      <c r="F329" s="133"/>
      <c r="G329" s="221"/>
      <c r="H329" s="6"/>
      <c r="I329" s="6"/>
      <c r="J329" s="6"/>
      <c r="K329" s="6"/>
      <c r="L329" s="6"/>
      <c r="M329" s="6"/>
      <c r="N329" s="6"/>
      <c r="O329" s="6"/>
      <c r="P329" s="6"/>
      <c r="Q329" s="6"/>
      <c r="R329" s="6"/>
      <c r="S329" s="6"/>
      <c r="T329" s="6"/>
      <c r="U329" s="6"/>
      <c r="V329" s="6"/>
      <c r="W329" s="6"/>
      <c r="X329" s="6"/>
      <c r="Y329" s="6"/>
      <c r="Z329" s="6"/>
    </row>
    <row r="330" ht="12.0" customHeight="1">
      <c r="A330" s="6"/>
      <c r="B330" s="405"/>
      <c r="C330" s="406"/>
      <c r="D330" s="7"/>
      <c r="E330" s="407"/>
      <c r="F330" s="133"/>
      <c r="G330" s="221"/>
      <c r="H330" s="6"/>
      <c r="I330" s="6"/>
      <c r="J330" s="6"/>
      <c r="K330" s="6"/>
      <c r="L330" s="6"/>
      <c r="M330" s="6"/>
      <c r="N330" s="6"/>
      <c r="O330" s="6"/>
      <c r="P330" s="6"/>
      <c r="Q330" s="6"/>
      <c r="R330" s="6"/>
      <c r="S330" s="6"/>
      <c r="T330" s="6"/>
      <c r="U330" s="6"/>
      <c r="V330" s="6"/>
      <c r="W330" s="6"/>
      <c r="X330" s="6"/>
      <c r="Y330" s="6"/>
      <c r="Z330" s="6"/>
    </row>
    <row r="331" ht="12.0" customHeight="1">
      <c r="A331" s="6"/>
      <c r="B331" s="405"/>
      <c r="C331" s="406"/>
      <c r="D331" s="7"/>
      <c r="E331" s="407"/>
      <c r="F331" s="133"/>
      <c r="G331" s="221"/>
      <c r="H331" s="6"/>
      <c r="I331" s="6"/>
      <c r="J331" s="6"/>
      <c r="K331" s="6"/>
      <c r="L331" s="6"/>
      <c r="M331" s="6"/>
      <c r="N331" s="6"/>
      <c r="O331" s="6"/>
      <c r="P331" s="6"/>
      <c r="Q331" s="6"/>
      <c r="R331" s="6"/>
      <c r="S331" s="6"/>
      <c r="T331" s="6"/>
      <c r="U331" s="6"/>
      <c r="V331" s="6"/>
      <c r="W331" s="6"/>
      <c r="X331" s="6"/>
      <c r="Y331" s="6"/>
      <c r="Z331" s="6"/>
    </row>
    <row r="332" ht="12.0" customHeight="1">
      <c r="A332" s="6"/>
      <c r="B332" s="405"/>
      <c r="C332" s="406"/>
      <c r="D332" s="7"/>
      <c r="E332" s="407"/>
      <c r="F332" s="133"/>
      <c r="G332" s="221"/>
      <c r="H332" s="6"/>
      <c r="I332" s="6"/>
      <c r="J332" s="6"/>
      <c r="K332" s="6"/>
      <c r="L332" s="6"/>
      <c r="M332" s="6"/>
      <c r="N332" s="6"/>
      <c r="O332" s="6"/>
      <c r="P332" s="6"/>
      <c r="Q332" s="6"/>
      <c r="R332" s="6"/>
      <c r="S332" s="6"/>
      <c r="T332" s="6"/>
      <c r="U332" s="6"/>
      <c r="V332" s="6"/>
      <c r="W332" s="6"/>
      <c r="X332" s="6"/>
      <c r="Y332" s="6"/>
      <c r="Z332" s="6"/>
    </row>
    <row r="333" ht="12.0" customHeight="1">
      <c r="A333" s="6"/>
      <c r="B333" s="405"/>
      <c r="C333" s="406"/>
      <c r="D333" s="7"/>
      <c r="E333" s="407"/>
      <c r="F333" s="133"/>
      <c r="G333" s="221"/>
      <c r="H333" s="6"/>
      <c r="I333" s="6"/>
      <c r="J333" s="6"/>
      <c r="K333" s="6"/>
      <c r="L333" s="6"/>
      <c r="M333" s="6"/>
      <c r="N333" s="6"/>
      <c r="O333" s="6"/>
      <c r="P333" s="6"/>
      <c r="Q333" s="6"/>
      <c r="R333" s="6"/>
      <c r="S333" s="6"/>
      <c r="T333" s="6"/>
      <c r="U333" s="6"/>
      <c r="V333" s="6"/>
      <c r="W333" s="6"/>
      <c r="X333" s="6"/>
      <c r="Y333" s="6"/>
      <c r="Z333" s="6"/>
    </row>
    <row r="334" ht="12.0" customHeight="1">
      <c r="A334" s="6"/>
      <c r="B334" s="405"/>
      <c r="C334" s="406"/>
      <c r="D334" s="7"/>
      <c r="E334" s="407"/>
      <c r="F334" s="133"/>
      <c r="G334" s="221"/>
      <c r="H334" s="6"/>
      <c r="I334" s="6"/>
      <c r="J334" s="6"/>
      <c r="K334" s="6"/>
      <c r="L334" s="6"/>
      <c r="M334" s="6"/>
      <c r="N334" s="6"/>
      <c r="O334" s="6"/>
      <c r="P334" s="6"/>
      <c r="Q334" s="6"/>
      <c r="R334" s="6"/>
      <c r="S334" s="6"/>
      <c r="T334" s="6"/>
      <c r="U334" s="6"/>
      <c r="V334" s="6"/>
      <c r="W334" s="6"/>
      <c r="X334" s="6"/>
      <c r="Y334" s="6"/>
      <c r="Z334" s="6"/>
    </row>
    <row r="335" ht="12.0" customHeight="1">
      <c r="A335" s="6"/>
      <c r="B335" s="405"/>
      <c r="C335" s="406"/>
      <c r="D335" s="7"/>
      <c r="E335" s="407"/>
      <c r="F335" s="133"/>
      <c r="G335" s="221"/>
      <c r="H335" s="6"/>
      <c r="I335" s="6"/>
      <c r="J335" s="6"/>
      <c r="K335" s="6"/>
      <c r="L335" s="6"/>
      <c r="M335" s="6"/>
      <c r="N335" s="6"/>
      <c r="O335" s="6"/>
      <c r="P335" s="6"/>
      <c r="Q335" s="6"/>
      <c r="R335" s="6"/>
      <c r="S335" s="6"/>
      <c r="T335" s="6"/>
      <c r="U335" s="6"/>
      <c r="V335" s="6"/>
      <c r="W335" s="6"/>
      <c r="X335" s="6"/>
      <c r="Y335" s="6"/>
      <c r="Z335" s="6"/>
    </row>
    <row r="336" ht="12.0" customHeight="1">
      <c r="A336" s="6"/>
      <c r="B336" s="405"/>
      <c r="C336" s="406"/>
      <c r="D336" s="7"/>
      <c r="E336" s="407"/>
      <c r="F336" s="133"/>
      <c r="G336" s="221"/>
      <c r="H336" s="6"/>
      <c r="I336" s="6"/>
      <c r="J336" s="6"/>
      <c r="K336" s="6"/>
      <c r="L336" s="6"/>
      <c r="M336" s="6"/>
      <c r="N336" s="6"/>
      <c r="O336" s="6"/>
      <c r="P336" s="6"/>
      <c r="Q336" s="6"/>
      <c r="R336" s="6"/>
      <c r="S336" s="6"/>
      <c r="T336" s="6"/>
      <c r="U336" s="6"/>
      <c r="V336" s="6"/>
      <c r="W336" s="6"/>
      <c r="X336" s="6"/>
      <c r="Y336" s="6"/>
      <c r="Z336" s="6"/>
    </row>
    <row r="337" ht="12.0" customHeight="1">
      <c r="A337" s="6"/>
      <c r="B337" s="405"/>
      <c r="C337" s="406"/>
      <c r="D337" s="7"/>
      <c r="E337" s="407"/>
      <c r="F337" s="133"/>
      <c r="G337" s="221"/>
      <c r="H337" s="6"/>
      <c r="I337" s="6"/>
      <c r="J337" s="6"/>
      <c r="K337" s="6"/>
      <c r="L337" s="6"/>
      <c r="M337" s="6"/>
      <c r="N337" s="6"/>
      <c r="O337" s="6"/>
      <c r="P337" s="6"/>
      <c r="Q337" s="6"/>
      <c r="R337" s="6"/>
      <c r="S337" s="6"/>
      <c r="T337" s="6"/>
      <c r="U337" s="6"/>
      <c r="V337" s="6"/>
      <c r="W337" s="6"/>
      <c r="X337" s="6"/>
      <c r="Y337" s="6"/>
      <c r="Z337" s="6"/>
    </row>
    <row r="338" ht="12.0" customHeight="1">
      <c r="A338" s="6"/>
      <c r="B338" s="405"/>
      <c r="C338" s="406"/>
      <c r="D338" s="7"/>
      <c r="E338" s="407"/>
      <c r="F338" s="133"/>
      <c r="G338" s="221"/>
      <c r="H338" s="6"/>
      <c r="I338" s="6"/>
      <c r="J338" s="6"/>
      <c r="K338" s="6"/>
      <c r="L338" s="6"/>
      <c r="M338" s="6"/>
      <c r="N338" s="6"/>
      <c r="O338" s="6"/>
      <c r="P338" s="6"/>
      <c r="Q338" s="6"/>
      <c r="R338" s="6"/>
      <c r="S338" s="6"/>
      <c r="T338" s="6"/>
      <c r="U338" s="6"/>
      <c r="V338" s="6"/>
      <c r="W338" s="6"/>
      <c r="X338" s="6"/>
      <c r="Y338" s="6"/>
      <c r="Z338" s="6"/>
    </row>
    <row r="339" ht="12.0" customHeight="1">
      <c r="A339" s="6"/>
      <c r="B339" s="405"/>
      <c r="C339" s="406"/>
      <c r="D339" s="7"/>
      <c r="E339" s="407"/>
      <c r="F339" s="133"/>
      <c r="G339" s="221"/>
      <c r="H339" s="6"/>
      <c r="I339" s="6"/>
      <c r="J339" s="6"/>
      <c r="K339" s="6"/>
      <c r="L339" s="6"/>
      <c r="M339" s="6"/>
      <c r="N339" s="6"/>
      <c r="O339" s="6"/>
      <c r="P339" s="6"/>
      <c r="Q339" s="6"/>
      <c r="R339" s="6"/>
      <c r="S339" s="6"/>
      <c r="T339" s="6"/>
      <c r="U339" s="6"/>
      <c r="V339" s="6"/>
      <c r="W339" s="6"/>
      <c r="X339" s="6"/>
      <c r="Y339" s="6"/>
      <c r="Z339" s="6"/>
    </row>
    <row r="340" ht="12.0" customHeight="1">
      <c r="A340" s="6"/>
      <c r="B340" s="405"/>
      <c r="C340" s="406"/>
      <c r="D340" s="7"/>
      <c r="E340" s="407"/>
      <c r="F340" s="133"/>
      <c r="G340" s="221"/>
      <c r="H340" s="6"/>
      <c r="I340" s="6"/>
      <c r="J340" s="6"/>
      <c r="K340" s="6"/>
      <c r="L340" s="6"/>
      <c r="M340" s="6"/>
      <c r="N340" s="6"/>
      <c r="O340" s="6"/>
      <c r="P340" s="6"/>
      <c r="Q340" s="6"/>
      <c r="R340" s="6"/>
      <c r="S340" s="6"/>
      <c r="T340" s="6"/>
      <c r="U340" s="6"/>
      <c r="V340" s="6"/>
      <c r="W340" s="6"/>
      <c r="X340" s="6"/>
      <c r="Y340" s="6"/>
      <c r="Z340" s="6"/>
    </row>
    <row r="341" ht="12.0" customHeight="1">
      <c r="A341" s="6"/>
      <c r="B341" s="405"/>
      <c r="C341" s="406"/>
      <c r="D341" s="7"/>
      <c r="E341" s="407"/>
      <c r="F341" s="133"/>
      <c r="G341" s="221"/>
      <c r="H341" s="6"/>
      <c r="I341" s="6"/>
      <c r="J341" s="6"/>
      <c r="K341" s="6"/>
      <c r="L341" s="6"/>
      <c r="M341" s="6"/>
      <c r="N341" s="6"/>
      <c r="O341" s="6"/>
      <c r="P341" s="6"/>
      <c r="Q341" s="6"/>
      <c r="R341" s="6"/>
      <c r="S341" s="6"/>
      <c r="T341" s="6"/>
      <c r="U341" s="6"/>
      <c r="V341" s="6"/>
      <c r="W341" s="6"/>
      <c r="X341" s="6"/>
      <c r="Y341" s="6"/>
      <c r="Z341" s="6"/>
    </row>
    <row r="342" ht="12.0" customHeight="1">
      <c r="A342" s="6"/>
      <c r="B342" s="405"/>
      <c r="C342" s="406"/>
      <c r="D342" s="7"/>
      <c r="E342" s="407"/>
      <c r="F342" s="133"/>
      <c r="G342" s="221"/>
      <c r="H342" s="6"/>
      <c r="I342" s="6"/>
      <c r="J342" s="6"/>
      <c r="K342" s="6"/>
      <c r="L342" s="6"/>
      <c r="M342" s="6"/>
      <c r="N342" s="6"/>
      <c r="O342" s="6"/>
      <c r="P342" s="6"/>
      <c r="Q342" s="6"/>
      <c r="R342" s="6"/>
      <c r="S342" s="6"/>
      <c r="T342" s="6"/>
      <c r="U342" s="6"/>
      <c r="V342" s="6"/>
      <c r="W342" s="6"/>
      <c r="X342" s="6"/>
      <c r="Y342" s="6"/>
      <c r="Z342" s="6"/>
    </row>
    <row r="343" ht="12.0" customHeight="1">
      <c r="A343" s="6"/>
      <c r="B343" s="405"/>
      <c r="C343" s="406"/>
      <c r="D343" s="7"/>
      <c r="E343" s="407"/>
      <c r="F343" s="133"/>
      <c r="G343" s="221"/>
      <c r="H343" s="6"/>
      <c r="I343" s="6"/>
      <c r="J343" s="6"/>
      <c r="K343" s="6"/>
      <c r="L343" s="6"/>
      <c r="M343" s="6"/>
      <c r="N343" s="6"/>
      <c r="O343" s="6"/>
      <c r="P343" s="6"/>
      <c r="Q343" s="6"/>
      <c r="R343" s="6"/>
      <c r="S343" s="6"/>
      <c r="T343" s="6"/>
      <c r="U343" s="6"/>
      <c r="V343" s="6"/>
      <c r="W343" s="6"/>
      <c r="X343" s="6"/>
      <c r="Y343" s="6"/>
      <c r="Z343" s="6"/>
    </row>
    <row r="344" ht="12.0" customHeight="1">
      <c r="A344" s="6"/>
      <c r="B344" s="405"/>
      <c r="C344" s="406"/>
      <c r="D344" s="7"/>
      <c r="E344" s="407"/>
      <c r="F344" s="133"/>
      <c r="G344" s="221"/>
      <c r="H344" s="6"/>
      <c r="I344" s="6"/>
      <c r="J344" s="6"/>
      <c r="K344" s="6"/>
      <c r="L344" s="6"/>
      <c r="M344" s="6"/>
      <c r="N344" s="6"/>
      <c r="O344" s="6"/>
      <c r="P344" s="6"/>
      <c r="Q344" s="6"/>
      <c r="R344" s="6"/>
      <c r="S344" s="6"/>
      <c r="T344" s="6"/>
      <c r="U344" s="6"/>
      <c r="V344" s="6"/>
      <c r="W344" s="6"/>
      <c r="X344" s="6"/>
      <c r="Y344" s="6"/>
      <c r="Z344" s="6"/>
    </row>
    <row r="345" ht="12.0" customHeight="1">
      <c r="A345" s="6"/>
      <c r="B345" s="405"/>
      <c r="C345" s="406"/>
      <c r="D345" s="7"/>
      <c r="E345" s="407"/>
      <c r="F345" s="133"/>
      <c r="G345" s="221"/>
      <c r="H345" s="6"/>
      <c r="I345" s="6"/>
      <c r="J345" s="6"/>
      <c r="K345" s="6"/>
      <c r="L345" s="6"/>
      <c r="M345" s="6"/>
      <c r="N345" s="6"/>
      <c r="O345" s="6"/>
      <c r="P345" s="6"/>
      <c r="Q345" s="6"/>
      <c r="R345" s="6"/>
      <c r="S345" s="6"/>
      <c r="T345" s="6"/>
      <c r="U345" s="6"/>
      <c r="V345" s="6"/>
      <c r="W345" s="6"/>
      <c r="X345" s="6"/>
      <c r="Y345" s="6"/>
      <c r="Z345" s="6"/>
    </row>
    <row r="346" ht="12.0" customHeight="1">
      <c r="A346" s="6"/>
      <c r="B346" s="405"/>
      <c r="C346" s="406"/>
      <c r="D346" s="7"/>
      <c r="E346" s="407"/>
      <c r="F346" s="133"/>
      <c r="G346" s="221"/>
      <c r="H346" s="6"/>
      <c r="I346" s="6"/>
      <c r="J346" s="6"/>
      <c r="K346" s="6"/>
      <c r="L346" s="6"/>
      <c r="M346" s="6"/>
      <c r="N346" s="6"/>
      <c r="O346" s="6"/>
      <c r="P346" s="6"/>
      <c r="Q346" s="6"/>
      <c r="R346" s="6"/>
      <c r="S346" s="6"/>
      <c r="T346" s="6"/>
      <c r="U346" s="6"/>
      <c r="V346" s="6"/>
      <c r="W346" s="6"/>
      <c r="X346" s="6"/>
      <c r="Y346" s="6"/>
      <c r="Z346" s="6"/>
    </row>
    <row r="347" ht="12.0" customHeight="1">
      <c r="A347" s="6"/>
      <c r="B347" s="405"/>
      <c r="C347" s="406"/>
      <c r="D347" s="7"/>
      <c r="E347" s="407"/>
      <c r="F347" s="133"/>
      <c r="G347" s="221"/>
      <c r="H347" s="6"/>
      <c r="I347" s="6"/>
      <c r="J347" s="6"/>
      <c r="K347" s="6"/>
      <c r="L347" s="6"/>
      <c r="M347" s="6"/>
      <c r="N347" s="6"/>
      <c r="O347" s="6"/>
      <c r="P347" s="6"/>
      <c r="Q347" s="6"/>
      <c r="R347" s="6"/>
      <c r="S347" s="6"/>
      <c r="T347" s="6"/>
      <c r="U347" s="6"/>
      <c r="V347" s="6"/>
      <c r="W347" s="6"/>
      <c r="X347" s="6"/>
      <c r="Y347" s="6"/>
      <c r="Z347" s="6"/>
    </row>
    <row r="348" ht="12.0" customHeight="1">
      <c r="A348" s="6"/>
      <c r="B348" s="405"/>
      <c r="C348" s="406"/>
      <c r="D348" s="7"/>
      <c r="E348" s="407"/>
      <c r="F348" s="133"/>
      <c r="G348" s="221"/>
      <c r="H348" s="6"/>
      <c r="I348" s="6"/>
      <c r="J348" s="6"/>
      <c r="K348" s="6"/>
      <c r="L348" s="6"/>
      <c r="M348" s="6"/>
      <c r="N348" s="6"/>
      <c r="O348" s="6"/>
      <c r="P348" s="6"/>
      <c r="Q348" s="6"/>
      <c r="R348" s="6"/>
      <c r="S348" s="6"/>
      <c r="T348" s="6"/>
      <c r="U348" s="6"/>
      <c r="V348" s="6"/>
      <c r="W348" s="6"/>
      <c r="X348" s="6"/>
      <c r="Y348" s="6"/>
      <c r="Z348" s="6"/>
    </row>
    <row r="349" ht="12.0" customHeight="1">
      <c r="A349" s="6"/>
      <c r="B349" s="405"/>
      <c r="C349" s="406"/>
      <c r="D349" s="7"/>
      <c r="E349" s="407"/>
      <c r="F349" s="133"/>
      <c r="G349" s="221"/>
      <c r="H349" s="6"/>
      <c r="I349" s="6"/>
      <c r="J349" s="6"/>
      <c r="K349" s="6"/>
      <c r="L349" s="6"/>
      <c r="M349" s="6"/>
      <c r="N349" s="6"/>
      <c r="O349" s="6"/>
      <c r="P349" s="6"/>
      <c r="Q349" s="6"/>
      <c r="R349" s="6"/>
      <c r="S349" s="6"/>
      <c r="T349" s="6"/>
      <c r="U349" s="6"/>
      <c r="V349" s="6"/>
      <c r="W349" s="6"/>
      <c r="X349" s="6"/>
      <c r="Y349" s="6"/>
      <c r="Z349" s="6"/>
    </row>
    <row r="350" ht="12.0" customHeight="1">
      <c r="A350" s="6"/>
      <c r="B350" s="405"/>
      <c r="C350" s="406"/>
      <c r="D350" s="7"/>
      <c r="E350" s="407"/>
      <c r="F350" s="133"/>
      <c r="G350" s="221"/>
      <c r="H350" s="6"/>
      <c r="I350" s="6"/>
      <c r="J350" s="6"/>
      <c r="K350" s="6"/>
      <c r="L350" s="6"/>
      <c r="M350" s="6"/>
      <c r="N350" s="6"/>
      <c r="O350" s="6"/>
      <c r="P350" s="6"/>
      <c r="Q350" s="6"/>
      <c r="R350" s="6"/>
      <c r="S350" s="6"/>
      <c r="T350" s="6"/>
      <c r="U350" s="6"/>
      <c r="V350" s="6"/>
      <c r="W350" s="6"/>
      <c r="X350" s="6"/>
      <c r="Y350" s="6"/>
      <c r="Z350" s="6"/>
    </row>
    <row r="351" ht="12.0" customHeight="1">
      <c r="A351" s="6"/>
      <c r="B351" s="405"/>
      <c r="C351" s="406"/>
      <c r="D351" s="7"/>
      <c r="E351" s="407"/>
      <c r="F351" s="133"/>
      <c r="G351" s="221"/>
      <c r="H351" s="6"/>
      <c r="I351" s="6"/>
      <c r="J351" s="6"/>
      <c r="K351" s="6"/>
      <c r="L351" s="6"/>
      <c r="M351" s="6"/>
      <c r="N351" s="6"/>
      <c r="O351" s="6"/>
      <c r="P351" s="6"/>
      <c r="Q351" s="6"/>
      <c r="R351" s="6"/>
      <c r="S351" s="6"/>
      <c r="T351" s="6"/>
      <c r="U351" s="6"/>
      <c r="V351" s="6"/>
      <c r="W351" s="6"/>
      <c r="X351" s="6"/>
      <c r="Y351" s="6"/>
      <c r="Z351" s="6"/>
    </row>
    <row r="352" ht="12.0" customHeight="1">
      <c r="A352" s="6"/>
      <c r="B352" s="405"/>
      <c r="C352" s="406"/>
      <c r="D352" s="7"/>
      <c r="E352" s="407"/>
      <c r="F352" s="133"/>
      <c r="G352" s="221"/>
      <c r="H352" s="6"/>
      <c r="I352" s="6"/>
      <c r="J352" s="6"/>
      <c r="K352" s="6"/>
      <c r="L352" s="6"/>
      <c r="M352" s="6"/>
      <c r="N352" s="6"/>
      <c r="O352" s="6"/>
      <c r="P352" s="6"/>
      <c r="Q352" s="6"/>
      <c r="R352" s="6"/>
      <c r="S352" s="6"/>
      <c r="T352" s="6"/>
      <c r="U352" s="6"/>
      <c r="V352" s="6"/>
      <c r="W352" s="6"/>
      <c r="X352" s="6"/>
      <c r="Y352" s="6"/>
      <c r="Z352" s="6"/>
    </row>
    <row r="353" ht="12.0" customHeight="1">
      <c r="A353" s="6"/>
      <c r="B353" s="405"/>
      <c r="C353" s="406"/>
      <c r="D353" s="7"/>
      <c r="E353" s="407"/>
      <c r="F353" s="133"/>
      <c r="G353" s="221"/>
      <c r="H353" s="6"/>
      <c r="I353" s="6"/>
      <c r="J353" s="6"/>
      <c r="K353" s="6"/>
      <c r="L353" s="6"/>
      <c r="M353" s="6"/>
      <c r="N353" s="6"/>
      <c r="O353" s="6"/>
      <c r="P353" s="6"/>
      <c r="Q353" s="6"/>
      <c r="R353" s="6"/>
      <c r="S353" s="6"/>
      <c r="T353" s="6"/>
      <c r="U353" s="6"/>
      <c r="V353" s="6"/>
      <c r="W353" s="6"/>
      <c r="X353" s="6"/>
      <c r="Y353" s="6"/>
      <c r="Z353" s="6"/>
    </row>
    <row r="354" ht="12.0" customHeight="1">
      <c r="A354" s="6"/>
      <c r="B354" s="405"/>
      <c r="C354" s="406"/>
      <c r="D354" s="7"/>
      <c r="E354" s="407"/>
      <c r="F354" s="133"/>
      <c r="G354" s="221"/>
      <c r="H354" s="6"/>
      <c r="I354" s="6"/>
      <c r="J354" s="6"/>
      <c r="K354" s="6"/>
      <c r="L354" s="6"/>
      <c r="M354" s="6"/>
      <c r="N354" s="6"/>
      <c r="O354" s="6"/>
      <c r="P354" s="6"/>
      <c r="Q354" s="6"/>
      <c r="R354" s="6"/>
      <c r="S354" s="6"/>
      <c r="T354" s="6"/>
      <c r="U354" s="6"/>
      <c r="V354" s="6"/>
      <c r="W354" s="6"/>
      <c r="X354" s="6"/>
      <c r="Y354" s="6"/>
      <c r="Z354" s="6"/>
    </row>
    <row r="355" ht="12.0" customHeight="1">
      <c r="A355" s="6"/>
      <c r="B355" s="405"/>
      <c r="C355" s="406"/>
      <c r="D355" s="7"/>
      <c r="E355" s="407"/>
      <c r="F355" s="133"/>
      <c r="G355" s="221"/>
      <c r="H355" s="6"/>
      <c r="I355" s="6"/>
      <c r="J355" s="6"/>
      <c r="K355" s="6"/>
      <c r="L355" s="6"/>
      <c r="M355" s="6"/>
      <c r="N355" s="6"/>
      <c r="O355" s="6"/>
      <c r="P355" s="6"/>
      <c r="Q355" s="6"/>
      <c r="R355" s="6"/>
      <c r="S355" s="6"/>
      <c r="T355" s="6"/>
      <c r="U355" s="6"/>
      <c r="V355" s="6"/>
      <c r="W355" s="6"/>
      <c r="X355" s="6"/>
      <c r="Y355" s="6"/>
      <c r="Z355" s="6"/>
    </row>
    <row r="356" ht="12.0" customHeight="1">
      <c r="A356" s="6"/>
      <c r="B356" s="405"/>
      <c r="C356" s="406"/>
      <c r="D356" s="7"/>
      <c r="E356" s="407"/>
      <c r="F356" s="133"/>
      <c r="G356" s="221"/>
      <c r="H356" s="6"/>
      <c r="I356" s="6"/>
      <c r="J356" s="6"/>
      <c r="K356" s="6"/>
      <c r="L356" s="6"/>
      <c r="M356" s="6"/>
      <c r="N356" s="6"/>
      <c r="O356" s="6"/>
      <c r="P356" s="6"/>
      <c r="Q356" s="6"/>
      <c r="R356" s="6"/>
      <c r="S356" s="6"/>
      <c r="T356" s="6"/>
      <c r="U356" s="6"/>
      <c r="V356" s="6"/>
      <c r="W356" s="6"/>
      <c r="X356" s="6"/>
      <c r="Y356" s="6"/>
      <c r="Z356" s="6"/>
    </row>
    <row r="357" ht="12.0" customHeight="1">
      <c r="A357" s="6"/>
      <c r="B357" s="405"/>
      <c r="C357" s="406"/>
      <c r="D357" s="7"/>
      <c r="E357" s="407"/>
      <c r="F357" s="133"/>
      <c r="G357" s="221"/>
      <c r="H357" s="6"/>
      <c r="I357" s="6"/>
      <c r="J357" s="6"/>
      <c r="K357" s="6"/>
      <c r="L357" s="6"/>
      <c r="M357" s="6"/>
      <c r="N357" s="6"/>
      <c r="O357" s="6"/>
      <c r="P357" s="6"/>
      <c r="Q357" s="6"/>
      <c r="R357" s="6"/>
      <c r="S357" s="6"/>
      <c r="T357" s="6"/>
      <c r="U357" s="6"/>
      <c r="V357" s="6"/>
      <c r="W357" s="6"/>
      <c r="X357" s="6"/>
      <c r="Y357" s="6"/>
      <c r="Z357" s="6"/>
    </row>
    <row r="358" ht="12.0" customHeight="1">
      <c r="A358" s="6"/>
      <c r="B358" s="405"/>
      <c r="C358" s="406"/>
      <c r="D358" s="7"/>
      <c r="E358" s="407"/>
      <c r="F358" s="133"/>
      <c r="G358" s="221"/>
      <c r="H358" s="6"/>
      <c r="I358" s="6"/>
      <c r="J358" s="6"/>
      <c r="K358" s="6"/>
      <c r="L358" s="6"/>
      <c r="M358" s="6"/>
      <c r="N358" s="6"/>
      <c r="O358" s="6"/>
      <c r="P358" s="6"/>
      <c r="Q358" s="6"/>
      <c r="R358" s="6"/>
      <c r="S358" s="6"/>
      <c r="T358" s="6"/>
      <c r="U358" s="6"/>
      <c r="V358" s="6"/>
      <c r="W358" s="6"/>
      <c r="X358" s="6"/>
      <c r="Y358" s="6"/>
      <c r="Z358" s="6"/>
    </row>
    <row r="359" ht="12.0" customHeight="1">
      <c r="A359" s="6"/>
      <c r="B359" s="405"/>
      <c r="C359" s="406"/>
      <c r="D359" s="7"/>
      <c r="E359" s="407"/>
      <c r="F359" s="133"/>
      <c r="G359" s="221"/>
      <c r="H359" s="6"/>
      <c r="I359" s="6"/>
      <c r="J359" s="6"/>
      <c r="K359" s="6"/>
      <c r="L359" s="6"/>
      <c r="M359" s="6"/>
      <c r="N359" s="6"/>
      <c r="O359" s="6"/>
      <c r="P359" s="6"/>
      <c r="Q359" s="6"/>
      <c r="R359" s="6"/>
      <c r="S359" s="6"/>
      <c r="T359" s="6"/>
      <c r="U359" s="6"/>
      <c r="V359" s="6"/>
      <c r="W359" s="6"/>
      <c r="X359" s="6"/>
      <c r="Y359" s="6"/>
      <c r="Z359" s="6"/>
    </row>
    <row r="360" ht="12.0" customHeight="1">
      <c r="A360" s="6"/>
      <c r="B360" s="405"/>
      <c r="C360" s="406"/>
      <c r="D360" s="7"/>
      <c r="E360" s="407"/>
      <c r="F360" s="133"/>
      <c r="G360" s="221"/>
      <c r="H360" s="6"/>
      <c r="I360" s="6"/>
      <c r="J360" s="6"/>
      <c r="K360" s="6"/>
      <c r="L360" s="6"/>
      <c r="M360" s="6"/>
      <c r="N360" s="6"/>
      <c r="O360" s="6"/>
      <c r="P360" s="6"/>
      <c r="Q360" s="6"/>
      <c r="R360" s="6"/>
      <c r="S360" s="6"/>
      <c r="T360" s="6"/>
      <c r="U360" s="6"/>
      <c r="V360" s="6"/>
      <c r="W360" s="6"/>
      <c r="X360" s="6"/>
      <c r="Y360" s="6"/>
      <c r="Z360" s="6"/>
    </row>
    <row r="361" ht="12.0" customHeight="1">
      <c r="A361" s="6"/>
      <c r="B361" s="405"/>
      <c r="C361" s="406"/>
      <c r="D361" s="7"/>
      <c r="E361" s="407"/>
      <c r="F361" s="133"/>
      <c r="G361" s="221"/>
      <c r="H361" s="6"/>
      <c r="I361" s="6"/>
      <c r="J361" s="6"/>
      <c r="K361" s="6"/>
      <c r="L361" s="6"/>
      <c r="M361" s="6"/>
      <c r="N361" s="6"/>
      <c r="O361" s="6"/>
      <c r="P361" s="6"/>
      <c r="Q361" s="6"/>
      <c r="R361" s="6"/>
      <c r="S361" s="6"/>
      <c r="T361" s="6"/>
      <c r="U361" s="6"/>
      <c r="V361" s="6"/>
      <c r="W361" s="6"/>
      <c r="X361" s="6"/>
      <c r="Y361" s="6"/>
      <c r="Z361" s="6"/>
    </row>
    <row r="362" ht="12.0" customHeight="1">
      <c r="A362" s="6"/>
      <c r="B362" s="405"/>
      <c r="C362" s="406"/>
      <c r="D362" s="7"/>
      <c r="E362" s="407"/>
      <c r="F362" s="133"/>
      <c r="G362" s="221"/>
      <c r="H362" s="6"/>
      <c r="I362" s="6"/>
      <c r="J362" s="6"/>
      <c r="K362" s="6"/>
      <c r="L362" s="6"/>
      <c r="M362" s="6"/>
      <c r="N362" s="6"/>
      <c r="O362" s="6"/>
      <c r="P362" s="6"/>
      <c r="Q362" s="6"/>
      <c r="R362" s="6"/>
      <c r="S362" s="6"/>
      <c r="T362" s="6"/>
      <c r="U362" s="6"/>
      <c r="V362" s="6"/>
      <c r="W362" s="6"/>
      <c r="X362" s="6"/>
      <c r="Y362" s="6"/>
      <c r="Z362" s="6"/>
    </row>
    <row r="363" ht="12.0" customHeight="1">
      <c r="A363" s="6"/>
      <c r="B363" s="405"/>
      <c r="C363" s="406"/>
      <c r="D363" s="7"/>
      <c r="E363" s="407"/>
      <c r="F363" s="133"/>
      <c r="G363" s="221"/>
      <c r="H363" s="6"/>
      <c r="I363" s="6"/>
      <c r="J363" s="6"/>
      <c r="K363" s="6"/>
      <c r="L363" s="6"/>
      <c r="M363" s="6"/>
      <c r="N363" s="6"/>
      <c r="O363" s="6"/>
      <c r="P363" s="6"/>
      <c r="Q363" s="6"/>
      <c r="R363" s="6"/>
      <c r="S363" s="6"/>
      <c r="T363" s="6"/>
      <c r="U363" s="6"/>
      <c r="V363" s="6"/>
      <c r="W363" s="6"/>
      <c r="X363" s="6"/>
      <c r="Y363" s="6"/>
      <c r="Z363" s="6"/>
    </row>
    <row r="364" ht="12.0" customHeight="1">
      <c r="A364" s="6"/>
      <c r="B364" s="405"/>
      <c r="C364" s="406"/>
      <c r="D364" s="7"/>
      <c r="E364" s="407"/>
      <c r="F364" s="133"/>
      <c r="G364" s="221"/>
      <c r="H364" s="6"/>
      <c r="I364" s="6"/>
      <c r="J364" s="6"/>
      <c r="K364" s="6"/>
      <c r="L364" s="6"/>
      <c r="M364" s="6"/>
      <c r="N364" s="6"/>
      <c r="O364" s="6"/>
      <c r="P364" s="6"/>
      <c r="Q364" s="6"/>
      <c r="R364" s="6"/>
      <c r="S364" s="6"/>
      <c r="T364" s="6"/>
      <c r="U364" s="6"/>
      <c r="V364" s="6"/>
      <c r="W364" s="6"/>
      <c r="X364" s="6"/>
      <c r="Y364" s="6"/>
      <c r="Z364" s="6"/>
    </row>
    <row r="365" ht="12.0" customHeight="1">
      <c r="A365" s="6"/>
      <c r="B365" s="405"/>
      <c r="C365" s="406"/>
      <c r="D365" s="7"/>
      <c r="E365" s="407"/>
      <c r="F365" s="133"/>
      <c r="G365" s="221"/>
      <c r="H365" s="6"/>
      <c r="I365" s="6"/>
      <c r="J365" s="6"/>
      <c r="K365" s="6"/>
      <c r="L365" s="6"/>
      <c r="M365" s="6"/>
      <c r="N365" s="6"/>
      <c r="O365" s="6"/>
      <c r="P365" s="6"/>
      <c r="Q365" s="6"/>
      <c r="R365" s="6"/>
      <c r="S365" s="6"/>
      <c r="T365" s="6"/>
      <c r="U365" s="6"/>
      <c r="V365" s="6"/>
      <c r="W365" s="6"/>
      <c r="X365" s="6"/>
      <c r="Y365" s="6"/>
      <c r="Z365" s="6"/>
    </row>
    <row r="366" ht="12.0" customHeight="1">
      <c r="A366" s="6"/>
      <c r="B366" s="405"/>
      <c r="C366" s="406"/>
      <c r="D366" s="7"/>
      <c r="E366" s="407"/>
      <c r="F366" s="133"/>
      <c r="G366" s="221"/>
      <c r="H366" s="6"/>
      <c r="I366" s="6"/>
      <c r="J366" s="6"/>
      <c r="K366" s="6"/>
      <c r="L366" s="6"/>
      <c r="M366" s="6"/>
      <c r="N366" s="6"/>
      <c r="O366" s="6"/>
      <c r="P366" s="6"/>
      <c r="Q366" s="6"/>
      <c r="R366" s="6"/>
      <c r="S366" s="6"/>
      <c r="T366" s="6"/>
      <c r="U366" s="6"/>
      <c r="V366" s="6"/>
      <c r="W366" s="6"/>
      <c r="X366" s="6"/>
      <c r="Y366" s="6"/>
      <c r="Z366" s="6"/>
    </row>
    <row r="367" ht="12.0" customHeight="1">
      <c r="A367" s="6"/>
      <c r="B367" s="405"/>
      <c r="C367" s="406"/>
      <c r="D367" s="7"/>
      <c r="E367" s="407"/>
      <c r="F367" s="133"/>
      <c r="G367" s="221"/>
      <c r="H367" s="6"/>
      <c r="I367" s="6"/>
      <c r="J367" s="6"/>
      <c r="K367" s="6"/>
      <c r="L367" s="6"/>
      <c r="M367" s="6"/>
      <c r="N367" s="6"/>
      <c r="O367" s="6"/>
      <c r="P367" s="6"/>
      <c r="Q367" s="6"/>
      <c r="R367" s="6"/>
      <c r="S367" s="6"/>
      <c r="T367" s="6"/>
      <c r="U367" s="6"/>
      <c r="V367" s="6"/>
      <c r="W367" s="6"/>
      <c r="X367" s="6"/>
      <c r="Y367" s="6"/>
      <c r="Z367" s="6"/>
    </row>
    <row r="368" ht="12.0" customHeight="1">
      <c r="A368" s="6"/>
      <c r="B368" s="405"/>
      <c r="C368" s="406"/>
      <c r="D368" s="7"/>
      <c r="E368" s="407"/>
      <c r="F368" s="133"/>
      <c r="G368" s="221"/>
      <c r="H368" s="6"/>
      <c r="I368" s="6"/>
      <c r="J368" s="6"/>
      <c r="K368" s="6"/>
      <c r="L368" s="6"/>
      <c r="M368" s="6"/>
      <c r="N368" s="6"/>
      <c r="O368" s="6"/>
      <c r="P368" s="6"/>
      <c r="Q368" s="6"/>
      <c r="R368" s="6"/>
      <c r="S368" s="6"/>
      <c r="T368" s="6"/>
      <c r="U368" s="6"/>
      <c r="V368" s="6"/>
      <c r="W368" s="6"/>
      <c r="X368" s="6"/>
      <c r="Y368" s="6"/>
      <c r="Z368" s="6"/>
    </row>
    <row r="369" ht="12.0" customHeight="1">
      <c r="A369" s="6"/>
      <c r="B369" s="405"/>
      <c r="C369" s="406"/>
      <c r="D369" s="7"/>
      <c r="E369" s="407"/>
      <c r="F369" s="133"/>
      <c r="G369" s="221"/>
      <c r="H369" s="6"/>
      <c r="I369" s="6"/>
      <c r="J369" s="6"/>
      <c r="K369" s="6"/>
      <c r="L369" s="6"/>
      <c r="M369" s="6"/>
      <c r="N369" s="6"/>
      <c r="O369" s="6"/>
      <c r="P369" s="6"/>
      <c r="Q369" s="6"/>
      <c r="R369" s="6"/>
      <c r="S369" s="6"/>
      <c r="T369" s="6"/>
      <c r="U369" s="6"/>
      <c r="V369" s="6"/>
      <c r="W369" s="6"/>
      <c r="X369" s="6"/>
      <c r="Y369" s="6"/>
      <c r="Z369" s="6"/>
    </row>
    <row r="370" ht="12.0" customHeight="1">
      <c r="A370" s="6"/>
      <c r="B370" s="405"/>
      <c r="C370" s="406"/>
      <c r="D370" s="7"/>
      <c r="E370" s="407"/>
      <c r="F370" s="133"/>
      <c r="G370" s="221"/>
      <c r="H370" s="6"/>
      <c r="I370" s="6"/>
      <c r="J370" s="6"/>
      <c r="K370" s="6"/>
      <c r="L370" s="6"/>
      <c r="M370" s="6"/>
      <c r="N370" s="6"/>
      <c r="O370" s="6"/>
      <c r="P370" s="6"/>
      <c r="Q370" s="6"/>
      <c r="R370" s="6"/>
      <c r="S370" s="6"/>
      <c r="T370" s="6"/>
      <c r="U370" s="6"/>
      <c r="V370" s="6"/>
      <c r="W370" s="6"/>
      <c r="X370" s="6"/>
      <c r="Y370" s="6"/>
      <c r="Z370" s="6"/>
    </row>
    <row r="371" ht="12.0" customHeight="1">
      <c r="A371" s="6"/>
      <c r="B371" s="405"/>
      <c r="C371" s="406"/>
      <c r="D371" s="7"/>
      <c r="E371" s="407"/>
      <c r="F371" s="133"/>
      <c r="G371" s="221"/>
      <c r="H371" s="6"/>
      <c r="I371" s="6"/>
      <c r="J371" s="6"/>
      <c r="K371" s="6"/>
      <c r="L371" s="6"/>
      <c r="M371" s="6"/>
      <c r="N371" s="6"/>
      <c r="O371" s="6"/>
      <c r="P371" s="6"/>
      <c r="Q371" s="6"/>
      <c r="R371" s="6"/>
      <c r="S371" s="6"/>
      <c r="T371" s="6"/>
      <c r="U371" s="6"/>
      <c r="V371" s="6"/>
      <c r="W371" s="6"/>
      <c r="X371" s="6"/>
      <c r="Y371" s="6"/>
      <c r="Z371" s="6"/>
    </row>
    <row r="372" ht="12.0" customHeight="1">
      <c r="A372" s="6"/>
      <c r="B372" s="405"/>
      <c r="C372" s="406"/>
      <c r="D372" s="7"/>
      <c r="E372" s="407"/>
      <c r="F372" s="133"/>
      <c r="G372" s="221"/>
      <c r="H372" s="6"/>
      <c r="I372" s="6"/>
      <c r="J372" s="6"/>
      <c r="K372" s="6"/>
      <c r="L372" s="6"/>
      <c r="M372" s="6"/>
      <c r="N372" s="6"/>
      <c r="O372" s="6"/>
      <c r="P372" s="6"/>
      <c r="Q372" s="6"/>
      <c r="R372" s="6"/>
      <c r="S372" s="6"/>
      <c r="T372" s="6"/>
      <c r="U372" s="6"/>
      <c r="V372" s="6"/>
      <c r="W372" s="6"/>
      <c r="X372" s="6"/>
      <c r="Y372" s="6"/>
      <c r="Z372" s="6"/>
    </row>
    <row r="373" ht="12.0" customHeight="1">
      <c r="A373" s="6"/>
      <c r="B373" s="405"/>
      <c r="C373" s="406"/>
      <c r="D373" s="7"/>
      <c r="E373" s="407"/>
      <c r="F373" s="133"/>
      <c r="G373" s="221"/>
      <c r="H373" s="6"/>
      <c r="I373" s="6"/>
      <c r="J373" s="6"/>
      <c r="K373" s="6"/>
      <c r="L373" s="6"/>
      <c r="M373" s="6"/>
      <c r="N373" s="6"/>
      <c r="O373" s="6"/>
      <c r="P373" s="6"/>
      <c r="Q373" s="6"/>
      <c r="R373" s="6"/>
      <c r="S373" s="6"/>
      <c r="T373" s="6"/>
      <c r="U373" s="6"/>
      <c r="V373" s="6"/>
      <c r="W373" s="6"/>
      <c r="X373" s="6"/>
      <c r="Y373" s="6"/>
      <c r="Z373" s="6"/>
    </row>
    <row r="374" ht="12.0" customHeight="1">
      <c r="A374" s="6"/>
      <c r="B374" s="405"/>
      <c r="C374" s="406"/>
      <c r="D374" s="7"/>
      <c r="E374" s="407"/>
      <c r="F374" s="133"/>
      <c r="G374" s="221"/>
      <c r="H374" s="6"/>
      <c r="I374" s="6"/>
      <c r="J374" s="6"/>
      <c r="K374" s="6"/>
      <c r="L374" s="6"/>
      <c r="M374" s="6"/>
      <c r="N374" s="6"/>
      <c r="O374" s="6"/>
      <c r="P374" s="6"/>
      <c r="Q374" s="6"/>
      <c r="R374" s="6"/>
      <c r="S374" s="6"/>
      <c r="T374" s="6"/>
      <c r="U374" s="6"/>
      <c r="V374" s="6"/>
      <c r="W374" s="6"/>
      <c r="X374" s="6"/>
      <c r="Y374" s="6"/>
      <c r="Z374" s="6"/>
    </row>
    <row r="375" ht="12.0" customHeight="1">
      <c r="A375" s="6"/>
      <c r="B375" s="405"/>
      <c r="C375" s="406"/>
      <c r="D375" s="7"/>
      <c r="E375" s="407"/>
      <c r="F375" s="133"/>
      <c r="G375" s="221"/>
      <c r="H375" s="6"/>
      <c r="I375" s="6"/>
      <c r="J375" s="6"/>
      <c r="K375" s="6"/>
      <c r="L375" s="6"/>
      <c r="M375" s="6"/>
      <c r="N375" s="6"/>
      <c r="O375" s="6"/>
      <c r="P375" s="6"/>
      <c r="Q375" s="6"/>
      <c r="R375" s="6"/>
      <c r="S375" s="6"/>
      <c r="T375" s="6"/>
      <c r="U375" s="6"/>
      <c r="V375" s="6"/>
      <c r="W375" s="6"/>
      <c r="X375" s="6"/>
      <c r="Y375" s="6"/>
      <c r="Z375" s="6"/>
    </row>
    <row r="376" ht="12.0" customHeight="1">
      <c r="A376" s="6"/>
      <c r="B376" s="405"/>
      <c r="C376" s="406"/>
      <c r="D376" s="7"/>
      <c r="E376" s="407"/>
      <c r="F376" s="133"/>
      <c r="G376" s="221"/>
      <c r="H376" s="6"/>
      <c r="I376" s="6"/>
      <c r="J376" s="6"/>
      <c r="K376" s="6"/>
      <c r="L376" s="6"/>
      <c r="M376" s="6"/>
      <c r="N376" s="6"/>
      <c r="O376" s="6"/>
      <c r="P376" s="6"/>
      <c r="Q376" s="6"/>
      <c r="R376" s="6"/>
      <c r="S376" s="6"/>
      <c r="T376" s="6"/>
      <c r="U376" s="6"/>
      <c r="V376" s="6"/>
      <c r="W376" s="6"/>
      <c r="X376" s="6"/>
      <c r="Y376" s="6"/>
      <c r="Z376" s="6"/>
    </row>
    <row r="377" ht="12.0" customHeight="1">
      <c r="A377" s="6"/>
      <c r="B377" s="405"/>
      <c r="C377" s="406"/>
      <c r="D377" s="7"/>
      <c r="E377" s="407"/>
      <c r="F377" s="133"/>
      <c r="G377" s="221"/>
      <c r="H377" s="6"/>
      <c r="I377" s="6"/>
      <c r="J377" s="6"/>
      <c r="K377" s="6"/>
      <c r="L377" s="6"/>
      <c r="M377" s="6"/>
      <c r="N377" s="6"/>
      <c r="O377" s="6"/>
      <c r="P377" s="6"/>
      <c r="Q377" s="6"/>
      <c r="R377" s="6"/>
      <c r="S377" s="6"/>
      <c r="T377" s="6"/>
      <c r="U377" s="6"/>
      <c r="V377" s="6"/>
      <c r="W377" s="6"/>
      <c r="X377" s="6"/>
      <c r="Y377" s="6"/>
      <c r="Z377" s="6"/>
    </row>
    <row r="378" ht="12.0" customHeight="1">
      <c r="A378" s="6"/>
      <c r="B378" s="405"/>
      <c r="C378" s="406"/>
      <c r="D378" s="7"/>
      <c r="E378" s="407"/>
      <c r="F378" s="133"/>
      <c r="G378" s="221"/>
      <c r="H378" s="6"/>
      <c r="I378" s="6"/>
      <c r="J378" s="6"/>
      <c r="K378" s="6"/>
      <c r="L378" s="6"/>
      <c r="M378" s="6"/>
      <c r="N378" s="6"/>
      <c r="O378" s="6"/>
      <c r="P378" s="6"/>
      <c r="Q378" s="6"/>
      <c r="R378" s="6"/>
      <c r="S378" s="6"/>
      <c r="T378" s="6"/>
      <c r="U378" s="6"/>
      <c r="V378" s="6"/>
      <c r="W378" s="6"/>
      <c r="X378" s="6"/>
      <c r="Y378" s="6"/>
      <c r="Z378" s="6"/>
    </row>
    <row r="379" ht="12.0" customHeight="1">
      <c r="A379" s="6"/>
      <c r="B379" s="405"/>
      <c r="C379" s="406"/>
      <c r="D379" s="7"/>
      <c r="E379" s="407"/>
      <c r="F379" s="133"/>
      <c r="G379" s="221"/>
      <c r="H379" s="6"/>
      <c r="I379" s="6"/>
      <c r="J379" s="6"/>
      <c r="K379" s="6"/>
      <c r="L379" s="6"/>
      <c r="M379" s="6"/>
      <c r="N379" s="6"/>
      <c r="O379" s="6"/>
      <c r="P379" s="6"/>
      <c r="Q379" s="6"/>
      <c r="R379" s="6"/>
      <c r="S379" s="6"/>
      <c r="T379" s="6"/>
      <c r="U379" s="6"/>
      <c r="V379" s="6"/>
      <c r="W379" s="6"/>
      <c r="X379" s="6"/>
      <c r="Y379" s="6"/>
      <c r="Z379" s="6"/>
    </row>
    <row r="380" ht="12.0" customHeight="1">
      <c r="A380" s="6"/>
      <c r="B380" s="405"/>
      <c r="C380" s="406"/>
      <c r="D380" s="7"/>
      <c r="E380" s="407"/>
      <c r="F380" s="133"/>
      <c r="G380" s="221"/>
      <c r="H380" s="6"/>
      <c r="I380" s="6"/>
      <c r="J380" s="6"/>
      <c r="K380" s="6"/>
      <c r="L380" s="6"/>
      <c r="M380" s="6"/>
      <c r="N380" s="6"/>
      <c r="O380" s="6"/>
      <c r="P380" s="6"/>
      <c r="Q380" s="6"/>
      <c r="R380" s="6"/>
      <c r="S380" s="6"/>
      <c r="T380" s="6"/>
      <c r="U380" s="6"/>
      <c r="V380" s="6"/>
      <c r="W380" s="6"/>
      <c r="X380" s="6"/>
      <c r="Y380" s="6"/>
      <c r="Z380" s="6"/>
    </row>
    <row r="381" ht="12.0" customHeight="1">
      <c r="A381" s="6"/>
      <c r="B381" s="405"/>
      <c r="C381" s="406"/>
      <c r="D381" s="7"/>
      <c r="E381" s="407"/>
      <c r="F381" s="133"/>
      <c r="G381" s="221"/>
      <c r="H381" s="6"/>
      <c r="I381" s="6"/>
      <c r="J381" s="6"/>
      <c r="K381" s="6"/>
      <c r="L381" s="6"/>
      <c r="M381" s="6"/>
      <c r="N381" s="6"/>
      <c r="O381" s="6"/>
      <c r="P381" s="6"/>
      <c r="Q381" s="6"/>
      <c r="R381" s="6"/>
      <c r="S381" s="6"/>
      <c r="T381" s="6"/>
      <c r="U381" s="6"/>
      <c r="V381" s="6"/>
      <c r="W381" s="6"/>
      <c r="X381" s="6"/>
      <c r="Y381" s="6"/>
      <c r="Z381" s="6"/>
    </row>
    <row r="382" ht="12.0" customHeight="1">
      <c r="A382" s="6"/>
      <c r="B382" s="405"/>
      <c r="C382" s="406"/>
      <c r="D382" s="7"/>
      <c r="E382" s="407"/>
      <c r="F382" s="133"/>
      <c r="G382" s="221"/>
      <c r="H382" s="6"/>
      <c r="I382" s="6"/>
      <c r="J382" s="6"/>
      <c r="K382" s="6"/>
      <c r="L382" s="6"/>
      <c r="M382" s="6"/>
      <c r="N382" s="6"/>
      <c r="O382" s="6"/>
      <c r="P382" s="6"/>
      <c r="Q382" s="6"/>
      <c r="R382" s="6"/>
      <c r="S382" s="6"/>
      <c r="T382" s="6"/>
      <c r="U382" s="6"/>
      <c r="V382" s="6"/>
      <c r="W382" s="6"/>
      <c r="X382" s="6"/>
      <c r="Y382" s="6"/>
      <c r="Z382" s="6"/>
    </row>
    <row r="383" ht="12.0" customHeight="1">
      <c r="A383" s="6"/>
      <c r="B383" s="405"/>
      <c r="C383" s="406"/>
      <c r="D383" s="7"/>
      <c r="E383" s="407"/>
      <c r="F383" s="133"/>
      <c r="G383" s="221"/>
      <c r="H383" s="6"/>
      <c r="I383" s="6"/>
      <c r="J383" s="6"/>
      <c r="K383" s="6"/>
      <c r="L383" s="6"/>
      <c r="M383" s="6"/>
      <c r="N383" s="6"/>
      <c r="O383" s="6"/>
      <c r="P383" s="6"/>
      <c r="Q383" s="6"/>
      <c r="R383" s="6"/>
      <c r="S383" s="6"/>
      <c r="T383" s="6"/>
      <c r="U383" s="6"/>
      <c r="V383" s="6"/>
      <c r="W383" s="6"/>
      <c r="X383" s="6"/>
      <c r="Y383" s="6"/>
      <c r="Z383" s="6"/>
    </row>
    <row r="384" ht="12.0" customHeight="1">
      <c r="A384" s="6"/>
      <c r="B384" s="405"/>
      <c r="C384" s="406"/>
      <c r="D384" s="7"/>
      <c r="E384" s="407"/>
      <c r="F384" s="133"/>
      <c r="G384" s="221"/>
      <c r="H384" s="6"/>
      <c r="I384" s="6"/>
      <c r="J384" s="6"/>
      <c r="K384" s="6"/>
      <c r="L384" s="6"/>
      <c r="M384" s="6"/>
      <c r="N384" s="6"/>
      <c r="O384" s="6"/>
      <c r="P384" s="6"/>
      <c r="Q384" s="6"/>
      <c r="R384" s="6"/>
      <c r="S384" s="6"/>
      <c r="T384" s="6"/>
      <c r="U384" s="6"/>
      <c r="V384" s="6"/>
      <c r="W384" s="6"/>
      <c r="X384" s="6"/>
      <c r="Y384" s="6"/>
      <c r="Z384" s="6"/>
    </row>
    <row r="385" ht="12.0" customHeight="1">
      <c r="A385" s="6"/>
      <c r="B385" s="405"/>
      <c r="C385" s="406"/>
      <c r="D385" s="7"/>
      <c r="E385" s="407"/>
      <c r="F385" s="133"/>
      <c r="G385" s="221"/>
      <c r="H385" s="6"/>
      <c r="I385" s="6"/>
      <c r="J385" s="6"/>
      <c r="K385" s="6"/>
      <c r="L385" s="6"/>
      <c r="M385" s="6"/>
      <c r="N385" s="6"/>
      <c r="O385" s="6"/>
      <c r="P385" s="6"/>
      <c r="Q385" s="6"/>
      <c r="R385" s="6"/>
      <c r="S385" s="6"/>
      <c r="T385" s="6"/>
      <c r="U385" s="6"/>
      <c r="V385" s="6"/>
      <c r="W385" s="6"/>
      <c r="X385" s="6"/>
      <c r="Y385" s="6"/>
      <c r="Z385" s="6"/>
    </row>
    <row r="386" ht="12.0" customHeight="1">
      <c r="A386" s="6"/>
      <c r="B386" s="405"/>
      <c r="C386" s="406"/>
      <c r="D386" s="7"/>
      <c r="E386" s="407"/>
      <c r="F386" s="133"/>
      <c r="G386" s="221"/>
      <c r="H386" s="6"/>
      <c r="I386" s="6"/>
      <c r="J386" s="6"/>
      <c r="K386" s="6"/>
      <c r="L386" s="6"/>
      <c r="M386" s="6"/>
      <c r="N386" s="6"/>
      <c r="O386" s="6"/>
      <c r="P386" s="6"/>
      <c r="Q386" s="6"/>
      <c r="R386" s="6"/>
      <c r="S386" s="6"/>
      <c r="T386" s="6"/>
      <c r="U386" s="6"/>
      <c r="V386" s="6"/>
      <c r="W386" s="6"/>
      <c r="X386" s="6"/>
      <c r="Y386" s="6"/>
      <c r="Z386" s="6"/>
    </row>
    <row r="387" ht="12.0" customHeight="1">
      <c r="A387" s="6"/>
      <c r="B387" s="405"/>
      <c r="C387" s="406"/>
      <c r="D387" s="7"/>
      <c r="E387" s="407"/>
      <c r="F387" s="133"/>
      <c r="G387" s="221"/>
      <c r="H387" s="6"/>
      <c r="I387" s="6"/>
      <c r="J387" s="6"/>
      <c r="K387" s="6"/>
      <c r="L387" s="6"/>
      <c r="M387" s="6"/>
      <c r="N387" s="6"/>
      <c r="O387" s="6"/>
      <c r="P387" s="6"/>
      <c r="Q387" s="6"/>
      <c r="R387" s="6"/>
      <c r="S387" s="6"/>
      <c r="T387" s="6"/>
      <c r="U387" s="6"/>
      <c r="V387" s="6"/>
      <c r="W387" s="6"/>
      <c r="X387" s="6"/>
      <c r="Y387" s="6"/>
      <c r="Z387" s="6"/>
    </row>
    <row r="388" ht="12.0" customHeight="1">
      <c r="A388" s="6"/>
      <c r="B388" s="405"/>
      <c r="C388" s="406"/>
      <c r="D388" s="7"/>
      <c r="E388" s="407"/>
      <c r="F388" s="133"/>
      <c r="G388" s="221"/>
      <c r="H388" s="6"/>
      <c r="I388" s="6"/>
      <c r="J388" s="6"/>
      <c r="K388" s="6"/>
      <c r="L388" s="6"/>
      <c r="M388" s="6"/>
      <c r="N388" s="6"/>
      <c r="O388" s="6"/>
      <c r="P388" s="6"/>
      <c r="Q388" s="6"/>
      <c r="R388" s="6"/>
      <c r="S388" s="6"/>
      <c r="T388" s="6"/>
      <c r="U388" s="6"/>
      <c r="V388" s="6"/>
      <c r="W388" s="6"/>
      <c r="X388" s="6"/>
      <c r="Y388" s="6"/>
      <c r="Z388" s="6"/>
    </row>
    <row r="389" ht="12.0" customHeight="1">
      <c r="A389" s="6"/>
      <c r="B389" s="405"/>
      <c r="C389" s="406"/>
      <c r="D389" s="7"/>
      <c r="E389" s="407"/>
      <c r="F389" s="133"/>
      <c r="G389" s="221"/>
      <c r="H389" s="6"/>
      <c r="I389" s="6"/>
      <c r="J389" s="6"/>
      <c r="K389" s="6"/>
      <c r="L389" s="6"/>
      <c r="M389" s="6"/>
      <c r="N389" s="6"/>
      <c r="O389" s="6"/>
      <c r="P389" s="6"/>
      <c r="Q389" s="6"/>
      <c r="R389" s="6"/>
      <c r="S389" s="6"/>
      <c r="T389" s="6"/>
      <c r="U389" s="6"/>
      <c r="V389" s="6"/>
      <c r="W389" s="6"/>
      <c r="X389" s="6"/>
      <c r="Y389" s="6"/>
      <c r="Z389" s="6"/>
    </row>
    <row r="390" ht="12.0" customHeight="1">
      <c r="A390" s="6"/>
      <c r="B390" s="405"/>
      <c r="C390" s="406"/>
      <c r="D390" s="7"/>
      <c r="E390" s="407"/>
      <c r="F390" s="133"/>
      <c r="G390" s="221"/>
      <c r="H390" s="6"/>
      <c r="I390" s="6"/>
      <c r="J390" s="6"/>
      <c r="K390" s="6"/>
      <c r="L390" s="6"/>
      <c r="M390" s="6"/>
      <c r="N390" s="6"/>
      <c r="O390" s="6"/>
      <c r="P390" s="6"/>
      <c r="Q390" s="6"/>
      <c r="R390" s="6"/>
      <c r="S390" s="6"/>
      <c r="T390" s="6"/>
      <c r="U390" s="6"/>
      <c r="V390" s="6"/>
      <c r="W390" s="6"/>
      <c r="X390" s="6"/>
      <c r="Y390" s="6"/>
      <c r="Z390" s="6"/>
    </row>
    <row r="391" ht="12.0" customHeight="1">
      <c r="A391" s="6"/>
      <c r="B391" s="405"/>
      <c r="C391" s="406"/>
      <c r="D391" s="7"/>
      <c r="E391" s="407"/>
      <c r="F391" s="133"/>
      <c r="G391" s="221"/>
      <c r="H391" s="6"/>
      <c r="I391" s="6"/>
      <c r="J391" s="6"/>
      <c r="K391" s="6"/>
      <c r="L391" s="6"/>
      <c r="M391" s="6"/>
      <c r="N391" s="6"/>
      <c r="O391" s="6"/>
      <c r="P391" s="6"/>
      <c r="Q391" s="6"/>
      <c r="R391" s="6"/>
      <c r="S391" s="6"/>
      <c r="T391" s="6"/>
      <c r="U391" s="6"/>
      <c r="V391" s="6"/>
      <c r="W391" s="6"/>
      <c r="X391" s="6"/>
      <c r="Y391" s="6"/>
      <c r="Z391" s="6"/>
    </row>
    <row r="392" ht="12.0" customHeight="1">
      <c r="A392" s="6"/>
      <c r="B392" s="405"/>
      <c r="C392" s="406"/>
      <c r="D392" s="7"/>
      <c r="E392" s="407"/>
      <c r="F392" s="133"/>
      <c r="G392" s="221"/>
      <c r="H392" s="6"/>
      <c r="I392" s="6"/>
      <c r="J392" s="6"/>
      <c r="K392" s="6"/>
      <c r="L392" s="6"/>
      <c r="M392" s="6"/>
      <c r="N392" s="6"/>
      <c r="O392" s="6"/>
      <c r="P392" s="6"/>
      <c r="Q392" s="6"/>
      <c r="R392" s="6"/>
      <c r="S392" s="6"/>
      <c r="T392" s="6"/>
      <c r="U392" s="6"/>
      <c r="V392" s="6"/>
      <c r="W392" s="6"/>
      <c r="X392" s="6"/>
      <c r="Y392" s="6"/>
      <c r="Z392" s="6"/>
    </row>
    <row r="393" ht="12.0" customHeight="1">
      <c r="A393" s="6"/>
      <c r="B393" s="405"/>
      <c r="C393" s="406"/>
      <c r="D393" s="7"/>
      <c r="E393" s="407"/>
      <c r="F393" s="133"/>
      <c r="G393" s="221"/>
      <c r="H393" s="6"/>
      <c r="I393" s="6"/>
      <c r="J393" s="6"/>
      <c r="K393" s="6"/>
      <c r="L393" s="6"/>
      <c r="M393" s="6"/>
      <c r="N393" s="6"/>
      <c r="O393" s="6"/>
      <c r="P393" s="6"/>
      <c r="Q393" s="6"/>
      <c r="R393" s="6"/>
      <c r="S393" s="6"/>
      <c r="T393" s="6"/>
      <c r="U393" s="6"/>
      <c r="V393" s="6"/>
      <c r="W393" s="6"/>
      <c r="X393" s="6"/>
      <c r="Y393" s="6"/>
      <c r="Z393" s="6"/>
    </row>
    <row r="394" ht="12.0" customHeight="1">
      <c r="A394" s="6"/>
      <c r="B394" s="405"/>
      <c r="C394" s="406"/>
      <c r="D394" s="7"/>
      <c r="E394" s="407"/>
      <c r="F394" s="133"/>
      <c r="G394" s="221"/>
      <c r="H394" s="6"/>
      <c r="I394" s="6"/>
      <c r="J394" s="6"/>
      <c r="K394" s="6"/>
      <c r="L394" s="6"/>
      <c r="M394" s="6"/>
      <c r="N394" s="6"/>
      <c r="O394" s="6"/>
      <c r="P394" s="6"/>
      <c r="Q394" s="6"/>
      <c r="R394" s="6"/>
      <c r="S394" s="6"/>
      <c r="T394" s="6"/>
      <c r="U394" s="6"/>
      <c r="V394" s="6"/>
      <c r="W394" s="6"/>
      <c r="X394" s="6"/>
      <c r="Y394" s="6"/>
      <c r="Z394" s="6"/>
    </row>
    <row r="395" ht="12.0" customHeight="1">
      <c r="A395" s="6"/>
      <c r="B395" s="405"/>
      <c r="C395" s="406"/>
      <c r="D395" s="7"/>
      <c r="E395" s="407"/>
      <c r="F395" s="133"/>
      <c r="G395" s="221"/>
      <c r="H395" s="6"/>
      <c r="I395" s="6"/>
      <c r="J395" s="6"/>
      <c r="K395" s="6"/>
      <c r="L395" s="6"/>
      <c r="M395" s="6"/>
      <c r="N395" s="6"/>
      <c r="O395" s="6"/>
      <c r="P395" s="6"/>
      <c r="Q395" s="6"/>
      <c r="R395" s="6"/>
      <c r="S395" s="6"/>
      <c r="T395" s="6"/>
      <c r="U395" s="6"/>
      <c r="V395" s="6"/>
      <c r="W395" s="6"/>
      <c r="X395" s="6"/>
      <c r="Y395" s="6"/>
      <c r="Z395" s="6"/>
    </row>
    <row r="396" ht="12.0" customHeight="1">
      <c r="A396" s="6"/>
      <c r="B396" s="405"/>
      <c r="C396" s="406"/>
      <c r="D396" s="7"/>
      <c r="E396" s="407"/>
      <c r="F396" s="133"/>
      <c r="G396" s="221"/>
      <c r="H396" s="6"/>
      <c r="I396" s="6"/>
      <c r="J396" s="6"/>
      <c r="K396" s="6"/>
      <c r="L396" s="6"/>
      <c r="M396" s="6"/>
      <c r="N396" s="6"/>
      <c r="O396" s="6"/>
      <c r="P396" s="6"/>
      <c r="Q396" s="6"/>
      <c r="R396" s="6"/>
      <c r="S396" s="6"/>
      <c r="T396" s="6"/>
      <c r="U396" s="6"/>
      <c r="V396" s="6"/>
      <c r="W396" s="6"/>
      <c r="X396" s="6"/>
      <c r="Y396" s="6"/>
      <c r="Z396" s="6"/>
    </row>
    <row r="397" ht="12.0" customHeight="1">
      <c r="A397" s="6"/>
      <c r="B397" s="405"/>
      <c r="C397" s="406"/>
      <c r="D397" s="7"/>
      <c r="E397" s="407"/>
      <c r="F397" s="133"/>
      <c r="G397" s="221"/>
      <c r="H397" s="6"/>
      <c r="I397" s="6"/>
      <c r="J397" s="6"/>
      <c r="K397" s="6"/>
      <c r="L397" s="6"/>
      <c r="M397" s="6"/>
      <c r="N397" s="6"/>
      <c r="O397" s="6"/>
      <c r="P397" s="6"/>
      <c r="Q397" s="6"/>
      <c r="R397" s="6"/>
      <c r="S397" s="6"/>
      <c r="T397" s="6"/>
      <c r="U397" s="6"/>
      <c r="V397" s="6"/>
      <c r="W397" s="6"/>
      <c r="X397" s="6"/>
      <c r="Y397" s="6"/>
      <c r="Z397" s="6"/>
    </row>
    <row r="398" ht="12.0" customHeight="1">
      <c r="A398" s="6"/>
      <c r="B398" s="405"/>
      <c r="C398" s="406"/>
      <c r="D398" s="7"/>
      <c r="E398" s="407"/>
      <c r="F398" s="133"/>
      <c r="G398" s="221"/>
      <c r="H398" s="6"/>
      <c r="I398" s="6"/>
      <c r="J398" s="6"/>
      <c r="K398" s="6"/>
      <c r="L398" s="6"/>
      <c r="M398" s="6"/>
      <c r="N398" s="6"/>
      <c r="O398" s="6"/>
      <c r="P398" s="6"/>
      <c r="Q398" s="6"/>
      <c r="R398" s="6"/>
      <c r="S398" s="6"/>
      <c r="T398" s="6"/>
      <c r="U398" s="6"/>
      <c r="V398" s="6"/>
      <c r="W398" s="6"/>
      <c r="X398" s="6"/>
      <c r="Y398" s="6"/>
      <c r="Z398" s="6"/>
    </row>
    <row r="399" ht="12.0" customHeight="1">
      <c r="A399" s="6"/>
      <c r="B399" s="405"/>
      <c r="C399" s="406"/>
      <c r="D399" s="7"/>
      <c r="E399" s="407"/>
      <c r="F399" s="133"/>
      <c r="G399" s="221"/>
      <c r="H399" s="6"/>
      <c r="I399" s="6"/>
      <c r="J399" s="6"/>
      <c r="K399" s="6"/>
      <c r="L399" s="6"/>
      <c r="M399" s="6"/>
      <c r="N399" s="6"/>
      <c r="O399" s="6"/>
      <c r="P399" s="6"/>
      <c r="Q399" s="6"/>
      <c r="R399" s="6"/>
      <c r="S399" s="6"/>
      <c r="T399" s="6"/>
      <c r="U399" s="6"/>
      <c r="V399" s="6"/>
      <c r="W399" s="6"/>
      <c r="X399" s="6"/>
      <c r="Y399" s="6"/>
      <c r="Z399" s="6"/>
    </row>
    <row r="400" ht="12.0" customHeight="1">
      <c r="A400" s="6"/>
      <c r="B400" s="405"/>
      <c r="C400" s="406"/>
      <c r="D400" s="7"/>
      <c r="E400" s="407"/>
      <c r="F400" s="133"/>
      <c r="G400" s="221"/>
      <c r="H400" s="6"/>
      <c r="I400" s="6"/>
      <c r="J400" s="6"/>
      <c r="K400" s="6"/>
      <c r="L400" s="6"/>
      <c r="M400" s="6"/>
      <c r="N400" s="6"/>
      <c r="O400" s="6"/>
      <c r="P400" s="6"/>
      <c r="Q400" s="6"/>
      <c r="R400" s="6"/>
      <c r="S400" s="6"/>
      <c r="T400" s="6"/>
      <c r="U400" s="6"/>
      <c r="V400" s="6"/>
      <c r="W400" s="6"/>
      <c r="X400" s="6"/>
      <c r="Y400" s="6"/>
      <c r="Z400" s="6"/>
    </row>
    <row r="401" ht="12.0" customHeight="1">
      <c r="A401" s="6"/>
      <c r="B401" s="405"/>
      <c r="C401" s="406"/>
      <c r="D401" s="7"/>
      <c r="E401" s="407"/>
      <c r="F401" s="133"/>
      <c r="G401" s="221"/>
      <c r="H401" s="6"/>
      <c r="I401" s="6"/>
      <c r="J401" s="6"/>
      <c r="K401" s="6"/>
      <c r="L401" s="6"/>
      <c r="M401" s="6"/>
      <c r="N401" s="6"/>
      <c r="O401" s="6"/>
      <c r="P401" s="6"/>
      <c r="Q401" s="6"/>
      <c r="R401" s="6"/>
      <c r="S401" s="6"/>
      <c r="T401" s="6"/>
      <c r="U401" s="6"/>
      <c r="V401" s="6"/>
      <c r="W401" s="6"/>
      <c r="X401" s="6"/>
      <c r="Y401" s="6"/>
      <c r="Z401" s="6"/>
    </row>
    <row r="402" ht="12.0" customHeight="1">
      <c r="A402" s="6"/>
      <c r="B402" s="405"/>
      <c r="C402" s="406"/>
      <c r="D402" s="7"/>
      <c r="E402" s="407"/>
      <c r="F402" s="133"/>
      <c r="G402" s="221"/>
      <c r="H402" s="6"/>
      <c r="I402" s="6"/>
      <c r="J402" s="6"/>
      <c r="K402" s="6"/>
      <c r="L402" s="6"/>
      <c r="M402" s="6"/>
      <c r="N402" s="6"/>
      <c r="O402" s="6"/>
      <c r="P402" s="6"/>
      <c r="Q402" s="6"/>
      <c r="R402" s="6"/>
      <c r="S402" s="6"/>
      <c r="T402" s="6"/>
      <c r="U402" s="6"/>
      <c r="V402" s="6"/>
      <c r="W402" s="6"/>
      <c r="X402" s="6"/>
      <c r="Y402" s="6"/>
      <c r="Z402" s="6"/>
    </row>
    <row r="403" ht="12.0" customHeight="1">
      <c r="A403" s="6"/>
      <c r="B403" s="405"/>
      <c r="C403" s="406"/>
      <c r="D403" s="7"/>
      <c r="E403" s="407"/>
      <c r="F403" s="133"/>
      <c r="G403" s="221"/>
      <c r="H403" s="6"/>
      <c r="I403" s="6"/>
      <c r="J403" s="6"/>
      <c r="K403" s="6"/>
      <c r="L403" s="6"/>
      <c r="M403" s="6"/>
      <c r="N403" s="6"/>
      <c r="O403" s="6"/>
      <c r="P403" s="6"/>
      <c r="Q403" s="6"/>
      <c r="R403" s="6"/>
      <c r="S403" s="6"/>
      <c r="T403" s="6"/>
      <c r="U403" s="6"/>
      <c r="V403" s="6"/>
      <c r="W403" s="6"/>
      <c r="X403" s="6"/>
      <c r="Y403" s="6"/>
      <c r="Z403" s="6"/>
    </row>
    <row r="404" ht="12.0" customHeight="1">
      <c r="A404" s="6"/>
      <c r="B404" s="405"/>
      <c r="C404" s="406"/>
      <c r="D404" s="7"/>
      <c r="E404" s="407"/>
      <c r="F404" s="133"/>
      <c r="G404" s="221"/>
      <c r="H404" s="6"/>
      <c r="I404" s="6"/>
      <c r="J404" s="6"/>
      <c r="K404" s="6"/>
      <c r="L404" s="6"/>
      <c r="M404" s="6"/>
      <c r="N404" s="6"/>
      <c r="O404" s="6"/>
      <c r="P404" s="6"/>
      <c r="Q404" s="6"/>
      <c r="R404" s="6"/>
      <c r="S404" s="6"/>
      <c r="T404" s="6"/>
      <c r="U404" s="6"/>
      <c r="V404" s="6"/>
      <c r="W404" s="6"/>
      <c r="X404" s="6"/>
      <c r="Y404" s="6"/>
      <c r="Z404" s="6"/>
    </row>
    <row r="405" ht="12.0" customHeight="1">
      <c r="A405" s="6"/>
      <c r="B405" s="405"/>
      <c r="C405" s="406"/>
      <c r="D405" s="7"/>
      <c r="E405" s="407"/>
      <c r="F405" s="133"/>
      <c r="G405" s="221"/>
      <c r="H405" s="6"/>
      <c r="I405" s="6"/>
      <c r="J405" s="6"/>
      <c r="K405" s="6"/>
      <c r="L405" s="6"/>
      <c r="M405" s="6"/>
      <c r="N405" s="6"/>
      <c r="O405" s="6"/>
      <c r="P405" s="6"/>
      <c r="Q405" s="6"/>
      <c r="R405" s="6"/>
      <c r="S405" s="6"/>
      <c r="T405" s="6"/>
      <c r="U405" s="6"/>
      <c r="V405" s="6"/>
      <c r="W405" s="6"/>
      <c r="X405" s="6"/>
      <c r="Y405" s="6"/>
      <c r="Z405" s="6"/>
    </row>
    <row r="406" ht="12.0" customHeight="1">
      <c r="A406" s="6"/>
      <c r="B406" s="405"/>
      <c r="C406" s="406"/>
      <c r="D406" s="7"/>
      <c r="E406" s="407"/>
      <c r="F406" s="133"/>
      <c r="G406" s="221"/>
      <c r="H406" s="6"/>
      <c r="I406" s="6"/>
      <c r="J406" s="6"/>
      <c r="K406" s="6"/>
      <c r="L406" s="6"/>
      <c r="M406" s="6"/>
      <c r="N406" s="6"/>
      <c r="O406" s="6"/>
      <c r="P406" s="6"/>
      <c r="Q406" s="6"/>
      <c r="R406" s="6"/>
      <c r="S406" s="6"/>
      <c r="T406" s="6"/>
      <c r="U406" s="6"/>
      <c r="V406" s="6"/>
      <c r="W406" s="6"/>
      <c r="X406" s="6"/>
      <c r="Y406" s="6"/>
      <c r="Z406" s="6"/>
    </row>
    <row r="407" ht="12.0" customHeight="1">
      <c r="A407" s="6"/>
      <c r="B407" s="405"/>
      <c r="C407" s="406"/>
      <c r="D407" s="7"/>
      <c r="E407" s="407"/>
      <c r="F407" s="133"/>
      <c r="G407" s="221"/>
      <c r="H407" s="6"/>
      <c r="I407" s="6"/>
      <c r="J407" s="6"/>
      <c r="K407" s="6"/>
      <c r="L407" s="6"/>
      <c r="M407" s="6"/>
      <c r="N407" s="6"/>
      <c r="O407" s="6"/>
      <c r="P407" s="6"/>
      <c r="Q407" s="6"/>
      <c r="R407" s="6"/>
      <c r="S407" s="6"/>
      <c r="T407" s="6"/>
      <c r="U407" s="6"/>
      <c r="V407" s="6"/>
      <c r="W407" s="6"/>
      <c r="X407" s="6"/>
      <c r="Y407" s="6"/>
      <c r="Z407" s="6"/>
    </row>
    <row r="408" ht="12.0" customHeight="1">
      <c r="A408" s="6"/>
      <c r="B408" s="405"/>
      <c r="C408" s="406"/>
      <c r="D408" s="7"/>
      <c r="E408" s="407"/>
      <c r="F408" s="133"/>
      <c r="G408" s="221"/>
      <c r="H408" s="6"/>
      <c r="I408" s="6"/>
      <c r="J408" s="6"/>
      <c r="K408" s="6"/>
      <c r="L408" s="6"/>
      <c r="M408" s="6"/>
      <c r="N408" s="6"/>
      <c r="O408" s="6"/>
      <c r="P408" s="6"/>
      <c r="Q408" s="6"/>
      <c r="R408" s="6"/>
      <c r="S408" s="6"/>
      <c r="T408" s="6"/>
      <c r="U408" s="6"/>
      <c r="V408" s="6"/>
      <c r="W408" s="6"/>
      <c r="X408" s="6"/>
      <c r="Y408" s="6"/>
      <c r="Z408" s="6"/>
    </row>
    <row r="409" ht="12.0" customHeight="1">
      <c r="A409" s="6"/>
      <c r="B409" s="405"/>
      <c r="C409" s="406"/>
      <c r="D409" s="7"/>
      <c r="E409" s="407"/>
      <c r="F409" s="133"/>
      <c r="G409" s="221"/>
      <c r="H409" s="6"/>
      <c r="I409" s="6"/>
      <c r="J409" s="6"/>
      <c r="K409" s="6"/>
      <c r="L409" s="6"/>
      <c r="M409" s="6"/>
      <c r="N409" s="6"/>
      <c r="O409" s="6"/>
      <c r="P409" s="6"/>
      <c r="Q409" s="6"/>
      <c r="R409" s="6"/>
      <c r="S409" s="6"/>
      <c r="T409" s="6"/>
      <c r="U409" s="6"/>
      <c r="V409" s="6"/>
      <c r="W409" s="6"/>
      <c r="X409" s="6"/>
      <c r="Y409" s="6"/>
      <c r="Z409" s="6"/>
    </row>
    <row r="410" ht="12.0" customHeight="1">
      <c r="A410" s="6"/>
      <c r="B410" s="405"/>
      <c r="C410" s="406"/>
      <c r="D410" s="7"/>
      <c r="E410" s="407"/>
      <c r="F410" s="133"/>
      <c r="G410" s="221"/>
      <c r="H410" s="6"/>
      <c r="I410" s="6"/>
      <c r="J410" s="6"/>
      <c r="K410" s="6"/>
      <c r="L410" s="6"/>
      <c r="M410" s="6"/>
      <c r="N410" s="6"/>
      <c r="O410" s="6"/>
      <c r="P410" s="6"/>
      <c r="Q410" s="6"/>
      <c r="R410" s="6"/>
      <c r="S410" s="6"/>
      <c r="T410" s="6"/>
      <c r="U410" s="6"/>
      <c r="V410" s="6"/>
      <c r="W410" s="6"/>
      <c r="X410" s="6"/>
      <c r="Y410" s="6"/>
      <c r="Z410" s="6"/>
    </row>
    <row r="411" ht="12.0" customHeight="1">
      <c r="A411" s="6"/>
      <c r="B411" s="405"/>
      <c r="C411" s="406"/>
      <c r="D411" s="7"/>
      <c r="E411" s="407"/>
      <c r="F411" s="133"/>
      <c r="G411" s="221"/>
      <c r="H411" s="6"/>
      <c r="I411" s="6"/>
      <c r="J411" s="6"/>
      <c r="K411" s="6"/>
      <c r="L411" s="6"/>
      <c r="M411" s="6"/>
      <c r="N411" s="6"/>
      <c r="O411" s="6"/>
      <c r="P411" s="6"/>
      <c r="Q411" s="6"/>
      <c r="R411" s="6"/>
      <c r="S411" s="6"/>
      <c r="T411" s="6"/>
      <c r="U411" s="6"/>
      <c r="V411" s="6"/>
      <c r="W411" s="6"/>
      <c r="X411" s="6"/>
      <c r="Y411" s="6"/>
      <c r="Z411" s="6"/>
    </row>
    <row r="412" ht="12.0" customHeight="1">
      <c r="A412" s="6"/>
      <c r="B412" s="405"/>
      <c r="C412" s="406"/>
      <c r="D412" s="7"/>
      <c r="E412" s="407"/>
      <c r="F412" s="133"/>
      <c r="G412" s="221"/>
      <c r="H412" s="6"/>
      <c r="I412" s="6"/>
      <c r="J412" s="6"/>
      <c r="K412" s="6"/>
      <c r="L412" s="6"/>
      <c r="M412" s="6"/>
      <c r="N412" s="6"/>
      <c r="O412" s="6"/>
      <c r="P412" s="6"/>
      <c r="Q412" s="6"/>
      <c r="R412" s="6"/>
      <c r="S412" s="6"/>
      <c r="T412" s="6"/>
      <c r="U412" s="6"/>
      <c r="V412" s="6"/>
      <c r="W412" s="6"/>
      <c r="X412" s="6"/>
      <c r="Y412" s="6"/>
      <c r="Z412" s="6"/>
    </row>
    <row r="413" ht="12.0" customHeight="1">
      <c r="A413" s="6"/>
      <c r="B413" s="405"/>
      <c r="C413" s="406"/>
      <c r="D413" s="7"/>
      <c r="E413" s="407"/>
      <c r="F413" s="133"/>
      <c r="G413" s="221"/>
      <c r="H413" s="6"/>
      <c r="I413" s="6"/>
      <c r="J413" s="6"/>
      <c r="K413" s="6"/>
      <c r="L413" s="6"/>
      <c r="M413" s="6"/>
      <c r="N413" s="6"/>
      <c r="O413" s="6"/>
      <c r="P413" s="6"/>
      <c r="Q413" s="6"/>
      <c r="R413" s="6"/>
      <c r="S413" s="6"/>
      <c r="T413" s="6"/>
      <c r="U413" s="6"/>
      <c r="V413" s="6"/>
      <c r="W413" s="6"/>
      <c r="X413" s="6"/>
      <c r="Y413" s="6"/>
      <c r="Z413" s="6"/>
    </row>
    <row r="414" ht="12.0" customHeight="1">
      <c r="A414" s="6"/>
      <c r="B414" s="405"/>
      <c r="C414" s="406"/>
      <c r="D414" s="7"/>
      <c r="E414" s="407"/>
      <c r="F414" s="133"/>
      <c r="G414" s="221"/>
      <c r="H414" s="6"/>
      <c r="I414" s="6"/>
      <c r="J414" s="6"/>
      <c r="K414" s="6"/>
      <c r="L414" s="6"/>
      <c r="M414" s="6"/>
      <c r="N414" s="6"/>
      <c r="O414" s="6"/>
      <c r="P414" s="6"/>
      <c r="Q414" s="6"/>
      <c r="R414" s="6"/>
      <c r="S414" s="6"/>
      <c r="T414" s="6"/>
      <c r="U414" s="6"/>
      <c r="V414" s="6"/>
      <c r="W414" s="6"/>
      <c r="X414" s="6"/>
      <c r="Y414" s="6"/>
      <c r="Z414" s="6"/>
    </row>
    <row r="415" ht="12.0" customHeight="1">
      <c r="A415" s="6"/>
      <c r="B415" s="405"/>
      <c r="C415" s="406"/>
      <c r="D415" s="7"/>
      <c r="E415" s="407"/>
      <c r="F415" s="133"/>
      <c r="G415" s="221"/>
      <c r="H415" s="6"/>
      <c r="I415" s="6"/>
      <c r="J415" s="6"/>
      <c r="K415" s="6"/>
      <c r="L415" s="6"/>
      <c r="M415" s="6"/>
      <c r="N415" s="6"/>
      <c r="O415" s="6"/>
      <c r="P415" s="6"/>
      <c r="Q415" s="6"/>
      <c r="R415" s="6"/>
      <c r="S415" s="6"/>
      <c r="T415" s="6"/>
      <c r="U415" s="6"/>
      <c r="V415" s="6"/>
      <c r="W415" s="6"/>
      <c r="X415" s="6"/>
      <c r="Y415" s="6"/>
      <c r="Z415" s="6"/>
    </row>
    <row r="416" ht="12.0" customHeight="1">
      <c r="A416" s="6"/>
      <c r="B416" s="405"/>
      <c r="C416" s="406"/>
      <c r="D416" s="7"/>
      <c r="E416" s="407"/>
      <c r="F416" s="133"/>
      <c r="G416" s="221"/>
      <c r="H416" s="6"/>
      <c r="I416" s="6"/>
      <c r="J416" s="6"/>
      <c r="K416" s="6"/>
      <c r="L416" s="6"/>
      <c r="M416" s="6"/>
      <c r="N416" s="6"/>
      <c r="O416" s="6"/>
      <c r="P416" s="6"/>
      <c r="Q416" s="6"/>
      <c r="R416" s="6"/>
      <c r="S416" s="6"/>
      <c r="T416" s="6"/>
      <c r="U416" s="6"/>
      <c r="V416" s="6"/>
      <c r="W416" s="6"/>
      <c r="X416" s="6"/>
      <c r="Y416" s="6"/>
      <c r="Z416" s="6"/>
    </row>
    <row r="417" ht="12.0" customHeight="1">
      <c r="A417" s="6"/>
      <c r="B417" s="405"/>
      <c r="C417" s="406"/>
      <c r="D417" s="7"/>
      <c r="E417" s="407"/>
      <c r="F417" s="133"/>
      <c r="G417" s="221"/>
      <c r="H417" s="6"/>
      <c r="I417" s="6"/>
      <c r="J417" s="6"/>
      <c r="K417" s="6"/>
      <c r="L417" s="6"/>
      <c r="M417" s="6"/>
      <c r="N417" s="6"/>
      <c r="O417" s="6"/>
      <c r="P417" s="6"/>
      <c r="Q417" s="6"/>
      <c r="R417" s="6"/>
      <c r="S417" s="6"/>
      <c r="T417" s="6"/>
      <c r="U417" s="6"/>
      <c r="V417" s="6"/>
      <c r="W417" s="6"/>
      <c r="X417" s="6"/>
      <c r="Y417" s="6"/>
      <c r="Z417" s="6"/>
    </row>
    <row r="418" ht="12.0" customHeight="1">
      <c r="A418" s="6"/>
      <c r="B418" s="405"/>
      <c r="C418" s="406"/>
      <c r="D418" s="7"/>
      <c r="E418" s="407"/>
      <c r="F418" s="133"/>
      <c r="G418" s="221"/>
      <c r="H418" s="6"/>
      <c r="I418" s="6"/>
      <c r="J418" s="6"/>
      <c r="K418" s="6"/>
      <c r="L418" s="6"/>
      <c r="M418" s="6"/>
      <c r="N418" s="6"/>
      <c r="O418" s="6"/>
      <c r="P418" s="6"/>
      <c r="Q418" s="6"/>
      <c r="R418" s="6"/>
      <c r="S418" s="6"/>
      <c r="T418" s="6"/>
      <c r="U418" s="6"/>
      <c r="V418" s="6"/>
      <c r="W418" s="6"/>
      <c r="X418" s="6"/>
      <c r="Y418" s="6"/>
      <c r="Z418" s="6"/>
    </row>
    <row r="419" ht="12.0" customHeight="1">
      <c r="A419" s="6"/>
      <c r="B419" s="405"/>
      <c r="C419" s="406"/>
      <c r="D419" s="7"/>
      <c r="E419" s="407"/>
      <c r="F419" s="133"/>
      <c r="G419" s="221"/>
      <c r="H419" s="6"/>
      <c r="I419" s="6"/>
      <c r="J419" s="6"/>
      <c r="K419" s="6"/>
      <c r="L419" s="6"/>
      <c r="M419" s="6"/>
      <c r="N419" s="6"/>
      <c r="O419" s="6"/>
      <c r="P419" s="6"/>
      <c r="Q419" s="6"/>
      <c r="R419" s="6"/>
      <c r="S419" s="6"/>
      <c r="T419" s="6"/>
      <c r="U419" s="6"/>
      <c r="V419" s="6"/>
      <c r="W419" s="6"/>
      <c r="X419" s="6"/>
      <c r="Y419" s="6"/>
      <c r="Z419" s="6"/>
    </row>
    <row r="420" ht="12.0" customHeight="1">
      <c r="A420" s="6"/>
      <c r="B420" s="405"/>
      <c r="C420" s="406"/>
      <c r="D420" s="7"/>
      <c r="E420" s="407"/>
      <c r="F420" s="133"/>
      <c r="G420" s="221"/>
      <c r="H420" s="6"/>
      <c r="I420" s="6"/>
      <c r="J420" s="6"/>
      <c r="K420" s="6"/>
      <c r="L420" s="6"/>
      <c r="M420" s="6"/>
      <c r="N420" s="6"/>
      <c r="O420" s="6"/>
      <c r="P420" s="6"/>
      <c r="Q420" s="6"/>
      <c r="R420" s="6"/>
      <c r="S420" s="6"/>
      <c r="T420" s="6"/>
      <c r="U420" s="6"/>
      <c r="V420" s="6"/>
      <c r="W420" s="6"/>
      <c r="X420" s="6"/>
      <c r="Y420" s="6"/>
      <c r="Z420" s="6"/>
    </row>
    <row r="421" ht="12.0" customHeight="1">
      <c r="A421" s="6"/>
      <c r="B421" s="405"/>
      <c r="C421" s="406"/>
      <c r="D421" s="7"/>
      <c r="E421" s="407"/>
      <c r="F421" s="133"/>
      <c r="G421" s="221"/>
      <c r="H421" s="6"/>
      <c r="I421" s="6"/>
      <c r="J421" s="6"/>
      <c r="K421" s="6"/>
      <c r="L421" s="6"/>
      <c r="M421" s="6"/>
      <c r="N421" s="6"/>
      <c r="O421" s="6"/>
      <c r="P421" s="6"/>
      <c r="Q421" s="6"/>
      <c r="R421" s="6"/>
      <c r="S421" s="6"/>
      <c r="T421" s="6"/>
      <c r="U421" s="6"/>
      <c r="V421" s="6"/>
      <c r="W421" s="6"/>
      <c r="X421" s="6"/>
      <c r="Y421" s="6"/>
      <c r="Z421" s="6"/>
    </row>
    <row r="422" ht="12.0" customHeight="1">
      <c r="A422" s="6"/>
      <c r="B422" s="405"/>
      <c r="C422" s="406"/>
      <c r="D422" s="7"/>
      <c r="E422" s="407"/>
      <c r="F422" s="133"/>
      <c r="G422" s="221"/>
      <c r="H422" s="6"/>
      <c r="I422" s="6"/>
      <c r="J422" s="6"/>
      <c r="K422" s="6"/>
      <c r="L422" s="6"/>
      <c r="M422" s="6"/>
      <c r="N422" s="6"/>
      <c r="O422" s="6"/>
      <c r="P422" s="6"/>
      <c r="Q422" s="6"/>
      <c r="R422" s="6"/>
      <c r="S422" s="6"/>
      <c r="T422" s="6"/>
      <c r="U422" s="6"/>
      <c r="V422" s="6"/>
      <c r="W422" s="6"/>
      <c r="X422" s="6"/>
      <c r="Y422" s="6"/>
      <c r="Z422" s="6"/>
    </row>
    <row r="423" ht="12.0" customHeight="1">
      <c r="A423" s="6"/>
      <c r="B423" s="405"/>
      <c r="C423" s="406"/>
      <c r="D423" s="7"/>
      <c r="E423" s="407"/>
      <c r="F423" s="133"/>
      <c r="G423" s="221"/>
      <c r="H423" s="6"/>
      <c r="I423" s="6"/>
      <c r="J423" s="6"/>
      <c r="K423" s="6"/>
      <c r="L423" s="6"/>
      <c r="M423" s="6"/>
      <c r="N423" s="6"/>
      <c r="O423" s="6"/>
      <c r="P423" s="6"/>
      <c r="Q423" s="6"/>
      <c r="R423" s="6"/>
      <c r="S423" s="6"/>
      <c r="T423" s="6"/>
      <c r="U423" s="6"/>
      <c r="V423" s="6"/>
      <c r="W423" s="6"/>
      <c r="X423" s="6"/>
      <c r="Y423" s="6"/>
      <c r="Z423" s="6"/>
    </row>
    <row r="424" ht="12.0" customHeight="1">
      <c r="A424" s="6"/>
      <c r="B424" s="405"/>
      <c r="C424" s="406"/>
      <c r="D424" s="7"/>
      <c r="E424" s="407"/>
      <c r="F424" s="133"/>
      <c r="G424" s="221"/>
      <c r="H424" s="6"/>
      <c r="I424" s="6"/>
      <c r="J424" s="6"/>
      <c r="K424" s="6"/>
      <c r="L424" s="6"/>
      <c r="M424" s="6"/>
      <c r="N424" s="6"/>
      <c r="O424" s="6"/>
      <c r="P424" s="6"/>
      <c r="Q424" s="6"/>
      <c r="R424" s="6"/>
      <c r="S424" s="6"/>
      <c r="T424" s="6"/>
      <c r="U424" s="6"/>
      <c r="V424" s="6"/>
      <c r="W424" s="6"/>
      <c r="X424" s="6"/>
      <c r="Y424" s="6"/>
      <c r="Z424" s="6"/>
    </row>
    <row r="425" ht="12.0" customHeight="1">
      <c r="A425" s="6"/>
      <c r="B425" s="405"/>
      <c r="C425" s="406"/>
      <c r="D425" s="7"/>
      <c r="E425" s="407"/>
      <c r="F425" s="133"/>
      <c r="G425" s="221"/>
      <c r="H425" s="6"/>
      <c r="I425" s="6"/>
      <c r="J425" s="6"/>
      <c r="K425" s="6"/>
      <c r="L425" s="6"/>
      <c r="M425" s="6"/>
      <c r="N425" s="6"/>
      <c r="O425" s="6"/>
      <c r="P425" s="6"/>
      <c r="Q425" s="6"/>
      <c r="R425" s="6"/>
      <c r="S425" s="6"/>
      <c r="T425" s="6"/>
      <c r="U425" s="6"/>
      <c r="V425" s="6"/>
      <c r="W425" s="6"/>
      <c r="X425" s="6"/>
      <c r="Y425" s="6"/>
      <c r="Z425" s="6"/>
    </row>
    <row r="426" ht="12.0" customHeight="1">
      <c r="A426" s="6"/>
      <c r="B426" s="405"/>
      <c r="C426" s="406"/>
      <c r="D426" s="7"/>
      <c r="E426" s="407"/>
      <c r="F426" s="133"/>
      <c r="G426" s="221"/>
      <c r="H426" s="6"/>
      <c r="I426" s="6"/>
      <c r="J426" s="6"/>
      <c r="K426" s="6"/>
      <c r="L426" s="6"/>
      <c r="M426" s="6"/>
      <c r="N426" s="6"/>
      <c r="O426" s="6"/>
      <c r="P426" s="6"/>
      <c r="Q426" s="6"/>
      <c r="R426" s="6"/>
      <c r="S426" s="6"/>
      <c r="T426" s="6"/>
      <c r="U426" s="6"/>
      <c r="V426" s="6"/>
      <c r="W426" s="6"/>
      <c r="X426" s="6"/>
      <c r="Y426" s="6"/>
      <c r="Z426" s="6"/>
    </row>
    <row r="427" ht="12.0" customHeight="1">
      <c r="A427" s="6"/>
      <c r="B427" s="405"/>
      <c r="C427" s="406"/>
      <c r="D427" s="7"/>
      <c r="E427" s="407"/>
      <c r="F427" s="133"/>
      <c r="G427" s="221"/>
      <c r="H427" s="6"/>
      <c r="I427" s="6"/>
      <c r="J427" s="6"/>
      <c r="K427" s="6"/>
      <c r="L427" s="6"/>
      <c r="M427" s="6"/>
      <c r="N427" s="6"/>
      <c r="O427" s="6"/>
      <c r="P427" s="6"/>
      <c r="Q427" s="6"/>
      <c r="R427" s="6"/>
      <c r="S427" s="6"/>
      <c r="T427" s="6"/>
      <c r="U427" s="6"/>
      <c r="V427" s="6"/>
      <c r="W427" s="6"/>
      <c r="X427" s="6"/>
      <c r="Y427" s="6"/>
      <c r="Z427" s="6"/>
    </row>
    <row r="428" ht="12.0" customHeight="1">
      <c r="A428" s="6"/>
      <c r="B428" s="405"/>
      <c r="C428" s="406"/>
      <c r="D428" s="7"/>
      <c r="E428" s="407"/>
      <c r="F428" s="133"/>
      <c r="G428" s="221"/>
      <c r="H428" s="6"/>
      <c r="I428" s="6"/>
      <c r="J428" s="6"/>
      <c r="K428" s="6"/>
      <c r="L428" s="6"/>
      <c r="M428" s="6"/>
      <c r="N428" s="6"/>
      <c r="O428" s="6"/>
      <c r="P428" s="6"/>
      <c r="Q428" s="6"/>
      <c r="R428" s="6"/>
      <c r="S428" s="6"/>
      <c r="T428" s="6"/>
      <c r="U428" s="6"/>
      <c r="V428" s="6"/>
      <c r="W428" s="6"/>
      <c r="X428" s="6"/>
      <c r="Y428" s="6"/>
      <c r="Z428" s="6"/>
    </row>
    <row r="429" ht="12.0" customHeight="1">
      <c r="A429" s="6"/>
      <c r="B429" s="405"/>
      <c r="C429" s="406"/>
      <c r="D429" s="7"/>
      <c r="E429" s="407"/>
      <c r="F429" s="133"/>
      <c r="G429" s="221"/>
      <c r="H429" s="6"/>
      <c r="I429" s="6"/>
      <c r="J429" s="6"/>
      <c r="K429" s="6"/>
      <c r="L429" s="6"/>
      <c r="M429" s="6"/>
      <c r="N429" s="6"/>
      <c r="O429" s="6"/>
      <c r="P429" s="6"/>
      <c r="Q429" s="6"/>
      <c r="R429" s="6"/>
      <c r="S429" s="6"/>
      <c r="T429" s="6"/>
      <c r="U429" s="6"/>
      <c r="V429" s="6"/>
      <c r="W429" s="6"/>
      <c r="X429" s="6"/>
      <c r="Y429" s="6"/>
      <c r="Z429" s="6"/>
    </row>
    <row r="430" ht="12.0" customHeight="1">
      <c r="A430" s="6"/>
      <c r="B430" s="405"/>
      <c r="C430" s="406"/>
      <c r="D430" s="7"/>
      <c r="E430" s="407"/>
      <c r="F430" s="133"/>
      <c r="G430" s="221"/>
      <c r="H430" s="6"/>
      <c r="I430" s="6"/>
      <c r="J430" s="6"/>
      <c r="K430" s="6"/>
      <c r="L430" s="6"/>
      <c r="M430" s="6"/>
      <c r="N430" s="6"/>
      <c r="O430" s="6"/>
      <c r="P430" s="6"/>
      <c r="Q430" s="6"/>
      <c r="R430" s="6"/>
      <c r="S430" s="6"/>
      <c r="T430" s="6"/>
      <c r="U430" s="6"/>
      <c r="V430" s="6"/>
      <c r="W430" s="6"/>
      <c r="X430" s="6"/>
      <c r="Y430" s="6"/>
      <c r="Z430" s="6"/>
    </row>
    <row r="431" ht="12.0" customHeight="1">
      <c r="A431" s="6"/>
      <c r="B431" s="405"/>
      <c r="C431" s="406"/>
      <c r="D431" s="7"/>
      <c r="E431" s="407"/>
      <c r="F431" s="133"/>
      <c r="G431" s="221"/>
      <c r="H431" s="6"/>
      <c r="I431" s="6"/>
      <c r="J431" s="6"/>
      <c r="K431" s="6"/>
      <c r="L431" s="6"/>
      <c r="M431" s="6"/>
      <c r="N431" s="6"/>
      <c r="O431" s="6"/>
      <c r="P431" s="6"/>
      <c r="Q431" s="6"/>
      <c r="R431" s="6"/>
      <c r="S431" s="6"/>
      <c r="T431" s="6"/>
      <c r="U431" s="6"/>
      <c r="V431" s="6"/>
      <c r="W431" s="6"/>
      <c r="X431" s="6"/>
      <c r="Y431" s="6"/>
      <c r="Z431" s="6"/>
    </row>
    <row r="432" ht="12.0" customHeight="1">
      <c r="A432" s="6"/>
      <c r="B432" s="405"/>
      <c r="C432" s="406"/>
      <c r="D432" s="7"/>
      <c r="E432" s="407"/>
      <c r="F432" s="133"/>
      <c r="G432" s="221"/>
      <c r="H432" s="6"/>
      <c r="I432" s="6"/>
      <c r="J432" s="6"/>
      <c r="K432" s="6"/>
      <c r="L432" s="6"/>
      <c r="M432" s="6"/>
      <c r="N432" s="6"/>
      <c r="O432" s="6"/>
      <c r="P432" s="6"/>
      <c r="Q432" s="6"/>
      <c r="R432" s="6"/>
      <c r="S432" s="6"/>
      <c r="T432" s="6"/>
      <c r="U432" s="6"/>
      <c r="V432" s="6"/>
      <c r="W432" s="6"/>
      <c r="X432" s="6"/>
      <c r="Y432" s="6"/>
      <c r="Z432" s="6"/>
    </row>
    <row r="433" ht="12.0" customHeight="1">
      <c r="A433" s="6"/>
      <c r="B433" s="405"/>
      <c r="C433" s="406"/>
      <c r="D433" s="7"/>
      <c r="E433" s="407"/>
      <c r="F433" s="133"/>
      <c r="G433" s="221"/>
      <c r="H433" s="6"/>
      <c r="I433" s="6"/>
      <c r="J433" s="6"/>
      <c r="K433" s="6"/>
      <c r="L433" s="6"/>
      <c r="M433" s="6"/>
      <c r="N433" s="6"/>
      <c r="O433" s="6"/>
      <c r="P433" s="6"/>
      <c r="Q433" s="6"/>
      <c r="R433" s="6"/>
      <c r="S433" s="6"/>
      <c r="T433" s="6"/>
      <c r="U433" s="6"/>
      <c r="V433" s="6"/>
      <c r="W433" s="6"/>
      <c r="X433" s="6"/>
      <c r="Y433" s="6"/>
      <c r="Z433" s="6"/>
    </row>
    <row r="434" ht="12.0" customHeight="1">
      <c r="A434" s="6"/>
      <c r="B434" s="405"/>
      <c r="C434" s="406"/>
      <c r="D434" s="7"/>
      <c r="E434" s="407"/>
      <c r="F434" s="133"/>
      <c r="G434" s="221"/>
      <c r="H434" s="6"/>
      <c r="I434" s="6"/>
      <c r="J434" s="6"/>
      <c r="K434" s="6"/>
      <c r="L434" s="6"/>
      <c r="M434" s="6"/>
      <c r="N434" s="6"/>
      <c r="O434" s="6"/>
      <c r="P434" s="6"/>
      <c r="Q434" s="6"/>
      <c r="R434" s="6"/>
      <c r="S434" s="6"/>
      <c r="T434" s="6"/>
      <c r="U434" s="6"/>
      <c r="V434" s="6"/>
      <c r="W434" s="6"/>
      <c r="X434" s="6"/>
      <c r="Y434" s="6"/>
      <c r="Z434" s="6"/>
    </row>
    <row r="435" ht="12.0" customHeight="1">
      <c r="A435" s="6"/>
      <c r="B435" s="405"/>
      <c r="C435" s="406"/>
      <c r="D435" s="7"/>
      <c r="E435" s="407"/>
      <c r="F435" s="133"/>
      <c r="G435" s="221"/>
      <c r="H435" s="6"/>
      <c r="I435" s="6"/>
      <c r="J435" s="6"/>
      <c r="K435" s="6"/>
      <c r="L435" s="6"/>
      <c r="M435" s="6"/>
      <c r="N435" s="6"/>
      <c r="O435" s="6"/>
      <c r="P435" s="6"/>
      <c r="Q435" s="6"/>
      <c r="R435" s="6"/>
      <c r="S435" s="6"/>
      <c r="T435" s="6"/>
      <c r="U435" s="6"/>
      <c r="V435" s="6"/>
      <c r="W435" s="6"/>
      <c r="X435" s="6"/>
      <c r="Y435" s="6"/>
      <c r="Z435" s="6"/>
    </row>
    <row r="436" ht="12.0" customHeight="1">
      <c r="A436" s="6"/>
      <c r="B436" s="405"/>
      <c r="C436" s="406"/>
      <c r="D436" s="7"/>
      <c r="E436" s="407"/>
      <c r="F436" s="133"/>
      <c r="G436" s="221"/>
      <c r="H436" s="6"/>
      <c r="I436" s="6"/>
      <c r="J436" s="6"/>
      <c r="K436" s="6"/>
      <c r="L436" s="6"/>
      <c r="M436" s="6"/>
      <c r="N436" s="6"/>
      <c r="O436" s="6"/>
      <c r="P436" s="6"/>
      <c r="Q436" s="6"/>
      <c r="R436" s="6"/>
      <c r="S436" s="6"/>
      <c r="T436" s="6"/>
      <c r="U436" s="6"/>
      <c r="V436" s="6"/>
      <c r="W436" s="6"/>
      <c r="X436" s="6"/>
      <c r="Y436" s="6"/>
      <c r="Z436" s="6"/>
    </row>
    <row r="437" ht="12.0" customHeight="1">
      <c r="A437" s="6"/>
      <c r="B437" s="405"/>
      <c r="C437" s="406"/>
      <c r="D437" s="7"/>
      <c r="E437" s="407"/>
      <c r="F437" s="133"/>
      <c r="G437" s="221"/>
      <c r="H437" s="6"/>
      <c r="I437" s="6"/>
      <c r="J437" s="6"/>
      <c r="K437" s="6"/>
      <c r="L437" s="6"/>
      <c r="M437" s="6"/>
      <c r="N437" s="6"/>
      <c r="O437" s="6"/>
      <c r="P437" s="6"/>
      <c r="Q437" s="6"/>
      <c r="R437" s="6"/>
      <c r="S437" s="6"/>
      <c r="T437" s="6"/>
      <c r="U437" s="6"/>
      <c r="V437" s="6"/>
      <c r="W437" s="6"/>
      <c r="X437" s="6"/>
      <c r="Y437" s="6"/>
      <c r="Z437" s="6"/>
    </row>
    <row r="438" ht="12.0" customHeight="1">
      <c r="A438" s="6"/>
      <c r="B438" s="405"/>
      <c r="C438" s="406"/>
      <c r="D438" s="7"/>
      <c r="E438" s="407"/>
      <c r="F438" s="133"/>
      <c r="G438" s="221"/>
      <c r="H438" s="6"/>
      <c r="I438" s="6"/>
      <c r="J438" s="6"/>
      <c r="K438" s="6"/>
      <c r="L438" s="6"/>
      <c r="M438" s="6"/>
      <c r="N438" s="6"/>
      <c r="O438" s="6"/>
      <c r="P438" s="6"/>
      <c r="Q438" s="6"/>
      <c r="R438" s="6"/>
      <c r="S438" s="6"/>
      <c r="T438" s="6"/>
      <c r="U438" s="6"/>
      <c r="V438" s="6"/>
      <c r="W438" s="6"/>
      <c r="X438" s="6"/>
      <c r="Y438" s="6"/>
      <c r="Z438" s="6"/>
    </row>
    <row r="439" ht="12.0" customHeight="1">
      <c r="A439" s="6"/>
      <c r="B439" s="405"/>
      <c r="C439" s="406"/>
      <c r="D439" s="7"/>
      <c r="E439" s="407"/>
      <c r="F439" s="133"/>
      <c r="G439" s="221"/>
      <c r="H439" s="6"/>
      <c r="I439" s="6"/>
      <c r="J439" s="6"/>
      <c r="K439" s="6"/>
      <c r="L439" s="6"/>
      <c r="M439" s="6"/>
      <c r="N439" s="6"/>
      <c r="O439" s="6"/>
      <c r="P439" s="6"/>
      <c r="Q439" s="6"/>
      <c r="R439" s="6"/>
      <c r="S439" s="6"/>
      <c r="T439" s="6"/>
      <c r="U439" s="6"/>
      <c r="V439" s="6"/>
      <c r="W439" s="6"/>
      <c r="X439" s="6"/>
      <c r="Y439" s="6"/>
      <c r="Z439" s="6"/>
    </row>
    <row r="440" ht="12.0" customHeight="1">
      <c r="A440" s="6"/>
      <c r="B440" s="405"/>
      <c r="C440" s="406"/>
      <c r="D440" s="7"/>
      <c r="E440" s="407"/>
      <c r="F440" s="133"/>
      <c r="G440" s="221"/>
      <c r="H440" s="6"/>
      <c r="I440" s="6"/>
      <c r="J440" s="6"/>
      <c r="K440" s="6"/>
      <c r="L440" s="6"/>
      <c r="M440" s="6"/>
      <c r="N440" s="6"/>
      <c r="O440" s="6"/>
      <c r="P440" s="6"/>
      <c r="Q440" s="6"/>
      <c r="R440" s="6"/>
      <c r="S440" s="6"/>
      <c r="T440" s="6"/>
      <c r="U440" s="6"/>
      <c r="V440" s="6"/>
      <c r="W440" s="6"/>
      <c r="X440" s="6"/>
      <c r="Y440" s="6"/>
      <c r="Z440" s="6"/>
    </row>
    <row r="441" ht="12.0" customHeight="1">
      <c r="A441" s="6"/>
      <c r="B441" s="405"/>
      <c r="C441" s="406"/>
      <c r="D441" s="7"/>
      <c r="E441" s="407"/>
      <c r="F441" s="133"/>
      <c r="G441" s="221"/>
      <c r="H441" s="6"/>
      <c r="I441" s="6"/>
      <c r="J441" s="6"/>
      <c r="K441" s="6"/>
      <c r="L441" s="6"/>
      <c r="M441" s="6"/>
      <c r="N441" s="6"/>
      <c r="O441" s="6"/>
      <c r="P441" s="6"/>
      <c r="Q441" s="6"/>
      <c r="R441" s="6"/>
      <c r="S441" s="6"/>
      <c r="T441" s="6"/>
      <c r="U441" s="6"/>
      <c r="V441" s="6"/>
      <c r="W441" s="6"/>
      <c r="X441" s="6"/>
      <c r="Y441" s="6"/>
      <c r="Z441" s="6"/>
    </row>
    <row r="442" ht="12.0" customHeight="1">
      <c r="A442" s="6"/>
      <c r="B442" s="405"/>
      <c r="C442" s="406"/>
      <c r="D442" s="7"/>
      <c r="E442" s="407"/>
      <c r="F442" s="133"/>
      <c r="G442" s="221"/>
      <c r="H442" s="6"/>
      <c r="I442" s="6"/>
      <c r="J442" s="6"/>
      <c r="K442" s="6"/>
      <c r="L442" s="6"/>
      <c r="M442" s="6"/>
      <c r="N442" s="6"/>
      <c r="O442" s="6"/>
      <c r="P442" s="6"/>
      <c r="Q442" s="6"/>
      <c r="R442" s="6"/>
      <c r="S442" s="6"/>
      <c r="T442" s="6"/>
      <c r="U442" s="6"/>
      <c r="V442" s="6"/>
      <c r="W442" s="6"/>
      <c r="X442" s="6"/>
      <c r="Y442" s="6"/>
      <c r="Z442" s="6"/>
    </row>
    <row r="443" ht="12.0" customHeight="1">
      <c r="A443" s="6"/>
      <c r="B443" s="405"/>
      <c r="C443" s="406"/>
      <c r="D443" s="7"/>
      <c r="E443" s="407"/>
      <c r="F443" s="133"/>
      <c r="G443" s="221"/>
      <c r="H443" s="6"/>
      <c r="I443" s="6"/>
      <c r="J443" s="6"/>
      <c r="K443" s="6"/>
      <c r="L443" s="6"/>
      <c r="M443" s="6"/>
      <c r="N443" s="6"/>
      <c r="O443" s="6"/>
      <c r="P443" s="6"/>
      <c r="Q443" s="6"/>
      <c r="R443" s="6"/>
      <c r="S443" s="6"/>
      <c r="T443" s="6"/>
      <c r="U443" s="6"/>
      <c r="V443" s="6"/>
      <c r="W443" s="6"/>
      <c r="X443" s="6"/>
      <c r="Y443" s="6"/>
      <c r="Z443" s="6"/>
    </row>
    <row r="444" ht="12.0" customHeight="1">
      <c r="A444" s="6"/>
      <c r="B444" s="405"/>
      <c r="C444" s="406"/>
      <c r="D444" s="7"/>
      <c r="E444" s="407"/>
      <c r="F444" s="133"/>
      <c r="G444" s="221"/>
      <c r="H444" s="6"/>
      <c r="I444" s="6"/>
      <c r="J444" s="6"/>
      <c r="K444" s="6"/>
      <c r="L444" s="6"/>
      <c r="M444" s="6"/>
      <c r="N444" s="6"/>
      <c r="O444" s="6"/>
      <c r="P444" s="6"/>
      <c r="Q444" s="6"/>
      <c r="R444" s="6"/>
      <c r="S444" s="6"/>
      <c r="T444" s="6"/>
      <c r="U444" s="6"/>
      <c r="V444" s="6"/>
      <c r="W444" s="6"/>
      <c r="X444" s="6"/>
      <c r="Y444" s="6"/>
      <c r="Z444" s="6"/>
    </row>
    <row r="445" ht="12.0" customHeight="1">
      <c r="A445" s="6"/>
      <c r="B445" s="405"/>
      <c r="C445" s="406"/>
      <c r="D445" s="7"/>
      <c r="E445" s="407"/>
      <c r="F445" s="133"/>
      <c r="G445" s="221"/>
      <c r="H445" s="6"/>
      <c r="I445" s="6"/>
      <c r="J445" s="6"/>
      <c r="K445" s="6"/>
      <c r="L445" s="6"/>
      <c r="M445" s="6"/>
      <c r="N445" s="6"/>
      <c r="O445" s="6"/>
      <c r="P445" s="6"/>
      <c r="Q445" s="6"/>
      <c r="R445" s="6"/>
      <c r="S445" s="6"/>
      <c r="T445" s="6"/>
      <c r="U445" s="6"/>
      <c r="V445" s="6"/>
      <c r="W445" s="6"/>
      <c r="X445" s="6"/>
      <c r="Y445" s="6"/>
      <c r="Z445" s="6"/>
    </row>
    <row r="446" ht="12.0" customHeight="1">
      <c r="A446" s="6"/>
      <c r="B446" s="405"/>
      <c r="C446" s="406"/>
      <c r="D446" s="7"/>
      <c r="E446" s="407"/>
      <c r="F446" s="133"/>
      <c r="G446" s="221"/>
      <c r="H446" s="6"/>
      <c r="I446" s="6"/>
      <c r="J446" s="6"/>
      <c r="K446" s="6"/>
      <c r="L446" s="6"/>
      <c r="M446" s="6"/>
      <c r="N446" s="6"/>
      <c r="O446" s="6"/>
      <c r="P446" s="6"/>
      <c r="Q446" s="6"/>
      <c r="R446" s="6"/>
      <c r="S446" s="6"/>
      <c r="T446" s="6"/>
      <c r="U446" s="6"/>
      <c r="V446" s="6"/>
      <c r="W446" s="6"/>
      <c r="X446" s="6"/>
      <c r="Y446" s="6"/>
      <c r="Z446" s="6"/>
    </row>
    <row r="447" ht="12.0" customHeight="1">
      <c r="A447" s="6"/>
      <c r="B447" s="405"/>
      <c r="C447" s="406"/>
      <c r="D447" s="7"/>
      <c r="E447" s="407"/>
      <c r="F447" s="133"/>
      <c r="G447" s="221"/>
      <c r="H447" s="6"/>
      <c r="I447" s="6"/>
      <c r="J447" s="6"/>
      <c r="K447" s="6"/>
      <c r="L447" s="6"/>
      <c r="M447" s="6"/>
      <c r="N447" s="6"/>
      <c r="O447" s="6"/>
      <c r="P447" s="6"/>
      <c r="Q447" s="6"/>
      <c r="R447" s="6"/>
      <c r="S447" s="6"/>
      <c r="T447" s="6"/>
      <c r="U447" s="6"/>
      <c r="V447" s="6"/>
      <c r="W447" s="6"/>
      <c r="X447" s="6"/>
      <c r="Y447" s="6"/>
      <c r="Z447" s="6"/>
    </row>
    <row r="448" ht="12.0" customHeight="1">
      <c r="A448" s="6"/>
      <c r="B448" s="405"/>
      <c r="C448" s="406"/>
      <c r="D448" s="7"/>
      <c r="E448" s="407"/>
      <c r="F448" s="133"/>
      <c r="G448" s="221"/>
      <c r="H448" s="6"/>
      <c r="I448" s="6"/>
      <c r="J448" s="6"/>
      <c r="K448" s="6"/>
      <c r="L448" s="6"/>
      <c r="M448" s="6"/>
      <c r="N448" s="6"/>
      <c r="O448" s="6"/>
      <c r="P448" s="6"/>
      <c r="Q448" s="6"/>
      <c r="R448" s="6"/>
      <c r="S448" s="6"/>
      <c r="T448" s="6"/>
      <c r="U448" s="6"/>
      <c r="V448" s="6"/>
      <c r="W448" s="6"/>
      <c r="X448" s="6"/>
      <c r="Y448" s="6"/>
      <c r="Z448" s="6"/>
    </row>
    <row r="449" ht="12.0" customHeight="1">
      <c r="A449" s="6"/>
      <c r="B449" s="405"/>
      <c r="C449" s="406"/>
      <c r="D449" s="7"/>
      <c r="E449" s="407"/>
      <c r="F449" s="133"/>
      <c r="G449" s="221"/>
      <c r="H449" s="6"/>
      <c r="I449" s="6"/>
      <c r="J449" s="6"/>
      <c r="K449" s="6"/>
      <c r="L449" s="6"/>
      <c r="M449" s="6"/>
      <c r="N449" s="6"/>
      <c r="O449" s="6"/>
      <c r="P449" s="6"/>
      <c r="Q449" s="6"/>
      <c r="R449" s="6"/>
      <c r="S449" s="6"/>
      <c r="T449" s="6"/>
      <c r="U449" s="6"/>
      <c r="V449" s="6"/>
      <c r="W449" s="6"/>
      <c r="X449" s="6"/>
      <c r="Y449" s="6"/>
      <c r="Z449" s="6"/>
    </row>
    <row r="450" ht="12.0" customHeight="1">
      <c r="A450" s="6"/>
      <c r="B450" s="405"/>
      <c r="C450" s="406"/>
      <c r="D450" s="7"/>
      <c r="E450" s="407"/>
      <c r="F450" s="133"/>
      <c r="G450" s="221"/>
      <c r="H450" s="6"/>
      <c r="I450" s="6"/>
      <c r="J450" s="6"/>
      <c r="K450" s="6"/>
      <c r="L450" s="6"/>
      <c r="M450" s="6"/>
      <c r="N450" s="6"/>
      <c r="O450" s="6"/>
      <c r="P450" s="6"/>
      <c r="Q450" s="6"/>
      <c r="R450" s="6"/>
      <c r="S450" s="6"/>
      <c r="T450" s="6"/>
      <c r="U450" s="6"/>
      <c r="V450" s="6"/>
      <c r="W450" s="6"/>
      <c r="X450" s="6"/>
      <c r="Y450" s="6"/>
      <c r="Z450" s="6"/>
    </row>
    <row r="451" ht="12.0" customHeight="1">
      <c r="A451" s="6"/>
      <c r="B451" s="405"/>
      <c r="C451" s="406"/>
      <c r="D451" s="7"/>
      <c r="E451" s="407"/>
      <c r="F451" s="133"/>
      <c r="G451" s="221"/>
      <c r="H451" s="6"/>
      <c r="I451" s="6"/>
      <c r="J451" s="6"/>
      <c r="K451" s="6"/>
      <c r="L451" s="6"/>
      <c r="M451" s="6"/>
      <c r="N451" s="6"/>
      <c r="O451" s="6"/>
      <c r="P451" s="6"/>
      <c r="Q451" s="6"/>
      <c r="R451" s="6"/>
      <c r="S451" s="6"/>
      <c r="T451" s="6"/>
      <c r="U451" s="6"/>
      <c r="V451" s="6"/>
      <c r="W451" s="6"/>
      <c r="X451" s="6"/>
      <c r="Y451" s="6"/>
      <c r="Z451" s="6"/>
    </row>
    <row r="452" ht="12.0" customHeight="1">
      <c r="A452" s="6"/>
      <c r="B452" s="405"/>
      <c r="C452" s="406"/>
      <c r="D452" s="7"/>
      <c r="E452" s="407"/>
      <c r="F452" s="133"/>
      <c r="G452" s="221"/>
      <c r="H452" s="6"/>
      <c r="I452" s="6"/>
      <c r="J452" s="6"/>
      <c r="K452" s="6"/>
      <c r="L452" s="6"/>
      <c r="M452" s="6"/>
      <c r="N452" s="6"/>
      <c r="O452" s="6"/>
      <c r="P452" s="6"/>
      <c r="Q452" s="6"/>
      <c r="R452" s="6"/>
      <c r="S452" s="6"/>
      <c r="T452" s="6"/>
      <c r="U452" s="6"/>
      <c r="V452" s="6"/>
      <c r="W452" s="6"/>
      <c r="X452" s="6"/>
      <c r="Y452" s="6"/>
      <c r="Z452" s="6"/>
    </row>
    <row r="453" ht="12.0" customHeight="1">
      <c r="A453" s="6"/>
      <c r="B453" s="405"/>
      <c r="C453" s="406"/>
      <c r="D453" s="7"/>
      <c r="E453" s="407"/>
      <c r="F453" s="133"/>
      <c r="G453" s="221"/>
      <c r="H453" s="6"/>
      <c r="I453" s="6"/>
      <c r="J453" s="6"/>
      <c r="K453" s="6"/>
      <c r="L453" s="6"/>
      <c r="M453" s="6"/>
      <c r="N453" s="6"/>
      <c r="O453" s="6"/>
      <c r="P453" s="6"/>
      <c r="Q453" s="6"/>
      <c r="R453" s="6"/>
      <c r="S453" s="6"/>
      <c r="T453" s="6"/>
      <c r="U453" s="6"/>
      <c r="V453" s="6"/>
      <c r="W453" s="6"/>
      <c r="X453" s="6"/>
      <c r="Y453" s="6"/>
      <c r="Z453" s="6"/>
    </row>
    <row r="454" ht="12.0" customHeight="1">
      <c r="A454" s="6"/>
      <c r="B454" s="405"/>
      <c r="C454" s="406"/>
      <c r="D454" s="7"/>
      <c r="E454" s="407"/>
      <c r="F454" s="133"/>
      <c r="G454" s="221"/>
      <c r="H454" s="6"/>
      <c r="I454" s="6"/>
      <c r="J454" s="6"/>
      <c r="K454" s="6"/>
      <c r="L454" s="6"/>
      <c r="M454" s="6"/>
      <c r="N454" s="6"/>
      <c r="O454" s="6"/>
      <c r="P454" s="6"/>
      <c r="Q454" s="6"/>
      <c r="R454" s="6"/>
      <c r="S454" s="6"/>
      <c r="T454" s="6"/>
      <c r="U454" s="6"/>
      <c r="V454" s="6"/>
      <c r="W454" s="6"/>
      <c r="X454" s="6"/>
      <c r="Y454" s="6"/>
      <c r="Z454" s="6"/>
    </row>
    <row r="455" ht="12.0" customHeight="1">
      <c r="A455" s="6"/>
      <c r="B455" s="405"/>
      <c r="C455" s="406"/>
      <c r="D455" s="7"/>
      <c r="E455" s="407"/>
      <c r="F455" s="133"/>
      <c r="G455" s="221"/>
      <c r="H455" s="6"/>
      <c r="I455" s="6"/>
      <c r="J455" s="6"/>
      <c r="K455" s="6"/>
      <c r="L455" s="6"/>
      <c r="M455" s="6"/>
      <c r="N455" s="6"/>
      <c r="O455" s="6"/>
      <c r="P455" s="6"/>
      <c r="Q455" s="6"/>
      <c r="R455" s="6"/>
      <c r="S455" s="6"/>
      <c r="T455" s="6"/>
      <c r="U455" s="6"/>
      <c r="V455" s="6"/>
      <c r="W455" s="6"/>
      <c r="X455" s="6"/>
      <c r="Y455" s="6"/>
      <c r="Z455" s="6"/>
    </row>
    <row r="456" ht="12.0" customHeight="1">
      <c r="A456" s="6"/>
      <c r="B456" s="405"/>
      <c r="C456" s="406"/>
      <c r="D456" s="7"/>
      <c r="E456" s="407"/>
      <c r="F456" s="133"/>
      <c r="G456" s="221"/>
      <c r="H456" s="6"/>
      <c r="I456" s="6"/>
      <c r="J456" s="6"/>
      <c r="K456" s="6"/>
      <c r="L456" s="6"/>
      <c r="M456" s="6"/>
      <c r="N456" s="6"/>
      <c r="O456" s="6"/>
      <c r="P456" s="6"/>
      <c r="Q456" s="6"/>
      <c r="R456" s="6"/>
      <c r="S456" s="6"/>
      <c r="T456" s="6"/>
      <c r="U456" s="6"/>
      <c r="V456" s="6"/>
      <c r="W456" s="6"/>
      <c r="X456" s="6"/>
      <c r="Y456" s="6"/>
      <c r="Z456" s="6"/>
    </row>
    <row r="457" ht="12.0" customHeight="1">
      <c r="A457" s="6"/>
      <c r="B457" s="405"/>
      <c r="C457" s="406"/>
      <c r="D457" s="7"/>
      <c r="E457" s="407"/>
      <c r="F457" s="133"/>
      <c r="G457" s="221"/>
      <c r="H457" s="6"/>
      <c r="I457" s="6"/>
      <c r="J457" s="6"/>
      <c r="K457" s="6"/>
      <c r="L457" s="6"/>
      <c r="M457" s="6"/>
      <c r="N457" s="6"/>
      <c r="O457" s="6"/>
      <c r="P457" s="6"/>
      <c r="Q457" s="6"/>
      <c r="R457" s="6"/>
      <c r="S457" s="6"/>
      <c r="T457" s="6"/>
      <c r="U457" s="6"/>
      <c r="V457" s="6"/>
      <c r="W457" s="6"/>
      <c r="X457" s="6"/>
      <c r="Y457" s="6"/>
      <c r="Z457" s="6"/>
    </row>
    <row r="458" ht="12.0" customHeight="1">
      <c r="A458" s="6"/>
      <c r="B458" s="405"/>
      <c r="C458" s="406"/>
      <c r="D458" s="7"/>
      <c r="E458" s="407"/>
      <c r="F458" s="133"/>
      <c r="G458" s="221"/>
      <c r="H458" s="6"/>
      <c r="I458" s="6"/>
      <c r="J458" s="6"/>
      <c r="K458" s="6"/>
      <c r="L458" s="6"/>
      <c r="M458" s="6"/>
      <c r="N458" s="6"/>
      <c r="O458" s="6"/>
      <c r="P458" s="6"/>
      <c r="Q458" s="6"/>
      <c r="R458" s="6"/>
      <c r="S458" s="6"/>
      <c r="T458" s="6"/>
      <c r="U458" s="6"/>
      <c r="V458" s="6"/>
      <c r="W458" s="6"/>
      <c r="X458" s="6"/>
      <c r="Y458" s="6"/>
      <c r="Z458" s="6"/>
    </row>
    <row r="459" ht="12.0" customHeight="1">
      <c r="A459" s="6"/>
      <c r="B459" s="405"/>
      <c r="C459" s="406"/>
      <c r="D459" s="7"/>
      <c r="E459" s="407"/>
      <c r="F459" s="133"/>
      <c r="G459" s="221"/>
      <c r="H459" s="6"/>
      <c r="I459" s="6"/>
      <c r="J459" s="6"/>
      <c r="K459" s="6"/>
      <c r="L459" s="6"/>
      <c r="M459" s="6"/>
      <c r="N459" s="6"/>
      <c r="O459" s="6"/>
      <c r="P459" s="6"/>
      <c r="Q459" s="6"/>
      <c r="R459" s="6"/>
      <c r="S459" s="6"/>
      <c r="T459" s="6"/>
      <c r="U459" s="6"/>
      <c r="V459" s="6"/>
      <c r="W459" s="6"/>
      <c r="X459" s="6"/>
      <c r="Y459" s="6"/>
      <c r="Z459" s="6"/>
    </row>
    <row r="460" ht="12.0" customHeight="1">
      <c r="A460" s="6"/>
      <c r="B460" s="405"/>
      <c r="C460" s="406"/>
      <c r="D460" s="7"/>
      <c r="E460" s="407"/>
      <c r="F460" s="133"/>
      <c r="G460" s="221"/>
      <c r="H460" s="6"/>
      <c r="I460" s="6"/>
      <c r="J460" s="6"/>
      <c r="K460" s="6"/>
      <c r="L460" s="6"/>
      <c r="M460" s="6"/>
      <c r="N460" s="6"/>
      <c r="O460" s="6"/>
      <c r="P460" s="6"/>
      <c r="Q460" s="6"/>
      <c r="R460" s="6"/>
      <c r="S460" s="6"/>
      <c r="T460" s="6"/>
      <c r="U460" s="6"/>
      <c r="V460" s="6"/>
      <c r="W460" s="6"/>
      <c r="X460" s="6"/>
      <c r="Y460" s="6"/>
      <c r="Z460" s="6"/>
    </row>
    <row r="461" ht="12.0" customHeight="1">
      <c r="A461" s="6"/>
      <c r="B461" s="405"/>
      <c r="C461" s="406"/>
      <c r="D461" s="7"/>
      <c r="E461" s="407"/>
      <c r="F461" s="133"/>
      <c r="G461" s="221"/>
      <c r="H461" s="6"/>
      <c r="I461" s="6"/>
      <c r="J461" s="6"/>
      <c r="K461" s="6"/>
      <c r="L461" s="6"/>
      <c r="M461" s="6"/>
      <c r="N461" s="6"/>
      <c r="O461" s="6"/>
      <c r="P461" s="6"/>
      <c r="Q461" s="6"/>
      <c r="R461" s="6"/>
      <c r="S461" s="6"/>
      <c r="T461" s="6"/>
      <c r="U461" s="6"/>
      <c r="V461" s="6"/>
      <c r="W461" s="6"/>
      <c r="X461" s="6"/>
      <c r="Y461" s="6"/>
      <c r="Z461" s="6"/>
    </row>
    <row r="462" ht="12.0" customHeight="1">
      <c r="A462" s="6"/>
      <c r="B462" s="405"/>
      <c r="C462" s="406"/>
      <c r="D462" s="7"/>
      <c r="E462" s="407"/>
      <c r="F462" s="133"/>
      <c r="G462" s="221"/>
      <c r="H462" s="6"/>
      <c r="I462" s="6"/>
      <c r="J462" s="6"/>
      <c r="K462" s="6"/>
      <c r="L462" s="6"/>
      <c r="M462" s="6"/>
      <c r="N462" s="6"/>
      <c r="O462" s="6"/>
      <c r="P462" s="6"/>
      <c r="Q462" s="6"/>
      <c r="R462" s="6"/>
      <c r="S462" s="6"/>
      <c r="T462" s="6"/>
      <c r="U462" s="6"/>
      <c r="V462" s="6"/>
      <c r="W462" s="6"/>
      <c r="X462" s="6"/>
      <c r="Y462" s="6"/>
      <c r="Z462" s="6"/>
    </row>
    <row r="463" ht="12.0" customHeight="1">
      <c r="A463" s="6"/>
      <c r="B463" s="405"/>
      <c r="C463" s="406"/>
      <c r="D463" s="7"/>
      <c r="E463" s="407"/>
      <c r="F463" s="133"/>
      <c r="G463" s="221"/>
      <c r="H463" s="6"/>
      <c r="I463" s="6"/>
      <c r="J463" s="6"/>
      <c r="K463" s="6"/>
      <c r="L463" s="6"/>
      <c r="M463" s="6"/>
      <c r="N463" s="6"/>
      <c r="O463" s="6"/>
      <c r="P463" s="6"/>
      <c r="Q463" s="6"/>
      <c r="R463" s="6"/>
      <c r="S463" s="6"/>
      <c r="T463" s="6"/>
      <c r="U463" s="6"/>
      <c r="V463" s="6"/>
      <c r="W463" s="6"/>
      <c r="X463" s="6"/>
      <c r="Y463" s="6"/>
      <c r="Z463" s="6"/>
    </row>
    <row r="464" ht="12.0" customHeight="1">
      <c r="A464" s="6"/>
      <c r="B464" s="405"/>
      <c r="C464" s="406"/>
      <c r="D464" s="7"/>
      <c r="E464" s="407"/>
      <c r="F464" s="133"/>
      <c r="G464" s="221"/>
      <c r="H464" s="6"/>
      <c r="I464" s="6"/>
      <c r="J464" s="6"/>
      <c r="K464" s="6"/>
      <c r="L464" s="6"/>
      <c r="M464" s="6"/>
      <c r="N464" s="6"/>
      <c r="O464" s="6"/>
      <c r="P464" s="6"/>
      <c r="Q464" s="6"/>
      <c r="R464" s="6"/>
      <c r="S464" s="6"/>
      <c r="T464" s="6"/>
      <c r="U464" s="6"/>
      <c r="V464" s="6"/>
      <c r="W464" s="6"/>
      <c r="X464" s="6"/>
      <c r="Y464" s="6"/>
      <c r="Z464" s="6"/>
    </row>
    <row r="465" ht="12.0" customHeight="1">
      <c r="A465" s="6"/>
      <c r="B465" s="405"/>
      <c r="C465" s="406"/>
      <c r="D465" s="7"/>
      <c r="E465" s="407"/>
      <c r="F465" s="133"/>
      <c r="G465" s="221"/>
      <c r="H465" s="6"/>
      <c r="I465" s="6"/>
      <c r="J465" s="6"/>
      <c r="K465" s="6"/>
      <c r="L465" s="6"/>
      <c r="M465" s="6"/>
      <c r="N465" s="6"/>
      <c r="O465" s="6"/>
      <c r="P465" s="6"/>
      <c r="Q465" s="6"/>
      <c r="R465" s="6"/>
      <c r="S465" s="6"/>
      <c r="T465" s="6"/>
      <c r="U465" s="6"/>
      <c r="V465" s="6"/>
      <c r="W465" s="6"/>
      <c r="X465" s="6"/>
      <c r="Y465" s="6"/>
      <c r="Z465" s="6"/>
    </row>
    <row r="466" ht="12.0" customHeight="1">
      <c r="A466" s="6"/>
      <c r="B466" s="405"/>
      <c r="C466" s="406"/>
      <c r="D466" s="7"/>
      <c r="E466" s="407"/>
      <c r="F466" s="133"/>
      <c r="G466" s="221"/>
      <c r="H466" s="6"/>
      <c r="I466" s="6"/>
      <c r="J466" s="6"/>
      <c r="K466" s="6"/>
      <c r="L466" s="6"/>
      <c r="M466" s="6"/>
      <c r="N466" s="6"/>
      <c r="O466" s="6"/>
      <c r="P466" s="6"/>
      <c r="Q466" s="6"/>
      <c r="R466" s="6"/>
      <c r="S466" s="6"/>
      <c r="T466" s="6"/>
      <c r="U466" s="6"/>
      <c r="V466" s="6"/>
      <c r="W466" s="6"/>
      <c r="X466" s="6"/>
      <c r="Y466" s="6"/>
      <c r="Z466" s="6"/>
    </row>
    <row r="467" ht="12.0" customHeight="1">
      <c r="A467" s="6"/>
      <c r="B467" s="405"/>
      <c r="C467" s="406"/>
      <c r="D467" s="7"/>
      <c r="E467" s="407"/>
      <c r="F467" s="133"/>
      <c r="G467" s="221"/>
      <c r="H467" s="6"/>
      <c r="I467" s="6"/>
      <c r="J467" s="6"/>
      <c r="K467" s="6"/>
      <c r="L467" s="6"/>
      <c r="M467" s="6"/>
      <c r="N467" s="6"/>
      <c r="O467" s="6"/>
      <c r="P467" s="6"/>
      <c r="Q467" s="6"/>
      <c r="R467" s="6"/>
      <c r="S467" s="6"/>
      <c r="T467" s="6"/>
      <c r="U467" s="6"/>
      <c r="V467" s="6"/>
      <c r="W467" s="6"/>
      <c r="X467" s="6"/>
      <c r="Y467" s="6"/>
      <c r="Z467" s="6"/>
    </row>
    <row r="468" ht="12.0" customHeight="1">
      <c r="A468" s="6"/>
      <c r="B468" s="405"/>
      <c r="C468" s="406"/>
      <c r="D468" s="7"/>
      <c r="E468" s="407"/>
      <c r="F468" s="133"/>
      <c r="G468" s="221"/>
      <c r="H468" s="6"/>
      <c r="I468" s="6"/>
      <c r="J468" s="6"/>
      <c r="K468" s="6"/>
      <c r="L468" s="6"/>
      <c r="M468" s="6"/>
      <c r="N468" s="6"/>
      <c r="O468" s="6"/>
      <c r="P468" s="6"/>
      <c r="Q468" s="6"/>
      <c r="R468" s="6"/>
      <c r="S468" s="6"/>
      <c r="T468" s="6"/>
      <c r="U468" s="6"/>
      <c r="V468" s="6"/>
      <c r="W468" s="6"/>
      <c r="X468" s="6"/>
      <c r="Y468" s="6"/>
      <c r="Z468" s="6"/>
    </row>
    <row r="469" ht="12.0" customHeight="1">
      <c r="A469" s="6"/>
      <c r="B469" s="405"/>
      <c r="C469" s="406"/>
      <c r="D469" s="7"/>
      <c r="E469" s="407"/>
      <c r="F469" s="133"/>
      <c r="G469" s="221"/>
      <c r="H469" s="6"/>
      <c r="I469" s="6"/>
      <c r="J469" s="6"/>
      <c r="K469" s="6"/>
      <c r="L469" s="6"/>
      <c r="M469" s="6"/>
      <c r="N469" s="6"/>
      <c r="O469" s="6"/>
      <c r="P469" s="6"/>
      <c r="Q469" s="6"/>
      <c r="R469" s="6"/>
      <c r="S469" s="6"/>
      <c r="T469" s="6"/>
      <c r="U469" s="6"/>
      <c r="V469" s="6"/>
      <c r="W469" s="6"/>
      <c r="X469" s="6"/>
      <c r="Y469" s="6"/>
      <c r="Z469" s="6"/>
    </row>
    <row r="470" ht="12.0" customHeight="1">
      <c r="A470" s="6"/>
      <c r="B470" s="405"/>
      <c r="C470" s="406"/>
      <c r="D470" s="7"/>
      <c r="E470" s="407"/>
      <c r="F470" s="133"/>
      <c r="G470" s="221"/>
      <c r="H470" s="6"/>
      <c r="I470" s="6"/>
      <c r="J470" s="6"/>
      <c r="K470" s="6"/>
      <c r="L470" s="6"/>
      <c r="M470" s="6"/>
      <c r="N470" s="6"/>
      <c r="O470" s="6"/>
      <c r="P470" s="6"/>
      <c r="Q470" s="6"/>
      <c r="R470" s="6"/>
      <c r="S470" s="6"/>
      <c r="T470" s="6"/>
      <c r="U470" s="6"/>
      <c r="V470" s="6"/>
      <c r="W470" s="6"/>
      <c r="X470" s="6"/>
      <c r="Y470" s="6"/>
      <c r="Z470" s="6"/>
    </row>
    <row r="471" ht="12.0" customHeight="1">
      <c r="A471" s="6"/>
      <c r="B471" s="405"/>
      <c r="C471" s="406"/>
      <c r="D471" s="7"/>
      <c r="E471" s="407"/>
      <c r="F471" s="133"/>
      <c r="G471" s="221"/>
      <c r="H471" s="6"/>
      <c r="I471" s="6"/>
      <c r="J471" s="6"/>
      <c r="K471" s="6"/>
      <c r="L471" s="6"/>
      <c r="M471" s="6"/>
      <c r="N471" s="6"/>
      <c r="O471" s="6"/>
      <c r="P471" s="6"/>
      <c r="Q471" s="6"/>
      <c r="R471" s="6"/>
      <c r="S471" s="6"/>
      <c r="T471" s="6"/>
      <c r="U471" s="6"/>
      <c r="V471" s="6"/>
      <c r="W471" s="6"/>
      <c r="X471" s="6"/>
      <c r="Y471" s="6"/>
      <c r="Z471" s="6"/>
    </row>
    <row r="472" ht="12.0" customHeight="1">
      <c r="A472" s="6"/>
      <c r="B472" s="405"/>
      <c r="C472" s="406"/>
      <c r="D472" s="7"/>
      <c r="E472" s="407"/>
      <c r="F472" s="133"/>
      <c r="G472" s="221"/>
      <c r="H472" s="6"/>
      <c r="I472" s="6"/>
      <c r="J472" s="6"/>
      <c r="K472" s="6"/>
      <c r="L472" s="6"/>
      <c r="M472" s="6"/>
      <c r="N472" s="6"/>
      <c r="O472" s="6"/>
      <c r="P472" s="6"/>
      <c r="Q472" s="6"/>
      <c r="R472" s="6"/>
      <c r="S472" s="6"/>
      <c r="T472" s="6"/>
      <c r="U472" s="6"/>
      <c r="V472" s="6"/>
      <c r="W472" s="6"/>
      <c r="X472" s="6"/>
      <c r="Y472" s="6"/>
      <c r="Z472" s="6"/>
    </row>
    <row r="473" ht="12.0" customHeight="1">
      <c r="A473" s="6"/>
      <c r="B473" s="405"/>
      <c r="C473" s="406"/>
      <c r="D473" s="7"/>
      <c r="E473" s="407"/>
      <c r="F473" s="133"/>
      <c r="G473" s="221"/>
      <c r="H473" s="6"/>
      <c r="I473" s="6"/>
      <c r="J473" s="6"/>
      <c r="K473" s="6"/>
      <c r="L473" s="6"/>
      <c r="M473" s="6"/>
      <c r="N473" s="6"/>
      <c r="O473" s="6"/>
      <c r="P473" s="6"/>
      <c r="Q473" s="6"/>
      <c r="R473" s="6"/>
      <c r="S473" s="6"/>
      <c r="T473" s="6"/>
      <c r="U473" s="6"/>
      <c r="V473" s="6"/>
      <c r="W473" s="6"/>
      <c r="X473" s="6"/>
      <c r="Y473" s="6"/>
      <c r="Z473" s="6"/>
    </row>
    <row r="474" ht="12.0" customHeight="1">
      <c r="A474" s="6"/>
      <c r="B474" s="405"/>
      <c r="C474" s="406"/>
      <c r="D474" s="7"/>
      <c r="E474" s="407"/>
      <c r="F474" s="133"/>
      <c r="G474" s="221"/>
      <c r="H474" s="6"/>
      <c r="I474" s="6"/>
      <c r="J474" s="6"/>
      <c r="K474" s="6"/>
      <c r="L474" s="6"/>
      <c r="M474" s="6"/>
      <c r="N474" s="6"/>
      <c r="O474" s="6"/>
      <c r="P474" s="6"/>
      <c r="Q474" s="6"/>
      <c r="R474" s="6"/>
      <c r="S474" s="6"/>
      <c r="T474" s="6"/>
      <c r="U474" s="6"/>
      <c r="V474" s="6"/>
      <c r="W474" s="6"/>
      <c r="X474" s="6"/>
      <c r="Y474" s="6"/>
      <c r="Z474" s="6"/>
    </row>
    <row r="475" ht="12.0" customHeight="1">
      <c r="A475" s="6"/>
      <c r="B475" s="405"/>
      <c r="C475" s="406"/>
      <c r="D475" s="7"/>
      <c r="E475" s="407"/>
      <c r="F475" s="133"/>
      <c r="G475" s="221"/>
      <c r="H475" s="6"/>
      <c r="I475" s="6"/>
      <c r="J475" s="6"/>
      <c r="K475" s="6"/>
      <c r="L475" s="6"/>
      <c r="M475" s="6"/>
      <c r="N475" s="6"/>
      <c r="O475" s="6"/>
      <c r="P475" s="6"/>
      <c r="Q475" s="6"/>
      <c r="R475" s="6"/>
      <c r="S475" s="6"/>
      <c r="T475" s="6"/>
      <c r="U475" s="6"/>
      <c r="V475" s="6"/>
      <c r="W475" s="6"/>
      <c r="X475" s="6"/>
      <c r="Y475" s="6"/>
      <c r="Z475" s="6"/>
    </row>
    <row r="476" ht="12.0" customHeight="1">
      <c r="A476" s="6"/>
      <c r="B476" s="405"/>
      <c r="C476" s="406"/>
      <c r="D476" s="7"/>
      <c r="E476" s="407"/>
      <c r="F476" s="133"/>
      <c r="G476" s="221"/>
      <c r="H476" s="6"/>
      <c r="I476" s="6"/>
      <c r="J476" s="6"/>
      <c r="K476" s="6"/>
      <c r="L476" s="6"/>
      <c r="M476" s="6"/>
      <c r="N476" s="6"/>
      <c r="O476" s="6"/>
      <c r="P476" s="6"/>
      <c r="Q476" s="6"/>
      <c r="R476" s="6"/>
      <c r="S476" s="6"/>
      <c r="T476" s="6"/>
      <c r="U476" s="6"/>
      <c r="V476" s="6"/>
      <c r="W476" s="6"/>
      <c r="X476" s="6"/>
      <c r="Y476" s="6"/>
      <c r="Z476" s="6"/>
    </row>
    <row r="477" ht="12.0" customHeight="1">
      <c r="A477" s="6"/>
      <c r="B477" s="405"/>
      <c r="C477" s="406"/>
      <c r="D477" s="7"/>
      <c r="E477" s="407"/>
      <c r="F477" s="133"/>
      <c r="G477" s="221"/>
      <c r="H477" s="6"/>
      <c r="I477" s="6"/>
      <c r="J477" s="6"/>
      <c r="K477" s="6"/>
      <c r="L477" s="6"/>
      <c r="M477" s="6"/>
      <c r="N477" s="6"/>
      <c r="O477" s="6"/>
      <c r="P477" s="6"/>
      <c r="Q477" s="6"/>
      <c r="R477" s="6"/>
      <c r="S477" s="6"/>
      <c r="T477" s="6"/>
      <c r="U477" s="6"/>
      <c r="V477" s="6"/>
      <c r="W477" s="6"/>
      <c r="X477" s="6"/>
      <c r="Y477" s="6"/>
      <c r="Z477" s="6"/>
    </row>
    <row r="478" ht="12.0" customHeight="1">
      <c r="A478" s="6"/>
      <c r="B478" s="405"/>
      <c r="C478" s="406"/>
      <c r="D478" s="7"/>
      <c r="E478" s="407"/>
      <c r="F478" s="133"/>
      <c r="G478" s="221"/>
      <c r="H478" s="6"/>
      <c r="I478" s="6"/>
      <c r="J478" s="6"/>
      <c r="K478" s="6"/>
      <c r="L478" s="6"/>
      <c r="M478" s="6"/>
      <c r="N478" s="6"/>
      <c r="O478" s="6"/>
      <c r="P478" s="6"/>
      <c r="Q478" s="6"/>
      <c r="R478" s="6"/>
      <c r="S478" s="6"/>
      <c r="T478" s="6"/>
      <c r="U478" s="6"/>
      <c r="V478" s="6"/>
      <c r="W478" s="6"/>
      <c r="X478" s="6"/>
      <c r="Y478" s="6"/>
      <c r="Z478" s="6"/>
    </row>
    <row r="479" ht="12.0" customHeight="1">
      <c r="A479" s="6"/>
      <c r="B479" s="405"/>
      <c r="C479" s="406"/>
      <c r="D479" s="7"/>
      <c r="E479" s="407"/>
      <c r="F479" s="133"/>
      <c r="G479" s="221"/>
      <c r="H479" s="6"/>
      <c r="I479" s="6"/>
      <c r="J479" s="6"/>
      <c r="K479" s="6"/>
      <c r="L479" s="6"/>
      <c r="M479" s="6"/>
      <c r="N479" s="6"/>
      <c r="O479" s="6"/>
      <c r="P479" s="6"/>
      <c r="Q479" s="6"/>
      <c r="R479" s="6"/>
      <c r="S479" s="6"/>
      <c r="T479" s="6"/>
      <c r="U479" s="6"/>
      <c r="V479" s="6"/>
      <c r="W479" s="6"/>
      <c r="X479" s="6"/>
      <c r="Y479" s="6"/>
      <c r="Z479" s="6"/>
    </row>
    <row r="480" ht="12.0" customHeight="1">
      <c r="A480" s="6"/>
      <c r="B480" s="405"/>
      <c r="C480" s="406"/>
      <c r="D480" s="7"/>
      <c r="E480" s="407"/>
      <c r="F480" s="133"/>
      <c r="G480" s="221"/>
      <c r="H480" s="6"/>
      <c r="I480" s="6"/>
      <c r="J480" s="6"/>
      <c r="K480" s="6"/>
      <c r="L480" s="6"/>
      <c r="M480" s="6"/>
      <c r="N480" s="6"/>
      <c r="O480" s="6"/>
      <c r="P480" s="6"/>
      <c r="Q480" s="6"/>
      <c r="R480" s="6"/>
      <c r="S480" s="6"/>
      <c r="T480" s="6"/>
      <c r="U480" s="6"/>
      <c r="V480" s="6"/>
      <c r="W480" s="6"/>
      <c r="X480" s="6"/>
      <c r="Y480" s="6"/>
      <c r="Z480" s="6"/>
    </row>
    <row r="481" ht="12.0" customHeight="1">
      <c r="A481" s="6"/>
      <c r="B481" s="405"/>
      <c r="C481" s="406"/>
      <c r="D481" s="7"/>
      <c r="E481" s="407"/>
      <c r="F481" s="133"/>
      <c r="G481" s="221"/>
      <c r="H481" s="6"/>
      <c r="I481" s="6"/>
      <c r="J481" s="6"/>
      <c r="K481" s="6"/>
      <c r="L481" s="6"/>
      <c r="M481" s="6"/>
      <c r="N481" s="6"/>
      <c r="O481" s="6"/>
      <c r="P481" s="6"/>
      <c r="Q481" s="6"/>
      <c r="R481" s="6"/>
      <c r="S481" s="6"/>
      <c r="T481" s="6"/>
      <c r="U481" s="6"/>
      <c r="V481" s="6"/>
      <c r="W481" s="6"/>
      <c r="X481" s="6"/>
      <c r="Y481" s="6"/>
      <c r="Z481" s="6"/>
    </row>
    <row r="482" ht="12.0" customHeight="1">
      <c r="A482" s="6"/>
      <c r="B482" s="405"/>
      <c r="C482" s="406"/>
      <c r="D482" s="7"/>
      <c r="E482" s="407"/>
      <c r="F482" s="133"/>
      <c r="G482" s="221"/>
      <c r="H482" s="6"/>
      <c r="I482" s="6"/>
      <c r="J482" s="6"/>
      <c r="K482" s="6"/>
      <c r="L482" s="6"/>
      <c r="M482" s="6"/>
      <c r="N482" s="6"/>
      <c r="O482" s="6"/>
      <c r="P482" s="6"/>
      <c r="Q482" s="6"/>
      <c r="R482" s="6"/>
      <c r="S482" s="6"/>
      <c r="T482" s="6"/>
      <c r="U482" s="6"/>
      <c r="V482" s="6"/>
      <c r="W482" s="6"/>
      <c r="X482" s="6"/>
      <c r="Y482" s="6"/>
      <c r="Z482" s="6"/>
    </row>
    <row r="483" ht="12.0" customHeight="1">
      <c r="A483" s="6"/>
      <c r="B483" s="405"/>
      <c r="C483" s="406"/>
      <c r="D483" s="7"/>
      <c r="E483" s="407"/>
      <c r="F483" s="133"/>
      <c r="G483" s="221"/>
      <c r="H483" s="6"/>
      <c r="I483" s="6"/>
      <c r="J483" s="6"/>
      <c r="K483" s="6"/>
      <c r="L483" s="6"/>
      <c r="M483" s="6"/>
      <c r="N483" s="6"/>
      <c r="O483" s="6"/>
      <c r="P483" s="6"/>
      <c r="Q483" s="6"/>
      <c r="R483" s="6"/>
      <c r="S483" s="6"/>
      <c r="T483" s="6"/>
      <c r="U483" s="6"/>
      <c r="V483" s="6"/>
      <c r="W483" s="6"/>
      <c r="X483" s="6"/>
      <c r="Y483" s="6"/>
      <c r="Z483" s="6"/>
    </row>
    <row r="484" ht="12.0" customHeight="1">
      <c r="A484" s="6"/>
      <c r="B484" s="405"/>
      <c r="C484" s="406"/>
      <c r="D484" s="7"/>
      <c r="E484" s="407"/>
      <c r="F484" s="133"/>
      <c r="G484" s="221"/>
      <c r="H484" s="6"/>
      <c r="I484" s="6"/>
      <c r="J484" s="6"/>
      <c r="K484" s="6"/>
      <c r="L484" s="6"/>
      <c r="M484" s="6"/>
      <c r="N484" s="6"/>
      <c r="O484" s="6"/>
      <c r="P484" s="6"/>
      <c r="Q484" s="6"/>
      <c r="R484" s="6"/>
      <c r="S484" s="6"/>
      <c r="T484" s="6"/>
      <c r="U484" s="6"/>
      <c r="V484" s="6"/>
      <c r="W484" s="6"/>
      <c r="X484" s="6"/>
      <c r="Y484" s="6"/>
      <c r="Z484" s="6"/>
    </row>
    <row r="485" ht="12.0" customHeight="1">
      <c r="A485" s="6"/>
      <c r="B485" s="405"/>
      <c r="C485" s="406"/>
      <c r="D485" s="7"/>
      <c r="E485" s="407"/>
      <c r="F485" s="133"/>
      <c r="G485" s="221"/>
      <c r="H485" s="6"/>
      <c r="I485" s="6"/>
      <c r="J485" s="6"/>
      <c r="K485" s="6"/>
      <c r="L485" s="6"/>
      <c r="M485" s="6"/>
      <c r="N485" s="6"/>
      <c r="O485" s="6"/>
      <c r="P485" s="6"/>
      <c r="Q485" s="6"/>
      <c r="R485" s="6"/>
      <c r="S485" s="6"/>
      <c r="T485" s="6"/>
      <c r="U485" s="6"/>
      <c r="V485" s="6"/>
      <c r="W485" s="6"/>
      <c r="X485" s="6"/>
      <c r="Y485" s="6"/>
      <c r="Z485" s="6"/>
    </row>
    <row r="486" ht="12.0" customHeight="1">
      <c r="A486" s="6"/>
      <c r="B486" s="405"/>
      <c r="C486" s="406"/>
      <c r="D486" s="7"/>
      <c r="E486" s="407"/>
      <c r="F486" s="133"/>
      <c r="G486" s="221"/>
      <c r="H486" s="6"/>
      <c r="I486" s="6"/>
      <c r="J486" s="6"/>
      <c r="K486" s="6"/>
      <c r="L486" s="6"/>
      <c r="M486" s="6"/>
      <c r="N486" s="6"/>
      <c r="O486" s="6"/>
      <c r="P486" s="6"/>
      <c r="Q486" s="6"/>
      <c r="R486" s="6"/>
      <c r="S486" s="6"/>
      <c r="T486" s="6"/>
      <c r="U486" s="6"/>
      <c r="V486" s="6"/>
      <c r="W486" s="6"/>
      <c r="X486" s="6"/>
      <c r="Y486" s="6"/>
      <c r="Z486" s="6"/>
    </row>
    <row r="487" ht="12.0" customHeight="1">
      <c r="A487" s="6"/>
      <c r="B487" s="405"/>
      <c r="C487" s="406"/>
      <c r="D487" s="7"/>
      <c r="E487" s="407"/>
      <c r="F487" s="133"/>
      <c r="G487" s="221"/>
      <c r="H487" s="6"/>
      <c r="I487" s="6"/>
      <c r="J487" s="6"/>
      <c r="K487" s="6"/>
      <c r="L487" s="6"/>
      <c r="M487" s="6"/>
      <c r="N487" s="6"/>
      <c r="O487" s="6"/>
      <c r="P487" s="6"/>
      <c r="Q487" s="6"/>
      <c r="R487" s="6"/>
      <c r="S487" s="6"/>
      <c r="T487" s="6"/>
      <c r="U487" s="6"/>
      <c r="V487" s="6"/>
      <c r="W487" s="6"/>
      <c r="X487" s="6"/>
      <c r="Y487" s="6"/>
      <c r="Z487" s="6"/>
    </row>
    <row r="488" ht="12.0" customHeight="1">
      <c r="A488" s="6"/>
      <c r="B488" s="405"/>
      <c r="C488" s="406"/>
      <c r="D488" s="7"/>
      <c r="E488" s="407"/>
      <c r="F488" s="133"/>
      <c r="G488" s="221"/>
      <c r="H488" s="6"/>
      <c r="I488" s="6"/>
      <c r="J488" s="6"/>
      <c r="K488" s="6"/>
      <c r="L488" s="6"/>
      <c r="M488" s="6"/>
      <c r="N488" s="6"/>
      <c r="O488" s="6"/>
      <c r="P488" s="6"/>
      <c r="Q488" s="6"/>
      <c r="R488" s="6"/>
      <c r="S488" s="6"/>
      <c r="T488" s="6"/>
      <c r="U488" s="6"/>
      <c r="V488" s="6"/>
      <c r="W488" s="6"/>
      <c r="X488" s="6"/>
      <c r="Y488" s="6"/>
      <c r="Z488" s="6"/>
    </row>
    <row r="489" ht="12.0" customHeight="1">
      <c r="A489" s="6"/>
      <c r="B489" s="405"/>
      <c r="C489" s="406"/>
      <c r="D489" s="7"/>
      <c r="E489" s="407"/>
      <c r="F489" s="133"/>
      <c r="G489" s="221"/>
      <c r="H489" s="6"/>
      <c r="I489" s="6"/>
      <c r="J489" s="6"/>
      <c r="K489" s="6"/>
      <c r="L489" s="6"/>
      <c r="M489" s="6"/>
      <c r="N489" s="6"/>
      <c r="O489" s="6"/>
      <c r="P489" s="6"/>
      <c r="Q489" s="6"/>
      <c r="R489" s="6"/>
      <c r="S489" s="6"/>
      <c r="T489" s="6"/>
      <c r="U489" s="6"/>
      <c r="V489" s="6"/>
      <c r="W489" s="6"/>
      <c r="X489" s="6"/>
      <c r="Y489" s="6"/>
      <c r="Z489" s="6"/>
    </row>
    <row r="490" ht="12.0" customHeight="1">
      <c r="A490" s="6"/>
      <c r="B490" s="405"/>
      <c r="C490" s="406"/>
      <c r="D490" s="7"/>
      <c r="E490" s="407"/>
      <c r="F490" s="133"/>
      <c r="G490" s="221"/>
      <c r="H490" s="6"/>
      <c r="I490" s="6"/>
      <c r="J490" s="6"/>
      <c r="K490" s="6"/>
      <c r="L490" s="6"/>
      <c r="M490" s="6"/>
      <c r="N490" s="6"/>
      <c r="O490" s="6"/>
      <c r="P490" s="6"/>
      <c r="Q490" s="6"/>
      <c r="R490" s="6"/>
      <c r="S490" s="6"/>
      <c r="T490" s="6"/>
      <c r="U490" s="6"/>
      <c r="V490" s="6"/>
      <c r="W490" s="6"/>
      <c r="X490" s="6"/>
      <c r="Y490" s="6"/>
      <c r="Z490" s="6"/>
    </row>
    <row r="491" ht="12.0" customHeight="1">
      <c r="A491" s="6"/>
      <c r="B491" s="405"/>
      <c r="C491" s="406"/>
      <c r="D491" s="7"/>
      <c r="E491" s="407"/>
      <c r="F491" s="133"/>
      <c r="G491" s="221"/>
      <c r="H491" s="6"/>
      <c r="I491" s="6"/>
      <c r="J491" s="6"/>
      <c r="K491" s="6"/>
      <c r="L491" s="6"/>
      <c r="M491" s="6"/>
      <c r="N491" s="6"/>
      <c r="O491" s="6"/>
      <c r="P491" s="6"/>
      <c r="Q491" s="6"/>
      <c r="R491" s="6"/>
      <c r="S491" s="6"/>
      <c r="T491" s="6"/>
      <c r="U491" s="6"/>
      <c r="V491" s="6"/>
      <c r="W491" s="6"/>
      <c r="X491" s="6"/>
      <c r="Y491" s="6"/>
      <c r="Z491" s="6"/>
    </row>
    <row r="492" ht="12.0" customHeight="1">
      <c r="A492" s="6"/>
      <c r="B492" s="405"/>
      <c r="C492" s="406"/>
      <c r="D492" s="7"/>
      <c r="E492" s="407"/>
      <c r="F492" s="133"/>
      <c r="G492" s="221"/>
      <c r="H492" s="6"/>
      <c r="I492" s="6"/>
      <c r="J492" s="6"/>
      <c r="K492" s="6"/>
      <c r="L492" s="6"/>
      <c r="M492" s="6"/>
      <c r="N492" s="6"/>
      <c r="O492" s="6"/>
      <c r="P492" s="6"/>
      <c r="Q492" s="6"/>
      <c r="R492" s="6"/>
      <c r="S492" s="6"/>
      <c r="T492" s="6"/>
      <c r="U492" s="6"/>
      <c r="V492" s="6"/>
      <c r="W492" s="6"/>
      <c r="X492" s="6"/>
      <c r="Y492" s="6"/>
      <c r="Z492" s="6"/>
    </row>
    <row r="493" ht="12.0" customHeight="1">
      <c r="A493" s="6"/>
      <c r="B493" s="405"/>
      <c r="C493" s="406"/>
      <c r="D493" s="7"/>
      <c r="E493" s="407"/>
      <c r="F493" s="133"/>
      <c r="G493" s="221"/>
      <c r="H493" s="6"/>
      <c r="I493" s="6"/>
      <c r="J493" s="6"/>
      <c r="K493" s="6"/>
      <c r="L493" s="6"/>
      <c r="M493" s="6"/>
      <c r="N493" s="6"/>
      <c r="O493" s="6"/>
      <c r="P493" s="6"/>
      <c r="Q493" s="6"/>
      <c r="R493" s="6"/>
      <c r="S493" s="6"/>
      <c r="T493" s="6"/>
      <c r="U493" s="6"/>
      <c r="V493" s="6"/>
      <c r="W493" s="6"/>
      <c r="X493" s="6"/>
      <c r="Y493" s="6"/>
      <c r="Z493" s="6"/>
    </row>
    <row r="494" ht="12.0" customHeight="1">
      <c r="A494" s="6"/>
      <c r="B494" s="405"/>
      <c r="C494" s="406"/>
      <c r="D494" s="7"/>
      <c r="E494" s="407"/>
      <c r="F494" s="133"/>
      <c r="G494" s="221"/>
      <c r="H494" s="6"/>
      <c r="I494" s="6"/>
      <c r="J494" s="6"/>
      <c r="K494" s="6"/>
      <c r="L494" s="6"/>
      <c r="M494" s="6"/>
      <c r="N494" s="6"/>
      <c r="O494" s="6"/>
      <c r="P494" s="6"/>
      <c r="Q494" s="6"/>
      <c r="R494" s="6"/>
      <c r="S494" s="6"/>
      <c r="T494" s="6"/>
      <c r="U494" s="6"/>
      <c r="V494" s="6"/>
      <c r="W494" s="6"/>
      <c r="X494" s="6"/>
      <c r="Y494" s="6"/>
      <c r="Z494" s="6"/>
    </row>
    <row r="495" ht="12.0" customHeight="1">
      <c r="A495" s="6"/>
      <c r="B495" s="405"/>
      <c r="C495" s="406"/>
      <c r="D495" s="7"/>
      <c r="E495" s="407"/>
      <c r="F495" s="133"/>
      <c r="G495" s="221"/>
      <c r="H495" s="6"/>
      <c r="I495" s="6"/>
      <c r="J495" s="6"/>
      <c r="K495" s="6"/>
      <c r="L495" s="6"/>
      <c r="M495" s="6"/>
      <c r="N495" s="6"/>
      <c r="O495" s="6"/>
      <c r="P495" s="6"/>
      <c r="Q495" s="6"/>
      <c r="R495" s="6"/>
      <c r="S495" s="6"/>
      <c r="T495" s="6"/>
      <c r="U495" s="6"/>
      <c r="V495" s="6"/>
      <c r="W495" s="6"/>
      <c r="X495" s="6"/>
      <c r="Y495" s="6"/>
      <c r="Z495" s="6"/>
    </row>
    <row r="496" ht="12.0" customHeight="1">
      <c r="A496" s="6"/>
      <c r="B496" s="405"/>
      <c r="C496" s="406"/>
      <c r="D496" s="7"/>
      <c r="E496" s="407"/>
      <c r="F496" s="133"/>
      <c r="G496" s="221"/>
      <c r="H496" s="6"/>
      <c r="I496" s="6"/>
      <c r="J496" s="6"/>
      <c r="K496" s="6"/>
      <c r="L496" s="6"/>
      <c r="M496" s="6"/>
      <c r="N496" s="6"/>
      <c r="O496" s="6"/>
      <c r="P496" s="6"/>
      <c r="Q496" s="6"/>
      <c r="R496" s="6"/>
      <c r="S496" s="6"/>
      <c r="T496" s="6"/>
      <c r="U496" s="6"/>
      <c r="V496" s="6"/>
      <c r="W496" s="6"/>
      <c r="X496" s="6"/>
      <c r="Y496" s="6"/>
      <c r="Z496" s="6"/>
    </row>
    <row r="497" ht="12.0" customHeight="1">
      <c r="A497" s="6"/>
      <c r="B497" s="405"/>
      <c r="C497" s="406"/>
      <c r="D497" s="7"/>
      <c r="E497" s="407"/>
      <c r="F497" s="133"/>
      <c r="G497" s="221"/>
      <c r="H497" s="6"/>
      <c r="I497" s="6"/>
      <c r="J497" s="6"/>
      <c r="K497" s="6"/>
      <c r="L497" s="6"/>
      <c r="M497" s="6"/>
      <c r="N497" s="6"/>
      <c r="O497" s="6"/>
      <c r="P497" s="6"/>
      <c r="Q497" s="6"/>
      <c r="R497" s="6"/>
      <c r="S497" s="6"/>
      <c r="T497" s="6"/>
      <c r="U497" s="6"/>
      <c r="V497" s="6"/>
      <c r="W497" s="6"/>
      <c r="X497" s="6"/>
      <c r="Y497" s="6"/>
      <c r="Z497" s="6"/>
    </row>
    <row r="498" ht="12.0" customHeight="1">
      <c r="A498" s="6"/>
      <c r="B498" s="405"/>
      <c r="C498" s="406"/>
      <c r="D498" s="7"/>
      <c r="E498" s="407"/>
      <c r="F498" s="133"/>
      <c r="G498" s="221"/>
      <c r="H498" s="6"/>
      <c r="I498" s="6"/>
      <c r="J498" s="6"/>
      <c r="K498" s="6"/>
      <c r="L498" s="6"/>
      <c r="M498" s="6"/>
      <c r="N498" s="6"/>
      <c r="O498" s="6"/>
      <c r="P498" s="6"/>
      <c r="Q498" s="6"/>
      <c r="R498" s="6"/>
      <c r="S498" s="6"/>
      <c r="T498" s="6"/>
      <c r="U498" s="6"/>
      <c r="V498" s="6"/>
      <c r="W498" s="6"/>
      <c r="X498" s="6"/>
      <c r="Y498" s="6"/>
      <c r="Z498" s="6"/>
    </row>
    <row r="499" ht="12.0" customHeight="1">
      <c r="A499" s="6"/>
      <c r="B499" s="405"/>
      <c r="C499" s="406"/>
      <c r="D499" s="7"/>
      <c r="E499" s="407"/>
      <c r="F499" s="133"/>
      <c r="G499" s="221"/>
      <c r="H499" s="6"/>
      <c r="I499" s="6"/>
      <c r="J499" s="6"/>
      <c r="K499" s="6"/>
      <c r="L499" s="6"/>
      <c r="M499" s="6"/>
      <c r="N499" s="6"/>
      <c r="O499" s="6"/>
      <c r="P499" s="6"/>
      <c r="Q499" s="6"/>
      <c r="R499" s="6"/>
      <c r="S499" s="6"/>
      <c r="T499" s="6"/>
      <c r="U499" s="6"/>
      <c r="V499" s="6"/>
      <c r="W499" s="6"/>
      <c r="X499" s="6"/>
      <c r="Y499" s="6"/>
      <c r="Z499" s="6"/>
    </row>
    <row r="500" ht="12.0" customHeight="1">
      <c r="A500" s="6"/>
      <c r="B500" s="405"/>
      <c r="C500" s="406"/>
      <c r="D500" s="7"/>
      <c r="E500" s="407"/>
      <c r="F500" s="133"/>
      <c r="G500" s="221"/>
      <c r="H500" s="6"/>
      <c r="I500" s="6"/>
      <c r="J500" s="6"/>
      <c r="K500" s="6"/>
      <c r="L500" s="6"/>
      <c r="M500" s="6"/>
      <c r="N500" s="6"/>
      <c r="O500" s="6"/>
      <c r="P500" s="6"/>
      <c r="Q500" s="6"/>
      <c r="R500" s="6"/>
      <c r="S500" s="6"/>
      <c r="T500" s="6"/>
      <c r="U500" s="6"/>
      <c r="V500" s="6"/>
      <c r="W500" s="6"/>
      <c r="X500" s="6"/>
      <c r="Y500" s="6"/>
      <c r="Z500" s="6"/>
    </row>
    <row r="501" ht="12.0" customHeight="1">
      <c r="A501" s="6"/>
      <c r="B501" s="405"/>
      <c r="C501" s="406"/>
      <c r="D501" s="7"/>
      <c r="E501" s="407"/>
      <c r="F501" s="133"/>
      <c r="G501" s="221"/>
      <c r="H501" s="6"/>
      <c r="I501" s="6"/>
      <c r="J501" s="6"/>
      <c r="K501" s="6"/>
      <c r="L501" s="6"/>
      <c r="M501" s="6"/>
      <c r="N501" s="6"/>
      <c r="O501" s="6"/>
      <c r="P501" s="6"/>
      <c r="Q501" s="6"/>
      <c r="R501" s="6"/>
      <c r="S501" s="6"/>
      <c r="T501" s="6"/>
      <c r="U501" s="6"/>
      <c r="V501" s="6"/>
      <c r="W501" s="6"/>
      <c r="X501" s="6"/>
      <c r="Y501" s="6"/>
      <c r="Z501" s="6"/>
    </row>
    <row r="502" ht="12.0" customHeight="1">
      <c r="A502" s="6"/>
      <c r="B502" s="405"/>
      <c r="C502" s="406"/>
      <c r="D502" s="7"/>
      <c r="E502" s="407"/>
      <c r="F502" s="133"/>
      <c r="G502" s="221"/>
      <c r="H502" s="6"/>
      <c r="I502" s="6"/>
      <c r="J502" s="6"/>
      <c r="K502" s="6"/>
      <c r="L502" s="6"/>
      <c r="M502" s="6"/>
      <c r="N502" s="6"/>
      <c r="O502" s="6"/>
      <c r="P502" s="6"/>
      <c r="Q502" s="6"/>
      <c r="R502" s="6"/>
      <c r="S502" s="6"/>
      <c r="T502" s="6"/>
      <c r="U502" s="6"/>
      <c r="V502" s="6"/>
      <c r="W502" s="6"/>
      <c r="X502" s="6"/>
      <c r="Y502" s="6"/>
      <c r="Z502" s="6"/>
    </row>
    <row r="503" ht="12.0" customHeight="1">
      <c r="A503" s="6"/>
      <c r="B503" s="405"/>
      <c r="C503" s="406"/>
      <c r="D503" s="7"/>
      <c r="E503" s="407"/>
      <c r="F503" s="133"/>
      <c r="G503" s="221"/>
      <c r="H503" s="6"/>
      <c r="I503" s="6"/>
      <c r="J503" s="6"/>
      <c r="K503" s="6"/>
      <c r="L503" s="6"/>
      <c r="M503" s="6"/>
      <c r="N503" s="6"/>
      <c r="O503" s="6"/>
      <c r="P503" s="6"/>
      <c r="Q503" s="6"/>
      <c r="R503" s="6"/>
      <c r="S503" s="6"/>
      <c r="T503" s="6"/>
      <c r="U503" s="6"/>
      <c r="V503" s="6"/>
      <c r="W503" s="6"/>
      <c r="X503" s="6"/>
      <c r="Y503" s="6"/>
      <c r="Z503" s="6"/>
    </row>
    <row r="504" ht="12.0" customHeight="1">
      <c r="A504" s="6"/>
      <c r="B504" s="405"/>
      <c r="C504" s="406"/>
      <c r="D504" s="7"/>
      <c r="E504" s="407"/>
      <c r="F504" s="133"/>
      <c r="G504" s="221"/>
      <c r="H504" s="6"/>
      <c r="I504" s="6"/>
      <c r="J504" s="6"/>
      <c r="K504" s="6"/>
      <c r="L504" s="6"/>
      <c r="M504" s="6"/>
      <c r="N504" s="6"/>
      <c r="O504" s="6"/>
      <c r="P504" s="6"/>
      <c r="Q504" s="6"/>
      <c r="R504" s="6"/>
      <c r="S504" s="6"/>
      <c r="T504" s="6"/>
      <c r="U504" s="6"/>
      <c r="V504" s="6"/>
      <c r="W504" s="6"/>
      <c r="X504" s="6"/>
      <c r="Y504" s="6"/>
      <c r="Z504" s="6"/>
    </row>
    <row r="505" ht="12.0" customHeight="1">
      <c r="A505" s="6"/>
      <c r="B505" s="405"/>
      <c r="C505" s="406"/>
      <c r="D505" s="7"/>
      <c r="E505" s="407"/>
      <c r="F505" s="133"/>
      <c r="G505" s="221"/>
      <c r="H505" s="6"/>
      <c r="I505" s="6"/>
      <c r="J505" s="6"/>
      <c r="K505" s="6"/>
      <c r="L505" s="6"/>
      <c r="M505" s="6"/>
      <c r="N505" s="6"/>
      <c r="O505" s="6"/>
      <c r="P505" s="6"/>
      <c r="Q505" s="6"/>
      <c r="R505" s="6"/>
      <c r="S505" s="6"/>
      <c r="T505" s="6"/>
      <c r="U505" s="6"/>
      <c r="V505" s="6"/>
      <c r="W505" s="6"/>
      <c r="X505" s="6"/>
      <c r="Y505" s="6"/>
      <c r="Z505" s="6"/>
    </row>
    <row r="506" ht="12.0" customHeight="1">
      <c r="A506" s="6"/>
      <c r="B506" s="405"/>
      <c r="C506" s="406"/>
      <c r="D506" s="7"/>
      <c r="E506" s="407"/>
      <c r="F506" s="133"/>
      <c r="G506" s="221"/>
      <c r="H506" s="6"/>
      <c r="I506" s="6"/>
      <c r="J506" s="6"/>
      <c r="K506" s="6"/>
      <c r="L506" s="6"/>
      <c r="M506" s="6"/>
      <c r="N506" s="6"/>
      <c r="O506" s="6"/>
      <c r="P506" s="6"/>
      <c r="Q506" s="6"/>
      <c r="R506" s="6"/>
      <c r="S506" s="6"/>
      <c r="T506" s="6"/>
      <c r="U506" s="6"/>
      <c r="V506" s="6"/>
      <c r="W506" s="6"/>
      <c r="X506" s="6"/>
      <c r="Y506" s="6"/>
      <c r="Z506" s="6"/>
    </row>
    <row r="507" ht="12.0" customHeight="1">
      <c r="A507" s="6"/>
      <c r="B507" s="405"/>
      <c r="C507" s="406"/>
      <c r="D507" s="7"/>
      <c r="E507" s="407"/>
      <c r="F507" s="133"/>
      <c r="G507" s="221"/>
      <c r="H507" s="6"/>
      <c r="I507" s="6"/>
      <c r="J507" s="6"/>
      <c r="K507" s="6"/>
      <c r="L507" s="6"/>
      <c r="M507" s="6"/>
      <c r="N507" s="6"/>
      <c r="O507" s="6"/>
      <c r="P507" s="6"/>
      <c r="Q507" s="6"/>
      <c r="R507" s="6"/>
      <c r="S507" s="6"/>
      <c r="T507" s="6"/>
      <c r="U507" s="6"/>
      <c r="V507" s="6"/>
      <c r="W507" s="6"/>
      <c r="X507" s="6"/>
      <c r="Y507" s="6"/>
      <c r="Z507" s="6"/>
    </row>
    <row r="508" ht="12.0" customHeight="1">
      <c r="A508" s="6"/>
      <c r="B508" s="405"/>
      <c r="C508" s="406"/>
      <c r="D508" s="7"/>
      <c r="E508" s="407"/>
      <c r="F508" s="133"/>
      <c r="G508" s="221"/>
      <c r="H508" s="6"/>
      <c r="I508" s="6"/>
      <c r="J508" s="6"/>
      <c r="K508" s="6"/>
      <c r="L508" s="6"/>
      <c r="M508" s="6"/>
      <c r="N508" s="6"/>
      <c r="O508" s="6"/>
      <c r="P508" s="6"/>
      <c r="Q508" s="6"/>
      <c r="R508" s="6"/>
      <c r="S508" s="6"/>
      <c r="T508" s="6"/>
      <c r="U508" s="6"/>
      <c r="V508" s="6"/>
      <c r="W508" s="6"/>
      <c r="X508" s="6"/>
      <c r="Y508" s="6"/>
      <c r="Z508" s="6"/>
    </row>
    <row r="509" ht="12.0" customHeight="1">
      <c r="A509" s="6"/>
      <c r="B509" s="405"/>
      <c r="C509" s="406"/>
      <c r="D509" s="7"/>
      <c r="E509" s="407"/>
      <c r="F509" s="133"/>
      <c r="G509" s="221"/>
      <c r="H509" s="6"/>
      <c r="I509" s="6"/>
      <c r="J509" s="6"/>
      <c r="K509" s="6"/>
      <c r="L509" s="6"/>
      <c r="M509" s="6"/>
      <c r="N509" s="6"/>
      <c r="O509" s="6"/>
      <c r="P509" s="6"/>
      <c r="Q509" s="6"/>
      <c r="R509" s="6"/>
      <c r="S509" s="6"/>
      <c r="T509" s="6"/>
      <c r="U509" s="6"/>
      <c r="V509" s="6"/>
      <c r="W509" s="6"/>
      <c r="X509" s="6"/>
      <c r="Y509" s="6"/>
      <c r="Z509" s="6"/>
    </row>
    <row r="510" ht="12.0" customHeight="1">
      <c r="A510" s="6"/>
      <c r="B510" s="405"/>
      <c r="C510" s="406"/>
      <c r="D510" s="7"/>
      <c r="E510" s="407"/>
      <c r="F510" s="133"/>
      <c r="G510" s="221"/>
      <c r="H510" s="6"/>
      <c r="I510" s="6"/>
      <c r="J510" s="6"/>
      <c r="K510" s="6"/>
      <c r="L510" s="6"/>
      <c r="M510" s="6"/>
      <c r="N510" s="6"/>
      <c r="O510" s="6"/>
      <c r="P510" s="6"/>
      <c r="Q510" s="6"/>
      <c r="R510" s="6"/>
      <c r="S510" s="6"/>
      <c r="T510" s="6"/>
      <c r="U510" s="6"/>
      <c r="V510" s="6"/>
      <c r="W510" s="6"/>
      <c r="X510" s="6"/>
      <c r="Y510" s="6"/>
      <c r="Z510" s="6"/>
    </row>
    <row r="511" ht="12.0" customHeight="1">
      <c r="A511" s="6"/>
      <c r="B511" s="405"/>
      <c r="C511" s="406"/>
      <c r="D511" s="7"/>
      <c r="E511" s="407"/>
      <c r="F511" s="133"/>
      <c r="G511" s="221"/>
      <c r="H511" s="6"/>
      <c r="I511" s="6"/>
      <c r="J511" s="6"/>
      <c r="K511" s="6"/>
      <c r="L511" s="6"/>
      <c r="M511" s="6"/>
      <c r="N511" s="6"/>
      <c r="O511" s="6"/>
      <c r="P511" s="6"/>
      <c r="Q511" s="6"/>
      <c r="R511" s="6"/>
      <c r="S511" s="6"/>
      <c r="T511" s="6"/>
      <c r="U511" s="6"/>
      <c r="V511" s="6"/>
      <c r="W511" s="6"/>
      <c r="X511" s="6"/>
      <c r="Y511" s="6"/>
      <c r="Z511" s="6"/>
    </row>
    <row r="512" ht="12.0" customHeight="1">
      <c r="A512" s="6"/>
      <c r="B512" s="405"/>
      <c r="C512" s="406"/>
      <c r="D512" s="7"/>
      <c r="E512" s="407"/>
      <c r="F512" s="133"/>
      <c r="G512" s="221"/>
      <c r="H512" s="6"/>
      <c r="I512" s="6"/>
      <c r="J512" s="6"/>
      <c r="K512" s="6"/>
      <c r="L512" s="6"/>
      <c r="M512" s="6"/>
      <c r="N512" s="6"/>
      <c r="O512" s="6"/>
      <c r="P512" s="6"/>
      <c r="Q512" s="6"/>
      <c r="R512" s="6"/>
      <c r="S512" s="6"/>
      <c r="T512" s="6"/>
      <c r="U512" s="6"/>
      <c r="V512" s="6"/>
      <c r="W512" s="6"/>
      <c r="X512" s="6"/>
      <c r="Y512" s="6"/>
      <c r="Z512" s="6"/>
    </row>
    <row r="513" ht="12.0" customHeight="1">
      <c r="A513" s="6"/>
      <c r="B513" s="405"/>
      <c r="C513" s="406"/>
      <c r="D513" s="7"/>
      <c r="E513" s="407"/>
      <c r="F513" s="133"/>
      <c r="G513" s="221"/>
      <c r="H513" s="6"/>
      <c r="I513" s="6"/>
      <c r="J513" s="6"/>
      <c r="K513" s="6"/>
      <c r="L513" s="6"/>
      <c r="M513" s="6"/>
      <c r="N513" s="6"/>
      <c r="O513" s="6"/>
      <c r="P513" s="6"/>
      <c r="Q513" s="6"/>
      <c r="R513" s="6"/>
      <c r="S513" s="6"/>
      <c r="T513" s="6"/>
      <c r="U513" s="6"/>
      <c r="V513" s="6"/>
      <c r="W513" s="6"/>
      <c r="X513" s="6"/>
      <c r="Y513" s="6"/>
      <c r="Z513" s="6"/>
    </row>
    <row r="514" ht="12.0" customHeight="1">
      <c r="A514" s="6"/>
      <c r="B514" s="405"/>
      <c r="C514" s="406"/>
      <c r="D514" s="7"/>
      <c r="E514" s="407"/>
      <c r="F514" s="133"/>
      <c r="G514" s="221"/>
      <c r="H514" s="6"/>
      <c r="I514" s="6"/>
      <c r="J514" s="6"/>
      <c r="K514" s="6"/>
      <c r="L514" s="6"/>
      <c r="M514" s="6"/>
      <c r="N514" s="6"/>
      <c r="O514" s="6"/>
      <c r="P514" s="6"/>
      <c r="Q514" s="6"/>
      <c r="R514" s="6"/>
      <c r="S514" s="6"/>
      <c r="T514" s="6"/>
      <c r="U514" s="6"/>
      <c r="V514" s="6"/>
      <c r="W514" s="6"/>
      <c r="X514" s="6"/>
      <c r="Y514" s="6"/>
      <c r="Z514" s="6"/>
    </row>
    <row r="515" ht="12.0" customHeight="1">
      <c r="A515" s="6"/>
      <c r="B515" s="405"/>
      <c r="C515" s="406"/>
      <c r="D515" s="7"/>
      <c r="E515" s="407"/>
      <c r="F515" s="133"/>
      <c r="G515" s="221"/>
      <c r="H515" s="6"/>
      <c r="I515" s="6"/>
      <c r="J515" s="6"/>
      <c r="K515" s="6"/>
      <c r="L515" s="6"/>
      <c r="M515" s="6"/>
      <c r="N515" s="6"/>
      <c r="O515" s="6"/>
      <c r="P515" s="6"/>
      <c r="Q515" s="6"/>
      <c r="R515" s="6"/>
      <c r="S515" s="6"/>
      <c r="T515" s="6"/>
      <c r="U515" s="6"/>
      <c r="V515" s="6"/>
      <c r="W515" s="6"/>
      <c r="X515" s="6"/>
      <c r="Y515" s="6"/>
      <c r="Z515" s="6"/>
    </row>
    <row r="516" ht="12.0" customHeight="1">
      <c r="A516" s="6"/>
      <c r="B516" s="405"/>
      <c r="C516" s="406"/>
      <c r="D516" s="7"/>
      <c r="E516" s="407"/>
      <c r="F516" s="133"/>
      <c r="G516" s="221"/>
      <c r="H516" s="6"/>
      <c r="I516" s="6"/>
      <c r="J516" s="6"/>
      <c r="K516" s="6"/>
      <c r="L516" s="6"/>
      <c r="M516" s="6"/>
      <c r="N516" s="6"/>
      <c r="O516" s="6"/>
      <c r="P516" s="6"/>
      <c r="Q516" s="6"/>
      <c r="R516" s="6"/>
      <c r="S516" s="6"/>
      <c r="T516" s="6"/>
      <c r="U516" s="6"/>
      <c r="V516" s="6"/>
      <c r="W516" s="6"/>
      <c r="X516" s="6"/>
      <c r="Y516" s="6"/>
      <c r="Z516" s="6"/>
    </row>
    <row r="517" ht="12.0" customHeight="1">
      <c r="A517" s="6"/>
      <c r="B517" s="405"/>
      <c r="C517" s="406"/>
      <c r="D517" s="7"/>
      <c r="E517" s="407"/>
      <c r="F517" s="133"/>
      <c r="G517" s="221"/>
      <c r="H517" s="6"/>
      <c r="I517" s="6"/>
      <c r="J517" s="6"/>
      <c r="K517" s="6"/>
      <c r="L517" s="6"/>
      <c r="M517" s="6"/>
      <c r="N517" s="6"/>
      <c r="O517" s="6"/>
      <c r="P517" s="6"/>
      <c r="Q517" s="6"/>
      <c r="R517" s="6"/>
      <c r="S517" s="6"/>
      <c r="T517" s="6"/>
      <c r="U517" s="6"/>
      <c r="V517" s="6"/>
      <c r="W517" s="6"/>
      <c r="X517" s="6"/>
      <c r="Y517" s="6"/>
      <c r="Z517" s="6"/>
    </row>
    <row r="518" ht="12.0" customHeight="1">
      <c r="A518" s="6"/>
      <c r="B518" s="405"/>
      <c r="C518" s="406"/>
      <c r="D518" s="7"/>
      <c r="E518" s="407"/>
      <c r="F518" s="133"/>
      <c r="G518" s="221"/>
      <c r="H518" s="6"/>
      <c r="I518" s="6"/>
      <c r="J518" s="6"/>
      <c r="K518" s="6"/>
      <c r="L518" s="6"/>
      <c r="M518" s="6"/>
      <c r="N518" s="6"/>
      <c r="O518" s="6"/>
      <c r="P518" s="6"/>
      <c r="Q518" s="6"/>
      <c r="R518" s="6"/>
      <c r="S518" s="6"/>
      <c r="T518" s="6"/>
      <c r="U518" s="6"/>
      <c r="V518" s="6"/>
      <c r="W518" s="6"/>
      <c r="X518" s="6"/>
      <c r="Y518" s="6"/>
      <c r="Z518" s="6"/>
    </row>
    <row r="519" ht="12.0" customHeight="1">
      <c r="A519" s="6"/>
      <c r="B519" s="405"/>
      <c r="C519" s="406"/>
      <c r="D519" s="7"/>
      <c r="E519" s="407"/>
      <c r="F519" s="133"/>
      <c r="G519" s="221"/>
      <c r="H519" s="6"/>
      <c r="I519" s="6"/>
      <c r="J519" s="6"/>
      <c r="K519" s="6"/>
      <c r="L519" s="6"/>
      <c r="M519" s="6"/>
      <c r="N519" s="6"/>
      <c r="O519" s="6"/>
      <c r="P519" s="6"/>
      <c r="Q519" s="6"/>
      <c r="R519" s="6"/>
      <c r="S519" s="6"/>
      <c r="T519" s="6"/>
      <c r="U519" s="6"/>
      <c r="V519" s="6"/>
      <c r="W519" s="6"/>
      <c r="X519" s="6"/>
      <c r="Y519" s="6"/>
      <c r="Z519" s="6"/>
    </row>
    <row r="520" ht="12.0" customHeight="1">
      <c r="A520" s="6"/>
      <c r="B520" s="405"/>
      <c r="C520" s="406"/>
      <c r="D520" s="7"/>
      <c r="E520" s="407"/>
      <c r="F520" s="133"/>
      <c r="G520" s="221"/>
      <c r="H520" s="6"/>
      <c r="I520" s="6"/>
      <c r="J520" s="6"/>
      <c r="K520" s="6"/>
      <c r="L520" s="6"/>
      <c r="M520" s="6"/>
      <c r="N520" s="6"/>
      <c r="O520" s="6"/>
      <c r="P520" s="6"/>
      <c r="Q520" s="6"/>
      <c r="R520" s="6"/>
      <c r="S520" s="6"/>
      <c r="T520" s="6"/>
      <c r="U520" s="6"/>
      <c r="V520" s="6"/>
      <c r="W520" s="6"/>
      <c r="X520" s="6"/>
      <c r="Y520" s="6"/>
      <c r="Z520" s="6"/>
    </row>
    <row r="521" ht="12.0" customHeight="1">
      <c r="A521" s="6"/>
      <c r="B521" s="405"/>
      <c r="C521" s="406"/>
      <c r="D521" s="7"/>
      <c r="E521" s="407"/>
      <c r="F521" s="133"/>
      <c r="G521" s="221"/>
      <c r="H521" s="6"/>
      <c r="I521" s="6"/>
      <c r="J521" s="6"/>
      <c r="K521" s="6"/>
      <c r="L521" s="6"/>
      <c r="M521" s="6"/>
      <c r="N521" s="6"/>
      <c r="O521" s="6"/>
      <c r="P521" s="6"/>
      <c r="Q521" s="6"/>
      <c r="R521" s="6"/>
      <c r="S521" s="6"/>
      <c r="T521" s="6"/>
      <c r="U521" s="6"/>
      <c r="V521" s="6"/>
      <c r="W521" s="6"/>
      <c r="X521" s="6"/>
      <c r="Y521" s="6"/>
      <c r="Z521" s="6"/>
    </row>
    <row r="522" ht="12.0" customHeight="1">
      <c r="A522" s="6"/>
      <c r="B522" s="405"/>
      <c r="C522" s="406"/>
      <c r="D522" s="7"/>
      <c r="E522" s="407"/>
      <c r="F522" s="133"/>
      <c r="G522" s="221"/>
      <c r="H522" s="6"/>
      <c r="I522" s="6"/>
      <c r="J522" s="6"/>
      <c r="K522" s="6"/>
      <c r="L522" s="6"/>
      <c r="M522" s="6"/>
      <c r="N522" s="6"/>
      <c r="O522" s="6"/>
      <c r="P522" s="6"/>
      <c r="Q522" s="6"/>
      <c r="R522" s="6"/>
      <c r="S522" s="6"/>
      <c r="T522" s="6"/>
      <c r="U522" s="6"/>
      <c r="V522" s="6"/>
      <c r="W522" s="6"/>
      <c r="X522" s="6"/>
      <c r="Y522" s="6"/>
      <c r="Z522" s="6"/>
    </row>
    <row r="523" ht="12.0" customHeight="1">
      <c r="A523" s="6"/>
      <c r="B523" s="405"/>
      <c r="C523" s="406"/>
      <c r="D523" s="7"/>
      <c r="E523" s="407"/>
      <c r="F523" s="133"/>
      <c r="G523" s="221"/>
      <c r="H523" s="6"/>
      <c r="I523" s="6"/>
      <c r="J523" s="6"/>
      <c r="K523" s="6"/>
      <c r="L523" s="6"/>
      <c r="M523" s="6"/>
      <c r="N523" s="6"/>
      <c r="O523" s="6"/>
      <c r="P523" s="6"/>
      <c r="Q523" s="6"/>
      <c r="R523" s="6"/>
      <c r="S523" s="6"/>
      <c r="T523" s="6"/>
      <c r="U523" s="6"/>
      <c r="V523" s="6"/>
      <c r="W523" s="6"/>
      <c r="X523" s="6"/>
      <c r="Y523" s="6"/>
      <c r="Z523" s="6"/>
    </row>
    <row r="524" ht="12.0" customHeight="1">
      <c r="A524" s="6"/>
      <c r="B524" s="405"/>
      <c r="C524" s="406"/>
      <c r="D524" s="7"/>
      <c r="E524" s="407"/>
      <c r="F524" s="133"/>
      <c r="G524" s="221"/>
      <c r="H524" s="6"/>
      <c r="I524" s="6"/>
      <c r="J524" s="6"/>
      <c r="K524" s="6"/>
      <c r="L524" s="6"/>
      <c r="M524" s="6"/>
      <c r="N524" s="6"/>
      <c r="O524" s="6"/>
      <c r="P524" s="6"/>
      <c r="Q524" s="6"/>
      <c r="R524" s="6"/>
      <c r="S524" s="6"/>
      <c r="T524" s="6"/>
      <c r="U524" s="6"/>
      <c r="V524" s="6"/>
      <c r="W524" s="6"/>
      <c r="X524" s="6"/>
      <c r="Y524" s="6"/>
      <c r="Z524" s="6"/>
    </row>
    <row r="525" ht="12.0" customHeight="1">
      <c r="A525" s="6"/>
      <c r="B525" s="405"/>
      <c r="C525" s="406"/>
      <c r="D525" s="7"/>
      <c r="E525" s="407"/>
      <c r="F525" s="133"/>
      <c r="G525" s="221"/>
      <c r="H525" s="6"/>
      <c r="I525" s="6"/>
      <c r="J525" s="6"/>
      <c r="K525" s="6"/>
      <c r="L525" s="6"/>
      <c r="M525" s="6"/>
      <c r="N525" s="6"/>
      <c r="O525" s="6"/>
      <c r="P525" s="6"/>
      <c r="Q525" s="6"/>
      <c r="R525" s="6"/>
      <c r="S525" s="6"/>
      <c r="T525" s="6"/>
      <c r="U525" s="6"/>
      <c r="V525" s="6"/>
      <c r="W525" s="6"/>
      <c r="X525" s="6"/>
      <c r="Y525" s="6"/>
      <c r="Z525" s="6"/>
    </row>
    <row r="526" ht="12.0" customHeight="1">
      <c r="A526" s="6"/>
      <c r="B526" s="405"/>
      <c r="C526" s="406"/>
      <c r="D526" s="7"/>
      <c r="E526" s="407"/>
      <c r="F526" s="133"/>
      <c r="G526" s="221"/>
      <c r="H526" s="6"/>
      <c r="I526" s="6"/>
      <c r="J526" s="6"/>
      <c r="K526" s="6"/>
      <c r="L526" s="6"/>
      <c r="M526" s="6"/>
      <c r="N526" s="6"/>
      <c r="O526" s="6"/>
      <c r="P526" s="6"/>
      <c r="Q526" s="6"/>
      <c r="R526" s="6"/>
      <c r="S526" s="6"/>
      <c r="T526" s="6"/>
      <c r="U526" s="6"/>
      <c r="V526" s="6"/>
      <c r="W526" s="6"/>
      <c r="X526" s="6"/>
      <c r="Y526" s="6"/>
      <c r="Z526" s="6"/>
    </row>
    <row r="527" ht="12.0" customHeight="1">
      <c r="A527" s="6"/>
      <c r="B527" s="405"/>
      <c r="C527" s="406"/>
      <c r="D527" s="7"/>
      <c r="E527" s="407"/>
      <c r="F527" s="133"/>
      <c r="G527" s="221"/>
      <c r="H527" s="6"/>
      <c r="I527" s="6"/>
      <c r="J527" s="6"/>
      <c r="K527" s="6"/>
      <c r="L527" s="6"/>
      <c r="M527" s="6"/>
      <c r="N527" s="6"/>
      <c r="O527" s="6"/>
      <c r="P527" s="6"/>
      <c r="Q527" s="6"/>
      <c r="R527" s="6"/>
      <c r="S527" s="6"/>
      <c r="T527" s="6"/>
      <c r="U527" s="6"/>
      <c r="V527" s="6"/>
      <c r="W527" s="6"/>
      <c r="X527" s="6"/>
      <c r="Y527" s="6"/>
      <c r="Z527" s="6"/>
    </row>
    <row r="528" ht="12.0" customHeight="1">
      <c r="A528" s="6"/>
      <c r="B528" s="405"/>
      <c r="C528" s="406"/>
      <c r="D528" s="7"/>
      <c r="E528" s="407"/>
      <c r="F528" s="133"/>
      <c r="G528" s="221"/>
      <c r="H528" s="6"/>
      <c r="I528" s="6"/>
      <c r="J528" s="6"/>
      <c r="K528" s="6"/>
      <c r="L528" s="6"/>
      <c r="M528" s="6"/>
      <c r="N528" s="6"/>
      <c r="O528" s="6"/>
      <c r="P528" s="6"/>
      <c r="Q528" s="6"/>
      <c r="R528" s="6"/>
      <c r="S528" s="6"/>
      <c r="T528" s="6"/>
      <c r="U528" s="6"/>
      <c r="V528" s="6"/>
      <c r="W528" s="6"/>
      <c r="X528" s="6"/>
      <c r="Y528" s="6"/>
      <c r="Z528" s="6"/>
    </row>
    <row r="529" ht="12.0" customHeight="1">
      <c r="A529" s="6"/>
      <c r="B529" s="405"/>
      <c r="C529" s="406"/>
      <c r="D529" s="7"/>
      <c r="E529" s="407"/>
      <c r="F529" s="133"/>
      <c r="G529" s="221"/>
      <c r="H529" s="6"/>
      <c r="I529" s="6"/>
      <c r="J529" s="6"/>
      <c r="K529" s="6"/>
      <c r="L529" s="6"/>
      <c r="M529" s="6"/>
      <c r="N529" s="6"/>
      <c r="O529" s="6"/>
      <c r="P529" s="6"/>
      <c r="Q529" s="6"/>
      <c r="R529" s="6"/>
      <c r="S529" s="6"/>
      <c r="T529" s="6"/>
      <c r="U529" s="6"/>
      <c r="V529" s="6"/>
      <c r="W529" s="6"/>
      <c r="X529" s="6"/>
      <c r="Y529" s="6"/>
      <c r="Z529" s="6"/>
    </row>
    <row r="530" ht="12.0" customHeight="1">
      <c r="A530" s="6"/>
      <c r="B530" s="405"/>
      <c r="C530" s="406"/>
      <c r="D530" s="7"/>
      <c r="E530" s="407"/>
      <c r="F530" s="133"/>
      <c r="G530" s="221"/>
      <c r="H530" s="6"/>
      <c r="I530" s="6"/>
      <c r="J530" s="6"/>
      <c r="K530" s="6"/>
      <c r="L530" s="6"/>
      <c r="M530" s="6"/>
      <c r="N530" s="6"/>
      <c r="O530" s="6"/>
      <c r="P530" s="6"/>
      <c r="Q530" s="6"/>
      <c r="R530" s="6"/>
      <c r="S530" s="6"/>
      <c r="T530" s="6"/>
      <c r="U530" s="6"/>
      <c r="V530" s="6"/>
      <c r="W530" s="6"/>
      <c r="X530" s="6"/>
      <c r="Y530" s="6"/>
      <c r="Z530" s="6"/>
    </row>
    <row r="531" ht="12.0" customHeight="1">
      <c r="A531" s="6"/>
      <c r="B531" s="405"/>
      <c r="C531" s="406"/>
      <c r="D531" s="7"/>
      <c r="E531" s="407"/>
      <c r="F531" s="133"/>
      <c r="G531" s="221"/>
      <c r="H531" s="6"/>
      <c r="I531" s="6"/>
      <c r="J531" s="6"/>
      <c r="K531" s="6"/>
      <c r="L531" s="6"/>
      <c r="M531" s="6"/>
      <c r="N531" s="6"/>
      <c r="O531" s="6"/>
      <c r="P531" s="6"/>
      <c r="Q531" s="6"/>
      <c r="R531" s="6"/>
      <c r="S531" s="6"/>
      <c r="T531" s="6"/>
      <c r="U531" s="6"/>
      <c r="V531" s="6"/>
      <c r="W531" s="6"/>
      <c r="X531" s="6"/>
      <c r="Y531" s="6"/>
      <c r="Z531" s="6"/>
    </row>
    <row r="532" ht="12.0" customHeight="1">
      <c r="A532" s="6"/>
      <c r="B532" s="405"/>
      <c r="C532" s="406"/>
      <c r="D532" s="7"/>
      <c r="E532" s="407"/>
      <c r="F532" s="133"/>
      <c r="G532" s="221"/>
      <c r="H532" s="6"/>
      <c r="I532" s="6"/>
      <c r="J532" s="6"/>
      <c r="K532" s="6"/>
      <c r="L532" s="6"/>
      <c r="M532" s="6"/>
      <c r="N532" s="6"/>
      <c r="O532" s="6"/>
      <c r="P532" s="6"/>
      <c r="Q532" s="6"/>
      <c r="R532" s="6"/>
      <c r="S532" s="6"/>
      <c r="T532" s="6"/>
      <c r="U532" s="6"/>
      <c r="V532" s="6"/>
      <c r="W532" s="6"/>
      <c r="X532" s="6"/>
      <c r="Y532" s="6"/>
      <c r="Z532" s="6"/>
    </row>
    <row r="533" ht="12.0" customHeight="1">
      <c r="A533" s="6"/>
      <c r="B533" s="405"/>
      <c r="C533" s="406"/>
      <c r="D533" s="7"/>
      <c r="E533" s="407"/>
      <c r="F533" s="133"/>
      <c r="G533" s="221"/>
      <c r="H533" s="6"/>
      <c r="I533" s="6"/>
      <c r="J533" s="6"/>
      <c r="K533" s="6"/>
      <c r="L533" s="6"/>
      <c r="M533" s="6"/>
      <c r="N533" s="6"/>
      <c r="O533" s="6"/>
      <c r="P533" s="6"/>
      <c r="Q533" s="6"/>
      <c r="R533" s="6"/>
      <c r="S533" s="6"/>
      <c r="T533" s="6"/>
      <c r="U533" s="6"/>
      <c r="V533" s="6"/>
      <c r="W533" s="6"/>
      <c r="X533" s="6"/>
      <c r="Y533" s="6"/>
      <c r="Z533" s="6"/>
    </row>
    <row r="534" ht="12.0" customHeight="1">
      <c r="A534" s="6"/>
      <c r="B534" s="405"/>
      <c r="C534" s="406"/>
      <c r="D534" s="7"/>
      <c r="E534" s="407"/>
      <c r="F534" s="133"/>
      <c r="G534" s="221"/>
      <c r="H534" s="6"/>
      <c r="I534" s="6"/>
      <c r="J534" s="6"/>
      <c r="K534" s="6"/>
      <c r="L534" s="6"/>
      <c r="M534" s="6"/>
      <c r="N534" s="6"/>
      <c r="O534" s="6"/>
      <c r="P534" s="6"/>
      <c r="Q534" s="6"/>
      <c r="R534" s="6"/>
      <c r="S534" s="6"/>
      <c r="T534" s="6"/>
      <c r="U534" s="6"/>
      <c r="V534" s="6"/>
      <c r="W534" s="6"/>
      <c r="X534" s="6"/>
      <c r="Y534" s="6"/>
      <c r="Z534" s="6"/>
    </row>
    <row r="535" ht="12.0" customHeight="1">
      <c r="A535" s="6"/>
      <c r="B535" s="405"/>
      <c r="C535" s="406"/>
      <c r="D535" s="7"/>
      <c r="E535" s="407"/>
      <c r="F535" s="133"/>
      <c r="G535" s="221"/>
      <c r="H535" s="6"/>
      <c r="I535" s="6"/>
      <c r="J535" s="6"/>
      <c r="K535" s="6"/>
      <c r="L535" s="6"/>
      <c r="M535" s="6"/>
      <c r="N535" s="6"/>
      <c r="O535" s="6"/>
      <c r="P535" s="6"/>
      <c r="Q535" s="6"/>
      <c r="R535" s="6"/>
      <c r="S535" s="6"/>
      <c r="T535" s="6"/>
      <c r="U535" s="6"/>
      <c r="V535" s="6"/>
      <c r="W535" s="6"/>
      <c r="X535" s="6"/>
      <c r="Y535" s="6"/>
      <c r="Z535" s="6"/>
    </row>
    <row r="536" ht="12.0" customHeight="1">
      <c r="A536" s="6"/>
      <c r="B536" s="405"/>
      <c r="C536" s="406"/>
      <c r="D536" s="7"/>
      <c r="E536" s="407"/>
      <c r="F536" s="133"/>
      <c r="G536" s="221"/>
      <c r="H536" s="6"/>
      <c r="I536" s="6"/>
      <c r="J536" s="6"/>
      <c r="K536" s="6"/>
      <c r="L536" s="6"/>
      <c r="M536" s="6"/>
      <c r="N536" s="6"/>
      <c r="O536" s="6"/>
      <c r="P536" s="6"/>
      <c r="Q536" s="6"/>
      <c r="R536" s="6"/>
      <c r="S536" s="6"/>
      <c r="T536" s="6"/>
      <c r="U536" s="6"/>
      <c r="V536" s="6"/>
      <c r="W536" s="6"/>
      <c r="X536" s="6"/>
      <c r="Y536" s="6"/>
      <c r="Z536" s="6"/>
    </row>
    <row r="537" ht="12.0" customHeight="1">
      <c r="A537" s="6"/>
      <c r="B537" s="405"/>
      <c r="C537" s="406"/>
      <c r="D537" s="7"/>
      <c r="E537" s="407"/>
      <c r="F537" s="133"/>
      <c r="G537" s="221"/>
      <c r="H537" s="6"/>
      <c r="I537" s="6"/>
      <c r="J537" s="6"/>
      <c r="K537" s="6"/>
      <c r="L537" s="6"/>
      <c r="M537" s="6"/>
      <c r="N537" s="6"/>
      <c r="O537" s="6"/>
      <c r="P537" s="6"/>
      <c r="Q537" s="6"/>
      <c r="R537" s="6"/>
      <c r="S537" s="6"/>
      <c r="T537" s="6"/>
      <c r="U537" s="6"/>
      <c r="V537" s="6"/>
      <c r="W537" s="6"/>
      <c r="X537" s="6"/>
      <c r="Y537" s="6"/>
      <c r="Z537" s="6"/>
    </row>
    <row r="538" ht="12.0" customHeight="1">
      <c r="A538" s="6"/>
      <c r="B538" s="405"/>
      <c r="C538" s="406"/>
      <c r="D538" s="7"/>
      <c r="E538" s="407"/>
      <c r="F538" s="133"/>
      <c r="G538" s="221"/>
      <c r="H538" s="6"/>
      <c r="I538" s="6"/>
      <c r="J538" s="6"/>
      <c r="K538" s="6"/>
      <c r="L538" s="6"/>
      <c r="M538" s="6"/>
      <c r="N538" s="6"/>
      <c r="O538" s="6"/>
      <c r="P538" s="6"/>
      <c r="Q538" s="6"/>
      <c r="R538" s="6"/>
      <c r="S538" s="6"/>
      <c r="T538" s="6"/>
      <c r="U538" s="6"/>
      <c r="V538" s="6"/>
      <c r="W538" s="6"/>
      <c r="X538" s="6"/>
      <c r="Y538" s="6"/>
      <c r="Z538" s="6"/>
    </row>
    <row r="539" ht="12.0" customHeight="1">
      <c r="A539" s="6"/>
      <c r="B539" s="405"/>
      <c r="C539" s="406"/>
      <c r="D539" s="7"/>
      <c r="E539" s="407"/>
      <c r="F539" s="133"/>
      <c r="G539" s="221"/>
      <c r="H539" s="6"/>
      <c r="I539" s="6"/>
      <c r="J539" s="6"/>
      <c r="K539" s="6"/>
      <c r="L539" s="6"/>
      <c r="M539" s="6"/>
      <c r="N539" s="6"/>
      <c r="O539" s="6"/>
      <c r="P539" s="6"/>
      <c r="Q539" s="6"/>
      <c r="R539" s="6"/>
      <c r="S539" s="6"/>
      <c r="T539" s="6"/>
      <c r="U539" s="6"/>
      <c r="V539" s="6"/>
      <c r="W539" s="6"/>
      <c r="X539" s="6"/>
      <c r="Y539" s="6"/>
      <c r="Z539" s="6"/>
    </row>
    <row r="540" ht="12.0" customHeight="1">
      <c r="A540" s="6"/>
      <c r="B540" s="405"/>
      <c r="C540" s="406"/>
      <c r="D540" s="7"/>
      <c r="E540" s="407"/>
      <c r="F540" s="133"/>
      <c r="G540" s="221"/>
      <c r="H540" s="6"/>
      <c r="I540" s="6"/>
      <c r="J540" s="6"/>
      <c r="K540" s="6"/>
      <c r="L540" s="6"/>
      <c r="M540" s="6"/>
      <c r="N540" s="6"/>
      <c r="O540" s="6"/>
      <c r="P540" s="6"/>
      <c r="Q540" s="6"/>
      <c r="R540" s="6"/>
      <c r="S540" s="6"/>
      <c r="T540" s="6"/>
      <c r="U540" s="6"/>
      <c r="V540" s="6"/>
      <c r="W540" s="6"/>
      <c r="X540" s="6"/>
      <c r="Y540" s="6"/>
      <c r="Z540" s="6"/>
    </row>
    <row r="541" ht="12.0" customHeight="1">
      <c r="A541" s="6"/>
      <c r="B541" s="405"/>
      <c r="C541" s="406"/>
      <c r="D541" s="7"/>
      <c r="E541" s="407"/>
      <c r="F541" s="133"/>
      <c r="G541" s="221"/>
      <c r="H541" s="6"/>
      <c r="I541" s="6"/>
      <c r="J541" s="6"/>
      <c r="K541" s="6"/>
      <c r="L541" s="6"/>
      <c r="M541" s="6"/>
      <c r="N541" s="6"/>
      <c r="O541" s="6"/>
      <c r="P541" s="6"/>
      <c r="Q541" s="6"/>
      <c r="R541" s="6"/>
      <c r="S541" s="6"/>
      <c r="T541" s="6"/>
      <c r="U541" s="6"/>
      <c r="V541" s="6"/>
      <c r="W541" s="6"/>
      <c r="X541" s="6"/>
      <c r="Y541" s="6"/>
      <c r="Z541" s="6"/>
    </row>
    <row r="542" ht="12.0" customHeight="1">
      <c r="A542" s="6"/>
      <c r="B542" s="405"/>
      <c r="C542" s="406"/>
      <c r="D542" s="7"/>
      <c r="E542" s="407"/>
      <c r="F542" s="133"/>
      <c r="G542" s="221"/>
      <c r="H542" s="6"/>
      <c r="I542" s="6"/>
      <c r="J542" s="6"/>
      <c r="K542" s="6"/>
      <c r="L542" s="6"/>
      <c r="M542" s="6"/>
      <c r="N542" s="6"/>
      <c r="O542" s="6"/>
      <c r="P542" s="6"/>
      <c r="Q542" s="6"/>
      <c r="R542" s="6"/>
      <c r="S542" s="6"/>
      <c r="T542" s="6"/>
      <c r="U542" s="6"/>
      <c r="V542" s="6"/>
      <c r="W542" s="6"/>
      <c r="X542" s="6"/>
      <c r="Y542" s="6"/>
      <c r="Z542" s="6"/>
    </row>
    <row r="543" ht="12.0" customHeight="1">
      <c r="A543" s="6"/>
      <c r="B543" s="405"/>
      <c r="C543" s="406"/>
      <c r="D543" s="7"/>
      <c r="E543" s="407"/>
      <c r="F543" s="133"/>
      <c r="G543" s="221"/>
      <c r="H543" s="6"/>
      <c r="I543" s="6"/>
      <c r="J543" s="6"/>
      <c r="K543" s="6"/>
      <c r="L543" s="6"/>
      <c r="M543" s="6"/>
      <c r="N543" s="6"/>
      <c r="O543" s="6"/>
      <c r="P543" s="6"/>
      <c r="Q543" s="6"/>
      <c r="R543" s="6"/>
      <c r="S543" s="6"/>
      <c r="T543" s="6"/>
      <c r="U543" s="6"/>
      <c r="V543" s="6"/>
      <c r="W543" s="6"/>
      <c r="X543" s="6"/>
      <c r="Y543" s="6"/>
      <c r="Z543" s="6"/>
    </row>
    <row r="544" ht="12.0" customHeight="1">
      <c r="A544" s="6"/>
      <c r="B544" s="405"/>
      <c r="C544" s="406"/>
      <c r="D544" s="7"/>
      <c r="E544" s="407"/>
      <c r="F544" s="133"/>
      <c r="G544" s="221"/>
      <c r="H544" s="6"/>
      <c r="I544" s="6"/>
      <c r="J544" s="6"/>
      <c r="K544" s="6"/>
      <c r="L544" s="6"/>
      <c r="M544" s="6"/>
      <c r="N544" s="6"/>
      <c r="O544" s="6"/>
      <c r="P544" s="6"/>
      <c r="Q544" s="6"/>
      <c r="R544" s="6"/>
      <c r="S544" s="6"/>
      <c r="T544" s="6"/>
      <c r="U544" s="6"/>
      <c r="V544" s="6"/>
      <c r="W544" s="6"/>
      <c r="X544" s="6"/>
      <c r="Y544" s="6"/>
      <c r="Z544" s="6"/>
    </row>
    <row r="545" ht="12.0" customHeight="1">
      <c r="A545" s="6"/>
      <c r="B545" s="405"/>
      <c r="C545" s="406"/>
      <c r="D545" s="7"/>
      <c r="E545" s="407"/>
      <c r="F545" s="133"/>
      <c r="G545" s="221"/>
      <c r="H545" s="6"/>
      <c r="I545" s="6"/>
      <c r="J545" s="6"/>
      <c r="K545" s="6"/>
      <c r="L545" s="6"/>
      <c r="M545" s="6"/>
      <c r="N545" s="6"/>
      <c r="O545" s="6"/>
      <c r="P545" s="6"/>
      <c r="Q545" s="6"/>
      <c r="R545" s="6"/>
      <c r="S545" s="6"/>
      <c r="T545" s="6"/>
      <c r="U545" s="6"/>
      <c r="V545" s="6"/>
      <c r="W545" s="6"/>
      <c r="X545" s="6"/>
      <c r="Y545" s="6"/>
      <c r="Z545" s="6"/>
    </row>
    <row r="546" ht="12.0" customHeight="1">
      <c r="A546" s="6"/>
      <c r="B546" s="405"/>
      <c r="C546" s="406"/>
      <c r="D546" s="7"/>
      <c r="E546" s="407"/>
      <c r="F546" s="133"/>
      <c r="G546" s="221"/>
      <c r="H546" s="6"/>
      <c r="I546" s="6"/>
      <c r="J546" s="6"/>
      <c r="K546" s="6"/>
      <c r="L546" s="6"/>
      <c r="M546" s="6"/>
      <c r="N546" s="6"/>
      <c r="O546" s="6"/>
      <c r="P546" s="6"/>
      <c r="Q546" s="6"/>
      <c r="R546" s="6"/>
      <c r="S546" s="6"/>
      <c r="T546" s="6"/>
      <c r="U546" s="6"/>
      <c r="V546" s="6"/>
      <c r="W546" s="6"/>
      <c r="X546" s="6"/>
      <c r="Y546" s="6"/>
      <c r="Z546" s="6"/>
    </row>
    <row r="547" ht="12.0" customHeight="1">
      <c r="A547" s="6"/>
      <c r="B547" s="405"/>
      <c r="C547" s="406"/>
      <c r="D547" s="7"/>
      <c r="E547" s="407"/>
      <c r="F547" s="133"/>
      <c r="G547" s="221"/>
      <c r="H547" s="6"/>
      <c r="I547" s="6"/>
      <c r="J547" s="6"/>
      <c r="K547" s="6"/>
      <c r="L547" s="6"/>
      <c r="M547" s="6"/>
      <c r="N547" s="6"/>
      <c r="O547" s="6"/>
      <c r="P547" s="6"/>
      <c r="Q547" s="6"/>
      <c r="R547" s="6"/>
      <c r="S547" s="6"/>
      <c r="T547" s="6"/>
      <c r="U547" s="6"/>
      <c r="V547" s="6"/>
      <c r="W547" s="6"/>
      <c r="X547" s="6"/>
      <c r="Y547" s="6"/>
      <c r="Z547" s="6"/>
    </row>
    <row r="548" ht="12.0" customHeight="1">
      <c r="A548" s="6"/>
      <c r="B548" s="405"/>
      <c r="C548" s="406"/>
      <c r="D548" s="7"/>
      <c r="E548" s="407"/>
      <c r="F548" s="133"/>
      <c r="G548" s="221"/>
      <c r="H548" s="6"/>
      <c r="I548" s="6"/>
      <c r="J548" s="6"/>
      <c r="K548" s="6"/>
      <c r="L548" s="6"/>
      <c r="M548" s="6"/>
      <c r="N548" s="6"/>
      <c r="O548" s="6"/>
      <c r="P548" s="6"/>
      <c r="Q548" s="6"/>
      <c r="R548" s="6"/>
      <c r="S548" s="6"/>
      <c r="T548" s="6"/>
      <c r="U548" s="6"/>
      <c r="V548" s="6"/>
      <c r="W548" s="6"/>
      <c r="X548" s="6"/>
      <c r="Y548" s="6"/>
      <c r="Z548" s="6"/>
    </row>
    <row r="549" ht="12.0" customHeight="1">
      <c r="A549" s="6"/>
      <c r="B549" s="405"/>
      <c r="C549" s="406"/>
      <c r="D549" s="7"/>
      <c r="E549" s="407"/>
      <c r="F549" s="133"/>
      <c r="G549" s="221"/>
      <c r="H549" s="6"/>
      <c r="I549" s="6"/>
      <c r="J549" s="6"/>
      <c r="K549" s="6"/>
      <c r="L549" s="6"/>
      <c r="M549" s="6"/>
      <c r="N549" s="6"/>
      <c r="O549" s="6"/>
      <c r="P549" s="6"/>
      <c r="Q549" s="6"/>
      <c r="R549" s="6"/>
      <c r="S549" s="6"/>
      <c r="T549" s="6"/>
      <c r="U549" s="6"/>
      <c r="V549" s="6"/>
      <c r="W549" s="6"/>
      <c r="X549" s="6"/>
      <c r="Y549" s="6"/>
      <c r="Z549" s="6"/>
    </row>
    <row r="550" ht="12.0" customHeight="1">
      <c r="A550" s="6"/>
      <c r="B550" s="405"/>
      <c r="C550" s="406"/>
      <c r="D550" s="7"/>
      <c r="E550" s="407"/>
      <c r="F550" s="133"/>
      <c r="G550" s="221"/>
      <c r="H550" s="6"/>
      <c r="I550" s="6"/>
      <c r="J550" s="6"/>
      <c r="K550" s="6"/>
      <c r="L550" s="6"/>
      <c r="M550" s="6"/>
      <c r="N550" s="6"/>
      <c r="O550" s="6"/>
      <c r="P550" s="6"/>
      <c r="Q550" s="6"/>
      <c r="R550" s="6"/>
      <c r="S550" s="6"/>
      <c r="T550" s="6"/>
      <c r="U550" s="6"/>
      <c r="V550" s="6"/>
      <c r="W550" s="6"/>
      <c r="X550" s="6"/>
      <c r="Y550" s="6"/>
      <c r="Z550" s="6"/>
    </row>
    <row r="551" ht="12.0" customHeight="1">
      <c r="A551" s="6"/>
      <c r="B551" s="405"/>
      <c r="C551" s="406"/>
      <c r="D551" s="7"/>
      <c r="E551" s="407"/>
      <c r="F551" s="133"/>
      <c r="G551" s="221"/>
      <c r="H551" s="6"/>
      <c r="I551" s="6"/>
      <c r="J551" s="6"/>
      <c r="K551" s="6"/>
      <c r="L551" s="6"/>
      <c r="M551" s="6"/>
      <c r="N551" s="6"/>
      <c r="O551" s="6"/>
      <c r="P551" s="6"/>
      <c r="Q551" s="6"/>
      <c r="R551" s="6"/>
      <c r="S551" s="6"/>
      <c r="T551" s="6"/>
      <c r="U551" s="6"/>
      <c r="V551" s="6"/>
      <c r="W551" s="6"/>
      <c r="X551" s="6"/>
      <c r="Y551" s="6"/>
      <c r="Z551" s="6"/>
    </row>
    <row r="552" ht="12.0" customHeight="1">
      <c r="A552" s="6"/>
      <c r="B552" s="405"/>
      <c r="C552" s="406"/>
      <c r="D552" s="7"/>
      <c r="E552" s="407"/>
      <c r="F552" s="133"/>
      <c r="G552" s="221"/>
      <c r="H552" s="6"/>
      <c r="I552" s="6"/>
      <c r="J552" s="6"/>
      <c r="K552" s="6"/>
      <c r="L552" s="6"/>
      <c r="M552" s="6"/>
      <c r="N552" s="6"/>
      <c r="O552" s="6"/>
      <c r="P552" s="6"/>
      <c r="Q552" s="6"/>
      <c r="R552" s="6"/>
      <c r="S552" s="6"/>
      <c r="T552" s="6"/>
      <c r="U552" s="6"/>
      <c r="V552" s="6"/>
      <c r="W552" s="6"/>
      <c r="X552" s="6"/>
      <c r="Y552" s="6"/>
      <c r="Z552" s="6"/>
    </row>
    <row r="553" ht="12.0" customHeight="1">
      <c r="A553" s="6"/>
      <c r="B553" s="405"/>
      <c r="C553" s="406"/>
      <c r="D553" s="7"/>
      <c r="E553" s="407"/>
      <c r="F553" s="133"/>
      <c r="G553" s="221"/>
      <c r="H553" s="6"/>
      <c r="I553" s="6"/>
      <c r="J553" s="6"/>
      <c r="K553" s="6"/>
      <c r="L553" s="6"/>
      <c r="M553" s="6"/>
      <c r="N553" s="6"/>
      <c r="O553" s="6"/>
      <c r="P553" s="6"/>
      <c r="Q553" s="6"/>
      <c r="R553" s="6"/>
      <c r="S553" s="6"/>
      <c r="T553" s="6"/>
      <c r="U553" s="6"/>
      <c r="V553" s="6"/>
      <c r="W553" s="6"/>
      <c r="X553" s="6"/>
      <c r="Y553" s="6"/>
      <c r="Z553" s="6"/>
    </row>
    <row r="554" ht="12.0" customHeight="1">
      <c r="A554" s="6"/>
      <c r="B554" s="405"/>
      <c r="C554" s="406"/>
      <c r="D554" s="7"/>
      <c r="E554" s="407"/>
      <c r="F554" s="133"/>
      <c r="G554" s="221"/>
      <c r="H554" s="6"/>
      <c r="I554" s="6"/>
      <c r="J554" s="6"/>
      <c r="K554" s="6"/>
      <c r="L554" s="6"/>
      <c r="M554" s="6"/>
      <c r="N554" s="6"/>
      <c r="O554" s="6"/>
      <c r="P554" s="6"/>
      <c r="Q554" s="6"/>
      <c r="R554" s="6"/>
      <c r="S554" s="6"/>
      <c r="T554" s="6"/>
      <c r="U554" s="6"/>
      <c r="V554" s="6"/>
      <c r="W554" s="6"/>
      <c r="X554" s="6"/>
      <c r="Y554" s="6"/>
      <c r="Z554" s="6"/>
    </row>
    <row r="555" ht="12.0" customHeight="1">
      <c r="A555" s="6"/>
      <c r="B555" s="405"/>
      <c r="C555" s="406"/>
      <c r="D555" s="7"/>
      <c r="E555" s="407"/>
      <c r="F555" s="133"/>
      <c r="G555" s="221"/>
      <c r="H555" s="6"/>
      <c r="I555" s="6"/>
      <c r="J555" s="6"/>
      <c r="K555" s="6"/>
      <c r="L555" s="6"/>
      <c r="M555" s="6"/>
      <c r="N555" s="6"/>
      <c r="O555" s="6"/>
      <c r="P555" s="6"/>
      <c r="Q555" s="6"/>
      <c r="R555" s="6"/>
      <c r="S555" s="6"/>
      <c r="T555" s="6"/>
      <c r="U555" s="6"/>
      <c r="V555" s="6"/>
      <c r="W555" s="6"/>
      <c r="X555" s="6"/>
      <c r="Y555" s="6"/>
      <c r="Z555" s="6"/>
    </row>
    <row r="556" ht="12.0" customHeight="1">
      <c r="A556" s="6"/>
      <c r="B556" s="405"/>
      <c r="C556" s="406"/>
      <c r="D556" s="7"/>
      <c r="E556" s="407"/>
      <c r="F556" s="133"/>
      <c r="G556" s="221"/>
      <c r="H556" s="6"/>
      <c r="I556" s="6"/>
      <c r="J556" s="6"/>
      <c r="K556" s="6"/>
      <c r="L556" s="6"/>
      <c r="M556" s="6"/>
      <c r="N556" s="6"/>
      <c r="O556" s="6"/>
      <c r="P556" s="6"/>
      <c r="Q556" s="6"/>
      <c r="R556" s="6"/>
      <c r="S556" s="6"/>
      <c r="T556" s="6"/>
      <c r="U556" s="6"/>
      <c r="V556" s="6"/>
      <c r="W556" s="6"/>
      <c r="X556" s="6"/>
      <c r="Y556" s="6"/>
      <c r="Z556" s="6"/>
    </row>
    <row r="557" ht="12.0" customHeight="1">
      <c r="A557" s="6"/>
      <c r="B557" s="405"/>
      <c r="C557" s="406"/>
      <c r="D557" s="7"/>
      <c r="E557" s="407"/>
      <c r="F557" s="133"/>
      <c r="G557" s="221"/>
      <c r="H557" s="6"/>
      <c r="I557" s="6"/>
      <c r="J557" s="6"/>
      <c r="K557" s="6"/>
      <c r="L557" s="6"/>
      <c r="M557" s="6"/>
      <c r="N557" s="6"/>
      <c r="O557" s="6"/>
      <c r="P557" s="6"/>
      <c r="Q557" s="6"/>
      <c r="R557" s="6"/>
      <c r="S557" s="6"/>
      <c r="T557" s="6"/>
      <c r="U557" s="6"/>
      <c r="V557" s="6"/>
      <c r="W557" s="6"/>
      <c r="X557" s="6"/>
      <c r="Y557" s="6"/>
      <c r="Z557" s="6"/>
    </row>
    <row r="558" ht="12.0" customHeight="1">
      <c r="A558" s="6"/>
      <c r="B558" s="405"/>
      <c r="C558" s="406"/>
      <c r="D558" s="7"/>
      <c r="E558" s="407"/>
      <c r="F558" s="133"/>
      <c r="G558" s="221"/>
      <c r="H558" s="6"/>
      <c r="I558" s="6"/>
      <c r="J558" s="6"/>
      <c r="K558" s="6"/>
      <c r="L558" s="6"/>
      <c r="M558" s="6"/>
      <c r="N558" s="6"/>
      <c r="O558" s="6"/>
      <c r="P558" s="6"/>
      <c r="Q558" s="6"/>
      <c r="R558" s="6"/>
      <c r="S558" s="6"/>
      <c r="T558" s="6"/>
      <c r="U558" s="6"/>
      <c r="V558" s="6"/>
      <c r="W558" s="6"/>
      <c r="X558" s="6"/>
      <c r="Y558" s="6"/>
      <c r="Z558" s="6"/>
    </row>
    <row r="559" ht="12.0" customHeight="1">
      <c r="A559" s="6"/>
      <c r="B559" s="405"/>
      <c r="C559" s="406"/>
      <c r="D559" s="7"/>
      <c r="E559" s="407"/>
      <c r="F559" s="133"/>
      <c r="G559" s="221"/>
      <c r="H559" s="6"/>
      <c r="I559" s="6"/>
      <c r="J559" s="6"/>
      <c r="K559" s="6"/>
      <c r="L559" s="6"/>
      <c r="M559" s="6"/>
      <c r="N559" s="6"/>
      <c r="O559" s="6"/>
      <c r="P559" s="6"/>
      <c r="Q559" s="6"/>
      <c r="R559" s="6"/>
      <c r="S559" s="6"/>
      <c r="T559" s="6"/>
      <c r="U559" s="6"/>
      <c r="V559" s="6"/>
      <c r="W559" s="6"/>
      <c r="X559" s="6"/>
      <c r="Y559" s="6"/>
      <c r="Z559" s="6"/>
    </row>
    <row r="560" ht="12.0" customHeight="1">
      <c r="A560" s="6"/>
      <c r="B560" s="405"/>
      <c r="C560" s="406"/>
      <c r="D560" s="7"/>
      <c r="E560" s="407"/>
      <c r="F560" s="133"/>
      <c r="G560" s="221"/>
      <c r="H560" s="6"/>
      <c r="I560" s="6"/>
      <c r="J560" s="6"/>
      <c r="K560" s="6"/>
      <c r="L560" s="6"/>
      <c r="M560" s="6"/>
      <c r="N560" s="6"/>
      <c r="O560" s="6"/>
      <c r="P560" s="6"/>
      <c r="Q560" s="6"/>
      <c r="R560" s="6"/>
      <c r="S560" s="6"/>
      <c r="T560" s="6"/>
      <c r="U560" s="6"/>
      <c r="V560" s="6"/>
      <c r="W560" s="6"/>
      <c r="X560" s="6"/>
      <c r="Y560" s="6"/>
      <c r="Z560" s="6"/>
    </row>
    <row r="561" ht="12.0" customHeight="1">
      <c r="A561" s="6"/>
      <c r="B561" s="405"/>
      <c r="C561" s="406"/>
      <c r="D561" s="7"/>
      <c r="E561" s="407"/>
      <c r="F561" s="133"/>
      <c r="G561" s="221"/>
      <c r="H561" s="6"/>
      <c r="I561" s="6"/>
      <c r="J561" s="6"/>
      <c r="K561" s="6"/>
      <c r="L561" s="6"/>
      <c r="M561" s="6"/>
      <c r="N561" s="6"/>
      <c r="O561" s="6"/>
      <c r="P561" s="6"/>
      <c r="Q561" s="6"/>
      <c r="R561" s="6"/>
      <c r="S561" s="6"/>
      <c r="T561" s="6"/>
      <c r="U561" s="6"/>
      <c r="V561" s="6"/>
      <c r="W561" s="6"/>
      <c r="X561" s="6"/>
      <c r="Y561" s="6"/>
      <c r="Z561" s="6"/>
    </row>
    <row r="562" ht="12.0" customHeight="1">
      <c r="A562" s="6"/>
      <c r="B562" s="405"/>
      <c r="C562" s="406"/>
      <c r="D562" s="7"/>
      <c r="E562" s="407"/>
      <c r="F562" s="133"/>
      <c r="G562" s="221"/>
      <c r="H562" s="6"/>
      <c r="I562" s="6"/>
      <c r="J562" s="6"/>
      <c r="K562" s="6"/>
      <c r="L562" s="6"/>
      <c r="M562" s="6"/>
      <c r="N562" s="6"/>
      <c r="O562" s="6"/>
      <c r="P562" s="6"/>
      <c r="Q562" s="6"/>
      <c r="R562" s="6"/>
      <c r="S562" s="6"/>
      <c r="T562" s="6"/>
      <c r="U562" s="6"/>
      <c r="V562" s="6"/>
      <c r="W562" s="6"/>
      <c r="X562" s="6"/>
      <c r="Y562" s="6"/>
      <c r="Z562" s="6"/>
    </row>
    <row r="563" ht="12.0" customHeight="1">
      <c r="A563" s="6"/>
      <c r="B563" s="405"/>
      <c r="C563" s="406"/>
      <c r="D563" s="7"/>
      <c r="E563" s="407"/>
      <c r="F563" s="133"/>
      <c r="G563" s="221"/>
      <c r="H563" s="6"/>
      <c r="I563" s="6"/>
      <c r="J563" s="6"/>
      <c r="K563" s="6"/>
      <c r="L563" s="6"/>
      <c r="M563" s="6"/>
      <c r="N563" s="6"/>
      <c r="O563" s="6"/>
      <c r="P563" s="6"/>
      <c r="Q563" s="6"/>
      <c r="R563" s="6"/>
      <c r="S563" s="6"/>
      <c r="T563" s="6"/>
      <c r="U563" s="6"/>
      <c r="V563" s="6"/>
      <c r="W563" s="6"/>
      <c r="X563" s="6"/>
      <c r="Y563" s="6"/>
      <c r="Z563" s="6"/>
    </row>
    <row r="564" ht="12.0" customHeight="1">
      <c r="A564" s="6"/>
      <c r="B564" s="405"/>
      <c r="C564" s="406"/>
      <c r="D564" s="7"/>
      <c r="E564" s="407"/>
      <c r="F564" s="133"/>
      <c r="G564" s="221"/>
      <c r="H564" s="6"/>
      <c r="I564" s="6"/>
      <c r="J564" s="6"/>
      <c r="K564" s="6"/>
      <c r="L564" s="6"/>
      <c r="M564" s="6"/>
      <c r="N564" s="6"/>
      <c r="O564" s="6"/>
      <c r="P564" s="6"/>
      <c r="Q564" s="6"/>
      <c r="R564" s="6"/>
      <c r="S564" s="6"/>
      <c r="T564" s="6"/>
      <c r="U564" s="6"/>
      <c r="V564" s="6"/>
      <c r="W564" s="6"/>
      <c r="X564" s="6"/>
      <c r="Y564" s="6"/>
      <c r="Z564" s="6"/>
    </row>
    <row r="565" ht="12.0" customHeight="1">
      <c r="A565" s="6"/>
      <c r="B565" s="405"/>
      <c r="C565" s="406"/>
      <c r="D565" s="7"/>
      <c r="E565" s="407"/>
      <c r="F565" s="133"/>
      <c r="G565" s="221"/>
      <c r="H565" s="6"/>
      <c r="I565" s="6"/>
      <c r="J565" s="6"/>
      <c r="K565" s="6"/>
      <c r="L565" s="6"/>
      <c r="M565" s="6"/>
      <c r="N565" s="6"/>
      <c r="O565" s="6"/>
      <c r="P565" s="6"/>
      <c r="Q565" s="6"/>
      <c r="R565" s="6"/>
      <c r="S565" s="6"/>
      <c r="T565" s="6"/>
      <c r="U565" s="6"/>
      <c r="V565" s="6"/>
      <c r="W565" s="6"/>
      <c r="X565" s="6"/>
      <c r="Y565" s="6"/>
      <c r="Z565" s="6"/>
    </row>
    <row r="566" ht="12.0" customHeight="1">
      <c r="A566" s="6"/>
      <c r="B566" s="405"/>
      <c r="C566" s="406"/>
      <c r="D566" s="7"/>
      <c r="E566" s="407"/>
      <c r="F566" s="133"/>
      <c r="G566" s="221"/>
      <c r="H566" s="6"/>
      <c r="I566" s="6"/>
      <c r="J566" s="6"/>
      <c r="K566" s="6"/>
      <c r="L566" s="6"/>
      <c r="M566" s="6"/>
      <c r="N566" s="6"/>
      <c r="O566" s="6"/>
      <c r="P566" s="6"/>
      <c r="Q566" s="6"/>
      <c r="R566" s="6"/>
      <c r="S566" s="6"/>
      <c r="T566" s="6"/>
      <c r="U566" s="6"/>
      <c r="V566" s="6"/>
      <c r="W566" s="6"/>
      <c r="X566" s="6"/>
      <c r="Y566" s="6"/>
      <c r="Z566" s="6"/>
    </row>
    <row r="567" ht="12.0" customHeight="1">
      <c r="A567" s="6"/>
      <c r="B567" s="405"/>
      <c r="C567" s="406"/>
      <c r="D567" s="7"/>
      <c r="E567" s="407"/>
      <c r="F567" s="133"/>
      <c r="G567" s="221"/>
      <c r="H567" s="6"/>
      <c r="I567" s="6"/>
      <c r="J567" s="6"/>
      <c r="K567" s="6"/>
      <c r="L567" s="6"/>
      <c r="M567" s="6"/>
      <c r="N567" s="6"/>
      <c r="O567" s="6"/>
      <c r="P567" s="6"/>
      <c r="Q567" s="6"/>
      <c r="R567" s="6"/>
      <c r="S567" s="6"/>
      <c r="T567" s="6"/>
      <c r="U567" s="6"/>
      <c r="V567" s="6"/>
      <c r="W567" s="6"/>
      <c r="X567" s="6"/>
      <c r="Y567" s="6"/>
      <c r="Z567" s="6"/>
    </row>
    <row r="568" ht="12.0" customHeight="1">
      <c r="A568" s="6"/>
      <c r="B568" s="405"/>
      <c r="C568" s="406"/>
      <c r="D568" s="7"/>
      <c r="E568" s="407"/>
      <c r="F568" s="133"/>
      <c r="G568" s="221"/>
      <c r="H568" s="6"/>
      <c r="I568" s="6"/>
      <c r="J568" s="6"/>
      <c r="K568" s="6"/>
      <c r="L568" s="6"/>
      <c r="M568" s="6"/>
      <c r="N568" s="6"/>
      <c r="O568" s="6"/>
      <c r="P568" s="6"/>
      <c r="Q568" s="6"/>
      <c r="R568" s="6"/>
      <c r="S568" s="6"/>
      <c r="T568" s="6"/>
      <c r="U568" s="6"/>
      <c r="V568" s="6"/>
      <c r="W568" s="6"/>
      <c r="X568" s="6"/>
      <c r="Y568" s="6"/>
      <c r="Z568" s="6"/>
    </row>
    <row r="569" ht="12.0" customHeight="1">
      <c r="A569" s="6"/>
      <c r="B569" s="405"/>
      <c r="C569" s="406"/>
      <c r="D569" s="7"/>
      <c r="E569" s="407"/>
      <c r="F569" s="133"/>
      <c r="G569" s="221"/>
      <c r="H569" s="6"/>
      <c r="I569" s="6"/>
      <c r="J569" s="6"/>
      <c r="K569" s="6"/>
      <c r="L569" s="6"/>
      <c r="M569" s="6"/>
      <c r="N569" s="6"/>
      <c r="O569" s="6"/>
      <c r="P569" s="6"/>
      <c r="Q569" s="6"/>
      <c r="R569" s="6"/>
      <c r="S569" s="6"/>
      <c r="T569" s="6"/>
      <c r="U569" s="6"/>
      <c r="V569" s="6"/>
      <c r="W569" s="6"/>
      <c r="X569" s="6"/>
      <c r="Y569" s="6"/>
      <c r="Z569" s="6"/>
    </row>
    <row r="570" ht="12.0" customHeight="1">
      <c r="A570" s="6"/>
      <c r="B570" s="405"/>
      <c r="C570" s="406"/>
      <c r="D570" s="7"/>
      <c r="E570" s="407"/>
      <c r="F570" s="133"/>
      <c r="G570" s="221"/>
      <c r="H570" s="6"/>
      <c r="I570" s="6"/>
      <c r="J570" s="6"/>
      <c r="K570" s="6"/>
      <c r="L570" s="6"/>
      <c r="M570" s="6"/>
      <c r="N570" s="6"/>
      <c r="O570" s="6"/>
      <c r="P570" s="6"/>
      <c r="Q570" s="6"/>
      <c r="R570" s="6"/>
      <c r="S570" s="6"/>
      <c r="T570" s="6"/>
      <c r="U570" s="6"/>
      <c r="V570" s="6"/>
      <c r="W570" s="6"/>
      <c r="X570" s="6"/>
      <c r="Y570" s="6"/>
      <c r="Z570" s="6"/>
    </row>
    <row r="571" ht="12.0" customHeight="1">
      <c r="A571" s="6"/>
      <c r="B571" s="405"/>
      <c r="C571" s="406"/>
      <c r="D571" s="7"/>
      <c r="E571" s="407"/>
      <c r="F571" s="133"/>
      <c r="G571" s="221"/>
      <c r="H571" s="6"/>
      <c r="I571" s="6"/>
      <c r="J571" s="6"/>
      <c r="K571" s="6"/>
      <c r="L571" s="6"/>
      <c r="M571" s="6"/>
      <c r="N571" s="6"/>
      <c r="O571" s="6"/>
      <c r="P571" s="6"/>
      <c r="Q571" s="6"/>
      <c r="R571" s="6"/>
      <c r="S571" s="6"/>
      <c r="T571" s="6"/>
      <c r="U571" s="6"/>
      <c r="V571" s="6"/>
      <c r="W571" s="6"/>
      <c r="X571" s="6"/>
      <c r="Y571" s="6"/>
      <c r="Z571" s="6"/>
    </row>
    <row r="572" ht="12.0" customHeight="1">
      <c r="A572" s="6"/>
      <c r="B572" s="405"/>
      <c r="C572" s="406"/>
      <c r="D572" s="7"/>
      <c r="E572" s="407"/>
      <c r="F572" s="133"/>
      <c r="G572" s="221"/>
      <c r="H572" s="6"/>
      <c r="I572" s="6"/>
      <c r="J572" s="6"/>
      <c r="K572" s="6"/>
      <c r="L572" s="6"/>
      <c r="M572" s="6"/>
      <c r="N572" s="6"/>
      <c r="O572" s="6"/>
      <c r="P572" s="6"/>
      <c r="Q572" s="6"/>
      <c r="R572" s="6"/>
      <c r="S572" s="6"/>
      <c r="T572" s="6"/>
      <c r="U572" s="6"/>
      <c r="V572" s="6"/>
      <c r="W572" s="6"/>
      <c r="X572" s="6"/>
      <c r="Y572" s="6"/>
      <c r="Z572" s="6"/>
    </row>
    <row r="573" ht="12.0" customHeight="1">
      <c r="A573" s="6"/>
      <c r="B573" s="405"/>
      <c r="C573" s="406"/>
      <c r="D573" s="7"/>
      <c r="E573" s="407"/>
      <c r="F573" s="133"/>
      <c r="G573" s="221"/>
      <c r="H573" s="6"/>
      <c r="I573" s="6"/>
      <c r="J573" s="6"/>
      <c r="K573" s="6"/>
      <c r="L573" s="6"/>
      <c r="M573" s="6"/>
      <c r="N573" s="6"/>
      <c r="O573" s="6"/>
      <c r="P573" s="6"/>
      <c r="Q573" s="6"/>
      <c r="R573" s="6"/>
      <c r="S573" s="6"/>
      <c r="T573" s="6"/>
      <c r="U573" s="6"/>
      <c r="V573" s="6"/>
      <c r="W573" s="6"/>
      <c r="X573" s="6"/>
      <c r="Y573" s="6"/>
      <c r="Z573" s="6"/>
    </row>
    <row r="574" ht="12.0" customHeight="1">
      <c r="A574" s="6"/>
      <c r="B574" s="405"/>
      <c r="C574" s="406"/>
      <c r="D574" s="7"/>
      <c r="E574" s="407"/>
      <c r="F574" s="133"/>
      <c r="G574" s="221"/>
      <c r="H574" s="6"/>
      <c r="I574" s="6"/>
      <c r="J574" s="6"/>
      <c r="K574" s="6"/>
      <c r="L574" s="6"/>
      <c r="M574" s="6"/>
      <c r="N574" s="6"/>
      <c r="O574" s="6"/>
      <c r="P574" s="6"/>
      <c r="Q574" s="6"/>
      <c r="R574" s="6"/>
      <c r="S574" s="6"/>
      <c r="T574" s="6"/>
      <c r="U574" s="6"/>
      <c r="V574" s="6"/>
      <c r="W574" s="6"/>
      <c r="X574" s="6"/>
      <c r="Y574" s="6"/>
      <c r="Z574" s="6"/>
    </row>
    <row r="575" ht="12.0" customHeight="1">
      <c r="A575" s="6"/>
      <c r="B575" s="405"/>
      <c r="C575" s="406"/>
      <c r="D575" s="7"/>
      <c r="E575" s="407"/>
      <c r="F575" s="133"/>
      <c r="G575" s="221"/>
      <c r="H575" s="6"/>
      <c r="I575" s="6"/>
      <c r="J575" s="6"/>
      <c r="K575" s="6"/>
      <c r="L575" s="6"/>
      <c r="M575" s="6"/>
      <c r="N575" s="6"/>
      <c r="O575" s="6"/>
      <c r="P575" s="6"/>
      <c r="Q575" s="6"/>
      <c r="R575" s="6"/>
      <c r="S575" s="6"/>
      <c r="T575" s="6"/>
      <c r="U575" s="6"/>
      <c r="V575" s="6"/>
      <c r="W575" s="6"/>
      <c r="X575" s="6"/>
      <c r="Y575" s="6"/>
      <c r="Z575" s="6"/>
    </row>
    <row r="576" ht="12.0" customHeight="1">
      <c r="A576" s="6"/>
      <c r="B576" s="405"/>
      <c r="C576" s="406"/>
      <c r="D576" s="7"/>
      <c r="E576" s="407"/>
      <c r="F576" s="133"/>
      <c r="G576" s="221"/>
      <c r="H576" s="6"/>
      <c r="I576" s="6"/>
      <c r="J576" s="6"/>
      <c r="K576" s="6"/>
      <c r="L576" s="6"/>
      <c r="M576" s="6"/>
      <c r="N576" s="6"/>
      <c r="O576" s="6"/>
      <c r="P576" s="6"/>
      <c r="Q576" s="6"/>
      <c r="R576" s="6"/>
      <c r="S576" s="6"/>
      <c r="T576" s="6"/>
      <c r="U576" s="6"/>
      <c r="V576" s="6"/>
      <c r="W576" s="6"/>
      <c r="X576" s="6"/>
      <c r="Y576" s="6"/>
      <c r="Z576" s="6"/>
    </row>
    <row r="577" ht="12.0" customHeight="1">
      <c r="A577" s="6"/>
      <c r="B577" s="405"/>
      <c r="C577" s="406"/>
      <c r="D577" s="7"/>
      <c r="E577" s="407"/>
      <c r="F577" s="133"/>
      <c r="G577" s="221"/>
      <c r="H577" s="6"/>
      <c r="I577" s="6"/>
      <c r="J577" s="6"/>
      <c r="K577" s="6"/>
      <c r="L577" s="6"/>
      <c r="M577" s="6"/>
      <c r="N577" s="6"/>
      <c r="O577" s="6"/>
      <c r="P577" s="6"/>
      <c r="Q577" s="6"/>
      <c r="R577" s="6"/>
      <c r="S577" s="6"/>
      <c r="T577" s="6"/>
      <c r="U577" s="6"/>
      <c r="V577" s="6"/>
      <c r="W577" s="6"/>
      <c r="X577" s="6"/>
      <c r="Y577" s="6"/>
      <c r="Z577" s="6"/>
    </row>
    <row r="578" ht="12.0" customHeight="1">
      <c r="A578" s="6"/>
      <c r="B578" s="405"/>
      <c r="C578" s="406"/>
      <c r="D578" s="7"/>
      <c r="E578" s="407"/>
      <c r="F578" s="133"/>
      <c r="G578" s="221"/>
      <c r="H578" s="6"/>
      <c r="I578" s="6"/>
      <c r="J578" s="6"/>
      <c r="K578" s="6"/>
      <c r="L578" s="6"/>
      <c r="M578" s="6"/>
      <c r="N578" s="6"/>
      <c r="O578" s="6"/>
      <c r="P578" s="6"/>
      <c r="Q578" s="6"/>
      <c r="R578" s="6"/>
      <c r="S578" s="6"/>
      <c r="T578" s="6"/>
      <c r="U578" s="6"/>
      <c r="V578" s="6"/>
      <c r="W578" s="6"/>
      <c r="X578" s="6"/>
      <c r="Y578" s="6"/>
      <c r="Z578" s="6"/>
    </row>
    <row r="579" ht="12.0" customHeight="1">
      <c r="A579" s="6"/>
      <c r="B579" s="405"/>
      <c r="C579" s="406"/>
      <c r="D579" s="7"/>
      <c r="E579" s="407"/>
      <c r="F579" s="133"/>
      <c r="G579" s="221"/>
      <c r="H579" s="6"/>
      <c r="I579" s="6"/>
      <c r="J579" s="6"/>
      <c r="K579" s="6"/>
      <c r="L579" s="6"/>
      <c r="M579" s="6"/>
      <c r="N579" s="6"/>
      <c r="O579" s="6"/>
      <c r="P579" s="6"/>
      <c r="Q579" s="6"/>
      <c r="R579" s="6"/>
      <c r="S579" s="6"/>
      <c r="T579" s="6"/>
      <c r="U579" s="6"/>
      <c r="V579" s="6"/>
      <c r="W579" s="6"/>
      <c r="X579" s="6"/>
      <c r="Y579" s="6"/>
      <c r="Z579" s="6"/>
    </row>
    <row r="580" ht="12.0" customHeight="1">
      <c r="A580" s="6"/>
      <c r="B580" s="405"/>
      <c r="C580" s="406"/>
      <c r="D580" s="7"/>
      <c r="E580" s="407"/>
      <c r="F580" s="133"/>
      <c r="G580" s="221"/>
      <c r="H580" s="6"/>
      <c r="I580" s="6"/>
      <c r="J580" s="6"/>
      <c r="K580" s="6"/>
      <c r="L580" s="6"/>
      <c r="M580" s="6"/>
      <c r="N580" s="6"/>
      <c r="O580" s="6"/>
      <c r="P580" s="6"/>
      <c r="Q580" s="6"/>
      <c r="R580" s="6"/>
      <c r="S580" s="6"/>
      <c r="T580" s="6"/>
      <c r="U580" s="6"/>
      <c r="V580" s="6"/>
      <c r="W580" s="6"/>
      <c r="X580" s="6"/>
      <c r="Y580" s="6"/>
      <c r="Z580" s="6"/>
    </row>
    <row r="581" ht="12.0" customHeight="1">
      <c r="A581" s="6"/>
      <c r="B581" s="405"/>
      <c r="C581" s="406"/>
      <c r="D581" s="7"/>
      <c r="E581" s="407"/>
      <c r="F581" s="133"/>
      <c r="G581" s="221"/>
      <c r="H581" s="6"/>
      <c r="I581" s="6"/>
      <c r="J581" s="6"/>
      <c r="K581" s="6"/>
      <c r="L581" s="6"/>
      <c r="M581" s="6"/>
      <c r="N581" s="6"/>
      <c r="O581" s="6"/>
      <c r="P581" s="6"/>
      <c r="Q581" s="6"/>
      <c r="R581" s="6"/>
      <c r="S581" s="6"/>
      <c r="T581" s="6"/>
      <c r="U581" s="6"/>
      <c r="V581" s="6"/>
      <c r="W581" s="6"/>
      <c r="X581" s="6"/>
      <c r="Y581" s="6"/>
      <c r="Z581" s="6"/>
    </row>
    <row r="582" ht="12.0" customHeight="1">
      <c r="A582" s="6"/>
      <c r="B582" s="405"/>
      <c r="C582" s="406"/>
      <c r="D582" s="7"/>
      <c r="E582" s="407"/>
      <c r="F582" s="133"/>
      <c r="G582" s="221"/>
      <c r="H582" s="6"/>
      <c r="I582" s="6"/>
      <c r="J582" s="6"/>
      <c r="K582" s="6"/>
      <c r="L582" s="6"/>
      <c r="M582" s="6"/>
      <c r="N582" s="6"/>
      <c r="O582" s="6"/>
      <c r="P582" s="6"/>
      <c r="Q582" s="6"/>
      <c r="R582" s="6"/>
      <c r="S582" s="6"/>
      <c r="T582" s="6"/>
      <c r="U582" s="6"/>
      <c r="V582" s="6"/>
      <c r="W582" s="6"/>
      <c r="X582" s="6"/>
      <c r="Y582" s="6"/>
      <c r="Z582" s="6"/>
    </row>
    <row r="583" ht="12.0" customHeight="1">
      <c r="A583" s="6"/>
      <c r="B583" s="405"/>
      <c r="C583" s="406"/>
      <c r="D583" s="7"/>
      <c r="E583" s="407"/>
      <c r="F583" s="133"/>
      <c r="G583" s="221"/>
      <c r="H583" s="6"/>
      <c r="I583" s="6"/>
      <c r="J583" s="6"/>
      <c r="K583" s="6"/>
      <c r="L583" s="6"/>
      <c r="M583" s="6"/>
      <c r="N583" s="6"/>
      <c r="O583" s="6"/>
      <c r="P583" s="6"/>
      <c r="Q583" s="6"/>
      <c r="R583" s="6"/>
      <c r="S583" s="6"/>
      <c r="T583" s="6"/>
      <c r="U583" s="6"/>
      <c r="V583" s="6"/>
      <c r="W583" s="6"/>
      <c r="X583" s="6"/>
      <c r="Y583" s="6"/>
      <c r="Z583" s="6"/>
    </row>
    <row r="584" ht="12.0" customHeight="1">
      <c r="A584" s="6"/>
      <c r="B584" s="405"/>
      <c r="C584" s="406"/>
      <c r="D584" s="7"/>
      <c r="E584" s="407"/>
      <c r="F584" s="133"/>
      <c r="G584" s="221"/>
      <c r="H584" s="6"/>
      <c r="I584" s="6"/>
      <c r="J584" s="6"/>
      <c r="K584" s="6"/>
      <c r="L584" s="6"/>
      <c r="M584" s="6"/>
      <c r="N584" s="6"/>
      <c r="O584" s="6"/>
      <c r="P584" s="6"/>
      <c r="Q584" s="6"/>
      <c r="R584" s="6"/>
      <c r="S584" s="6"/>
      <c r="T584" s="6"/>
      <c r="U584" s="6"/>
      <c r="V584" s="6"/>
      <c r="W584" s="6"/>
      <c r="X584" s="6"/>
      <c r="Y584" s="6"/>
      <c r="Z584" s="6"/>
    </row>
    <row r="585" ht="12.0" customHeight="1">
      <c r="A585" s="6"/>
      <c r="B585" s="405"/>
      <c r="C585" s="406"/>
      <c r="D585" s="7"/>
      <c r="E585" s="407"/>
      <c r="F585" s="133"/>
      <c r="G585" s="221"/>
      <c r="H585" s="6"/>
      <c r="I585" s="6"/>
      <c r="J585" s="6"/>
      <c r="K585" s="6"/>
      <c r="L585" s="6"/>
      <c r="M585" s="6"/>
      <c r="N585" s="6"/>
      <c r="O585" s="6"/>
      <c r="P585" s="6"/>
      <c r="Q585" s="6"/>
      <c r="R585" s="6"/>
      <c r="S585" s="6"/>
      <c r="T585" s="6"/>
      <c r="U585" s="6"/>
      <c r="V585" s="6"/>
      <c r="W585" s="6"/>
      <c r="X585" s="6"/>
      <c r="Y585" s="6"/>
      <c r="Z585" s="6"/>
    </row>
    <row r="586" ht="12.0" customHeight="1">
      <c r="A586" s="6"/>
      <c r="B586" s="405"/>
      <c r="C586" s="406"/>
      <c r="D586" s="7"/>
      <c r="E586" s="407"/>
      <c r="F586" s="133"/>
      <c r="G586" s="221"/>
      <c r="H586" s="6"/>
      <c r="I586" s="6"/>
      <c r="J586" s="6"/>
      <c r="K586" s="6"/>
      <c r="L586" s="6"/>
      <c r="M586" s="6"/>
      <c r="N586" s="6"/>
      <c r="O586" s="6"/>
      <c r="P586" s="6"/>
      <c r="Q586" s="6"/>
      <c r="R586" s="6"/>
      <c r="S586" s="6"/>
      <c r="T586" s="6"/>
      <c r="U586" s="6"/>
      <c r="V586" s="6"/>
      <c r="W586" s="6"/>
      <c r="X586" s="6"/>
      <c r="Y586" s="6"/>
      <c r="Z586" s="6"/>
    </row>
    <row r="587" ht="12.0" customHeight="1">
      <c r="A587" s="6"/>
      <c r="B587" s="405"/>
      <c r="C587" s="406"/>
      <c r="D587" s="7"/>
      <c r="E587" s="407"/>
      <c r="F587" s="133"/>
      <c r="G587" s="221"/>
      <c r="H587" s="6"/>
      <c r="I587" s="6"/>
      <c r="J587" s="6"/>
      <c r="K587" s="6"/>
      <c r="L587" s="6"/>
      <c r="M587" s="6"/>
      <c r="N587" s="6"/>
      <c r="O587" s="6"/>
      <c r="P587" s="6"/>
      <c r="Q587" s="6"/>
      <c r="R587" s="6"/>
      <c r="S587" s="6"/>
      <c r="T587" s="6"/>
      <c r="U587" s="6"/>
      <c r="V587" s="6"/>
      <c r="W587" s="6"/>
      <c r="X587" s="6"/>
      <c r="Y587" s="6"/>
      <c r="Z587" s="6"/>
    </row>
    <row r="588" ht="12.0" customHeight="1">
      <c r="A588" s="6"/>
      <c r="B588" s="405"/>
      <c r="C588" s="406"/>
      <c r="D588" s="7"/>
      <c r="E588" s="407"/>
      <c r="F588" s="133"/>
      <c r="G588" s="221"/>
      <c r="H588" s="6"/>
      <c r="I588" s="6"/>
      <c r="J588" s="6"/>
      <c r="K588" s="6"/>
      <c r="L588" s="6"/>
      <c r="M588" s="6"/>
      <c r="N588" s="6"/>
      <c r="O588" s="6"/>
      <c r="P588" s="6"/>
      <c r="Q588" s="6"/>
      <c r="R588" s="6"/>
      <c r="S588" s="6"/>
      <c r="T588" s="6"/>
      <c r="U588" s="6"/>
      <c r="V588" s="6"/>
      <c r="W588" s="6"/>
      <c r="X588" s="6"/>
      <c r="Y588" s="6"/>
      <c r="Z588" s="6"/>
    </row>
    <row r="589" ht="12.0" customHeight="1">
      <c r="A589" s="6"/>
      <c r="B589" s="405"/>
      <c r="C589" s="406"/>
      <c r="D589" s="7"/>
      <c r="E589" s="407"/>
      <c r="F589" s="133"/>
      <c r="G589" s="221"/>
      <c r="H589" s="6"/>
      <c r="I589" s="6"/>
      <c r="J589" s="6"/>
      <c r="K589" s="6"/>
      <c r="L589" s="6"/>
      <c r="M589" s="6"/>
      <c r="N589" s="6"/>
      <c r="O589" s="6"/>
      <c r="P589" s="6"/>
      <c r="Q589" s="6"/>
      <c r="R589" s="6"/>
      <c r="S589" s="6"/>
      <c r="T589" s="6"/>
      <c r="U589" s="6"/>
      <c r="V589" s="6"/>
      <c r="W589" s="6"/>
      <c r="X589" s="6"/>
      <c r="Y589" s="6"/>
      <c r="Z589" s="6"/>
    </row>
    <row r="590" ht="12.0" customHeight="1">
      <c r="A590" s="6"/>
      <c r="B590" s="405"/>
      <c r="C590" s="406"/>
      <c r="D590" s="7"/>
      <c r="E590" s="407"/>
      <c r="F590" s="133"/>
      <c r="G590" s="221"/>
      <c r="H590" s="6"/>
      <c r="I590" s="6"/>
      <c r="J590" s="6"/>
      <c r="K590" s="6"/>
      <c r="L590" s="6"/>
      <c r="M590" s="6"/>
      <c r="N590" s="6"/>
      <c r="O590" s="6"/>
      <c r="P590" s="6"/>
      <c r="Q590" s="6"/>
      <c r="R590" s="6"/>
      <c r="S590" s="6"/>
      <c r="T590" s="6"/>
      <c r="U590" s="6"/>
      <c r="V590" s="6"/>
      <c r="W590" s="6"/>
      <c r="X590" s="6"/>
      <c r="Y590" s="6"/>
      <c r="Z590" s="6"/>
    </row>
    <row r="591" ht="12.0" customHeight="1">
      <c r="A591" s="6"/>
      <c r="B591" s="405"/>
      <c r="C591" s="406"/>
      <c r="D591" s="7"/>
      <c r="E591" s="407"/>
      <c r="F591" s="133"/>
      <c r="G591" s="221"/>
      <c r="H591" s="6"/>
      <c r="I591" s="6"/>
      <c r="J591" s="6"/>
      <c r="K591" s="6"/>
      <c r="L591" s="6"/>
      <c r="M591" s="6"/>
      <c r="N591" s="6"/>
      <c r="O591" s="6"/>
      <c r="P591" s="6"/>
      <c r="Q591" s="6"/>
      <c r="R591" s="6"/>
      <c r="S591" s="6"/>
      <c r="T591" s="6"/>
      <c r="U591" s="6"/>
      <c r="V591" s="6"/>
      <c r="W591" s="6"/>
      <c r="X591" s="6"/>
      <c r="Y591" s="6"/>
      <c r="Z591" s="6"/>
    </row>
    <row r="592" ht="12.0" customHeight="1">
      <c r="A592" s="6"/>
      <c r="B592" s="405"/>
      <c r="C592" s="406"/>
      <c r="D592" s="7"/>
      <c r="E592" s="407"/>
      <c r="F592" s="133"/>
      <c r="G592" s="221"/>
      <c r="H592" s="6"/>
      <c r="I592" s="6"/>
      <c r="J592" s="6"/>
      <c r="K592" s="6"/>
      <c r="L592" s="6"/>
      <c r="M592" s="6"/>
      <c r="N592" s="6"/>
      <c r="O592" s="6"/>
      <c r="P592" s="6"/>
      <c r="Q592" s="6"/>
      <c r="R592" s="6"/>
      <c r="S592" s="6"/>
      <c r="T592" s="6"/>
      <c r="U592" s="6"/>
      <c r="V592" s="6"/>
      <c r="W592" s="6"/>
      <c r="X592" s="6"/>
      <c r="Y592" s="6"/>
      <c r="Z592" s="6"/>
    </row>
    <row r="593" ht="12.0" customHeight="1">
      <c r="A593" s="6"/>
      <c r="B593" s="405"/>
      <c r="C593" s="406"/>
      <c r="D593" s="7"/>
      <c r="E593" s="407"/>
      <c r="F593" s="133"/>
      <c r="G593" s="221"/>
      <c r="H593" s="6"/>
      <c r="I593" s="6"/>
      <c r="J593" s="6"/>
      <c r="K593" s="6"/>
      <c r="L593" s="6"/>
      <c r="M593" s="6"/>
      <c r="N593" s="6"/>
      <c r="O593" s="6"/>
      <c r="P593" s="6"/>
      <c r="Q593" s="6"/>
      <c r="R593" s="6"/>
      <c r="S593" s="6"/>
      <c r="T593" s="6"/>
      <c r="U593" s="6"/>
      <c r="V593" s="6"/>
      <c r="W593" s="6"/>
      <c r="X593" s="6"/>
      <c r="Y593" s="6"/>
      <c r="Z593" s="6"/>
    </row>
    <row r="594" ht="12.0" customHeight="1">
      <c r="A594" s="6"/>
      <c r="B594" s="405"/>
      <c r="C594" s="406"/>
      <c r="D594" s="7"/>
      <c r="E594" s="407"/>
      <c r="F594" s="133"/>
      <c r="G594" s="221"/>
      <c r="H594" s="6"/>
      <c r="I594" s="6"/>
      <c r="J594" s="6"/>
      <c r="K594" s="6"/>
      <c r="L594" s="6"/>
      <c r="M594" s="6"/>
      <c r="N594" s="6"/>
      <c r="O594" s="6"/>
      <c r="P594" s="6"/>
      <c r="Q594" s="6"/>
      <c r="R594" s="6"/>
      <c r="S594" s="6"/>
      <c r="T594" s="6"/>
      <c r="U594" s="6"/>
      <c r="V594" s="6"/>
      <c r="W594" s="6"/>
      <c r="X594" s="6"/>
      <c r="Y594" s="6"/>
      <c r="Z594" s="6"/>
    </row>
    <row r="595" ht="12.0" customHeight="1">
      <c r="A595" s="6"/>
      <c r="B595" s="405"/>
      <c r="C595" s="406"/>
      <c r="D595" s="7"/>
      <c r="E595" s="407"/>
      <c r="F595" s="133"/>
      <c r="G595" s="221"/>
      <c r="H595" s="6"/>
      <c r="I595" s="6"/>
      <c r="J595" s="6"/>
      <c r="K595" s="6"/>
      <c r="L595" s="6"/>
      <c r="M595" s="6"/>
      <c r="N595" s="6"/>
      <c r="O595" s="6"/>
      <c r="P595" s="6"/>
      <c r="Q595" s="6"/>
      <c r="R595" s="6"/>
      <c r="S595" s="6"/>
      <c r="T595" s="6"/>
      <c r="U595" s="6"/>
      <c r="V595" s="6"/>
      <c r="W595" s="6"/>
      <c r="X595" s="6"/>
      <c r="Y595" s="6"/>
      <c r="Z595" s="6"/>
    </row>
    <row r="596" ht="12.0" customHeight="1">
      <c r="A596" s="6"/>
      <c r="B596" s="405"/>
      <c r="C596" s="406"/>
      <c r="D596" s="7"/>
      <c r="E596" s="407"/>
      <c r="F596" s="133"/>
      <c r="G596" s="221"/>
      <c r="H596" s="6"/>
      <c r="I596" s="6"/>
      <c r="J596" s="6"/>
      <c r="K596" s="6"/>
      <c r="L596" s="6"/>
      <c r="M596" s="6"/>
      <c r="N596" s="6"/>
      <c r="O596" s="6"/>
      <c r="P596" s="6"/>
      <c r="Q596" s="6"/>
      <c r="R596" s="6"/>
      <c r="S596" s="6"/>
      <c r="T596" s="6"/>
      <c r="U596" s="6"/>
      <c r="V596" s="6"/>
      <c r="W596" s="6"/>
      <c r="X596" s="6"/>
      <c r="Y596" s="6"/>
      <c r="Z596" s="6"/>
    </row>
    <row r="597" ht="12.0" customHeight="1">
      <c r="A597" s="6"/>
      <c r="B597" s="405"/>
      <c r="C597" s="406"/>
      <c r="D597" s="7"/>
      <c r="E597" s="407"/>
      <c r="F597" s="133"/>
      <c r="G597" s="221"/>
      <c r="H597" s="6"/>
      <c r="I597" s="6"/>
      <c r="J597" s="6"/>
      <c r="K597" s="6"/>
      <c r="L597" s="6"/>
      <c r="M597" s="6"/>
      <c r="N597" s="6"/>
      <c r="O597" s="6"/>
      <c r="P597" s="6"/>
      <c r="Q597" s="6"/>
      <c r="R597" s="6"/>
      <c r="S597" s="6"/>
      <c r="T597" s="6"/>
      <c r="U597" s="6"/>
      <c r="V597" s="6"/>
      <c r="W597" s="6"/>
      <c r="X597" s="6"/>
      <c r="Y597" s="6"/>
      <c r="Z597" s="6"/>
    </row>
    <row r="598" ht="12.0" customHeight="1">
      <c r="A598" s="6"/>
      <c r="B598" s="405"/>
      <c r="C598" s="406"/>
      <c r="D598" s="7"/>
      <c r="E598" s="407"/>
      <c r="F598" s="133"/>
      <c r="G598" s="221"/>
      <c r="H598" s="6"/>
      <c r="I598" s="6"/>
      <c r="J598" s="6"/>
      <c r="K598" s="6"/>
      <c r="L598" s="6"/>
      <c r="M598" s="6"/>
      <c r="N598" s="6"/>
      <c r="O598" s="6"/>
      <c r="P598" s="6"/>
      <c r="Q598" s="6"/>
      <c r="R598" s="6"/>
      <c r="S598" s="6"/>
      <c r="T598" s="6"/>
      <c r="U598" s="6"/>
      <c r="V598" s="6"/>
      <c r="W598" s="6"/>
      <c r="X598" s="6"/>
      <c r="Y598" s="6"/>
      <c r="Z598" s="6"/>
    </row>
    <row r="599" ht="12.0" customHeight="1">
      <c r="A599" s="6"/>
      <c r="B599" s="405"/>
      <c r="C599" s="406"/>
      <c r="D599" s="7"/>
      <c r="E599" s="407"/>
      <c r="F599" s="133"/>
      <c r="G599" s="221"/>
      <c r="H599" s="6"/>
      <c r="I599" s="6"/>
      <c r="J599" s="6"/>
      <c r="K599" s="6"/>
      <c r="L599" s="6"/>
      <c r="M599" s="6"/>
      <c r="N599" s="6"/>
      <c r="O599" s="6"/>
      <c r="P599" s="6"/>
      <c r="Q599" s="6"/>
      <c r="R599" s="6"/>
      <c r="S599" s="6"/>
      <c r="T599" s="6"/>
      <c r="U599" s="6"/>
      <c r="V599" s="6"/>
      <c r="W599" s="6"/>
      <c r="X599" s="6"/>
      <c r="Y599" s="6"/>
      <c r="Z599" s="6"/>
    </row>
    <row r="600" ht="12.0" customHeight="1">
      <c r="A600" s="6"/>
      <c r="B600" s="405"/>
      <c r="C600" s="406"/>
      <c r="D600" s="7"/>
      <c r="E600" s="407"/>
      <c r="F600" s="133"/>
      <c r="G600" s="221"/>
      <c r="H600" s="6"/>
      <c r="I600" s="6"/>
      <c r="J600" s="6"/>
      <c r="K600" s="6"/>
      <c r="L600" s="6"/>
      <c r="M600" s="6"/>
      <c r="N600" s="6"/>
      <c r="O600" s="6"/>
      <c r="P600" s="6"/>
      <c r="Q600" s="6"/>
      <c r="R600" s="6"/>
      <c r="S600" s="6"/>
      <c r="T600" s="6"/>
      <c r="U600" s="6"/>
      <c r="V600" s="6"/>
      <c r="W600" s="6"/>
      <c r="X600" s="6"/>
      <c r="Y600" s="6"/>
      <c r="Z600" s="6"/>
    </row>
    <row r="601" ht="12.0" customHeight="1">
      <c r="A601" s="6"/>
      <c r="B601" s="405"/>
      <c r="C601" s="406"/>
      <c r="D601" s="7"/>
      <c r="E601" s="407"/>
      <c r="F601" s="133"/>
      <c r="G601" s="221"/>
      <c r="H601" s="6"/>
      <c r="I601" s="6"/>
      <c r="J601" s="6"/>
      <c r="K601" s="6"/>
      <c r="L601" s="6"/>
      <c r="M601" s="6"/>
      <c r="N601" s="6"/>
      <c r="O601" s="6"/>
      <c r="P601" s="6"/>
      <c r="Q601" s="6"/>
      <c r="R601" s="6"/>
      <c r="S601" s="6"/>
      <c r="T601" s="6"/>
      <c r="U601" s="6"/>
      <c r="V601" s="6"/>
      <c r="W601" s="6"/>
      <c r="X601" s="6"/>
      <c r="Y601" s="6"/>
      <c r="Z601" s="6"/>
    </row>
    <row r="602" ht="12.0" customHeight="1">
      <c r="A602" s="6"/>
      <c r="B602" s="405"/>
      <c r="C602" s="406"/>
      <c r="D602" s="7"/>
      <c r="E602" s="407"/>
      <c r="F602" s="133"/>
      <c r="G602" s="221"/>
      <c r="H602" s="6"/>
      <c r="I602" s="6"/>
      <c r="J602" s="6"/>
      <c r="K602" s="6"/>
      <c r="L602" s="6"/>
      <c r="M602" s="6"/>
      <c r="N602" s="6"/>
      <c r="O602" s="6"/>
      <c r="P602" s="6"/>
      <c r="Q602" s="6"/>
      <c r="R602" s="6"/>
      <c r="S602" s="6"/>
      <c r="T602" s="6"/>
      <c r="U602" s="6"/>
      <c r="V602" s="6"/>
      <c r="W602" s="6"/>
      <c r="X602" s="6"/>
      <c r="Y602" s="6"/>
      <c r="Z602" s="6"/>
    </row>
    <row r="603" ht="12.0" customHeight="1">
      <c r="A603" s="6"/>
      <c r="B603" s="405"/>
      <c r="C603" s="406"/>
      <c r="D603" s="7"/>
      <c r="E603" s="407"/>
      <c r="F603" s="133"/>
      <c r="G603" s="221"/>
      <c r="H603" s="6"/>
      <c r="I603" s="6"/>
      <c r="J603" s="6"/>
      <c r="K603" s="6"/>
      <c r="L603" s="6"/>
      <c r="M603" s="6"/>
      <c r="N603" s="6"/>
      <c r="O603" s="6"/>
      <c r="P603" s="6"/>
      <c r="Q603" s="6"/>
      <c r="R603" s="6"/>
      <c r="S603" s="6"/>
      <c r="T603" s="6"/>
      <c r="U603" s="6"/>
      <c r="V603" s="6"/>
      <c r="W603" s="6"/>
      <c r="X603" s="6"/>
      <c r="Y603" s="6"/>
      <c r="Z603" s="6"/>
    </row>
    <row r="604" ht="12.0" customHeight="1">
      <c r="A604" s="6"/>
      <c r="B604" s="405"/>
      <c r="C604" s="406"/>
      <c r="D604" s="7"/>
      <c r="E604" s="407"/>
      <c r="F604" s="133"/>
      <c r="G604" s="221"/>
      <c r="H604" s="6"/>
      <c r="I604" s="6"/>
      <c r="J604" s="6"/>
      <c r="K604" s="6"/>
      <c r="L604" s="6"/>
      <c r="M604" s="6"/>
      <c r="N604" s="6"/>
      <c r="O604" s="6"/>
      <c r="P604" s="6"/>
      <c r="Q604" s="6"/>
      <c r="R604" s="6"/>
      <c r="S604" s="6"/>
      <c r="T604" s="6"/>
      <c r="U604" s="6"/>
      <c r="V604" s="6"/>
      <c r="W604" s="6"/>
      <c r="X604" s="6"/>
      <c r="Y604" s="6"/>
      <c r="Z604" s="6"/>
    </row>
    <row r="605" ht="12.0" customHeight="1">
      <c r="A605" s="6"/>
      <c r="B605" s="405"/>
      <c r="C605" s="406"/>
      <c r="D605" s="7"/>
      <c r="E605" s="407"/>
      <c r="F605" s="133"/>
      <c r="G605" s="221"/>
      <c r="H605" s="6"/>
      <c r="I605" s="6"/>
      <c r="J605" s="6"/>
      <c r="K605" s="6"/>
      <c r="L605" s="6"/>
      <c r="M605" s="6"/>
      <c r="N605" s="6"/>
      <c r="O605" s="6"/>
      <c r="P605" s="6"/>
      <c r="Q605" s="6"/>
      <c r="R605" s="6"/>
      <c r="S605" s="6"/>
      <c r="T605" s="6"/>
      <c r="U605" s="6"/>
      <c r="V605" s="6"/>
      <c r="W605" s="6"/>
      <c r="X605" s="6"/>
      <c r="Y605" s="6"/>
      <c r="Z605" s="6"/>
    </row>
    <row r="606" ht="12.0" customHeight="1">
      <c r="A606" s="6"/>
      <c r="B606" s="405"/>
      <c r="C606" s="406"/>
      <c r="D606" s="7"/>
      <c r="E606" s="407"/>
      <c r="F606" s="133"/>
      <c r="G606" s="221"/>
      <c r="H606" s="6"/>
      <c r="I606" s="6"/>
      <c r="J606" s="6"/>
      <c r="K606" s="6"/>
      <c r="L606" s="6"/>
      <c r="M606" s="6"/>
      <c r="N606" s="6"/>
      <c r="O606" s="6"/>
      <c r="P606" s="6"/>
      <c r="Q606" s="6"/>
      <c r="R606" s="6"/>
      <c r="S606" s="6"/>
      <c r="T606" s="6"/>
      <c r="U606" s="6"/>
      <c r="V606" s="6"/>
      <c r="W606" s="6"/>
      <c r="X606" s="6"/>
      <c r="Y606" s="6"/>
      <c r="Z606" s="6"/>
    </row>
    <row r="607" ht="12.0" customHeight="1">
      <c r="A607" s="6"/>
      <c r="B607" s="405"/>
      <c r="C607" s="406"/>
      <c r="D607" s="7"/>
      <c r="E607" s="407"/>
      <c r="F607" s="133"/>
      <c r="G607" s="221"/>
      <c r="H607" s="6"/>
      <c r="I607" s="6"/>
      <c r="J607" s="6"/>
      <c r="K607" s="6"/>
      <c r="L607" s="6"/>
      <c r="M607" s="6"/>
      <c r="N607" s="6"/>
      <c r="O607" s="6"/>
      <c r="P607" s="6"/>
      <c r="Q607" s="6"/>
      <c r="R607" s="6"/>
      <c r="S607" s="6"/>
      <c r="T607" s="6"/>
      <c r="U607" s="6"/>
      <c r="V607" s="6"/>
      <c r="W607" s="6"/>
      <c r="X607" s="6"/>
      <c r="Y607" s="6"/>
      <c r="Z607" s="6"/>
    </row>
    <row r="608" ht="12.0" customHeight="1">
      <c r="A608" s="6"/>
      <c r="B608" s="405"/>
      <c r="C608" s="406"/>
      <c r="D608" s="7"/>
      <c r="E608" s="407"/>
      <c r="F608" s="133"/>
      <c r="G608" s="221"/>
      <c r="H608" s="6"/>
      <c r="I608" s="6"/>
      <c r="J608" s="6"/>
      <c r="K608" s="6"/>
      <c r="L608" s="6"/>
      <c r="M608" s="6"/>
      <c r="N608" s="6"/>
      <c r="O608" s="6"/>
      <c r="P608" s="6"/>
      <c r="Q608" s="6"/>
      <c r="R608" s="6"/>
      <c r="S608" s="6"/>
      <c r="T608" s="6"/>
      <c r="U608" s="6"/>
      <c r="V608" s="6"/>
      <c r="W608" s="6"/>
      <c r="X608" s="6"/>
      <c r="Y608" s="6"/>
      <c r="Z608" s="6"/>
    </row>
    <row r="609" ht="12.0" customHeight="1">
      <c r="A609" s="6"/>
      <c r="B609" s="405"/>
      <c r="C609" s="406"/>
      <c r="D609" s="7"/>
      <c r="E609" s="407"/>
      <c r="F609" s="133"/>
      <c r="G609" s="221"/>
      <c r="H609" s="6"/>
      <c r="I609" s="6"/>
      <c r="J609" s="6"/>
      <c r="K609" s="6"/>
      <c r="L609" s="6"/>
      <c r="M609" s="6"/>
      <c r="N609" s="6"/>
      <c r="O609" s="6"/>
      <c r="P609" s="6"/>
      <c r="Q609" s="6"/>
      <c r="R609" s="6"/>
      <c r="S609" s="6"/>
      <c r="T609" s="6"/>
      <c r="U609" s="6"/>
      <c r="V609" s="6"/>
      <c r="W609" s="6"/>
      <c r="X609" s="6"/>
      <c r="Y609" s="6"/>
      <c r="Z609" s="6"/>
    </row>
    <row r="610" ht="12.0" customHeight="1">
      <c r="A610" s="6"/>
      <c r="B610" s="405"/>
      <c r="C610" s="406"/>
      <c r="D610" s="7"/>
      <c r="E610" s="407"/>
      <c r="F610" s="133"/>
      <c r="G610" s="221"/>
      <c r="H610" s="6"/>
      <c r="I610" s="6"/>
      <c r="J610" s="6"/>
      <c r="K610" s="6"/>
      <c r="L610" s="6"/>
      <c r="M610" s="6"/>
      <c r="N610" s="6"/>
      <c r="O610" s="6"/>
      <c r="P610" s="6"/>
      <c r="Q610" s="6"/>
      <c r="R610" s="6"/>
      <c r="S610" s="6"/>
      <c r="T610" s="6"/>
      <c r="U610" s="6"/>
      <c r="V610" s="6"/>
      <c r="W610" s="6"/>
      <c r="X610" s="6"/>
      <c r="Y610" s="6"/>
      <c r="Z610" s="6"/>
    </row>
    <row r="611" ht="12.0" customHeight="1">
      <c r="A611" s="6"/>
      <c r="B611" s="405"/>
      <c r="C611" s="406"/>
      <c r="D611" s="7"/>
      <c r="E611" s="407"/>
      <c r="F611" s="133"/>
      <c r="G611" s="221"/>
      <c r="H611" s="6"/>
      <c r="I611" s="6"/>
      <c r="J611" s="6"/>
      <c r="K611" s="6"/>
      <c r="L611" s="6"/>
      <c r="M611" s="6"/>
      <c r="N611" s="6"/>
      <c r="O611" s="6"/>
      <c r="P611" s="6"/>
      <c r="Q611" s="6"/>
      <c r="R611" s="6"/>
      <c r="S611" s="6"/>
      <c r="T611" s="6"/>
      <c r="U611" s="6"/>
      <c r="V611" s="6"/>
      <c r="W611" s="6"/>
      <c r="X611" s="6"/>
      <c r="Y611" s="6"/>
      <c r="Z611" s="6"/>
    </row>
    <row r="612" ht="12.0" customHeight="1">
      <c r="A612" s="6"/>
      <c r="B612" s="405"/>
      <c r="C612" s="406"/>
      <c r="D612" s="7"/>
      <c r="E612" s="407"/>
      <c r="F612" s="133"/>
      <c r="G612" s="221"/>
      <c r="H612" s="6"/>
      <c r="I612" s="6"/>
      <c r="J612" s="6"/>
      <c r="K612" s="6"/>
      <c r="L612" s="6"/>
      <c r="M612" s="6"/>
      <c r="N612" s="6"/>
      <c r="O612" s="6"/>
      <c r="P612" s="6"/>
      <c r="Q612" s="6"/>
      <c r="R612" s="6"/>
      <c r="S612" s="6"/>
      <c r="T612" s="6"/>
      <c r="U612" s="6"/>
      <c r="V612" s="6"/>
      <c r="W612" s="6"/>
      <c r="X612" s="6"/>
      <c r="Y612" s="6"/>
      <c r="Z612" s="6"/>
    </row>
    <row r="613" ht="12.0" customHeight="1">
      <c r="A613" s="6"/>
      <c r="B613" s="405"/>
      <c r="C613" s="406"/>
      <c r="D613" s="7"/>
      <c r="E613" s="407"/>
      <c r="F613" s="133"/>
      <c r="G613" s="221"/>
      <c r="H613" s="6"/>
      <c r="I613" s="6"/>
      <c r="J613" s="6"/>
      <c r="K613" s="6"/>
      <c r="L613" s="6"/>
      <c r="M613" s="6"/>
      <c r="N613" s="6"/>
      <c r="O613" s="6"/>
      <c r="P613" s="6"/>
      <c r="Q613" s="6"/>
      <c r="R613" s="6"/>
      <c r="S613" s="6"/>
      <c r="T613" s="6"/>
      <c r="U613" s="6"/>
      <c r="V613" s="6"/>
      <c r="W613" s="6"/>
      <c r="X613" s="6"/>
      <c r="Y613" s="6"/>
      <c r="Z613" s="6"/>
    </row>
    <row r="614" ht="12.0" customHeight="1">
      <c r="A614" s="6"/>
      <c r="B614" s="405"/>
      <c r="C614" s="406"/>
      <c r="D614" s="7"/>
      <c r="E614" s="407"/>
      <c r="F614" s="133"/>
      <c r="G614" s="221"/>
      <c r="H614" s="6"/>
      <c r="I614" s="6"/>
      <c r="J614" s="6"/>
      <c r="K614" s="6"/>
      <c r="L614" s="6"/>
      <c r="M614" s="6"/>
      <c r="N614" s="6"/>
      <c r="O614" s="6"/>
      <c r="P614" s="6"/>
      <c r="Q614" s="6"/>
      <c r="R614" s="6"/>
      <c r="S614" s="6"/>
      <c r="T614" s="6"/>
      <c r="U614" s="6"/>
      <c r="V614" s="6"/>
      <c r="W614" s="6"/>
      <c r="X614" s="6"/>
      <c r="Y614" s="6"/>
      <c r="Z614" s="6"/>
    </row>
    <row r="615" ht="12.0" customHeight="1">
      <c r="A615" s="6"/>
      <c r="B615" s="405"/>
      <c r="C615" s="406"/>
      <c r="D615" s="7"/>
      <c r="E615" s="407"/>
      <c r="F615" s="133"/>
      <c r="G615" s="221"/>
      <c r="H615" s="6"/>
      <c r="I615" s="6"/>
      <c r="J615" s="6"/>
      <c r="K615" s="6"/>
      <c r="L615" s="6"/>
      <c r="M615" s="6"/>
      <c r="N615" s="6"/>
      <c r="O615" s="6"/>
      <c r="P615" s="6"/>
      <c r="Q615" s="6"/>
      <c r="R615" s="6"/>
      <c r="S615" s="6"/>
      <c r="T615" s="6"/>
      <c r="U615" s="6"/>
      <c r="V615" s="6"/>
      <c r="W615" s="6"/>
      <c r="X615" s="6"/>
      <c r="Y615" s="6"/>
      <c r="Z615" s="6"/>
    </row>
    <row r="616" ht="12.0" customHeight="1">
      <c r="A616" s="6"/>
      <c r="B616" s="405"/>
      <c r="C616" s="406"/>
      <c r="D616" s="7"/>
      <c r="E616" s="407"/>
      <c r="F616" s="133"/>
      <c r="G616" s="221"/>
      <c r="H616" s="6"/>
      <c r="I616" s="6"/>
      <c r="J616" s="6"/>
      <c r="K616" s="6"/>
      <c r="L616" s="6"/>
      <c r="M616" s="6"/>
      <c r="N616" s="6"/>
      <c r="O616" s="6"/>
      <c r="P616" s="6"/>
      <c r="Q616" s="6"/>
      <c r="R616" s="6"/>
      <c r="S616" s="6"/>
      <c r="T616" s="6"/>
      <c r="U616" s="6"/>
      <c r="V616" s="6"/>
      <c r="W616" s="6"/>
      <c r="X616" s="6"/>
      <c r="Y616" s="6"/>
      <c r="Z616" s="6"/>
    </row>
    <row r="617" ht="12.0" customHeight="1">
      <c r="A617" s="6"/>
      <c r="B617" s="405"/>
      <c r="C617" s="406"/>
      <c r="D617" s="7"/>
      <c r="E617" s="407"/>
      <c r="F617" s="133"/>
      <c r="G617" s="221"/>
      <c r="H617" s="6"/>
      <c r="I617" s="6"/>
      <c r="J617" s="6"/>
      <c r="K617" s="6"/>
      <c r="L617" s="6"/>
      <c r="M617" s="6"/>
      <c r="N617" s="6"/>
      <c r="O617" s="6"/>
      <c r="P617" s="6"/>
      <c r="Q617" s="6"/>
      <c r="R617" s="6"/>
      <c r="S617" s="6"/>
      <c r="T617" s="6"/>
      <c r="U617" s="6"/>
      <c r="V617" s="6"/>
      <c r="W617" s="6"/>
      <c r="X617" s="6"/>
      <c r="Y617" s="6"/>
      <c r="Z617" s="6"/>
    </row>
    <row r="618" ht="12.0" customHeight="1">
      <c r="A618" s="6"/>
      <c r="B618" s="405"/>
      <c r="C618" s="406"/>
      <c r="D618" s="7"/>
      <c r="E618" s="407"/>
      <c r="F618" s="133"/>
      <c r="G618" s="221"/>
      <c r="H618" s="6"/>
      <c r="I618" s="6"/>
      <c r="J618" s="6"/>
      <c r="K618" s="6"/>
      <c r="L618" s="6"/>
      <c r="M618" s="6"/>
      <c r="N618" s="6"/>
      <c r="O618" s="6"/>
      <c r="P618" s="6"/>
      <c r="Q618" s="6"/>
      <c r="R618" s="6"/>
      <c r="S618" s="6"/>
      <c r="T618" s="6"/>
      <c r="U618" s="6"/>
      <c r="V618" s="6"/>
      <c r="W618" s="6"/>
      <c r="X618" s="6"/>
      <c r="Y618" s="6"/>
      <c r="Z618" s="6"/>
    </row>
    <row r="619" ht="12.0" customHeight="1">
      <c r="A619" s="6"/>
      <c r="B619" s="405"/>
      <c r="C619" s="406"/>
      <c r="D619" s="7"/>
      <c r="E619" s="407"/>
      <c r="F619" s="133"/>
      <c r="G619" s="221"/>
      <c r="H619" s="6"/>
      <c r="I619" s="6"/>
      <c r="J619" s="6"/>
      <c r="K619" s="6"/>
      <c r="L619" s="6"/>
      <c r="M619" s="6"/>
      <c r="N619" s="6"/>
      <c r="O619" s="6"/>
      <c r="P619" s="6"/>
      <c r="Q619" s="6"/>
      <c r="R619" s="6"/>
      <c r="S619" s="6"/>
      <c r="T619" s="6"/>
      <c r="U619" s="6"/>
      <c r="V619" s="6"/>
      <c r="W619" s="6"/>
      <c r="X619" s="6"/>
      <c r="Y619" s="6"/>
      <c r="Z619" s="6"/>
    </row>
    <row r="620" ht="12.0" customHeight="1">
      <c r="A620" s="6"/>
      <c r="B620" s="405"/>
      <c r="C620" s="406"/>
      <c r="D620" s="7"/>
      <c r="E620" s="407"/>
      <c r="F620" s="133"/>
      <c r="G620" s="221"/>
      <c r="H620" s="6"/>
      <c r="I620" s="6"/>
      <c r="J620" s="6"/>
      <c r="K620" s="6"/>
      <c r="L620" s="6"/>
      <c r="M620" s="6"/>
      <c r="N620" s="6"/>
      <c r="O620" s="6"/>
      <c r="P620" s="6"/>
      <c r="Q620" s="6"/>
      <c r="R620" s="6"/>
      <c r="S620" s="6"/>
      <c r="T620" s="6"/>
      <c r="U620" s="6"/>
      <c r="V620" s="6"/>
      <c r="W620" s="6"/>
      <c r="X620" s="6"/>
      <c r="Y620" s="6"/>
      <c r="Z620" s="6"/>
    </row>
    <row r="621" ht="12.0" customHeight="1">
      <c r="A621" s="6"/>
      <c r="B621" s="405"/>
      <c r="C621" s="406"/>
      <c r="D621" s="7"/>
      <c r="E621" s="407"/>
      <c r="F621" s="133"/>
      <c r="G621" s="221"/>
      <c r="H621" s="6"/>
      <c r="I621" s="6"/>
      <c r="J621" s="6"/>
      <c r="K621" s="6"/>
      <c r="L621" s="6"/>
      <c r="M621" s="6"/>
      <c r="N621" s="6"/>
      <c r="O621" s="6"/>
      <c r="P621" s="6"/>
      <c r="Q621" s="6"/>
      <c r="R621" s="6"/>
      <c r="S621" s="6"/>
      <c r="T621" s="6"/>
      <c r="U621" s="6"/>
      <c r="V621" s="6"/>
      <c r="W621" s="6"/>
      <c r="X621" s="6"/>
      <c r="Y621" s="6"/>
      <c r="Z621" s="6"/>
    </row>
    <row r="622" ht="12.0" customHeight="1">
      <c r="A622" s="6"/>
      <c r="B622" s="405"/>
      <c r="C622" s="406"/>
      <c r="D622" s="7"/>
      <c r="E622" s="407"/>
      <c r="F622" s="133"/>
      <c r="G622" s="221"/>
      <c r="H622" s="6"/>
      <c r="I622" s="6"/>
      <c r="J622" s="6"/>
      <c r="K622" s="6"/>
      <c r="L622" s="6"/>
      <c r="M622" s="6"/>
      <c r="N622" s="6"/>
      <c r="O622" s="6"/>
      <c r="P622" s="6"/>
      <c r="Q622" s="6"/>
      <c r="R622" s="6"/>
      <c r="S622" s="6"/>
      <c r="T622" s="6"/>
      <c r="U622" s="6"/>
      <c r="V622" s="6"/>
      <c r="W622" s="6"/>
      <c r="X622" s="6"/>
      <c r="Y622" s="6"/>
      <c r="Z622" s="6"/>
    </row>
    <row r="623" ht="12.0" customHeight="1">
      <c r="A623" s="6"/>
      <c r="B623" s="405"/>
      <c r="C623" s="406"/>
      <c r="D623" s="7"/>
      <c r="E623" s="407"/>
      <c r="F623" s="133"/>
      <c r="G623" s="221"/>
      <c r="H623" s="6"/>
      <c r="I623" s="6"/>
      <c r="J623" s="6"/>
      <c r="K623" s="6"/>
      <c r="L623" s="6"/>
      <c r="M623" s="6"/>
      <c r="N623" s="6"/>
      <c r="O623" s="6"/>
      <c r="P623" s="6"/>
      <c r="Q623" s="6"/>
      <c r="R623" s="6"/>
      <c r="S623" s="6"/>
      <c r="T623" s="6"/>
      <c r="U623" s="6"/>
      <c r="V623" s="6"/>
      <c r="W623" s="6"/>
      <c r="X623" s="6"/>
      <c r="Y623" s="6"/>
      <c r="Z623" s="6"/>
    </row>
    <row r="624" ht="12.0" customHeight="1">
      <c r="A624" s="6"/>
      <c r="B624" s="405"/>
      <c r="C624" s="406"/>
      <c r="D624" s="7"/>
      <c r="E624" s="407"/>
      <c r="F624" s="133"/>
      <c r="G624" s="221"/>
      <c r="H624" s="6"/>
      <c r="I624" s="6"/>
      <c r="J624" s="6"/>
      <c r="K624" s="6"/>
      <c r="L624" s="6"/>
      <c r="M624" s="6"/>
      <c r="N624" s="6"/>
      <c r="O624" s="6"/>
      <c r="P624" s="6"/>
      <c r="Q624" s="6"/>
      <c r="R624" s="6"/>
      <c r="S624" s="6"/>
      <c r="T624" s="6"/>
      <c r="U624" s="6"/>
      <c r="V624" s="6"/>
      <c r="W624" s="6"/>
      <c r="X624" s="6"/>
      <c r="Y624" s="6"/>
      <c r="Z624" s="6"/>
    </row>
    <row r="625" ht="12.0" customHeight="1">
      <c r="A625" s="6"/>
      <c r="B625" s="405"/>
      <c r="C625" s="406"/>
      <c r="D625" s="7"/>
      <c r="E625" s="407"/>
      <c r="F625" s="133"/>
      <c r="G625" s="221"/>
      <c r="H625" s="6"/>
      <c r="I625" s="6"/>
      <c r="J625" s="6"/>
      <c r="K625" s="6"/>
      <c r="L625" s="6"/>
      <c r="M625" s="6"/>
      <c r="N625" s="6"/>
      <c r="O625" s="6"/>
      <c r="P625" s="6"/>
      <c r="Q625" s="6"/>
      <c r="R625" s="6"/>
      <c r="S625" s="6"/>
      <c r="T625" s="6"/>
      <c r="U625" s="6"/>
      <c r="V625" s="6"/>
      <c r="W625" s="6"/>
      <c r="X625" s="6"/>
      <c r="Y625" s="6"/>
      <c r="Z625" s="6"/>
    </row>
    <row r="626" ht="12.0" customHeight="1">
      <c r="A626" s="6"/>
      <c r="B626" s="405"/>
      <c r="C626" s="406"/>
      <c r="D626" s="7"/>
      <c r="E626" s="407"/>
      <c r="F626" s="133"/>
      <c r="G626" s="221"/>
      <c r="H626" s="6"/>
      <c r="I626" s="6"/>
      <c r="J626" s="6"/>
      <c r="K626" s="6"/>
      <c r="L626" s="6"/>
      <c r="M626" s="6"/>
      <c r="N626" s="6"/>
      <c r="O626" s="6"/>
      <c r="P626" s="6"/>
      <c r="Q626" s="6"/>
      <c r="R626" s="6"/>
      <c r="S626" s="6"/>
      <c r="T626" s="6"/>
      <c r="U626" s="6"/>
      <c r="V626" s="6"/>
      <c r="W626" s="6"/>
      <c r="X626" s="6"/>
      <c r="Y626" s="6"/>
      <c r="Z626" s="6"/>
    </row>
    <row r="627" ht="12.0" customHeight="1">
      <c r="A627" s="6"/>
      <c r="B627" s="405"/>
      <c r="C627" s="406"/>
      <c r="D627" s="7"/>
      <c r="E627" s="407"/>
      <c r="F627" s="133"/>
      <c r="G627" s="221"/>
      <c r="H627" s="6"/>
      <c r="I627" s="6"/>
      <c r="J627" s="6"/>
      <c r="K627" s="6"/>
      <c r="L627" s="6"/>
      <c r="M627" s="6"/>
      <c r="N627" s="6"/>
      <c r="O627" s="6"/>
      <c r="P627" s="6"/>
      <c r="Q627" s="6"/>
      <c r="R627" s="6"/>
      <c r="S627" s="6"/>
      <c r="T627" s="6"/>
      <c r="U627" s="6"/>
      <c r="V627" s="6"/>
      <c r="W627" s="6"/>
      <c r="X627" s="6"/>
      <c r="Y627" s="6"/>
      <c r="Z627" s="6"/>
    </row>
    <row r="628" ht="12.0" customHeight="1">
      <c r="A628" s="6"/>
      <c r="B628" s="405"/>
      <c r="C628" s="406"/>
      <c r="D628" s="7"/>
      <c r="E628" s="407"/>
      <c r="F628" s="133"/>
      <c r="G628" s="221"/>
      <c r="H628" s="6"/>
      <c r="I628" s="6"/>
      <c r="J628" s="6"/>
      <c r="K628" s="6"/>
      <c r="L628" s="6"/>
      <c r="M628" s="6"/>
      <c r="N628" s="6"/>
      <c r="O628" s="6"/>
      <c r="P628" s="6"/>
      <c r="Q628" s="6"/>
      <c r="R628" s="6"/>
      <c r="S628" s="6"/>
      <c r="T628" s="6"/>
      <c r="U628" s="6"/>
      <c r="V628" s="6"/>
      <c r="W628" s="6"/>
      <c r="X628" s="6"/>
      <c r="Y628" s="6"/>
      <c r="Z628" s="6"/>
    </row>
    <row r="629" ht="12.0" customHeight="1">
      <c r="A629" s="6"/>
      <c r="B629" s="405"/>
      <c r="C629" s="406"/>
      <c r="D629" s="7"/>
      <c r="E629" s="407"/>
      <c r="F629" s="133"/>
      <c r="G629" s="221"/>
      <c r="H629" s="6"/>
      <c r="I629" s="6"/>
      <c r="J629" s="6"/>
      <c r="K629" s="6"/>
      <c r="L629" s="6"/>
      <c r="M629" s="6"/>
      <c r="N629" s="6"/>
      <c r="O629" s="6"/>
      <c r="P629" s="6"/>
      <c r="Q629" s="6"/>
      <c r="R629" s="6"/>
      <c r="S629" s="6"/>
      <c r="T629" s="6"/>
      <c r="U629" s="6"/>
      <c r="V629" s="6"/>
      <c r="W629" s="6"/>
      <c r="X629" s="6"/>
      <c r="Y629" s="6"/>
      <c r="Z629" s="6"/>
    </row>
    <row r="630" ht="12.0" customHeight="1">
      <c r="A630" s="6"/>
      <c r="B630" s="405"/>
      <c r="C630" s="406"/>
      <c r="D630" s="7"/>
      <c r="E630" s="407"/>
      <c r="F630" s="133"/>
      <c r="G630" s="221"/>
      <c r="H630" s="6"/>
      <c r="I630" s="6"/>
      <c r="J630" s="6"/>
      <c r="K630" s="6"/>
      <c r="L630" s="6"/>
      <c r="M630" s="6"/>
      <c r="N630" s="6"/>
      <c r="O630" s="6"/>
      <c r="P630" s="6"/>
      <c r="Q630" s="6"/>
      <c r="R630" s="6"/>
      <c r="S630" s="6"/>
      <c r="T630" s="6"/>
      <c r="U630" s="6"/>
      <c r="V630" s="6"/>
      <c r="W630" s="6"/>
      <c r="X630" s="6"/>
      <c r="Y630" s="6"/>
      <c r="Z630" s="6"/>
    </row>
    <row r="631" ht="12.0" customHeight="1">
      <c r="A631" s="6"/>
      <c r="B631" s="405"/>
      <c r="C631" s="406"/>
      <c r="D631" s="7"/>
      <c r="E631" s="407"/>
      <c r="F631" s="133"/>
      <c r="G631" s="221"/>
      <c r="H631" s="6"/>
      <c r="I631" s="6"/>
      <c r="J631" s="6"/>
      <c r="K631" s="6"/>
      <c r="L631" s="6"/>
      <c r="M631" s="6"/>
      <c r="N631" s="6"/>
      <c r="O631" s="6"/>
      <c r="P631" s="6"/>
      <c r="Q631" s="6"/>
      <c r="R631" s="6"/>
      <c r="S631" s="6"/>
      <c r="T631" s="6"/>
      <c r="U631" s="6"/>
      <c r="V631" s="6"/>
      <c r="W631" s="6"/>
      <c r="X631" s="6"/>
      <c r="Y631" s="6"/>
      <c r="Z631" s="6"/>
    </row>
    <row r="632" ht="12.0" customHeight="1">
      <c r="A632" s="6"/>
      <c r="B632" s="405"/>
      <c r="C632" s="406"/>
      <c r="D632" s="7"/>
      <c r="E632" s="407"/>
      <c r="F632" s="133"/>
      <c r="G632" s="221"/>
      <c r="H632" s="6"/>
      <c r="I632" s="6"/>
      <c r="J632" s="6"/>
      <c r="K632" s="6"/>
      <c r="L632" s="6"/>
      <c r="M632" s="6"/>
      <c r="N632" s="6"/>
      <c r="O632" s="6"/>
      <c r="P632" s="6"/>
      <c r="Q632" s="6"/>
      <c r="R632" s="6"/>
      <c r="S632" s="6"/>
      <c r="T632" s="6"/>
      <c r="U632" s="6"/>
      <c r="V632" s="6"/>
      <c r="W632" s="6"/>
      <c r="X632" s="6"/>
      <c r="Y632" s="6"/>
      <c r="Z632" s="6"/>
    </row>
    <row r="633" ht="12.0" customHeight="1">
      <c r="A633" s="6"/>
      <c r="B633" s="405"/>
      <c r="C633" s="406"/>
      <c r="D633" s="7"/>
      <c r="E633" s="407"/>
      <c r="F633" s="133"/>
      <c r="G633" s="221"/>
      <c r="H633" s="6"/>
      <c r="I633" s="6"/>
      <c r="J633" s="6"/>
      <c r="K633" s="6"/>
      <c r="L633" s="6"/>
      <c r="M633" s="6"/>
      <c r="N633" s="6"/>
      <c r="O633" s="6"/>
      <c r="P633" s="6"/>
      <c r="Q633" s="6"/>
      <c r="R633" s="6"/>
      <c r="S633" s="6"/>
      <c r="T633" s="6"/>
      <c r="U633" s="6"/>
      <c r="V633" s="6"/>
      <c r="W633" s="6"/>
      <c r="X633" s="6"/>
      <c r="Y633" s="6"/>
      <c r="Z633" s="6"/>
    </row>
    <row r="634" ht="12.0" customHeight="1">
      <c r="A634" s="6"/>
      <c r="B634" s="405"/>
      <c r="C634" s="406"/>
      <c r="D634" s="7"/>
      <c r="E634" s="407"/>
      <c r="F634" s="133"/>
      <c r="G634" s="221"/>
      <c r="H634" s="6"/>
      <c r="I634" s="6"/>
      <c r="J634" s="6"/>
      <c r="K634" s="6"/>
      <c r="L634" s="6"/>
      <c r="M634" s="6"/>
      <c r="N634" s="6"/>
      <c r="O634" s="6"/>
      <c r="P634" s="6"/>
      <c r="Q634" s="6"/>
      <c r="R634" s="6"/>
      <c r="S634" s="6"/>
      <c r="T634" s="6"/>
      <c r="U634" s="6"/>
      <c r="V634" s="6"/>
      <c r="W634" s="6"/>
      <c r="X634" s="6"/>
      <c r="Y634" s="6"/>
      <c r="Z634" s="6"/>
    </row>
    <row r="635" ht="12.0" customHeight="1">
      <c r="A635" s="6"/>
      <c r="B635" s="405"/>
      <c r="C635" s="406"/>
      <c r="D635" s="7"/>
      <c r="E635" s="407"/>
      <c r="F635" s="133"/>
      <c r="G635" s="221"/>
      <c r="H635" s="6"/>
      <c r="I635" s="6"/>
      <c r="J635" s="6"/>
      <c r="K635" s="6"/>
      <c r="L635" s="6"/>
      <c r="M635" s="6"/>
      <c r="N635" s="6"/>
      <c r="O635" s="6"/>
      <c r="P635" s="6"/>
      <c r="Q635" s="6"/>
      <c r="R635" s="6"/>
      <c r="S635" s="6"/>
      <c r="T635" s="6"/>
      <c r="U635" s="6"/>
      <c r="V635" s="6"/>
      <c r="W635" s="6"/>
      <c r="X635" s="6"/>
      <c r="Y635" s="6"/>
      <c r="Z635" s="6"/>
    </row>
    <row r="636" ht="12.0" customHeight="1">
      <c r="A636" s="6"/>
      <c r="B636" s="405"/>
      <c r="C636" s="406"/>
      <c r="D636" s="7"/>
      <c r="E636" s="407"/>
      <c r="F636" s="133"/>
      <c r="G636" s="221"/>
      <c r="H636" s="6"/>
      <c r="I636" s="6"/>
      <c r="J636" s="6"/>
      <c r="K636" s="6"/>
      <c r="L636" s="6"/>
      <c r="M636" s="6"/>
      <c r="N636" s="6"/>
      <c r="O636" s="6"/>
      <c r="P636" s="6"/>
      <c r="Q636" s="6"/>
      <c r="R636" s="6"/>
      <c r="S636" s="6"/>
      <c r="T636" s="6"/>
      <c r="U636" s="6"/>
      <c r="V636" s="6"/>
      <c r="W636" s="6"/>
      <c r="X636" s="6"/>
      <c r="Y636" s="6"/>
      <c r="Z636" s="6"/>
    </row>
    <row r="637" ht="12.0" customHeight="1">
      <c r="A637" s="6"/>
      <c r="B637" s="405"/>
      <c r="C637" s="406"/>
      <c r="D637" s="7"/>
      <c r="E637" s="407"/>
      <c r="F637" s="133"/>
      <c r="G637" s="221"/>
      <c r="H637" s="6"/>
      <c r="I637" s="6"/>
      <c r="J637" s="6"/>
      <c r="K637" s="6"/>
      <c r="L637" s="6"/>
      <c r="M637" s="6"/>
      <c r="N637" s="6"/>
      <c r="O637" s="6"/>
      <c r="P637" s="6"/>
      <c r="Q637" s="6"/>
      <c r="R637" s="6"/>
      <c r="S637" s="6"/>
      <c r="T637" s="6"/>
      <c r="U637" s="6"/>
      <c r="V637" s="6"/>
      <c r="W637" s="6"/>
      <c r="X637" s="6"/>
      <c r="Y637" s="6"/>
      <c r="Z637" s="6"/>
    </row>
    <row r="638" ht="12.0" customHeight="1">
      <c r="A638" s="6"/>
      <c r="B638" s="405"/>
      <c r="C638" s="406"/>
      <c r="D638" s="7"/>
      <c r="E638" s="407"/>
      <c r="F638" s="133"/>
      <c r="G638" s="221"/>
      <c r="H638" s="6"/>
      <c r="I638" s="6"/>
      <c r="J638" s="6"/>
      <c r="K638" s="6"/>
      <c r="L638" s="6"/>
      <c r="M638" s="6"/>
      <c r="N638" s="6"/>
      <c r="O638" s="6"/>
      <c r="P638" s="6"/>
      <c r="Q638" s="6"/>
      <c r="R638" s="6"/>
      <c r="S638" s="6"/>
      <c r="T638" s="6"/>
      <c r="U638" s="6"/>
      <c r="V638" s="6"/>
      <c r="W638" s="6"/>
      <c r="X638" s="6"/>
      <c r="Y638" s="6"/>
      <c r="Z638" s="6"/>
    </row>
    <row r="639" ht="12.0" customHeight="1">
      <c r="A639" s="6"/>
      <c r="B639" s="405"/>
      <c r="C639" s="406"/>
      <c r="D639" s="7"/>
      <c r="E639" s="407"/>
      <c r="F639" s="133"/>
      <c r="G639" s="221"/>
      <c r="H639" s="6"/>
      <c r="I639" s="6"/>
      <c r="J639" s="6"/>
      <c r="K639" s="6"/>
      <c r="L639" s="6"/>
      <c r="M639" s="6"/>
      <c r="N639" s="6"/>
      <c r="O639" s="6"/>
      <c r="P639" s="6"/>
      <c r="Q639" s="6"/>
      <c r="R639" s="6"/>
      <c r="S639" s="6"/>
      <c r="T639" s="6"/>
      <c r="U639" s="6"/>
      <c r="V639" s="6"/>
      <c r="W639" s="6"/>
      <c r="X639" s="6"/>
      <c r="Y639" s="6"/>
      <c r="Z639" s="6"/>
    </row>
    <row r="640" ht="12.0" customHeight="1">
      <c r="A640" s="6"/>
      <c r="B640" s="405"/>
      <c r="C640" s="406"/>
      <c r="D640" s="7"/>
      <c r="E640" s="407"/>
      <c r="F640" s="133"/>
      <c r="G640" s="221"/>
      <c r="H640" s="6"/>
      <c r="I640" s="6"/>
      <c r="J640" s="6"/>
      <c r="K640" s="6"/>
      <c r="L640" s="6"/>
      <c r="M640" s="6"/>
      <c r="N640" s="6"/>
      <c r="O640" s="6"/>
      <c r="P640" s="6"/>
      <c r="Q640" s="6"/>
      <c r="R640" s="6"/>
      <c r="S640" s="6"/>
      <c r="T640" s="6"/>
      <c r="U640" s="6"/>
      <c r="V640" s="6"/>
      <c r="W640" s="6"/>
      <c r="X640" s="6"/>
      <c r="Y640" s="6"/>
      <c r="Z640" s="6"/>
    </row>
    <row r="641" ht="12.0" customHeight="1">
      <c r="A641" s="6"/>
      <c r="B641" s="405"/>
      <c r="C641" s="406"/>
      <c r="D641" s="7"/>
      <c r="E641" s="407"/>
      <c r="F641" s="133"/>
      <c r="G641" s="221"/>
      <c r="H641" s="6"/>
      <c r="I641" s="6"/>
      <c r="J641" s="6"/>
      <c r="K641" s="6"/>
      <c r="L641" s="6"/>
      <c r="M641" s="6"/>
      <c r="N641" s="6"/>
      <c r="O641" s="6"/>
      <c r="P641" s="6"/>
      <c r="Q641" s="6"/>
      <c r="R641" s="6"/>
      <c r="S641" s="6"/>
      <c r="T641" s="6"/>
      <c r="U641" s="6"/>
      <c r="V641" s="6"/>
      <c r="W641" s="6"/>
      <c r="X641" s="6"/>
      <c r="Y641" s="6"/>
      <c r="Z641" s="6"/>
    </row>
    <row r="642" ht="12.0" customHeight="1">
      <c r="A642" s="6"/>
      <c r="B642" s="405"/>
      <c r="C642" s="406"/>
      <c r="D642" s="7"/>
      <c r="E642" s="407"/>
      <c r="F642" s="133"/>
      <c r="G642" s="221"/>
      <c r="H642" s="6"/>
      <c r="I642" s="6"/>
      <c r="J642" s="6"/>
      <c r="K642" s="6"/>
      <c r="L642" s="6"/>
      <c r="M642" s="6"/>
      <c r="N642" s="6"/>
      <c r="O642" s="6"/>
      <c r="P642" s="6"/>
      <c r="Q642" s="6"/>
      <c r="R642" s="6"/>
      <c r="S642" s="6"/>
      <c r="T642" s="6"/>
      <c r="U642" s="6"/>
      <c r="V642" s="6"/>
      <c r="W642" s="6"/>
      <c r="X642" s="6"/>
      <c r="Y642" s="6"/>
      <c r="Z642" s="6"/>
    </row>
    <row r="643" ht="12.0" customHeight="1">
      <c r="A643" s="6"/>
      <c r="B643" s="405"/>
      <c r="C643" s="406"/>
      <c r="D643" s="7"/>
      <c r="E643" s="407"/>
      <c r="F643" s="133"/>
      <c r="G643" s="221"/>
      <c r="H643" s="6"/>
      <c r="I643" s="6"/>
      <c r="J643" s="6"/>
      <c r="K643" s="6"/>
      <c r="L643" s="6"/>
      <c r="M643" s="6"/>
      <c r="N643" s="6"/>
      <c r="O643" s="6"/>
      <c r="P643" s="6"/>
      <c r="Q643" s="6"/>
      <c r="R643" s="6"/>
      <c r="S643" s="6"/>
      <c r="T643" s="6"/>
      <c r="U643" s="6"/>
      <c r="V643" s="6"/>
      <c r="W643" s="6"/>
      <c r="X643" s="6"/>
      <c r="Y643" s="6"/>
      <c r="Z643" s="6"/>
    </row>
    <row r="644" ht="12.0" customHeight="1">
      <c r="A644" s="6"/>
      <c r="B644" s="405"/>
      <c r="C644" s="406"/>
      <c r="D644" s="7"/>
      <c r="E644" s="407"/>
      <c r="F644" s="133"/>
      <c r="G644" s="221"/>
      <c r="H644" s="6"/>
      <c r="I644" s="6"/>
      <c r="J644" s="6"/>
      <c r="K644" s="6"/>
      <c r="L644" s="6"/>
      <c r="M644" s="6"/>
      <c r="N644" s="6"/>
      <c r="O644" s="6"/>
      <c r="P644" s="6"/>
      <c r="Q644" s="6"/>
      <c r="R644" s="6"/>
      <c r="S644" s="6"/>
      <c r="T644" s="6"/>
      <c r="U644" s="6"/>
      <c r="V644" s="6"/>
      <c r="W644" s="6"/>
      <c r="X644" s="6"/>
      <c r="Y644" s="6"/>
      <c r="Z644" s="6"/>
    </row>
    <row r="645" ht="12.0" customHeight="1">
      <c r="A645" s="6"/>
      <c r="B645" s="405"/>
      <c r="C645" s="406"/>
      <c r="D645" s="7"/>
      <c r="E645" s="407"/>
      <c r="F645" s="133"/>
      <c r="G645" s="221"/>
      <c r="H645" s="6"/>
      <c r="I645" s="6"/>
      <c r="J645" s="6"/>
      <c r="K645" s="6"/>
      <c r="L645" s="6"/>
      <c r="M645" s="6"/>
      <c r="N645" s="6"/>
      <c r="O645" s="6"/>
      <c r="P645" s="6"/>
      <c r="Q645" s="6"/>
      <c r="R645" s="6"/>
      <c r="S645" s="6"/>
      <c r="T645" s="6"/>
      <c r="U645" s="6"/>
      <c r="V645" s="6"/>
      <c r="W645" s="6"/>
      <c r="X645" s="6"/>
      <c r="Y645" s="6"/>
      <c r="Z645" s="6"/>
    </row>
    <row r="646" ht="12.0" customHeight="1">
      <c r="A646" s="6"/>
      <c r="B646" s="405"/>
      <c r="C646" s="406"/>
      <c r="D646" s="7"/>
      <c r="E646" s="407"/>
      <c r="F646" s="133"/>
      <c r="G646" s="221"/>
      <c r="H646" s="6"/>
      <c r="I646" s="6"/>
      <c r="J646" s="6"/>
      <c r="K646" s="6"/>
      <c r="L646" s="6"/>
      <c r="M646" s="6"/>
      <c r="N646" s="6"/>
      <c r="O646" s="6"/>
      <c r="P646" s="6"/>
      <c r="Q646" s="6"/>
      <c r="R646" s="6"/>
      <c r="S646" s="6"/>
      <c r="T646" s="6"/>
      <c r="U646" s="6"/>
      <c r="V646" s="6"/>
      <c r="W646" s="6"/>
      <c r="X646" s="6"/>
      <c r="Y646" s="6"/>
      <c r="Z646" s="6"/>
    </row>
    <row r="647" ht="12.0" customHeight="1">
      <c r="A647" s="6"/>
      <c r="B647" s="405"/>
      <c r="C647" s="406"/>
      <c r="D647" s="7"/>
      <c r="E647" s="407"/>
      <c r="F647" s="133"/>
      <c r="G647" s="221"/>
      <c r="H647" s="6"/>
      <c r="I647" s="6"/>
      <c r="J647" s="6"/>
      <c r="K647" s="6"/>
      <c r="L647" s="6"/>
      <c r="M647" s="6"/>
      <c r="N647" s="6"/>
      <c r="O647" s="6"/>
      <c r="P647" s="6"/>
      <c r="Q647" s="6"/>
      <c r="R647" s="6"/>
      <c r="S647" s="6"/>
      <c r="T647" s="6"/>
      <c r="U647" s="6"/>
      <c r="V647" s="6"/>
      <c r="W647" s="6"/>
      <c r="X647" s="6"/>
      <c r="Y647" s="6"/>
      <c r="Z647" s="6"/>
    </row>
    <row r="648" ht="12.0" customHeight="1">
      <c r="A648" s="6"/>
      <c r="B648" s="405"/>
      <c r="C648" s="406"/>
      <c r="D648" s="7"/>
      <c r="E648" s="407"/>
      <c r="F648" s="133"/>
      <c r="G648" s="221"/>
      <c r="H648" s="6"/>
      <c r="I648" s="6"/>
      <c r="J648" s="6"/>
      <c r="K648" s="6"/>
      <c r="L648" s="6"/>
      <c r="M648" s="6"/>
      <c r="N648" s="6"/>
      <c r="O648" s="6"/>
      <c r="P648" s="6"/>
      <c r="Q648" s="6"/>
      <c r="R648" s="6"/>
      <c r="S648" s="6"/>
      <c r="T648" s="6"/>
      <c r="U648" s="6"/>
      <c r="V648" s="6"/>
      <c r="W648" s="6"/>
      <c r="X648" s="6"/>
      <c r="Y648" s="6"/>
      <c r="Z648" s="6"/>
    </row>
    <row r="649" ht="12.0" customHeight="1">
      <c r="A649" s="6"/>
      <c r="B649" s="405"/>
      <c r="C649" s="406"/>
      <c r="D649" s="7"/>
      <c r="E649" s="407"/>
      <c r="F649" s="133"/>
      <c r="G649" s="221"/>
      <c r="H649" s="6"/>
      <c r="I649" s="6"/>
      <c r="J649" s="6"/>
      <c r="K649" s="6"/>
      <c r="L649" s="6"/>
      <c r="M649" s="6"/>
      <c r="N649" s="6"/>
      <c r="O649" s="6"/>
      <c r="P649" s="6"/>
      <c r="Q649" s="6"/>
      <c r="R649" s="6"/>
      <c r="S649" s="6"/>
      <c r="T649" s="6"/>
      <c r="U649" s="6"/>
      <c r="V649" s="6"/>
      <c r="W649" s="6"/>
      <c r="X649" s="6"/>
      <c r="Y649" s="6"/>
      <c r="Z649" s="6"/>
    </row>
    <row r="650" ht="12.0" customHeight="1">
      <c r="A650" s="6"/>
      <c r="B650" s="405"/>
      <c r="C650" s="406"/>
      <c r="D650" s="7"/>
      <c r="E650" s="407"/>
      <c r="F650" s="133"/>
      <c r="G650" s="221"/>
      <c r="H650" s="6"/>
      <c r="I650" s="6"/>
      <c r="J650" s="6"/>
      <c r="K650" s="6"/>
      <c r="L650" s="6"/>
      <c r="M650" s="6"/>
      <c r="N650" s="6"/>
      <c r="O650" s="6"/>
      <c r="P650" s="6"/>
      <c r="Q650" s="6"/>
      <c r="R650" s="6"/>
      <c r="S650" s="6"/>
      <c r="T650" s="6"/>
      <c r="U650" s="6"/>
      <c r="V650" s="6"/>
      <c r="W650" s="6"/>
      <c r="X650" s="6"/>
      <c r="Y650" s="6"/>
      <c r="Z650" s="6"/>
    </row>
    <row r="651" ht="12.0" customHeight="1">
      <c r="A651" s="6"/>
      <c r="B651" s="405"/>
      <c r="C651" s="406"/>
      <c r="D651" s="7"/>
      <c r="E651" s="407"/>
      <c r="F651" s="133"/>
      <c r="G651" s="221"/>
      <c r="H651" s="6"/>
      <c r="I651" s="6"/>
      <c r="J651" s="6"/>
      <c r="K651" s="6"/>
      <c r="L651" s="6"/>
      <c r="M651" s="6"/>
      <c r="N651" s="6"/>
      <c r="O651" s="6"/>
      <c r="P651" s="6"/>
      <c r="Q651" s="6"/>
      <c r="R651" s="6"/>
      <c r="S651" s="6"/>
      <c r="T651" s="6"/>
      <c r="U651" s="6"/>
      <c r="V651" s="6"/>
      <c r="W651" s="6"/>
      <c r="X651" s="6"/>
      <c r="Y651" s="6"/>
      <c r="Z651" s="6"/>
    </row>
    <row r="652" ht="12.0" customHeight="1">
      <c r="A652" s="6"/>
      <c r="B652" s="405"/>
      <c r="C652" s="406"/>
      <c r="D652" s="7"/>
      <c r="E652" s="407"/>
      <c r="F652" s="133"/>
      <c r="G652" s="221"/>
      <c r="H652" s="6"/>
      <c r="I652" s="6"/>
      <c r="J652" s="6"/>
      <c r="K652" s="6"/>
      <c r="L652" s="6"/>
      <c r="M652" s="6"/>
      <c r="N652" s="6"/>
      <c r="O652" s="6"/>
      <c r="P652" s="6"/>
      <c r="Q652" s="6"/>
      <c r="R652" s="6"/>
      <c r="S652" s="6"/>
      <c r="T652" s="6"/>
      <c r="U652" s="6"/>
      <c r="V652" s="6"/>
      <c r="W652" s="6"/>
      <c r="X652" s="6"/>
      <c r="Y652" s="6"/>
      <c r="Z652" s="6"/>
    </row>
    <row r="653" ht="12.0" customHeight="1">
      <c r="A653" s="6"/>
      <c r="B653" s="405"/>
      <c r="C653" s="406"/>
      <c r="D653" s="7"/>
      <c r="E653" s="407"/>
      <c r="F653" s="133"/>
      <c r="G653" s="221"/>
      <c r="H653" s="6"/>
      <c r="I653" s="6"/>
      <c r="J653" s="6"/>
      <c r="K653" s="6"/>
      <c r="L653" s="6"/>
      <c r="M653" s="6"/>
      <c r="N653" s="6"/>
      <c r="O653" s="6"/>
      <c r="P653" s="6"/>
      <c r="Q653" s="6"/>
      <c r="R653" s="6"/>
      <c r="S653" s="6"/>
      <c r="T653" s="6"/>
      <c r="U653" s="6"/>
      <c r="V653" s="6"/>
      <c r="W653" s="6"/>
      <c r="X653" s="6"/>
      <c r="Y653" s="6"/>
      <c r="Z653" s="6"/>
    </row>
    <row r="654" ht="12.0" customHeight="1">
      <c r="A654" s="6"/>
      <c r="B654" s="405"/>
      <c r="C654" s="406"/>
      <c r="D654" s="7"/>
      <c r="E654" s="407"/>
      <c r="F654" s="133"/>
      <c r="G654" s="221"/>
      <c r="H654" s="6"/>
      <c r="I654" s="6"/>
      <c r="J654" s="6"/>
      <c r="K654" s="6"/>
      <c r="L654" s="6"/>
      <c r="M654" s="6"/>
      <c r="N654" s="6"/>
      <c r="O654" s="6"/>
      <c r="P654" s="6"/>
      <c r="Q654" s="6"/>
      <c r="R654" s="6"/>
      <c r="S654" s="6"/>
      <c r="T654" s="6"/>
      <c r="U654" s="6"/>
      <c r="V654" s="6"/>
      <c r="W654" s="6"/>
      <c r="X654" s="6"/>
      <c r="Y654" s="6"/>
      <c r="Z654" s="6"/>
    </row>
    <row r="655" ht="12.0" customHeight="1">
      <c r="A655" s="6"/>
      <c r="B655" s="405"/>
      <c r="C655" s="406"/>
      <c r="D655" s="7"/>
      <c r="E655" s="407"/>
      <c r="F655" s="133"/>
      <c r="G655" s="221"/>
      <c r="H655" s="6"/>
      <c r="I655" s="6"/>
      <c r="J655" s="6"/>
      <c r="K655" s="6"/>
      <c r="L655" s="6"/>
      <c r="M655" s="6"/>
      <c r="N655" s="6"/>
      <c r="O655" s="6"/>
      <c r="P655" s="6"/>
      <c r="Q655" s="6"/>
      <c r="R655" s="6"/>
      <c r="S655" s="6"/>
      <c r="T655" s="6"/>
      <c r="U655" s="6"/>
      <c r="V655" s="6"/>
      <c r="W655" s="6"/>
      <c r="X655" s="6"/>
      <c r="Y655" s="6"/>
      <c r="Z655" s="6"/>
    </row>
    <row r="656" ht="12.0" customHeight="1">
      <c r="A656" s="6"/>
      <c r="B656" s="405"/>
      <c r="C656" s="406"/>
      <c r="D656" s="7"/>
      <c r="E656" s="407"/>
      <c r="F656" s="133"/>
      <c r="G656" s="221"/>
      <c r="H656" s="6"/>
      <c r="I656" s="6"/>
      <c r="J656" s="6"/>
      <c r="K656" s="6"/>
      <c r="L656" s="6"/>
      <c r="M656" s="6"/>
      <c r="N656" s="6"/>
      <c r="O656" s="6"/>
      <c r="P656" s="6"/>
      <c r="Q656" s="6"/>
      <c r="R656" s="6"/>
      <c r="S656" s="6"/>
      <c r="T656" s="6"/>
      <c r="U656" s="6"/>
      <c r="V656" s="6"/>
      <c r="W656" s="6"/>
      <c r="X656" s="6"/>
      <c r="Y656" s="6"/>
      <c r="Z656" s="6"/>
    </row>
    <row r="657" ht="12.0" customHeight="1">
      <c r="A657" s="6"/>
      <c r="B657" s="405"/>
      <c r="C657" s="406"/>
      <c r="D657" s="7"/>
      <c r="E657" s="407"/>
      <c r="F657" s="133"/>
      <c r="G657" s="221"/>
      <c r="H657" s="6"/>
      <c r="I657" s="6"/>
      <c r="J657" s="6"/>
      <c r="K657" s="6"/>
      <c r="L657" s="6"/>
      <c r="M657" s="6"/>
      <c r="N657" s="6"/>
      <c r="O657" s="6"/>
      <c r="P657" s="6"/>
      <c r="Q657" s="6"/>
      <c r="R657" s="6"/>
      <c r="S657" s="6"/>
      <c r="T657" s="6"/>
      <c r="U657" s="6"/>
      <c r="V657" s="6"/>
      <c r="W657" s="6"/>
      <c r="X657" s="6"/>
      <c r="Y657" s="6"/>
      <c r="Z657" s="6"/>
    </row>
    <row r="658" ht="12.0" customHeight="1">
      <c r="A658" s="6"/>
      <c r="B658" s="405"/>
      <c r="C658" s="406"/>
      <c r="D658" s="7"/>
      <c r="E658" s="407"/>
      <c r="F658" s="133"/>
      <c r="G658" s="221"/>
      <c r="H658" s="6"/>
      <c r="I658" s="6"/>
      <c r="J658" s="6"/>
      <c r="K658" s="6"/>
      <c r="L658" s="6"/>
      <c r="M658" s="6"/>
      <c r="N658" s="6"/>
      <c r="O658" s="6"/>
      <c r="P658" s="6"/>
      <c r="Q658" s="6"/>
      <c r="R658" s="6"/>
      <c r="S658" s="6"/>
      <c r="T658" s="6"/>
      <c r="U658" s="6"/>
      <c r="V658" s="6"/>
      <c r="W658" s="6"/>
      <c r="X658" s="6"/>
      <c r="Y658" s="6"/>
      <c r="Z658" s="6"/>
    </row>
    <row r="659" ht="12.0" customHeight="1">
      <c r="A659" s="6"/>
      <c r="B659" s="405"/>
      <c r="C659" s="406"/>
      <c r="D659" s="7"/>
      <c r="E659" s="407"/>
      <c r="F659" s="133"/>
      <c r="G659" s="221"/>
      <c r="H659" s="6"/>
      <c r="I659" s="6"/>
      <c r="J659" s="6"/>
      <c r="K659" s="6"/>
      <c r="L659" s="6"/>
      <c r="M659" s="6"/>
      <c r="N659" s="6"/>
      <c r="O659" s="6"/>
      <c r="P659" s="6"/>
      <c r="Q659" s="6"/>
      <c r="R659" s="6"/>
      <c r="S659" s="6"/>
      <c r="T659" s="6"/>
      <c r="U659" s="6"/>
      <c r="V659" s="6"/>
      <c r="W659" s="6"/>
      <c r="X659" s="6"/>
      <c r="Y659" s="6"/>
      <c r="Z659" s="6"/>
    </row>
    <row r="660" ht="12.0" customHeight="1">
      <c r="A660" s="6"/>
      <c r="B660" s="405"/>
      <c r="C660" s="406"/>
      <c r="D660" s="7"/>
      <c r="E660" s="407"/>
      <c r="F660" s="133"/>
      <c r="G660" s="221"/>
      <c r="H660" s="6"/>
      <c r="I660" s="6"/>
      <c r="J660" s="6"/>
      <c r="K660" s="6"/>
      <c r="L660" s="6"/>
      <c r="M660" s="6"/>
      <c r="N660" s="6"/>
      <c r="O660" s="6"/>
      <c r="P660" s="6"/>
      <c r="Q660" s="6"/>
      <c r="R660" s="6"/>
      <c r="S660" s="6"/>
      <c r="T660" s="6"/>
      <c r="U660" s="6"/>
      <c r="V660" s="6"/>
      <c r="W660" s="6"/>
      <c r="X660" s="6"/>
      <c r="Y660" s="6"/>
      <c r="Z660" s="6"/>
    </row>
    <row r="661" ht="12.0" customHeight="1">
      <c r="A661" s="6"/>
      <c r="B661" s="405"/>
      <c r="C661" s="406"/>
      <c r="D661" s="7"/>
      <c r="E661" s="407"/>
      <c r="F661" s="133"/>
      <c r="G661" s="221"/>
      <c r="H661" s="6"/>
      <c r="I661" s="6"/>
      <c r="J661" s="6"/>
      <c r="K661" s="6"/>
      <c r="L661" s="6"/>
      <c r="M661" s="6"/>
      <c r="N661" s="6"/>
      <c r="O661" s="6"/>
      <c r="P661" s="6"/>
      <c r="Q661" s="6"/>
      <c r="R661" s="6"/>
      <c r="S661" s="6"/>
      <c r="T661" s="6"/>
      <c r="U661" s="6"/>
      <c r="V661" s="6"/>
      <c r="W661" s="6"/>
      <c r="X661" s="6"/>
      <c r="Y661" s="6"/>
      <c r="Z661" s="6"/>
    </row>
    <row r="662" ht="12.0" customHeight="1">
      <c r="A662" s="6"/>
      <c r="B662" s="405"/>
      <c r="C662" s="406"/>
      <c r="D662" s="7"/>
      <c r="E662" s="407"/>
      <c r="F662" s="133"/>
      <c r="G662" s="221"/>
      <c r="H662" s="6"/>
      <c r="I662" s="6"/>
      <c r="J662" s="6"/>
      <c r="K662" s="6"/>
      <c r="L662" s="6"/>
      <c r="M662" s="6"/>
      <c r="N662" s="6"/>
      <c r="O662" s="6"/>
      <c r="P662" s="6"/>
      <c r="Q662" s="6"/>
      <c r="R662" s="6"/>
      <c r="S662" s="6"/>
      <c r="T662" s="6"/>
      <c r="U662" s="6"/>
      <c r="V662" s="6"/>
      <c r="W662" s="6"/>
      <c r="X662" s="6"/>
      <c r="Y662" s="6"/>
      <c r="Z662" s="6"/>
    </row>
    <row r="663" ht="12.0" customHeight="1">
      <c r="A663" s="6"/>
      <c r="B663" s="405"/>
      <c r="C663" s="406"/>
      <c r="D663" s="7"/>
      <c r="E663" s="407"/>
      <c r="F663" s="133"/>
      <c r="G663" s="221"/>
      <c r="H663" s="6"/>
      <c r="I663" s="6"/>
      <c r="J663" s="6"/>
      <c r="K663" s="6"/>
      <c r="L663" s="6"/>
      <c r="M663" s="6"/>
      <c r="N663" s="6"/>
      <c r="O663" s="6"/>
      <c r="P663" s="6"/>
      <c r="Q663" s="6"/>
      <c r="R663" s="6"/>
      <c r="S663" s="6"/>
      <c r="T663" s="6"/>
      <c r="U663" s="6"/>
      <c r="V663" s="6"/>
      <c r="W663" s="6"/>
      <c r="X663" s="6"/>
      <c r="Y663" s="6"/>
      <c r="Z663" s="6"/>
    </row>
    <row r="664" ht="12.0" customHeight="1">
      <c r="A664" s="6"/>
      <c r="B664" s="405"/>
      <c r="C664" s="406"/>
      <c r="D664" s="7"/>
      <c r="E664" s="407"/>
      <c r="F664" s="133"/>
      <c r="G664" s="221"/>
      <c r="H664" s="6"/>
      <c r="I664" s="6"/>
      <c r="J664" s="6"/>
      <c r="K664" s="6"/>
      <c r="L664" s="6"/>
      <c r="M664" s="6"/>
      <c r="N664" s="6"/>
      <c r="O664" s="6"/>
      <c r="P664" s="6"/>
      <c r="Q664" s="6"/>
      <c r="R664" s="6"/>
      <c r="S664" s="6"/>
      <c r="T664" s="6"/>
      <c r="U664" s="6"/>
      <c r="V664" s="6"/>
      <c r="W664" s="6"/>
      <c r="X664" s="6"/>
      <c r="Y664" s="6"/>
      <c r="Z664" s="6"/>
    </row>
    <row r="665" ht="12.0" customHeight="1">
      <c r="A665" s="6"/>
      <c r="B665" s="405"/>
      <c r="C665" s="406"/>
      <c r="D665" s="7"/>
      <c r="E665" s="407"/>
      <c r="F665" s="133"/>
      <c r="G665" s="221"/>
      <c r="H665" s="6"/>
      <c r="I665" s="6"/>
      <c r="J665" s="6"/>
      <c r="K665" s="6"/>
      <c r="L665" s="6"/>
      <c r="M665" s="6"/>
      <c r="N665" s="6"/>
      <c r="O665" s="6"/>
      <c r="P665" s="6"/>
      <c r="Q665" s="6"/>
      <c r="R665" s="6"/>
      <c r="S665" s="6"/>
      <c r="T665" s="6"/>
      <c r="U665" s="6"/>
      <c r="V665" s="6"/>
      <c r="W665" s="6"/>
      <c r="X665" s="6"/>
      <c r="Y665" s="6"/>
      <c r="Z665" s="6"/>
    </row>
    <row r="666" ht="12.0" customHeight="1">
      <c r="A666" s="6"/>
      <c r="B666" s="405"/>
      <c r="C666" s="406"/>
      <c r="D666" s="7"/>
      <c r="E666" s="407"/>
      <c r="F666" s="133"/>
      <c r="G666" s="221"/>
      <c r="H666" s="6"/>
      <c r="I666" s="6"/>
      <c r="J666" s="6"/>
      <c r="K666" s="6"/>
      <c r="L666" s="6"/>
      <c r="M666" s="6"/>
      <c r="N666" s="6"/>
      <c r="O666" s="6"/>
      <c r="P666" s="6"/>
      <c r="Q666" s="6"/>
      <c r="R666" s="6"/>
      <c r="S666" s="6"/>
      <c r="T666" s="6"/>
      <c r="U666" s="6"/>
      <c r="V666" s="6"/>
      <c r="W666" s="6"/>
      <c r="X666" s="6"/>
      <c r="Y666" s="6"/>
      <c r="Z666" s="6"/>
    </row>
    <row r="667" ht="12.0" customHeight="1">
      <c r="A667" s="6"/>
      <c r="B667" s="405"/>
      <c r="C667" s="406"/>
      <c r="D667" s="7"/>
      <c r="E667" s="407"/>
      <c r="F667" s="133"/>
      <c r="G667" s="221"/>
      <c r="H667" s="6"/>
      <c r="I667" s="6"/>
      <c r="J667" s="6"/>
      <c r="K667" s="6"/>
      <c r="L667" s="6"/>
      <c r="M667" s="6"/>
      <c r="N667" s="6"/>
      <c r="O667" s="6"/>
      <c r="P667" s="6"/>
      <c r="Q667" s="6"/>
      <c r="R667" s="6"/>
      <c r="S667" s="6"/>
      <c r="T667" s="6"/>
      <c r="U667" s="6"/>
      <c r="V667" s="6"/>
      <c r="W667" s="6"/>
      <c r="X667" s="6"/>
      <c r="Y667" s="6"/>
      <c r="Z667" s="6"/>
    </row>
    <row r="668" ht="12.0" customHeight="1">
      <c r="A668" s="6"/>
      <c r="B668" s="405"/>
      <c r="C668" s="406"/>
      <c r="D668" s="7"/>
      <c r="E668" s="407"/>
      <c r="F668" s="133"/>
      <c r="G668" s="221"/>
      <c r="H668" s="6"/>
      <c r="I668" s="6"/>
      <c r="J668" s="6"/>
      <c r="K668" s="6"/>
      <c r="L668" s="6"/>
      <c r="M668" s="6"/>
      <c r="N668" s="6"/>
      <c r="O668" s="6"/>
      <c r="P668" s="6"/>
      <c r="Q668" s="6"/>
      <c r="R668" s="6"/>
      <c r="S668" s="6"/>
      <c r="T668" s="6"/>
      <c r="U668" s="6"/>
      <c r="V668" s="6"/>
      <c r="W668" s="6"/>
      <c r="X668" s="6"/>
      <c r="Y668" s="6"/>
      <c r="Z668" s="6"/>
    </row>
    <row r="669" ht="12.0" customHeight="1">
      <c r="A669" s="6"/>
      <c r="B669" s="405"/>
      <c r="C669" s="406"/>
      <c r="D669" s="7"/>
      <c r="E669" s="407"/>
      <c r="F669" s="133"/>
      <c r="G669" s="221"/>
      <c r="H669" s="6"/>
      <c r="I669" s="6"/>
      <c r="J669" s="6"/>
      <c r="K669" s="6"/>
      <c r="L669" s="6"/>
      <c r="M669" s="6"/>
      <c r="N669" s="6"/>
      <c r="O669" s="6"/>
      <c r="P669" s="6"/>
      <c r="Q669" s="6"/>
      <c r="R669" s="6"/>
      <c r="S669" s="6"/>
      <c r="T669" s="6"/>
      <c r="U669" s="6"/>
      <c r="V669" s="6"/>
      <c r="W669" s="6"/>
      <c r="X669" s="6"/>
      <c r="Y669" s="6"/>
      <c r="Z669" s="6"/>
    </row>
    <row r="670" ht="12.0" customHeight="1">
      <c r="A670" s="6"/>
      <c r="B670" s="405"/>
      <c r="C670" s="406"/>
      <c r="D670" s="7"/>
      <c r="E670" s="407"/>
      <c r="F670" s="133"/>
      <c r="G670" s="221"/>
      <c r="H670" s="6"/>
      <c r="I670" s="6"/>
      <c r="J670" s="6"/>
      <c r="K670" s="6"/>
      <c r="L670" s="6"/>
      <c r="M670" s="6"/>
      <c r="N670" s="6"/>
      <c r="O670" s="6"/>
      <c r="P670" s="6"/>
      <c r="Q670" s="6"/>
      <c r="R670" s="6"/>
      <c r="S670" s="6"/>
      <c r="T670" s="6"/>
      <c r="U670" s="6"/>
      <c r="V670" s="6"/>
      <c r="W670" s="6"/>
      <c r="X670" s="6"/>
      <c r="Y670" s="6"/>
      <c r="Z670" s="6"/>
    </row>
    <row r="671" ht="12.0" customHeight="1">
      <c r="A671" s="6"/>
      <c r="B671" s="405"/>
      <c r="C671" s="406"/>
      <c r="D671" s="7"/>
      <c r="E671" s="407"/>
      <c r="F671" s="133"/>
      <c r="G671" s="221"/>
      <c r="H671" s="6"/>
      <c r="I671" s="6"/>
      <c r="J671" s="6"/>
      <c r="K671" s="6"/>
      <c r="L671" s="6"/>
      <c r="M671" s="6"/>
      <c r="N671" s="6"/>
      <c r="O671" s="6"/>
      <c r="P671" s="6"/>
      <c r="Q671" s="6"/>
      <c r="R671" s="6"/>
      <c r="S671" s="6"/>
      <c r="T671" s="6"/>
      <c r="U671" s="6"/>
      <c r="V671" s="6"/>
      <c r="W671" s="6"/>
      <c r="X671" s="6"/>
      <c r="Y671" s="6"/>
      <c r="Z671" s="6"/>
    </row>
    <row r="672" ht="12.0" customHeight="1">
      <c r="A672" s="6"/>
      <c r="B672" s="405"/>
      <c r="C672" s="406"/>
      <c r="D672" s="7"/>
      <c r="E672" s="407"/>
      <c r="F672" s="133"/>
      <c r="G672" s="221"/>
      <c r="H672" s="6"/>
      <c r="I672" s="6"/>
      <c r="J672" s="6"/>
      <c r="K672" s="6"/>
      <c r="L672" s="6"/>
      <c r="M672" s="6"/>
      <c r="N672" s="6"/>
      <c r="O672" s="6"/>
      <c r="P672" s="6"/>
      <c r="Q672" s="6"/>
      <c r="R672" s="6"/>
      <c r="S672" s="6"/>
      <c r="T672" s="6"/>
      <c r="U672" s="6"/>
      <c r="V672" s="6"/>
      <c r="W672" s="6"/>
      <c r="X672" s="6"/>
      <c r="Y672" s="6"/>
      <c r="Z672" s="6"/>
    </row>
    <row r="673" ht="12.0" customHeight="1">
      <c r="A673" s="6"/>
      <c r="B673" s="405"/>
      <c r="C673" s="406"/>
      <c r="D673" s="7"/>
      <c r="E673" s="407"/>
      <c r="F673" s="133"/>
      <c r="G673" s="221"/>
      <c r="H673" s="6"/>
      <c r="I673" s="6"/>
      <c r="J673" s="6"/>
      <c r="K673" s="6"/>
      <c r="L673" s="6"/>
      <c r="M673" s="6"/>
      <c r="N673" s="6"/>
      <c r="O673" s="6"/>
      <c r="P673" s="6"/>
      <c r="Q673" s="6"/>
      <c r="R673" s="6"/>
      <c r="S673" s="6"/>
      <c r="T673" s="6"/>
      <c r="U673" s="6"/>
      <c r="V673" s="6"/>
      <c r="W673" s="6"/>
      <c r="X673" s="6"/>
      <c r="Y673" s="6"/>
      <c r="Z673" s="6"/>
    </row>
    <row r="674" ht="12.0" customHeight="1">
      <c r="A674" s="6"/>
      <c r="B674" s="405"/>
      <c r="C674" s="406"/>
      <c r="D674" s="7"/>
      <c r="E674" s="407"/>
      <c r="F674" s="133"/>
      <c r="G674" s="221"/>
      <c r="H674" s="6"/>
      <c r="I674" s="6"/>
      <c r="J674" s="6"/>
      <c r="K674" s="6"/>
      <c r="L674" s="6"/>
      <c r="M674" s="6"/>
      <c r="N674" s="6"/>
      <c r="O674" s="6"/>
      <c r="P674" s="6"/>
      <c r="Q674" s="6"/>
      <c r="R674" s="6"/>
      <c r="S674" s="6"/>
      <c r="T674" s="6"/>
      <c r="U674" s="6"/>
      <c r="V674" s="6"/>
      <c r="W674" s="6"/>
      <c r="X674" s="6"/>
      <c r="Y674" s="6"/>
      <c r="Z674" s="6"/>
    </row>
    <row r="675" ht="12.0" customHeight="1">
      <c r="A675" s="6"/>
      <c r="B675" s="405"/>
      <c r="C675" s="406"/>
      <c r="D675" s="7"/>
      <c r="E675" s="407"/>
      <c r="F675" s="133"/>
      <c r="G675" s="221"/>
      <c r="H675" s="6"/>
      <c r="I675" s="6"/>
      <c r="J675" s="6"/>
      <c r="K675" s="6"/>
      <c r="L675" s="6"/>
      <c r="M675" s="6"/>
      <c r="N675" s="6"/>
      <c r="O675" s="6"/>
      <c r="P675" s="6"/>
      <c r="Q675" s="6"/>
      <c r="R675" s="6"/>
      <c r="S675" s="6"/>
      <c r="T675" s="6"/>
      <c r="U675" s="6"/>
      <c r="V675" s="6"/>
      <c r="W675" s="6"/>
      <c r="X675" s="6"/>
      <c r="Y675" s="6"/>
      <c r="Z675" s="6"/>
    </row>
    <row r="676" ht="12.0" customHeight="1">
      <c r="A676" s="6"/>
      <c r="B676" s="405"/>
      <c r="C676" s="406"/>
      <c r="D676" s="7"/>
      <c r="E676" s="407"/>
      <c r="F676" s="133"/>
      <c r="G676" s="221"/>
      <c r="H676" s="6"/>
      <c r="I676" s="6"/>
      <c r="J676" s="6"/>
      <c r="K676" s="6"/>
      <c r="L676" s="6"/>
      <c r="M676" s="6"/>
      <c r="N676" s="6"/>
      <c r="O676" s="6"/>
      <c r="P676" s="6"/>
      <c r="Q676" s="6"/>
      <c r="R676" s="6"/>
      <c r="S676" s="6"/>
      <c r="T676" s="6"/>
      <c r="U676" s="6"/>
      <c r="V676" s="6"/>
      <c r="W676" s="6"/>
      <c r="X676" s="6"/>
      <c r="Y676" s="6"/>
      <c r="Z676" s="6"/>
    </row>
    <row r="677" ht="12.0" customHeight="1">
      <c r="A677" s="6"/>
      <c r="B677" s="405"/>
      <c r="C677" s="406"/>
      <c r="D677" s="7"/>
      <c r="E677" s="407"/>
      <c r="F677" s="133"/>
      <c r="G677" s="221"/>
      <c r="H677" s="6"/>
      <c r="I677" s="6"/>
      <c r="J677" s="6"/>
      <c r="K677" s="6"/>
      <c r="L677" s="6"/>
      <c r="M677" s="6"/>
      <c r="N677" s="6"/>
      <c r="O677" s="6"/>
      <c r="P677" s="6"/>
      <c r="Q677" s="6"/>
      <c r="R677" s="6"/>
      <c r="S677" s="6"/>
      <c r="T677" s="6"/>
      <c r="U677" s="6"/>
      <c r="V677" s="6"/>
      <c r="W677" s="6"/>
      <c r="X677" s="6"/>
      <c r="Y677" s="6"/>
      <c r="Z677" s="6"/>
    </row>
    <row r="678" ht="12.0" customHeight="1">
      <c r="A678" s="6"/>
      <c r="B678" s="405"/>
      <c r="C678" s="406"/>
      <c r="D678" s="7"/>
      <c r="E678" s="407"/>
      <c r="F678" s="133"/>
      <c r="G678" s="221"/>
      <c r="H678" s="6"/>
      <c r="I678" s="6"/>
      <c r="J678" s="6"/>
      <c r="K678" s="6"/>
      <c r="L678" s="6"/>
      <c r="M678" s="6"/>
      <c r="N678" s="6"/>
      <c r="O678" s="6"/>
      <c r="P678" s="6"/>
      <c r="Q678" s="6"/>
      <c r="R678" s="6"/>
      <c r="S678" s="6"/>
      <c r="T678" s="6"/>
      <c r="U678" s="6"/>
      <c r="V678" s="6"/>
      <c r="W678" s="6"/>
      <c r="X678" s="6"/>
      <c r="Y678" s="6"/>
      <c r="Z678" s="6"/>
    </row>
    <row r="679" ht="12.0" customHeight="1">
      <c r="A679" s="6"/>
      <c r="B679" s="405"/>
      <c r="C679" s="406"/>
      <c r="D679" s="7"/>
      <c r="E679" s="407"/>
      <c r="F679" s="133"/>
      <c r="G679" s="221"/>
      <c r="H679" s="6"/>
      <c r="I679" s="6"/>
      <c r="J679" s="6"/>
      <c r="K679" s="6"/>
      <c r="L679" s="6"/>
      <c r="M679" s="6"/>
      <c r="N679" s="6"/>
      <c r="O679" s="6"/>
      <c r="P679" s="6"/>
      <c r="Q679" s="6"/>
      <c r="R679" s="6"/>
      <c r="S679" s="6"/>
      <c r="T679" s="6"/>
      <c r="U679" s="6"/>
      <c r="V679" s="6"/>
      <c r="W679" s="6"/>
      <c r="X679" s="6"/>
      <c r="Y679" s="6"/>
      <c r="Z679" s="6"/>
    </row>
    <row r="680" ht="12.0" customHeight="1">
      <c r="A680" s="6"/>
      <c r="B680" s="405"/>
      <c r="C680" s="406"/>
      <c r="D680" s="7"/>
      <c r="E680" s="407"/>
      <c r="F680" s="133"/>
      <c r="G680" s="221"/>
      <c r="H680" s="6"/>
      <c r="I680" s="6"/>
      <c r="J680" s="6"/>
      <c r="K680" s="6"/>
      <c r="L680" s="6"/>
      <c r="M680" s="6"/>
      <c r="N680" s="6"/>
      <c r="O680" s="6"/>
      <c r="P680" s="6"/>
      <c r="Q680" s="6"/>
      <c r="R680" s="6"/>
      <c r="S680" s="6"/>
      <c r="T680" s="6"/>
      <c r="U680" s="6"/>
      <c r="V680" s="6"/>
      <c r="W680" s="6"/>
      <c r="X680" s="6"/>
      <c r="Y680" s="6"/>
      <c r="Z680" s="6"/>
    </row>
    <row r="681" ht="12.0" customHeight="1">
      <c r="A681" s="6"/>
      <c r="B681" s="405"/>
      <c r="C681" s="406"/>
      <c r="D681" s="7"/>
      <c r="E681" s="407"/>
      <c r="F681" s="133"/>
      <c r="G681" s="221"/>
      <c r="H681" s="6"/>
      <c r="I681" s="6"/>
      <c r="J681" s="6"/>
      <c r="K681" s="6"/>
      <c r="L681" s="6"/>
      <c r="M681" s="6"/>
      <c r="N681" s="6"/>
      <c r="O681" s="6"/>
      <c r="P681" s="6"/>
      <c r="Q681" s="6"/>
      <c r="R681" s="6"/>
      <c r="S681" s="6"/>
      <c r="T681" s="6"/>
      <c r="U681" s="6"/>
      <c r="V681" s="6"/>
      <c r="W681" s="6"/>
      <c r="X681" s="6"/>
      <c r="Y681" s="6"/>
      <c r="Z681" s="6"/>
    </row>
    <row r="682" ht="12.0" customHeight="1">
      <c r="A682" s="6"/>
      <c r="B682" s="405"/>
      <c r="C682" s="406"/>
      <c r="D682" s="7"/>
      <c r="E682" s="407"/>
      <c r="F682" s="133"/>
      <c r="G682" s="221"/>
      <c r="H682" s="6"/>
      <c r="I682" s="6"/>
      <c r="J682" s="6"/>
      <c r="K682" s="6"/>
      <c r="L682" s="6"/>
      <c r="M682" s="6"/>
      <c r="N682" s="6"/>
      <c r="O682" s="6"/>
      <c r="P682" s="6"/>
      <c r="Q682" s="6"/>
      <c r="R682" s="6"/>
      <c r="S682" s="6"/>
      <c r="T682" s="6"/>
      <c r="U682" s="6"/>
      <c r="V682" s="6"/>
      <c r="W682" s="6"/>
      <c r="X682" s="6"/>
      <c r="Y682" s="6"/>
      <c r="Z682" s="6"/>
    </row>
    <row r="683" ht="12.0" customHeight="1">
      <c r="A683" s="6"/>
      <c r="B683" s="405"/>
      <c r="C683" s="406"/>
      <c r="D683" s="7"/>
      <c r="E683" s="407"/>
      <c r="F683" s="133"/>
      <c r="G683" s="221"/>
      <c r="H683" s="6"/>
      <c r="I683" s="6"/>
      <c r="J683" s="6"/>
      <c r="K683" s="6"/>
      <c r="L683" s="6"/>
      <c r="M683" s="6"/>
      <c r="N683" s="6"/>
      <c r="O683" s="6"/>
      <c r="P683" s="6"/>
      <c r="Q683" s="6"/>
      <c r="R683" s="6"/>
      <c r="S683" s="6"/>
      <c r="T683" s="6"/>
      <c r="U683" s="6"/>
      <c r="V683" s="6"/>
      <c r="W683" s="6"/>
      <c r="X683" s="6"/>
      <c r="Y683" s="6"/>
      <c r="Z683" s="6"/>
    </row>
    <row r="684" ht="12.0" customHeight="1">
      <c r="A684" s="6"/>
      <c r="B684" s="405"/>
      <c r="C684" s="406"/>
      <c r="D684" s="7"/>
      <c r="E684" s="407"/>
      <c r="F684" s="133"/>
      <c r="G684" s="221"/>
      <c r="H684" s="6"/>
      <c r="I684" s="6"/>
      <c r="J684" s="6"/>
      <c r="K684" s="6"/>
      <c r="L684" s="6"/>
      <c r="M684" s="6"/>
      <c r="N684" s="6"/>
      <c r="O684" s="6"/>
      <c r="P684" s="6"/>
      <c r="Q684" s="6"/>
      <c r="R684" s="6"/>
      <c r="S684" s="6"/>
      <c r="T684" s="6"/>
      <c r="U684" s="6"/>
      <c r="V684" s="6"/>
      <c r="W684" s="6"/>
      <c r="X684" s="6"/>
      <c r="Y684" s="6"/>
      <c r="Z684" s="6"/>
    </row>
    <row r="685" ht="12.0" customHeight="1">
      <c r="A685" s="6"/>
      <c r="B685" s="405"/>
      <c r="C685" s="406"/>
      <c r="D685" s="7"/>
      <c r="E685" s="407"/>
      <c r="F685" s="133"/>
      <c r="G685" s="221"/>
      <c r="H685" s="6"/>
      <c r="I685" s="6"/>
      <c r="J685" s="6"/>
      <c r="K685" s="6"/>
      <c r="L685" s="6"/>
      <c r="M685" s="6"/>
      <c r="N685" s="6"/>
      <c r="O685" s="6"/>
      <c r="P685" s="6"/>
      <c r="Q685" s="6"/>
      <c r="R685" s="6"/>
      <c r="S685" s="6"/>
      <c r="T685" s="6"/>
      <c r="U685" s="6"/>
      <c r="V685" s="6"/>
      <c r="W685" s="6"/>
      <c r="X685" s="6"/>
      <c r="Y685" s="6"/>
      <c r="Z685" s="6"/>
    </row>
    <row r="686" ht="12.0" customHeight="1">
      <c r="A686" s="6"/>
      <c r="B686" s="405"/>
      <c r="C686" s="406"/>
      <c r="D686" s="7"/>
      <c r="E686" s="407"/>
      <c r="F686" s="133"/>
      <c r="G686" s="221"/>
      <c r="H686" s="6"/>
      <c r="I686" s="6"/>
      <c r="J686" s="6"/>
      <c r="K686" s="6"/>
      <c r="L686" s="6"/>
      <c r="M686" s="6"/>
      <c r="N686" s="6"/>
      <c r="O686" s="6"/>
      <c r="P686" s="6"/>
      <c r="Q686" s="6"/>
      <c r="R686" s="6"/>
      <c r="S686" s="6"/>
      <c r="T686" s="6"/>
      <c r="U686" s="6"/>
      <c r="V686" s="6"/>
      <c r="W686" s="6"/>
      <c r="X686" s="6"/>
      <c r="Y686" s="6"/>
      <c r="Z686" s="6"/>
    </row>
    <row r="687" ht="12.0" customHeight="1">
      <c r="A687" s="6"/>
      <c r="B687" s="405"/>
      <c r="C687" s="406"/>
      <c r="D687" s="7"/>
      <c r="E687" s="407"/>
      <c r="F687" s="133"/>
      <c r="G687" s="221"/>
      <c r="H687" s="6"/>
      <c r="I687" s="6"/>
      <c r="J687" s="6"/>
      <c r="K687" s="6"/>
      <c r="L687" s="6"/>
      <c r="M687" s="6"/>
      <c r="N687" s="6"/>
      <c r="O687" s="6"/>
      <c r="P687" s="6"/>
      <c r="Q687" s="6"/>
      <c r="R687" s="6"/>
      <c r="S687" s="6"/>
      <c r="T687" s="6"/>
      <c r="U687" s="6"/>
      <c r="V687" s="6"/>
      <c r="W687" s="6"/>
      <c r="X687" s="6"/>
      <c r="Y687" s="6"/>
      <c r="Z687" s="6"/>
    </row>
    <row r="688" ht="12.0" customHeight="1">
      <c r="A688" s="6"/>
      <c r="B688" s="405"/>
      <c r="C688" s="406"/>
      <c r="D688" s="7"/>
      <c r="E688" s="407"/>
      <c r="F688" s="133"/>
      <c r="G688" s="221"/>
      <c r="H688" s="6"/>
      <c r="I688" s="6"/>
      <c r="J688" s="6"/>
      <c r="K688" s="6"/>
      <c r="L688" s="6"/>
      <c r="M688" s="6"/>
      <c r="N688" s="6"/>
      <c r="O688" s="6"/>
      <c r="P688" s="6"/>
      <c r="Q688" s="6"/>
      <c r="R688" s="6"/>
      <c r="S688" s="6"/>
      <c r="T688" s="6"/>
      <c r="U688" s="6"/>
      <c r="V688" s="6"/>
      <c r="W688" s="6"/>
      <c r="X688" s="6"/>
      <c r="Y688" s="6"/>
      <c r="Z688" s="6"/>
    </row>
    <row r="689" ht="12.0" customHeight="1">
      <c r="A689" s="6"/>
      <c r="B689" s="405"/>
      <c r="C689" s="406"/>
      <c r="D689" s="7"/>
      <c r="E689" s="407"/>
      <c r="F689" s="133"/>
      <c r="G689" s="221"/>
      <c r="H689" s="6"/>
      <c r="I689" s="6"/>
      <c r="J689" s="6"/>
      <c r="K689" s="6"/>
      <c r="L689" s="6"/>
      <c r="M689" s="6"/>
      <c r="N689" s="6"/>
      <c r="O689" s="6"/>
      <c r="P689" s="6"/>
      <c r="Q689" s="6"/>
      <c r="R689" s="6"/>
      <c r="S689" s="6"/>
      <c r="T689" s="6"/>
      <c r="U689" s="6"/>
      <c r="V689" s="6"/>
      <c r="W689" s="6"/>
      <c r="X689" s="6"/>
      <c r="Y689" s="6"/>
      <c r="Z689" s="6"/>
    </row>
    <row r="690" ht="12.0" customHeight="1">
      <c r="A690" s="6"/>
      <c r="B690" s="405"/>
      <c r="C690" s="406"/>
      <c r="D690" s="7"/>
      <c r="E690" s="407"/>
      <c r="F690" s="133"/>
      <c r="G690" s="221"/>
      <c r="H690" s="6"/>
      <c r="I690" s="6"/>
      <c r="J690" s="6"/>
      <c r="K690" s="6"/>
      <c r="L690" s="6"/>
      <c r="M690" s="6"/>
      <c r="N690" s="6"/>
      <c r="O690" s="6"/>
      <c r="P690" s="6"/>
      <c r="Q690" s="6"/>
      <c r="R690" s="6"/>
      <c r="S690" s="6"/>
      <c r="T690" s="6"/>
      <c r="U690" s="6"/>
      <c r="V690" s="6"/>
      <c r="W690" s="6"/>
      <c r="X690" s="6"/>
      <c r="Y690" s="6"/>
      <c r="Z690" s="6"/>
    </row>
    <row r="691" ht="12.0" customHeight="1">
      <c r="A691" s="6"/>
      <c r="B691" s="405"/>
      <c r="C691" s="406"/>
      <c r="D691" s="7"/>
      <c r="E691" s="407"/>
      <c r="F691" s="133"/>
      <c r="G691" s="221"/>
      <c r="H691" s="6"/>
      <c r="I691" s="6"/>
      <c r="J691" s="6"/>
      <c r="K691" s="6"/>
      <c r="L691" s="6"/>
      <c r="M691" s="6"/>
      <c r="N691" s="6"/>
      <c r="O691" s="6"/>
      <c r="P691" s="6"/>
      <c r="Q691" s="6"/>
      <c r="R691" s="6"/>
      <c r="S691" s="6"/>
      <c r="T691" s="6"/>
      <c r="U691" s="6"/>
      <c r="V691" s="6"/>
      <c r="W691" s="6"/>
      <c r="X691" s="6"/>
      <c r="Y691" s="6"/>
      <c r="Z691" s="6"/>
    </row>
    <row r="692" ht="12.0" customHeight="1">
      <c r="A692" s="6"/>
      <c r="B692" s="405"/>
      <c r="C692" s="406"/>
      <c r="D692" s="7"/>
      <c r="E692" s="407"/>
      <c r="F692" s="133"/>
      <c r="G692" s="221"/>
      <c r="H692" s="6"/>
      <c r="I692" s="6"/>
      <c r="J692" s="6"/>
      <c r="K692" s="6"/>
      <c r="L692" s="6"/>
      <c r="M692" s="6"/>
      <c r="N692" s="6"/>
      <c r="O692" s="6"/>
      <c r="P692" s="6"/>
      <c r="Q692" s="6"/>
      <c r="R692" s="6"/>
      <c r="S692" s="6"/>
      <c r="T692" s="6"/>
      <c r="U692" s="6"/>
      <c r="V692" s="6"/>
      <c r="W692" s="6"/>
      <c r="X692" s="6"/>
      <c r="Y692" s="6"/>
      <c r="Z692" s="6"/>
    </row>
    <row r="693" ht="12.0" customHeight="1">
      <c r="A693" s="6"/>
      <c r="B693" s="405"/>
      <c r="C693" s="406"/>
      <c r="D693" s="7"/>
      <c r="E693" s="407"/>
      <c r="F693" s="133"/>
      <c r="G693" s="221"/>
      <c r="H693" s="6"/>
      <c r="I693" s="6"/>
      <c r="J693" s="6"/>
      <c r="K693" s="6"/>
      <c r="L693" s="6"/>
      <c r="M693" s="6"/>
      <c r="N693" s="6"/>
      <c r="O693" s="6"/>
      <c r="P693" s="6"/>
      <c r="Q693" s="6"/>
      <c r="R693" s="6"/>
      <c r="S693" s="6"/>
      <c r="T693" s="6"/>
      <c r="U693" s="6"/>
      <c r="V693" s="6"/>
      <c r="W693" s="6"/>
      <c r="X693" s="6"/>
      <c r="Y693" s="6"/>
      <c r="Z693" s="6"/>
    </row>
    <row r="694" ht="12.0" customHeight="1">
      <c r="A694" s="6"/>
      <c r="B694" s="405"/>
      <c r="C694" s="406"/>
      <c r="D694" s="7"/>
      <c r="E694" s="407"/>
      <c r="F694" s="133"/>
      <c r="G694" s="221"/>
      <c r="H694" s="6"/>
      <c r="I694" s="6"/>
      <c r="J694" s="6"/>
      <c r="K694" s="6"/>
      <c r="L694" s="6"/>
      <c r="M694" s="6"/>
      <c r="N694" s="6"/>
      <c r="O694" s="6"/>
      <c r="P694" s="6"/>
      <c r="Q694" s="6"/>
      <c r="R694" s="6"/>
      <c r="S694" s="6"/>
      <c r="T694" s="6"/>
      <c r="U694" s="6"/>
      <c r="V694" s="6"/>
      <c r="W694" s="6"/>
      <c r="X694" s="6"/>
      <c r="Y694" s="6"/>
      <c r="Z694" s="6"/>
    </row>
    <row r="695" ht="12.0" customHeight="1">
      <c r="A695" s="6"/>
      <c r="B695" s="405"/>
      <c r="C695" s="406"/>
      <c r="D695" s="7"/>
      <c r="E695" s="407"/>
      <c r="F695" s="133"/>
      <c r="G695" s="221"/>
      <c r="H695" s="6"/>
      <c r="I695" s="6"/>
      <c r="J695" s="6"/>
      <c r="K695" s="6"/>
      <c r="L695" s="6"/>
      <c r="M695" s="6"/>
      <c r="N695" s="6"/>
      <c r="O695" s="6"/>
      <c r="P695" s="6"/>
      <c r="Q695" s="6"/>
      <c r="R695" s="6"/>
      <c r="S695" s="6"/>
      <c r="T695" s="6"/>
      <c r="U695" s="6"/>
      <c r="V695" s="6"/>
      <c r="W695" s="6"/>
      <c r="X695" s="6"/>
      <c r="Y695" s="6"/>
      <c r="Z695" s="6"/>
    </row>
    <row r="696" ht="12.0" customHeight="1">
      <c r="A696" s="6"/>
      <c r="B696" s="405"/>
      <c r="C696" s="406"/>
      <c r="D696" s="7"/>
      <c r="E696" s="407"/>
      <c r="F696" s="133"/>
      <c r="G696" s="221"/>
      <c r="H696" s="6"/>
      <c r="I696" s="6"/>
      <c r="J696" s="6"/>
      <c r="K696" s="6"/>
      <c r="L696" s="6"/>
      <c r="M696" s="6"/>
      <c r="N696" s="6"/>
      <c r="O696" s="6"/>
      <c r="P696" s="6"/>
      <c r="Q696" s="6"/>
      <c r="R696" s="6"/>
      <c r="S696" s="6"/>
      <c r="T696" s="6"/>
      <c r="U696" s="6"/>
      <c r="V696" s="6"/>
      <c r="W696" s="6"/>
      <c r="X696" s="6"/>
      <c r="Y696" s="6"/>
      <c r="Z696" s="6"/>
    </row>
    <row r="697" ht="12.0" customHeight="1">
      <c r="A697" s="6"/>
      <c r="B697" s="405"/>
      <c r="C697" s="406"/>
      <c r="D697" s="7"/>
      <c r="E697" s="407"/>
      <c r="F697" s="133"/>
      <c r="G697" s="221"/>
      <c r="H697" s="6"/>
      <c r="I697" s="6"/>
      <c r="J697" s="6"/>
      <c r="K697" s="6"/>
      <c r="L697" s="6"/>
      <c r="M697" s="6"/>
      <c r="N697" s="6"/>
      <c r="O697" s="6"/>
      <c r="P697" s="6"/>
      <c r="Q697" s="6"/>
      <c r="R697" s="6"/>
      <c r="S697" s="6"/>
      <c r="T697" s="6"/>
      <c r="U697" s="6"/>
      <c r="V697" s="6"/>
      <c r="W697" s="6"/>
      <c r="X697" s="6"/>
      <c r="Y697" s="6"/>
      <c r="Z697" s="6"/>
    </row>
    <row r="698" ht="12.0" customHeight="1">
      <c r="A698" s="6"/>
      <c r="B698" s="405"/>
      <c r="C698" s="406"/>
      <c r="D698" s="7"/>
      <c r="E698" s="407"/>
      <c r="F698" s="133"/>
      <c r="G698" s="221"/>
      <c r="H698" s="6"/>
      <c r="I698" s="6"/>
      <c r="J698" s="6"/>
      <c r="K698" s="6"/>
      <c r="L698" s="6"/>
      <c r="M698" s="6"/>
      <c r="N698" s="6"/>
      <c r="O698" s="6"/>
      <c r="P698" s="6"/>
      <c r="Q698" s="6"/>
      <c r="R698" s="6"/>
      <c r="S698" s="6"/>
      <c r="T698" s="6"/>
      <c r="U698" s="6"/>
      <c r="V698" s="6"/>
      <c r="W698" s="6"/>
      <c r="X698" s="6"/>
      <c r="Y698" s="6"/>
      <c r="Z698" s="6"/>
    </row>
    <row r="699" ht="12.0" customHeight="1">
      <c r="A699" s="6"/>
      <c r="B699" s="405"/>
      <c r="C699" s="406"/>
      <c r="D699" s="7"/>
      <c r="E699" s="407"/>
      <c r="F699" s="133"/>
      <c r="G699" s="221"/>
      <c r="H699" s="6"/>
      <c r="I699" s="6"/>
      <c r="J699" s="6"/>
      <c r="K699" s="6"/>
      <c r="L699" s="6"/>
      <c r="M699" s="6"/>
      <c r="N699" s="6"/>
      <c r="O699" s="6"/>
      <c r="P699" s="6"/>
      <c r="Q699" s="6"/>
      <c r="R699" s="6"/>
      <c r="S699" s="6"/>
      <c r="T699" s="6"/>
      <c r="U699" s="6"/>
      <c r="V699" s="6"/>
      <c r="W699" s="6"/>
      <c r="X699" s="6"/>
      <c r="Y699" s="6"/>
      <c r="Z699" s="6"/>
    </row>
    <row r="700" ht="12.0" customHeight="1">
      <c r="A700" s="6"/>
      <c r="B700" s="405"/>
      <c r="C700" s="406"/>
      <c r="D700" s="7"/>
      <c r="E700" s="407"/>
      <c r="F700" s="133"/>
      <c r="G700" s="221"/>
      <c r="H700" s="6"/>
      <c r="I700" s="6"/>
      <c r="J700" s="6"/>
      <c r="K700" s="6"/>
      <c r="L700" s="6"/>
      <c r="M700" s="6"/>
      <c r="N700" s="6"/>
      <c r="O700" s="6"/>
      <c r="P700" s="6"/>
      <c r="Q700" s="6"/>
      <c r="R700" s="6"/>
      <c r="S700" s="6"/>
      <c r="T700" s="6"/>
      <c r="U700" s="6"/>
      <c r="V700" s="6"/>
      <c r="W700" s="6"/>
      <c r="X700" s="6"/>
      <c r="Y700" s="6"/>
      <c r="Z700" s="6"/>
    </row>
    <row r="701" ht="12.0" customHeight="1">
      <c r="A701" s="6"/>
      <c r="B701" s="405"/>
      <c r="C701" s="406"/>
      <c r="D701" s="7"/>
      <c r="E701" s="407"/>
      <c r="F701" s="133"/>
      <c r="G701" s="221"/>
      <c r="H701" s="6"/>
      <c r="I701" s="6"/>
      <c r="J701" s="6"/>
      <c r="K701" s="6"/>
      <c r="L701" s="6"/>
      <c r="M701" s="6"/>
      <c r="N701" s="6"/>
      <c r="O701" s="6"/>
      <c r="P701" s="6"/>
      <c r="Q701" s="6"/>
      <c r="R701" s="6"/>
      <c r="S701" s="6"/>
      <c r="T701" s="6"/>
      <c r="U701" s="6"/>
      <c r="V701" s="6"/>
      <c r="W701" s="6"/>
      <c r="X701" s="6"/>
      <c r="Y701" s="6"/>
      <c r="Z701" s="6"/>
    </row>
    <row r="702" ht="12.0" customHeight="1">
      <c r="A702" s="6"/>
      <c r="B702" s="405"/>
      <c r="C702" s="406"/>
      <c r="D702" s="7"/>
      <c r="E702" s="407"/>
      <c r="F702" s="133"/>
      <c r="G702" s="221"/>
      <c r="H702" s="6"/>
      <c r="I702" s="6"/>
      <c r="J702" s="6"/>
      <c r="K702" s="6"/>
      <c r="L702" s="6"/>
      <c r="M702" s="6"/>
      <c r="N702" s="6"/>
      <c r="O702" s="6"/>
      <c r="P702" s="6"/>
      <c r="Q702" s="6"/>
      <c r="R702" s="6"/>
      <c r="S702" s="6"/>
      <c r="T702" s="6"/>
      <c r="U702" s="6"/>
      <c r="V702" s="6"/>
      <c r="W702" s="6"/>
      <c r="X702" s="6"/>
      <c r="Y702" s="6"/>
      <c r="Z702" s="6"/>
    </row>
    <row r="703" ht="12.0" customHeight="1">
      <c r="A703" s="6"/>
      <c r="B703" s="405"/>
      <c r="C703" s="406"/>
      <c r="D703" s="7"/>
      <c r="E703" s="407"/>
      <c r="F703" s="133"/>
      <c r="G703" s="221"/>
      <c r="H703" s="6"/>
      <c r="I703" s="6"/>
      <c r="J703" s="6"/>
      <c r="K703" s="6"/>
      <c r="L703" s="6"/>
      <c r="M703" s="6"/>
      <c r="N703" s="6"/>
      <c r="O703" s="6"/>
      <c r="P703" s="6"/>
      <c r="Q703" s="6"/>
      <c r="R703" s="6"/>
      <c r="S703" s="6"/>
      <c r="T703" s="6"/>
      <c r="U703" s="6"/>
      <c r="V703" s="6"/>
      <c r="W703" s="6"/>
      <c r="X703" s="6"/>
      <c r="Y703" s="6"/>
      <c r="Z703" s="6"/>
    </row>
    <row r="704" ht="12.0" customHeight="1">
      <c r="A704" s="6"/>
      <c r="B704" s="405"/>
      <c r="C704" s="406"/>
      <c r="D704" s="7"/>
      <c r="E704" s="407"/>
      <c r="F704" s="133"/>
      <c r="G704" s="221"/>
      <c r="H704" s="6"/>
      <c r="I704" s="6"/>
      <c r="J704" s="6"/>
      <c r="K704" s="6"/>
      <c r="L704" s="6"/>
      <c r="M704" s="6"/>
      <c r="N704" s="6"/>
      <c r="O704" s="6"/>
      <c r="P704" s="6"/>
      <c r="Q704" s="6"/>
      <c r="R704" s="6"/>
      <c r="S704" s="6"/>
      <c r="T704" s="6"/>
      <c r="U704" s="6"/>
      <c r="V704" s="6"/>
      <c r="W704" s="6"/>
      <c r="X704" s="6"/>
      <c r="Y704" s="6"/>
      <c r="Z704" s="6"/>
    </row>
    <row r="705" ht="12.0" customHeight="1">
      <c r="A705" s="6"/>
      <c r="B705" s="405"/>
      <c r="C705" s="406"/>
      <c r="D705" s="7"/>
      <c r="E705" s="407"/>
      <c r="F705" s="133"/>
      <c r="G705" s="221"/>
      <c r="H705" s="6"/>
      <c r="I705" s="6"/>
      <c r="J705" s="6"/>
      <c r="K705" s="6"/>
      <c r="L705" s="6"/>
      <c r="M705" s="6"/>
      <c r="N705" s="6"/>
      <c r="O705" s="6"/>
      <c r="P705" s="6"/>
      <c r="Q705" s="6"/>
      <c r="R705" s="6"/>
      <c r="S705" s="6"/>
      <c r="T705" s="6"/>
      <c r="U705" s="6"/>
      <c r="V705" s="6"/>
      <c r="W705" s="6"/>
      <c r="X705" s="6"/>
      <c r="Y705" s="6"/>
      <c r="Z705" s="6"/>
    </row>
    <row r="706" ht="12.0" customHeight="1">
      <c r="A706" s="6"/>
      <c r="B706" s="405"/>
      <c r="C706" s="406"/>
      <c r="D706" s="7"/>
      <c r="E706" s="407"/>
      <c r="F706" s="133"/>
      <c r="G706" s="221"/>
      <c r="H706" s="6"/>
      <c r="I706" s="6"/>
      <c r="J706" s="6"/>
      <c r="K706" s="6"/>
      <c r="L706" s="6"/>
      <c r="M706" s="6"/>
      <c r="N706" s="6"/>
      <c r="O706" s="6"/>
      <c r="P706" s="6"/>
      <c r="Q706" s="6"/>
      <c r="R706" s="6"/>
      <c r="S706" s="6"/>
      <c r="T706" s="6"/>
      <c r="U706" s="6"/>
      <c r="V706" s="6"/>
      <c r="W706" s="6"/>
      <c r="X706" s="6"/>
      <c r="Y706" s="6"/>
      <c r="Z706" s="6"/>
    </row>
    <row r="707" ht="12.0" customHeight="1">
      <c r="A707" s="6"/>
      <c r="B707" s="405"/>
      <c r="C707" s="406"/>
      <c r="D707" s="7"/>
      <c r="E707" s="407"/>
      <c r="F707" s="133"/>
      <c r="G707" s="221"/>
      <c r="H707" s="6"/>
      <c r="I707" s="6"/>
      <c r="J707" s="6"/>
      <c r="K707" s="6"/>
      <c r="L707" s="6"/>
      <c r="M707" s="6"/>
      <c r="N707" s="6"/>
      <c r="O707" s="6"/>
      <c r="P707" s="6"/>
      <c r="Q707" s="6"/>
      <c r="R707" s="6"/>
      <c r="S707" s="6"/>
      <c r="T707" s="6"/>
      <c r="U707" s="6"/>
      <c r="V707" s="6"/>
      <c r="W707" s="6"/>
      <c r="X707" s="6"/>
      <c r="Y707" s="6"/>
      <c r="Z707" s="6"/>
    </row>
    <row r="708" ht="12.0" customHeight="1">
      <c r="A708" s="6"/>
      <c r="B708" s="405"/>
      <c r="C708" s="406"/>
      <c r="D708" s="7"/>
      <c r="E708" s="407"/>
      <c r="F708" s="133"/>
      <c r="G708" s="221"/>
      <c r="H708" s="6"/>
      <c r="I708" s="6"/>
      <c r="J708" s="6"/>
      <c r="K708" s="6"/>
      <c r="L708" s="6"/>
      <c r="M708" s="6"/>
      <c r="N708" s="6"/>
      <c r="O708" s="6"/>
      <c r="P708" s="6"/>
      <c r="Q708" s="6"/>
      <c r="R708" s="6"/>
      <c r="S708" s="6"/>
      <c r="T708" s="6"/>
      <c r="U708" s="6"/>
      <c r="V708" s="6"/>
      <c r="W708" s="6"/>
      <c r="X708" s="6"/>
      <c r="Y708" s="6"/>
      <c r="Z708" s="6"/>
    </row>
    <row r="709" ht="12.0" customHeight="1">
      <c r="A709" s="6"/>
      <c r="B709" s="405"/>
      <c r="C709" s="406"/>
      <c r="D709" s="7"/>
      <c r="E709" s="407"/>
      <c r="F709" s="133"/>
      <c r="G709" s="221"/>
      <c r="H709" s="6"/>
      <c r="I709" s="6"/>
      <c r="J709" s="6"/>
      <c r="K709" s="6"/>
      <c r="L709" s="6"/>
      <c r="M709" s="6"/>
      <c r="N709" s="6"/>
      <c r="O709" s="6"/>
      <c r="P709" s="6"/>
      <c r="Q709" s="6"/>
      <c r="R709" s="6"/>
      <c r="S709" s="6"/>
      <c r="T709" s="6"/>
      <c r="U709" s="6"/>
      <c r="V709" s="6"/>
      <c r="W709" s="6"/>
      <c r="X709" s="6"/>
      <c r="Y709" s="6"/>
      <c r="Z709" s="6"/>
    </row>
    <row r="710" ht="12.0" customHeight="1">
      <c r="A710" s="6"/>
      <c r="B710" s="405"/>
      <c r="C710" s="406"/>
      <c r="D710" s="7"/>
      <c r="E710" s="407"/>
      <c r="F710" s="133"/>
      <c r="G710" s="221"/>
      <c r="H710" s="6"/>
      <c r="I710" s="6"/>
      <c r="J710" s="6"/>
      <c r="K710" s="6"/>
      <c r="L710" s="6"/>
      <c r="M710" s="6"/>
      <c r="N710" s="6"/>
      <c r="O710" s="6"/>
      <c r="P710" s="6"/>
      <c r="Q710" s="6"/>
      <c r="R710" s="6"/>
      <c r="S710" s="6"/>
      <c r="T710" s="6"/>
      <c r="U710" s="6"/>
      <c r="V710" s="6"/>
      <c r="W710" s="6"/>
      <c r="X710" s="6"/>
      <c r="Y710" s="6"/>
      <c r="Z710" s="6"/>
    </row>
    <row r="711" ht="12.0" customHeight="1">
      <c r="A711" s="6"/>
      <c r="B711" s="405"/>
      <c r="C711" s="406"/>
      <c r="D711" s="7"/>
      <c r="E711" s="407"/>
      <c r="F711" s="133"/>
      <c r="G711" s="221"/>
      <c r="H711" s="6"/>
      <c r="I711" s="6"/>
      <c r="J711" s="6"/>
      <c r="K711" s="6"/>
      <c r="L711" s="6"/>
      <c r="M711" s="6"/>
      <c r="N711" s="6"/>
      <c r="O711" s="6"/>
      <c r="P711" s="6"/>
      <c r="Q711" s="6"/>
      <c r="R711" s="6"/>
      <c r="S711" s="6"/>
      <c r="T711" s="6"/>
      <c r="U711" s="6"/>
      <c r="V711" s="6"/>
      <c r="W711" s="6"/>
      <c r="X711" s="6"/>
      <c r="Y711" s="6"/>
      <c r="Z711" s="6"/>
    </row>
    <row r="712" ht="12.0" customHeight="1">
      <c r="A712" s="6"/>
      <c r="B712" s="405"/>
      <c r="C712" s="406"/>
      <c r="D712" s="7"/>
      <c r="E712" s="407"/>
      <c r="F712" s="133"/>
      <c r="G712" s="221"/>
      <c r="H712" s="6"/>
      <c r="I712" s="6"/>
      <c r="J712" s="6"/>
      <c r="K712" s="6"/>
      <c r="L712" s="6"/>
      <c r="M712" s="6"/>
      <c r="N712" s="6"/>
      <c r="O712" s="6"/>
      <c r="P712" s="6"/>
      <c r="Q712" s="6"/>
      <c r="R712" s="6"/>
      <c r="S712" s="6"/>
      <c r="T712" s="6"/>
      <c r="U712" s="6"/>
      <c r="V712" s="6"/>
      <c r="W712" s="6"/>
      <c r="X712" s="6"/>
      <c r="Y712" s="6"/>
      <c r="Z712" s="6"/>
    </row>
    <row r="713" ht="12.0" customHeight="1">
      <c r="A713" s="6"/>
      <c r="B713" s="405"/>
      <c r="C713" s="406"/>
      <c r="D713" s="7"/>
      <c r="E713" s="407"/>
      <c r="F713" s="133"/>
      <c r="G713" s="221"/>
      <c r="H713" s="6"/>
      <c r="I713" s="6"/>
      <c r="J713" s="6"/>
      <c r="K713" s="6"/>
      <c r="L713" s="6"/>
      <c r="M713" s="6"/>
      <c r="N713" s="6"/>
      <c r="O713" s="6"/>
      <c r="P713" s="6"/>
      <c r="Q713" s="6"/>
      <c r="R713" s="6"/>
      <c r="S713" s="6"/>
      <c r="T713" s="6"/>
      <c r="U713" s="6"/>
      <c r="V713" s="6"/>
      <c r="W713" s="6"/>
      <c r="X713" s="6"/>
      <c r="Y713" s="6"/>
      <c r="Z713" s="6"/>
    </row>
    <row r="714" ht="12.0" customHeight="1">
      <c r="A714" s="6"/>
      <c r="B714" s="405"/>
      <c r="C714" s="406"/>
      <c r="D714" s="7"/>
      <c r="E714" s="407"/>
      <c r="F714" s="133"/>
      <c r="G714" s="221"/>
      <c r="H714" s="6"/>
      <c r="I714" s="6"/>
      <c r="J714" s="6"/>
      <c r="K714" s="6"/>
      <c r="L714" s="6"/>
      <c r="M714" s="6"/>
      <c r="N714" s="6"/>
      <c r="O714" s="6"/>
      <c r="P714" s="6"/>
      <c r="Q714" s="6"/>
      <c r="R714" s="6"/>
      <c r="S714" s="6"/>
      <c r="T714" s="6"/>
      <c r="U714" s="6"/>
      <c r="V714" s="6"/>
      <c r="W714" s="6"/>
      <c r="X714" s="6"/>
      <c r="Y714" s="6"/>
      <c r="Z714" s="6"/>
    </row>
    <row r="715" ht="12.0" customHeight="1">
      <c r="A715" s="6"/>
      <c r="B715" s="405"/>
      <c r="C715" s="406"/>
      <c r="D715" s="7"/>
      <c r="E715" s="407"/>
      <c r="F715" s="133"/>
      <c r="G715" s="221"/>
      <c r="H715" s="6"/>
      <c r="I715" s="6"/>
      <c r="J715" s="6"/>
      <c r="K715" s="6"/>
      <c r="L715" s="6"/>
      <c r="M715" s="6"/>
      <c r="N715" s="6"/>
      <c r="O715" s="6"/>
      <c r="P715" s="6"/>
      <c r="Q715" s="6"/>
      <c r="R715" s="6"/>
      <c r="S715" s="6"/>
      <c r="T715" s="6"/>
      <c r="U715" s="6"/>
      <c r="V715" s="6"/>
      <c r="W715" s="6"/>
      <c r="X715" s="6"/>
      <c r="Y715" s="6"/>
      <c r="Z715" s="6"/>
    </row>
    <row r="716" ht="12.0" customHeight="1">
      <c r="A716" s="6"/>
      <c r="B716" s="405"/>
      <c r="C716" s="406"/>
      <c r="D716" s="7"/>
      <c r="E716" s="407"/>
      <c r="F716" s="133"/>
      <c r="G716" s="221"/>
      <c r="H716" s="6"/>
      <c r="I716" s="6"/>
      <c r="J716" s="6"/>
      <c r="K716" s="6"/>
      <c r="L716" s="6"/>
      <c r="M716" s="6"/>
      <c r="N716" s="6"/>
      <c r="O716" s="6"/>
      <c r="P716" s="6"/>
      <c r="Q716" s="6"/>
      <c r="R716" s="6"/>
      <c r="S716" s="6"/>
      <c r="T716" s="6"/>
      <c r="U716" s="6"/>
      <c r="V716" s="6"/>
      <c r="W716" s="6"/>
      <c r="X716" s="6"/>
      <c r="Y716" s="6"/>
      <c r="Z716" s="6"/>
    </row>
    <row r="717" ht="12.0" customHeight="1">
      <c r="A717" s="6"/>
      <c r="B717" s="405"/>
      <c r="C717" s="406"/>
      <c r="D717" s="7"/>
      <c r="E717" s="407"/>
      <c r="F717" s="133"/>
      <c r="G717" s="221"/>
      <c r="H717" s="6"/>
      <c r="I717" s="6"/>
      <c r="J717" s="6"/>
      <c r="K717" s="6"/>
      <c r="L717" s="6"/>
      <c r="M717" s="6"/>
      <c r="N717" s="6"/>
      <c r="O717" s="6"/>
      <c r="P717" s="6"/>
      <c r="Q717" s="6"/>
      <c r="R717" s="6"/>
      <c r="S717" s="6"/>
      <c r="T717" s="6"/>
      <c r="U717" s="6"/>
      <c r="V717" s="6"/>
      <c r="W717" s="6"/>
      <c r="X717" s="6"/>
      <c r="Y717" s="6"/>
      <c r="Z717" s="6"/>
    </row>
    <row r="718" ht="12.0" customHeight="1">
      <c r="A718" s="6"/>
      <c r="B718" s="405"/>
      <c r="C718" s="406"/>
      <c r="D718" s="7"/>
      <c r="E718" s="407"/>
      <c r="F718" s="133"/>
      <c r="G718" s="221"/>
      <c r="H718" s="6"/>
      <c r="I718" s="6"/>
      <c r="J718" s="6"/>
      <c r="K718" s="6"/>
      <c r="L718" s="6"/>
      <c r="M718" s="6"/>
      <c r="N718" s="6"/>
      <c r="O718" s="6"/>
      <c r="P718" s="6"/>
      <c r="Q718" s="6"/>
      <c r="R718" s="6"/>
      <c r="S718" s="6"/>
      <c r="T718" s="6"/>
      <c r="U718" s="6"/>
      <c r="V718" s="6"/>
      <c r="W718" s="6"/>
      <c r="X718" s="6"/>
      <c r="Y718" s="6"/>
      <c r="Z718" s="6"/>
    </row>
    <row r="719" ht="12.0" customHeight="1">
      <c r="A719" s="6"/>
      <c r="B719" s="405"/>
      <c r="C719" s="406"/>
      <c r="D719" s="7"/>
      <c r="E719" s="407"/>
      <c r="F719" s="133"/>
      <c r="G719" s="221"/>
      <c r="H719" s="6"/>
      <c r="I719" s="6"/>
      <c r="J719" s="6"/>
      <c r="K719" s="6"/>
      <c r="L719" s="6"/>
      <c r="M719" s="6"/>
      <c r="N719" s="6"/>
      <c r="O719" s="6"/>
      <c r="P719" s="6"/>
      <c r="Q719" s="6"/>
      <c r="R719" s="6"/>
      <c r="S719" s="6"/>
      <c r="T719" s="6"/>
      <c r="U719" s="6"/>
      <c r="V719" s="6"/>
      <c r="W719" s="6"/>
      <c r="X719" s="6"/>
      <c r="Y719" s="6"/>
      <c r="Z719" s="6"/>
    </row>
    <row r="720" ht="12.0" customHeight="1">
      <c r="A720" s="6"/>
      <c r="B720" s="405"/>
      <c r="C720" s="406"/>
      <c r="D720" s="7"/>
      <c r="E720" s="407"/>
      <c r="F720" s="133"/>
      <c r="G720" s="221"/>
      <c r="H720" s="6"/>
      <c r="I720" s="6"/>
      <c r="J720" s="6"/>
      <c r="K720" s="6"/>
      <c r="L720" s="6"/>
      <c r="M720" s="6"/>
      <c r="N720" s="6"/>
      <c r="O720" s="6"/>
      <c r="P720" s="6"/>
      <c r="Q720" s="6"/>
      <c r="R720" s="6"/>
      <c r="S720" s="6"/>
      <c r="T720" s="6"/>
      <c r="U720" s="6"/>
      <c r="V720" s="6"/>
      <c r="W720" s="6"/>
      <c r="X720" s="6"/>
      <c r="Y720" s="6"/>
      <c r="Z720" s="6"/>
    </row>
    <row r="721" ht="12.0" customHeight="1">
      <c r="A721" s="6"/>
      <c r="B721" s="405"/>
      <c r="C721" s="406"/>
      <c r="D721" s="7"/>
      <c r="E721" s="407"/>
      <c r="F721" s="133"/>
      <c r="G721" s="221"/>
      <c r="H721" s="6"/>
      <c r="I721" s="6"/>
      <c r="J721" s="6"/>
      <c r="K721" s="6"/>
      <c r="L721" s="6"/>
      <c r="M721" s="6"/>
      <c r="N721" s="6"/>
      <c r="O721" s="6"/>
      <c r="P721" s="6"/>
      <c r="Q721" s="6"/>
      <c r="R721" s="6"/>
      <c r="S721" s="6"/>
      <c r="T721" s="6"/>
      <c r="U721" s="6"/>
      <c r="V721" s="6"/>
      <c r="W721" s="6"/>
      <c r="X721" s="6"/>
      <c r="Y721" s="6"/>
      <c r="Z721" s="6"/>
    </row>
    <row r="722" ht="12.0" customHeight="1">
      <c r="A722" s="6"/>
      <c r="B722" s="405"/>
      <c r="C722" s="406"/>
      <c r="D722" s="7"/>
      <c r="E722" s="407"/>
      <c r="F722" s="133"/>
      <c r="G722" s="221"/>
      <c r="H722" s="6"/>
      <c r="I722" s="6"/>
      <c r="J722" s="6"/>
      <c r="K722" s="6"/>
      <c r="L722" s="6"/>
      <c r="M722" s="6"/>
      <c r="N722" s="6"/>
      <c r="O722" s="6"/>
      <c r="P722" s="6"/>
      <c r="Q722" s="6"/>
      <c r="R722" s="6"/>
      <c r="S722" s="6"/>
      <c r="T722" s="6"/>
      <c r="U722" s="6"/>
      <c r="V722" s="6"/>
      <c r="W722" s="6"/>
      <c r="X722" s="6"/>
      <c r="Y722" s="6"/>
      <c r="Z722" s="6"/>
    </row>
    <row r="723" ht="12.0" customHeight="1">
      <c r="A723" s="6"/>
      <c r="B723" s="405"/>
      <c r="C723" s="406"/>
      <c r="D723" s="7"/>
      <c r="E723" s="407"/>
      <c r="F723" s="133"/>
      <c r="G723" s="221"/>
      <c r="H723" s="6"/>
      <c r="I723" s="6"/>
      <c r="J723" s="6"/>
      <c r="K723" s="6"/>
      <c r="L723" s="6"/>
      <c r="M723" s="6"/>
      <c r="N723" s="6"/>
      <c r="O723" s="6"/>
      <c r="P723" s="6"/>
      <c r="Q723" s="6"/>
      <c r="R723" s="6"/>
      <c r="S723" s="6"/>
      <c r="T723" s="6"/>
      <c r="U723" s="6"/>
      <c r="V723" s="6"/>
      <c r="W723" s="6"/>
      <c r="X723" s="6"/>
      <c r="Y723" s="6"/>
      <c r="Z723" s="6"/>
    </row>
    <row r="724" ht="12.0" customHeight="1">
      <c r="A724" s="6"/>
      <c r="B724" s="405"/>
      <c r="C724" s="406"/>
      <c r="D724" s="7"/>
      <c r="E724" s="407"/>
      <c r="F724" s="133"/>
      <c r="G724" s="221"/>
      <c r="H724" s="6"/>
      <c r="I724" s="6"/>
      <c r="J724" s="6"/>
      <c r="K724" s="6"/>
      <c r="L724" s="6"/>
      <c r="M724" s="6"/>
      <c r="N724" s="6"/>
      <c r="O724" s="6"/>
      <c r="P724" s="6"/>
      <c r="Q724" s="6"/>
      <c r="R724" s="6"/>
      <c r="S724" s="6"/>
      <c r="T724" s="6"/>
      <c r="U724" s="6"/>
      <c r="V724" s="6"/>
      <c r="W724" s="6"/>
      <c r="X724" s="6"/>
      <c r="Y724" s="6"/>
      <c r="Z724" s="6"/>
    </row>
    <row r="725" ht="12.0" customHeight="1">
      <c r="A725" s="6"/>
      <c r="B725" s="405"/>
      <c r="C725" s="406"/>
      <c r="D725" s="7"/>
      <c r="E725" s="407"/>
      <c r="F725" s="133"/>
      <c r="G725" s="221"/>
      <c r="H725" s="6"/>
      <c r="I725" s="6"/>
      <c r="J725" s="6"/>
      <c r="K725" s="6"/>
      <c r="L725" s="6"/>
      <c r="M725" s="6"/>
      <c r="N725" s="6"/>
      <c r="O725" s="6"/>
      <c r="P725" s="6"/>
      <c r="Q725" s="6"/>
      <c r="R725" s="6"/>
      <c r="S725" s="6"/>
      <c r="T725" s="6"/>
      <c r="U725" s="6"/>
      <c r="V725" s="6"/>
      <c r="W725" s="6"/>
      <c r="X725" s="6"/>
      <c r="Y725" s="6"/>
      <c r="Z725" s="6"/>
    </row>
    <row r="726" ht="12.0" customHeight="1">
      <c r="A726" s="6"/>
      <c r="B726" s="405"/>
      <c r="C726" s="406"/>
      <c r="D726" s="7"/>
      <c r="E726" s="407"/>
      <c r="F726" s="133"/>
      <c r="G726" s="221"/>
      <c r="H726" s="6"/>
      <c r="I726" s="6"/>
      <c r="J726" s="6"/>
      <c r="K726" s="6"/>
      <c r="L726" s="6"/>
      <c r="M726" s="6"/>
      <c r="N726" s="6"/>
      <c r="O726" s="6"/>
      <c r="P726" s="6"/>
      <c r="Q726" s="6"/>
      <c r="R726" s="6"/>
      <c r="S726" s="6"/>
      <c r="T726" s="6"/>
      <c r="U726" s="6"/>
      <c r="V726" s="6"/>
      <c r="W726" s="6"/>
      <c r="X726" s="6"/>
      <c r="Y726" s="6"/>
      <c r="Z726" s="6"/>
    </row>
    <row r="727" ht="12.0" customHeight="1">
      <c r="A727" s="6"/>
      <c r="B727" s="405"/>
      <c r="C727" s="406"/>
      <c r="D727" s="7"/>
      <c r="E727" s="407"/>
      <c r="F727" s="133"/>
      <c r="G727" s="221"/>
      <c r="H727" s="6"/>
      <c r="I727" s="6"/>
      <c r="J727" s="6"/>
      <c r="K727" s="6"/>
      <c r="L727" s="6"/>
      <c r="M727" s="6"/>
      <c r="N727" s="6"/>
      <c r="O727" s="6"/>
      <c r="P727" s="6"/>
      <c r="Q727" s="6"/>
      <c r="R727" s="6"/>
      <c r="S727" s="6"/>
      <c r="T727" s="6"/>
      <c r="U727" s="6"/>
      <c r="V727" s="6"/>
      <c r="W727" s="6"/>
      <c r="X727" s="6"/>
      <c r="Y727" s="6"/>
      <c r="Z727" s="6"/>
    </row>
    <row r="728" ht="12.0" customHeight="1">
      <c r="A728" s="6"/>
      <c r="B728" s="405"/>
      <c r="C728" s="406"/>
      <c r="D728" s="7"/>
      <c r="E728" s="407"/>
      <c r="F728" s="133"/>
      <c r="G728" s="221"/>
      <c r="H728" s="6"/>
      <c r="I728" s="6"/>
      <c r="J728" s="6"/>
      <c r="K728" s="6"/>
      <c r="L728" s="6"/>
      <c r="M728" s="6"/>
      <c r="N728" s="6"/>
      <c r="O728" s="6"/>
      <c r="P728" s="6"/>
      <c r="Q728" s="6"/>
      <c r="R728" s="6"/>
      <c r="S728" s="6"/>
      <c r="T728" s="6"/>
      <c r="U728" s="6"/>
      <c r="V728" s="6"/>
      <c r="W728" s="6"/>
      <c r="X728" s="6"/>
      <c r="Y728" s="6"/>
      <c r="Z728" s="6"/>
    </row>
    <row r="729" ht="12.0" customHeight="1">
      <c r="A729" s="6"/>
      <c r="B729" s="405"/>
      <c r="C729" s="406"/>
      <c r="D729" s="7"/>
      <c r="E729" s="407"/>
      <c r="F729" s="133"/>
      <c r="G729" s="221"/>
      <c r="H729" s="6"/>
      <c r="I729" s="6"/>
      <c r="J729" s="6"/>
      <c r="K729" s="6"/>
      <c r="L729" s="6"/>
      <c r="M729" s="6"/>
      <c r="N729" s="6"/>
      <c r="O729" s="6"/>
      <c r="P729" s="6"/>
      <c r="Q729" s="6"/>
      <c r="R729" s="6"/>
      <c r="S729" s="6"/>
      <c r="T729" s="6"/>
      <c r="U729" s="6"/>
      <c r="V729" s="6"/>
      <c r="W729" s="6"/>
      <c r="X729" s="6"/>
      <c r="Y729" s="6"/>
      <c r="Z729" s="6"/>
    </row>
    <row r="730" ht="12.0" customHeight="1">
      <c r="A730" s="6"/>
      <c r="B730" s="405"/>
      <c r="C730" s="406"/>
      <c r="D730" s="7"/>
      <c r="E730" s="407"/>
      <c r="F730" s="133"/>
      <c r="G730" s="221"/>
      <c r="H730" s="6"/>
      <c r="I730" s="6"/>
      <c r="J730" s="6"/>
      <c r="K730" s="6"/>
      <c r="L730" s="6"/>
      <c r="M730" s="6"/>
      <c r="N730" s="6"/>
      <c r="O730" s="6"/>
      <c r="P730" s="6"/>
      <c r="Q730" s="6"/>
      <c r="R730" s="6"/>
      <c r="S730" s="6"/>
      <c r="T730" s="6"/>
      <c r="U730" s="6"/>
      <c r="V730" s="6"/>
      <c r="W730" s="6"/>
      <c r="X730" s="6"/>
      <c r="Y730" s="6"/>
      <c r="Z730" s="6"/>
    </row>
    <row r="731" ht="12.0" customHeight="1">
      <c r="A731" s="6"/>
      <c r="B731" s="405"/>
      <c r="C731" s="406"/>
      <c r="D731" s="7"/>
      <c r="E731" s="407"/>
      <c r="F731" s="133"/>
      <c r="G731" s="221"/>
      <c r="H731" s="6"/>
      <c r="I731" s="6"/>
      <c r="J731" s="6"/>
      <c r="K731" s="6"/>
      <c r="L731" s="6"/>
      <c r="M731" s="6"/>
      <c r="N731" s="6"/>
      <c r="O731" s="6"/>
      <c r="P731" s="6"/>
      <c r="Q731" s="6"/>
      <c r="R731" s="6"/>
      <c r="S731" s="6"/>
      <c r="T731" s="6"/>
      <c r="U731" s="6"/>
      <c r="V731" s="6"/>
      <c r="W731" s="6"/>
      <c r="X731" s="6"/>
      <c r="Y731" s="6"/>
      <c r="Z731" s="6"/>
    </row>
    <row r="732" ht="12.0" customHeight="1">
      <c r="A732" s="6"/>
      <c r="B732" s="405"/>
      <c r="C732" s="406"/>
      <c r="D732" s="7"/>
      <c r="E732" s="407"/>
      <c r="F732" s="133"/>
      <c r="G732" s="221"/>
      <c r="H732" s="6"/>
      <c r="I732" s="6"/>
      <c r="J732" s="6"/>
      <c r="K732" s="6"/>
      <c r="L732" s="6"/>
      <c r="M732" s="6"/>
      <c r="N732" s="6"/>
      <c r="O732" s="6"/>
      <c r="P732" s="6"/>
      <c r="Q732" s="6"/>
      <c r="R732" s="6"/>
      <c r="S732" s="6"/>
      <c r="T732" s="6"/>
      <c r="U732" s="6"/>
      <c r="V732" s="6"/>
      <c r="W732" s="6"/>
      <c r="X732" s="6"/>
      <c r="Y732" s="6"/>
      <c r="Z732" s="6"/>
    </row>
    <row r="733" ht="12.0" customHeight="1">
      <c r="A733" s="6"/>
      <c r="B733" s="405"/>
      <c r="C733" s="406"/>
      <c r="D733" s="7"/>
      <c r="E733" s="407"/>
      <c r="F733" s="133"/>
      <c r="G733" s="221"/>
      <c r="H733" s="6"/>
      <c r="I733" s="6"/>
      <c r="J733" s="6"/>
      <c r="K733" s="6"/>
      <c r="L733" s="6"/>
      <c r="M733" s="6"/>
      <c r="N733" s="6"/>
      <c r="O733" s="6"/>
      <c r="P733" s="6"/>
      <c r="Q733" s="6"/>
      <c r="R733" s="6"/>
      <c r="S733" s="6"/>
      <c r="T733" s="6"/>
      <c r="U733" s="6"/>
      <c r="V733" s="6"/>
      <c r="W733" s="6"/>
      <c r="X733" s="6"/>
      <c r="Y733" s="6"/>
      <c r="Z733" s="6"/>
    </row>
    <row r="734" ht="12.0" customHeight="1">
      <c r="A734" s="6"/>
      <c r="B734" s="405"/>
      <c r="C734" s="406"/>
      <c r="D734" s="7"/>
      <c r="E734" s="407"/>
      <c r="F734" s="133"/>
      <c r="G734" s="221"/>
      <c r="H734" s="6"/>
      <c r="I734" s="6"/>
      <c r="J734" s="6"/>
      <c r="K734" s="6"/>
      <c r="L734" s="6"/>
      <c r="M734" s="6"/>
      <c r="N734" s="6"/>
      <c r="O734" s="6"/>
      <c r="P734" s="6"/>
      <c r="Q734" s="6"/>
      <c r="R734" s="6"/>
      <c r="S734" s="6"/>
      <c r="T734" s="6"/>
      <c r="U734" s="6"/>
      <c r="V734" s="6"/>
      <c r="W734" s="6"/>
      <c r="X734" s="6"/>
      <c r="Y734" s="6"/>
      <c r="Z734" s="6"/>
    </row>
    <row r="735" ht="12.0" customHeight="1">
      <c r="A735" s="6"/>
      <c r="B735" s="405"/>
      <c r="C735" s="406"/>
      <c r="D735" s="7"/>
      <c r="E735" s="407"/>
      <c r="F735" s="133"/>
      <c r="G735" s="221"/>
      <c r="H735" s="6"/>
      <c r="I735" s="6"/>
      <c r="J735" s="6"/>
      <c r="K735" s="6"/>
      <c r="L735" s="6"/>
      <c r="M735" s="6"/>
      <c r="N735" s="6"/>
      <c r="O735" s="6"/>
      <c r="P735" s="6"/>
      <c r="Q735" s="6"/>
      <c r="R735" s="6"/>
      <c r="S735" s="6"/>
      <c r="T735" s="6"/>
      <c r="U735" s="6"/>
      <c r="V735" s="6"/>
      <c r="W735" s="6"/>
      <c r="X735" s="6"/>
      <c r="Y735" s="6"/>
      <c r="Z735" s="6"/>
    </row>
    <row r="736" ht="12.0" customHeight="1">
      <c r="A736" s="6"/>
      <c r="B736" s="405"/>
      <c r="C736" s="406"/>
      <c r="D736" s="7"/>
      <c r="E736" s="407"/>
      <c r="F736" s="133"/>
      <c r="G736" s="221"/>
      <c r="H736" s="6"/>
      <c r="I736" s="6"/>
      <c r="J736" s="6"/>
      <c r="K736" s="6"/>
      <c r="L736" s="6"/>
      <c r="M736" s="6"/>
      <c r="N736" s="6"/>
      <c r="O736" s="6"/>
      <c r="P736" s="6"/>
      <c r="Q736" s="6"/>
      <c r="R736" s="6"/>
      <c r="S736" s="6"/>
      <c r="T736" s="6"/>
      <c r="U736" s="6"/>
      <c r="V736" s="6"/>
      <c r="W736" s="6"/>
      <c r="X736" s="6"/>
      <c r="Y736" s="6"/>
      <c r="Z736" s="6"/>
    </row>
    <row r="737" ht="12.0" customHeight="1">
      <c r="A737" s="6"/>
      <c r="B737" s="405"/>
      <c r="C737" s="406"/>
      <c r="D737" s="7"/>
      <c r="E737" s="407"/>
      <c r="F737" s="133"/>
      <c r="G737" s="221"/>
      <c r="H737" s="6"/>
      <c r="I737" s="6"/>
      <c r="J737" s="6"/>
      <c r="K737" s="6"/>
      <c r="L737" s="6"/>
      <c r="M737" s="6"/>
      <c r="N737" s="6"/>
      <c r="O737" s="6"/>
      <c r="P737" s="6"/>
      <c r="Q737" s="6"/>
      <c r="R737" s="6"/>
      <c r="S737" s="6"/>
      <c r="T737" s="6"/>
      <c r="U737" s="6"/>
      <c r="V737" s="6"/>
      <c r="W737" s="6"/>
      <c r="X737" s="6"/>
      <c r="Y737" s="6"/>
      <c r="Z737" s="6"/>
    </row>
    <row r="738" ht="12.0" customHeight="1">
      <c r="A738" s="6"/>
      <c r="B738" s="405"/>
      <c r="C738" s="406"/>
      <c r="D738" s="7"/>
      <c r="E738" s="407"/>
      <c r="F738" s="133"/>
      <c r="G738" s="221"/>
      <c r="H738" s="6"/>
      <c r="I738" s="6"/>
      <c r="J738" s="6"/>
      <c r="K738" s="6"/>
      <c r="L738" s="6"/>
      <c r="M738" s="6"/>
      <c r="N738" s="6"/>
      <c r="O738" s="6"/>
      <c r="P738" s="6"/>
      <c r="Q738" s="6"/>
      <c r="R738" s="6"/>
      <c r="S738" s="6"/>
      <c r="T738" s="6"/>
      <c r="U738" s="6"/>
      <c r="V738" s="6"/>
      <c r="W738" s="6"/>
      <c r="X738" s="6"/>
      <c r="Y738" s="6"/>
      <c r="Z738" s="6"/>
    </row>
    <row r="739" ht="12.0" customHeight="1">
      <c r="A739" s="6"/>
      <c r="B739" s="405"/>
      <c r="C739" s="406"/>
      <c r="D739" s="7"/>
      <c r="E739" s="407"/>
      <c r="F739" s="133"/>
      <c r="G739" s="221"/>
      <c r="H739" s="6"/>
      <c r="I739" s="6"/>
      <c r="J739" s="6"/>
      <c r="K739" s="6"/>
      <c r="L739" s="6"/>
      <c r="M739" s="6"/>
      <c r="N739" s="6"/>
      <c r="O739" s="6"/>
      <c r="P739" s="6"/>
      <c r="Q739" s="6"/>
      <c r="R739" s="6"/>
      <c r="S739" s="6"/>
      <c r="T739" s="6"/>
      <c r="U739" s="6"/>
      <c r="V739" s="6"/>
      <c r="W739" s="6"/>
      <c r="X739" s="6"/>
      <c r="Y739" s="6"/>
      <c r="Z739" s="6"/>
    </row>
    <row r="740" ht="12.0" customHeight="1">
      <c r="A740" s="6"/>
      <c r="B740" s="405"/>
      <c r="C740" s="406"/>
      <c r="D740" s="7"/>
      <c r="E740" s="407"/>
      <c r="F740" s="133"/>
      <c r="G740" s="221"/>
      <c r="H740" s="6"/>
      <c r="I740" s="6"/>
      <c r="J740" s="6"/>
      <c r="K740" s="6"/>
      <c r="L740" s="6"/>
      <c r="M740" s="6"/>
      <c r="N740" s="6"/>
      <c r="O740" s="6"/>
      <c r="P740" s="6"/>
      <c r="Q740" s="6"/>
      <c r="R740" s="6"/>
      <c r="S740" s="6"/>
      <c r="T740" s="6"/>
      <c r="U740" s="6"/>
      <c r="V740" s="6"/>
      <c r="W740" s="6"/>
      <c r="X740" s="6"/>
      <c r="Y740" s="6"/>
      <c r="Z740" s="6"/>
    </row>
    <row r="741" ht="12.0" customHeight="1">
      <c r="A741" s="6"/>
      <c r="B741" s="405"/>
      <c r="C741" s="406"/>
      <c r="D741" s="7"/>
      <c r="E741" s="407"/>
      <c r="F741" s="133"/>
      <c r="G741" s="221"/>
      <c r="H741" s="6"/>
      <c r="I741" s="6"/>
      <c r="J741" s="6"/>
      <c r="K741" s="6"/>
      <c r="L741" s="6"/>
      <c r="M741" s="6"/>
      <c r="N741" s="6"/>
      <c r="O741" s="6"/>
      <c r="P741" s="6"/>
      <c r="Q741" s="6"/>
      <c r="R741" s="6"/>
      <c r="S741" s="6"/>
      <c r="T741" s="6"/>
      <c r="U741" s="6"/>
      <c r="V741" s="6"/>
      <c r="W741" s="6"/>
      <c r="X741" s="6"/>
      <c r="Y741" s="6"/>
      <c r="Z741" s="6"/>
    </row>
    <row r="742" ht="12.0" customHeight="1">
      <c r="A742" s="6"/>
      <c r="B742" s="405"/>
      <c r="C742" s="406"/>
      <c r="D742" s="7"/>
      <c r="E742" s="407"/>
      <c r="F742" s="133"/>
      <c r="G742" s="221"/>
      <c r="H742" s="6"/>
      <c r="I742" s="6"/>
      <c r="J742" s="6"/>
      <c r="K742" s="6"/>
      <c r="L742" s="6"/>
      <c r="M742" s="6"/>
      <c r="N742" s="6"/>
      <c r="O742" s="6"/>
      <c r="P742" s="6"/>
      <c r="Q742" s="6"/>
      <c r="R742" s="6"/>
      <c r="S742" s="6"/>
      <c r="T742" s="6"/>
      <c r="U742" s="6"/>
      <c r="V742" s="6"/>
      <c r="W742" s="6"/>
      <c r="X742" s="6"/>
      <c r="Y742" s="6"/>
      <c r="Z742" s="6"/>
    </row>
    <row r="743" ht="12.0" customHeight="1">
      <c r="A743" s="6"/>
      <c r="B743" s="405"/>
      <c r="C743" s="406"/>
      <c r="D743" s="7"/>
      <c r="E743" s="407"/>
      <c r="F743" s="133"/>
      <c r="G743" s="221"/>
      <c r="H743" s="6"/>
      <c r="I743" s="6"/>
      <c r="J743" s="6"/>
      <c r="K743" s="6"/>
      <c r="L743" s="6"/>
      <c r="M743" s="6"/>
      <c r="N743" s="6"/>
      <c r="O743" s="6"/>
      <c r="P743" s="6"/>
      <c r="Q743" s="6"/>
      <c r="R743" s="6"/>
      <c r="S743" s="6"/>
      <c r="T743" s="6"/>
      <c r="U743" s="6"/>
      <c r="V743" s="6"/>
      <c r="W743" s="6"/>
      <c r="X743" s="6"/>
      <c r="Y743" s="6"/>
      <c r="Z743" s="6"/>
    </row>
    <row r="744" ht="12.0" customHeight="1">
      <c r="A744" s="6"/>
      <c r="B744" s="405"/>
      <c r="C744" s="406"/>
      <c r="D744" s="7"/>
      <c r="E744" s="407"/>
      <c r="F744" s="133"/>
      <c r="G744" s="221"/>
      <c r="H744" s="6"/>
      <c r="I744" s="6"/>
      <c r="J744" s="6"/>
      <c r="K744" s="6"/>
      <c r="L744" s="6"/>
      <c r="M744" s="6"/>
      <c r="N744" s="6"/>
      <c r="O744" s="6"/>
      <c r="P744" s="6"/>
      <c r="Q744" s="6"/>
      <c r="R744" s="6"/>
      <c r="S744" s="6"/>
      <c r="T744" s="6"/>
      <c r="U744" s="6"/>
      <c r="V744" s="6"/>
      <c r="W744" s="6"/>
      <c r="X744" s="6"/>
      <c r="Y744" s="6"/>
      <c r="Z744" s="6"/>
    </row>
    <row r="745" ht="12.0" customHeight="1">
      <c r="A745" s="6"/>
      <c r="B745" s="405"/>
      <c r="C745" s="406"/>
      <c r="D745" s="7"/>
      <c r="E745" s="407"/>
      <c r="F745" s="133"/>
      <c r="G745" s="221"/>
      <c r="H745" s="6"/>
      <c r="I745" s="6"/>
      <c r="J745" s="6"/>
      <c r="K745" s="6"/>
      <c r="L745" s="6"/>
      <c r="M745" s="6"/>
      <c r="N745" s="6"/>
      <c r="O745" s="6"/>
      <c r="P745" s="6"/>
      <c r="Q745" s="6"/>
      <c r="R745" s="6"/>
      <c r="S745" s="6"/>
      <c r="T745" s="6"/>
      <c r="U745" s="6"/>
      <c r="V745" s="6"/>
      <c r="W745" s="6"/>
      <c r="X745" s="6"/>
      <c r="Y745" s="6"/>
      <c r="Z745" s="6"/>
    </row>
    <row r="746" ht="12.0" customHeight="1">
      <c r="A746" s="6"/>
      <c r="B746" s="405"/>
      <c r="C746" s="406"/>
      <c r="D746" s="7"/>
      <c r="E746" s="407"/>
      <c r="F746" s="133"/>
      <c r="G746" s="221"/>
      <c r="H746" s="6"/>
      <c r="I746" s="6"/>
      <c r="J746" s="6"/>
      <c r="K746" s="6"/>
      <c r="L746" s="6"/>
      <c r="M746" s="6"/>
      <c r="N746" s="6"/>
      <c r="O746" s="6"/>
      <c r="P746" s="6"/>
      <c r="Q746" s="6"/>
      <c r="R746" s="6"/>
      <c r="S746" s="6"/>
      <c r="T746" s="6"/>
      <c r="U746" s="6"/>
      <c r="V746" s="6"/>
      <c r="W746" s="6"/>
      <c r="X746" s="6"/>
      <c r="Y746" s="6"/>
      <c r="Z746" s="6"/>
    </row>
    <row r="747" ht="12.0" customHeight="1">
      <c r="A747" s="6"/>
      <c r="B747" s="405"/>
      <c r="C747" s="406"/>
      <c r="D747" s="7"/>
      <c r="E747" s="407"/>
      <c r="F747" s="133"/>
      <c r="G747" s="221"/>
      <c r="H747" s="6"/>
      <c r="I747" s="6"/>
      <c r="J747" s="6"/>
      <c r="K747" s="6"/>
      <c r="L747" s="6"/>
      <c r="M747" s="6"/>
      <c r="N747" s="6"/>
      <c r="O747" s="6"/>
      <c r="P747" s="6"/>
      <c r="Q747" s="6"/>
      <c r="R747" s="6"/>
      <c r="S747" s="6"/>
      <c r="T747" s="6"/>
      <c r="U747" s="6"/>
      <c r="V747" s="6"/>
      <c r="W747" s="6"/>
      <c r="X747" s="6"/>
      <c r="Y747" s="6"/>
      <c r="Z747" s="6"/>
    </row>
    <row r="748" ht="12.0" customHeight="1">
      <c r="A748" s="6"/>
      <c r="B748" s="405"/>
      <c r="C748" s="406"/>
      <c r="D748" s="7"/>
      <c r="E748" s="407"/>
      <c r="F748" s="133"/>
      <c r="G748" s="221"/>
      <c r="H748" s="6"/>
      <c r="I748" s="6"/>
      <c r="J748" s="6"/>
      <c r="K748" s="6"/>
      <c r="L748" s="6"/>
      <c r="M748" s="6"/>
      <c r="N748" s="6"/>
      <c r="O748" s="6"/>
      <c r="P748" s="6"/>
      <c r="Q748" s="6"/>
      <c r="R748" s="6"/>
      <c r="S748" s="6"/>
      <c r="T748" s="6"/>
      <c r="U748" s="6"/>
      <c r="V748" s="6"/>
      <c r="W748" s="6"/>
      <c r="X748" s="6"/>
      <c r="Y748" s="6"/>
      <c r="Z748" s="6"/>
    </row>
    <row r="749" ht="12.0" customHeight="1">
      <c r="A749" s="6"/>
      <c r="B749" s="405"/>
      <c r="C749" s="406"/>
      <c r="D749" s="7"/>
      <c r="E749" s="407"/>
      <c r="F749" s="133"/>
      <c r="G749" s="221"/>
      <c r="H749" s="6"/>
      <c r="I749" s="6"/>
      <c r="J749" s="6"/>
      <c r="K749" s="6"/>
      <c r="L749" s="6"/>
      <c r="M749" s="6"/>
      <c r="N749" s="6"/>
      <c r="O749" s="6"/>
      <c r="P749" s="6"/>
      <c r="Q749" s="6"/>
      <c r="R749" s="6"/>
      <c r="S749" s="6"/>
      <c r="T749" s="6"/>
      <c r="U749" s="6"/>
      <c r="V749" s="6"/>
      <c r="W749" s="6"/>
      <c r="X749" s="6"/>
      <c r="Y749" s="6"/>
      <c r="Z749" s="6"/>
    </row>
    <row r="750" ht="12.0" customHeight="1">
      <c r="A750" s="6"/>
      <c r="B750" s="405"/>
      <c r="C750" s="406"/>
      <c r="D750" s="7"/>
      <c r="E750" s="407"/>
      <c r="F750" s="133"/>
      <c r="G750" s="221"/>
      <c r="H750" s="6"/>
      <c r="I750" s="6"/>
      <c r="J750" s="6"/>
      <c r="K750" s="6"/>
      <c r="L750" s="6"/>
      <c r="M750" s="6"/>
      <c r="N750" s="6"/>
      <c r="O750" s="6"/>
      <c r="P750" s="6"/>
      <c r="Q750" s="6"/>
      <c r="R750" s="6"/>
      <c r="S750" s="6"/>
      <c r="T750" s="6"/>
      <c r="U750" s="6"/>
      <c r="V750" s="6"/>
      <c r="W750" s="6"/>
      <c r="X750" s="6"/>
      <c r="Y750" s="6"/>
      <c r="Z750" s="6"/>
    </row>
    <row r="751" ht="12.0" customHeight="1">
      <c r="A751" s="6"/>
      <c r="B751" s="405"/>
      <c r="C751" s="406"/>
      <c r="D751" s="7"/>
      <c r="E751" s="407"/>
      <c r="F751" s="133"/>
      <c r="G751" s="221"/>
      <c r="H751" s="6"/>
      <c r="I751" s="6"/>
      <c r="J751" s="6"/>
      <c r="K751" s="6"/>
      <c r="L751" s="6"/>
      <c r="M751" s="6"/>
      <c r="N751" s="6"/>
      <c r="O751" s="6"/>
      <c r="P751" s="6"/>
      <c r="Q751" s="6"/>
      <c r="R751" s="6"/>
      <c r="S751" s="6"/>
      <c r="T751" s="6"/>
      <c r="U751" s="6"/>
      <c r="V751" s="6"/>
      <c r="W751" s="6"/>
      <c r="X751" s="6"/>
      <c r="Y751" s="6"/>
      <c r="Z751" s="6"/>
    </row>
    <row r="752" ht="12.0" customHeight="1">
      <c r="A752" s="6"/>
      <c r="B752" s="405"/>
      <c r="C752" s="406"/>
      <c r="D752" s="7"/>
      <c r="E752" s="407"/>
      <c r="F752" s="133"/>
      <c r="G752" s="221"/>
      <c r="H752" s="6"/>
      <c r="I752" s="6"/>
      <c r="J752" s="6"/>
      <c r="K752" s="6"/>
      <c r="L752" s="6"/>
      <c r="M752" s="6"/>
      <c r="N752" s="6"/>
      <c r="O752" s="6"/>
      <c r="P752" s="6"/>
      <c r="Q752" s="6"/>
      <c r="R752" s="6"/>
      <c r="S752" s="6"/>
      <c r="T752" s="6"/>
      <c r="U752" s="6"/>
      <c r="V752" s="6"/>
      <c r="W752" s="6"/>
      <c r="X752" s="6"/>
      <c r="Y752" s="6"/>
      <c r="Z752" s="6"/>
    </row>
    <row r="753" ht="12.0" customHeight="1">
      <c r="A753" s="6"/>
      <c r="B753" s="405"/>
      <c r="C753" s="406"/>
      <c r="D753" s="7"/>
      <c r="E753" s="407"/>
      <c r="F753" s="133"/>
      <c r="G753" s="221"/>
      <c r="H753" s="6"/>
      <c r="I753" s="6"/>
      <c r="J753" s="6"/>
      <c r="K753" s="6"/>
      <c r="L753" s="6"/>
      <c r="M753" s="6"/>
      <c r="N753" s="6"/>
      <c r="O753" s="6"/>
      <c r="P753" s="6"/>
      <c r="Q753" s="6"/>
      <c r="R753" s="6"/>
      <c r="S753" s="6"/>
      <c r="T753" s="6"/>
      <c r="U753" s="6"/>
      <c r="V753" s="6"/>
      <c r="W753" s="6"/>
      <c r="X753" s="6"/>
      <c r="Y753" s="6"/>
      <c r="Z753" s="6"/>
    </row>
    <row r="754" ht="12.0" customHeight="1">
      <c r="A754" s="6"/>
      <c r="B754" s="405"/>
      <c r="C754" s="406"/>
      <c r="D754" s="7"/>
      <c r="E754" s="407"/>
      <c r="F754" s="133"/>
      <c r="G754" s="221"/>
      <c r="H754" s="6"/>
      <c r="I754" s="6"/>
      <c r="J754" s="6"/>
      <c r="K754" s="6"/>
      <c r="L754" s="6"/>
      <c r="M754" s="6"/>
      <c r="N754" s="6"/>
      <c r="O754" s="6"/>
      <c r="P754" s="6"/>
      <c r="Q754" s="6"/>
      <c r="R754" s="6"/>
      <c r="S754" s="6"/>
      <c r="T754" s="6"/>
      <c r="U754" s="6"/>
      <c r="V754" s="6"/>
      <c r="W754" s="6"/>
      <c r="X754" s="6"/>
      <c r="Y754" s="6"/>
      <c r="Z754" s="6"/>
    </row>
    <row r="755" ht="12.0" customHeight="1">
      <c r="A755" s="6"/>
      <c r="B755" s="405"/>
      <c r="C755" s="406"/>
      <c r="D755" s="7"/>
      <c r="E755" s="407"/>
      <c r="F755" s="133"/>
      <c r="G755" s="221"/>
      <c r="H755" s="6"/>
      <c r="I755" s="6"/>
      <c r="J755" s="6"/>
      <c r="K755" s="6"/>
      <c r="L755" s="6"/>
      <c r="M755" s="6"/>
      <c r="N755" s="6"/>
      <c r="O755" s="6"/>
      <c r="P755" s="6"/>
      <c r="Q755" s="6"/>
      <c r="R755" s="6"/>
      <c r="S755" s="6"/>
      <c r="T755" s="6"/>
      <c r="U755" s="6"/>
      <c r="V755" s="6"/>
      <c r="W755" s="6"/>
      <c r="X755" s="6"/>
      <c r="Y755" s="6"/>
      <c r="Z755" s="6"/>
    </row>
    <row r="756" ht="12.0" customHeight="1">
      <c r="A756" s="6"/>
      <c r="B756" s="405"/>
      <c r="C756" s="406"/>
      <c r="D756" s="7"/>
      <c r="E756" s="407"/>
      <c r="F756" s="133"/>
      <c r="G756" s="221"/>
      <c r="H756" s="6"/>
      <c r="I756" s="6"/>
      <c r="J756" s="6"/>
      <c r="K756" s="6"/>
      <c r="L756" s="6"/>
      <c r="M756" s="6"/>
      <c r="N756" s="6"/>
      <c r="O756" s="6"/>
      <c r="P756" s="6"/>
      <c r="Q756" s="6"/>
      <c r="R756" s="6"/>
      <c r="S756" s="6"/>
      <c r="T756" s="6"/>
      <c r="U756" s="6"/>
      <c r="V756" s="6"/>
      <c r="W756" s="6"/>
      <c r="X756" s="6"/>
      <c r="Y756" s="6"/>
      <c r="Z756" s="6"/>
    </row>
    <row r="757" ht="12.0" customHeight="1">
      <c r="A757" s="6"/>
      <c r="B757" s="405"/>
      <c r="C757" s="406"/>
      <c r="D757" s="7"/>
      <c r="E757" s="407"/>
      <c r="F757" s="133"/>
      <c r="G757" s="221"/>
      <c r="H757" s="6"/>
      <c r="I757" s="6"/>
      <c r="J757" s="6"/>
      <c r="K757" s="6"/>
      <c r="L757" s="6"/>
      <c r="M757" s="6"/>
      <c r="N757" s="6"/>
      <c r="O757" s="6"/>
      <c r="P757" s="6"/>
      <c r="Q757" s="6"/>
      <c r="R757" s="6"/>
      <c r="S757" s="6"/>
      <c r="T757" s="6"/>
      <c r="U757" s="6"/>
      <c r="V757" s="6"/>
      <c r="W757" s="6"/>
      <c r="X757" s="6"/>
      <c r="Y757" s="6"/>
      <c r="Z757" s="6"/>
    </row>
    <row r="758" ht="12.0" customHeight="1">
      <c r="A758" s="6"/>
      <c r="B758" s="405"/>
      <c r="C758" s="406"/>
      <c r="D758" s="7"/>
      <c r="E758" s="407"/>
      <c r="F758" s="133"/>
      <c r="G758" s="221"/>
      <c r="H758" s="6"/>
      <c r="I758" s="6"/>
      <c r="J758" s="6"/>
      <c r="K758" s="6"/>
      <c r="L758" s="6"/>
      <c r="M758" s="6"/>
      <c r="N758" s="6"/>
      <c r="O758" s="6"/>
      <c r="P758" s="6"/>
      <c r="Q758" s="6"/>
      <c r="R758" s="6"/>
      <c r="S758" s="6"/>
      <c r="T758" s="6"/>
      <c r="U758" s="6"/>
      <c r="V758" s="6"/>
      <c r="W758" s="6"/>
      <c r="X758" s="6"/>
      <c r="Y758" s="6"/>
      <c r="Z758" s="6"/>
    </row>
    <row r="759" ht="12.0" customHeight="1">
      <c r="A759" s="6"/>
      <c r="B759" s="405"/>
      <c r="C759" s="406"/>
      <c r="D759" s="7"/>
      <c r="E759" s="407"/>
      <c r="F759" s="133"/>
      <c r="G759" s="221"/>
      <c r="H759" s="6"/>
      <c r="I759" s="6"/>
      <c r="J759" s="6"/>
      <c r="K759" s="6"/>
      <c r="L759" s="6"/>
      <c r="M759" s="6"/>
      <c r="N759" s="6"/>
      <c r="O759" s="6"/>
      <c r="P759" s="6"/>
      <c r="Q759" s="6"/>
      <c r="R759" s="6"/>
      <c r="S759" s="6"/>
      <c r="T759" s="6"/>
      <c r="U759" s="6"/>
      <c r="V759" s="6"/>
      <c r="W759" s="6"/>
      <c r="X759" s="6"/>
      <c r="Y759" s="6"/>
      <c r="Z759" s="6"/>
    </row>
    <row r="760" ht="12.0" customHeight="1">
      <c r="A760" s="6"/>
      <c r="B760" s="405"/>
      <c r="C760" s="406"/>
      <c r="D760" s="7"/>
      <c r="E760" s="407"/>
      <c r="F760" s="133"/>
      <c r="G760" s="221"/>
      <c r="H760" s="6"/>
      <c r="I760" s="6"/>
      <c r="J760" s="6"/>
      <c r="K760" s="6"/>
      <c r="L760" s="6"/>
      <c r="M760" s="6"/>
      <c r="N760" s="6"/>
      <c r="O760" s="6"/>
      <c r="P760" s="6"/>
      <c r="Q760" s="6"/>
      <c r="R760" s="6"/>
      <c r="S760" s="6"/>
      <c r="T760" s="6"/>
      <c r="U760" s="6"/>
      <c r="V760" s="6"/>
      <c r="W760" s="6"/>
      <c r="X760" s="6"/>
      <c r="Y760" s="6"/>
      <c r="Z760" s="6"/>
    </row>
    <row r="761" ht="12.0" customHeight="1">
      <c r="A761" s="6"/>
      <c r="B761" s="405"/>
      <c r="C761" s="406"/>
      <c r="D761" s="7"/>
      <c r="E761" s="407"/>
      <c r="F761" s="133"/>
      <c r="G761" s="221"/>
      <c r="H761" s="6"/>
      <c r="I761" s="6"/>
      <c r="J761" s="6"/>
      <c r="K761" s="6"/>
      <c r="L761" s="6"/>
      <c r="M761" s="6"/>
      <c r="N761" s="6"/>
      <c r="O761" s="6"/>
      <c r="P761" s="6"/>
      <c r="Q761" s="6"/>
      <c r="R761" s="6"/>
      <c r="S761" s="6"/>
      <c r="T761" s="6"/>
      <c r="U761" s="6"/>
      <c r="V761" s="6"/>
      <c r="W761" s="6"/>
      <c r="X761" s="6"/>
      <c r="Y761" s="6"/>
      <c r="Z761" s="6"/>
    </row>
    <row r="762" ht="12.0" customHeight="1">
      <c r="A762" s="6"/>
      <c r="B762" s="405"/>
      <c r="C762" s="406"/>
      <c r="D762" s="7"/>
      <c r="E762" s="407"/>
      <c r="F762" s="133"/>
      <c r="G762" s="221"/>
      <c r="H762" s="6"/>
      <c r="I762" s="6"/>
      <c r="J762" s="6"/>
      <c r="K762" s="6"/>
      <c r="L762" s="6"/>
      <c r="M762" s="6"/>
      <c r="N762" s="6"/>
      <c r="O762" s="6"/>
      <c r="P762" s="6"/>
      <c r="Q762" s="6"/>
      <c r="R762" s="6"/>
      <c r="S762" s="6"/>
      <c r="T762" s="6"/>
      <c r="U762" s="6"/>
      <c r="V762" s="6"/>
      <c r="W762" s="6"/>
      <c r="X762" s="6"/>
      <c r="Y762" s="6"/>
      <c r="Z762" s="6"/>
    </row>
    <row r="763" ht="12.0" customHeight="1">
      <c r="A763" s="6"/>
      <c r="B763" s="405"/>
      <c r="C763" s="406"/>
      <c r="D763" s="7"/>
      <c r="E763" s="407"/>
      <c r="F763" s="133"/>
      <c r="G763" s="221"/>
      <c r="H763" s="6"/>
      <c r="I763" s="6"/>
      <c r="J763" s="6"/>
      <c r="K763" s="6"/>
      <c r="L763" s="6"/>
      <c r="M763" s="6"/>
      <c r="N763" s="6"/>
      <c r="O763" s="6"/>
      <c r="P763" s="6"/>
      <c r="Q763" s="6"/>
      <c r="R763" s="6"/>
      <c r="S763" s="6"/>
      <c r="T763" s="6"/>
      <c r="U763" s="6"/>
      <c r="V763" s="6"/>
      <c r="W763" s="6"/>
      <c r="X763" s="6"/>
      <c r="Y763" s="6"/>
      <c r="Z763" s="6"/>
    </row>
    <row r="764" ht="12.0" customHeight="1">
      <c r="A764" s="6"/>
      <c r="B764" s="405"/>
      <c r="C764" s="406"/>
      <c r="D764" s="7"/>
      <c r="E764" s="407"/>
      <c r="F764" s="133"/>
      <c r="G764" s="221"/>
      <c r="H764" s="6"/>
      <c r="I764" s="6"/>
      <c r="J764" s="6"/>
      <c r="K764" s="6"/>
      <c r="L764" s="6"/>
      <c r="M764" s="6"/>
      <c r="N764" s="6"/>
      <c r="O764" s="6"/>
      <c r="P764" s="6"/>
      <c r="Q764" s="6"/>
      <c r="R764" s="6"/>
      <c r="S764" s="6"/>
      <c r="T764" s="6"/>
      <c r="U764" s="6"/>
      <c r="V764" s="6"/>
      <c r="W764" s="6"/>
      <c r="X764" s="6"/>
      <c r="Y764" s="6"/>
      <c r="Z764" s="6"/>
    </row>
    <row r="765" ht="12.0" customHeight="1">
      <c r="A765" s="6"/>
      <c r="B765" s="405"/>
      <c r="C765" s="406"/>
      <c r="D765" s="7"/>
      <c r="E765" s="407"/>
      <c r="F765" s="133"/>
      <c r="G765" s="221"/>
      <c r="H765" s="6"/>
      <c r="I765" s="6"/>
      <c r="J765" s="6"/>
      <c r="K765" s="6"/>
      <c r="L765" s="6"/>
      <c r="M765" s="6"/>
      <c r="N765" s="6"/>
      <c r="O765" s="6"/>
      <c r="P765" s="6"/>
      <c r="Q765" s="6"/>
      <c r="R765" s="6"/>
      <c r="S765" s="6"/>
      <c r="T765" s="6"/>
      <c r="U765" s="6"/>
      <c r="V765" s="6"/>
      <c r="W765" s="6"/>
      <c r="X765" s="6"/>
      <c r="Y765" s="6"/>
      <c r="Z765" s="6"/>
    </row>
    <row r="766" ht="12.0" customHeight="1">
      <c r="A766" s="6"/>
      <c r="B766" s="405"/>
      <c r="C766" s="406"/>
      <c r="D766" s="7"/>
      <c r="E766" s="407"/>
      <c r="F766" s="133"/>
      <c r="G766" s="221"/>
      <c r="H766" s="6"/>
      <c r="I766" s="6"/>
      <c r="J766" s="6"/>
      <c r="K766" s="6"/>
      <c r="L766" s="6"/>
      <c r="M766" s="6"/>
      <c r="N766" s="6"/>
      <c r="O766" s="6"/>
      <c r="P766" s="6"/>
      <c r="Q766" s="6"/>
      <c r="R766" s="6"/>
      <c r="S766" s="6"/>
      <c r="T766" s="6"/>
      <c r="U766" s="6"/>
      <c r="V766" s="6"/>
      <c r="W766" s="6"/>
      <c r="X766" s="6"/>
      <c r="Y766" s="6"/>
      <c r="Z766" s="6"/>
    </row>
    <row r="767" ht="12.0" customHeight="1">
      <c r="A767" s="6"/>
      <c r="B767" s="405"/>
      <c r="C767" s="406"/>
      <c r="D767" s="7"/>
      <c r="E767" s="407"/>
      <c r="F767" s="133"/>
      <c r="G767" s="221"/>
      <c r="H767" s="6"/>
      <c r="I767" s="6"/>
      <c r="J767" s="6"/>
      <c r="K767" s="6"/>
      <c r="L767" s="6"/>
      <c r="M767" s="6"/>
      <c r="N767" s="6"/>
      <c r="O767" s="6"/>
      <c r="P767" s="6"/>
      <c r="Q767" s="6"/>
      <c r="R767" s="6"/>
      <c r="S767" s="6"/>
      <c r="T767" s="6"/>
      <c r="U767" s="6"/>
      <c r="V767" s="6"/>
      <c r="W767" s="6"/>
      <c r="X767" s="6"/>
      <c r="Y767" s="6"/>
      <c r="Z767" s="6"/>
    </row>
    <row r="768" ht="12.0" customHeight="1">
      <c r="A768" s="6"/>
      <c r="B768" s="405"/>
      <c r="C768" s="406"/>
      <c r="D768" s="7"/>
      <c r="E768" s="407"/>
      <c r="F768" s="133"/>
      <c r="G768" s="221"/>
      <c r="H768" s="6"/>
      <c r="I768" s="6"/>
      <c r="J768" s="6"/>
      <c r="K768" s="6"/>
      <c r="L768" s="6"/>
      <c r="M768" s="6"/>
      <c r="N768" s="6"/>
      <c r="O768" s="6"/>
      <c r="P768" s="6"/>
      <c r="Q768" s="6"/>
      <c r="R768" s="6"/>
      <c r="S768" s="6"/>
      <c r="T768" s="6"/>
      <c r="U768" s="6"/>
      <c r="V768" s="6"/>
      <c r="W768" s="6"/>
      <c r="X768" s="6"/>
      <c r="Y768" s="6"/>
      <c r="Z768" s="6"/>
    </row>
    <row r="769" ht="12.0" customHeight="1">
      <c r="A769" s="6"/>
      <c r="B769" s="405"/>
      <c r="C769" s="406"/>
      <c r="D769" s="7"/>
      <c r="E769" s="407"/>
      <c r="F769" s="133"/>
      <c r="G769" s="221"/>
      <c r="H769" s="6"/>
      <c r="I769" s="6"/>
      <c r="J769" s="6"/>
      <c r="K769" s="6"/>
      <c r="L769" s="6"/>
      <c r="M769" s="6"/>
      <c r="N769" s="6"/>
      <c r="O769" s="6"/>
      <c r="P769" s="6"/>
      <c r="Q769" s="6"/>
      <c r="R769" s="6"/>
      <c r="S769" s="6"/>
      <c r="T769" s="6"/>
      <c r="U769" s="6"/>
      <c r="V769" s="6"/>
      <c r="W769" s="6"/>
      <c r="X769" s="6"/>
      <c r="Y769" s="6"/>
      <c r="Z769" s="6"/>
    </row>
    <row r="770" ht="12.0" customHeight="1">
      <c r="A770" s="6"/>
      <c r="B770" s="405"/>
      <c r="C770" s="406"/>
      <c r="D770" s="7"/>
      <c r="E770" s="407"/>
      <c r="F770" s="133"/>
      <c r="G770" s="221"/>
      <c r="H770" s="6"/>
      <c r="I770" s="6"/>
      <c r="J770" s="6"/>
      <c r="K770" s="6"/>
      <c r="L770" s="6"/>
      <c r="M770" s="6"/>
      <c r="N770" s="6"/>
      <c r="O770" s="6"/>
      <c r="P770" s="6"/>
      <c r="Q770" s="6"/>
      <c r="R770" s="6"/>
      <c r="S770" s="6"/>
      <c r="T770" s="6"/>
      <c r="U770" s="6"/>
      <c r="V770" s="6"/>
      <c r="W770" s="6"/>
      <c r="X770" s="6"/>
      <c r="Y770" s="6"/>
      <c r="Z770" s="6"/>
    </row>
    <row r="771" ht="12.0" customHeight="1">
      <c r="A771" s="6"/>
      <c r="B771" s="405"/>
      <c r="C771" s="406"/>
      <c r="D771" s="7"/>
      <c r="E771" s="407"/>
      <c r="F771" s="133"/>
      <c r="G771" s="221"/>
      <c r="H771" s="6"/>
      <c r="I771" s="6"/>
      <c r="J771" s="6"/>
      <c r="K771" s="6"/>
      <c r="L771" s="6"/>
      <c r="M771" s="6"/>
      <c r="N771" s="6"/>
      <c r="O771" s="6"/>
      <c r="P771" s="6"/>
      <c r="Q771" s="6"/>
      <c r="R771" s="6"/>
      <c r="S771" s="6"/>
      <c r="T771" s="6"/>
      <c r="U771" s="6"/>
      <c r="V771" s="6"/>
      <c r="W771" s="6"/>
      <c r="X771" s="6"/>
      <c r="Y771" s="6"/>
      <c r="Z771" s="6"/>
    </row>
    <row r="772" ht="12.0" customHeight="1">
      <c r="A772" s="6"/>
      <c r="B772" s="405"/>
      <c r="C772" s="406"/>
      <c r="D772" s="7"/>
      <c r="E772" s="407"/>
      <c r="F772" s="133"/>
      <c r="G772" s="221"/>
      <c r="H772" s="6"/>
      <c r="I772" s="6"/>
      <c r="J772" s="6"/>
      <c r="K772" s="6"/>
      <c r="L772" s="6"/>
      <c r="M772" s="6"/>
      <c r="N772" s="6"/>
      <c r="O772" s="6"/>
      <c r="P772" s="6"/>
      <c r="Q772" s="6"/>
      <c r="R772" s="6"/>
      <c r="S772" s="6"/>
      <c r="T772" s="6"/>
      <c r="U772" s="6"/>
      <c r="V772" s="6"/>
      <c r="W772" s="6"/>
      <c r="X772" s="6"/>
      <c r="Y772" s="6"/>
      <c r="Z772" s="6"/>
    </row>
    <row r="773" ht="12.0" customHeight="1">
      <c r="A773" s="6"/>
      <c r="B773" s="405"/>
      <c r="C773" s="406"/>
      <c r="D773" s="7"/>
      <c r="E773" s="407"/>
      <c r="F773" s="133"/>
      <c r="G773" s="221"/>
      <c r="H773" s="6"/>
      <c r="I773" s="6"/>
      <c r="J773" s="6"/>
      <c r="K773" s="6"/>
      <c r="L773" s="6"/>
      <c r="M773" s="6"/>
      <c r="N773" s="6"/>
      <c r="O773" s="6"/>
      <c r="P773" s="6"/>
      <c r="Q773" s="6"/>
      <c r="R773" s="6"/>
      <c r="S773" s="6"/>
      <c r="T773" s="6"/>
      <c r="U773" s="6"/>
      <c r="V773" s="6"/>
      <c r="W773" s="6"/>
      <c r="X773" s="6"/>
      <c r="Y773" s="6"/>
      <c r="Z773" s="6"/>
    </row>
    <row r="774" ht="12.0" customHeight="1">
      <c r="A774" s="6"/>
      <c r="B774" s="405"/>
      <c r="C774" s="406"/>
      <c r="D774" s="7"/>
      <c r="E774" s="407"/>
      <c r="F774" s="133"/>
      <c r="G774" s="221"/>
      <c r="H774" s="6"/>
      <c r="I774" s="6"/>
      <c r="J774" s="6"/>
      <c r="K774" s="6"/>
      <c r="L774" s="6"/>
      <c r="M774" s="6"/>
      <c r="N774" s="6"/>
      <c r="O774" s="6"/>
      <c r="P774" s="6"/>
      <c r="Q774" s="6"/>
      <c r="R774" s="6"/>
      <c r="S774" s="6"/>
      <c r="T774" s="6"/>
      <c r="U774" s="6"/>
      <c r="V774" s="6"/>
      <c r="W774" s="6"/>
      <c r="X774" s="6"/>
      <c r="Y774" s="6"/>
      <c r="Z774" s="6"/>
    </row>
    <row r="775" ht="12.0" customHeight="1">
      <c r="A775" s="6"/>
      <c r="B775" s="405"/>
      <c r="C775" s="406"/>
      <c r="D775" s="7"/>
      <c r="E775" s="407"/>
      <c r="F775" s="133"/>
      <c r="G775" s="221"/>
      <c r="H775" s="6"/>
      <c r="I775" s="6"/>
      <c r="J775" s="6"/>
      <c r="K775" s="6"/>
      <c r="L775" s="6"/>
      <c r="M775" s="6"/>
      <c r="N775" s="6"/>
      <c r="O775" s="6"/>
      <c r="P775" s="6"/>
      <c r="Q775" s="6"/>
      <c r="R775" s="6"/>
      <c r="S775" s="6"/>
      <c r="T775" s="6"/>
      <c r="U775" s="6"/>
      <c r="V775" s="6"/>
      <c r="W775" s="6"/>
      <c r="X775" s="6"/>
      <c r="Y775" s="6"/>
      <c r="Z775" s="6"/>
    </row>
    <row r="776" ht="12.0" customHeight="1">
      <c r="A776" s="6"/>
      <c r="B776" s="405"/>
      <c r="C776" s="406"/>
      <c r="D776" s="7"/>
      <c r="E776" s="407"/>
      <c r="F776" s="133"/>
      <c r="G776" s="221"/>
      <c r="H776" s="6"/>
      <c r="I776" s="6"/>
      <c r="J776" s="6"/>
      <c r="K776" s="6"/>
      <c r="L776" s="6"/>
      <c r="M776" s="6"/>
      <c r="N776" s="6"/>
      <c r="O776" s="6"/>
      <c r="P776" s="6"/>
      <c r="Q776" s="6"/>
      <c r="R776" s="6"/>
      <c r="S776" s="6"/>
      <c r="T776" s="6"/>
      <c r="U776" s="6"/>
      <c r="V776" s="6"/>
      <c r="W776" s="6"/>
      <c r="X776" s="6"/>
      <c r="Y776" s="6"/>
      <c r="Z776" s="6"/>
    </row>
    <row r="777" ht="12.0" customHeight="1">
      <c r="A777" s="6"/>
      <c r="B777" s="405"/>
      <c r="C777" s="406"/>
      <c r="D777" s="7"/>
      <c r="E777" s="407"/>
      <c r="F777" s="133"/>
      <c r="G777" s="221"/>
      <c r="H777" s="6"/>
      <c r="I777" s="6"/>
      <c r="J777" s="6"/>
      <c r="K777" s="6"/>
      <c r="L777" s="6"/>
      <c r="M777" s="6"/>
      <c r="N777" s="6"/>
      <c r="O777" s="6"/>
      <c r="P777" s="6"/>
      <c r="Q777" s="6"/>
      <c r="R777" s="6"/>
      <c r="S777" s="6"/>
      <c r="T777" s="6"/>
      <c r="U777" s="6"/>
      <c r="V777" s="6"/>
      <c r="W777" s="6"/>
      <c r="X777" s="6"/>
      <c r="Y777" s="6"/>
      <c r="Z777" s="6"/>
    </row>
    <row r="778" ht="12.0" customHeight="1">
      <c r="A778" s="6"/>
      <c r="B778" s="405"/>
      <c r="C778" s="406"/>
      <c r="D778" s="7"/>
      <c r="E778" s="407"/>
      <c r="F778" s="133"/>
      <c r="G778" s="221"/>
      <c r="H778" s="6"/>
      <c r="I778" s="6"/>
      <c r="J778" s="6"/>
      <c r="K778" s="6"/>
      <c r="L778" s="6"/>
      <c r="M778" s="6"/>
      <c r="N778" s="6"/>
      <c r="O778" s="6"/>
      <c r="P778" s="6"/>
      <c r="Q778" s="6"/>
      <c r="R778" s="6"/>
      <c r="S778" s="6"/>
      <c r="T778" s="6"/>
      <c r="U778" s="6"/>
      <c r="V778" s="6"/>
      <c r="W778" s="6"/>
      <c r="X778" s="6"/>
      <c r="Y778" s="6"/>
      <c r="Z778" s="6"/>
    </row>
    <row r="779" ht="12.0" customHeight="1">
      <c r="A779" s="6"/>
      <c r="B779" s="405"/>
      <c r="C779" s="406"/>
      <c r="D779" s="7"/>
      <c r="E779" s="407"/>
      <c r="F779" s="133"/>
      <c r="G779" s="221"/>
      <c r="H779" s="6"/>
      <c r="I779" s="6"/>
      <c r="J779" s="6"/>
      <c r="K779" s="6"/>
      <c r="L779" s="6"/>
      <c r="M779" s="6"/>
      <c r="N779" s="6"/>
      <c r="O779" s="6"/>
      <c r="P779" s="6"/>
      <c r="Q779" s="6"/>
      <c r="R779" s="6"/>
      <c r="S779" s="6"/>
      <c r="T779" s="6"/>
      <c r="U779" s="6"/>
      <c r="V779" s="6"/>
      <c r="W779" s="6"/>
      <c r="X779" s="6"/>
      <c r="Y779" s="6"/>
      <c r="Z779" s="6"/>
    </row>
    <row r="780" ht="12.0" customHeight="1">
      <c r="A780" s="6"/>
      <c r="B780" s="405"/>
      <c r="C780" s="406"/>
      <c r="D780" s="7"/>
      <c r="E780" s="407"/>
      <c r="F780" s="133"/>
      <c r="G780" s="221"/>
      <c r="H780" s="6"/>
      <c r="I780" s="6"/>
      <c r="J780" s="6"/>
      <c r="K780" s="6"/>
      <c r="L780" s="6"/>
      <c r="M780" s="6"/>
      <c r="N780" s="6"/>
      <c r="O780" s="6"/>
      <c r="P780" s="6"/>
      <c r="Q780" s="6"/>
      <c r="R780" s="6"/>
      <c r="S780" s="6"/>
      <c r="T780" s="6"/>
      <c r="U780" s="6"/>
      <c r="V780" s="6"/>
      <c r="W780" s="6"/>
      <c r="X780" s="6"/>
      <c r="Y780" s="6"/>
      <c r="Z780" s="6"/>
    </row>
    <row r="781" ht="12.0" customHeight="1">
      <c r="A781" s="6"/>
      <c r="B781" s="405"/>
      <c r="C781" s="406"/>
      <c r="D781" s="7"/>
      <c r="E781" s="407"/>
      <c r="F781" s="133"/>
      <c r="G781" s="221"/>
      <c r="H781" s="6"/>
      <c r="I781" s="6"/>
      <c r="J781" s="6"/>
      <c r="K781" s="6"/>
      <c r="L781" s="6"/>
      <c r="M781" s="6"/>
      <c r="N781" s="6"/>
      <c r="O781" s="6"/>
      <c r="P781" s="6"/>
      <c r="Q781" s="6"/>
      <c r="R781" s="6"/>
      <c r="S781" s="6"/>
      <c r="T781" s="6"/>
      <c r="U781" s="6"/>
      <c r="V781" s="6"/>
      <c r="W781" s="6"/>
      <c r="X781" s="6"/>
      <c r="Y781" s="6"/>
      <c r="Z781" s="6"/>
    </row>
    <row r="782" ht="12.0" customHeight="1">
      <c r="A782" s="6"/>
      <c r="B782" s="405"/>
      <c r="C782" s="406"/>
      <c r="D782" s="7"/>
      <c r="E782" s="407"/>
      <c r="F782" s="133"/>
      <c r="G782" s="221"/>
      <c r="H782" s="6"/>
      <c r="I782" s="6"/>
      <c r="J782" s="6"/>
      <c r="K782" s="6"/>
      <c r="L782" s="6"/>
      <c r="M782" s="6"/>
      <c r="N782" s="6"/>
      <c r="O782" s="6"/>
      <c r="P782" s="6"/>
      <c r="Q782" s="6"/>
      <c r="R782" s="6"/>
      <c r="S782" s="6"/>
      <c r="T782" s="6"/>
      <c r="U782" s="6"/>
      <c r="V782" s="6"/>
      <c r="W782" s="6"/>
      <c r="X782" s="6"/>
      <c r="Y782" s="6"/>
      <c r="Z782" s="6"/>
    </row>
    <row r="783" ht="12.0" customHeight="1">
      <c r="A783" s="6"/>
      <c r="B783" s="405"/>
      <c r="C783" s="406"/>
      <c r="D783" s="7"/>
      <c r="E783" s="407"/>
      <c r="F783" s="133"/>
      <c r="G783" s="221"/>
      <c r="H783" s="6"/>
      <c r="I783" s="6"/>
      <c r="J783" s="6"/>
      <c r="K783" s="6"/>
      <c r="L783" s="6"/>
      <c r="M783" s="6"/>
      <c r="N783" s="6"/>
      <c r="O783" s="6"/>
      <c r="P783" s="6"/>
      <c r="Q783" s="6"/>
      <c r="R783" s="6"/>
      <c r="S783" s="6"/>
      <c r="T783" s="6"/>
      <c r="U783" s="6"/>
      <c r="V783" s="6"/>
      <c r="W783" s="6"/>
      <c r="X783" s="6"/>
      <c r="Y783" s="6"/>
      <c r="Z783" s="6"/>
    </row>
    <row r="784" ht="12.0" customHeight="1">
      <c r="A784" s="6"/>
      <c r="B784" s="405"/>
      <c r="C784" s="406"/>
      <c r="D784" s="7"/>
      <c r="E784" s="407"/>
      <c r="F784" s="133"/>
      <c r="G784" s="221"/>
      <c r="H784" s="6"/>
      <c r="I784" s="6"/>
      <c r="J784" s="6"/>
      <c r="K784" s="6"/>
      <c r="L784" s="6"/>
      <c r="M784" s="6"/>
      <c r="N784" s="6"/>
      <c r="O784" s="6"/>
      <c r="P784" s="6"/>
      <c r="Q784" s="6"/>
      <c r="R784" s="6"/>
      <c r="S784" s="6"/>
      <c r="T784" s="6"/>
      <c r="U784" s="6"/>
      <c r="V784" s="6"/>
      <c r="W784" s="6"/>
      <c r="X784" s="6"/>
      <c r="Y784" s="6"/>
      <c r="Z784" s="6"/>
    </row>
    <row r="785" ht="12.0" customHeight="1">
      <c r="A785" s="6"/>
      <c r="B785" s="405"/>
      <c r="C785" s="406"/>
      <c r="D785" s="7"/>
      <c r="E785" s="407"/>
      <c r="F785" s="133"/>
      <c r="G785" s="221"/>
      <c r="H785" s="6"/>
      <c r="I785" s="6"/>
      <c r="J785" s="6"/>
      <c r="K785" s="6"/>
      <c r="L785" s="6"/>
      <c r="M785" s="6"/>
      <c r="N785" s="6"/>
      <c r="O785" s="6"/>
      <c r="P785" s="6"/>
      <c r="Q785" s="6"/>
      <c r="R785" s="6"/>
      <c r="S785" s="6"/>
      <c r="T785" s="6"/>
      <c r="U785" s="6"/>
      <c r="V785" s="6"/>
      <c r="W785" s="6"/>
      <c r="X785" s="6"/>
      <c r="Y785" s="6"/>
      <c r="Z785" s="6"/>
    </row>
    <row r="786" ht="12.0" customHeight="1">
      <c r="A786" s="6"/>
      <c r="B786" s="405"/>
      <c r="C786" s="406"/>
      <c r="D786" s="7"/>
      <c r="E786" s="407"/>
      <c r="F786" s="133"/>
      <c r="G786" s="221"/>
      <c r="H786" s="6"/>
      <c r="I786" s="6"/>
      <c r="J786" s="6"/>
      <c r="K786" s="6"/>
      <c r="L786" s="6"/>
      <c r="M786" s="6"/>
      <c r="N786" s="6"/>
      <c r="O786" s="6"/>
      <c r="P786" s="6"/>
      <c r="Q786" s="6"/>
      <c r="R786" s="6"/>
      <c r="S786" s="6"/>
      <c r="T786" s="6"/>
      <c r="U786" s="6"/>
      <c r="V786" s="6"/>
      <c r="W786" s="6"/>
      <c r="X786" s="6"/>
      <c r="Y786" s="6"/>
      <c r="Z786" s="6"/>
    </row>
    <row r="787" ht="12.0" customHeight="1">
      <c r="A787" s="6"/>
      <c r="B787" s="405"/>
      <c r="C787" s="406"/>
      <c r="D787" s="7"/>
      <c r="E787" s="407"/>
      <c r="F787" s="133"/>
      <c r="G787" s="221"/>
      <c r="H787" s="6"/>
      <c r="I787" s="6"/>
      <c r="J787" s="6"/>
      <c r="K787" s="6"/>
      <c r="L787" s="6"/>
      <c r="M787" s="6"/>
      <c r="N787" s="6"/>
      <c r="O787" s="6"/>
      <c r="P787" s="6"/>
      <c r="Q787" s="6"/>
      <c r="R787" s="6"/>
      <c r="S787" s="6"/>
      <c r="T787" s="6"/>
      <c r="U787" s="6"/>
      <c r="V787" s="6"/>
      <c r="W787" s="6"/>
      <c r="X787" s="6"/>
      <c r="Y787" s="6"/>
      <c r="Z787" s="6"/>
    </row>
    <row r="788" ht="12.0" customHeight="1">
      <c r="A788" s="6"/>
      <c r="B788" s="405"/>
      <c r="C788" s="406"/>
      <c r="D788" s="7"/>
      <c r="E788" s="407"/>
      <c r="F788" s="133"/>
      <c r="G788" s="221"/>
      <c r="H788" s="6"/>
      <c r="I788" s="6"/>
      <c r="J788" s="6"/>
      <c r="K788" s="6"/>
      <c r="L788" s="6"/>
      <c r="M788" s="6"/>
      <c r="N788" s="6"/>
      <c r="O788" s="6"/>
      <c r="P788" s="6"/>
      <c r="Q788" s="6"/>
      <c r="R788" s="6"/>
      <c r="S788" s="6"/>
      <c r="T788" s="6"/>
      <c r="U788" s="6"/>
      <c r="V788" s="6"/>
      <c r="W788" s="6"/>
      <c r="X788" s="6"/>
      <c r="Y788" s="6"/>
      <c r="Z788" s="6"/>
    </row>
    <row r="789" ht="12.0" customHeight="1">
      <c r="A789" s="6"/>
      <c r="B789" s="405"/>
      <c r="C789" s="406"/>
      <c r="D789" s="7"/>
      <c r="E789" s="407"/>
      <c r="F789" s="133"/>
      <c r="G789" s="221"/>
      <c r="H789" s="6"/>
      <c r="I789" s="6"/>
      <c r="J789" s="6"/>
      <c r="K789" s="6"/>
      <c r="L789" s="6"/>
      <c r="M789" s="6"/>
      <c r="N789" s="6"/>
      <c r="O789" s="6"/>
      <c r="P789" s="6"/>
      <c r="Q789" s="6"/>
      <c r="R789" s="6"/>
      <c r="S789" s="6"/>
      <c r="T789" s="6"/>
      <c r="U789" s="6"/>
      <c r="V789" s="6"/>
      <c r="W789" s="6"/>
      <c r="X789" s="6"/>
      <c r="Y789" s="6"/>
      <c r="Z789" s="6"/>
    </row>
    <row r="790" ht="12.0" customHeight="1">
      <c r="A790" s="6"/>
      <c r="B790" s="405"/>
      <c r="C790" s="406"/>
      <c r="D790" s="7"/>
      <c r="E790" s="407"/>
      <c r="F790" s="133"/>
      <c r="G790" s="221"/>
      <c r="H790" s="6"/>
      <c r="I790" s="6"/>
      <c r="J790" s="6"/>
      <c r="K790" s="6"/>
      <c r="L790" s="6"/>
      <c r="M790" s="6"/>
      <c r="N790" s="6"/>
      <c r="O790" s="6"/>
      <c r="P790" s="6"/>
      <c r="Q790" s="6"/>
      <c r="R790" s="6"/>
      <c r="S790" s="6"/>
      <c r="T790" s="6"/>
      <c r="U790" s="6"/>
      <c r="V790" s="6"/>
      <c r="W790" s="6"/>
      <c r="X790" s="6"/>
      <c r="Y790" s="6"/>
      <c r="Z790" s="6"/>
    </row>
    <row r="791" ht="12.0" customHeight="1">
      <c r="A791" s="6"/>
      <c r="B791" s="405"/>
      <c r="C791" s="406"/>
      <c r="D791" s="7"/>
      <c r="E791" s="407"/>
      <c r="F791" s="133"/>
      <c r="G791" s="221"/>
      <c r="H791" s="6"/>
      <c r="I791" s="6"/>
      <c r="J791" s="6"/>
      <c r="K791" s="6"/>
      <c r="L791" s="6"/>
      <c r="M791" s="6"/>
      <c r="N791" s="6"/>
      <c r="O791" s="6"/>
      <c r="P791" s="6"/>
      <c r="Q791" s="6"/>
      <c r="R791" s="6"/>
      <c r="S791" s="6"/>
      <c r="T791" s="6"/>
      <c r="U791" s="6"/>
      <c r="V791" s="6"/>
      <c r="W791" s="6"/>
      <c r="X791" s="6"/>
      <c r="Y791" s="6"/>
      <c r="Z791" s="6"/>
    </row>
    <row r="792" ht="12.0" customHeight="1">
      <c r="A792" s="6"/>
      <c r="B792" s="405"/>
      <c r="C792" s="406"/>
      <c r="D792" s="7"/>
      <c r="E792" s="407"/>
      <c r="F792" s="133"/>
      <c r="G792" s="221"/>
      <c r="H792" s="6"/>
      <c r="I792" s="6"/>
      <c r="J792" s="6"/>
      <c r="K792" s="6"/>
      <c r="L792" s="6"/>
      <c r="M792" s="6"/>
      <c r="N792" s="6"/>
      <c r="O792" s="6"/>
      <c r="P792" s="6"/>
      <c r="Q792" s="6"/>
      <c r="R792" s="6"/>
      <c r="S792" s="6"/>
      <c r="T792" s="6"/>
      <c r="U792" s="6"/>
      <c r="V792" s="6"/>
      <c r="W792" s="6"/>
      <c r="X792" s="6"/>
      <c r="Y792" s="6"/>
      <c r="Z792" s="6"/>
    </row>
    <row r="793" ht="12.0" customHeight="1">
      <c r="A793" s="6"/>
      <c r="B793" s="405"/>
      <c r="C793" s="406"/>
      <c r="D793" s="7"/>
      <c r="E793" s="407"/>
      <c r="F793" s="133"/>
      <c r="G793" s="221"/>
      <c r="H793" s="6"/>
      <c r="I793" s="6"/>
      <c r="J793" s="6"/>
      <c r="K793" s="6"/>
      <c r="L793" s="6"/>
      <c r="M793" s="6"/>
      <c r="N793" s="6"/>
      <c r="O793" s="6"/>
      <c r="P793" s="6"/>
      <c r="Q793" s="6"/>
      <c r="R793" s="6"/>
      <c r="S793" s="6"/>
      <c r="T793" s="6"/>
      <c r="U793" s="6"/>
      <c r="V793" s="6"/>
      <c r="W793" s="6"/>
      <c r="X793" s="6"/>
      <c r="Y793" s="6"/>
      <c r="Z793" s="6"/>
    </row>
    <row r="794" ht="12.0" customHeight="1">
      <c r="A794" s="6"/>
      <c r="B794" s="405"/>
      <c r="C794" s="406"/>
      <c r="D794" s="7"/>
      <c r="E794" s="407"/>
      <c r="F794" s="133"/>
      <c r="G794" s="221"/>
      <c r="H794" s="6"/>
      <c r="I794" s="6"/>
      <c r="J794" s="6"/>
      <c r="K794" s="6"/>
      <c r="L794" s="6"/>
      <c r="M794" s="6"/>
      <c r="N794" s="6"/>
      <c r="O794" s="6"/>
      <c r="P794" s="6"/>
      <c r="Q794" s="6"/>
      <c r="R794" s="6"/>
      <c r="S794" s="6"/>
      <c r="T794" s="6"/>
      <c r="U794" s="6"/>
      <c r="V794" s="6"/>
      <c r="W794" s="6"/>
      <c r="X794" s="6"/>
      <c r="Y794" s="6"/>
      <c r="Z794" s="6"/>
    </row>
    <row r="795" ht="12.0" customHeight="1">
      <c r="A795" s="6"/>
      <c r="B795" s="405"/>
      <c r="C795" s="406"/>
      <c r="D795" s="7"/>
      <c r="E795" s="407"/>
      <c r="F795" s="133"/>
      <c r="G795" s="221"/>
      <c r="H795" s="6"/>
      <c r="I795" s="6"/>
      <c r="J795" s="6"/>
      <c r="K795" s="6"/>
      <c r="L795" s="6"/>
      <c r="M795" s="6"/>
      <c r="N795" s="6"/>
      <c r="O795" s="6"/>
      <c r="P795" s="6"/>
      <c r="Q795" s="6"/>
      <c r="R795" s="6"/>
      <c r="S795" s="6"/>
      <c r="T795" s="6"/>
      <c r="U795" s="6"/>
      <c r="V795" s="6"/>
      <c r="W795" s="6"/>
      <c r="X795" s="6"/>
      <c r="Y795" s="6"/>
      <c r="Z795" s="6"/>
    </row>
    <row r="796" ht="12.0" customHeight="1">
      <c r="A796" s="6"/>
      <c r="B796" s="405"/>
      <c r="C796" s="406"/>
      <c r="D796" s="7"/>
      <c r="E796" s="407"/>
      <c r="F796" s="133"/>
      <c r="G796" s="221"/>
      <c r="H796" s="6"/>
      <c r="I796" s="6"/>
      <c r="J796" s="6"/>
      <c r="K796" s="6"/>
      <c r="L796" s="6"/>
      <c r="M796" s="6"/>
      <c r="N796" s="6"/>
      <c r="O796" s="6"/>
      <c r="P796" s="6"/>
      <c r="Q796" s="6"/>
      <c r="R796" s="6"/>
      <c r="S796" s="6"/>
      <c r="T796" s="6"/>
      <c r="U796" s="6"/>
      <c r="V796" s="6"/>
      <c r="W796" s="6"/>
      <c r="X796" s="6"/>
      <c r="Y796" s="6"/>
      <c r="Z796" s="6"/>
    </row>
    <row r="797" ht="12.0" customHeight="1">
      <c r="A797" s="6"/>
      <c r="B797" s="405"/>
      <c r="C797" s="406"/>
      <c r="D797" s="7"/>
      <c r="E797" s="407"/>
      <c r="F797" s="133"/>
      <c r="G797" s="221"/>
      <c r="H797" s="6"/>
      <c r="I797" s="6"/>
      <c r="J797" s="6"/>
      <c r="K797" s="6"/>
      <c r="L797" s="6"/>
      <c r="M797" s="6"/>
      <c r="N797" s="6"/>
      <c r="O797" s="6"/>
      <c r="P797" s="6"/>
      <c r="Q797" s="6"/>
      <c r="R797" s="6"/>
      <c r="S797" s="6"/>
      <c r="T797" s="6"/>
      <c r="U797" s="6"/>
      <c r="V797" s="6"/>
      <c r="W797" s="6"/>
      <c r="X797" s="6"/>
      <c r="Y797" s="6"/>
      <c r="Z797" s="6"/>
    </row>
    <row r="798" ht="12.0" customHeight="1">
      <c r="A798" s="6"/>
      <c r="B798" s="405"/>
      <c r="C798" s="406"/>
      <c r="D798" s="7"/>
      <c r="E798" s="407"/>
      <c r="F798" s="133"/>
      <c r="G798" s="221"/>
      <c r="H798" s="6"/>
      <c r="I798" s="6"/>
      <c r="J798" s="6"/>
      <c r="K798" s="6"/>
      <c r="L798" s="6"/>
      <c r="M798" s="6"/>
      <c r="N798" s="6"/>
      <c r="O798" s="6"/>
      <c r="P798" s="6"/>
      <c r="Q798" s="6"/>
      <c r="R798" s="6"/>
      <c r="S798" s="6"/>
      <c r="T798" s="6"/>
      <c r="U798" s="6"/>
      <c r="V798" s="6"/>
      <c r="W798" s="6"/>
      <c r="X798" s="6"/>
      <c r="Y798" s="6"/>
      <c r="Z798" s="6"/>
    </row>
    <row r="799" ht="12.0" customHeight="1">
      <c r="A799" s="6"/>
      <c r="B799" s="405"/>
      <c r="C799" s="406"/>
      <c r="D799" s="7"/>
      <c r="E799" s="407"/>
      <c r="F799" s="133"/>
      <c r="G799" s="221"/>
      <c r="H799" s="6"/>
      <c r="I799" s="6"/>
      <c r="J799" s="6"/>
      <c r="K799" s="6"/>
      <c r="L799" s="6"/>
      <c r="M799" s="6"/>
      <c r="N799" s="6"/>
      <c r="O799" s="6"/>
      <c r="P799" s="6"/>
      <c r="Q799" s="6"/>
      <c r="R799" s="6"/>
      <c r="S799" s="6"/>
      <c r="T799" s="6"/>
      <c r="U799" s="6"/>
      <c r="V799" s="6"/>
      <c r="W799" s="6"/>
      <c r="X799" s="6"/>
      <c r="Y799" s="6"/>
      <c r="Z799" s="6"/>
    </row>
    <row r="800" ht="12.0" customHeight="1">
      <c r="A800" s="6"/>
      <c r="B800" s="405"/>
      <c r="C800" s="406"/>
      <c r="D800" s="7"/>
      <c r="E800" s="407"/>
      <c r="F800" s="133"/>
      <c r="G800" s="221"/>
      <c r="H800" s="6"/>
      <c r="I800" s="6"/>
      <c r="J800" s="6"/>
      <c r="K800" s="6"/>
      <c r="L800" s="6"/>
      <c r="M800" s="6"/>
      <c r="N800" s="6"/>
      <c r="O800" s="6"/>
      <c r="P800" s="6"/>
      <c r="Q800" s="6"/>
      <c r="R800" s="6"/>
      <c r="S800" s="6"/>
      <c r="T800" s="6"/>
      <c r="U800" s="6"/>
      <c r="V800" s="6"/>
      <c r="W800" s="6"/>
      <c r="X800" s="6"/>
      <c r="Y800" s="6"/>
      <c r="Z800" s="6"/>
    </row>
    <row r="801" ht="12.0" customHeight="1">
      <c r="A801" s="6"/>
      <c r="B801" s="405"/>
      <c r="C801" s="406"/>
      <c r="D801" s="7"/>
      <c r="E801" s="407"/>
      <c r="F801" s="133"/>
      <c r="G801" s="221"/>
      <c r="H801" s="6"/>
      <c r="I801" s="6"/>
      <c r="J801" s="6"/>
      <c r="K801" s="6"/>
      <c r="L801" s="6"/>
      <c r="M801" s="6"/>
      <c r="N801" s="6"/>
      <c r="O801" s="6"/>
      <c r="P801" s="6"/>
      <c r="Q801" s="6"/>
      <c r="R801" s="6"/>
      <c r="S801" s="6"/>
      <c r="T801" s="6"/>
      <c r="U801" s="6"/>
      <c r="V801" s="6"/>
      <c r="W801" s="6"/>
      <c r="X801" s="6"/>
      <c r="Y801" s="6"/>
      <c r="Z801" s="6"/>
    </row>
    <row r="802" ht="12.0" customHeight="1">
      <c r="A802" s="6"/>
      <c r="B802" s="405"/>
      <c r="C802" s="406"/>
      <c r="D802" s="7"/>
      <c r="E802" s="407"/>
      <c r="F802" s="133"/>
      <c r="G802" s="221"/>
      <c r="H802" s="6"/>
      <c r="I802" s="6"/>
      <c r="J802" s="6"/>
      <c r="K802" s="6"/>
      <c r="L802" s="6"/>
      <c r="M802" s="6"/>
      <c r="N802" s="6"/>
      <c r="O802" s="6"/>
      <c r="P802" s="6"/>
      <c r="Q802" s="6"/>
      <c r="R802" s="6"/>
      <c r="S802" s="6"/>
      <c r="T802" s="6"/>
      <c r="U802" s="6"/>
      <c r="V802" s="6"/>
      <c r="W802" s="6"/>
      <c r="X802" s="6"/>
      <c r="Y802" s="6"/>
      <c r="Z802" s="6"/>
    </row>
    <row r="803" ht="12.0" customHeight="1">
      <c r="A803" s="6"/>
      <c r="B803" s="405"/>
      <c r="C803" s="406"/>
      <c r="D803" s="7"/>
      <c r="E803" s="407"/>
      <c r="F803" s="133"/>
      <c r="G803" s="221"/>
      <c r="H803" s="6"/>
      <c r="I803" s="6"/>
      <c r="J803" s="6"/>
      <c r="K803" s="6"/>
      <c r="L803" s="6"/>
      <c r="M803" s="6"/>
      <c r="N803" s="6"/>
      <c r="O803" s="6"/>
      <c r="P803" s="6"/>
      <c r="Q803" s="6"/>
      <c r="R803" s="6"/>
      <c r="S803" s="6"/>
      <c r="T803" s="6"/>
      <c r="U803" s="6"/>
      <c r="V803" s="6"/>
      <c r="W803" s="6"/>
      <c r="X803" s="6"/>
      <c r="Y803" s="6"/>
      <c r="Z803" s="6"/>
    </row>
    <row r="804" ht="12.0" customHeight="1">
      <c r="A804" s="6"/>
      <c r="B804" s="405"/>
      <c r="C804" s="406"/>
      <c r="D804" s="7"/>
      <c r="E804" s="407"/>
      <c r="F804" s="133"/>
      <c r="G804" s="221"/>
      <c r="H804" s="6"/>
      <c r="I804" s="6"/>
      <c r="J804" s="6"/>
      <c r="K804" s="6"/>
      <c r="L804" s="6"/>
      <c r="M804" s="6"/>
      <c r="N804" s="6"/>
      <c r="O804" s="6"/>
      <c r="P804" s="6"/>
      <c r="Q804" s="6"/>
      <c r="R804" s="6"/>
      <c r="S804" s="6"/>
      <c r="T804" s="6"/>
      <c r="U804" s="6"/>
      <c r="V804" s="6"/>
      <c r="W804" s="6"/>
      <c r="X804" s="6"/>
      <c r="Y804" s="6"/>
      <c r="Z804" s="6"/>
    </row>
    <row r="805" ht="12.0" customHeight="1">
      <c r="A805" s="6"/>
      <c r="B805" s="405"/>
      <c r="C805" s="406"/>
      <c r="D805" s="7"/>
      <c r="E805" s="407"/>
      <c r="F805" s="133"/>
      <c r="G805" s="221"/>
      <c r="H805" s="6"/>
      <c r="I805" s="6"/>
      <c r="J805" s="6"/>
      <c r="K805" s="6"/>
      <c r="L805" s="6"/>
      <c r="M805" s="6"/>
      <c r="N805" s="6"/>
      <c r="O805" s="6"/>
      <c r="P805" s="6"/>
      <c r="Q805" s="6"/>
      <c r="R805" s="6"/>
      <c r="S805" s="6"/>
      <c r="T805" s="6"/>
      <c r="U805" s="6"/>
      <c r="V805" s="6"/>
      <c r="W805" s="6"/>
      <c r="X805" s="6"/>
      <c r="Y805" s="6"/>
      <c r="Z805" s="6"/>
    </row>
    <row r="806" ht="12.0" customHeight="1">
      <c r="A806" s="6"/>
      <c r="B806" s="405"/>
      <c r="C806" s="406"/>
      <c r="D806" s="7"/>
      <c r="E806" s="407"/>
      <c r="F806" s="133"/>
      <c r="G806" s="221"/>
      <c r="H806" s="6"/>
      <c r="I806" s="6"/>
      <c r="J806" s="6"/>
      <c r="K806" s="6"/>
      <c r="L806" s="6"/>
      <c r="M806" s="6"/>
      <c r="N806" s="6"/>
      <c r="O806" s="6"/>
      <c r="P806" s="6"/>
      <c r="Q806" s="6"/>
      <c r="R806" s="6"/>
      <c r="S806" s="6"/>
      <c r="T806" s="6"/>
      <c r="U806" s="6"/>
      <c r="V806" s="6"/>
      <c r="W806" s="6"/>
      <c r="X806" s="6"/>
      <c r="Y806" s="6"/>
      <c r="Z806" s="6"/>
    </row>
    <row r="807" ht="12.0" customHeight="1">
      <c r="A807" s="6"/>
      <c r="B807" s="405"/>
      <c r="C807" s="406"/>
      <c r="D807" s="7"/>
      <c r="E807" s="407"/>
      <c r="F807" s="133"/>
      <c r="G807" s="221"/>
      <c r="H807" s="6"/>
      <c r="I807" s="6"/>
      <c r="J807" s="6"/>
      <c r="K807" s="6"/>
      <c r="L807" s="6"/>
      <c r="M807" s="6"/>
      <c r="N807" s="6"/>
      <c r="O807" s="6"/>
      <c r="P807" s="6"/>
      <c r="Q807" s="6"/>
      <c r="R807" s="6"/>
      <c r="S807" s="6"/>
      <c r="T807" s="6"/>
      <c r="U807" s="6"/>
      <c r="V807" s="6"/>
      <c r="W807" s="6"/>
      <c r="X807" s="6"/>
      <c r="Y807" s="6"/>
      <c r="Z807" s="6"/>
    </row>
    <row r="808" ht="12.0" customHeight="1">
      <c r="A808" s="6"/>
      <c r="B808" s="405"/>
      <c r="C808" s="406"/>
      <c r="D808" s="7"/>
      <c r="E808" s="407"/>
      <c r="F808" s="133"/>
      <c r="G808" s="221"/>
      <c r="H808" s="6"/>
      <c r="I808" s="6"/>
      <c r="J808" s="6"/>
      <c r="K808" s="6"/>
      <c r="L808" s="6"/>
      <c r="M808" s="6"/>
      <c r="N808" s="6"/>
      <c r="O808" s="6"/>
      <c r="P808" s="6"/>
      <c r="Q808" s="6"/>
      <c r="R808" s="6"/>
      <c r="S808" s="6"/>
      <c r="T808" s="6"/>
      <c r="U808" s="6"/>
      <c r="V808" s="6"/>
      <c r="W808" s="6"/>
      <c r="X808" s="6"/>
      <c r="Y808" s="6"/>
      <c r="Z808" s="6"/>
    </row>
    <row r="809" ht="12.0" customHeight="1">
      <c r="A809" s="6"/>
      <c r="B809" s="405"/>
      <c r="C809" s="406"/>
      <c r="D809" s="7"/>
      <c r="E809" s="407"/>
      <c r="F809" s="133"/>
      <c r="G809" s="221"/>
      <c r="H809" s="6"/>
      <c r="I809" s="6"/>
      <c r="J809" s="6"/>
      <c r="K809" s="6"/>
      <c r="L809" s="6"/>
      <c r="M809" s="6"/>
      <c r="N809" s="6"/>
      <c r="O809" s="6"/>
      <c r="P809" s="6"/>
      <c r="Q809" s="6"/>
      <c r="R809" s="6"/>
      <c r="S809" s="6"/>
      <c r="T809" s="6"/>
      <c r="U809" s="6"/>
      <c r="V809" s="6"/>
      <c r="W809" s="6"/>
      <c r="X809" s="6"/>
      <c r="Y809" s="6"/>
      <c r="Z809" s="6"/>
    </row>
    <row r="810" ht="12.0" customHeight="1">
      <c r="A810" s="6"/>
      <c r="B810" s="405"/>
      <c r="C810" s="406"/>
      <c r="D810" s="7"/>
      <c r="E810" s="407"/>
      <c r="F810" s="133"/>
      <c r="G810" s="221"/>
      <c r="H810" s="6"/>
      <c r="I810" s="6"/>
      <c r="J810" s="6"/>
      <c r="K810" s="6"/>
      <c r="L810" s="6"/>
      <c r="M810" s="6"/>
      <c r="N810" s="6"/>
      <c r="O810" s="6"/>
      <c r="P810" s="6"/>
      <c r="Q810" s="6"/>
      <c r="R810" s="6"/>
      <c r="S810" s="6"/>
      <c r="T810" s="6"/>
      <c r="U810" s="6"/>
      <c r="V810" s="6"/>
      <c r="W810" s="6"/>
      <c r="X810" s="6"/>
      <c r="Y810" s="6"/>
      <c r="Z810" s="6"/>
    </row>
    <row r="811" ht="12.0" customHeight="1">
      <c r="A811" s="6"/>
      <c r="B811" s="405"/>
      <c r="C811" s="406"/>
      <c r="D811" s="7"/>
      <c r="E811" s="407"/>
      <c r="F811" s="133"/>
      <c r="G811" s="221"/>
      <c r="H811" s="6"/>
      <c r="I811" s="6"/>
      <c r="J811" s="6"/>
      <c r="K811" s="6"/>
      <c r="L811" s="6"/>
      <c r="M811" s="6"/>
      <c r="N811" s="6"/>
      <c r="O811" s="6"/>
      <c r="P811" s="6"/>
      <c r="Q811" s="6"/>
      <c r="R811" s="6"/>
      <c r="S811" s="6"/>
      <c r="T811" s="6"/>
      <c r="U811" s="6"/>
      <c r="V811" s="6"/>
      <c r="W811" s="6"/>
      <c r="X811" s="6"/>
      <c r="Y811" s="6"/>
      <c r="Z811" s="6"/>
    </row>
    <row r="812" ht="12.0" customHeight="1">
      <c r="A812" s="6"/>
      <c r="B812" s="405"/>
      <c r="C812" s="406"/>
      <c r="D812" s="7"/>
      <c r="E812" s="407"/>
      <c r="F812" s="133"/>
      <c r="G812" s="221"/>
      <c r="H812" s="6"/>
      <c r="I812" s="6"/>
      <c r="J812" s="6"/>
      <c r="K812" s="6"/>
      <c r="L812" s="6"/>
      <c r="M812" s="6"/>
      <c r="N812" s="6"/>
      <c r="O812" s="6"/>
      <c r="P812" s="6"/>
      <c r="Q812" s="6"/>
      <c r="R812" s="6"/>
      <c r="S812" s="6"/>
      <c r="T812" s="6"/>
      <c r="U812" s="6"/>
      <c r="V812" s="6"/>
      <c r="W812" s="6"/>
      <c r="X812" s="6"/>
      <c r="Y812" s="6"/>
      <c r="Z812" s="6"/>
    </row>
    <row r="813" ht="12.0" customHeight="1">
      <c r="A813" s="6"/>
      <c r="B813" s="405"/>
      <c r="C813" s="406"/>
      <c r="D813" s="7"/>
      <c r="E813" s="407"/>
      <c r="F813" s="133"/>
      <c r="G813" s="221"/>
      <c r="H813" s="6"/>
      <c r="I813" s="6"/>
      <c r="J813" s="6"/>
      <c r="K813" s="6"/>
      <c r="L813" s="6"/>
      <c r="M813" s="6"/>
      <c r="N813" s="6"/>
      <c r="O813" s="6"/>
      <c r="P813" s="6"/>
      <c r="Q813" s="6"/>
      <c r="R813" s="6"/>
      <c r="S813" s="6"/>
      <c r="T813" s="6"/>
      <c r="U813" s="6"/>
      <c r="V813" s="6"/>
      <c r="W813" s="6"/>
      <c r="X813" s="6"/>
      <c r="Y813" s="6"/>
      <c r="Z813" s="6"/>
    </row>
    <row r="814" ht="12.0" customHeight="1">
      <c r="A814" s="6"/>
      <c r="B814" s="405"/>
      <c r="C814" s="406"/>
      <c r="D814" s="7"/>
      <c r="E814" s="407"/>
      <c r="F814" s="133"/>
      <c r="G814" s="221"/>
      <c r="H814" s="6"/>
      <c r="I814" s="6"/>
      <c r="J814" s="6"/>
      <c r="K814" s="6"/>
      <c r="L814" s="6"/>
      <c r="M814" s="6"/>
      <c r="N814" s="6"/>
      <c r="O814" s="6"/>
      <c r="P814" s="6"/>
      <c r="Q814" s="6"/>
      <c r="R814" s="6"/>
      <c r="S814" s="6"/>
      <c r="T814" s="6"/>
      <c r="U814" s="6"/>
      <c r="V814" s="6"/>
      <c r="W814" s="6"/>
      <c r="X814" s="6"/>
      <c r="Y814" s="6"/>
      <c r="Z814" s="6"/>
    </row>
    <row r="815" ht="12.0" customHeight="1">
      <c r="A815" s="6"/>
      <c r="B815" s="405"/>
      <c r="C815" s="406"/>
      <c r="D815" s="7"/>
      <c r="E815" s="407"/>
      <c r="F815" s="133"/>
      <c r="G815" s="221"/>
      <c r="H815" s="6"/>
      <c r="I815" s="6"/>
      <c r="J815" s="6"/>
      <c r="K815" s="6"/>
      <c r="L815" s="6"/>
      <c r="M815" s="6"/>
      <c r="N815" s="6"/>
      <c r="O815" s="6"/>
      <c r="P815" s="6"/>
      <c r="Q815" s="6"/>
      <c r="R815" s="6"/>
      <c r="S815" s="6"/>
      <c r="T815" s="6"/>
      <c r="U815" s="6"/>
      <c r="V815" s="6"/>
      <c r="W815" s="6"/>
      <c r="X815" s="6"/>
      <c r="Y815" s="6"/>
      <c r="Z815" s="6"/>
    </row>
    <row r="816" ht="12.0" customHeight="1">
      <c r="A816" s="6"/>
      <c r="B816" s="405"/>
      <c r="C816" s="406"/>
      <c r="D816" s="7"/>
      <c r="E816" s="407"/>
      <c r="F816" s="133"/>
      <c r="G816" s="221"/>
      <c r="H816" s="6"/>
      <c r="I816" s="6"/>
      <c r="J816" s="6"/>
      <c r="K816" s="6"/>
      <c r="L816" s="6"/>
      <c r="M816" s="6"/>
      <c r="N816" s="6"/>
      <c r="O816" s="6"/>
      <c r="P816" s="6"/>
      <c r="Q816" s="6"/>
      <c r="R816" s="6"/>
      <c r="S816" s="6"/>
      <c r="T816" s="6"/>
      <c r="U816" s="6"/>
      <c r="V816" s="6"/>
      <c r="W816" s="6"/>
      <c r="X816" s="6"/>
      <c r="Y816" s="6"/>
      <c r="Z816" s="6"/>
    </row>
    <row r="817" ht="12.0" customHeight="1">
      <c r="A817" s="6"/>
      <c r="B817" s="405"/>
      <c r="C817" s="406"/>
      <c r="D817" s="7"/>
      <c r="E817" s="407"/>
      <c r="F817" s="133"/>
      <c r="G817" s="221"/>
      <c r="H817" s="6"/>
      <c r="I817" s="6"/>
      <c r="J817" s="6"/>
      <c r="K817" s="6"/>
      <c r="L817" s="6"/>
      <c r="M817" s="6"/>
      <c r="N817" s="6"/>
      <c r="O817" s="6"/>
      <c r="P817" s="6"/>
      <c r="Q817" s="6"/>
      <c r="R817" s="6"/>
      <c r="S817" s="6"/>
      <c r="T817" s="6"/>
      <c r="U817" s="6"/>
      <c r="V817" s="6"/>
      <c r="W817" s="6"/>
      <c r="X817" s="6"/>
      <c r="Y817" s="6"/>
      <c r="Z817" s="6"/>
    </row>
    <row r="818" ht="12.0" customHeight="1">
      <c r="A818" s="6"/>
      <c r="B818" s="405"/>
      <c r="C818" s="406"/>
      <c r="D818" s="7"/>
      <c r="E818" s="407"/>
      <c r="F818" s="133"/>
      <c r="G818" s="221"/>
      <c r="H818" s="6"/>
      <c r="I818" s="6"/>
      <c r="J818" s="6"/>
      <c r="K818" s="6"/>
      <c r="L818" s="6"/>
      <c r="M818" s="6"/>
      <c r="N818" s="6"/>
      <c r="O818" s="6"/>
      <c r="P818" s="6"/>
      <c r="Q818" s="6"/>
      <c r="R818" s="6"/>
      <c r="S818" s="6"/>
      <c r="T818" s="6"/>
      <c r="U818" s="6"/>
      <c r="V818" s="6"/>
      <c r="W818" s="6"/>
      <c r="X818" s="6"/>
      <c r="Y818" s="6"/>
      <c r="Z818" s="6"/>
    </row>
    <row r="819" ht="12.0" customHeight="1">
      <c r="A819" s="6"/>
      <c r="B819" s="405"/>
      <c r="C819" s="406"/>
      <c r="D819" s="7"/>
      <c r="E819" s="407"/>
      <c r="F819" s="133"/>
      <c r="G819" s="221"/>
      <c r="H819" s="6"/>
      <c r="I819" s="6"/>
      <c r="J819" s="6"/>
      <c r="K819" s="6"/>
      <c r="L819" s="6"/>
      <c r="M819" s="6"/>
      <c r="N819" s="6"/>
      <c r="O819" s="6"/>
      <c r="P819" s="6"/>
      <c r="Q819" s="6"/>
      <c r="R819" s="6"/>
      <c r="S819" s="6"/>
      <c r="T819" s="6"/>
      <c r="U819" s="6"/>
      <c r="V819" s="6"/>
      <c r="W819" s="6"/>
      <c r="X819" s="6"/>
      <c r="Y819" s="6"/>
      <c r="Z819" s="6"/>
    </row>
    <row r="820" ht="12.0" customHeight="1">
      <c r="A820" s="6"/>
      <c r="B820" s="405"/>
      <c r="C820" s="406"/>
      <c r="D820" s="7"/>
      <c r="E820" s="407"/>
      <c r="F820" s="133"/>
      <c r="G820" s="221"/>
      <c r="H820" s="6"/>
      <c r="I820" s="6"/>
      <c r="J820" s="6"/>
      <c r="K820" s="6"/>
      <c r="L820" s="6"/>
      <c r="M820" s="6"/>
      <c r="N820" s="6"/>
      <c r="O820" s="6"/>
      <c r="P820" s="6"/>
      <c r="Q820" s="6"/>
      <c r="R820" s="6"/>
      <c r="S820" s="6"/>
      <c r="T820" s="6"/>
      <c r="U820" s="6"/>
      <c r="V820" s="6"/>
      <c r="W820" s="6"/>
      <c r="X820" s="6"/>
      <c r="Y820" s="6"/>
      <c r="Z820" s="6"/>
    </row>
    <row r="821" ht="12.0" customHeight="1">
      <c r="A821" s="6"/>
      <c r="B821" s="405"/>
      <c r="C821" s="406"/>
      <c r="D821" s="7"/>
      <c r="E821" s="407"/>
      <c r="F821" s="133"/>
      <c r="G821" s="221"/>
      <c r="H821" s="6"/>
      <c r="I821" s="6"/>
      <c r="J821" s="6"/>
      <c r="K821" s="6"/>
      <c r="L821" s="6"/>
      <c r="M821" s="6"/>
      <c r="N821" s="6"/>
      <c r="O821" s="6"/>
      <c r="P821" s="6"/>
      <c r="Q821" s="6"/>
      <c r="R821" s="6"/>
      <c r="S821" s="6"/>
      <c r="T821" s="6"/>
      <c r="U821" s="6"/>
      <c r="V821" s="6"/>
      <c r="W821" s="6"/>
      <c r="X821" s="6"/>
      <c r="Y821" s="6"/>
      <c r="Z821" s="6"/>
    </row>
    <row r="822" ht="12.0" customHeight="1">
      <c r="A822" s="6"/>
      <c r="B822" s="405"/>
      <c r="C822" s="406"/>
      <c r="D822" s="7"/>
      <c r="E822" s="407"/>
      <c r="F822" s="133"/>
      <c r="G822" s="221"/>
      <c r="H822" s="6"/>
      <c r="I822" s="6"/>
      <c r="J822" s="6"/>
      <c r="K822" s="6"/>
      <c r="L822" s="6"/>
      <c r="M822" s="6"/>
      <c r="N822" s="6"/>
      <c r="O822" s="6"/>
      <c r="P822" s="6"/>
      <c r="Q822" s="6"/>
      <c r="R822" s="6"/>
      <c r="S822" s="6"/>
      <c r="T822" s="6"/>
      <c r="U822" s="6"/>
      <c r="V822" s="6"/>
      <c r="W822" s="6"/>
      <c r="X822" s="6"/>
      <c r="Y822" s="6"/>
      <c r="Z822" s="6"/>
    </row>
    <row r="823" ht="12.0" customHeight="1">
      <c r="A823" s="6"/>
      <c r="B823" s="405"/>
      <c r="C823" s="406"/>
      <c r="D823" s="7"/>
      <c r="E823" s="407"/>
      <c r="F823" s="133"/>
      <c r="G823" s="221"/>
      <c r="H823" s="6"/>
      <c r="I823" s="6"/>
      <c r="J823" s="6"/>
      <c r="K823" s="6"/>
      <c r="L823" s="6"/>
      <c r="M823" s="6"/>
      <c r="N823" s="6"/>
      <c r="O823" s="6"/>
      <c r="P823" s="6"/>
      <c r="Q823" s="6"/>
      <c r="R823" s="6"/>
      <c r="S823" s="6"/>
      <c r="T823" s="6"/>
      <c r="U823" s="6"/>
      <c r="V823" s="6"/>
      <c r="W823" s="6"/>
      <c r="X823" s="6"/>
      <c r="Y823" s="6"/>
      <c r="Z823" s="6"/>
    </row>
    <row r="824" ht="12.0" customHeight="1">
      <c r="A824" s="6"/>
      <c r="B824" s="405"/>
      <c r="C824" s="406"/>
      <c r="D824" s="7"/>
      <c r="E824" s="407"/>
      <c r="F824" s="133"/>
      <c r="G824" s="221"/>
      <c r="H824" s="6"/>
      <c r="I824" s="6"/>
      <c r="J824" s="6"/>
      <c r="K824" s="6"/>
      <c r="L824" s="6"/>
      <c r="M824" s="6"/>
      <c r="N824" s="6"/>
      <c r="O824" s="6"/>
      <c r="P824" s="6"/>
      <c r="Q824" s="6"/>
      <c r="R824" s="6"/>
      <c r="S824" s="6"/>
      <c r="T824" s="6"/>
      <c r="U824" s="6"/>
      <c r="V824" s="6"/>
      <c r="W824" s="6"/>
      <c r="X824" s="6"/>
      <c r="Y824" s="6"/>
      <c r="Z824" s="6"/>
    </row>
    <row r="825" ht="12.0" customHeight="1">
      <c r="A825" s="6"/>
      <c r="B825" s="405"/>
      <c r="C825" s="406"/>
      <c r="D825" s="7"/>
      <c r="E825" s="407"/>
      <c r="F825" s="133"/>
      <c r="G825" s="221"/>
      <c r="H825" s="6"/>
      <c r="I825" s="6"/>
      <c r="J825" s="6"/>
      <c r="K825" s="6"/>
      <c r="L825" s="6"/>
      <c r="M825" s="6"/>
      <c r="N825" s="6"/>
      <c r="O825" s="6"/>
      <c r="P825" s="6"/>
      <c r="Q825" s="6"/>
      <c r="R825" s="6"/>
      <c r="S825" s="6"/>
      <c r="T825" s="6"/>
      <c r="U825" s="6"/>
      <c r="V825" s="6"/>
      <c r="W825" s="6"/>
      <c r="X825" s="6"/>
      <c r="Y825" s="6"/>
      <c r="Z825" s="6"/>
    </row>
    <row r="826" ht="12.0" customHeight="1">
      <c r="A826" s="6"/>
      <c r="B826" s="405"/>
      <c r="C826" s="406"/>
      <c r="D826" s="7"/>
      <c r="E826" s="407"/>
      <c r="F826" s="133"/>
      <c r="G826" s="221"/>
      <c r="H826" s="6"/>
      <c r="I826" s="6"/>
      <c r="J826" s="6"/>
      <c r="K826" s="6"/>
      <c r="L826" s="6"/>
      <c r="M826" s="6"/>
      <c r="N826" s="6"/>
      <c r="O826" s="6"/>
      <c r="P826" s="6"/>
      <c r="Q826" s="6"/>
      <c r="R826" s="6"/>
      <c r="S826" s="6"/>
      <c r="T826" s="6"/>
      <c r="U826" s="6"/>
      <c r="V826" s="6"/>
      <c r="W826" s="6"/>
      <c r="X826" s="6"/>
      <c r="Y826" s="6"/>
      <c r="Z826" s="6"/>
    </row>
    <row r="827" ht="12.0" customHeight="1">
      <c r="A827" s="6"/>
      <c r="B827" s="405"/>
      <c r="C827" s="406"/>
      <c r="D827" s="7"/>
      <c r="E827" s="407"/>
      <c r="F827" s="133"/>
      <c r="G827" s="221"/>
      <c r="H827" s="6"/>
      <c r="I827" s="6"/>
      <c r="J827" s="6"/>
      <c r="K827" s="6"/>
      <c r="L827" s="6"/>
      <c r="M827" s="6"/>
      <c r="N827" s="6"/>
      <c r="O827" s="6"/>
      <c r="P827" s="6"/>
      <c r="Q827" s="6"/>
      <c r="R827" s="6"/>
      <c r="S827" s="6"/>
      <c r="T827" s="6"/>
      <c r="U827" s="6"/>
      <c r="V827" s="6"/>
      <c r="W827" s="6"/>
      <c r="X827" s="6"/>
      <c r="Y827" s="6"/>
      <c r="Z827" s="6"/>
    </row>
    <row r="828" ht="12.0" customHeight="1">
      <c r="A828" s="6"/>
      <c r="B828" s="405"/>
      <c r="C828" s="406"/>
      <c r="D828" s="7"/>
      <c r="E828" s="407"/>
      <c r="F828" s="133"/>
      <c r="G828" s="221"/>
      <c r="H828" s="6"/>
      <c r="I828" s="6"/>
      <c r="J828" s="6"/>
      <c r="K828" s="6"/>
      <c r="L828" s="6"/>
      <c r="M828" s="6"/>
      <c r="N828" s="6"/>
      <c r="O828" s="6"/>
      <c r="P828" s="6"/>
      <c r="Q828" s="6"/>
      <c r="R828" s="6"/>
      <c r="S828" s="6"/>
      <c r="T828" s="6"/>
      <c r="U828" s="6"/>
      <c r="V828" s="6"/>
      <c r="W828" s="6"/>
      <c r="X828" s="6"/>
      <c r="Y828" s="6"/>
      <c r="Z828" s="6"/>
    </row>
    <row r="829" ht="12.0" customHeight="1">
      <c r="A829" s="6"/>
      <c r="B829" s="405"/>
      <c r="C829" s="406"/>
      <c r="D829" s="7"/>
      <c r="E829" s="407"/>
      <c r="F829" s="133"/>
      <c r="G829" s="221"/>
      <c r="H829" s="6"/>
      <c r="I829" s="6"/>
      <c r="J829" s="6"/>
      <c r="K829" s="6"/>
      <c r="L829" s="6"/>
      <c r="M829" s="6"/>
      <c r="N829" s="6"/>
      <c r="O829" s="6"/>
      <c r="P829" s="6"/>
      <c r="Q829" s="6"/>
      <c r="R829" s="6"/>
      <c r="S829" s="6"/>
      <c r="T829" s="6"/>
      <c r="U829" s="6"/>
      <c r="V829" s="6"/>
      <c r="W829" s="6"/>
      <c r="X829" s="6"/>
      <c r="Y829" s="6"/>
      <c r="Z829" s="6"/>
    </row>
    <row r="830" ht="12.0" customHeight="1">
      <c r="A830" s="6"/>
      <c r="B830" s="405"/>
      <c r="C830" s="406"/>
      <c r="D830" s="7"/>
      <c r="E830" s="407"/>
      <c r="F830" s="133"/>
      <c r="G830" s="221"/>
      <c r="H830" s="6"/>
      <c r="I830" s="6"/>
      <c r="J830" s="6"/>
      <c r="K830" s="6"/>
      <c r="L830" s="6"/>
      <c r="M830" s="6"/>
      <c r="N830" s="6"/>
      <c r="O830" s="6"/>
      <c r="P830" s="6"/>
      <c r="Q830" s="6"/>
      <c r="R830" s="6"/>
      <c r="S830" s="6"/>
      <c r="T830" s="6"/>
      <c r="U830" s="6"/>
      <c r="V830" s="6"/>
      <c r="W830" s="6"/>
      <c r="X830" s="6"/>
      <c r="Y830" s="6"/>
      <c r="Z830" s="6"/>
    </row>
    <row r="831" ht="12.0" customHeight="1">
      <c r="A831" s="6"/>
      <c r="B831" s="405"/>
      <c r="C831" s="406"/>
      <c r="D831" s="7"/>
      <c r="E831" s="407"/>
      <c r="F831" s="133"/>
      <c r="G831" s="221"/>
      <c r="H831" s="6"/>
      <c r="I831" s="6"/>
      <c r="J831" s="6"/>
      <c r="K831" s="6"/>
      <c r="L831" s="6"/>
      <c r="M831" s="6"/>
      <c r="N831" s="6"/>
      <c r="O831" s="6"/>
      <c r="P831" s="6"/>
      <c r="Q831" s="6"/>
      <c r="R831" s="6"/>
      <c r="S831" s="6"/>
      <c r="T831" s="6"/>
      <c r="U831" s="6"/>
      <c r="V831" s="6"/>
      <c r="W831" s="6"/>
      <c r="X831" s="6"/>
      <c r="Y831" s="6"/>
      <c r="Z831" s="6"/>
    </row>
    <row r="832" ht="12.0" customHeight="1">
      <c r="A832" s="6"/>
      <c r="B832" s="405"/>
      <c r="C832" s="406"/>
      <c r="D832" s="7"/>
      <c r="E832" s="407"/>
      <c r="F832" s="133"/>
      <c r="G832" s="221"/>
      <c r="H832" s="6"/>
      <c r="I832" s="6"/>
      <c r="J832" s="6"/>
      <c r="K832" s="6"/>
      <c r="L832" s="6"/>
      <c r="M832" s="6"/>
      <c r="N832" s="6"/>
      <c r="O832" s="6"/>
      <c r="P832" s="6"/>
      <c r="Q832" s="6"/>
      <c r="R832" s="6"/>
      <c r="S832" s="6"/>
      <c r="T832" s="6"/>
      <c r="U832" s="6"/>
      <c r="V832" s="6"/>
      <c r="W832" s="6"/>
      <c r="X832" s="6"/>
      <c r="Y832" s="6"/>
      <c r="Z832" s="6"/>
    </row>
    <row r="833" ht="12.0" customHeight="1">
      <c r="A833" s="6"/>
      <c r="B833" s="405"/>
      <c r="C833" s="406"/>
      <c r="D833" s="7"/>
      <c r="E833" s="407"/>
      <c r="F833" s="133"/>
      <c r="G833" s="221"/>
      <c r="H833" s="6"/>
      <c r="I833" s="6"/>
      <c r="J833" s="6"/>
      <c r="K833" s="6"/>
      <c r="L833" s="6"/>
      <c r="M833" s="6"/>
      <c r="N833" s="6"/>
      <c r="O833" s="6"/>
      <c r="P833" s="6"/>
      <c r="Q833" s="6"/>
      <c r="R833" s="6"/>
      <c r="S833" s="6"/>
      <c r="T833" s="6"/>
      <c r="U833" s="6"/>
      <c r="V833" s="6"/>
      <c r="W833" s="6"/>
      <c r="X833" s="6"/>
      <c r="Y833" s="6"/>
      <c r="Z833" s="6"/>
    </row>
    <row r="834" ht="12.0" customHeight="1">
      <c r="A834" s="6"/>
      <c r="B834" s="405"/>
      <c r="C834" s="406"/>
      <c r="D834" s="7"/>
      <c r="E834" s="407"/>
      <c r="F834" s="133"/>
      <c r="G834" s="221"/>
      <c r="H834" s="6"/>
      <c r="I834" s="6"/>
      <c r="J834" s="6"/>
      <c r="K834" s="6"/>
      <c r="L834" s="6"/>
      <c r="M834" s="6"/>
      <c r="N834" s="6"/>
      <c r="O834" s="6"/>
      <c r="P834" s="6"/>
      <c r="Q834" s="6"/>
      <c r="R834" s="6"/>
      <c r="S834" s="6"/>
      <c r="T834" s="6"/>
      <c r="U834" s="6"/>
      <c r="V834" s="6"/>
      <c r="W834" s="6"/>
      <c r="X834" s="6"/>
      <c r="Y834" s="6"/>
      <c r="Z834" s="6"/>
    </row>
    <row r="835" ht="12.0" customHeight="1">
      <c r="A835" s="6"/>
      <c r="B835" s="405"/>
      <c r="C835" s="406"/>
      <c r="D835" s="7"/>
      <c r="E835" s="407"/>
      <c r="F835" s="133"/>
      <c r="G835" s="221"/>
      <c r="H835" s="6"/>
      <c r="I835" s="6"/>
      <c r="J835" s="6"/>
      <c r="K835" s="6"/>
      <c r="L835" s="6"/>
      <c r="M835" s="6"/>
      <c r="N835" s="6"/>
      <c r="O835" s="6"/>
      <c r="P835" s="6"/>
      <c r="Q835" s="6"/>
      <c r="R835" s="6"/>
      <c r="S835" s="6"/>
      <c r="T835" s="6"/>
      <c r="U835" s="6"/>
      <c r="V835" s="6"/>
      <c r="W835" s="6"/>
      <c r="X835" s="6"/>
      <c r="Y835" s="6"/>
      <c r="Z835" s="6"/>
    </row>
    <row r="836" ht="12.0" customHeight="1">
      <c r="A836" s="6"/>
      <c r="B836" s="405"/>
      <c r="C836" s="406"/>
      <c r="D836" s="7"/>
      <c r="E836" s="407"/>
      <c r="F836" s="133"/>
      <c r="G836" s="221"/>
      <c r="H836" s="6"/>
      <c r="I836" s="6"/>
      <c r="J836" s="6"/>
      <c r="K836" s="6"/>
      <c r="L836" s="6"/>
      <c r="M836" s="6"/>
      <c r="N836" s="6"/>
      <c r="O836" s="6"/>
      <c r="P836" s="6"/>
      <c r="Q836" s="6"/>
      <c r="R836" s="6"/>
      <c r="S836" s="6"/>
      <c r="T836" s="6"/>
      <c r="U836" s="6"/>
      <c r="V836" s="6"/>
      <c r="W836" s="6"/>
      <c r="X836" s="6"/>
      <c r="Y836" s="6"/>
      <c r="Z836" s="6"/>
    </row>
    <row r="837" ht="12.0" customHeight="1">
      <c r="A837" s="6"/>
      <c r="B837" s="405"/>
      <c r="C837" s="406"/>
      <c r="D837" s="7"/>
      <c r="E837" s="407"/>
      <c r="F837" s="133"/>
      <c r="G837" s="221"/>
      <c r="H837" s="6"/>
      <c r="I837" s="6"/>
      <c r="J837" s="6"/>
      <c r="K837" s="6"/>
      <c r="L837" s="6"/>
      <c r="M837" s="6"/>
      <c r="N837" s="6"/>
      <c r="O837" s="6"/>
      <c r="P837" s="6"/>
      <c r="Q837" s="6"/>
      <c r="R837" s="6"/>
      <c r="S837" s="6"/>
      <c r="T837" s="6"/>
      <c r="U837" s="6"/>
      <c r="V837" s="6"/>
      <c r="W837" s="6"/>
      <c r="X837" s="6"/>
      <c r="Y837" s="6"/>
      <c r="Z837" s="6"/>
    </row>
    <row r="838" ht="12.0" customHeight="1">
      <c r="A838" s="6"/>
      <c r="B838" s="405"/>
      <c r="C838" s="406"/>
      <c r="D838" s="7"/>
      <c r="E838" s="407"/>
      <c r="F838" s="133"/>
      <c r="G838" s="221"/>
      <c r="H838" s="6"/>
      <c r="I838" s="6"/>
      <c r="J838" s="6"/>
      <c r="K838" s="6"/>
      <c r="L838" s="6"/>
      <c r="M838" s="6"/>
      <c r="N838" s="6"/>
      <c r="O838" s="6"/>
      <c r="P838" s="6"/>
      <c r="Q838" s="6"/>
      <c r="R838" s="6"/>
      <c r="S838" s="6"/>
      <c r="T838" s="6"/>
      <c r="U838" s="6"/>
      <c r="V838" s="6"/>
      <c r="W838" s="6"/>
      <c r="X838" s="6"/>
      <c r="Y838" s="6"/>
      <c r="Z838" s="6"/>
    </row>
    <row r="839" ht="12.0" customHeight="1">
      <c r="A839" s="6"/>
      <c r="B839" s="405"/>
      <c r="C839" s="406"/>
      <c r="D839" s="7"/>
      <c r="E839" s="407"/>
      <c r="F839" s="133"/>
      <c r="G839" s="221"/>
      <c r="H839" s="6"/>
      <c r="I839" s="6"/>
      <c r="J839" s="6"/>
      <c r="K839" s="6"/>
      <c r="L839" s="6"/>
      <c r="M839" s="6"/>
      <c r="N839" s="6"/>
      <c r="O839" s="6"/>
      <c r="P839" s="6"/>
      <c r="Q839" s="6"/>
      <c r="R839" s="6"/>
      <c r="S839" s="6"/>
      <c r="T839" s="6"/>
      <c r="U839" s="6"/>
      <c r="V839" s="6"/>
      <c r="W839" s="6"/>
      <c r="X839" s="6"/>
      <c r="Y839" s="6"/>
      <c r="Z839" s="6"/>
    </row>
    <row r="840" ht="12.0" customHeight="1">
      <c r="A840" s="6"/>
      <c r="B840" s="405"/>
      <c r="C840" s="406"/>
      <c r="D840" s="7"/>
      <c r="E840" s="407"/>
      <c r="F840" s="133"/>
      <c r="G840" s="221"/>
      <c r="H840" s="6"/>
      <c r="I840" s="6"/>
      <c r="J840" s="6"/>
      <c r="K840" s="6"/>
      <c r="L840" s="6"/>
      <c r="M840" s="6"/>
      <c r="N840" s="6"/>
      <c r="O840" s="6"/>
      <c r="P840" s="6"/>
      <c r="Q840" s="6"/>
      <c r="R840" s="6"/>
      <c r="S840" s="6"/>
      <c r="T840" s="6"/>
      <c r="U840" s="6"/>
      <c r="V840" s="6"/>
      <c r="W840" s="6"/>
      <c r="X840" s="6"/>
      <c r="Y840" s="6"/>
      <c r="Z840" s="6"/>
    </row>
    <row r="841" ht="12.0" customHeight="1">
      <c r="A841" s="6"/>
      <c r="B841" s="405"/>
      <c r="C841" s="406"/>
      <c r="D841" s="7"/>
      <c r="E841" s="407"/>
      <c r="F841" s="133"/>
      <c r="G841" s="221"/>
      <c r="H841" s="6"/>
      <c r="I841" s="6"/>
      <c r="J841" s="6"/>
      <c r="K841" s="6"/>
      <c r="L841" s="6"/>
      <c r="M841" s="6"/>
      <c r="N841" s="6"/>
      <c r="O841" s="6"/>
      <c r="P841" s="6"/>
      <c r="Q841" s="6"/>
      <c r="R841" s="6"/>
      <c r="S841" s="6"/>
      <c r="T841" s="6"/>
      <c r="U841" s="6"/>
      <c r="V841" s="6"/>
      <c r="W841" s="6"/>
      <c r="X841" s="6"/>
      <c r="Y841" s="6"/>
      <c r="Z841" s="6"/>
    </row>
    <row r="842" ht="12.0" customHeight="1">
      <c r="A842" s="6"/>
      <c r="B842" s="405"/>
      <c r="C842" s="406"/>
      <c r="D842" s="7"/>
      <c r="E842" s="407"/>
      <c r="F842" s="133"/>
      <c r="G842" s="221"/>
      <c r="H842" s="6"/>
      <c r="I842" s="6"/>
      <c r="J842" s="6"/>
      <c r="K842" s="6"/>
      <c r="L842" s="6"/>
      <c r="M842" s="6"/>
      <c r="N842" s="6"/>
      <c r="O842" s="6"/>
      <c r="P842" s="6"/>
      <c r="Q842" s="6"/>
      <c r="R842" s="6"/>
      <c r="S842" s="6"/>
      <c r="T842" s="6"/>
      <c r="U842" s="6"/>
      <c r="V842" s="6"/>
      <c r="W842" s="6"/>
      <c r="X842" s="6"/>
      <c r="Y842" s="6"/>
      <c r="Z842" s="6"/>
    </row>
    <row r="843" ht="12.0" customHeight="1">
      <c r="A843" s="6"/>
      <c r="B843" s="405"/>
      <c r="C843" s="406"/>
      <c r="D843" s="7"/>
      <c r="E843" s="407"/>
      <c r="F843" s="133"/>
      <c r="G843" s="221"/>
      <c r="H843" s="6"/>
      <c r="I843" s="6"/>
      <c r="J843" s="6"/>
      <c r="K843" s="6"/>
      <c r="L843" s="6"/>
      <c r="M843" s="6"/>
      <c r="N843" s="6"/>
      <c r="O843" s="6"/>
      <c r="P843" s="6"/>
      <c r="Q843" s="6"/>
      <c r="R843" s="6"/>
      <c r="S843" s="6"/>
      <c r="T843" s="6"/>
      <c r="U843" s="6"/>
      <c r="V843" s="6"/>
      <c r="W843" s="6"/>
      <c r="X843" s="6"/>
      <c r="Y843" s="6"/>
      <c r="Z843" s="6"/>
    </row>
    <row r="844" ht="12.0" customHeight="1">
      <c r="A844" s="6"/>
      <c r="B844" s="405"/>
      <c r="C844" s="406"/>
      <c r="D844" s="7"/>
      <c r="E844" s="407"/>
      <c r="F844" s="133"/>
      <c r="G844" s="221"/>
      <c r="H844" s="6"/>
      <c r="I844" s="6"/>
      <c r="J844" s="6"/>
      <c r="K844" s="6"/>
      <c r="L844" s="6"/>
      <c r="M844" s="6"/>
      <c r="N844" s="6"/>
      <c r="O844" s="6"/>
      <c r="P844" s="6"/>
      <c r="Q844" s="6"/>
      <c r="R844" s="6"/>
      <c r="S844" s="6"/>
      <c r="T844" s="6"/>
      <c r="U844" s="6"/>
      <c r="V844" s="6"/>
      <c r="W844" s="6"/>
      <c r="X844" s="6"/>
      <c r="Y844" s="6"/>
      <c r="Z844" s="6"/>
    </row>
    <row r="845" ht="12.0" customHeight="1">
      <c r="A845" s="6"/>
      <c r="B845" s="405"/>
      <c r="C845" s="406"/>
      <c r="D845" s="7"/>
      <c r="E845" s="407"/>
      <c r="F845" s="133"/>
      <c r="G845" s="221"/>
      <c r="H845" s="6"/>
      <c r="I845" s="6"/>
      <c r="J845" s="6"/>
      <c r="K845" s="6"/>
      <c r="L845" s="6"/>
      <c r="M845" s="6"/>
      <c r="N845" s="6"/>
      <c r="O845" s="6"/>
      <c r="P845" s="6"/>
      <c r="Q845" s="6"/>
      <c r="R845" s="6"/>
      <c r="S845" s="6"/>
      <c r="T845" s="6"/>
      <c r="U845" s="6"/>
      <c r="V845" s="6"/>
      <c r="W845" s="6"/>
      <c r="X845" s="6"/>
      <c r="Y845" s="6"/>
      <c r="Z845" s="6"/>
    </row>
    <row r="846" ht="12.0" customHeight="1">
      <c r="A846" s="6"/>
      <c r="B846" s="405"/>
      <c r="C846" s="406"/>
      <c r="D846" s="7"/>
      <c r="E846" s="407"/>
      <c r="F846" s="133"/>
      <c r="G846" s="221"/>
      <c r="H846" s="6"/>
      <c r="I846" s="6"/>
      <c r="J846" s="6"/>
      <c r="K846" s="6"/>
      <c r="L846" s="6"/>
      <c r="M846" s="6"/>
      <c r="N846" s="6"/>
      <c r="O846" s="6"/>
      <c r="P846" s="6"/>
      <c r="Q846" s="6"/>
      <c r="R846" s="6"/>
      <c r="S846" s="6"/>
      <c r="T846" s="6"/>
      <c r="U846" s="6"/>
      <c r="V846" s="6"/>
      <c r="W846" s="6"/>
      <c r="X846" s="6"/>
      <c r="Y846" s="6"/>
      <c r="Z846" s="6"/>
    </row>
    <row r="847" ht="12.0" customHeight="1">
      <c r="A847" s="6"/>
      <c r="B847" s="405"/>
      <c r="C847" s="406"/>
      <c r="D847" s="7"/>
      <c r="E847" s="407"/>
      <c r="F847" s="133"/>
      <c r="G847" s="221"/>
      <c r="H847" s="6"/>
      <c r="I847" s="6"/>
      <c r="J847" s="6"/>
      <c r="K847" s="6"/>
      <c r="L847" s="6"/>
      <c r="M847" s="6"/>
      <c r="N847" s="6"/>
      <c r="O847" s="6"/>
      <c r="P847" s="6"/>
      <c r="Q847" s="6"/>
      <c r="R847" s="6"/>
      <c r="S847" s="6"/>
      <c r="T847" s="6"/>
      <c r="U847" s="6"/>
      <c r="V847" s="6"/>
      <c r="W847" s="6"/>
      <c r="X847" s="6"/>
      <c r="Y847" s="6"/>
      <c r="Z847" s="6"/>
    </row>
    <row r="848" ht="12.0" customHeight="1">
      <c r="A848" s="6"/>
      <c r="B848" s="405"/>
      <c r="C848" s="406"/>
      <c r="D848" s="7"/>
      <c r="E848" s="407"/>
      <c r="F848" s="133"/>
      <c r="G848" s="221"/>
      <c r="H848" s="6"/>
      <c r="I848" s="6"/>
      <c r="J848" s="6"/>
      <c r="K848" s="6"/>
      <c r="L848" s="6"/>
      <c r="M848" s="6"/>
      <c r="N848" s="6"/>
      <c r="O848" s="6"/>
      <c r="P848" s="6"/>
      <c r="Q848" s="6"/>
      <c r="R848" s="6"/>
      <c r="S848" s="6"/>
      <c r="T848" s="6"/>
      <c r="U848" s="6"/>
      <c r="V848" s="6"/>
      <c r="W848" s="6"/>
      <c r="X848" s="6"/>
      <c r="Y848" s="6"/>
      <c r="Z848" s="6"/>
    </row>
    <row r="849" ht="12.0" customHeight="1">
      <c r="A849" s="6"/>
      <c r="B849" s="405"/>
      <c r="C849" s="406"/>
      <c r="D849" s="7"/>
      <c r="E849" s="407"/>
      <c r="F849" s="133"/>
      <c r="G849" s="221"/>
      <c r="H849" s="6"/>
      <c r="I849" s="6"/>
      <c r="J849" s="6"/>
      <c r="K849" s="6"/>
      <c r="L849" s="6"/>
      <c r="M849" s="6"/>
      <c r="N849" s="6"/>
      <c r="O849" s="6"/>
      <c r="P849" s="6"/>
      <c r="Q849" s="6"/>
      <c r="R849" s="6"/>
      <c r="S849" s="6"/>
      <c r="T849" s="6"/>
      <c r="U849" s="6"/>
      <c r="V849" s="6"/>
      <c r="W849" s="6"/>
      <c r="X849" s="6"/>
      <c r="Y849" s="6"/>
      <c r="Z849" s="6"/>
    </row>
    <row r="850" ht="12.0" customHeight="1">
      <c r="A850" s="6"/>
      <c r="B850" s="405"/>
      <c r="C850" s="406"/>
      <c r="D850" s="7"/>
      <c r="E850" s="407"/>
      <c r="F850" s="133"/>
      <c r="G850" s="221"/>
      <c r="H850" s="6"/>
      <c r="I850" s="6"/>
      <c r="J850" s="6"/>
      <c r="K850" s="6"/>
      <c r="L850" s="6"/>
      <c r="M850" s="6"/>
      <c r="N850" s="6"/>
      <c r="O850" s="6"/>
      <c r="P850" s="6"/>
      <c r="Q850" s="6"/>
      <c r="R850" s="6"/>
      <c r="S850" s="6"/>
      <c r="T850" s="6"/>
      <c r="U850" s="6"/>
      <c r="V850" s="6"/>
      <c r="W850" s="6"/>
      <c r="X850" s="6"/>
      <c r="Y850" s="6"/>
      <c r="Z850" s="6"/>
    </row>
    <row r="851" ht="12.0" customHeight="1">
      <c r="A851" s="6"/>
      <c r="B851" s="405"/>
      <c r="C851" s="406"/>
      <c r="D851" s="7"/>
      <c r="E851" s="407"/>
      <c r="F851" s="133"/>
      <c r="G851" s="221"/>
      <c r="H851" s="6"/>
      <c r="I851" s="6"/>
      <c r="J851" s="6"/>
      <c r="K851" s="6"/>
      <c r="L851" s="6"/>
      <c r="M851" s="6"/>
      <c r="N851" s="6"/>
      <c r="O851" s="6"/>
      <c r="P851" s="6"/>
      <c r="Q851" s="6"/>
      <c r="R851" s="6"/>
      <c r="S851" s="6"/>
      <c r="T851" s="6"/>
      <c r="U851" s="6"/>
      <c r="V851" s="6"/>
      <c r="W851" s="6"/>
      <c r="X851" s="6"/>
      <c r="Y851" s="6"/>
      <c r="Z851" s="6"/>
    </row>
    <row r="852" ht="12.0" customHeight="1">
      <c r="A852" s="6"/>
      <c r="B852" s="405"/>
      <c r="C852" s="406"/>
      <c r="D852" s="7"/>
      <c r="E852" s="407"/>
      <c r="F852" s="133"/>
      <c r="G852" s="221"/>
      <c r="H852" s="6"/>
      <c r="I852" s="6"/>
      <c r="J852" s="6"/>
      <c r="K852" s="6"/>
      <c r="L852" s="6"/>
      <c r="M852" s="6"/>
      <c r="N852" s="6"/>
      <c r="O852" s="6"/>
      <c r="P852" s="6"/>
      <c r="Q852" s="6"/>
      <c r="R852" s="6"/>
      <c r="S852" s="6"/>
      <c r="T852" s="6"/>
      <c r="U852" s="6"/>
      <c r="V852" s="6"/>
      <c r="W852" s="6"/>
      <c r="X852" s="6"/>
      <c r="Y852" s="6"/>
      <c r="Z852" s="6"/>
    </row>
    <row r="853" ht="12.0" customHeight="1">
      <c r="A853" s="6"/>
      <c r="B853" s="405"/>
      <c r="C853" s="406"/>
      <c r="D853" s="7"/>
      <c r="E853" s="407"/>
      <c r="F853" s="133"/>
      <c r="G853" s="221"/>
      <c r="H853" s="6"/>
      <c r="I853" s="6"/>
      <c r="J853" s="6"/>
      <c r="K853" s="6"/>
      <c r="L853" s="6"/>
      <c r="M853" s="6"/>
      <c r="N853" s="6"/>
      <c r="O853" s="6"/>
      <c r="P853" s="6"/>
      <c r="Q853" s="6"/>
      <c r="R853" s="6"/>
      <c r="S853" s="6"/>
      <c r="T853" s="6"/>
      <c r="U853" s="6"/>
      <c r="V853" s="6"/>
      <c r="W853" s="6"/>
      <c r="X853" s="6"/>
      <c r="Y853" s="6"/>
      <c r="Z853" s="6"/>
    </row>
    <row r="854" ht="12.0" customHeight="1">
      <c r="A854" s="6"/>
      <c r="B854" s="405"/>
      <c r="C854" s="406"/>
      <c r="D854" s="7"/>
      <c r="E854" s="407"/>
      <c r="F854" s="133"/>
      <c r="G854" s="221"/>
      <c r="H854" s="6"/>
      <c r="I854" s="6"/>
      <c r="J854" s="6"/>
      <c r="K854" s="6"/>
      <c r="L854" s="6"/>
      <c r="M854" s="6"/>
      <c r="N854" s="6"/>
      <c r="O854" s="6"/>
      <c r="P854" s="6"/>
      <c r="Q854" s="6"/>
      <c r="R854" s="6"/>
      <c r="S854" s="6"/>
      <c r="T854" s="6"/>
      <c r="U854" s="6"/>
      <c r="V854" s="6"/>
      <c r="W854" s="6"/>
      <c r="X854" s="6"/>
      <c r="Y854" s="6"/>
      <c r="Z854" s="6"/>
    </row>
    <row r="855" ht="12.0" customHeight="1">
      <c r="A855" s="6"/>
      <c r="B855" s="405"/>
      <c r="C855" s="406"/>
      <c r="D855" s="7"/>
      <c r="E855" s="407"/>
      <c r="F855" s="133"/>
      <c r="G855" s="221"/>
      <c r="H855" s="6"/>
      <c r="I855" s="6"/>
      <c r="J855" s="6"/>
      <c r="K855" s="6"/>
      <c r="L855" s="6"/>
      <c r="M855" s="6"/>
      <c r="N855" s="6"/>
      <c r="O855" s="6"/>
      <c r="P855" s="6"/>
      <c r="Q855" s="6"/>
      <c r="R855" s="6"/>
      <c r="S855" s="6"/>
      <c r="T855" s="6"/>
      <c r="U855" s="6"/>
      <c r="V855" s="6"/>
      <c r="W855" s="6"/>
      <c r="X855" s="6"/>
      <c r="Y855" s="6"/>
      <c r="Z855" s="6"/>
    </row>
    <row r="856" ht="12.0" customHeight="1">
      <c r="A856" s="6"/>
      <c r="B856" s="405"/>
      <c r="C856" s="406"/>
      <c r="D856" s="7"/>
      <c r="E856" s="407"/>
      <c r="F856" s="133"/>
      <c r="G856" s="221"/>
      <c r="H856" s="6"/>
      <c r="I856" s="6"/>
      <c r="J856" s="6"/>
      <c r="K856" s="6"/>
      <c r="L856" s="6"/>
      <c r="M856" s="6"/>
      <c r="N856" s="6"/>
      <c r="O856" s="6"/>
      <c r="P856" s="6"/>
      <c r="Q856" s="6"/>
      <c r="R856" s="6"/>
      <c r="S856" s="6"/>
      <c r="T856" s="6"/>
      <c r="U856" s="6"/>
      <c r="V856" s="6"/>
      <c r="W856" s="6"/>
      <c r="X856" s="6"/>
      <c r="Y856" s="6"/>
      <c r="Z856" s="6"/>
    </row>
    <row r="857" ht="12.0" customHeight="1">
      <c r="A857" s="6"/>
      <c r="B857" s="405"/>
      <c r="C857" s="406"/>
      <c r="D857" s="7"/>
      <c r="E857" s="407"/>
      <c r="F857" s="133"/>
      <c r="G857" s="221"/>
      <c r="H857" s="6"/>
      <c r="I857" s="6"/>
      <c r="J857" s="6"/>
      <c r="K857" s="6"/>
      <c r="L857" s="6"/>
      <c r="M857" s="6"/>
      <c r="N857" s="6"/>
      <c r="O857" s="6"/>
      <c r="P857" s="6"/>
      <c r="Q857" s="6"/>
      <c r="R857" s="6"/>
      <c r="S857" s="6"/>
      <c r="T857" s="6"/>
      <c r="U857" s="6"/>
      <c r="V857" s="6"/>
      <c r="W857" s="6"/>
      <c r="X857" s="6"/>
      <c r="Y857" s="6"/>
      <c r="Z857" s="6"/>
    </row>
    <row r="858" ht="12.0" customHeight="1">
      <c r="A858" s="6"/>
      <c r="B858" s="405"/>
      <c r="C858" s="406"/>
      <c r="D858" s="7"/>
      <c r="E858" s="407"/>
      <c r="F858" s="133"/>
      <c r="G858" s="221"/>
      <c r="H858" s="6"/>
      <c r="I858" s="6"/>
      <c r="J858" s="6"/>
      <c r="K858" s="6"/>
      <c r="L858" s="6"/>
      <c r="M858" s="6"/>
      <c r="N858" s="6"/>
      <c r="O858" s="6"/>
      <c r="P858" s="6"/>
      <c r="Q858" s="6"/>
      <c r="R858" s="6"/>
      <c r="S858" s="6"/>
      <c r="T858" s="6"/>
      <c r="U858" s="6"/>
      <c r="V858" s="6"/>
      <c r="W858" s="6"/>
      <c r="X858" s="6"/>
      <c r="Y858" s="6"/>
      <c r="Z858" s="6"/>
    </row>
    <row r="859" ht="12.0" customHeight="1">
      <c r="A859" s="6"/>
      <c r="B859" s="405"/>
      <c r="C859" s="406"/>
      <c r="D859" s="7"/>
      <c r="E859" s="407"/>
      <c r="F859" s="133"/>
      <c r="G859" s="221"/>
      <c r="H859" s="6"/>
      <c r="I859" s="6"/>
      <c r="J859" s="6"/>
      <c r="K859" s="6"/>
      <c r="L859" s="6"/>
      <c r="M859" s="6"/>
      <c r="N859" s="6"/>
      <c r="O859" s="6"/>
      <c r="P859" s="6"/>
      <c r="Q859" s="6"/>
      <c r="R859" s="6"/>
      <c r="S859" s="6"/>
      <c r="T859" s="6"/>
      <c r="U859" s="6"/>
      <c r="V859" s="6"/>
      <c r="W859" s="6"/>
      <c r="X859" s="6"/>
      <c r="Y859" s="6"/>
      <c r="Z859" s="6"/>
    </row>
    <row r="860" ht="12.0" customHeight="1">
      <c r="A860" s="6"/>
      <c r="B860" s="405"/>
      <c r="C860" s="406"/>
      <c r="D860" s="7"/>
      <c r="E860" s="407"/>
      <c r="F860" s="133"/>
      <c r="G860" s="221"/>
      <c r="H860" s="6"/>
      <c r="I860" s="6"/>
      <c r="J860" s="6"/>
      <c r="K860" s="6"/>
      <c r="L860" s="6"/>
      <c r="M860" s="6"/>
      <c r="N860" s="6"/>
      <c r="O860" s="6"/>
      <c r="P860" s="6"/>
      <c r="Q860" s="6"/>
      <c r="R860" s="6"/>
      <c r="S860" s="6"/>
      <c r="T860" s="6"/>
      <c r="U860" s="6"/>
      <c r="V860" s="6"/>
      <c r="W860" s="6"/>
      <c r="X860" s="6"/>
      <c r="Y860" s="6"/>
      <c r="Z860" s="6"/>
    </row>
    <row r="861" ht="12.0" customHeight="1">
      <c r="A861" s="6"/>
      <c r="B861" s="405"/>
      <c r="C861" s="406"/>
      <c r="D861" s="7"/>
      <c r="E861" s="407"/>
      <c r="F861" s="133"/>
      <c r="G861" s="221"/>
      <c r="H861" s="6"/>
      <c r="I861" s="6"/>
      <c r="J861" s="6"/>
      <c r="K861" s="6"/>
      <c r="L861" s="6"/>
      <c r="M861" s="6"/>
      <c r="N861" s="6"/>
      <c r="O861" s="6"/>
      <c r="P861" s="6"/>
      <c r="Q861" s="6"/>
      <c r="R861" s="6"/>
      <c r="S861" s="6"/>
      <c r="T861" s="6"/>
      <c r="U861" s="6"/>
      <c r="V861" s="6"/>
      <c r="W861" s="6"/>
      <c r="X861" s="6"/>
      <c r="Y861" s="6"/>
      <c r="Z861" s="6"/>
    </row>
    <row r="862" ht="12.0" customHeight="1">
      <c r="A862" s="6"/>
      <c r="B862" s="405"/>
      <c r="C862" s="406"/>
      <c r="D862" s="7"/>
      <c r="E862" s="407"/>
      <c r="F862" s="133"/>
      <c r="G862" s="221"/>
      <c r="H862" s="6"/>
      <c r="I862" s="6"/>
      <c r="J862" s="6"/>
      <c r="K862" s="6"/>
      <c r="L862" s="6"/>
      <c r="M862" s="6"/>
      <c r="N862" s="6"/>
      <c r="O862" s="6"/>
      <c r="P862" s="6"/>
      <c r="Q862" s="6"/>
      <c r="R862" s="6"/>
      <c r="S862" s="6"/>
      <c r="T862" s="6"/>
      <c r="U862" s="6"/>
      <c r="V862" s="6"/>
      <c r="W862" s="6"/>
      <c r="X862" s="6"/>
      <c r="Y862" s="6"/>
      <c r="Z862" s="6"/>
    </row>
    <row r="863" ht="12.0" customHeight="1">
      <c r="A863" s="6"/>
      <c r="B863" s="405"/>
      <c r="C863" s="406"/>
      <c r="D863" s="7"/>
      <c r="E863" s="407"/>
      <c r="F863" s="133"/>
      <c r="G863" s="221"/>
      <c r="H863" s="6"/>
      <c r="I863" s="6"/>
      <c r="J863" s="6"/>
      <c r="K863" s="6"/>
      <c r="L863" s="6"/>
      <c r="M863" s="6"/>
      <c r="N863" s="6"/>
      <c r="O863" s="6"/>
      <c r="P863" s="6"/>
      <c r="Q863" s="6"/>
      <c r="R863" s="6"/>
      <c r="S863" s="6"/>
      <c r="T863" s="6"/>
      <c r="U863" s="6"/>
      <c r="V863" s="6"/>
      <c r="W863" s="6"/>
      <c r="X863" s="6"/>
      <c r="Y863" s="6"/>
      <c r="Z863" s="6"/>
    </row>
    <row r="864" ht="12.0" customHeight="1">
      <c r="A864" s="6"/>
      <c r="B864" s="405"/>
      <c r="C864" s="406"/>
      <c r="D864" s="7"/>
      <c r="E864" s="407"/>
      <c r="F864" s="133"/>
      <c r="G864" s="221"/>
      <c r="H864" s="6"/>
      <c r="I864" s="6"/>
      <c r="J864" s="6"/>
      <c r="K864" s="6"/>
      <c r="L864" s="6"/>
      <c r="M864" s="6"/>
      <c r="N864" s="6"/>
      <c r="O864" s="6"/>
      <c r="P864" s="6"/>
      <c r="Q864" s="6"/>
      <c r="R864" s="6"/>
      <c r="S864" s="6"/>
      <c r="T864" s="6"/>
      <c r="U864" s="6"/>
      <c r="V864" s="6"/>
      <c r="W864" s="6"/>
      <c r="X864" s="6"/>
      <c r="Y864" s="6"/>
      <c r="Z864" s="6"/>
    </row>
    <row r="865" ht="12.0" customHeight="1">
      <c r="A865" s="6"/>
      <c r="B865" s="405"/>
      <c r="C865" s="406"/>
      <c r="D865" s="7"/>
      <c r="E865" s="407"/>
      <c r="F865" s="133"/>
      <c r="G865" s="221"/>
      <c r="H865" s="6"/>
      <c r="I865" s="6"/>
      <c r="J865" s="6"/>
      <c r="K865" s="6"/>
      <c r="L865" s="6"/>
      <c r="M865" s="6"/>
      <c r="N865" s="6"/>
      <c r="O865" s="6"/>
      <c r="P865" s="6"/>
      <c r="Q865" s="6"/>
      <c r="R865" s="6"/>
      <c r="S865" s="6"/>
      <c r="T865" s="6"/>
      <c r="U865" s="6"/>
      <c r="V865" s="6"/>
      <c r="W865" s="6"/>
      <c r="X865" s="6"/>
      <c r="Y865" s="6"/>
      <c r="Z865" s="6"/>
    </row>
    <row r="866" ht="12.0" customHeight="1">
      <c r="A866" s="6"/>
      <c r="B866" s="405"/>
      <c r="C866" s="406"/>
      <c r="D866" s="7"/>
      <c r="E866" s="407"/>
      <c r="F866" s="133"/>
      <c r="G866" s="221"/>
      <c r="H866" s="6"/>
      <c r="I866" s="6"/>
      <c r="J866" s="6"/>
      <c r="K866" s="6"/>
      <c r="L866" s="6"/>
      <c r="M866" s="6"/>
      <c r="N866" s="6"/>
      <c r="O866" s="6"/>
      <c r="P866" s="6"/>
      <c r="Q866" s="6"/>
      <c r="R866" s="6"/>
      <c r="S866" s="6"/>
      <c r="T866" s="6"/>
      <c r="U866" s="6"/>
      <c r="V866" s="6"/>
      <c r="W866" s="6"/>
      <c r="X866" s="6"/>
      <c r="Y866" s="6"/>
      <c r="Z866" s="6"/>
    </row>
    <row r="867" ht="12.0" customHeight="1">
      <c r="A867" s="6"/>
      <c r="B867" s="405"/>
      <c r="C867" s="406"/>
      <c r="D867" s="7"/>
      <c r="E867" s="407"/>
      <c r="F867" s="133"/>
      <c r="G867" s="221"/>
      <c r="H867" s="6"/>
      <c r="I867" s="6"/>
      <c r="J867" s="6"/>
      <c r="K867" s="6"/>
      <c r="L867" s="6"/>
      <c r="M867" s="6"/>
      <c r="N867" s="6"/>
      <c r="O867" s="6"/>
      <c r="P867" s="6"/>
      <c r="Q867" s="6"/>
      <c r="R867" s="6"/>
      <c r="S867" s="6"/>
      <c r="T867" s="6"/>
      <c r="U867" s="6"/>
      <c r="V867" s="6"/>
      <c r="W867" s="6"/>
      <c r="X867" s="6"/>
      <c r="Y867" s="6"/>
      <c r="Z867" s="6"/>
    </row>
    <row r="868" ht="12.0" customHeight="1">
      <c r="A868" s="6"/>
      <c r="B868" s="405"/>
      <c r="C868" s="406"/>
      <c r="D868" s="7"/>
      <c r="E868" s="407"/>
      <c r="F868" s="133"/>
      <c r="G868" s="221"/>
      <c r="H868" s="6"/>
      <c r="I868" s="6"/>
      <c r="J868" s="6"/>
      <c r="K868" s="6"/>
      <c r="L868" s="6"/>
      <c r="M868" s="6"/>
      <c r="N868" s="6"/>
      <c r="O868" s="6"/>
      <c r="P868" s="6"/>
      <c r="Q868" s="6"/>
      <c r="R868" s="6"/>
      <c r="S868" s="6"/>
      <c r="T868" s="6"/>
      <c r="U868" s="6"/>
      <c r="V868" s="6"/>
      <c r="W868" s="6"/>
      <c r="X868" s="6"/>
      <c r="Y868" s="6"/>
      <c r="Z868" s="6"/>
    </row>
    <row r="869" ht="12.0" customHeight="1">
      <c r="A869" s="6"/>
      <c r="B869" s="405"/>
      <c r="C869" s="406"/>
      <c r="D869" s="7"/>
      <c r="E869" s="407"/>
      <c r="F869" s="133"/>
      <c r="G869" s="221"/>
      <c r="H869" s="6"/>
      <c r="I869" s="6"/>
      <c r="J869" s="6"/>
      <c r="K869" s="6"/>
      <c r="L869" s="6"/>
      <c r="M869" s="6"/>
      <c r="N869" s="6"/>
      <c r="O869" s="6"/>
      <c r="P869" s="6"/>
      <c r="Q869" s="6"/>
      <c r="R869" s="6"/>
      <c r="S869" s="6"/>
      <c r="T869" s="6"/>
      <c r="U869" s="6"/>
      <c r="V869" s="6"/>
      <c r="W869" s="6"/>
      <c r="X869" s="6"/>
      <c r="Y869" s="6"/>
      <c r="Z869" s="6"/>
    </row>
    <row r="870" ht="12.0" customHeight="1">
      <c r="A870" s="6"/>
      <c r="B870" s="405"/>
      <c r="C870" s="406"/>
      <c r="D870" s="7"/>
      <c r="E870" s="407"/>
      <c r="F870" s="133"/>
      <c r="G870" s="221"/>
      <c r="H870" s="6"/>
      <c r="I870" s="6"/>
      <c r="J870" s="6"/>
      <c r="K870" s="6"/>
      <c r="L870" s="6"/>
      <c r="M870" s="6"/>
      <c r="N870" s="6"/>
      <c r="O870" s="6"/>
      <c r="P870" s="6"/>
      <c r="Q870" s="6"/>
      <c r="R870" s="6"/>
      <c r="S870" s="6"/>
      <c r="T870" s="6"/>
      <c r="U870" s="6"/>
      <c r="V870" s="6"/>
      <c r="W870" s="6"/>
      <c r="X870" s="6"/>
      <c r="Y870" s="6"/>
      <c r="Z870" s="6"/>
    </row>
    <row r="871" ht="12.0" customHeight="1">
      <c r="A871" s="6"/>
      <c r="B871" s="405"/>
      <c r="C871" s="406"/>
      <c r="D871" s="7"/>
      <c r="E871" s="407"/>
      <c r="F871" s="133"/>
      <c r="G871" s="221"/>
      <c r="H871" s="6"/>
      <c r="I871" s="6"/>
      <c r="J871" s="6"/>
      <c r="K871" s="6"/>
      <c r="L871" s="6"/>
      <c r="M871" s="6"/>
      <c r="N871" s="6"/>
      <c r="O871" s="6"/>
      <c r="P871" s="6"/>
      <c r="Q871" s="6"/>
      <c r="R871" s="6"/>
      <c r="S871" s="6"/>
      <c r="T871" s="6"/>
      <c r="U871" s="6"/>
      <c r="V871" s="6"/>
      <c r="W871" s="6"/>
      <c r="X871" s="6"/>
      <c r="Y871" s="6"/>
      <c r="Z871" s="6"/>
    </row>
    <row r="872" ht="12.0" customHeight="1">
      <c r="A872" s="6"/>
      <c r="B872" s="405"/>
      <c r="C872" s="406"/>
      <c r="D872" s="7"/>
      <c r="E872" s="407"/>
      <c r="F872" s="133"/>
      <c r="G872" s="221"/>
      <c r="H872" s="6"/>
      <c r="I872" s="6"/>
      <c r="J872" s="6"/>
      <c r="K872" s="6"/>
      <c r="L872" s="6"/>
      <c r="M872" s="6"/>
      <c r="N872" s="6"/>
      <c r="O872" s="6"/>
      <c r="P872" s="6"/>
      <c r="Q872" s="6"/>
      <c r="R872" s="6"/>
      <c r="S872" s="6"/>
      <c r="T872" s="6"/>
      <c r="U872" s="6"/>
      <c r="V872" s="6"/>
      <c r="W872" s="6"/>
      <c r="X872" s="6"/>
      <c r="Y872" s="6"/>
      <c r="Z872" s="6"/>
    </row>
    <row r="873" ht="12.0" customHeight="1">
      <c r="A873" s="6"/>
      <c r="B873" s="405"/>
      <c r="C873" s="406"/>
      <c r="D873" s="7"/>
      <c r="E873" s="407"/>
      <c r="F873" s="133"/>
      <c r="G873" s="221"/>
      <c r="H873" s="6"/>
      <c r="I873" s="6"/>
      <c r="J873" s="6"/>
      <c r="K873" s="6"/>
      <c r="L873" s="6"/>
      <c r="M873" s="6"/>
      <c r="N873" s="6"/>
      <c r="O873" s="6"/>
      <c r="P873" s="6"/>
      <c r="Q873" s="6"/>
      <c r="R873" s="6"/>
      <c r="S873" s="6"/>
      <c r="T873" s="6"/>
      <c r="U873" s="6"/>
      <c r="V873" s="6"/>
      <c r="W873" s="6"/>
      <c r="X873" s="6"/>
      <c r="Y873" s="6"/>
      <c r="Z873" s="6"/>
    </row>
    <row r="874" ht="12.0" customHeight="1">
      <c r="A874" s="6"/>
      <c r="B874" s="405"/>
      <c r="C874" s="406"/>
      <c r="D874" s="7"/>
      <c r="E874" s="407"/>
      <c r="F874" s="133"/>
      <c r="G874" s="221"/>
      <c r="H874" s="6"/>
      <c r="I874" s="6"/>
      <c r="J874" s="6"/>
      <c r="K874" s="6"/>
      <c r="L874" s="6"/>
      <c r="M874" s="6"/>
      <c r="N874" s="6"/>
      <c r="O874" s="6"/>
      <c r="P874" s="6"/>
      <c r="Q874" s="6"/>
      <c r="R874" s="6"/>
      <c r="S874" s="6"/>
      <c r="T874" s="6"/>
      <c r="U874" s="6"/>
      <c r="V874" s="6"/>
      <c r="W874" s="6"/>
      <c r="X874" s="6"/>
      <c r="Y874" s="6"/>
      <c r="Z874" s="6"/>
    </row>
    <row r="875" ht="12.0" customHeight="1">
      <c r="A875" s="6"/>
      <c r="B875" s="405"/>
      <c r="C875" s="406"/>
      <c r="D875" s="7"/>
      <c r="E875" s="407"/>
      <c r="F875" s="133"/>
      <c r="G875" s="221"/>
      <c r="H875" s="6"/>
      <c r="I875" s="6"/>
      <c r="J875" s="6"/>
      <c r="K875" s="6"/>
      <c r="L875" s="6"/>
      <c r="M875" s="6"/>
      <c r="N875" s="6"/>
      <c r="O875" s="6"/>
      <c r="P875" s="6"/>
      <c r="Q875" s="6"/>
      <c r="R875" s="6"/>
      <c r="S875" s="6"/>
      <c r="T875" s="6"/>
      <c r="U875" s="6"/>
      <c r="V875" s="6"/>
      <c r="W875" s="6"/>
      <c r="X875" s="6"/>
      <c r="Y875" s="6"/>
      <c r="Z875" s="6"/>
    </row>
    <row r="876" ht="12.0" customHeight="1">
      <c r="A876" s="6"/>
      <c r="B876" s="405"/>
      <c r="C876" s="406"/>
      <c r="D876" s="7"/>
      <c r="E876" s="407"/>
      <c r="F876" s="133"/>
      <c r="G876" s="221"/>
      <c r="H876" s="6"/>
      <c r="I876" s="6"/>
      <c r="J876" s="6"/>
      <c r="K876" s="6"/>
      <c r="L876" s="6"/>
      <c r="M876" s="6"/>
      <c r="N876" s="6"/>
      <c r="O876" s="6"/>
      <c r="P876" s="6"/>
      <c r="Q876" s="6"/>
      <c r="R876" s="6"/>
      <c r="S876" s="6"/>
      <c r="T876" s="6"/>
      <c r="U876" s="6"/>
      <c r="V876" s="6"/>
      <c r="W876" s="6"/>
      <c r="X876" s="6"/>
      <c r="Y876" s="6"/>
      <c r="Z876" s="6"/>
    </row>
    <row r="877" ht="12.0" customHeight="1">
      <c r="A877" s="6"/>
      <c r="B877" s="405"/>
      <c r="C877" s="406"/>
      <c r="D877" s="7"/>
      <c r="E877" s="407"/>
      <c r="F877" s="133"/>
      <c r="G877" s="221"/>
      <c r="H877" s="6"/>
      <c r="I877" s="6"/>
      <c r="J877" s="6"/>
      <c r="K877" s="6"/>
      <c r="L877" s="6"/>
      <c r="M877" s="6"/>
      <c r="N877" s="6"/>
      <c r="O877" s="6"/>
      <c r="P877" s="6"/>
      <c r="Q877" s="6"/>
      <c r="R877" s="6"/>
      <c r="S877" s="6"/>
      <c r="T877" s="6"/>
      <c r="U877" s="6"/>
      <c r="V877" s="6"/>
      <c r="W877" s="6"/>
      <c r="X877" s="6"/>
      <c r="Y877" s="6"/>
      <c r="Z877" s="6"/>
    </row>
    <row r="878" ht="12.0" customHeight="1">
      <c r="A878" s="6"/>
      <c r="B878" s="405"/>
      <c r="C878" s="406"/>
      <c r="D878" s="7"/>
      <c r="E878" s="407"/>
      <c r="F878" s="133"/>
      <c r="G878" s="221"/>
      <c r="H878" s="6"/>
      <c r="I878" s="6"/>
      <c r="J878" s="6"/>
      <c r="K878" s="6"/>
      <c r="L878" s="6"/>
      <c r="M878" s="6"/>
      <c r="N878" s="6"/>
      <c r="O878" s="6"/>
      <c r="P878" s="6"/>
      <c r="Q878" s="6"/>
      <c r="R878" s="6"/>
      <c r="S878" s="6"/>
      <c r="T878" s="6"/>
      <c r="U878" s="6"/>
      <c r="V878" s="6"/>
      <c r="W878" s="6"/>
      <c r="X878" s="6"/>
      <c r="Y878" s="6"/>
      <c r="Z878" s="6"/>
    </row>
    <row r="879" ht="12.0" customHeight="1">
      <c r="A879" s="6"/>
      <c r="B879" s="405"/>
      <c r="C879" s="406"/>
      <c r="D879" s="7"/>
      <c r="E879" s="407"/>
      <c r="F879" s="133"/>
      <c r="G879" s="221"/>
      <c r="H879" s="6"/>
      <c r="I879" s="6"/>
      <c r="J879" s="6"/>
      <c r="K879" s="6"/>
      <c r="L879" s="6"/>
      <c r="M879" s="6"/>
      <c r="N879" s="6"/>
      <c r="O879" s="6"/>
      <c r="P879" s="6"/>
      <c r="Q879" s="6"/>
      <c r="R879" s="6"/>
      <c r="S879" s="6"/>
      <c r="T879" s="6"/>
      <c r="U879" s="6"/>
      <c r="V879" s="6"/>
      <c r="W879" s="6"/>
      <c r="X879" s="6"/>
      <c r="Y879" s="6"/>
      <c r="Z879" s="6"/>
    </row>
    <row r="880" ht="12.0" customHeight="1">
      <c r="A880" s="6"/>
      <c r="B880" s="405"/>
      <c r="C880" s="406"/>
      <c r="D880" s="7"/>
      <c r="E880" s="407"/>
      <c r="F880" s="133"/>
      <c r="G880" s="221"/>
      <c r="H880" s="6"/>
      <c r="I880" s="6"/>
      <c r="J880" s="6"/>
      <c r="K880" s="6"/>
      <c r="L880" s="6"/>
      <c r="M880" s="6"/>
      <c r="N880" s="6"/>
      <c r="O880" s="6"/>
      <c r="P880" s="6"/>
      <c r="Q880" s="6"/>
      <c r="R880" s="6"/>
      <c r="S880" s="6"/>
      <c r="T880" s="6"/>
      <c r="U880" s="6"/>
      <c r="V880" s="6"/>
      <c r="W880" s="6"/>
      <c r="X880" s="6"/>
      <c r="Y880" s="6"/>
      <c r="Z880" s="6"/>
    </row>
    <row r="881" ht="12.0" customHeight="1">
      <c r="A881" s="6"/>
      <c r="B881" s="405"/>
      <c r="C881" s="406"/>
      <c r="D881" s="7"/>
      <c r="E881" s="407"/>
      <c r="F881" s="133"/>
      <c r="G881" s="221"/>
      <c r="H881" s="6"/>
      <c r="I881" s="6"/>
      <c r="J881" s="6"/>
      <c r="K881" s="6"/>
      <c r="L881" s="6"/>
      <c r="M881" s="6"/>
      <c r="N881" s="6"/>
      <c r="O881" s="6"/>
      <c r="P881" s="6"/>
      <c r="Q881" s="6"/>
      <c r="R881" s="6"/>
      <c r="S881" s="6"/>
      <c r="T881" s="6"/>
      <c r="U881" s="6"/>
      <c r="V881" s="6"/>
      <c r="W881" s="6"/>
      <c r="X881" s="6"/>
      <c r="Y881" s="6"/>
      <c r="Z881" s="6"/>
    </row>
    <row r="882" ht="12.0" customHeight="1">
      <c r="A882" s="6"/>
      <c r="B882" s="405"/>
      <c r="C882" s="406"/>
      <c r="D882" s="7"/>
      <c r="E882" s="407"/>
      <c r="F882" s="133"/>
      <c r="G882" s="221"/>
      <c r="H882" s="6"/>
      <c r="I882" s="6"/>
      <c r="J882" s="6"/>
      <c r="K882" s="6"/>
      <c r="L882" s="6"/>
      <c r="M882" s="6"/>
      <c r="N882" s="6"/>
      <c r="O882" s="6"/>
      <c r="P882" s="6"/>
      <c r="Q882" s="6"/>
      <c r="R882" s="6"/>
      <c r="S882" s="6"/>
      <c r="T882" s="6"/>
      <c r="U882" s="6"/>
      <c r="V882" s="6"/>
      <c r="W882" s="6"/>
      <c r="X882" s="6"/>
      <c r="Y882" s="6"/>
      <c r="Z882" s="6"/>
    </row>
    <row r="883" ht="12.0" customHeight="1">
      <c r="A883" s="6"/>
      <c r="B883" s="405"/>
      <c r="C883" s="406"/>
      <c r="D883" s="7"/>
      <c r="E883" s="407"/>
      <c r="F883" s="133"/>
      <c r="G883" s="221"/>
      <c r="H883" s="6"/>
      <c r="I883" s="6"/>
      <c r="J883" s="6"/>
      <c r="K883" s="6"/>
      <c r="L883" s="6"/>
      <c r="M883" s="6"/>
      <c r="N883" s="6"/>
      <c r="O883" s="6"/>
      <c r="P883" s="6"/>
      <c r="Q883" s="6"/>
      <c r="R883" s="6"/>
      <c r="S883" s="6"/>
      <c r="T883" s="6"/>
      <c r="U883" s="6"/>
      <c r="V883" s="6"/>
      <c r="W883" s="6"/>
      <c r="X883" s="6"/>
      <c r="Y883" s="6"/>
      <c r="Z883" s="6"/>
    </row>
    <row r="884" ht="12.0" customHeight="1">
      <c r="A884" s="6"/>
      <c r="B884" s="405"/>
      <c r="C884" s="406"/>
      <c r="D884" s="7"/>
      <c r="E884" s="407"/>
      <c r="F884" s="133"/>
      <c r="G884" s="221"/>
      <c r="H884" s="6"/>
      <c r="I884" s="6"/>
      <c r="J884" s="6"/>
      <c r="K884" s="6"/>
      <c r="L884" s="6"/>
      <c r="M884" s="6"/>
      <c r="N884" s="6"/>
      <c r="O884" s="6"/>
      <c r="P884" s="6"/>
      <c r="Q884" s="6"/>
      <c r="R884" s="6"/>
      <c r="S884" s="6"/>
      <c r="T884" s="6"/>
      <c r="U884" s="6"/>
      <c r="V884" s="6"/>
      <c r="W884" s="6"/>
      <c r="X884" s="6"/>
      <c r="Y884" s="6"/>
      <c r="Z884" s="6"/>
    </row>
    <row r="885" ht="12.0" customHeight="1">
      <c r="A885" s="6"/>
      <c r="B885" s="405"/>
      <c r="C885" s="406"/>
      <c r="D885" s="7"/>
      <c r="E885" s="407"/>
      <c r="F885" s="133"/>
      <c r="G885" s="221"/>
      <c r="H885" s="6"/>
      <c r="I885" s="6"/>
      <c r="J885" s="6"/>
      <c r="K885" s="6"/>
      <c r="L885" s="6"/>
      <c r="M885" s="6"/>
      <c r="N885" s="6"/>
      <c r="O885" s="6"/>
      <c r="P885" s="6"/>
      <c r="Q885" s="6"/>
      <c r="R885" s="6"/>
      <c r="S885" s="6"/>
      <c r="T885" s="6"/>
      <c r="U885" s="6"/>
      <c r="V885" s="6"/>
      <c r="W885" s="6"/>
      <c r="X885" s="6"/>
      <c r="Y885" s="6"/>
      <c r="Z885" s="6"/>
    </row>
    <row r="886" ht="12.0" customHeight="1">
      <c r="A886" s="6"/>
      <c r="B886" s="405"/>
      <c r="C886" s="406"/>
      <c r="D886" s="7"/>
      <c r="E886" s="407"/>
      <c r="F886" s="133"/>
      <c r="G886" s="221"/>
      <c r="H886" s="6"/>
      <c r="I886" s="6"/>
      <c r="J886" s="6"/>
      <c r="K886" s="6"/>
      <c r="L886" s="6"/>
      <c r="M886" s="6"/>
      <c r="N886" s="6"/>
      <c r="O886" s="6"/>
      <c r="P886" s="6"/>
      <c r="Q886" s="6"/>
      <c r="R886" s="6"/>
      <c r="S886" s="6"/>
      <c r="T886" s="6"/>
      <c r="U886" s="6"/>
      <c r="V886" s="6"/>
      <c r="W886" s="6"/>
      <c r="X886" s="6"/>
      <c r="Y886" s="6"/>
      <c r="Z886" s="6"/>
    </row>
    <row r="887" ht="12.0" customHeight="1">
      <c r="A887" s="6"/>
      <c r="B887" s="405"/>
      <c r="C887" s="406"/>
      <c r="D887" s="7"/>
      <c r="E887" s="407"/>
      <c r="F887" s="133"/>
      <c r="G887" s="221"/>
      <c r="H887" s="6"/>
      <c r="I887" s="6"/>
      <c r="J887" s="6"/>
      <c r="K887" s="6"/>
      <c r="L887" s="6"/>
      <c r="M887" s="6"/>
      <c r="N887" s="6"/>
      <c r="O887" s="6"/>
      <c r="P887" s="6"/>
      <c r="Q887" s="6"/>
      <c r="R887" s="6"/>
      <c r="S887" s="6"/>
      <c r="T887" s="6"/>
      <c r="U887" s="6"/>
      <c r="V887" s="6"/>
      <c r="W887" s="6"/>
      <c r="X887" s="6"/>
      <c r="Y887" s="6"/>
      <c r="Z887" s="6"/>
    </row>
    <row r="888" ht="12.0" customHeight="1">
      <c r="A888" s="6"/>
      <c r="B888" s="405"/>
      <c r="C888" s="406"/>
      <c r="D888" s="7"/>
      <c r="E888" s="407"/>
      <c r="F888" s="133"/>
      <c r="G888" s="221"/>
      <c r="H888" s="6"/>
      <c r="I888" s="6"/>
      <c r="J888" s="6"/>
      <c r="K888" s="6"/>
      <c r="L888" s="6"/>
      <c r="M888" s="6"/>
      <c r="N888" s="6"/>
      <c r="O888" s="6"/>
      <c r="P888" s="6"/>
      <c r="Q888" s="6"/>
      <c r="R888" s="6"/>
      <c r="S888" s="6"/>
      <c r="T888" s="6"/>
      <c r="U888" s="6"/>
      <c r="V888" s="6"/>
      <c r="W888" s="6"/>
      <c r="X888" s="6"/>
      <c r="Y888" s="6"/>
      <c r="Z888" s="6"/>
    </row>
    <row r="889" ht="12.0" customHeight="1">
      <c r="A889" s="6"/>
      <c r="B889" s="405"/>
      <c r="C889" s="406"/>
      <c r="D889" s="7"/>
      <c r="E889" s="407"/>
      <c r="F889" s="133"/>
      <c r="G889" s="221"/>
      <c r="H889" s="6"/>
      <c r="I889" s="6"/>
      <c r="J889" s="6"/>
      <c r="K889" s="6"/>
      <c r="L889" s="6"/>
      <c r="M889" s="6"/>
      <c r="N889" s="6"/>
      <c r="O889" s="6"/>
      <c r="P889" s="6"/>
      <c r="Q889" s="6"/>
      <c r="R889" s="6"/>
      <c r="S889" s="6"/>
      <c r="T889" s="6"/>
      <c r="U889" s="6"/>
      <c r="V889" s="6"/>
      <c r="W889" s="6"/>
      <c r="X889" s="6"/>
      <c r="Y889" s="6"/>
      <c r="Z889" s="6"/>
    </row>
    <row r="890" ht="12.0" customHeight="1">
      <c r="A890" s="6"/>
      <c r="B890" s="405"/>
      <c r="C890" s="406"/>
      <c r="D890" s="7"/>
      <c r="E890" s="407"/>
      <c r="F890" s="133"/>
      <c r="G890" s="221"/>
      <c r="H890" s="6"/>
      <c r="I890" s="6"/>
      <c r="J890" s="6"/>
      <c r="K890" s="6"/>
      <c r="L890" s="6"/>
      <c r="M890" s="6"/>
      <c r="N890" s="6"/>
      <c r="O890" s="6"/>
      <c r="P890" s="6"/>
      <c r="Q890" s="6"/>
      <c r="R890" s="6"/>
      <c r="S890" s="6"/>
      <c r="T890" s="6"/>
      <c r="U890" s="6"/>
      <c r="V890" s="6"/>
      <c r="W890" s="6"/>
      <c r="X890" s="6"/>
      <c r="Y890" s="6"/>
      <c r="Z890" s="6"/>
    </row>
    <row r="891" ht="12.0" customHeight="1">
      <c r="A891" s="6"/>
      <c r="B891" s="405"/>
      <c r="C891" s="406"/>
      <c r="D891" s="7"/>
      <c r="E891" s="407"/>
      <c r="F891" s="133"/>
      <c r="G891" s="221"/>
      <c r="H891" s="6"/>
      <c r="I891" s="6"/>
      <c r="J891" s="6"/>
      <c r="K891" s="6"/>
      <c r="L891" s="6"/>
      <c r="M891" s="6"/>
      <c r="N891" s="6"/>
      <c r="O891" s="6"/>
      <c r="P891" s="6"/>
      <c r="Q891" s="6"/>
      <c r="R891" s="6"/>
      <c r="S891" s="6"/>
      <c r="T891" s="6"/>
      <c r="U891" s="6"/>
      <c r="V891" s="6"/>
      <c r="W891" s="6"/>
      <c r="X891" s="6"/>
      <c r="Y891" s="6"/>
      <c r="Z891" s="6"/>
    </row>
    <row r="892" ht="12.0" customHeight="1">
      <c r="A892" s="6"/>
      <c r="B892" s="405"/>
      <c r="C892" s="406"/>
      <c r="D892" s="7"/>
      <c r="E892" s="407"/>
      <c r="F892" s="133"/>
      <c r="G892" s="221"/>
      <c r="H892" s="6"/>
      <c r="I892" s="6"/>
      <c r="J892" s="6"/>
      <c r="K892" s="6"/>
      <c r="L892" s="6"/>
      <c r="M892" s="6"/>
      <c r="N892" s="6"/>
      <c r="O892" s="6"/>
      <c r="P892" s="6"/>
      <c r="Q892" s="6"/>
      <c r="R892" s="6"/>
      <c r="S892" s="6"/>
      <c r="T892" s="6"/>
      <c r="U892" s="6"/>
      <c r="V892" s="6"/>
      <c r="W892" s="6"/>
      <c r="X892" s="6"/>
      <c r="Y892" s="6"/>
      <c r="Z892" s="6"/>
    </row>
    <row r="893" ht="12.0" customHeight="1">
      <c r="A893" s="6"/>
      <c r="B893" s="405"/>
      <c r="C893" s="406"/>
      <c r="D893" s="7"/>
      <c r="E893" s="407"/>
      <c r="F893" s="133"/>
      <c r="G893" s="221"/>
      <c r="H893" s="6"/>
      <c r="I893" s="6"/>
      <c r="J893" s="6"/>
      <c r="K893" s="6"/>
      <c r="L893" s="6"/>
      <c r="M893" s="6"/>
      <c r="N893" s="6"/>
      <c r="O893" s="6"/>
      <c r="P893" s="6"/>
      <c r="Q893" s="6"/>
      <c r="R893" s="6"/>
      <c r="S893" s="6"/>
      <c r="T893" s="6"/>
      <c r="U893" s="6"/>
      <c r="V893" s="6"/>
      <c r="W893" s="6"/>
      <c r="X893" s="6"/>
      <c r="Y893" s="6"/>
      <c r="Z893" s="6"/>
    </row>
    <row r="894" ht="12.0" customHeight="1">
      <c r="A894" s="6"/>
      <c r="B894" s="405"/>
      <c r="C894" s="406"/>
      <c r="D894" s="7"/>
      <c r="E894" s="407"/>
      <c r="F894" s="133"/>
      <c r="G894" s="221"/>
      <c r="H894" s="6"/>
      <c r="I894" s="6"/>
      <c r="J894" s="6"/>
      <c r="K894" s="6"/>
      <c r="L894" s="6"/>
      <c r="M894" s="6"/>
      <c r="N894" s="6"/>
      <c r="O894" s="6"/>
      <c r="P894" s="6"/>
      <c r="Q894" s="6"/>
      <c r="R894" s="6"/>
      <c r="S894" s="6"/>
      <c r="T894" s="6"/>
      <c r="U894" s="6"/>
      <c r="V894" s="6"/>
      <c r="W894" s="6"/>
      <c r="X894" s="6"/>
      <c r="Y894" s="6"/>
      <c r="Z894" s="6"/>
    </row>
    <row r="895" ht="12.0" customHeight="1">
      <c r="A895" s="6"/>
      <c r="B895" s="405"/>
      <c r="C895" s="406"/>
      <c r="D895" s="7"/>
      <c r="E895" s="407"/>
      <c r="F895" s="133"/>
      <c r="G895" s="221"/>
      <c r="H895" s="6"/>
      <c r="I895" s="6"/>
      <c r="J895" s="6"/>
      <c r="K895" s="6"/>
      <c r="L895" s="6"/>
      <c r="M895" s="6"/>
      <c r="N895" s="6"/>
      <c r="O895" s="6"/>
      <c r="P895" s="6"/>
      <c r="Q895" s="6"/>
      <c r="R895" s="6"/>
      <c r="S895" s="6"/>
      <c r="T895" s="6"/>
      <c r="U895" s="6"/>
      <c r="V895" s="6"/>
      <c r="W895" s="6"/>
      <c r="X895" s="6"/>
      <c r="Y895" s="6"/>
      <c r="Z895" s="6"/>
    </row>
    <row r="896" ht="12.0" customHeight="1">
      <c r="A896" s="6"/>
      <c r="B896" s="405"/>
      <c r="C896" s="406"/>
      <c r="D896" s="7"/>
      <c r="E896" s="407"/>
      <c r="F896" s="133"/>
      <c r="G896" s="221"/>
      <c r="H896" s="6"/>
      <c r="I896" s="6"/>
      <c r="J896" s="6"/>
      <c r="K896" s="6"/>
      <c r="L896" s="6"/>
      <c r="M896" s="6"/>
      <c r="N896" s="6"/>
      <c r="O896" s="6"/>
      <c r="P896" s="6"/>
      <c r="Q896" s="6"/>
      <c r="R896" s="6"/>
      <c r="S896" s="6"/>
      <c r="T896" s="6"/>
      <c r="U896" s="6"/>
      <c r="V896" s="6"/>
      <c r="W896" s="6"/>
      <c r="X896" s="6"/>
      <c r="Y896" s="6"/>
      <c r="Z896" s="6"/>
    </row>
    <row r="897" ht="12.0" customHeight="1">
      <c r="A897" s="6"/>
      <c r="B897" s="405"/>
      <c r="C897" s="406"/>
      <c r="D897" s="7"/>
      <c r="E897" s="407"/>
      <c r="F897" s="133"/>
      <c r="G897" s="221"/>
      <c r="H897" s="6"/>
      <c r="I897" s="6"/>
      <c r="J897" s="6"/>
      <c r="K897" s="6"/>
      <c r="L897" s="6"/>
      <c r="M897" s="6"/>
      <c r="N897" s="6"/>
      <c r="O897" s="6"/>
      <c r="P897" s="6"/>
      <c r="Q897" s="6"/>
      <c r="R897" s="6"/>
      <c r="S897" s="6"/>
      <c r="T897" s="6"/>
      <c r="U897" s="6"/>
      <c r="V897" s="6"/>
      <c r="W897" s="6"/>
      <c r="X897" s="6"/>
      <c r="Y897" s="6"/>
      <c r="Z897" s="6"/>
    </row>
    <row r="898" ht="12.0" customHeight="1">
      <c r="A898" s="6"/>
      <c r="B898" s="405"/>
      <c r="C898" s="406"/>
      <c r="D898" s="7"/>
      <c r="E898" s="407"/>
      <c r="F898" s="133"/>
      <c r="G898" s="221"/>
      <c r="H898" s="6"/>
      <c r="I898" s="6"/>
      <c r="J898" s="6"/>
      <c r="K898" s="6"/>
      <c r="L898" s="6"/>
      <c r="M898" s="6"/>
      <c r="N898" s="6"/>
      <c r="O898" s="6"/>
      <c r="P898" s="6"/>
      <c r="Q898" s="6"/>
      <c r="R898" s="6"/>
      <c r="S898" s="6"/>
      <c r="T898" s="6"/>
      <c r="U898" s="6"/>
      <c r="V898" s="6"/>
      <c r="W898" s="6"/>
      <c r="X898" s="6"/>
      <c r="Y898" s="6"/>
      <c r="Z898" s="6"/>
    </row>
    <row r="899" ht="12.0" customHeight="1">
      <c r="A899" s="6"/>
      <c r="B899" s="405"/>
      <c r="C899" s="406"/>
      <c r="D899" s="7"/>
      <c r="E899" s="407"/>
      <c r="F899" s="133"/>
      <c r="G899" s="221"/>
      <c r="H899" s="6"/>
      <c r="I899" s="6"/>
      <c r="J899" s="6"/>
      <c r="K899" s="6"/>
      <c r="L899" s="6"/>
      <c r="M899" s="6"/>
      <c r="N899" s="6"/>
      <c r="O899" s="6"/>
      <c r="P899" s="6"/>
      <c r="Q899" s="6"/>
      <c r="R899" s="6"/>
      <c r="S899" s="6"/>
      <c r="T899" s="6"/>
      <c r="U899" s="6"/>
      <c r="V899" s="6"/>
      <c r="W899" s="6"/>
      <c r="X899" s="6"/>
      <c r="Y899" s="6"/>
      <c r="Z899" s="6"/>
    </row>
    <row r="900" ht="12.0" customHeight="1">
      <c r="A900" s="6"/>
      <c r="B900" s="405"/>
      <c r="C900" s="406"/>
      <c r="D900" s="7"/>
      <c r="E900" s="407"/>
      <c r="F900" s="133"/>
      <c r="G900" s="221"/>
      <c r="H900" s="6"/>
      <c r="I900" s="6"/>
      <c r="J900" s="6"/>
      <c r="K900" s="6"/>
      <c r="L900" s="6"/>
      <c r="M900" s="6"/>
      <c r="N900" s="6"/>
      <c r="O900" s="6"/>
      <c r="P900" s="6"/>
      <c r="Q900" s="6"/>
      <c r="R900" s="6"/>
      <c r="S900" s="6"/>
      <c r="T900" s="6"/>
      <c r="U900" s="6"/>
      <c r="V900" s="6"/>
      <c r="W900" s="6"/>
      <c r="X900" s="6"/>
      <c r="Y900" s="6"/>
      <c r="Z900" s="6"/>
    </row>
    <row r="901" ht="12.0" customHeight="1">
      <c r="A901" s="6"/>
      <c r="B901" s="405"/>
      <c r="C901" s="406"/>
      <c r="D901" s="7"/>
      <c r="E901" s="407"/>
      <c r="F901" s="133"/>
      <c r="G901" s="221"/>
      <c r="H901" s="6"/>
      <c r="I901" s="6"/>
      <c r="J901" s="6"/>
      <c r="K901" s="6"/>
      <c r="L901" s="6"/>
      <c r="M901" s="6"/>
      <c r="N901" s="6"/>
      <c r="O901" s="6"/>
      <c r="P901" s="6"/>
      <c r="Q901" s="6"/>
      <c r="R901" s="6"/>
      <c r="S901" s="6"/>
      <c r="T901" s="6"/>
      <c r="U901" s="6"/>
      <c r="V901" s="6"/>
      <c r="W901" s="6"/>
      <c r="X901" s="6"/>
      <c r="Y901" s="6"/>
      <c r="Z901" s="6"/>
    </row>
    <row r="902" ht="12.0" customHeight="1">
      <c r="A902" s="6"/>
      <c r="B902" s="405"/>
      <c r="C902" s="406"/>
      <c r="D902" s="7"/>
      <c r="E902" s="407"/>
      <c r="F902" s="133"/>
      <c r="G902" s="221"/>
      <c r="H902" s="6"/>
      <c r="I902" s="6"/>
      <c r="J902" s="6"/>
      <c r="K902" s="6"/>
      <c r="L902" s="6"/>
      <c r="M902" s="6"/>
      <c r="N902" s="6"/>
      <c r="O902" s="6"/>
      <c r="P902" s="6"/>
      <c r="Q902" s="6"/>
      <c r="R902" s="6"/>
      <c r="S902" s="6"/>
      <c r="T902" s="6"/>
      <c r="U902" s="6"/>
      <c r="V902" s="6"/>
      <c r="W902" s="6"/>
      <c r="X902" s="6"/>
      <c r="Y902" s="6"/>
      <c r="Z902" s="6"/>
    </row>
    <row r="903" ht="12.0" customHeight="1">
      <c r="A903" s="6"/>
      <c r="B903" s="405"/>
      <c r="C903" s="406"/>
      <c r="D903" s="7"/>
      <c r="E903" s="407"/>
      <c r="F903" s="133"/>
      <c r="G903" s="221"/>
      <c r="H903" s="6"/>
      <c r="I903" s="6"/>
      <c r="J903" s="6"/>
      <c r="K903" s="6"/>
      <c r="L903" s="6"/>
      <c r="M903" s="6"/>
      <c r="N903" s="6"/>
      <c r="O903" s="6"/>
      <c r="P903" s="6"/>
      <c r="Q903" s="6"/>
      <c r="R903" s="6"/>
      <c r="S903" s="6"/>
      <c r="T903" s="6"/>
      <c r="U903" s="6"/>
      <c r="V903" s="6"/>
      <c r="W903" s="6"/>
      <c r="X903" s="6"/>
      <c r="Y903" s="6"/>
      <c r="Z903" s="6"/>
    </row>
    <row r="904" ht="12.0" customHeight="1">
      <c r="A904" s="6"/>
      <c r="B904" s="405"/>
      <c r="C904" s="406"/>
      <c r="D904" s="7"/>
      <c r="E904" s="407"/>
      <c r="F904" s="133"/>
      <c r="G904" s="221"/>
      <c r="H904" s="6"/>
      <c r="I904" s="6"/>
      <c r="J904" s="6"/>
      <c r="K904" s="6"/>
      <c r="L904" s="6"/>
      <c r="M904" s="6"/>
      <c r="N904" s="6"/>
      <c r="O904" s="6"/>
      <c r="P904" s="6"/>
      <c r="Q904" s="6"/>
      <c r="R904" s="6"/>
      <c r="S904" s="6"/>
      <c r="T904" s="6"/>
      <c r="U904" s="6"/>
      <c r="V904" s="6"/>
      <c r="W904" s="6"/>
      <c r="X904" s="6"/>
      <c r="Y904" s="6"/>
      <c r="Z904" s="6"/>
    </row>
    <row r="905" ht="12.0" customHeight="1">
      <c r="A905" s="6"/>
      <c r="B905" s="405"/>
      <c r="C905" s="406"/>
      <c r="D905" s="7"/>
      <c r="E905" s="407"/>
      <c r="F905" s="133"/>
      <c r="G905" s="221"/>
      <c r="H905" s="6"/>
      <c r="I905" s="6"/>
      <c r="J905" s="6"/>
      <c r="K905" s="6"/>
      <c r="L905" s="6"/>
      <c r="M905" s="6"/>
      <c r="N905" s="6"/>
      <c r="O905" s="6"/>
      <c r="P905" s="6"/>
      <c r="Q905" s="6"/>
      <c r="R905" s="6"/>
      <c r="S905" s="6"/>
      <c r="T905" s="6"/>
      <c r="U905" s="6"/>
      <c r="V905" s="6"/>
      <c r="W905" s="6"/>
      <c r="X905" s="6"/>
      <c r="Y905" s="6"/>
      <c r="Z905" s="6"/>
    </row>
    <row r="906" ht="12.0" customHeight="1">
      <c r="A906" s="6"/>
      <c r="B906" s="405"/>
      <c r="C906" s="406"/>
      <c r="D906" s="7"/>
      <c r="E906" s="407"/>
      <c r="F906" s="133"/>
      <c r="G906" s="221"/>
      <c r="H906" s="6"/>
      <c r="I906" s="6"/>
      <c r="J906" s="6"/>
      <c r="K906" s="6"/>
      <c r="L906" s="6"/>
      <c r="M906" s="6"/>
      <c r="N906" s="6"/>
      <c r="O906" s="6"/>
      <c r="P906" s="6"/>
      <c r="Q906" s="6"/>
      <c r="R906" s="6"/>
      <c r="S906" s="6"/>
      <c r="T906" s="6"/>
      <c r="U906" s="6"/>
      <c r="V906" s="6"/>
      <c r="W906" s="6"/>
      <c r="X906" s="6"/>
      <c r="Y906" s="6"/>
      <c r="Z906" s="6"/>
    </row>
    <row r="907" ht="12.0" customHeight="1">
      <c r="A907" s="6"/>
      <c r="B907" s="405"/>
      <c r="C907" s="406"/>
      <c r="D907" s="7"/>
      <c r="E907" s="407"/>
      <c r="F907" s="133"/>
      <c r="G907" s="221"/>
      <c r="H907" s="6"/>
      <c r="I907" s="6"/>
      <c r="J907" s="6"/>
      <c r="K907" s="6"/>
      <c r="L907" s="6"/>
      <c r="M907" s="6"/>
      <c r="N907" s="6"/>
      <c r="O907" s="6"/>
      <c r="P907" s="6"/>
      <c r="Q907" s="6"/>
      <c r="R907" s="6"/>
      <c r="S907" s="6"/>
      <c r="T907" s="6"/>
      <c r="U907" s="6"/>
      <c r="V907" s="6"/>
      <c r="W907" s="6"/>
      <c r="X907" s="6"/>
      <c r="Y907" s="6"/>
      <c r="Z907" s="6"/>
    </row>
    <row r="908" ht="12.0" customHeight="1">
      <c r="A908" s="6"/>
      <c r="B908" s="405"/>
      <c r="C908" s="406"/>
      <c r="D908" s="7"/>
      <c r="E908" s="407"/>
      <c r="F908" s="133"/>
      <c r="G908" s="221"/>
      <c r="H908" s="6"/>
      <c r="I908" s="6"/>
      <c r="J908" s="6"/>
      <c r="K908" s="6"/>
      <c r="L908" s="6"/>
      <c r="M908" s="6"/>
      <c r="N908" s="6"/>
      <c r="O908" s="6"/>
      <c r="P908" s="6"/>
      <c r="Q908" s="6"/>
      <c r="R908" s="6"/>
      <c r="S908" s="6"/>
      <c r="T908" s="6"/>
      <c r="U908" s="6"/>
      <c r="V908" s="6"/>
      <c r="W908" s="6"/>
      <c r="X908" s="6"/>
      <c r="Y908" s="6"/>
      <c r="Z908" s="6"/>
    </row>
    <row r="909" ht="12.0" customHeight="1">
      <c r="A909" s="6"/>
      <c r="B909" s="405"/>
      <c r="C909" s="406"/>
      <c r="D909" s="7"/>
      <c r="E909" s="407"/>
      <c r="F909" s="133"/>
      <c r="G909" s="221"/>
      <c r="H909" s="6"/>
      <c r="I909" s="6"/>
      <c r="J909" s="6"/>
      <c r="K909" s="6"/>
      <c r="L909" s="6"/>
      <c r="M909" s="6"/>
      <c r="N909" s="6"/>
      <c r="O909" s="6"/>
      <c r="P909" s="6"/>
      <c r="Q909" s="6"/>
      <c r="R909" s="6"/>
      <c r="S909" s="6"/>
      <c r="T909" s="6"/>
      <c r="U909" s="6"/>
      <c r="V909" s="6"/>
      <c r="W909" s="6"/>
      <c r="X909" s="6"/>
      <c r="Y909" s="6"/>
      <c r="Z909" s="6"/>
    </row>
    <row r="910" ht="12.0" customHeight="1">
      <c r="A910" s="6"/>
      <c r="B910" s="405"/>
      <c r="C910" s="406"/>
      <c r="D910" s="7"/>
      <c r="E910" s="407"/>
      <c r="F910" s="133"/>
      <c r="G910" s="221"/>
      <c r="H910" s="6"/>
      <c r="I910" s="6"/>
      <c r="J910" s="6"/>
      <c r="K910" s="6"/>
      <c r="L910" s="6"/>
      <c r="M910" s="6"/>
      <c r="N910" s="6"/>
      <c r="O910" s="6"/>
      <c r="P910" s="6"/>
      <c r="Q910" s="6"/>
      <c r="R910" s="6"/>
      <c r="S910" s="6"/>
      <c r="T910" s="6"/>
      <c r="U910" s="6"/>
      <c r="V910" s="6"/>
      <c r="W910" s="6"/>
      <c r="X910" s="6"/>
      <c r="Y910" s="6"/>
      <c r="Z910" s="6"/>
    </row>
    <row r="911" ht="12.0" customHeight="1">
      <c r="A911" s="6"/>
      <c r="B911" s="405"/>
      <c r="C911" s="406"/>
      <c r="D911" s="7"/>
      <c r="E911" s="407"/>
      <c r="F911" s="133"/>
      <c r="G911" s="221"/>
      <c r="H911" s="6"/>
      <c r="I911" s="6"/>
      <c r="J911" s="6"/>
      <c r="K911" s="6"/>
      <c r="L911" s="6"/>
      <c r="M911" s="6"/>
      <c r="N911" s="6"/>
      <c r="O911" s="6"/>
      <c r="P911" s="6"/>
      <c r="Q911" s="6"/>
      <c r="R911" s="6"/>
      <c r="S911" s="6"/>
      <c r="T911" s="6"/>
      <c r="U911" s="6"/>
      <c r="V911" s="6"/>
      <c r="W911" s="6"/>
      <c r="X911" s="6"/>
      <c r="Y911" s="6"/>
      <c r="Z911" s="6"/>
    </row>
    <row r="912" ht="12.0" customHeight="1">
      <c r="A912" s="6"/>
      <c r="B912" s="405"/>
      <c r="C912" s="406"/>
      <c r="D912" s="7"/>
      <c r="E912" s="407"/>
      <c r="F912" s="133"/>
      <c r="G912" s="221"/>
      <c r="H912" s="6"/>
      <c r="I912" s="6"/>
      <c r="J912" s="6"/>
      <c r="K912" s="6"/>
      <c r="L912" s="6"/>
      <c r="M912" s="6"/>
      <c r="N912" s="6"/>
      <c r="O912" s="6"/>
      <c r="P912" s="6"/>
      <c r="Q912" s="6"/>
      <c r="R912" s="6"/>
      <c r="S912" s="6"/>
      <c r="T912" s="6"/>
      <c r="U912" s="6"/>
      <c r="V912" s="6"/>
      <c r="W912" s="6"/>
      <c r="X912" s="6"/>
      <c r="Y912" s="6"/>
      <c r="Z912" s="6"/>
    </row>
    <row r="913" ht="12.0" customHeight="1">
      <c r="A913" s="6"/>
      <c r="B913" s="405"/>
      <c r="C913" s="406"/>
      <c r="D913" s="7"/>
      <c r="E913" s="407"/>
      <c r="F913" s="133"/>
      <c r="G913" s="221"/>
      <c r="H913" s="6"/>
      <c r="I913" s="6"/>
      <c r="J913" s="6"/>
      <c r="K913" s="6"/>
      <c r="L913" s="6"/>
      <c r="M913" s="6"/>
      <c r="N913" s="6"/>
      <c r="O913" s="6"/>
      <c r="P913" s="6"/>
      <c r="Q913" s="6"/>
      <c r="R913" s="6"/>
      <c r="S913" s="6"/>
      <c r="T913" s="6"/>
      <c r="U913" s="6"/>
      <c r="V913" s="6"/>
      <c r="W913" s="6"/>
      <c r="X913" s="6"/>
      <c r="Y913" s="6"/>
      <c r="Z913" s="6"/>
    </row>
    <row r="914" ht="12.0" customHeight="1">
      <c r="A914" s="6"/>
      <c r="B914" s="405"/>
      <c r="C914" s="406"/>
      <c r="D914" s="7"/>
      <c r="E914" s="407"/>
      <c r="F914" s="133"/>
      <c r="G914" s="221"/>
      <c r="H914" s="6"/>
      <c r="I914" s="6"/>
      <c r="J914" s="6"/>
      <c r="K914" s="6"/>
      <c r="L914" s="6"/>
      <c r="M914" s="6"/>
      <c r="N914" s="6"/>
      <c r="O914" s="6"/>
      <c r="P914" s="6"/>
      <c r="Q914" s="6"/>
      <c r="R914" s="6"/>
      <c r="S914" s="6"/>
      <c r="T914" s="6"/>
      <c r="U914" s="6"/>
      <c r="V914" s="6"/>
      <c r="W914" s="6"/>
      <c r="X914" s="6"/>
      <c r="Y914" s="6"/>
      <c r="Z914" s="6"/>
    </row>
    <row r="915" ht="12.0" customHeight="1">
      <c r="A915" s="6"/>
      <c r="B915" s="405"/>
      <c r="C915" s="406"/>
      <c r="D915" s="7"/>
      <c r="E915" s="407"/>
      <c r="F915" s="133"/>
      <c r="G915" s="221"/>
      <c r="H915" s="6"/>
      <c r="I915" s="6"/>
      <c r="J915" s="6"/>
      <c r="K915" s="6"/>
      <c r="L915" s="6"/>
      <c r="M915" s="6"/>
      <c r="N915" s="6"/>
      <c r="O915" s="6"/>
      <c r="P915" s="6"/>
      <c r="Q915" s="6"/>
      <c r="R915" s="6"/>
      <c r="S915" s="6"/>
      <c r="T915" s="6"/>
      <c r="U915" s="6"/>
      <c r="V915" s="6"/>
      <c r="W915" s="6"/>
      <c r="X915" s="6"/>
      <c r="Y915" s="6"/>
      <c r="Z915" s="6"/>
    </row>
    <row r="916" ht="12.0" customHeight="1">
      <c r="A916" s="6"/>
      <c r="B916" s="405"/>
      <c r="C916" s="406"/>
      <c r="D916" s="7"/>
      <c r="E916" s="407"/>
      <c r="F916" s="133"/>
      <c r="G916" s="221"/>
      <c r="H916" s="6"/>
      <c r="I916" s="6"/>
      <c r="J916" s="6"/>
      <c r="K916" s="6"/>
      <c r="L916" s="6"/>
      <c r="M916" s="6"/>
      <c r="N916" s="6"/>
      <c r="O916" s="6"/>
      <c r="P916" s="6"/>
      <c r="Q916" s="6"/>
      <c r="R916" s="6"/>
      <c r="S916" s="6"/>
      <c r="T916" s="6"/>
      <c r="U916" s="6"/>
      <c r="V916" s="6"/>
      <c r="W916" s="6"/>
      <c r="X916" s="6"/>
      <c r="Y916" s="6"/>
      <c r="Z916" s="6"/>
    </row>
    <row r="917" ht="12.0" customHeight="1">
      <c r="A917" s="6"/>
      <c r="B917" s="405"/>
      <c r="C917" s="406"/>
      <c r="D917" s="7"/>
      <c r="E917" s="407"/>
      <c r="F917" s="133"/>
      <c r="G917" s="221"/>
      <c r="H917" s="6"/>
      <c r="I917" s="6"/>
      <c r="J917" s="6"/>
      <c r="K917" s="6"/>
      <c r="L917" s="6"/>
      <c r="M917" s="6"/>
      <c r="N917" s="6"/>
      <c r="O917" s="6"/>
      <c r="P917" s="6"/>
      <c r="Q917" s="6"/>
      <c r="R917" s="6"/>
      <c r="S917" s="6"/>
      <c r="T917" s="6"/>
      <c r="U917" s="6"/>
      <c r="V917" s="6"/>
      <c r="W917" s="6"/>
      <c r="X917" s="6"/>
      <c r="Y917" s="6"/>
      <c r="Z917" s="6"/>
    </row>
    <row r="918" ht="12.0" customHeight="1">
      <c r="A918" s="6"/>
      <c r="B918" s="405"/>
      <c r="C918" s="406"/>
      <c r="D918" s="7"/>
      <c r="E918" s="407"/>
      <c r="F918" s="133"/>
      <c r="G918" s="221"/>
      <c r="H918" s="6"/>
      <c r="I918" s="6"/>
      <c r="J918" s="6"/>
      <c r="K918" s="6"/>
      <c r="L918" s="6"/>
      <c r="M918" s="6"/>
      <c r="N918" s="6"/>
      <c r="O918" s="6"/>
      <c r="P918" s="6"/>
      <c r="Q918" s="6"/>
      <c r="R918" s="6"/>
      <c r="S918" s="6"/>
      <c r="T918" s="6"/>
      <c r="U918" s="6"/>
      <c r="V918" s="6"/>
      <c r="W918" s="6"/>
      <c r="X918" s="6"/>
      <c r="Y918" s="6"/>
      <c r="Z918" s="6"/>
    </row>
    <row r="919" ht="12.0" customHeight="1">
      <c r="A919" s="6"/>
      <c r="B919" s="405"/>
      <c r="C919" s="406"/>
      <c r="D919" s="7"/>
      <c r="E919" s="407"/>
      <c r="F919" s="133"/>
      <c r="G919" s="221"/>
      <c r="H919" s="6"/>
      <c r="I919" s="6"/>
      <c r="J919" s="6"/>
      <c r="K919" s="6"/>
      <c r="L919" s="6"/>
      <c r="M919" s="6"/>
      <c r="N919" s="6"/>
      <c r="O919" s="6"/>
      <c r="P919" s="6"/>
      <c r="Q919" s="6"/>
      <c r="R919" s="6"/>
      <c r="S919" s="6"/>
      <c r="T919" s="6"/>
      <c r="U919" s="6"/>
      <c r="V919" s="6"/>
      <c r="W919" s="6"/>
      <c r="X919" s="6"/>
      <c r="Y919" s="6"/>
      <c r="Z919" s="6"/>
    </row>
    <row r="920" ht="12.0" customHeight="1">
      <c r="A920" s="6"/>
      <c r="B920" s="405"/>
      <c r="C920" s="406"/>
      <c r="D920" s="7"/>
      <c r="E920" s="407"/>
      <c r="F920" s="133"/>
      <c r="G920" s="221"/>
      <c r="H920" s="6"/>
      <c r="I920" s="6"/>
      <c r="J920" s="6"/>
      <c r="K920" s="6"/>
      <c r="L920" s="6"/>
      <c r="M920" s="6"/>
      <c r="N920" s="6"/>
      <c r="O920" s="6"/>
      <c r="P920" s="6"/>
      <c r="Q920" s="6"/>
      <c r="R920" s="6"/>
      <c r="S920" s="6"/>
      <c r="T920" s="6"/>
      <c r="U920" s="6"/>
      <c r="V920" s="6"/>
      <c r="W920" s="6"/>
      <c r="X920" s="6"/>
      <c r="Y920" s="6"/>
      <c r="Z920" s="6"/>
    </row>
    <row r="921" ht="12.0" customHeight="1">
      <c r="A921" s="6"/>
      <c r="B921" s="405"/>
      <c r="C921" s="406"/>
      <c r="D921" s="7"/>
      <c r="E921" s="407"/>
      <c r="F921" s="133"/>
      <c r="G921" s="221"/>
      <c r="H921" s="6"/>
      <c r="I921" s="6"/>
      <c r="J921" s="6"/>
      <c r="K921" s="6"/>
      <c r="L921" s="6"/>
      <c r="M921" s="6"/>
      <c r="N921" s="6"/>
      <c r="O921" s="6"/>
      <c r="P921" s="6"/>
      <c r="Q921" s="6"/>
      <c r="R921" s="6"/>
      <c r="S921" s="6"/>
      <c r="T921" s="6"/>
      <c r="U921" s="6"/>
      <c r="V921" s="6"/>
      <c r="W921" s="6"/>
      <c r="X921" s="6"/>
      <c r="Y921" s="6"/>
      <c r="Z921" s="6"/>
    </row>
    <row r="922" ht="12.0" customHeight="1">
      <c r="A922" s="6"/>
      <c r="B922" s="405"/>
      <c r="C922" s="406"/>
      <c r="D922" s="7"/>
      <c r="E922" s="407"/>
      <c r="F922" s="133"/>
      <c r="G922" s="221"/>
      <c r="H922" s="6"/>
      <c r="I922" s="6"/>
      <c r="J922" s="6"/>
      <c r="K922" s="6"/>
      <c r="L922" s="6"/>
      <c r="M922" s="6"/>
      <c r="N922" s="6"/>
      <c r="O922" s="6"/>
      <c r="P922" s="6"/>
      <c r="Q922" s="6"/>
      <c r="R922" s="6"/>
      <c r="S922" s="6"/>
      <c r="T922" s="6"/>
      <c r="U922" s="6"/>
      <c r="V922" s="6"/>
      <c r="W922" s="6"/>
      <c r="X922" s="6"/>
      <c r="Y922" s="6"/>
      <c r="Z922" s="6"/>
    </row>
    <row r="923" ht="12.0" customHeight="1">
      <c r="A923" s="6"/>
      <c r="B923" s="405"/>
      <c r="C923" s="406"/>
      <c r="D923" s="7"/>
      <c r="E923" s="407"/>
      <c r="F923" s="133"/>
      <c r="G923" s="221"/>
      <c r="H923" s="6"/>
      <c r="I923" s="6"/>
      <c r="J923" s="6"/>
      <c r="K923" s="6"/>
      <c r="L923" s="6"/>
      <c r="M923" s="6"/>
      <c r="N923" s="6"/>
      <c r="O923" s="6"/>
      <c r="P923" s="6"/>
      <c r="Q923" s="6"/>
      <c r="R923" s="6"/>
      <c r="S923" s="6"/>
      <c r="T923" s="6"/>
      <c r="U923" s="6"/>
      <c r="V923" s="6"/>
      <c r="W923" s="6"/>
      <c r="X923" s="6"/>
      <c r="Y923" s="6"/>
      <c r="Z923" s="6"/>
    </row>
    <row r="924" ht="12.0" customHeight="1">
      <c r="A924" s="6"/>
      <c r="B924" s="405"/>
      <c r="C924" s="406"/>
      <c r="D924" s="7"/>
      <c r="E924" s="407"/>
      <c r="F924" s="133"/>
      <c r="G924" s="221"/>
      <c r="H924" s="6"/>
      <c r="I924" s="6"/>
      <c r="J924" s="6"/>
      <c r="K924" s="6"/>
      <c r="L924" s="6"/>
      <c r="M924" s="6"/>
      <c r="N924" s="6"/>
      <c r="O924" s="6"/>
      <c r="P924" s="6"/>
      <c r="Q924" s="6"/>
      <c r="R924" s="6"/>
      <c r="S924" s="6"/>
      <c r="T924" s="6"/>
      <c r="U924" s="6"/>
      <c r="V924" s="6"/>
      <c r="W924" s="6"/>
      <c r="X924" s="6"/>
      <c r="Y924" s="6"/>
      <c r="Z924" s="6"/>
    </row>
    <row r="925" ht="12.0" customHeight="1">
      <c r="A925" s="6"/>
      <c r="B925" s="405"/>
      <c r="C925" s="406"/>
      <c r="D925" s="7"/>
      <c r="E925" s="407"/>
      <c r="F925" s="133"/>
      <c r="G925" s="221"/>
      <c r="H925" s="6"/>
      <c r="I925" s="6"/>
      <c r="J925" s="6"/>
      <c r="K925" s="6"/>
      <c r="L925" s="6"/>
      <c r="M925" s="6"/>
      <c r="N925" s="6"/>
      <c r="O925" s="6"/>
      <c r="P925" s="6"/>
      <c r="Q925" s="6"/>
      <c r="R925" s="6"/>
      <c r="S925" s="6"/>
      <c r="T925" s="6"/>
      <c r="U925" s="6"/>
      <c r="V925" s="6"/>
      <c r="W925" s="6"/>
      <c r="X925" s="6"/>
      <c r="Y925" s="6"/>
      <c r="Z925" s="6"/>
    </row>
    <row r="926" ht="12.0" customHeight="1">
      <c r="A926" s="6"/>
      <c r="B926" s="405"/>
      <c r="C926" s="406"/>
      <c r="D926" s="7"/>
      <c r="E926" s="407"/>
      <c r="F926" s="133"/>
      <c r="G926" s="221"/>
      <c r="H926" s="6"/>
      <c r="I926" s="6"/>
      <c r="J926" s="6"/>
      <c r="K926" s="6"/>
      <c r="L926" s="6"/>
      <c r="M926" s="6"/>
      <c r="N926" s="6"/>
      <c r="O926" s="6"/>
      <c r="P926" s="6"/>
      <c r="Q926" s="6"/>
      <c r="R926" s="6"/>
      <c r="S926" s="6"/>
      <c r="T926" s="6"/>
      <c r="U926" s="6"/>
      <c r="V926" s="6"/>
      <c r="W926" s="6"/>
      <c r="X926" s="6"/>
      <c r="Y926" s="6"/>
      <c r="Z926" s="6"/>
    </row>
    <row r="927" ht="12.0" customHeight="1">
      <c r="A927" s="6"/>
      <c r="B927" s="405"/>
      <c r="C927" s="406"/>
      <c r="D927" s="7"/>
      <c r="E927" s="407"/>
      <c r="F927" s="133"/>
      <c r="G927" s="221"/>
      <c r="H927" s="6"/>
      <c r="I927" s="6"/>
      <c r="J927" s="6"/>
      <c r="K927" s="6"/>
      <c r="L927" s="6"/>
      <c r="M927" s="6"/>
      <c r="N927" s="6"/>
      <c r="O927" s="6"/>
      <c r="P927" s="6"/>
      <c r="Q927" s="6"/>
      <c r="R927" s="6"/>
      <c r="S927" s="6"/>
      <c r="T927" s="6"/>
      <c r="U927" s="6"/>
      <c r="V927" s="6"/>
      <c r="W927" s="6"/>
      <c r="X927" s="6"/>
      <c r="Y927" s="6"/>
      <c r="Z927" s="6"/>
    </row>
    <row r="928" ht="12.0" customHeight="1">
      <c r="A928" s="6"/>
      <c r="B928" s="405"/>
      <c r="C928" s="406"/>
      <c r="D928" s="7"/>
      <c r="E928" s="407"/>
      <c r="F928" s="133"/>
      <c r="G928" s="221"/>
      <c r="H928" s="6"/>
      <c r="I928" s="6"/>
      <c r="J928" s="6"/>
      <c r="K928" s="6"/>
      <c r="L928" s="6"/>
      <c r="M928" s="6"/>
      <c r="N928" s="6"/>
      <c r="O928" s="6"/>
      <c r="P928" s="6"/>
      <c r="Q928" s="6"/>
      <c r="R928" s="6"/>
      <c r="S928" s="6"/>
      <c r="T928" s="6"/>
      <c r="U928" s="6"/>
      <c r="V928" s="6"/>
      <c r="W928" s="6"/>
      <c r="X928" s="6"/>
      <c r="Y928" s="6"/>
      <c r="Z928" s="6"/>
    </row>
    <row r="929" ht="12.0" customHeight="1">
      <c r="A929" s="6"/>
      <c r="B929" s="405"/>
      <c r="C929" s="406"/>
      <c r="D929" s="7"/>
      <c r="E929" s="407"/>
      <c r="F929" s="133"/>
      <c r="G929" s="221"/>
      <c r="H929" s="6"/>
      <c r="I929" s="6"/>
      <c r="J929" s="6"/>
      <c r="K929" s="6"/>
      <c r="L929" s="6"/>
      <c r="M929" s="6"/>
      <c r="N929" s="6"/>
      <c r="O929" s="6"/>
      <c r="P929" s="6"/>
      <c r="Q929" s="6"/>
      <c r="R929" s="6"/>
      <c r="S929" s="6"/>
      <c r="T929" s="6"/>
      <c r="U929" s="6"/>
      <c r="V929" s="6"/>
      <c r="W929" s="6"/>
      <c r="X929" s="6"/>
      <c r="Y929" s="6"/>
      <c r="Z929" s="6"/>
    </row>
    <row r="930" ht="12.0" customHeight="1">
      <c r="A930" s="6"/>
      <c r="B930" s="405"/>
      <c r="C930" s="406"/>
      <c r="D930" s="7"/>
      <c r="E930" s="407"/>
      <c r="F930" s="133"/>
      <c r="G930" s="221"/>
      <c r="H930" s="6"/>
      <c r="I930" s="6"/>
      <c r="J930" s="6"/>
      <c r="K930" s="6"/>
      <c r="L930" s="6"/>
      <c r="M930" s="6"/>
      <c r="N930" s="6"/>
      <c r="O930" s="6"/>
      <c r="P930" s="6"/>
      <c r="Q930" s="6"/>
      <c r="R930" s="6"/>
      <c r="S930" s="6"/>
      <c r="T930" s="6"/>
      <c r="U930" s="6"/>
      <c r="V930" s="6"/>
      <c r="W930" s="6"/>
      <c r="X930" s="6"/>
      <c r="Y930" s="6"/>
      <c r="Z930" s="6"/>
    </row>
    <row r="931" ht="12.0" customHeight="1">
      <c r="A931" s="6"/>
      <c r="B931" s="405"/>
      <c r="C931" s="406"/>
      <c r="D931" s="7"/>
      <c r="E931" s="407"/>
      <c r="F931" s="133"/>
      <c r="G931" s="221"/>
      <c r="H931" s="6"/>
      <c r="I931" s="6"/>
      <c r="J931" s="6"/>
      <c r="K931" s="6"/>
      <c r="L931" s="6"/>
      <c r="M931" s="6"/>
      <c r="N931" s="6"/>
      <c r="O931" s="6"/>
      <c r="P931" s="6"/>
      <c r="Q931" s="6"/>
      <c r="R931" s="6"/>
      <c r="S931" s="6"/>
      <c r="T931" s="6"/>
      <c r="U931" s="6"/>
      <c r="V931" s="6"/>
      <c r="W931" s="6"/>
      <c r="X931" s="6"/>
      <c r="Y931" s="6"/>
      <c r="Z931" s="6"/>
    </row>
    <row r="932" ht="12.0" customHeight="1">
      <c r="A932" s="6"/>
      <c r="B932" s="405"/>
      <c r="C932" s="406"/>
      <c r="D932" s="7"/>
      <c r="E932" s="407"/>
      <c r="F932" s="133"/>
      <c r="G932" s="221"/>
      <c r="H932" s="6"/>
      <c r="I932" s="6"/>
      <c r="J932" s="6"/>
      <c r="K932" s="6"/>
      <c r="L932" s="6"/>
      <c r="M932" s="6"/>
      <c r="N932" s="6"/>
      <c r="O932" s="6"/>
      <c r="P932" s="6"/>
      <c r="Q932" s="6"/>
      <c r="R932" s="6"/>
      <c r="S932" s="6"/>
      <c r="T932" s="6"/>
      <c r="U932" s="6"/>
      <c r="V932" s="6"/>
      <c r="W932" s="6"/>
      <c r="X932" s="6"/>
      <c r="Y932" s="6"/>
      <c r="Z932" s="6"/>
    </row>
    <row r="933" ht="12.0" customHeight="1">
      <c r="A933" s="6"/>
      <c r="B933" s="405"/>
      <c r="C933" s="406"/>
      <c r="D933" s="7"/>
      <c r="E933" s="407"/>
      <c r="F933" s="133"/>
      <c r="G933" s="221"/>
      <c r="H933" s="6"/>
      <c r="I933" s="6"/>
      <c r="J933" s="6"/>
      <c r="K933" s="6"/>
      <c r="L933" s="6"/>
      <c r="M933" s="6"/>
      <c r="N933" s="6"/>
      <c r="O933" s="6"/>
      <c r="P933" s="6"/>
      <c r="Q933" s="6"/>
      <c r="R933" s="6"/>
      <c r="S933" s="6"/>
      <c r="T933" s="6"/>
      <c r="U933" s="6"/>
      <c r="V933" s="6"/>
      <c r="W933" s="6"/>
      <c r="X933" s="6"/>
      <c r="Y933" s="6"/>
      <c r="Z933" s="6"/>
    </row>
    <row r="934" ht="12.0" customHeight="1">
      <c r="A934" s="6"/>
      <c r="B934" s="405"/>
      <c r="C934" s="406"/>
      <c r="D934" s="7"/>
      <c r="E934" s="407"/>
      <c r="F934" s="133"/>
      <c r="G934" s="221"/>
      <c r="H934" s="6"/>
      <c r="I934" s="6"/>
      <c r="J934" s="6"/>
      <c r="K934" s="6"/>
      <c r="L934" s="6"/>
      <c r="M934" s="6"/>
      <c r="N934" s="6"/>
      <c r="O934" s="6"/>
      <c r="P934" s="6"/>
      <c r="Q934" s="6"/>
      <c r="R934" s="6"/>
      <c r="S934" s="6"/>
      <c r="T934" s="6"/>
      <c r="U934" s="6"/>
      <c r="V934" s="6"/>
      <c r="W934" s="6"/>
      <c r="X934" s="6"/>
      <c r="Y934" s="6"/>
      <c r="Z934" s="6"/>
    </row>
    <row r="935" ht="12.0" customHeight="1">
      <c r="A935" s="6"/>
      <c r="B935" s="405"/>
      <c r="C935" s="406"/>
      <c r="D935" s="7"/>
      <c r="E935" s="407"/>
      <c r="F935" s="133"/>
      <c r="G935" s="221"/>
      <c r="H935" s="6"/>
      <c r="I935" s="6"/>
      <c r="J935" s="6"/>
      <c r="K935" s="6"/>
      <c r="L935" s="6"/>
      <c r="M935" s="6"/>
      <c r="N935" s="6"/>
      <c r="O935" s="6"/>
      <c r="P935" s="6"/>
      <c r="Q935" s="6"/>
      <c r="R935" s="6"/>
      <c r="S935" s="6"/>
      <c r="T935" s="6"/>
      <c r="U935" s="6"/>
      <c r="V935" s="6"/>
      <c r="W935" s="6"/>
      <c r="X935" s="6"/>
      <c r="Y935" s="6"/>
      <c r="Z935" s="6"/>
    </row>
    <row r="936" ht="12.0" customHeight="1">
      <c r="A936" s="6"/>
      <c r="B936" s="405"/>
      <c r="C936" s="406"/>
      <c r="D936" s="7"/>
      <c r="E936" s="407"/>
      <c r="F936" s="133"/>
      <c r="G936" s="221"/>
      <c r="H936" s="6"/>
      <c r="I936" s="6"/>
      <c r="J936" s="6"/>
      <c r="K936" s="6"/>
      <c r="L936" s="6"/>
      <c r="M936" s="6"/>
      <c r="N936" s="6"/>
      <c r="O936" s="6"/>
      <c r="P936" s="6"/>
      <c r="Q936" s="6"/>
      <c r="R936" s="6"/>
      <c r="S936" s="6"/>
      <c r="T936" s="6"/>
      <c r="U936" s="6"/>
      <c r="V936" s="6"/>
      <c r="W936" s="6"/>
      <c r="X936" s="6"/>
      <c r="Y936" s="6"/>
      <c r="Z936" s="6"/>
    </row>
    <row r="937" ht="12.0" customHeight="1">
      <c r="A937" s="6"/>
      <c r="B937" s="405"/>
      <c r="C937" s="406"/>
      <c r="D937" s="7"/>
      <c r="E937" s="407"/>
      <c r="F937" s="133"/>
      <c r="G937" s="221"/>
      <c r="H937" s="6"/>
      <c r="I937" s="6"/>
      <c r="J937" s="6"/>
      <c r="K937" s="6"/>
      <c r="L937" s="6"/>
      <c r="M937" s="6"/>
      <c r="N937" s="6"/>
      <c r="O937" s="6"/>
      <c r="P937" s="6"/>
      <c r="Q937" s="6"/>
      <c r="R937" s="6"/>
      <c r="S937" s="6"/>
      <c r="T937" s="6"/>
      <c r="U937" s="6"/>
      <c r="V937" s="6"/>
      <c r="W937" s="6"/>
      <c r="X937" s="6"/>
      <c r="Y937" s="6"/>
      <c r="Z937" s="6"/>
    </row>
    <row r="938" ht="12.0" customHeight="1">
      <c r="A938" s="6"/>
      <c r="B938" s="405"/>
      <c r="C938" s="406"/>
      <c r="D938" s="7"/>
      <c r="E938" s="407"/>
      <c r="F938" s="133"/>
      <c r="G938" s="221"/>
      <c r="H938" s="6"/>
      <c r="I938" s="6"/>
      <c r="J938" s="6"/>
      <c r="K938" s="6"/>
      <c r="L938" s="6"/>
      <c r="M938" s="6"/>
      <c r="N938" s="6"/>
      <c r="O938" s="6"/>
      <c r="P938" s="6"/>
      <c r="Q938" s="6"/>
      <c r="R938" s="6"/>
      <c r="S938" s="6"/>
      <c r="T938" s="6"/>
      <c r="U938" s="6"/>
      <c r="V938" s="6"/>
      <c r="W938" s="6"/>
      <c r="X938" s="6"/>
      <c r="Y938" s="6"/>
      <c r="Z938" s="6"/>
    </row>
    <row r="939" ht="12.0" customHeight="1">
      <c r="A939" s="6"/>
      <c r="B939" s="405"/>
      <c r="C939" s="406"/>
      <c r="D939" s="7"/>
      <c r="E939" s="407"/>
      <c r="F939" s="133"/>
      <c r="G939" s="221"/>
      <c r="H939" s="6"/>
      <c r="I939" s="6"/>
      <c r="J939" s="6"/>
      <c r="K939" s="6"/>
      <c r="L939" s="6"/>
      <c r="M939" s="6"/>
      <c r="N939" s="6"/>
      <c r="O939" s="6"/>
      <c r="P939" s="6"/>
      <c r="Q939" s="6"/>
      <c r="R939" s="6"/>
      <c r="S939" s="6"/>
      <c r="T939" s="6"/>
      <c r="U939" s="6"/>
      <c r="V939" s="6"/>
      <c r="W939" s="6"/>
      <c r="X939" s="6"/>
      <c r="Y939" s="6"/>
      <c r="Z939" s="6"/>
    </row>
    <row r="940" ht="12.0" customHeight="1">
      <c r="A940" s="6"/>
      <c r="B940" s="405"/>
      <c r="C940" s="406"/>
      <c r="D940" s="7"/>
      <c r="E940" s="407"/>
      <c r="F940" s="133"/>
      <c r="G940" s="221"/>
      <c r="H940" s="6"/>
      <c r="I940" s="6"/>
      <c r="J940" s="6"/>
      <c r="K940" s="6"/>
      <c r="L940" s="6"/>
      <c r="M940" s="6"/>
      <c r="N940" s="6"/>
      <c r="O940" s="6"/>
      <c r="P940" s="6"/>
      <c r="Q940" s="6"/>
      <c r="R940" s="6"/>
      <c r="S940" s="6"/>
      <c r="T940" s="6"/>
      <c r="U940" s="6"/>
      <c r="V940" s="6"/>
      <c r="W940" s="6"/>
      <c r="X940" s="6"/>
      <c r="Y940" s="6"/>
      <c r="Z940" s="6"/>
    </row>
    <row r="941" ht="12.0" customHeight="1">
      <c r="A941" s="6"/>
      <c r="B941" s="405"/>
      <c r="C941" s="406"/>
      <c r="D941" s="7"/>
      <c r="E941" s="407"/>
      <c r="F941" s="133"/>
      <c r="G941" s="221"/>
      <c r="H941" s="6"/>
      <c r="I941" s="6"/>
      <c r="J941" s="6"/>
      <c r="K941" s="6"/>
      <c r="L941" s="6"/>
      <c r="M941" s="6"/>
      <c r="N941" s="6"/>
      <c r="O941" s="6"/>
      <c r="P941" s="6"/>
      <c r="Q941" s="6"/>
      <c r="R941" s="6"/>
      <c r="S941" s="6"/>
      <c r="T941" s="6"/>
      <c r="U941" s="6"/>
      <c r="V941" s="6"/>
      <c r="W941" s="6"/>
      <c r="X941" s="6"/>
      <c r="Y941" s="6"/>
      <c r="Z941" s="6"/>
    </row>
    <row r="942" ht="12.0" customHeight="1">
      <c r="A942" s="6"/>
      <c r="B942" s="405"/>
      <c r="C942" s="406"/>
      <c r="D942" s="7"/>
      <c r="E942" s="407"/>
      <c r="F942" s="133"/>
      <c r="G942" s="221"/>
      <c r="H942" s="6"/>
      <c r="I942" s="6"/>
      <c r="J942" s="6"/>
      <c r="K942" s="6"/>
      <c r="L942" s="6"/>
      <c r="M942" s="6"/>
      <c r="N942" s="6"/>
      <c r="O942" s="6"/>
      <c r="P942" s="6"/>
      <c r="Q942" s="6"/>
      <c r="R942" s="6"/>
      <c r="S942" s="6"/>
      <c r="T942" s="6"/>
      <c r="U942" s="6"/>
      <c r="V942" s="6"/>
      <c r="W942" s="6"/>
      <c r="X942" s="6"/>
      <c r="Y942" s="6"/>
      <c r="Z942" s="6"/>
    </row>
    <row r="943" ht="12.0" customHeight="1">
      <c r="A943" s="6"/>
      <c r="B943" s="405"/>
      <c r="C943" s="406"/>
      <c r="D943" s="7"/>
      <c r="E943" s="407"/>
      <c r="F943" s="133"/>
      <c r="G943" s="221"/>
      <c r="H943" s="6"/>
      <c r="I943" s="6"/>
      <c r="J943" s="6"/>
      <c r="K943" s="6"/>
      <c r="L943" s="6"/>
      <c r="M943" s="6"/>
      <c r="N943" s="6"/>
      <c r="O943" s="6"/>
      <c r="P943" s="6"/>
      <c r="Q943" s="6"/>
      <c r="R943" s="6"/>
      <c r="S943" s="6"/>
      <c r="T943" s="6"/>
      <c r="U943" s="6"/>
      <c r="V943" s="6"/>
      <c r="W943" s="6"/>
      <c r="X943" s="6"/>
      <c r="Y943" s="6"/>
      <c r="Z943" s="6"/>
    </row>
    <row r="944" ht="12.0" customHeight="1">
      <c r="A944" s="6"/>
      <c r="B944" s="405"/>
      <c r="C944" s="406"/>
      <c r="D944" s="7"/>
      <c r="E944" s="407"/>
      <c r="F944" s="133"/>
      <c r="G944" s="221"/>
      <c r="H944" s="6"/>
      <c r="I944" s="6"/>
      <c r="J944" s="6"/>
      <c r="K944" s="6"/>
      <c r="L944" s="6"/>
      <c r="M944" s="6"/>
      <c r="N944" s="6"/>
      <c r="O944" s="6"/>
      <c r="P944" s="6"/>
      <c r="Q944" s="6"/>
      <c r="R944" s="6"/>
      <c r="S944" s="6"/>
      <c r="T944" s="6"/>
      <c r="U944" s="6"/>
      <c r="V944" s="6"/>
      <c r="W944" s="6"/>
      <c r="X944" s="6"/>
      <c r="Y944" s="6"/>
      <c r="Z944" s="6"/>
    </row>
    <row r="945" ht="12.0" customHeight="1">
      <c r="A945" s="6"/>
      <c r="B945" s="405"/>
      <c r="C945" s="406"/>
      <c r="D945" s="7"/>
      <c r="E945" s="407"/>
      <c r="F945" s="133"/>
      <c r="G945" s="221"/>
      <c r="H945" s="6"/>
      <c r="I945" s="6"/>
      <c r="J945" s="6"/>
      <c r="K945" s="6"/>
      <c r="L945" s="6"/>
      <c r="M945" s="6"/>
      <c r="N945" s="6"/>
      <c r="O945" s="6"/>
      <c r="P945" s="6"/>
      <c r="Q945" s="6"/>
      <c r="R945" s="6"/>
      <c r="S945" s="6"/>
      <c r="T945" s="6"/>
      <c r="U945" s="6"/>
      <c r="V945" s="6"/>
      <c r="W945" s="6"/>
      <c r="X945" s="6"/>
      <c r="Y945" s="6"/>
      <c r="Z945" s="6"/>
    </row>
    <row r="946" ht="12.0" customHeight="1">
      <c r="A946" s="6"/>
      <c r="B946" s="405"/>
      <c r="C946" s="406"/>
      <c r="D946" s="7"/>
      <c r="E946" s="407"/>
      <c r="F946" s="133"/>
      <c r="G946" s="221"/>
      <c r="H946" s="6"/>
      <c r="I946" s="6"/>
      <c r="J946" s="6"/>
      <c r="K946" s="6"/>
      <c r="L946" s="6"/>
      <c r="M946" s="6"/>
      <c r="N946" s="6"/>
      <c r="O946" s="6"/>
      <c r="P946" s="6"/>
      <c r="Q946" s="6"/>
      <c r="R946" s="6"/>
      <c r="S946" s="6"/>
      <c r="T946" s="6"/>
      <c r="U946" s="6"/>
      <c r="V946" s="6"/>
      <c r="W946" s="6"/>
      <c r="X946" s="6"/>
      <c r="Y946" s="6"/>
      <c r="Z946" s="6"/>
    </row>
    <row r="947" ht="12.0" customHeight="1">
      <c r="A947" s="6"/>
      <c r="B947" s="405"/>
      <c r="C947" s="406"/>
      <c r="D947" s="7"/>
      <c r="E947" s="407"/>
      <c r="F947" s="133"/>
      <c r="G947" s="221"/>
      <c r="H947" s="6"/>
      <c r="I947" s="6"/>
      <c r="J947" s="6"/>
      <c r="K947" s="6"/>
      <c r="L947" s="6"/>
      <c r="M947" s="6"/>
      <c r="N947" s="6"/>
      <c r="O947" s="6"/>
      <c r="P947" s="6"/>
      <c r="Q947" s="6"/>
      <c r="R947" s="6"/>
      <c r="S947" s="6"/>
      <c r="T947" s="6"/>
      <c r="U947" s="6"/>
      <c r="V947" s="6"/>
      <c r="W947" s="6"/>
      <c r="X947" s="6"/>
      <c r="Y947" s="6"/>
      <c r="Z947" s="6"/>
    </row>
    <row r="948" ht="12.0" customHeight="1">
      <c r="A948" s="6"/>
      <c r="B948" s="405"/>
      <c r="C948" s="406"/>
      <c r="D948" s="7"/>
      <c r="E948" s="407"/>
      <c r="F948" s="133"/>
      <c r="G948" s="221"/>
      <c r="H948" s="6"/>
      <c r="I948" s="6"/>
      <c r="J948" s="6"/>
      <c r="K948" s="6"/>
      <c r="L948" s="6"/>
      <c r="M948" s="6"/>
      <c r="N948" s="6"/>
      <c r="O948" s="6"/>
      <c r="P948" s="6"/>
      <c r="Q948" s="6"/>
      <c r="R948" s="6"/>
      <c r="S948" s="6"/>
      <c r="T948" s="6"/>
      <c r="U948" s="6"/>
      <c r="V948" s="6"/>
      <c r="W948" s="6"/>
      <c r="X948" s="6"/>
      <c r="Y948" s="6"/>
      <c r="Z948" s="6"/>
    </row>
    <row r="949" ht="12.0" customHeight="1">
      <c r="A949" s="6"/>
      <c r="B949" s="405"/>
      <c r="C949" s="406"/>
      <c r="D949" s="7"/>
      <c r="E949" s="407"/>
      <c r="F949" s="133"/>
      <c r="G949" s="221"/>
      <c r="H949" s="6"/>
      <c r="I949" s="6"/>
      <c r="J949" s="6"/>
      <c r="K949" s="6"/>
      <c r="L949" s="6"/>
      <c r="M949" s="6"/>
      <c r="N949" s="6"/>
      <c r="O949" s="6"/>
      <c r="P949" s="6"/>
      <c r="Q949" s="6"/>
      <c r="R949" s="6"/>
      <c r="S949" s="6"/>
      <c r="T949" s="6"/>
      <c r="U949" s="6"/>
      <c r="V949" s="6"/>
      <c r="W949" s="6"/>
      <c r="X949" s="6"/>
      <c r="Y949" s="6"/>
      <c r="Z949" s="6"/>
    </row>
    <row r="950" ht="12.0" customHeight="1">
      <c r="A950" s="6"/>
      <c r="B950" s="405"/>
      <c r="C950" s="406"/>
      <c r="D950" s="7"/>
      <c r="E950" s="407"/>
      <c r="F950" s="133"/>
      <c r="G950" s="221"/>
      <c r="H950" s="6"/>
      <c r="I950" s="6"/>
      <c r="J950" s="6"/>
      <c r="K950" s="6"/>
      <c r="L950" s="6"/>
      <c r="M950" s="6"/>
      <c r="N950" s="6"/>
      <c r="O950" s="6"/>
      <c r="P950" s="6"/>
      <c r="Q950" s="6"/>
      <c r="R950" s="6"/>
      <c r="S950" s="6"/>
      <c r="T950" s="6"/>
      <c r="U950" s="6"/>
      <c r="V950" s="6"/>
      <c r="W950" s="6"/>
      <c r="X950" s="6"/>
      <c r="Y950" s="6"/>
      <c r="Z950" s="6"/>
    </row>
    <row r="951" ht="12.0" customHeight="1">
      <c r="A951" s="6"/>
      <c r="B951" s="405"/>
      <c r="C951" s="406"/>
      <c r="D951" s="7"/>
      <c r="E951" s="407"/>
      <c r="F951" s="133"/>
      <c r="G951" s="221"/>
      <c r="H951" s="6"/>
      <c r="I951" s="6"/>
      <c r="J951" s="6"/>
      <c r="K951" s="6"/>
      <c r="L951" s="6"/>
      <c r="M951" s="6"/>
      <c r="N951" s="6"/>
      <c r="O951" s="6"/>
      <c r="P951" s="6"/>
      <c r="Q951" s="6"/>
      <c r="R951" s="6"/>
      <c r="S951" s="6"/>
      <c r="T951" s="6"/>
      <c r="U951" s="6"/>
      <c r="V951" s="6"/>
      <c r="W951" s="6"/>
      <c r="X951" s="6"/>
      <c r="Y951" s="6"/>
      <c r="Z951" s="6"/>
    </row>
    <row r="952" ht="12.0" customHeight="1">
      <c r="A952" s="6"/>
      <c r="B952" s="405"/>
      <c r="C952" s="406"/>
      <c r="D952" s="7"/>
      <c r="E952" s="407"/>
      <c r="F952" s="133"/>
      <c r="G952" s="221"/>
      <c r="H952" s="6"/>
      <c r="I952" s="6"/>
      <c r="J952" s="6"/>
      <c r="K952" s="6"/>
      <c r="L952" s="6"/>
      <c r="M952" s="6"/>
      <c r="N952" s="6"/>
      <c r="O952" s="6"/>
      <c r="P952" s="6"/>
      <c r="Q952" s="6"/>
      <c r="R952" s="6"/>
      <c r="S952" s="6"/>
      <c r="T952" s="6"/>
      <c r="U952" s="6"/>
      <c r="V952" s="6"/>
      <c r="W952" s="6"/>
      <c r="X952" s="6"/>
      <c r="Y952" s="6"/>
      <c r="Z952" s="6"/>
    </row>
    <row r="953" ht="12.0" customHeight="1">
      <c r="A953" s="6"/>
      <c r="B953" s="405"/>
      <c r="C953" s="406"/>
      <c r="D953" s="7"/>
      <c r="E953" s="407"/>
      <c r="F953" s="133"/>
      <c r="G953" s="221"/>
      <c r="H953" s="6"/>
      <c r="I953" s="6"/>
      <c r="J953" s="6"/>
      <c r="K953" s="6"/>
      <c r="L953" s="6"/>
      <c r="M953" s="6"/>
      <c r="N953" s="6"/>
      <c r="O953" s="6"/>
      <c r="P953" s="6"/>
      <c r="Q953" s="6"/>
      <c r="R953" s="6"/>
      <c r="S953" s="6"/>
      <c r="T953" s="6"/>
      <c r="U953" s="6"/>
      <c r="V953" s="6"/>
      <c r="W953" s="6"/>
      <c r="X953" s="6"/>
      <c r="Y953" s="6"/>
      <c r="Z953" s="6"/>
    </row>
    <row r="954" ht="12.0" customHeight="1">
      <c r="A954" s="6"/>
      <c r="B954" s="405"/>
      <c r="C954" s="406"/>
      <c r="D954" s="7"/>
      <c r="E954" s="407"/>
      <c r="F954" s="133"/>
      <c r="G954" s="221"/>
      <c r="H954" s="6"/>
      <c r="I954" s="6"/>
      <c r="J954" s="6"/>
      <c r="K954" s="6"/>
      <c r="L954" s="6"/>
      <c r="M954" s="6"/>
      <c r="N954" s="6"/>
      <c r="O954" s="6"/>
      <c r="P954" s="6"/>
      <c r="Q954" s="6"/>
      <c r="R954" s="6"/>
      <c r="S954" s="6"/>
      <c r="T954" s="6"/>
      <c r="U954" s="6"/>
      <c r="V954" s="6"/>
      <c r="W954" s="6"/>
      <c r="X954" s="6"/>
      <c r="Y954" s="6"/>
      <c r="Z954" s="6"/>
    </row>
    <row r="955" ht="12.0" customHeight="1">
      <c r="A955" s="6"/>
      <c r="B955" s="405"/>
      <c r="C955" s="406"/>
      <c r="D955" s="7"/>
      <c r="E955" s="407"/>
      <c r="F955" s="133"/>
      <c r="G955" s="221"/>
      <c r="H955" s="6"/>
      <c r="I955" s="6"/>
      <c r="J955" s="6"/>
      <c r="K955" s="6"/>
      <c r="L955" s="6"/>
      <c r="M955" s="6"/>
      <c r="N955" s="6"/>
      <c r="O955" s="6"/>
      <c r="P955" s="6"/>
      <c r="Q955" s="6"/>
      <c r="R955" s="6"/>
      <c r="S955" s="6"/>
      <c r="T955" s="6"/>
      <c r="U955" s="6"/>
      <c r="V955" s="6"/>
      <c r="W955" s="6"/>
      <c r="X955" s="6"/>
      <c r="Y955" s="6"/>
      <c r="Z955" s="6"/>
    </row>
    <row r="956" ht="12.0" customHeight="1">
      <c r="A956" s="6"/>
      <c r="B956" s="405"/>
      <c r="C956" s="406"/>
      <c r="D956" s="7"/>
      <c r="E956" s="407"/>
      <c r="F956" s="133"/>
      <c r="G956" s="221"/>
      <c r="H956" s="6"/>
      <c r="I956" s="6"/>
      <c r="J956" s="6"/>
      <c r="K956" s="6"/>
      <c r="L956" s="6"/>
      <c r="M956" s="6"/>
      <c r="N956" s="6"/>
      <c r="O956" s="6"/>
      <c r="P956" s="6"/>
      <c r="Q956" s="6"/>
      <c r="R956" s="6"/>
      <c r="S956" s="6"/>
      <c r="T956" s="6"/>
      <c r="U956" s="6"/>
      <c r="V956" s="6"/>
      <c r="W956" s="6"/>
      <c r="X956" s="6"/>
      <c r="Y956" s="6"/>
      <c r="Z956" s="6"/>
    </row>
    <row r="957" ht="12.0" customHeight="1">
      <c r="A957" s="6"/>
      <c r="B957" s="405"/>
      <c r="C957" s="406"/>
      <c r="D957" s="7"/>
      <c r="E957" s="407"/>
      <c r="F957" s="133"/>
      <c r="G957" s="221"/>
      <c r="H957" s="6"/>
      <c r="I957" s="6"/>
      <c r="J957" s="6"/>
      <c r="K957" s="6"/>
      <c r="L957" s="6"/>
      <c r="M957" s="6"/>
      <c r="N957" s="6"/>
      <c r="O957" s="6"/>
      <c r="P957" s="6"/>
      <c r="Q957" s="6"/>
      <c r="R957" s="6"/>
      <c r="S957" s="6"/>
      <c r="T957" s="6"/>
      <c r="U957" s="6"/>
      <c r="V957" s="6"/>
      <c r="W957" s="6"/>
      <c r="X957" s="6"/>
      <c r="Y957" s="6"/>
      <c r="Z957" s="6"/>
    </row>
    <row r="958" ht="12.0" customHeight="1">
      <c r="A958" s="6"/>
      <c r="B958" s="405"/>
      <c r="C958" s="406"/>
      <c r="D958" s="7"/>
      <c r="E958" s="407"/>
      <c r="F958" s="133"/>
      <c r="G958" s="221"/>
      <c r="H958" s="6"/>
      <c r="I958" s="6"/>
      <c r="J958" s="6"/>
      <c r="K958" s="6"/>
      <c r="L958" s="6"/>
      <c r="M958" s="6"/>
      <c r="N958" s="6"/>
      <c r="O958" s="6"/>
      <c r="P958" s="6"/>
      <c r="Q958" s="6"/>
      <c r="R958" s="6"/>
      <c r="S958" s="6"/>
      <c r="T958" s="6"/>
      <c r="U958" s="6"/>
      <c r="V958" s="6"/>
      <c r="W958" s="6"/>
      <c r="X958" s="6"/>
      <c r="Y958" s="6"/>
      <c r="Z958" s="6"/>
    </row>
    <row r="959" ht="12.0" customHeight="1">
      <c r="A959" s="6"/>
      <c r="B959" s="405"/>
      <c r="C959" s="406"/>
      <c r="D959" s="7"/>
      <c r="E959" s="407"/>
      <c r="F959" s="133"/>
      <c r="G959" s="221"/>
      <c r="H959" s="6"/>
      <c r="I959" s="6"/>
      <c r="J959" s="6"/>
      <c r="K959" s="6"/>
      <c r="L959" s="6"/>
      <c r="M959" s="6"/>
      <c r="N959" s="6"/>
      <c r="O959" s="6"/>
      <c r="P959" s="6"/>
      <c r="Q959" s="6"/>
      <c r="R959" s="6"/>
      <c r="S959" s="6"/>
      <c r="T959" s="6"/>
      <c r="U959" s="6"/>
      <c r="V959" s="6"/>
      <c r="W959" s="6"/>
      <c r="X959" s="6"/>
      <c r="Y959" s="6"/>
      <c r="Z959" s="6"/>
    </row>
    <row r="960" ht="12.0" customHeight="1">
      <c r="A960" s="6"/>
      <c r="B960" s="405"/>
      <c r="C960" s="406"/>
      <c r="D960" s="7"/>
      <c r="E960" s="407"/>
      <c r="F960" s="133"/>
      <c r="G960" s="221"/>
      <c r="H960" s="6"/>
      <c r="I960" s="6"/>
      <c r="J960" s="6"/>
      <c r="K960" s="6"/>
      <c r="L960" s="6"/>
      <c r="M960" s="6"/>
      <c r="N960" s="6"/>
      <c r="O960" s="6"/>
      <c r="P960" s="6"/>
      <c r="Q960" s="6"/>
      <c r="R960" s="6"/>
      <c r="S960" s="6"/>
      <c r="T960" s="6"/>
      <c r="U960" s="6"/>
      <c r="V960" s="6"/>
      <c r="W960" s="6"/>
      <c r="X960" s="6"/>
      <c r="Y960" s="6"/>
      <c r="Z960" s="6"/>
    </row>
    <row r="961" ht="12.0" customHeight="1">
      <c r="A961" s="6"/>
      <c r="B961" s="405"/>
      <c r="C961" s="406"/>
      <c r="D961" s="7"/>
      <c r="E961" s="407"/>
      <c r="F961" s="133"/>
      <c r="G961" s="221"/>
      <c r="H961" s="6"/>
      <c r="I961" s="6"/>
      <c r="J961" s="6"/>
      <c r="K961" s="6"/>
      <c r="L961" s="6"/>
      <c r="M961" s="6"/>
      <c r="N961" s="6"/>
      <c r="O961" s="6"/>
      <c r="P961" s="6"/>
      <c r="Q961" s="6"/>
      <c r="R961" s="6"/>
      <c r="S961" s="6"/>
      <c r="T961" s="6"/>
      <c r="U961" s="6"/>
      <c r="V961" s="6"/>
      <c r="W961" s="6"/>
      <c r="X961" s="6"/>
      <c r="Y961" s="6"/>
      <c r="Z961" s="6"/>
    </row>
    <row r="962" ht="12.0" customHeight="1">
      <c r="A962" s="6"/>
      <c r="B962" s="405"/>
      <c r="C962" s="406"/>
      <c r="D962" s="7"/>
      <c r="E962" s="407"/>
      <c r="F962" s="133"/>
      <c r="G962" s="221"/>
      <c r="H962" s="6"/>
      <c r="I962" s="6"/>
      <c r="J962" s="6"/>
      <c r="K962" s="6"/>
      <c r="L962" s="6"/>
      <c r="M962" s="6"/>
      <c r="N962" s="6"/>
      <c r="O962" s="6"/>
      <c r="P962" s="6"/>
      <c r="Q962" s="6"/>
      <c r="R962" s="6"/>
      <c r="S962" s="6"/>
      <c r="T962" s="6"/>
      <c r="U962" s="6"/>
      <c r="V962" s="6"/>
      <c r="W962" s="6"/>
      <c r="X962" s="6"/>
      <c r="Y962" s="6"/>
      <c r="Z962" s="6"/>
    </row>
    <row r="963" ht="12.0" customHeight="1">
      <c r="A963" s="6"/>
      <c r="B963" s="405"/>
      <c r="C963" s="406"/>
      <c r="D963" s="7"/>
      <c r="E963" s="407"/>
      <c r="F963" s="133"/>
      <c r="G963" s="221"/>
      <c r="H963" s="6"/>
      <c r="I963" s="6"/>
      <c r="J963" s="6"/>
      <c r="K963" s="6"/>
      <c r="L963" s="6"/>
      <c r="M963" s="6"/>
      <c r="N963" s="6"/>
      <c r="O963" s="6"/>
      <c r="P963" s="6"/>
      <c r="Q963" s="6"/>
      <c r="R963" s="6"/>
      <c r="S963" s="6"/>
      <c r="T963" s="6"/>
      <c r="U963" s="6"/>
      <c r="V963" s="6"/>
      <c r="W963" s="6"/>
      <c r="X963" s="6"/>
      <c r="Y963" s="6"/>
      <c r="Z963" s="6"/>
    </row>
    <row r="964" ht="12.0" customHeight="1">
      <c r="A964" s="6"/>
      <c r="B964" s="405"/>
      <c r="C964" s="406"/>
      <c r="D964" s="7"/>
      <c r="E964" s="407"/>
      <c r="F964" s="133"/>
      <c r="G964" s="221"/>
      <c r="H964" s="6"/>
      <c r="I964" s="6"/>
      <c r="J964" s="6"/>
      <c r="K964" s="6"/>
      <c r="L964" s="6"/>
      <c r="M964" s="6"/>
      <c r="N964" s="6"/>
      <c r="O964" s="6"/>
      <c r="P964" s="6"/>
      <c r="Q964" s="6"/>
      <c r="R964" s="6"/>
      <c r="S964" s="6"/>
      <c r="T964" s="6"/>
      <c r="U964" s="6"/>
      <c r="V964" s="6"/>
      <c r="W964" s="6"/>
      <c r="X964" s="6"/>
      <c r="Y964" s="6"/>
      <c r="Z964" s="6"/>
    </row>
    <row r="965" ht="12.0" customHeight="1">
      <c r="A965" s="6"/>
      <c r="B965" s="405"/>
      <c r="C965" s="406"/>
      <c r="D965" s="7"/>
      <c r="E965" s="407"/>
      <c r="F965" s="133"/>
      <c r="G965" s="221"/>
      <c r="H965" s="6"/>
      <c r="I965" s="6"/>
      <c r="J965" s="6"/>
      <c r="K965" s="6"/>
      <c r="L965" s="6"/>
      <c r="M965" s="6"/>
      <c r="N965" s="6"/>
      <c r="O965" s="6"/>
      <c r="P965" s="6"/>
      <c r="Q965" s="6"/>
      <c r="R965" s="6"/>
      <c r="S965" s="6"/>
      <c r="T965" s="6"/>
      <c r="U965" s="6"/>
      <c r="V965" s="6"/>
      <c r="W965" s="6"/>
      <c r="X965" s="6"/>
      <c r="Y965" s="6"/>
      <c r="Z965" s="6"/>
    </row>
    <row r="966" ht="12.0" customHeight="1">
      <c r="A966" s="6"/>
      <c r="B966" s="405"/>
      <c r="C966" s="406"/>
      <c r="D966" s="7"/>
      <c r="E966" s="407"/>
      <c r="F966" s="133"/>
      <c r="G966" s="221"/>
      <c r="H966" s="6"/>
      <c r="I966" s="6"/>
      <c r="J966" s="6"/>
      <c r="K966" s="6"/>
      <c r="L966" s="6"/>
      <c r="M966" s="6"/>
      <c r="N966" s="6"/>
      <c r="O966" s="6"/>
      <c r="P966" s="6"/>
      <c r="Q966" s="6"/>
      <c r="R966" s="6"/>
      <c r="S966" s="6"/>
      <c r="T966" s="6"/>
      <c r="U966" s="6"/>
      <c r="V966" s="6"/>
      <c r="W966" s="6"/>
      <c r="X966" s="6"/>
      <c r="Y966" s="6"/>
      <c r="Z966" s="6"/>
    </row>
    <row r="967" ht="12.0" customHeight="1">
      <c r="A967" s="6"/>
      <c r="B967" s="405"/>
      <c r="C967" s="406"/>
      <c r="D967" s="7"/>
      <c r="E967" s="407"/>
      <c r="F967" s="133"/>
      <c r="G967" s="221"/>
      <c r="H967" s="6"/>
      <c r="I967" s="6"/>
      <c r="J967" s="6"/>
      <c r="K967" s="6"/>
      <c r="L967" s="6"/>
      <c r="M967" s="6"/>
      <c r="N967" s="6"/>
      <c r="O967" s="6"/>
      <c r="P967" s="6"/>
      <c r="Q967" s="6"/>
      <c r="R967" s="6"/>
      <c r="S967" s="6"/>
      <c r="T967" s="6"/>
      <c r="U967" s="6"/>
      <c r="V967" s="6"/>
      <c r="W967" s="6"/>
      <c r="X967" s="6"/>
      <c r="Y967" s="6"/>
      <c r="Z967" s="6"/>
    </row>
    <row r="968" ht="12.0" customHeight="1">
      <c r="A968" s="6"/>
      <c r="B968" s="405"/>
      <c r="C968" s="406"/>
      <c r="D968" s="7"/>
      <c r="E968" s="407"/>
      <c r="F968" s="133"/>
      <c r="G968" s="221"/>
      <c r="H968" s="6"/>
      <c r="I968" s="6"/>
      <c r="J968" s="6"/>
      <c r="K968" s="6"/>
      <c r="L968" s="6"/>
      <c r="M968" s="6"/>
      <c r="N968" s="6"/>
      <c r="O968" s="6"/>
      <c r="P968" s="6"/>
      <c r="Q968" s="6"/>
      <c r="R968" s="6"/>
      <c r="S968" s="6"/>
      <c r="T968" s="6"/>
      <c r="U968" s="6"/>
      <c r="V968" s="6"/>
      <c r="W968" s="6"/>
      <c r="X968" s="6"/>
      <c r="Y968" s="6"/>
      <c r="Z968" s="6"/>
    </row>
    <row r="969" ht="12.0" customHeight="1">
      <c r="A969" s="6"/>
      <c r="B969" s="405"/>
      <c r="C969" s="406"/>
      <c r="D969" s="7"/>
      <c r="E969" s="407"/>
      <c r="F969" s="133"/>
      <c r="G969" s="221"/>
      <c r="H969" s="6"/>
      <c r="I969" s="6"/>
      <c r="J969" s="6"/>
      <c r="K969" s="6"/>
      <c r="L969" s="6"/>
      <c r="M969" s="6"/>
      <c r="N969" s="6"/>
      <c r="O969" s="6"/>
      <c r="P969" s="6"/>
      <c r="Q969" s="6"/>
      <c r="R969" s="6"/>
      <c r="S969" s="6"/>
      <c r="T969" s="6"/>
      <c r="U969" s="6"/>
      <c r="V969" s="6"/>
      <c r="W969" s="6"/>
      <c r="X969" s="6"/>
      <c r="Y969" s="6"/>
      <c r="Z969" s="6"/>
    </row>
    <row r="970" ht="12.0" customHeight="1">
      <c r="A970" s="6"/>
      <c r="B970" s="405"/>
      <c r="C970" s="406"/>
      <c r="D970" s="7"/>
      <c r="E970" s="407"/>
      <c r="F970" s="133"/>
      <c r="G970" s="221"/>
      <c r="H970" s="6"/>
      <c r="I970" s="6"/>
      <c r="J970" s="6"/>
      <c r="K970" s="6"/>
      <c r="L970" s="6"/>
      <c r="M970" s="6"/>
      <c r="N970" s="6"/>
      <c r="O970" s="6"/>
      <c r="P970" s="6"/>
      <c r="Q970" s="6"/>
      <c r="R970" s="6"/>
      <c r="S970" s="6"/>
      <c r="T970" s="6"/>
      <c r="U970" s="6"/>
      <c r="V970" s="6"/>
      <c r="W970" s="6"/>
      <c r="X970" s="6"/>
      <c r="Y970" s="6"/>
      <c r="Z970" s="6"/>
    </row>
    <row r="971" ht="12.0" customHeight="1">
      <c r="A971" s="6"/>
      <c r="B971" s="405"/>
      <c r="C971" s="406"/>
      <c r="D971" s="7"/>
      <c r="E971" s="407"/>
      <c r="F971" s="133"/>
      <c r="G971" s="221"/>
      <c r="H971" s="6"/>
      <c r="I971" s="6"/>
      <c r="J971" s="6"/>
      <c r="K971" s="6"/>
      <c r="L971" s="6"/>
      <c r="M971" s="6"/>
      <c r="N971" s="6"/>
      <c r="O971" s="6"/>
      <c r="P971" s="6"/>
      <c r="Q971" s="6"/>
      <c r="R971" s="6"/>
      <c r="S971" s="6"/>
      <c r="T971" s="6"/>
      <c r="U971" s="6"/>
      <c r="V971" s="6"/>
      <c r="W971" s="6"/>
      <c r="X971" s="6"/>
      <c r="Y971" s="6"/>
      <c r="Z971" s="6"/>
    </row>
    <row r="972" ht="12.0" customHeight="1">
      <c r="A972" s="6"/>
      <c r="B972" s="405"/>
      <c r="C972" s="406"/>
      <c r="D972" s="7"/>
      <c r="E972" s="407"/>
      <c r="F972" s="133"/>
      <c r="G972" s="221"/>
      <c r="H972" s="6"/>
      <c r="I972" s="6"/>
      <c r="J972" s="6"/>
      <c r="K972" s="6"/>
      <c r="L972" s="6"/>
      <c r="M972" s="6"/>
      <c r="N972" s="6"/>
      <c r="O972" s="6"/>
      <c r="P972" s="6"/>
      <c r="Q972" s="6"/>
      <c r="R972" s="6"/>
      <c r="S972" s="6"/>
      <c r="T972" s="6"/>
      <c r="U972" s="6"/>
      <c r="V972" s="6"/>
      <c r="W972" s="6"/>
      <c r="X972" s="6"/>
      <c r="Y972" s="6"/>
      <c r="Z972" s="6"/>
    </row>
    <row r="973" ht="12.0" customHeight="1">
      <c r="A973" s="6"/>
      <c r="B973" s="405"/>
      <c r="C973" s="406"/>
      <c r="D973" s="7"/>
      <c r="E973" s="407"/>
      <c r="F973" s="133"/>
      <c r="G973" s="221"/>
      <c r="H973" s="6"/>
      <c r="I973" s="6"/>
      <c r="J973" s="6"/>
      <c r="K973" s="6"/>
      <c r="L973" s="6"/>
      <c r="M973" s="6"/>
      <c r="N973" s="6"/>
      <c r="O973" s="6"/>
      <c r="P973" s="6"/>
      <c r="Q973" s="6"/>
      <c r="R973" s="6"/>
      <c r="S973" s="6"/>
      <c r="T973" s="6"/>
      <c r="U973" s="6"/>
      <c r="V973" s="6"/>
      <c r="W973" s="6"/>
      <c r="X973" s="6"/>
      <c r="Y973" s="6"/>
      <c r="Z973" s="6"/>
    </row>
    <row r="974" ht="12.0" customHeight="1">
      <c r="A974" s="6"/>
      <c r="B974" s="405"/>
      <c r="C974" s="406"/>
      <c r="D974" s="7"/>
      <c r="E974" s="407"/>
      <c r="F974" s="133"/>
      <c r="G974" s="221"/>
      <c r="H974" s="6"/>
      <c r="I974" s="6"/>
      <c r="J974" s="6"/>
      <c r="K974" s="6"/>
      <c r="L974" s="6"/>
      <c r="M974" s="6"/>
      <c r="N974" s="6"/>
      <c r="O974" s="6"/>
      <c r="P974" s="6"/>
      <c r="Q974" s="6"/>
      <c r="R974" s="6"/>
      <c r="S974" s="6"/>
      <c r="T974" s="6"/>
      <c r="U974" s="6"/>
      <c r="V974" s="6"/>
      <c r="W974" s="6"/>
      <c r="X974" s="6"/>
      <c r="Y974" s="6"/>
      <c r="Z974" s="6"/>
    </row>
    <row r="975" ht="12.0" customHeight="1">
      <c r="A975" s="6"/>
      <c r="B975" s="405"/>
      <c r="C975" s="406"/>
      <c r="D975" s="7"/>
      <c r="E975" s="407"/>
      <c r="F975" s="133"/>
      <c r="G975" s="221"/>
      <c r="H975" s="6"/>
      <c r="I975" s="6"/>
      <c r="J975" s="6"/>
      <c r="K975" s="6"/>
      <c r="L975" s="6"/>
      <c r="M975" s="6"/>
      <c r="N975" s="6"/>
      <c r="O975" s="6"/>
      <c r="P975" s="6"/>
      <c r="Q975" s="6"/>
      <c r="R975" s="6"/>
      <c r="S975" s="6"/>
      <c r="T975" s="6"/>
      <c r="U975" s="6"/>
      <c r="V975" s="6"/>
      <c r="W975" s="6"/>
      <c r="X975" s="6"/>
      <c r="Y975" s="6"/>
      <c r="Z975" s="6"/>
    </row>
    <row r="976" ht="12.0" customHeight="1">
      <c r="A976" s="6"/>
      <c r="B976" s="405"/>
      <c r="C976" s="406"/>
      <c r="D976" s="7"/>
      <c r="E976" s="407"/>
      <c r="F976" s="133"/>
      <c r="G976" s="221"/>
      <c r="H976" s="6"/>
      <c r="I976" s="6"/>
      <c r="J976" s="6"/>
      <c r="K976" s="6"/>
      <c r="L976" s="6"/>
      <c r="M976" s="6"/>
      <c r="N976" s="6"/>
      <c r="O976" s="6"/>
      <c r="P976" s="6"/>
      <c r="Q976" s="6"/>
      <c r="R976" s="6"/>
      <c r="S976" s="6"/>
      <c r="T976" s="6"/>
      <c r="U976" s="6"/>
      <c r="V976" s="6"/>
      <c r="W976" s="6"/>
      <c r="X976" s="6"/>
      <c r="Y976" s="6"/>
      <c r="Z976" s="6"/>
    </row>
    <row r="977" ht="12.0" customHeight="1">
      <c r="A977" s="6"/>
      <c r="B977" s="405"/>
      <c r="C977" s="406"/>
      <c r="D977" s="7"/>
      <c r="E977" s="407"/>
      <c r="F977" s="133"/>
      <c r="G977" s="221"/>
      <c r="H977" s="6"/>
      <c r="I977" s="6"/>
      <c r="J977" s="6"/>
      <c r="K977" s="6"/>
      <c r="L977" s="6"/>
      <c r="M977" s="6"/>
      <c r="N977" s="6"/>
      <c r="O977" s="6"/>
      <c r="P977" s="6"/>
      <c r="Q977" s="6"/>
      <c r="R977" s="6"/>
      <c r="S977" s="6"/>
      <c r="T977" s="6"/>
      <c r="U977" s="6"/>
      <c r="V977" s="6"/>
      <c r="W977" s="6"/>
      <c r="X977" s="6"/>
      <c r="Y977" s="6"/>
      <c r="Z977" s="6"/>
    </row>
    <row r="978" ht="12.0" customHeight="1">
      <c r="A978" s="6"/>
      <c r="B978" s="405"/>
      <c r="C978" s="406"/>
      <c r="D978" s="7"/>
      <c r="E978" s="407"/>
      <c r="F978" s="133"/>
      <c r="G978" s="221"/>
      <c r="H978" s="6"/>
      <c r="I978" s="6"/>
      <c r="J978" s="6"/>
      <c r="K978" s="6"/>
      <c r="L978" s="6"/>
      <c r="M978" s="6"/>
      <c r="N978" s="6"/>
      <c r="O978" s="6"/>
      <c r="P978" s="6"/>
      <c r="Q978" s="6"/>
      <c r="R978" s="6"/>
      <c r="S978" s="6"/>
      <c r="T978" s="6"/>
      <c r="U978" s="6"/>
      <c r="V978" s="6"/>
      <c r="W978" s="6"/>
      <c r="X978" s="6"/>
      <c r="Y978" s="6"/>
      <c r="Z978" s="6"/>
    </row>
    <row r="979" ht="12.0" customHeight="1">
      <c r="A979" s="6"/>
      <c r="B979" s="405"/>
      <c r="C979" s="406"/>
      <c r="D979" s="7"/>
      <c r="E979" s="407"/>
      <c r="F979" s="133"/>
      <c r="G979" s="221"/>
      <c r="H979" s="6"/>
      <c r="I979" s="6"/>
      <c r="J979" s="6"/>
      <c r="K979" s="6"/>
      <c r="L979" s="6"/>
      <c r="M979" s="6"/>
      <c r="N979" s="6"/>
      <c r="O979" s="6"/>
      <c r="P979" s="6"/>
      <c r="Q979" s="6"/>
      <c r="R979" s="6"/>
      <c r="S979" s="6"/>
      <c r="T979" s="6"/>
      <c r="U979" s="6"/>
      <c r="V979" s="6"/>
      <c r="W979" s="6"/>
      <c r="X979" s="6"/>
      <c r="Y979" s="6"/>
      <c r="Z979" s="6"/>
    </row>
    <row r="980" ht="12.0" customHeight="1">
      <c r="A980" s="6"/>
      <c r="B980" s="405"/>
      <c r="C980" s="406"/>
      <c r="D980" s="7"/>
      <c r="E980" s="407"/>
      <c r="F980" s="133"/>
      <c r="G980" s="221"/>
      <c r="H980" s="6"/>
      <c r="I980" s="6"/>
      <c r="J980" s="6"/>
      <c r="K980" s="6"/>
      <c r="L980" s="6"/>
      <c r="M980" s="6"/>
      <c r="N980" s="6"/>
      <c r="O980" s="6"/>
      <c r="P980" s="6"/>
      <c r="Q980" s="6"/>
      <c r="R980" s="6"/>
      <c r="S980" s="6"/>
      <c r="T980" s="6"/>
      <c r="U980" s="6"/>
      <c r="V980" s="6"/>
      <c r="W980" s="6"/>
      <c r="X980" s="6"/>
      <c r="Y980" s="6"/>
      <c r="Z980" s="6"/>
    </row>
    <row r="981" ht="12.0" customHeight="1">
      <c r="A981" s="6"/>
      <c r="B981" s="405"/>
      <c r="C981" s="406"/>
      <c r="D981" s="7"/>
      <c r="E981" s="407"/>
      <c r="F981" s="133"/>
      <c r="G981" s="221"/>
      <c r="H981" s="6"/>
      <c r="I981" s="6"/>
      <c r="J981" s="6"/>
      <c r="K981" s="6"/>
      <c r="L981" s="6"/>
      <c r="M981" s="6"/>
      <c r="N981" s="6"/>
      <c r="O981" s="6"/>
      <c r="P981" s="6"/>
      <c r="Q981" s="6"/>
      <c r="R981" s="6"/>
      <c r="S981" s="6"/>
      <c r="T981" s="6"/>
      <c r="U981" s="6"/>
      <c r="V981" s="6"/>
      <c r="W981" s="6"/>
      <c r="X981" s="6"/>
      <c r="Y981" s="6"/>
      <c r="Z981" s="6"/>
    </row>
    <row r="982" ht="12.0" customHeight="1">
      <c r="A982" s="6"/>
      <c r="B982" s="405"/>
      <c r="C982" s="406"/>
      <c r="D982" s="7"/>
      <c r="E982" s="407"/>
      <c r="F982" s="133"/>
      <c r="G982" s="221"/>
      <c r="H982" s="6"/>
      <c r="I982" s="6"/>
      <c r="J982" s="6"/>
      <c r="K982" s="6"/>
      <c r="L982" s="6"/>
      <c r="M982" s="6"/>
      <c r="N982" s="6"/>
      <c r="O982" s="6"/>
      <c r="P982" s="6"/>
      <c r="Q982" s="6"/>
      <c r="R982" s="6"/>
      <c r="S982" s="6"/>
      <c r="T982" s="6"/>
      <c r="U982" s="6"/>
      <c r="V982" s="6"/>
      <c r="W982" s="6"/>
      <c r="X982" s="6"/>
      <c r="Y982" s="6"/>
      <c r="Z982" s="6"/>
    </row>
    <row r="983" ht="12.0" customHeight="1">
      <c r="A983" s="6"/>
      <c r="B983" s="405"/>
      <c r="C983" s="406"/>
      <c r="D983" s="7"/>
      <c r="E983" s="407"/>
      <c r="F983" s="133"/>
      <c r="G983" s="221"/>
      <c r="H983" s="6"/>
      <c r="I983" s="6"/>
      <c r="J983" s="6"/>
      <c r="K983" s="6"/>
      <c r="L983" s="6"/>
      <c r="M983" s="6"/>
      <c r="N983" s="6"/>
      <c r="O983" s="6"/>
      <c r="P983" s="6"/>
      <c r="Q983" s="6"/>
      <c r="R983" s="6"/>
      <c r="S983" s="6"/>
      <c r="T983" s="6"/>
      <c r="U983" s="6"/>
      <c r="V983" s="6"/>
      <c r="W983" s="6"/>
      <c r="X983" s="6"/>
      <c r="Y983" s="6"/>
      <c r="Z983" s="6"/>
    </row>
    <row r="984" ht="12.0" customHeight="1">
      <c r="A984" s="6"/>
      <c r="B984" s="405"/>
      <c r="C984" s="406"/>
      <c r="D984" s="7"/>
      <c r="E984" s="407"/>
      <c r="F984" s="133"/>
      <c r="G984" s="221"/>
      <c r="H984" s="6"/>
      <c r="I984" s="6"/>
      <c r="J984" s="6"/>
      <c r="K984" s="6"/>
      <c r="L984" s="6"/>
      <c r="M984" s="6"/>
      <c r="N984" s="6"/>
      <c r="O984" s="6"/>
      <c r="P984" s="6"/>
      <c r="Q984" s="6"/>
      <c r="R984" s="6"/>
      <c r="S984" s="6"/>
      <c r="T984" s="6"/>
      <c r="U984" s="6"/>
      <c r="V984" s="6"/>
      <c r="W984" s="6"/>
      <c r="X984" s="6"/>
      <c r="Y984" s="6"/>
      <c r="Z984" s="6"/>
    </row>
    <row r="985" ht="12.0" customHeight="1">
      <c r="A985" s="6"/>
      <c r="B985" s="405"/>
      <c r="C985" s="406"/>
      <c r="D985" s="7"/>
      <c r="E985" s="407"/>
      <c r="F985" s="133"/>
      <c r="G985" s="221"/>
      <c r="H985" s="6"/>
      <c r="I985" s="6"/>
      <c r="J985" s="6"/>
      <c r="K985" s="6"/>
      <c r="L985" s="6"/>
      <c r="M985" s="6"/>
      <c r="N985" s="6"/>
      <c r="O985" s="6"/>
      <c r="P985" s="6"/>
      <c r="Q985" s="6"/>
      <c r="R985" s="6"/>
      <c r="S985" s="6"/>
      <c r="T985" s="6"/>
      <c r="U985" s="6"/>
      <c r="V985" s="6"/>
      <c r="W985" s="6"/>
      <c r="X985" s="6"/>
      <c r="Y985" s="6"/>
      <c r="Z985" s="6"/>
    </row>
    <row r="986" ht="12.0" customHeight="1">
      <c r="A986" s="6"/>
      <c r="B986" s="405"/>
      <c r="C986" s="406"/>
      <c r="D986" s="7"/>
      <c r="E986" s="407"/>
      <c r="F986" s="133"/>
      <c r="G986" s="221"/>
      <c r="H986" s="6"/>
      <c r="I986" s="6"/>
      <c r="J986" s="6"/>
      <c r="K986" s="6"/>
      <c r="L986" s="6"/>
      <c r="M986" s="6"/>
      <c r="N986" s="6"/>
      <c r="O986" s="6"/>
      <c r="P986" s="6"/>
      <c r="Q986" s="6"/>
      <c r="R986" s="6"/>
      <c r="S986" s="6"/>
      <c r="T986" s="6"/>
      <c r="U986" s="6"/>
      <c r="V986" s="6"/>
      <c r="W986" s="6"/>
      <c r="X986" s="6"/>
      <c r="Y986" s="6"/>
      <c r="Z986" s="6"/>
    </row>
    <row r="987" ht="12.0" customHeight="1">
      <c r="A987" s="6"/>
      <c r="B987" s="405"/>
      <c r="C987" s="406"/>
      <c r="D987" s="7"/>
      <c r="E987" s="407"/>
      <c r="F987" s="133"/>
      <c r="G987" s="221"/>
      <c r="H987" s="6"/>
      <c r="I987" s="6"/>
      <c r="J987" s="6"/>
      <c r="K987" s="6"/>
      <c r="L987" s="6"/>
      <c r="M987" s="6"/>
      <c r="N987" s="6"/>
      <c r="O987" s="6"/>
      <c r="P987" s="6"/>
      <c r="Q987" s="6"/>
      <c r="R987" s="6"/>
      <c r="S987" s="6"/>
      <c r="T987" s="6"/>
      <c r="U987" s="6"/>
      <c r="V987" s="6"/>
      <c r="W987" s="6"/>
      <c r="X987" s="6"/>
      <c r="Y987" s="6"/>
      <c r="Z987" s="6"/>
    </row>
    <row r="988" ht="12.0" customHeight="1">
      <c r="A988" s="6"/>
      <c r="B988" s="405"/>
      <c r="C988" s="406"/>
      <c r="D988" s="7"/>
      <c r="E988" s="407"/>
      <c r="F988" s="133"/>
      <c r="G988" s="221"/>
      <c r="H988" s="6"/>
      <c r="I988" s="6"/>
      <c r="J988" s="6"/>
      <c r="K988" s="6"/>
      <c r="L988" s="6"/>
      <c r="M988" s="6"/>
      <c r="N988" s="6"/>
      <c r="O988" s="6"/>
      <c r="P988" s="6"/>
      <c r="Q988" s="6"/>
      <c r="R988" s="6"/>
      <c r="S988" s="6"/>
      <c r="T988" s="6"/>
      <c r="U988" s="6"/>
      <c r="V988" s="6"/>
      <c r="W988" s="6"/>
      <c r="X988" s="6"/>
      <c r="Y988" s="6"/>
      <c r="Z988" s="6"/>
    </row>
    <row r="989" ht="12.0" customHeight="1">
      <c r="A989" s="6"/>
      <c r="B989" s="405"/>
      <c r="C989" s="406"/>
      <c r="D989" s="7"/>
      <c r="E989" s="407"/>
      <c r="F989" s="133"/>
      <c r="G989" s="221"/>
      <c r="H989" s="6"/>
      <c r="I989" s="6"/>
      <c r="J989" s="6"/>
      <c r="K989" s="6"/>
      <c r="L989" s="6"/>
      <c r="M989" s="6"/>
      <c r="N989" s="6"/>
      <c r="O989" s="6"/>
      <c r="P989" s="6"/>
      <c r="Q989" s="6"/>
      <c r="R989" s="6"/>
      <c r="S989" s="6"/>
      <c r="T989" s="6"/>
      <c r="U989" s="6"/>
      <c r="V989" s="6"/>
      <c r="W989" s="6"/>
      <c r="X989" s="6"/>
      <c r="Y989" s="6"/>
      <c r="Z989" s="6"/>
    </row>
    <row r="990" ht="12.0" customHeight="1">
      <c r="A990" s="6"/>
      <c r="B990" s="405"/>
      <c r="C990" s="406"/>
      <c r="D990" s="7"/>
      <c r="E990" s="407"/>
      <c r="F990" s="133"/>
      <c r="G990" s="221"/>
      <c r="H990" s="6"/>
      <c r="I990" s="6"/>
      <c r="J990" s="6"/>
      <c r="K990" s="6"/>
      <c r="L990" s="6"/>
      <c r="M990" s="6"/>
      <c r="N990" s="6"/>
      <c r="O990" s="6"/>
      <c r="P990" s="6"/>
      <c r="Q990" s="6"/>
      <c r="R990" s="6"/>
      <c r="S990" s="6"/>
      <c r="T990" s="6"/>
      <c r="U990" s="6"/>
      <c r="V990" s="6"/>
      <c r="W990" s="6"/>
      <c r="X990" s="6"/>
      <c r="Y990" s="6"/>
      <c r="Z990" s="6"/>
    </row>
    <row r="991" ht="12.0" customHeight="1">
      <c r="A991" s="6"/>
      <c r="B991" s="405"/>
      <c r="C991" s="406"/>
      <c r="D991" s="7"/>
      <c r="E991" s="407"/>
      <c r="F991" s="133"/>
      <c r="G991" s="221"/>
      <c r="H991" s="6"/>
      <c r="I991" s="6"/>
      <c r="J991" s="6"/>
      <c r="K991" s="6"/>
      <c r="L991" s="6"/>
      <c r="M991" s="6"/>
      <c r="N991" s="6"/>
      <c r="O991" s="6"/>
      <c r="P991" s="6"/>
      <c r="Q991" s="6"/>
      <c r="R991" s="6"/>
      <c r="S991" s="6"/>
      <c r="T991" s="6"/>
      <c r="U991" s="6"/>
      <c r="V991" s="6"/>
      <c r="W991" s="6"/>
      <c r="X991" s="6"/>
      <c r="Y991" s="6"/>
      <c r="Z991" s="6"/>
    </row>
    <row r="992" ht="12.0" customHeight="1">
      <c r="A992" s="6"/>
      <c r="B992" s="405"/>
      <c r="C992" s="406"/>
      <c r="D992" s="7"/>
      <c r="E992" s="407"/>
      <c r="F992" s="133"/>
      <c r="G992" s="221"/>
      <c r="H992" s="6"/>
      <c r="I992" s="6"/>
      <c r="J992" s="6"/>
      <c r="K992" s="6"/>
      <c r="L992" s="6"/>
      <c r="M992" s="6"/>
      <c r="N992" s="6"/>
      <c r="O992" s="6"/>
      <c r="P992" s="6"/>
      <c r="Q992" s="6"/>
      <c r="R992" s="6"/>
      <c r="S992" s="6"/>
      <c r="T992" s="6"/>
      <c r="U992" s="6"/>
      <c r="V992" s="6"/>
      <c r="W992" s="6"/>
      <c r="X992" s="6"/>
      <c r="Y992" s="6"/>
      <c r="Z992" s="6"/>
    </row>
    <row r="993" ht="12.0" customHeight="1">
      <c r="A993" s="6"/>
      <c r="B993" s="405"/>
      <c r="C993" s="406"/>
      <c r="D993" s="7"/>
      <c r="E993" s="407"/>
      <c r="F993" s="133"/>
      <c r="G993" s="221"/>
      <c r="H993" s="6"/>
      <c r="I993" s="6"/>
      <c r="J993" s="6"/>
      <c r="K993" s="6"/>
      <c r="L993" s="6"/>
      <c r="M993" s="6"/>
      <c r="N993" s="6"/>
      <c r="O993" s="6"/>
      <c r="P993" s="6"/>
      <c r="Q993" s="6"/>
      <c r="R993" s="6"/>
      <c r="S993" s="6"/>
      <c r="T993" s="6"/>
      <c r="U993" s="6"/>
      <c r="V993" s="6"/>
      <c r="W993" s="6"/>
      <c r="X993" s="6"/>
      <c r="Y993" s="6"/>
      <c r="Z993" s="6"/>
    </row>
    <row r="994" ht="12.0" customHeight="1">
      <c r="A994" s="6"/>
      <c r="B994" s="405"/>
      <c r="C994" s="406"/>
      <c r="D994" s="7"/>
      <c r="E994" s="407"/>
      <c r="F994" s="133"/>
      <c r="G994" s="221"/>
      <c r="H994" s="6"/>
      <c r="I994" s="6"/>
      <c r="J994" s="6"/>
      <c r="K994" s="6"/>
      <c r="L994" s="6"/>
      <c r="M994" s="6"/>
      <c r="N994" s="6"/>
      <c r="O994" s="6"/>
      <c r="P994" s="6"/>
      <c r="Q994" s="6"/>
      <c r="R994" s="6"/>
      <c r="S994" s="6"/>
      <c r="T994" s="6"/>
      <c r="U994" s="6"/>
      <c r="V994" s="6"/>
      <c r="W994" s="6"/>
      <c r="X994" s="6"/>
      <c r="Y994" s="6"/>
      <c r="Z994" s="6"/>
    </row>
    <row r="995" ht="12.0" customHeight="1">
      <c r="A995" s="6"/>
      <c r="B995" s="405"/>
      <c r="C995" s="406"/>
      <c r="D995" s="7"/>
      <c r="E995" s="407"/>
      <c r="F995" s="133"/>
      <c r="G995" s="221"/>
      <c r="H995" s="6"/>
      <c r="I995" s="6"/>
      <c r="J995" s="6"/>
      <c r="K995" s="6"/>
      <c r="L995" s="6"/>
      <c r="M995" s="6"/>
      <c r="N995" s="6"/>
      <c r="O995" s="6"/>
      <c r="P995" s="6"/>
      <c r="Q995" s="6"/>
      <c r="R995" s="6"/>
      <c r="S995" s="6"/>
      <c r="T995" s="6"/>
      <c r="U995" s="6"/>
      <c r="V995" s="6"/>
      <c r="W995" s="6"/>
      <c r="X995" s="6"/>
      <c r="Y995" s="6"/>
      <c r="Z995" s="6"/>
    </row>
    <row r="996" ht="12.0" customHeight="1">
      <c r="A996" s="6"/>
      <c r="B996" s="405"/>
      <c r="C996" s="406"/>
      <c r="D996" s="7"/>
      <c r="E996" s="407"/>
      <c r="F996" s="133"/>
      <c r="G996" s="221"/>
      <c r="H996" s="6"/>
      <c r="I996" s="6"/>
      <c r="J996" s="6"/>
      <c r="K996" s="6"/>
      <c r="L996" s="6"/>
      <c r="M996" s="6"/>
      <c r="N996" s="6"/>
      <c r="O996" s="6"/>
      <c r="P996" s="6"/>
      <c r="Q996" s="6"/>
      <c r="R996" s="6"/>
      <c r="S996" s="6"/>
      <c r="T996" s="6"/>
      <c r="U996" s="6"/>
      <c r="V996" s="6"/>
      <c r="W996" s="6"/>
      <c r="X996" s="6"/>
      <c r="Y996" s="6"/>
      <c r="Z996" s="6"/>
    </row>
    <row r="997" ht="12.0" customHeight="1">
      <c r="A997" s="6"/>
      <c r="B997" s="405"/>
      <c r="C997" s="406"/>
      <c r="D997" s="7"/>
      <c r="E997" s="407"/>
      <c r="F997" s="133"/>
      <c r="G997" s="221"/>
      <c r="H997" s="6"/>
      <c r="I997" s="6"/>
      <c r="J997" s="6"/>
      <c r="K997" s="6"/>
      <c r="L997" s="6"/>
      <c r="M997" s="6"/>
      <c r="N997" s="6"/>
      <c r="O997" s="6"/>
      <c r="P997" s="6"/>
      <c r="Q997" s="6"/>
      <c r="R997" s="6"/>
      <c r="S997" s="6"/>
      <c r="T997" s="6"/>
      <c r="U997" s="6"/>
      <c r="V997" s="6"/>
      <c r="W997" s="6"/>
      <c r="X997" s="6"/>
      <c r="Y997" s="6"/>
      <c r="Z997" s="6"/>
    </row>
    <row r="998" ht="12.0" customHeight="1">
      <c r="A998" s="6"/>
      <c r="B998" s="405"/>
      <c r="C998" s="406"/>
      <c r="D998" s="7"/>
      <c r="E998" s="407"/>
      <c r="F998" s="133"/>
      <c r="G998" s="221"/>
      <c r="H998" s="6"/>
      <c r="I998" s="6"/>
      <c r="J998" s="6"/>
      <c r="K998" s="6"/>
      <c r="L998" s="6"/>
      <c r="M998" s="6"/>
      <c r="N998" s="6"/>
      <c r="O998" s="6"/>
      <c r="P998" s="6"/>
      <c r="Q998" s="6"/>
      <c r="R998" s="6"/>
      <c r="S998" s="6"/>
      <c r="T998" s="6"/>
      <c r="U998" s="6"/>
      <c r="V998" s="6"/>
      <c r="W998" s="6"/>
      <c r="X998" s="6"/>
      <c r="Y998" s="6"/>
      <c r="Z998" s="6"/>
    </row>
    <row r="999" ht="12.0" customHeight="1">
      <c r="A999" s="6"/>
      <c r="B999" s="405"/>
      <c r="C999" s="406"/>
      <c r="D999" s="7"/>
      <c r="E999" s="407"/>
      <c r="F999" s="133"/>
      <c r="G999" s="221"/>
      <c r="H999" s="6"/>
      <c r="I999" s="6"/>
      <c r="J999" s="6"/>
      <c r="K999" s="6"/>
      <c r="L999" s="6"/>
      <c r="M999" s="6"/>
      <c r="N999" s="6"/>
      <c r="O999" s="6"/>
      <c r="P999" s="6"/>
      <c r="Q999" s="6"/>
      <c r="R999" s="6"/>
      <c r="S999" s="6"/>
      <c r="T999" s="6"/>
      <c r="U999" s="6"/>
      <c r="V999" s="6"/>
      <c r="W999" s="6"/>
      <c r="X999" s="6"/>
      <c r="Y999" s="6"/>
      <c r="Z999" s="6"/>
    </row>
    <row r="1000" ht="12.0" customHeight="1">
      <c r="A1000" s="6"/>
      <c r="B1000" s="405"/>
      <c r="C1000" s="406"/>
      <c r="D1000" s="7"/>
      <c r="E1000" s="407"/>
      <c r="F1000" s="133"/>
      <c r="G1000" s="221"/>
      <c r="H1000" s="6"/>
      <c r="I1000" s="6"/>
      <c r="J1000" s="6"/>
      <c r="K1000" s="6"/>
      <c r="L1000" s="6"/>
      <c r="M1000" s="6"/>
      <c r="N1000" s="6"/>
      <c r="O1000" s="6"/>
      <c r="P1000" s="6"/>
      <c r="Q1000" s="6"/>
      <c r="R1000" s="6"/>
      <c r="S1000" s="6"/>
      <c r="T1000" s="6"/>
      <c r="U1000" s="6"/>
      <c r="V1000" s="6"/>
      <c r="W1000" s="6"/>
      <c r="X1000" s="6"/>
      <c r="Y1000" s="6"/>
      <c r="Z1000" s="6"/>
    </row>
  </sheetData>
  <mergeCells count="4">
    <mergeCell ref="B1:G1"/>
    <mergeCell ref="B2:G2"/>
    <mergeCell ref="B3:G3"/>
    <mergeCell ref="B5:G5"/>
  </mergeCells>
  <printOptions horizontalCentered="1"/>
  <pageMargins bottom="0.75" footer="0.0" header="0.0" left="0.5906944444444444" right="0.5906944444444444" top="0.39375000000000004"/>
  <pageSetup fitToHeight="0" orientation="portrait"/>
  <headerFooter>
    <oddFooter>&amp;C_x000D_</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57"/>
    <col customWidth="1" min="2" max="2" width="11.43"/>
    <col customWidth="1" min="3" max="3" width="65.43"/>
    <col customWidth="1" min="4" max="4" width="12.43"/>
    <col customWidth="1" min="5" max="5" width="8.0"/>
    <col customWidth="1" min="6" max="6" width="17.43"/>
    <col customWidth="1" min="7" max="7" width="18.86"/>
    <col customWidth="1" min="8" max="8" width="10.43"/>
    <col customWidth="1" min="9" max="9" width="9.86"/>
    <col customWidth="1" min="10" max="10" width="14.43"/>
    <col customWidth="1" min="11" max="26" width="11.43"/>
  </cols>
  <sheetData>
    <row r="1" ht="64.5" customHeight="1">
      <c r="A1" s="6"/>
      <c r="B1" s="310" t="s">
        <v>1791</v>
      </c>
      <c r="C1" s="378" t="s">
        <v>1792</v>
      </c>
      <c r="D1" s="10"/>
      <c r="E1" s="6"/>
      <c r="F1" s="6"/>
      <c r="G1" s="6"/>
      <c r="H1" s="6"/>
      <c r="I1" s="6"/>
      <c r="J1" s="6"/>
      <c r="K1" s="6"/>
      <c r="L1" s="435"/>
      <c r="M1" s="436"/>
      <c r="N1" s="436"/>
      <c r="O1" s="6"/>
      <c r="P1" s="6"/>
      <c r="Q1" s="6"/>
      <c r="R1" s="6"/>
      <c r="S1" s="6"/>
      <c r="T1" s="6"/>
      <c r="U1" s="6"/>
      <c r="V1" s="6"/>
      <c r="W1" s="6"/>
      <c r="X1" s="6"/>
      <c r="Y1" s="6"/>
      <c r="Z1" s="6"/>
    </row>
    <row r="2" ht="13.5" customHeight="1">
      <c r="A2" s="6"/>
      <c r="B2" s="437" t="s">
        <v>1793</v>
      </c>
      <c r="C2" s="6"/>
      <c r="D2" s="378"/>
      <c r="E2" s="10"/>
      <c r="F2" s="6"/>
      <c r="G2" s="6"/>
      <c r="H2" s="6"/>
      <c r="I2" s="6"/>
      <c r="J2" s="6"/>
      <c r="K2" s="6"/>
      <c r="L2" s="438"/>
      <c r="M2" s="436"/>
      <c r="P2" s="6"/>
      <c r="Q2" s="6"/>
      <c r="R2" s="6"/>
      <c r="S2" s="6"/>
      <c r="T2" s="6"/>
      <c r="U2" s="6"/>
      <c r="V2" s="6"/>
      <c r="W2" s="6"/>
      <c r="X2" s="6"/>
      <c r="Y2" s="6"/>
      <c r="Z2" s="6"/>
    </row>
    <row r="3" ht="16.5" customHeight="1">
      <c r="A3" s="6"/>
      <c r="B3" s="439" t="s">
        <v>1794</v>
      </c>
      <c r="C3" s="6"/>
      <c r="D3" s="378"/>
      <c r="E3" s="6"/>
      <c r="F3" s="6"/>
      <c r="G3" s="6"/>
      <c r="H3" s="6"/>
      <c r="I3" s="6"/>
      <c r="J3" s="6"/>
      <c r="K3" s="6"/>
      <c r="L3" s="438"/>
      <c r="M3" s="436"/>
      <c r="N3" s="436"/>
      <c r="O3" s="436"/>
      <c r="P3" s="6"/>
      <c r="Q3" s="6"/>
      <c r="R3" s="6"/>
      <c r="S3" s="6"/>
      <c r="T3" s="6"/>
      <c r="U3" s="6"/>
      <c r="V3" s="6"/>
      <c r="W3" s="6"/>
      <c r="X3" s="6"/>
      <c r="Y3" s="6"/>
      <c r="Z3" s="6"/>
    </row>
    <row r="4" ht="15.75" customHeight="1">
      <c r="A4" s="6"/>
      <c r="B4" s="439" t="s">
        <v>1795</v>
      </c>
      <c r="C4" s="440"/>
      <c r="D4" s="441"/>
      <c r="E4" s="7" t="s">
        <v>1796</v>
      </c>
      <c r="H4" s="6"/>
      <c r="I4" s="6"/>
      <c r="J4" s="6"/>
      <c r="K4" s="6"/>
      <c r="L4" s="438"/>
      <c r="M4" s="436"/>
      <c r="P4" s="6"/>
      <c r="Q4" s="6"/>
      <c r="R4" s="6"/>
      <c r="S4" s="6"/>
      <c r="T4" s="6"/>
      <c r="U4" s="6"/>
      <c r="V4" s="6"/>
      <c r="W4" s="6"/>
      <c r="X4" s="6"/>
      <c r="Y4" s="6"/>
      <c r="Z4" s="6"/>
    </row>
    <row r="5" ht="15.0" customHeight="1">
      <c r="A5" s="6"/>
      <c r="B5" s="132" t="s">
        <v>1797</v>
      </c>
      <c r="C5" s="6"/>
      <c r="D5" s="442"/>
      <c r="E5" s="7" t="s">
        <v>1798</v>
      </c>
      <c r="H5" s="6"/>
      <c r="I5" s="6"/>
      <c r="J5" s="6"/>
      <c r="K5" s="6"/>
      <c r="L5" s="132"/>
      <c r="M5" s="6"/>
      <c r="N5" s="6"/>
      <c r="O5" s="435"/>
      <c r="P5" s="6"/>
      <c r="Q5" s="6"/>
      <c r="R5" s="6"/>
      <c r="S5" s="6"/>
      <c r="T5" s="6"/>
      <c r="U5" s="6"/>
      <c r="V5" s="6"/>
      <c r="W5" s="6"/>
      <c r="X5" s="6"/>
      <c r="Y5" s="6"/>
      <c r="Z5" s="6"/>
    </row>
    <row r="6" ht="12.0" customHeight="1">
      <c r="A6" s="6"/>
      <c r="B6" s="132" t="s">
        <v>1799</v>
      </c>
      <c r="C6" s="6"/>
      <c r="D6" s="442"/>
      <c r="E6" s="6"/>
      <c r="F6" s="6"/>
      <c r="G6" s="6"/>
      <c r="H6" s="6"/>
      <c r="I6" s="6"/>
      <c r="J6" s="6"/>
      <c r="K6" s="6"/>
      <c r="L6" s="132"/>
      <c r="M6" s="6"/>
      <c r="N6" s="6"/>
      <c r="O6" s="435"/>
      <c r="P6" s="6"/>
      <c r="Q6" s="6"/>
      <c r="R6" s="6"/>
      <c r="S6" s="6"/>
      <c r="T6" s="6"/>
      <c r="U6" s="6"/>
      <c r="V6" s="6"/>
      <c r="W6" s="6"/>
      <c r="X6" s="6"/>
      <c r="Y6" s="6"/>
      <c r="Z6" s="6"/>
    </row>
    <row r="7" ht="12.0" customHeight="1">
      <c r="A7" s="6"/>
      <c r="B7" s="132" t="s">
        <v>1800</v>
      </c>
      <c r="C7" s="443"/>
      <c r="D7" s="443"/>
      <c r="E7" s="443"/>
      <c r="F7" s="6"/>
      <c r="G7" s="6"/>
      <c r="H7" s="6"/>
      <c r="I7" s="6"/>
      <c r="J7" s="6"/>
      <c r="K7" s="6"/>
      <c r="L7" s="132"/>
      <c r="M7" s="6"/>
      <c r="N7" s="6"/>
      <c r="O7" s="435"/>
      <c r="P7" s="6"/>
      <c r="Q7" s="6"/>
      <c r="R7" s="6"/>
      <c r="S7" s="6"/>
      <c r="T7" s="6"/>
      <c r="U7" s="6"/>
      <c r="V7" s="6"/>
      <c r="W7" s="6"/>
      <c r="X7" s="6"/>
      <c r="Y7" s="6"/>
      <c r="Z7" s="6"/>
    </row>
    <row r="8" ht="12.0" customHeight="1">
      <c r="A8" s="6"/>
      <c r="B8" s="132"/>
      <c r="C8" s="132"/>
      <c r="D8" s="442"/>
      <c r="E8" s="6"/>
      <c r="F8" s="6"/>
      <c r="G8" s="6"/>
      <c r="H8" s="6"/>
      <c r="I8" s="6"/>
      <c r="J8" s="6"/>
      <c r="K8" s="6"/>
      <c r="L8" s="132"/>
      <c r="M8" s="6"/>
      <c r="N8" s="6"/>
      <c r="O8" s="435"/>
      <c r="P8" s="6"/>
      <c r="Q8" s="6"/>
      <c r="R8" s="6"/>
      <c r="S8" s="6"/>
      <c r="T8" s="6"/>
      <c r="U8" s="6"/>
      <c r="V8" s="6"/>
      <c r="W8" s="6"/>
      <c r="X8" s="6"/>
      <c r="Y8" s="6"/>
      <c r="Z8" s="6"/>
    </row>
    <row r="9" ht="12.0" hidden="1" customHeight="1">
      <c r="A9" s="6"/>
      <c r="B9" s="6"/>
      <c r="C9" s="444"/>
      <c r="D9" s="442"/>
      <c r="E9" s="445">
        <v>1.0</v>
      </c>
      <c r="F9" s="6"/>
      <c r="G9" s="6"/>
      <c r="H9" s="6"/>
      <c r="I9" s="6"/>
      <c r="J9" s="6"/>
      <c r="K9" s="6"/>
      <c r="L9" s="132"/>
      <c r="M9" s="6"/>
      <c r="N9" s="6"/>
      <c r="O9" s="435"/>
      <c r="P9" s="6"/>
      <c r="Q9" s="6"/>
      <c r="R9" s="6"/>
      <c r="S9" s="6"/>
      <c r="T9" s="6"/>
      <c r="U9" s="6"/>
      <c r="V9" s="6"/>
      <c r="W9" s="6"/>
      <c r="X9" s="6"/>
      <c r="Y9" s="6"/>
      <c r="Z9" s="6"/>
    </row>
    <row r="10" ht="12.0" customHeight="1">
      <c r="A10" s="6"/>
      <c r="B10" s="446" t="s">
        <v>1801</v>
      </c>
      <c r="C10" s="447" t="s">
        <v>1701</v>
      </c>
      <c r="D10" s="448" t="s">
        <v>1735</v>
      </c>
      <c r="E10" s="448" t="s">
        <v>1802</v>
      </c>
      <c r="F10" s="449" t="s">
        <v>1803</v>
      </c>
      <c r="G10" s="450" t="s">
        <v>1804</v>
      </c>
      <c r="H10" s="6"/>
      <c r="I10" s="6"/>
      <c r="J10" s="6"/>
      <c r="K10" s="6"/>
      <c r="L10" s="6"/>
      <c r="M10" s="6"/>
      <c r="N10" s="6"/>
      <c r="O10" s="6"/>
      <c r="P10" s="6"/>
      <c r="Q10" s="6"/>
      <c r="R10" s="6"/>
      <c r="S10" s="6"/>
      <c r="T10" s="6"/>
      <c r="U10" s="6"/>
      <c r="V10" s="6"/>
      <c r="W10" s="6"/>
      <c r="X10" s="6"/>
      <c r="Y10" s="6"/>
      <c r="Z10" s="6"/>
    </row>
    <row r="11" ht="12.0" customHeight="1">
      <c r="A11" s="6"/>
      <c r="B11" s="451"/>
      <c r="C11" s="447" t="s">
        <v>1805</v>
      </c>
      <c r="D11" s="452"/>
      <c r="E11" s="452"/>
      <c r="F11" s="453"/>
      <c r="G11" s="452"/>
      <c r="H11" s="6"/>
      <c r="I11" s="6"/>
      <c r="J11" s="6"/>
      <c r="K11" s="6"/>
      <c r="L11" s="6"/>
      <c r="M11" s="6"/>
      <c r="N11" s="6"/>
      <c r="O11" s="6"/>
      <c r="P11" s="6"/>
      <c r="Q11" s="6"/>
      <c r="R11" s="6"/>
      <c r="S11" s="6"/>
      <c r="T11" s="6"/>
      <c r="U11" s="6"/>
      <c r="V11" s="6"/>
      <c r="W11" s="6"/>
      <c r="X11" s="6"/>
      <c r="Y11" s="6"/>
      <c r="Z11" s="6"/>
    </row>
    <row r="12" ht="34.5" customHeight="1">
      <c r="A12" s="6"/>
      <c r="B12" s="454"/>
      <c r="C12" s="447" t="s">
        <v>1806</v>
      </c>
      <c r="D12" s="455"/>
      <c r="E12" s="455"/>
      <c r="F12" s="456"/>
      <c r="G12" s="455"/>
      <c r="H12" s="6"/>
      <c r="I12" s="6"/>
      <c r="J12" s="6"/>
      <c r="K12" s="6"/>
      <c r="L12" s="6"/>
      <c r="M12" s="6"/>
      <c r="N12" s="6"/>
      <c r="O12" s="6"/>
      <c r="P12" s="6"/>
      <c r="Q12" s="6"/>
      <c r="R12" s="6"/>
      <c r="S12" s="6"/>
      <c r="T12" s="6"/>
      <c r="U12" s="6"/>
      <c r="V12" s="6"/>
      <c r="W12" s="6"/>
      <c r="X12" s="6"/>
      <c r="Y12" s="6"/>
      <c r="Z12" s="6"/>
    </row>
    <row r="13" ht="13.5" customHeight="1">
      <c r="A13" s="6"/>
      <c r="B13" s="457">
        <v>1.0</v>
      </c>
      <c r="C13" s="458" t="s">
        <v>1176</v>
      </c>
      <c r="D13" s="459"/>
      <c r="E13" s="459"/>
      <c r="F13" s="459"/>
      <c r="G13" s="460"/>
      <c r="H13" s="6"/>
      <c r="I13" s="6"/>
      <c r="J13" s="6"/>
      <c r="K13" s="6"/>
      <c r="L13" s="6"/>
      <c r="M13" s="6"/>
      <c r="N13" s="6"/>
      <c r="O13" s="6"/>
      <c r="P13" s="6"/>
      <c r="Q13" s="6"/>
      <c r="R13" s="6"/>
      <c r="S13" s="6"/>
      <c r="T13" s="6"/>
      <c r="U13" s="6"/>
      <c r="V13" s="6"/>
      <c r="W13" s="6"/>
      <c r="X13" s="6"/>
      <c r="Y13" s="6"/>
      <c r="Z13" s="6"/>
    </row>
    <row r="14" ht="12.0" customHeight="1">
      <c r="A14" s="6"/>
      <c r="B14" s="461" t="s">
        <v>1807</v>
      </c>
      <c r="C14" s="225" t="s">
        <v>1178</v>
      </c>
      <c r="D14" s="69" t="s">
        <v>612</v>
      </c>
      <c r="E14" s="69">
        <v>40.0</v>
      </c>
      <c r="F14" s="462">
        <f t="shared" ref="F14:F73" si="1">J14*1.19</f>
        <v>4830051.779</v>
      </c>
      <c r="G14" s="462">
        <f t="shared" ref="G14:G26" si="2">+F14*E14</f>
        <v>193202071.2</v>
      </c>
      <c r="H14" s="262"/>
      <c r="I14" s="6"/>
      <c r="J14" s="462">
        <v>4058867.0410958906</v>
      </c>
      <c r="K14" s="6"/>
      <c r="L14" s="6"/>
      <c r="M14" s="6"/>
      <c r="N14" s="6"/>
      <c r="O14" s="6"/>
      <c r="P14" s="6"/>
      <c r="Q14" s="6"/>
      <c r="R14" s="6"/>
      <c r="S14" s="6"/>
      <c r="T14" s="6"/>
      <c r="U14" s="6"/>
      <c r="V14" s="6"/>
      <c r="W14" s="6"/>
      <c r="X14" s="6"/>
      <c r="Y14" s="6"/>
      <c r="Z14" s="6"/>
    </row>
    <row r="15" ht="12.0" customHeight="1">
      <c r="A15" s="6"/>
      <c r="B15" s="461" t="s">
        <v>1808</v>
      </c>
      <c r="C15" s="225" t="s">
        <v>1180</v>
      </c>
      <c r="D15" s="69" t="s">
        <v>612</v>
      </c>
      <c r="E15" s="69">
        <v>10.0</v>
      </c>
      <c r="F15" s="462">
        <f t="shared" si="1"/>
        <v>5473483.833</v>
      </c>
      <c r="G15" s="462">
        <f t="shared" si="2"/>
        <v>54734838.33</v>
      </c>
      <c r="H15" s="262"/>
      <c r="I15" s="6"/>
      <c r="J15" s="462">
        <v>4599566.2465753425</v>
      </c>
      <c r="K15" s="6"/>
      <c r="L15" s="6"/>
      <c r="M15" s="6"/>
      <c r="N15" s="6"/>
      <c r="O15" s="6"/>
      <c r="P15" s="6"/>
      <c r="Q15" s="6"/>
      <c r="R15" s="6"/>
      <c r="S15" s="6"/>
      <c r="T15" s="6"/>
      <c r="U15" s="6"/>
      <c r="V15" s="6"/>
      <c r="W15" s="6"/>
      <c r="X15" s="6"/>
      <c r="Y15" s="6"/>
      <c r="Z15" s="6"/>
    </row>
    <row r="16" ht="12.0" customHeight="1">
      <c r="A16" s="6"/>
      <c r="B16" s="461" t="s">
        <v>1809</v>
      </c>
      <c r="C16" s="225" t="s">
        <v>1182</v>
      </c>
      <c r="D16" s="69" t="s">
        <v>612</v>
      </c>
      <c r="E16" s="69">
        <v>6.0</v>
      </c>
      <c r="F16" s="462">
        <f t="shared" si="1"/>
        <v>9466547.466</v>
      </c>
      <c r="G16" s="462">
        <f t="shared" si="2"/>
        <v>56799284.8</v>
      </c>
      <c r="H16" s="262"/>
      <c r="I16" s="6"/>
      <c r="J16" s="462">
        <v>7955081.90410959</v>
      </c>
      <c r="K16" s="6"/>
      <c r="L16" s="6"/>
      <c r="M16" s="6"/>
      <c r="N16" s="6"/>
      <c r="O16" s="6"/>
      <c r="P16" s="6"/>
      <c r="Q16" s="6"/>
      <c r="R16" s="6"/>
      <c r="S16" s="6"/>
      <c r="T16" s="6"/>
      <c r="U16" s="6"/>
      <c r="V16" s="6"/>
      <c r="W16" s="6"/>
      <c r="X16" s="6"/>
      <c r="Y16" s="6"/>
      <c r="Z16" s="6"/>
    </row>
    <row r="17" ht="43.5" customHeight="1">
      <c r="A17" s="6"/>
      <c r="B17" s="461" t="s">
        <v>1810</v>
      </c>
      <c r="C17" s="225" t="s">
        <v>1184</v>
      </c>
      <c r="D17" s="69" t="s">
        <v>612</v>
      </c>
      <c r="E17" s="69">
        <v>6.0</v>
      </c>
      <c r="F17" s="462">
        <f t="shared" si="1"/>
        <v>10267464.66</v>
      </c>
      <c r="G17" s="462">
        <f t="shared" si="2"/>
        <v>61604787.96</v>
      </c>
      <c r="H17" s="262"/>
      <c r="I17" s="6"/>
      <c r="J17" s="462">
        <v>8628121.563287672</v>
      </c>
      <c r="K17" s="6"/>
      <c r="L17" s="6"/>
      <c r="M17" s="6"/>
      <c r="N17" s="6"/>
      <c r="O17" s="6"/>
      <c r="P17" s="6"/>
      <c r="Q17" s="6"/>
      <c r="R17" s="6"/>
      <c r="S17" s="6"/>
      <c r="T17" s="6"/>
      <c r="U17" s="6"/>
      <c r="V17" s="6"/>
      <c r="W17" s="6"/>
      <c r="X17" s="6"/>
      <c r="Y17" s="6"/>
      <c r="Z17" s="6"/>
    </row>
    <row r="18" ht="12.0" customHeight="1">
      <c r="A18" s="6"/>
      <c r="B18" s="461" t="s">
        <v>1811</v>
      </c>
      <c r="C18" s="225" t="s">
        <v>1186</v>
      </c>
      <c r="D18" s="69" t="s">
        <v>612</v>
      </c>
      <c r="E18" s="69">
        <v>1.0</v>
      </c>
      <c r="F18" s="462">
        <f t="shared" si="1"/>
        <v>120238744.7</v>
      </c>
      <c r="G18" s="462">
        <f t="shared" si="2"/>
        <v>120238744.7</v>
      </c>
      <c r="H18" s="262"/>
      <c r="I18" s="6"/>
      <c r="J18" s="462">
        <v>1.0104096197260274E8</v>
      </c>
      <c r="K18" s="6"/>
      <c r="L18" s="6"/>
      <c r="M18" s="6"/>
      <c r="N18" s="6"/>
      <c r="O18" s="6"/>
      <c r="P18" s="6"/>
      <c r="Q18" s="6"/>
      <c r="R18" s="6"/>
      <c r="S18" s="6"/>
      <c r="T18" s="6"/>
      <c r="U18" s="6"/>
      <c r="V18" s="6"/>
      <c r="W18" s="6"/>
      <c r="X18" s="6"/>
      <c r="Y18" s="6"/>
      <c r="Z18" s="6"/>
    </row>
    <row r="19" ht="12.0" customHeight="1">
      <c r="A19" s="6"/>
      <c r="B19" s="461" t="s">
        <v>1812</v>
      </c>
      <c r="C19" s="225" t="s">
        <v>1188</v>
      </c>
      <c r="D19" s="69" t="s">
        <v>612</v>
      </c>
      <c r="E19" s="69">
        <v>6.0</v>
      </c>
      <c r="F19" s="462">
        <f t="shared" si="1"/>
        <v>1394166.344</v>
      </c>
      <c r="G19" s="462">
        <f t="shared" si="2"/>
        <v>8364998.063</v>
      </c>
      <c r="H19" s="262"/>
      <c r="I19" s="6"/>
      <c r="J19" s="462">
        <v>1171568.3561643837</v>
      </c>
      <c r="K19" s="6"/>
      <c r="L19" s="6"/>
      <c r="M19" s="6"/>
      <c r="N19" s="6"/>
      <c r="O19" s="6"/>
      <c r="P19" s="6"/>
      <c r="Q19" s="6"/>
      <c r="R19" s="6"/>
      <c r="S19" s="6"/>
      <c r="T19" s="6"/>
      <c r="U19" s="6"/>
      <c r="V19" s="6"/>
      <c r="W19" s="6"/>
      <c r="X19" s="6"/>
      <c r="Y19" s="6"/>
      <c r="Z19" s="6"/>
    </row>
    <row r="20" ht="12.0" customHeight="1">
      <c r="A20" s="6"/>
      <c r="B20" s="461" t="s">
        <v>1813</v>
      </c>
      <c r="C20" s="225" t="s">
        <v>1190</v>
      </c>
      <c r="D20" s="69" t="s">
        <v>612</v>
      </c>
      <c r="E20" s="69">
        <v>2.0</v>
      </c>
      <c r="F20" s="462">
        <f t="shared" si="1"/>
        <v>15904680.18</v>
      </c>
      <c r="G20" s="462">
        <f t="shared" si="2"/>
        <v>31809360.37</v>
      </c>
      <c r="H20" s="262"/>
      <c r="I20" s="6"/>
      <c r="J20" s="462">
        <v>1.3365277465753425E7</v>
      </c>
      <c r="K20" s="6"/>
      <c r="L20" s="6"/>
      <c r="M20" s="6"/>
      <c r="N20" s="6"/>
      <c r="O20" s="6"/>
      <c r="P20" s="6"/>
      <c r="Q20" s="6"/>
      <c r="R20" s="6"/>
      <c r="S20" s="6"/>
      <c r="T20" s="6"/>
      <c r="U20" s="6"/>
      <c r="V20" s="6"/>
      <c r="W20" s="6"/>
      <c r="X20" s="6"/>
      <c r="Y20" s="6"/>
      <c r="Z20" s="6"/>
    </row>
    <row r="21" ht="37.5" customHeight="1">
      <c r="A21" s="6"/>
      <c r="B21" s="461" t="s">
        <v>1814</v>
      </c>
      <c r="C21" s="225" t="s">
        <v>1192</v>
      </c>
      <c r="D21" s="69" t="s">
        <v>612</v>
      </c>
      <c r="E21" s="69">
        <v>2.0</v>
      </c>
      <c r="F21" s="462">
        <f t="shared" si="1"/>
        <v>3303976.886</v>
      </c>
      <c r="G21" s="462">
        <f t="shared" si="2"/>
        <v>6607953.771</v>
      </c>
      <c r="H21" s="262"/>
      <c r="I21" s="6"/>
      <c r="J21" s="462">
        <v>2776451.164383562</v>
      </c>
      <c r="K21" s="6"/>
      <c r="L21" s="6"/>
      <c r="M21" s="6"/>
      <c r="N21" s="6"/>
      <c r="O21" s="6"/>
      <c r="P21" s="6"/>
      <c r="Q21" s="6"/>
      <c r="R21" s="6"/>
      <c r="S21" s="6"/>
      <c r="T21" s="6"/>
      <c r="U21" s="6"/>
      <c r="V21" s="6"/>
      <c r="W21" s="6"/>
      <c r="X21" s="6"/>
      <c r="Y21" s="6"/>
      <c r="Z21" s="6"/>
    </row>
    <row r="22" ht="12.0" customHeight="1">
      <c r="A22" s="6"/>
      <c r="B22" s="461" t="s">
        <v>1815</v>
      </c>
      <c r="C22" s="225" t="s">
        <v>1194</v>
      </c>
      <c r="D22" s="69" t="s">
        <v>612</v>
      </c>
      <c r="E22" s="69">
        <v>1.0</v>
      </c>
      <c r="F22" s="462">
        <f t="shared" si="1"/>
        <v>5819589.041</v>
      </c>
      <c r="G22" s="462">
        <f t="shared" si="2"/>
        <v>5819589.041</v>
      </c>
      <c r="H22" s="262"/>
      <c r="I22" s="6"/>
      <c r="J22" s="462">
        <v>4890410.95890411</v>
      </c>
      <c r="K22" s="6"/>
      <c r="L22" s="6"/>
      <c r="M22" s="6"/>
      <c r="N22" s="6"/>
      <c r="O22" s="6"/>
      <c r="P22" s="6"/>
      <c r="Q22" s="6"/>
      <c r="R22" s="6"/>
      <c r="S22" s="6"/>
      <c r="T22" s="6"/>
      <c r="U22" s="6"/>
      <c r="V22" s="6"/>
      <c r="W22" s="6"/>
      <c r="X22" s="6"/>
      <c r="Y22" s="6"/>
      <c r="Z22" s="6"/>
    </row>
    <row r="23" ht="12.0" customHeight="1">
      <c r="A23" s="6"/>
      <c r="B23" s="461" t="s">
        <v>1816</v>
      </c>
      <c r="C23" s="227" t="s">
        <v>1196</v>
      </c>
      <c r="D23" s="69" t="s">
        <v>612</v>
      </c>
      <c r="E23" s="69">
        <v>3.0</v>
      </c>
      <c r="F23" s="462">
        <f t="shared" si="1"/>
        <v>2983870.632</v>
      </c>
      <c r="G23" s="462">
        <f t="shared" si="2"/>
        <v>8951611.896</v>
      </c>
      <c r="H23" s="262"/>
      <c r="I23" s="6"/>
      <c r="J23" s="462">
        <v>2507454.312739726</v>
      </c>
      <c r="K23" s="6"/>
      <c r="L23" s="6"/>
      <c r="M23" s="6"/>
      <c r="N23" s="6"/>
      <c r="O23" s="6"/>
      <c r="P23" s="6"/>
      <c r="Q23" s="6"/>
      <c r="R23" s="6"/>
      <c r="S23" s="6"/>
      <c r="T23" s="6"/>
      <c r="U23" s="6"/>
      <c r="V23" s="6"/>
      <c r="W23" s="6"/>
      <c r="X23" s="6"/>
      <c r="Y23" s="6"/>
      <c r="Z23" s="6"/>
    </row>
    <row r="24" ht="12.0" customHeight="1">
      <c r="A24" s="6"/>
      <c r="B24" s="461" t="s">
        <v>1817</v>
      </c>
      <c r="C24" s="225" t="s">
        <v>1198</v>
      </c>
      <c r="D24" s="69" t="s">
        <v>612</v>
      </c>
      <c r="E24" s="69">
        <f>+E14+E15+E16+E17</f>
        <v>62</v>
      </c>
      <c r="F24" s="462">
        <f t="shared" si="1"/>
        <v>189826.1918</v>
      </c>
      <c r="G24" s="462">
        <f t="shared" si="2"/>
        <v>11769223.89</v>
      </c>
      <c r="H24" s="262"/>
      <c r="I24" s="6"/>
      <c r="J24" s="462">
        <v>159517.80821917808</v>
      </c>
      <c r="K24" s="6"/>
      <c r="L24" s="6"/>
      <c r="M24" s="6"/>
      <c r="N24" s="6"/>
      <c r="O24" s="6"/>
      <c r="P24" s="6"/>
      <c r="Q24" s="6"/>
      <c r="R24" s="6"/>
      <c r="S24" s="6"/>
      <c r="T24" s="6"/>
      <c r="U24" s="6"/>
      <c r="V24" s="6"/>
      <c r="W24" s="6"/>
      <c r="X24" s="6"/>
      <c r="Y24" s="6"/>
      <c r="Z24" s="6"/>
    </row>
    <row r="25" ht="12.0" customHeight="1">
      <c r="A25" s="6"/>
      <c r="B25" s="461" t="s">
        <v>1818</v>
      </c>
      <c r="C25" s="225" t="s">
        <v>1200</v>
      </c>
      <c r="D25" s="69" t="s">
        <v>612</v>
      </c>
      <c r="E25" s="463">
        <v>62.0</v>
      </c>
      <c r="F25" s="462">
        <f t="shared" si="1"/>
        <v>111214.4658</v>
      </c>
      <c r="G25" s="462">
        <f t="shared" si="2"/>
        <v>6895296.877</v>
      </c>
      <c r="H25" s="262"/>
      <c r="I25" s="6"/>
      <c r="J25" s="462">
        <v>93457.53424657535</v>
      </c>
      <c r="K25" s="6"/>
      <c r="L25" s="6"/>
      <c r="M25" s="6"/>
      <c r="N25" s="6"/>
      <c r="O25" s="6"/>
      <c r="P25" s="6"/>
      <c r="Q25" s="6"/>
      <c r="R25" s="6"/>
      <c r="S25" s="6"/>
      <c r="T25" s="6"/>
      <c r="U25" s="6"/>
      <c r="V25" s="6"/>
      <c r="W25" s="6"/>
      <c r="X25" s="6"/>
      <c r="Y25" s="6"/>
      <c r="Z25" s="6"/>
    </row>
    <row r="26" ht="154.5" customHeight="1">
      <c r="A26" s="6"/>
      <c r="B26" s="461" t="s">
        <v>1819</v>
      </c>
      <c r="C26" s="225" t="s">
        <v>1820</v>
      </c>
      <c r="D26" s="69" t="s">
        <v>612</v>
      </c>
      <c r="E26" s="69">
        <v>2.0</v>
      </c>
      <c r="F26" s="462">
        <f t="shared" si="1"/>
        <v>4922361.644</v>
      </c>
      <c r="G26" s="462">
        <f t="shared" si="2"/>
        <v>9844723.288</v>
      </c>
      <c r="H26" s="262"/>
      <c r="I26" s="6"/>
      <c r="J26" s="462">
        <v>4136438.3561643837</v>
      </c>
      <c r="K26" s="6"/>
      <c r="L26" s="6"/>
      <c r="M26" s="6"/>
      <c r="N26" s="6"/>
      <c r="O26" s="6"/>
      <c r="P26" s="6"/>
      <c r="Q26" s="6"/>
      <c r="R26" s="6"/>
      <c r="S26" s="6"/>
      <c r="T26" s="6"/>
      <c r="U26" s="6"/>
      <c r="V26" s="6"/>
      <c r="W26" s="6"/>
      <c r="X26" s="6"/>
      <c r="Y26" s="6"/>
      <c r="Z26" s="6"/>
    </row>
    <row r="27" ht="13.5" customHeight="1">
      <c r="A27" s="6"/>
      <c r="B27" s="464">
        <v>2.0</v>
      </c>
      <c r="C27" s="465" t="s">
        <v>1203</v>
      </c>
      <c r="D27" s="465"/>
      <c r="E27" s="465"/>
      <c r="F27" s="462">
        <f t="shared" si="1"/>
        <v>0</v>
      </c>
      <c r="G27" s="465"/>
      <c r="H27" s="262"/>
      <c r="I27" s="6"/>
      <c r="J27" s="465"/>
      <c r="K27" s="6"/>
      <c r="L27" s="6"/>
      <c r="M27" s="6"/>
      <c r="N27" s="6"/>
      <c r="O27" s="6"/>
      <c r="P27" s="6"/>
      <c r="Q27" s="6"/>
      <c r="R27" s="6"/>
      <c r="S27" s="6"/>
      <c r="T27" s="6"/>
      <c r="U27" s="6"/>
      <c r="V27" s="6"/>
      <c r="W27" s="6"/>
      <c r="X27" s="6"/>
      <c r="Y27" s="6"/>
      <c r="Z27" s="6"/>
    </row>
    <row r="28" ht="33.0" customHeight="1">
      <c r="A28" s="6"/>
      <c r="B28" s="461" t="s">
        <v>1821</v>
      </c>
      <c r="C28" s="70" t="s">
        <v>1205</v>
      </c>
      <c r="D28" s="69" t="s">
        <v>612</v>
      </c>
      <c r="E28" s="63">
        <v>4.0</v>
      </c>
      <c r="F28" s="462">
        <f t="shared" si="1"/>
        <v>18789641.3</v>
      </c>
      <c r="G28" s="462">
        <f t="shared" ref="G28:G48" si="3">+F28*E28</f>
        <v>75158565.18</v>
      </c>
      <c r="H28" s="262"/>
      <c r="I28" s="6"/>
      <c r="J28" s="462">
        <v>1.5789614534246575E7</v>
      </c>
      <c r="K28" s="6"/>
      <c r="L28" s="6"/>
      <c r="M28" s="6"/>
      <c r="N28" s="6"/>
      <c r="O28" s="6"/>
      <c r="P28" s="6"/>
      <c r="Q28" s="6"/>
      <c r="R28" s="6"/>
      <c r="S28" s="6"/>
      <c r="T28" s="6"/>
      <c r="U28" s="6"/>
      <c r="V28" s="6"/>
      <c r="W28" s="6"/>
      <c r="X28" s="6"/>
      <c r="Y28" s="6"/>
      <c r="Z28" s="6"/>
    </row>
    <row r="29" ht="12.0" customHeight="1">
      <c r="A29" s="6"/>
      <c r="B29" s="461" t="s">
        <v>1822</v>
      </c>
      <c r="C29" s="70" t="s">
        <v>1207</v>
      </c>
      <c r="D29" s="69" t="s">
        <v>612</v>
      </c>
      <c r="E29" s="63">
        <v>4.0</v>
      </c>
      <c r="F29" s="462">
        <f t="shared" si="1"/>
        <v>2704701.933</v>
      </c>
      <c r="G29" s="462">
        <f t="shared" si="3"/>
        <v>10818807.73</v>
      </c>
      <c r="H29" s="262"/>
      <c r="I29" s="6"/>
      <c r="J29" s="462">
        <v>2272858.7671232875</v>
      </c>
      <c r="K29" s="6"/>
      <c r="L29" s="6"/>
      <c r="M29" s="6"/>
      <c r="N29" s="6"/>
      <c r="O29" s="6"/>
      <c r="P29" s="6"/>
      <c r="Q29" s="6"/>
      <c r="R29" s="6"/>
      <c r="S29" s="6"/>
      <c r="T29" s="6"/>
      <c r="U29" s="6"/>
      <c r="V29" s="6"/>
      <c r="W29" s="6"/>
      <c r="X29" s="6"/>
      <c r="Y29" s="6"/>
      <c r="Z29" s="6"/>
    </row>
    <row r="30" ht="12.0" customHeight="1">
      <c r="A30" s="6"/>
      <c r="B30" s="461" t="s">
        <v>1823</v>
      </c>
      <c r="C30" s="70" t="s">
        <v>1209</v>
      </c>
      <c r="D30" s="69" t="s">
        <v>612</v>
      </c>
      <c r="E30" s="63">
        <v>4.0</v>
      </c>
      <c r="F30" s="462">
        <f t="shared" si="1"/>
        <v>271250.7681</v>
      </c>
      <c r="G30" s="462">
        <f t="shared" si="3"/>
        <v>1085003.072</v>
      </c>
      <c r="H30" s="262"/>
      <c r="I30" s="6"/>
      <c r="J30" s="462">
        <v>227941.82191780824</v>
      </c>
      <c r="K30" s="6"/>
      <c r="L30" s="6"/>
      <c r="M30" s="6"/>
      <c r="N30" s="6"/>
      <c r="O30" s="6"/>
      <c r="P30" s="6"/>
      <c r="Q30" s="6"/>
      <c r="R30" s="6"/>
      <c r="S30" s="6"/>
      <c r="T30" s="6"/>
      <c r="U30" s="6"/>
      <c r="V30" s="6"/>
      <c r="W30" s="6"/>
      <c r="X30" s="6"/>
      <c r="Y30" s="6"/>
      <c r="Z30" s="6"/>
    </row>
    <row r="31" ht="12.0" customHeight="1">
      <c r="A31" s="6"/>
      <c r="B31" s="461" t="s">
        <v>1824</v>
      </c>
      <c r="C31" s="70" t="s">
        <v>1211</v>
      </c>
      <c r="D31" s="69" t="s">
        <v>612</v>
      </c>
      <c r="E31" s="63">
        <v>6.0</v>
      </c>
      <c r="F31" s="462">
        <f t="shared" si="1"/>
        <v>12631245.69</v>
      </c>
      <c r="G31" s="462">
        <f t="shared" si="3"/>
        <v>75787474.15</v>
      </c>
      <c r="H31" s="262"/>
      <c r="I31" s="6"/>
      <c r="J31" s="462">
        <v>1.0614492178082192E7</v>
      </c>
      <c r="K31" s="6"/>
      <c r="L31" s="6"/>
      <c r="M31" s="6"/>
      <c r="N31" s="6"/>
      <c r="O31" s="6"/>
      <c r="P31" s="6"/>
      <c r="Q31" s="6"/>
      <c r="R31" s="6"/>
      <c r="S31" s="6"/>
      <c r="T31" s="6"/>
      <c r="U31" s="6"/>
      <c r="V31" s="6"/>
      <c r="W31" s="6"/>
      <c r="X31" s="6"/>
      <c r="Y31" s="6"/>
      <c r="Z31" s="6"/>
    </row>
    <row r="32" ht="12.0" customHeight="1">
      <c r="A32" s="6"/>
      <c r="B32" s="461" t="s">
        <v>1825</v>
      </c>
      <c r="C32" s="70" t="s">
        <v>1213</v>
      </c>
      <c r="D32" s="69" t="s">
        <v>612</v>
      </c>
      <c r="E32" s="63">
        <v>6.0</v>
      </c>
      <c r="F32" s="462">
        <f t="shared" si="1"/>
        <v>221857.8957</v>
      </c>
      <c r="G32" s="462">
        <f t="shared" si="3"/>
        <v>1331147.374</v>
      </c>
      <c r="H32" s="262"/>
      <c r="I32" s="6"/>
      <c r="J32" s="462">
        <v>186435.2064383562</v>
      </c>
      <c r="K32" s="6"/>
      <c r="L32" s="6"/>
      <c r="M32" s="6"/>
      <c r="N32" s="6"/>
      <c r="O32" s="6"/>
      <c r="P32" s="6"/>
      <c r="Q32" s="6"/>
      <c r="R32" s="6"/>
      <c r="S32" s="6"/>
      <c r="T32" s="6"/>
      <c r="U32" s="6"/>
      <c r="V32" s="6"/>
      <c r="W32" s="6"/>
      <c r="X32" s="6"/>
      <c r="Y32" s="6"/>
      <c r="Z32" s="6"/>
    </row>
    <row r="33" ht="30.75" customHeight="1">
      <c r="A33" s="6"/>
      <c r="B33" s="461" t="s">
        <v>1826</v>
      </c>
      <c r="C33" s="70" t="s">
        <v>1215</v>
      </c>
      <c r="D33" s="69" t="s">
        <v>612</v>
      </c>
      <c r="E33" s="63">
        <v>1.0</v>
      </c>
      <c r="F33" s="462">
        <f t="shared" si="1"/>
        <v>54535657.42</v>
      </c>
      <c r="G33" s="462">
        <f t="shared" si="3"/>
        <v>54535657.42</v>
      </c>
      <c r="H33" s="262"/>
      <c r="I33" s="6"/>
      <c r="J33" s="462">
        <v>4.58282835479452E7</v>
      </c>
      <c r="K33" s="6"/>
      <c r="L33" s="6"/>
      <c r="M33" s="6"/>
      <c r="N33" s="6"/>
      <c r="O33" s="6"/>
      <c r="P33" s="6"/>
      <c r="Q33" s="6"/>
      <c r="R33" s="6"/>
      <c r="S33" s="6"/>
      <c r="T33" s="6"/>
      <c r="U33" s="6"/>
      <c r="V33" s="6"/>
      <c r="W33" s="6"/>
      <c r="X33" s="6"/>
      <c r="Y33" s="6"/>
      <c r="Z33" s="6"/>
    </row>
    <row r="34" ht="30.75" customHeight="1">
      <c r="A34" s="6"/>
      <c r="B34" s="461" t="s">
        <v>1827</v>
      </c>
      <c r="C34" s="70" t="s">
        <v>1217</v>
      </c>
      <c r="D34" s="69" t="s">
        <v>612</v>
      </c>
      <c r="E34" s="63">
        <v>11.0</v>
      </c>
      <c r="F34" s="462">
        <f t="shared" si="1"/>
        <v>1239580.207</v>
      </c>
      <c r="G34" s="462">
        <f t="shared" si="3"/>
        <v>13635382.28</v>
      </c>
      <c r="H34" s="262"/>
      <c r="I34" s="6"/>
      <c r="J34" s="462">
        <v>1041664.0397260275</v>
      </c>
      <c r="K34" s="6"/>
      <c r="L34" s="6"/>
      <c r="M34" s="6"/>
      <c r="N34" s="6"/>
      <c r="O34" s="6"/>
      <c r="P34" s="6"/>
      <c r="Q34" s="6"/>
      <c r="R34" s="6"/>
      <c r="S34" s="6"/>
      <c r="T34" s="6"/>
      <c r="U34" s="6"/>
      <c r="V34" s="6"/>
      <c r="W34" s="6"/>
      <c r="X34" s="6"/>
      <c r="Y34" s="6"/>
      <c r="Z34" s="6"/>
    </row>
    <row r="35" ht="30.75" customHeight="1">
      <c r="A35" s="6"/>
      <c r="B35" s="461" t="s">
        <v>1828</v>
      </c>
      <c r="C35" s="70" t="s">
        <v>1219</v>
      </c>
      <c r="D35" s="69" t="s">
        <v>612</v>
      </c>
      <c r="E35" s="63">
        <v>1.0</v>
      </c>
      <c r="F35" s="462">
        <f t="shared" si="1"/>
        <v>16309904.62</v>
      </c>
      <c r="G35" s="462">
        <f t="shared" si="3"/>
        <v>16309904.62</v>
      </c>
      <c r="H35" s="262"/>
      <c r="I35" s="6"/>
      <c r="J35" s="462">
        <v>1.370580220410959E7</v>
      </c>
      <c r="K35" s="6"/>
      <c r="L35" s="6"/>
      <c r="M35" s="6"/>
      <c r="N35" s="6"/>
      <c r="O35" s="6"/>
      <c r="P35" s="6"/>
      <c r="Q35" s="6"/>
      <c r="R35" s="6"/>
      <c r="S35" s="6"/>
      <c r="T35" s="6"/>
      <c r="U35" s="6"/>
      <c r="V35" s="6"/>
      <c r="W35" s="6"/>
      <c r="X35" s="6"/>
      <c r="Y35" s="6"/>
      <c r="Z35" s="6"/>
    </row>
    <row r="36" ht="12.0" customHeight="1">
      <c r="A36" s="6"/>
      <c r="B36" s="461" t="s">
        <v>1829</v>
      </c>
      <c r="C36" s="225" t="s">
        <v>1221</v>
      </c>
      <c r="D36" s="69" t="s">
        <v>612</v>
      </c>
      <c r="E36" s="69">
        <v>2.0</v>
      </c>
      <c r="F36" s="462">
        <f t="shared" si="1"/>
        <v>1157884.113</v>
      </c>
      <c r="G36" s="462">
        <f t="shared" si="3"/>
        <v>2315768.226</v>
      </c>
      <c r="H36" s="262"/>
      <c r="I36" s="6"/>
      <c r="J36" s="462">
        <v>973011.8598630137</v>
      </c>
      <c r="K36" s="6"/>
      <c r="L36" s="6"/>
      <c r="M36" s="6"/>
      <c r="N36" s="6"/>
      <c r="O36" s="6"/>
      <c r="P36" s="6"/>
      <c r="Q36" s="6"/>
      <c r="R36" s="6"/>
      <c r="S36" s="6"/>
      <c r="T36" s="6"/>
      <c r="U36" s="6"/>
      <c r="V36" s="6"/>
      <c r="W36" s="6"/>
      <c r="X36" s="6"/>
      <c r="Y36" s="6"/>
      <c r="Z36" s="6"/>
    </row>
    <row r="37" ht="30.75" customHeight="1">
      <c r="A37" s="6"/>
      <c r="B37" s="461" t="s">
        <v>1830</v>
      </c>
      <c r="C37" s="70" t="s">
        <v>1223</v>
      </c>
      <c r="D37" s="69" t="s">
        <v>612</v>
      </c>
      <c r="E37" s="63">
        <v>1.0</v>
      </c>
      <c r="F37" s="462">
        <f t="shared" si="1"/>
        <v>4584033.64</v>
      </c>
      <c r="G37" s="462">
        <f t="shared" si="3"/>
        <v>4584033.64</v>
      </c>
      <c r="H37" s="262"/>
      <c r="I37" s="6"/>
      <c r="J37" s="462">
        <v>3852129.109589041</v>
      </c>
      <c r="K37" s="6"/>
      <c r="L37" s="6"/>
      <c r="M37" s="6"/>
      <c r="N37" s="6"/>
      <c r="O37" s="6"/>
      <c r="P37" s="6"/>
      <c r="Q37" s="6"/>
      <c r="R37" s="6"/>
      <c r="S37" s="6"/>
      <c r="T37" s="6"/>
      <c r="U37" s="6"/>
      <c r="V37" s="6"/>
      <c r="W37" s="6"/>
      <c r="X37" s="6"/>
      <c r="Y37" s="6"/>
      <c r="Z37" s="6"/>
    </row>
    <row r="38" ht="30.75" customHeight="1">
      <c r="A38" s="6"/>
      <c r="B38" s="461" t="s">
        <v>1831</v>
      </c>
      <c r="C38" s="70" t="s">
        <v>1225</v>
      </c>
      <c r="D38" s="69" t="s">
        <v>612</v>
      </c>
      <c r="E38" s="63">
        <v>1.0</v>
      </c>
      <c r="F38" s="462">
        <f t="shared" si="1"/>
        <v>20370356.42</v>
      </c>
      <c r="G38" s="462">
        <f t="shared" si="3"/>
        <v>20370356.42</v>
      </c>
      <c r="H38" s="262"/>
      <c r="I38" s="6"/>
      <c r="J38" s="462">
        <v>1.7117946575342465E7</v>
      </c>
      <c r="K38" s="6"/>
      <c r="L38" s="6"/>
      <c r="M38" s="6"/>
      <c r="N38" s="6"/>
      <c r="O38" s="6"/>
      <c r="P38" s="6"/>
      <c r="Q38" s="6"/>
      <c r="R38" s="6"/>
      <c r="S38" s="6"/>
      <c r="T38" s="6"/>
      <c r="U38" s="6"/>
      <c r="V38" s="6"/>
      <c r="W38" s="6"/>
      <c r="X38" s="6"/>
      <c r="Y38" s="6"/>
      <c r="Z38" s="6"/>
    </row>
    <row r="39" ht="12.0" customHeight="1">
      <c r="A39" s="6"/>
      <c r="B39" s="461" t="s">
        <v>1832</v>
      </c>
      <c r="C39" s="70" t="s">
        <v>1227</v>
      </c>
      <c r="D39" s="69" t="s">
        <v>612</v>
      </c>
      <c r="E39" s="63">
        <v>5.0</v>
      </c>
      <c r="F39" s="462">
        <f t="shared" si="1"/>
        <v>4825153.239</v>
      </c>
      <c r="G39" s="462">
        <f t="shared" si="3"/>
        <v>24125766.2</v>
      </c>
      <c r="H39" s="262"/>
      <c r="I39" s="6"/>
      <c r="J39" s="462">
        <v>4054750.62109589</v>
      </c>
      <c r="K39" s="6"/>
      <c r="L39" s="6"/>
      <c r="M39" s="6"/>
      <c r="N39" s="6"/>
      <c r="O39" s="6"/>
      <c r="P39" s="6"/>
      <c r="Q39" s="6"/>
      <c r="R39" s="6"/>
      <c r="S39" s="6"/>
      <c r="T39" s="6"/>
      <c r="U39" s="6"/>
      <c r="V39" s="6"/>
      <c r="W39" s="6"/>
      <c r="X39" s="6"/>
      <c r="Y39" s="6"/>
      <c r="Z39" s="6"/>
    </row>
    <row r="40" ht="12.0" customHeight="1">
      <c r="A40" s="6"/>
      <c r="B40" s="461" t="s">
        <v>1833</v>
      </c>
      <c r="C40" s="225" t="s">
        <v>1229</v>
      </c>
      <c r="D40" s="69" t="s">
        <v>612</v>
      </c>
      <c r="E40" s="63">
        <v>5.0</v>
      </c>
      <c r="F40" s="462">
        <f t="shared" si="1"/>
        <v>484362.1479</v>
      </c>
      <c r="G40" s="462">
        <f t="shared" si="3"/>
        <v>2421810.74</v>
      </c>
      <c r="H40" s="262"/>
      <c r="I40" s="6"/>
      <c r="J40" s="462">
        <v>407027.01506849314</v>
      </c>
      <c r="K40" s="6"/>
      <c r="L40" s="6"/>
      <c r="M40" s="6"/>
      <c r="N40" s="6"/>
      <c r="O40" s="6"/>
      <c r="P40" s="6"/>
      <c r="Q40" s="6"/>
      <c r="R40" s="6"/>
      <c r="S40" s="6"/>
      <c r="T40" s="6"/>
      <c r="U40" s="6"/>
      <c r="V40" s="6"/>
      <c r="W40" s="6"/>
      <c r="X40" s="6"/>
      <c r="Y40" s="6"/>
      <c r="Z40" s="6"/>
    </row>
    <row r="41" ht="12.0" customHeight="1">
      <c r="A41" s="6"/>
      <c r="B41" s="461" t="s">
        <v>1834</v>
      </c>
      <c r="C41" s="225" t="s">
        <v>1231</v>
      </c>
      <c r="D41" s="69" t="s">
        <v>612</v>
      </c>
      <c r="E41" s="63">
        <v>7.0</v>
      </c>
      <c r="F41" s="462">
        <f t="shared" si="1"/>
        <v>1489399.607</v>
      </c>
      <c r="G41" s="462">
        <f t="shared" si="3"/>
        <v>10425797.25</v>
      </c>
      <c r="H41" s="262"/>
      <c r="I41" s="6"/>
      <c r="J41" s="462">
        <v>1251596.3087671231</v>
      </c>
      <c r="K41" s="6"/>
      <c r="L41" s="6"/>
      <c r="M41" s="6"/>
      <c r="N41" s="6"/>
      <c r="O41" s="6"/>
      <c r="P41" s="6"/>
      <c r="Q41" s="6"/>
      <c r="R41" s="6"/>
      <c r="S41" s="6"/>
      <c r="T41" s="6"/>
      <c r="U41" s="6"/>
      <c r="V41" s="6"/>
      <c r="W41" s="6"/>
      <c r="X41" s="6"/>
      <c r="Y41" s="6"/>
      <c r="Z41" s="6"/>
    </row>
    <row r="42" ht="12.0" customHeight="1">
      <c r="A42" s="6"/>
      <c r="B42" s="461" t="s">
        <v>1835</v>
      </c>
      <c r="C42" s="225" t="s">
        <v>1233</v>
      </c>
      <c r="D42" s="69" t="s">
        <v>612</v>
      </c>
      <c r="E42" s="63">
        <v>7.0</v>
      </c>
      <c r="F42" s="462">
        <f t="shared" si="1"/>
        <v>890013.6235</v>
      </c>
      <c r="G42" s="462">
        <f t="shared" si="3"/>
        <v>6230095.364</v>
      </c>
      <c r="H42" s="262"/>
      <c r="I42" s="6"/>
      <c r="J42" s="462">
        <v>747910.6079452054</v>
      </c>
      <c r="K42" s="6"/>
      <c r="L42" s="6"/>
      <c r="M42" s="6"/>
      <c r="N42" s="6"/>
      <c r="O42" s="6"/>
      <c r="P42" s="6"/>
      <c r="Q42" s="6"/>
      <c r="R42" s="6"/>
      <c r="S42" s="6"/>
      <c r="T42" s="6"/>
      <c r="U42" s="6"/>
      <c r="V42" s="6"/>
      <c r="W42" s="6"/>
      <c r="X42" s="6"/>
      <c r="Y42" s="6"/>
      <c r="Z42" s="6"/>
    </row>
    <row r="43" ht="65.25" customHeight="1">
      <c r="A43" s="6"/>
      <c r="B43" s="461" t="s">
        <v>1836</v>
      </c>
      <c r="C43" s="225" t="s">
        <v>1235</v>
      </c>
      <c r="D43" s="69" t="s">
        <v>612</v>
      </c>
      <c r="E43" s="63">
        <v>3.0</v>
      </c>
      <c r="F43" s="462">
        <f t="shared" si="1"/>
        <v>56223424.66</v>
      </c>
      <c r="G43" s="462">
        <f t="shared" si="3"/>
        <v>168670274</v>
      </c>
      <c r="H43" s="262"/>
      <c r="I43" s="6"/>
      <c r="J43" s="462">
        <v>4.724657534246576E7</v>
      </c>
      <c r="K43" s="6"/>
      <c r="L43" s="6"/>
      <c r="M43" s="6"/>
      <c r="N43" s="6"/>
      <c r="O43" s="6"/>
      <c r="P43" s="6"/>
      <c r="Q43" s="6"/>
      <c r="R43" s="6"/>
      <c r="S43" s="6"/>
      <c r="T43" s="6"/>
      <c r="U43" s="6"/>
      <c r="V43" s="6"/>
      <c r="W43" s="6"/>
      <c r="X43" s="6"/>
      <c r="Y43" s="6"/>
      <c r="Z43" s="6"/>
    </row>
    <row r="44" ht="12.0" customHeight="1">
      <c r="A44" s="6"/>
      <c r="B44" s="461" t="s">
        <v>1837</v>
      </c>
      <c r="C44" s="225" t="s">
        <v>1237</v>
      </c>
      <c r="D44" s="69" t="s">
        <v>612</v>
      </c>
      <c r="E44" s="63">
        <v>6.0</v>
      </c>
      <c r="F44" s="462">
        <f t="shared" si="1"/>
        <v>1467123.288</v>
      </c>
      <c r="G44" s="462">
        <f t="shared" si="3"/>
        <v>8802739.726</v>
      </c>
      <c r="H44" s="262"/>
      <c r="I44" s="6"/>
      <c r="J44" s="462">
        <v>1232876.7123287672</v>
      </c>
      <c r="K44" s="6"/>
      <c r="L44" s="6"/>
      <c r="M44" s="6"/>
      <c r="N44" s="6"/>
      <c r="O44" s="6"/>
      <c r="P44" s="6"/>
      <c r="Q44" s="6"/>
      <c r="R44" s="6"/>
      <c r="S44" s="6"/>
      <c r="T44" s="6"/>
      <c r="U44" s="6"/>
      <c r="V44" s="6"/>
      <c r="W44" s="6"/>
      <c r="X44" s="6"/>
      <c r="Y44" s="6"/>
      <c r="Z44" s="6"/>
    </row>
    <row r="45" ht="108.75" customHeight="1">
      <c r="A45" s="6"/>
      <c r="B45" s="461" t="s">
        <v>1838</v>
      </c>
      <c r="C45" s="225" t="s">
        <v>1239</v>
      </c>
      <c r="D45" s="69" t="s">
        <v>612</v>
      </c>
      <c r="E45" s="63">
        <v>1.0</v>
      </c>
      <c r="F45" s="462">
        <f t="shared" si="1"/>
        <v>21450972.6</v>
      </c>
      <c r="G45" s="462">
        <f t="shared" si="3"/>
        <v>21450972.6</v>
      </c>
      <c r="H45" s="262"/>
      <c r="I45" s="6"/>
      <c r="J45" s="462">
        <v>1.8026027397260275E7</v>
      </c>
      <c r="K45" s="6"/>
      <c r="L45" s="6"/>
      <c r="M45" s="6"/>
      <c r="N45" s="6"/>
      <c r="O45" s="6"/>
      <c r="P45" s="6"/>
      <c r="Q45" s="6"/>
      <c r="R45" s="6"/>
      <c r="S45" s="6"/>
      <c r="T45" s="6"/>
      <c r="U45" s="6"/>
      <c r="V45" s="6"/>
      <c r="W45" s="6"/>
      <c r="X45" s="6"/>
      <c r="Y45" s="6"/>
      <c r="Z45" s="6"/>
    </row>
    <row r="46" ht="12.0" customHeight="1">
      <c r="A46" s="6"/>
      <c r="B46" s="461" t="s">
        <v>1839</v>
      </c>
      <c r="C46" s="227" t="s">
        <v>1196</v>
      </c>
      <c r="D46" s="69" t="s">
        <v>612</v>
      </c>
      <c r="E46" s="69">
        <v>4.0</v>
      </c>
      <c r="F46" s="462">
        <f t="shared" si="1"/>
        <v>3880445.975</v>
      </c>
      <c r="G46" s="462">
        <f t="shared" si="3"/>
        <v>15521783.9</v>
      </c>
      <c r="H46" s="262"/>
      <c r="I46" s="6"/>
      <c r="J46" s="462">
        <v>3260878.9702739725</v>
      </c>
      <c r="K46" s="6"/>
      <c r="L46" s="6"/>
      <c r="M46" s="6"/>
      <c r="N46" s="6"/>
      <c r="O46" s="6"/>
      <c r="P46" s="6"/>
      <c r="Q46" s="6"/>
      <c r="R46" s="6"/>
      <c r="S46" s="6"/>
      <c r="T46" s="6"/>
      <c r="U46" s="6"/>
      <c r="V46" s="6"/>
      <c r="W46" s="6"/>
      <c r="X46" s="6"/>
      <c r="Y46" s="6"/>
      <c r="Z46" s="6"/>
    </row>
    <row r="47" ht="13.5" customHeight="1">
      <c r="A47" s="6"/>
      <c r="B47" s="461" t="s">
        <v>1840</v>
      </c>
      <c r="C47" s="225" t="s">
        <v>1198</v>
      </c>
      <c r="D47" s="69" t="s">
        <v>612</v>
      </c>
      <c r="E47" s="63">
        <v>25.0</v>
      </c>
      <c r="F47" s="462">
        <f t="shared" si="1"/>
        <v>189826.1918</v>
      </c>
      <c r="G47" s="462">
        <f t="shared" si="3"/>
        <v>4745654.795</v>
      </c>
      <c r="H47" s="262"/>
      <c r="I47" s="6"/>
      <c r="J47" s="462">
        <v>159517.80821917808</v>
      </c>
      <c r="K47" s="6"/>
      <c r="L47" s="6"/>
      <c r="M47" s="6"/>
      <c r="N47" s="6"/>
      <c r="O47" s="6"/>
      <c r="P47" s="6"/>
      <c r="Q47" s="6"/>
      <c r="R47" s="6"/>
      <c r="S47" s="6"/>
      <c r="T47" s="6"/>
      <c r="U47" s="6"/>
      <c r="V47" s="6"/>
      <c r="W47" s="6"/>
      <c r="X47" s="6"/>
      <c r="Y47" s="6"/>
      <c r="Z47" s="6"/>
    </row>
    <row r="48" ht="12.0" customHeight="1">
      <c r="A48" s="6"/>
      <c r="B48" s="461" t="s">
        <v>1841</v>
      </c>
      <c r="C48" s="225" t="s">
        <v>1200</v>
      </c>
      <c r="D48" s="69" t="s">
        <v>612</v>
      </c>
      <c r="E48" s="63">
        <v>25.0</v>
      </c>
      <c r="F48" s="462">
        <f t="shared" si="1"/>
        <v>111214.4658</v>
      </c>
      <c r="G48" s="462">
        <f t="shared" si="3"/>
        <v>2780361.644</v>
      </c>
      <c r="H48" s="262"/>
      <c r="I48" s="6"/>
      <c r="J48" s="462">
        <v>93457.53424657535</v>
      </c>
      <c r="K48" s="6"/>
      <c r="L48" s="6"/>
      <c r="M48" s="6"/>
      <c r="N48" s="6"/>
      <c r="O48" s="6"/>
      <c r="P48" s="6"/>
      <c r="Q48" s="6"/>
      <c r="R48" s="6"/>
      <c r="S48" s="6"/>
      <c r="T48" s="6"/>
      <c r="U48" s="6"/>
      <c r="V48" s="6"/>
      <c r="W48" s="6"/>
      <c r="X48" s="6"/>
      <c r="Y48" s="6"/>
      <c r="Z48" s="6"/>
    </row>
    <row r="49" ht="12.0" customHeight="1">
      <c r="A49" s="6"/>
      <c r="B49" s="464">
        <v>3.0</v>
      </c>
      <c r="C49" s="465" t="s">
        <v>1243</v>
      </c>
      <c r="D49" s="465"/>
      <c r="E49" s="465"/>
      <c r="F49" s="462">
        <f t="shared" si="1"/>
        <v>0</v>
      </c>
      <c r="G49" s="465"/>
      <c r="H49" s="262"/>
      <c r="I49" s="6"/>
      <c r="J49" s="465"/>
      <c r="K49" s="6"/>
      <c r="L49" s="6"/>
      <c r="M49" s="6"/>
      <c r="N49" s="6"/>
      <c r="O49" s="6"/>
      <c r="P49" s="6"/>
      <c r="Q49" s="6"/>
      <c r="R49" s="6"/>
      <c r="S49" s="6"/>
      <c r="T49" s="6"/>
      <c r="U49" s="6"/>
      <c r="V49" s="6"/>
      <c r="W49" s="6"/>
      <c r="X49" s="6"/>
      <c r="Y49" s="6"/>
      <c r="Z49" s="6"/>
    </row>
    <row r="50" ht="12.0" customHeight="1">
      <c r="A50" s="6"/>
      <c r="B50" s="461" t="s">
        <v>453</v>
      </c>
      <c r="C50" s="225" t="s">
        <v>1245</v>
      </c>
      <c r="D50" s="69" t="s">
        <v>612</v>
      </c>
      <c r="E50" s="69">
        <v>2.0</v>
      </c>
      <c r="F50" s="462">
        <f t="shared" si="1"/>
        <v>2521821.918</v>
      </c>
      <c r="G50" s="462">
        <f t="shared" ref="G50:G60" si="4">+F50*E50</f>
        <v>5043643.836</v>
      </c>
      <c r="H50" s="262"/>
      <c r="I50" s="6"/>
      <c r="J50" s="462">
        <v>2119178.082191781</v>
      </c>
      <c r="K50" s="6"/>
      <c r="L50" s="6"/>
      <c r="M50" s="6"/>
      <c r="N50" s="6"/>
      <c r="O50" s="6"/>
      <c r="P50" s="6"/>
      <c r="Q50" s="6"/>
      <c r="R50" s="6"/>
      <c r="S50" s="6"/>
      <c r="T50" s="6"/>
      <c r="U50" s="6"/>
      <c r="V50" s="6"/>
      <c r="W50" s="6"/>
      <c r="X50" s="6"/>
      <c r="Y50" s="6"/>
      <c r="Z50" s="6"/>
    </row>
    <row r="51" ht="12.0" customHeight="1">
      <c r="A51" s="6"/>
      <c r="B51" s="461" t="s">
        <v>465</v>
      </c>
      <c r="C51" s="227" t="s">
        <v>1247</v>
      </c>
      <c r="D51" s="69" t="s">
        <v>612</v>
      </c>
      <c r="E51" s="69">
        <v>11.0</v>
      </c>
      <c r="F51" s="462">
        <f t="shared" si="1"/>
        <v>259778.1052</v>
      </c>
      <c r="G51" s="462">
        <f t="shared" si="4"/>
        <v>2857559.158</v>
      </c>
      <c r="H51" s="262"/>
      <c r="I51" s="6"/>
      <c r="J51" s="462">
        <v>218300.9287671233</v>
      </c>
      <c r="K51" s="6"/>
      <c r="L51" s="6"/>
      <c r="M51" s="6"/>
      <c r="N51" s="6"/>
      <c r="O51" s="6"/>
      <c r="P51" s="6"/>
      <c r="Q51" s="6"/>
      <c r="R51" s="6"/>
      <c r="S51" s="6"/>
      <c r="T51" s="6"/>
      <c r="U51" s="6"/>
      <c r="V51" s="6"/>
      <c r="W51" s="6"/>
      <c r="X51" s="6"/>
      <c r="Y51" s="6"/>
      <c r="Z51" s="6"/>
    </row>
    <row r="52" ht="12.0" customHeight="1">
      <c r="A52" s="6"/>
      <c r="B52" s="461" t="s">
        <v>1842</v>
      </c>
      <c r="C52" s="227" t="s">
        <v>1249</v>
      </c>
      <c r="D52" s="69" t="s">
        <v>612</v>
      </c>
      <c r="E52" s="69">
        <v>2.0</v>
      </c>
      <c r="F52" s="462">
        <f t="shared" si="1"/>
        <v>565968.3624</v>
      </c>
      <c r="G52" s="462">
        <f t="shared" si="4"/>
        <v>1131936.725</v>
      </c>
      <c r="H52" s="262"/>
      <c r="I52" s="6"/>
      <c r="J52" s="462">
        <v>475603.665890411</v>
      </c>
      <c r="K52" s="6"/>
      <c r="L52" s="6"/>
      <c r="M52" s="6"/>
      <c r="N52" s="6"/>
      <c r="O52" s="6"/>
      <c r="P52" s="6"/>
      <c r="Q52" s="6"/>
      <c r="R52" s="6"/>
      <c r="S52" s="6"/>
      <c r="T52" s="6"/>
      <c r="U52" s="6"/>
      <c r="V52" s="6"/>
      <c r="W52" s="6"/>
      <c r="X52" s="6"/>
      <c r="Y52" s="6"/>
      <c r="Z52" s="6"/>
    </row>
    <row r="53" ht="42.75" customHeight="1">
      <c r="A53" s="6"/>
      <c r="B53" s="461" t="s">
        <v>1843</v>
      </c>
      <c r="C53" s="225" t="s">
        <v>1251</v>
      </c>
      <c r="D53" s="69" t="s">
        <v>612</v>
      </c>
      <c r="E53" s="69">
        <v>2.0</v>
      </c>
      <c r="F53" s="462">
        <f t="shared" si="1"/>
        <v>731131.8096</v>
      </c>
      <c r="G53" s="462">
        <f t="shared" si="4"/>
        <v>1462263.619</v>
      </c>
      <c r="H53" s="262"/>
      <c r="I53" s="6"/>
      <c r="J53" s="462">
        <v>614396.478630137</v>
      </c>
      <c r="K53" s="6"/>
      <c r="L53" s="6"/>
      <c r="M53" s="6"/>
      <c r="N53" s="6"/>
      <c r="O53" s="6"/>
      <c r="P53" s="6"/>
      <c r="Q53" s="6"/>
      <c r="R53" s="6"/>
      <c r="S53" s="6"/>
      <c r="T53" s="6"/>
      <c r="U53" s="6"/>
      <c r="V53" s="6"/>
      <c r="W53" s="6"/>
      <c r="X53" s="6"/>
      <c r="Y53" s="6"/>
      <c r="Z53" s="6"/>
    </row>
    <row r="54" ht="33.0" customHeight="1">
      <c r="A54" s="6"/>
      <c r="B54" s="461" t="s">
        <v>1844</v>
      </c>
      <c r="C54" s="225" t="s">
        <v>1253</v>
      </c>
      <c r="D54" s="69" t="s">
        <v>612</v>
      </c>
      <c r="E54" s="69">
        <v>4.0</v>
      </c>
      <c r="F54" s="462">
        <f t="shared" si="1"/>
        <v>652054.7945</v>
      </c>
      <c r="G54" s="462">
        <f t="shared" si="4"/>
        <v>2608219.178</v>
      </c>
      <c r="H54" s="262"/>
      <c r="I54" s="6"/>
      <c r="J54" s="462">
        <v>547945.205479452</v>
      </c>
      <c r="K54" s="6"/>
      <c r="L54" s="6"/>
      <c r="M54" s="6"/>
      <c r="N54" s="6"/>
      <c r="O54" s="6"/>
      <c r="P54" s="6"/>
      <c r="Q54" s="6"/>
      <c r="R54" s="6"/>
      <c r="S54" s="6"/>
      <c r="T54" s="6"/>
      <c r="U54" s="6"/>
      <c r="V54" s="6"/>
      <c r="W54" s="6"/>
      <c r="X54" s="6"/>
      <c r="Y54" s="6"/>
      <c r="Z54" s="6"/>
    </row>
    <row r="55" ht="33.75" customHeight="1">
      <c r="A55" s="6"/>
      <c r="B55" s="461" t="s">
        <v>1845</v>
      </c>
      <c r="C55" s="225" t="s">
        <v>1255</v>
      </c>
      <c r="D55" s="69" t="s">
        <v>612</v>
      </c>
      <c r="E55" s="69">
        <v>2.0</v>
      </c>
      <c r="F55" s="462">
        <f t="shared" si="1"/>
        <v>966552.2436</v>
      </c>
      <c r="G55" s="462">
        <f t="shared" si="4"/>
        <v>1933104.487</v>
      </c>
      <c r="H55" s="262"/>
      <c r="I55" s="6"/>
      <c r="J55" s="462">
        <v>812228.7761643835</v>
      </c>
      <c r="K55" s="6"/>
      <c r="L55" s="6"/>
      <c r="M55" s="6"/>
      <c r="N55" s="6"/>
      <c r="O55" s="6"/>
      <c r="P55" s="6"/>
      <c r="Q55" s="6"/>
      <c r="R55" s="6"/>
      <c r="S55" s="6"/>
      <c r="T55" s="6"/>
      <c r="U55" s="6"/>
      <c r="V55" s="6"/>
      <c r="W55" s="6"/>
      <c r="X55" s="6"/>
      <c r="Y55" s="6"/>
      <c r="Z55" s="6"/>
    </row>
    <row r="56" ht="12.0" customHeight="1">
      <c r="A56" s="6"/>
      <c r="B56" s="461" t="s">
        <v>1846</v>
      </c>
      <c r="C56" s="225" t="s">
        <v>1257</v>
      </c>
      <c r="D56" s="69" t="s">
        <v>612</v>
      </c>
      <c r="E56" s="69">
        <v>2.0</v>
      </c>
      <c r="F56" s="462">
        <f t="shared" si="1"/>
        <v>3868830.441</v>
      </c>
      <c r="G56" s="462">
        <f t="shared" si="4"/>
        <v>7737660.882</v>
      </c>
      <c r="H56" s="262"/>
      <c r="I56" s="6"/>
      <c r="J56" s="462">
        <v>3251118.0175342467</v>
      </c>
      <c r="K56" s="6"/>
      <c r="L56" s="6"/>
      <c r="M56" s="6"/>
      <c r="N56" s="6"/>
      <c r="O56" s="6"/>
      <c r="P56" s="6"/>
      <c r="Q56" s="6"/>
      <c r="R56" s="6"/>
      <c r="S56" s="6"/>
      <c r="T56" s="6"/>
      <c r="U56" s="6"/>
      <c r="V56" s="6"/>
      <c r="W56" s="6"/>
      <c r="X56" s="6"/>
      <c r="Y56" s="6"/>
      <c r="Z56" s="6"/>
    </row>
    <row r="57" ht="12.0" customHeight="1">
      <c r="A57" s="6"/>
      <c r="B57" s="461" t="s">
        <v>1847</v>
      </c>
      <c r="C57" s="227" t="s">
        <v>1259</v>
      </c>
      <c r="D57" s="69" t="s">
        <v>612</v>
      </c>
      <c r="E57" s="69">
        <v>5.0</v>
      </c>
      <c r="F57" s="462">
        <f t="shared" si="1"/>
        <v>277123.2877</v>
      </c>
      <c r="G57" s="462">
        <f t="shared" si="4"/>
        <v>1385616.438</v>
      </c>
      <c r="H57" s="262"/>
      <c r="I57" s="6"/>
      <c r="J57" s="462">
        <v>232876.7123287671</v>
      </c>
      <c r="K57" s="6"/>
      <c r="L57" s="6"/>
      <c r="M57" s="6"/>
      <c r="N57" s="6"/>
      <c r="O57" s="6"/>
      <c r="P57" s="6"/>
      <c r="Q57" s="6"/>
      <c r="R57" s="6"/>
      <c r="S57" s="6"/>
      <c r="T57" s="6"/>
      <c r="U57" s="6"/>
      <c r="V57" s="6"/>
      <c r="W57" s="6"/>
      <c r="X57" s="6"/>
      <c r="Y57" s="6"/>
      <c r="Z57" s="6"/>
    </row>
    <row r="58" ht="12.0" customHeight="1">
      <c r="A58" s="6"/>
      <c r="B58" s="461" t="s">
        <v>1848</v>
      </c>
      <c r="C58" s="466" t="s">
        <v>1261</v>
      </c>
      <c r="D58" s="69" t="s">
        <v>612</v>
      </c>
      <c r="E58" s="69">
        <v>47.0</v>
      </c>
      <c r="F58" s="462">
        <f t="shared" si="1"/>
        <v>215476.541</v>
      </c>
      <c r="G58" s="462">
        <f t="shared" si="4"/>
        <v>10127397.43</v>
      </c>
      <c r="H58" s="262"/>
      <c r="I58" s="6"/>
      <c r="J58" s="462">
        <v>181072.72351598172</v>
      </c>
      <c r="K58" s="6"/>
      <c r="L58" s="6"/>
      <c r="M58" s="6"/>
      <c r="N58" s="6"/>
      <c r="O58" s="6"/>
      <c r="P58" s="6"/>
      <c r="Q58" s="6"/>
      <c r="R58" s="6"/>
      <c r="S58" s="6"/>
      <c r="T58" s="6"/>
      <c r="U58" s="6"/>
      <c r="V58" s="6"/>
      <c r="W58" s="6"/>
      <c r="X58" s="6"/>
      <c r="Y58" s="6"/>
      <c r="Z58" s="6"/>
    </row>
    <row r="59" ht="12.0" customHeight="1">
      <c r="A59" s="6"/>
      <c r="B59" s="461" t="s">
        <v>1849</v>
      </c>
      <c r="C59" s="227" t="s">
        <v>1263</v>
      </c>
      <c r="D59" s="69" t="s">
        <v>612</v>
      </c>
      <c r="E59" s="69">
        <v>2.0</v>
      </c>
      <c r="F59" s="462">
        <f t="shared" si="1"/>
        <v>248108.8568</v>
      </c>
      <c r="G59" s="462">
        <f t="shared" si="4"/>
        <v>496217.7137</v>
      </c>
      <c r="H59" s="262"/>
      <c r="I59" s="6"/>
      <c r="J59" s="462">
        <v>208494.83767123288</v>
      </c>
      <c r="K59" s="6"/>
      <c r="L59" s="6"/>
      <c r="M59" s="6"/>
      <c r="N59" s="6"/>
      <c r="O59" s="6"/>
      <c r="P59" s="6"/>
      <c r="Q59" s="6"/>
      <c r="R59" s="6"/>
      <c r="S59" s="6"/>
      <c r="T59" s="6"/>
      <c r="U59" s="6"/>
      <c r="V59" s="6"/>
      <c r="W59" s="6"/>
      <c r="X59" s="6"/>
      <c r="Y59" s="6"/>
      <c r="Z59" s="6"/>
    </row>
    <row r="60" ht="12.0" customHeight="1">
      <c r="A60" s="6"/>
      <c r="B60" s="461" t="s">
        <v>1850</v>
      </c>
      <c r="C60" s="225" t="s">
        <v>1265</v>
      </c>
      <c r="D60" s="69" t="s">
        <v>612</v>
      </c>
      <c r="E60" s="69">
        <v>2.0</v>
      </c>
      <c r="F60" s="462">
        <f t="shared" si="1"/>
        <v>22684521.71</v>
      </c>
      <c r="G60" s="462">
        <f t="shared" si="4"/>
        <v>45369043.42</v>
      </c>
      <c r="H60" s="262"/>
      <c r="I60" s="6"/>
      <c r="J60" s="462">
        <v>1.9062623287671234E7</v>
      </c>
      <c r="K60" s="6"/>
      <c r="L60" s="6"/>
      <c r="M60" s="6"/>
      <c r="N60" s="6"/>
      <c r="O60" s="6"/>
      <c r="P60" s="6"/>
      <c r="Q60" s="6"/>
      <c r="R60" s="6"/>
      <c r="S60" s="6"/>
      <c r="T60" s="6"/>
      <c r="U60" s="6"/>
      <c r="V60" s="6"/>
      <c r="W60" s="6"/>
      <c r="X60" s="6"/>
      <c r="Y60" s="6"/>
      <c r="Z60" s="6"/>
    </row>
    <row r="61" ht="13.5" customHeight="1">
      <c r="A61" s="6"/>
      <c r="B61" s="464">
        <v>4.0</v>
      </c>
      <c r="C61" s="465" t="s">
        <v>1266</v>
      </c>
      <c r="D61" s="465"/>
      <c r="E61" s="465"/>
      <c r="F61" s="462">
        <f t="shared" si="1"/>
        <v>0</v>
      </c>
      <c r="G61" s="465"/>
      <c r="H61" s="262"/>
      <c r="I61" s="6"/>
      <c r="J61" s="465"/>
      <c r="K61" s="6"/>
      <c r="L61" s="6"/>
      <c r="M61" s="6"/>
      <c r="N61" s="6"/>
      <c r="O61" s="6"/>
      <c r="P61" s="6"/>
      <c r="Q61" s="6"/>
      <c r="R61" s="6"/>
      <c r="S61" s="6"/>
      <c r="T61" s="6"/>
      <c r="U61" s="6"/>
      <c r="V61" s="6"/>
      <c r="W61" s="6"/>
      <c r="X61" s="6"/>
      <c r="Y61" s="6"/>
      <c r="Z61" s="6"/>
    </row>
    <row r="62" ht="12.0" customHeight="1">
      <c r="A62" s="6"/>
      <c r="B62" s="461" t="s">
        <v>474</v>
      </c>
      <c r="C62" s="227" t="s">
        <v>1268</v>
      </c>
      <c r="D62" s="69" t="s">
        <v>635</v>
      </c>
      <c r="E62" s="69">
        <v>70.0</v>
      </c>
      <c r="F62" s="462">
        <f t="shared" si="1"/>
        <v>20758.01948</v>
      </c>
      <c r="G62" s="462">
        <f t="shared" ref="G62:G71" si="5">+F62*E62</f>
        <v>1453061.364</v>
      </c>
      <c r="H62" s="262"/>
      <c r="I62" s="6"/>
      <c r="J62" s="462">
        <v>17443.71385083714</v>
      </c>
      <c r="K62" s="6"/>
      <c r="L62" s="6"/>
      <c r="M62" s="6"/>
      <c r="N62" s="6"/>
      <c r="O62" s="6"/>
      <c r="P62" s="6"/>
      <c r="Q62" s="6"/>
      <c r="R62" s="6"/>
      <c r="S62" s="6"/>
      <c r="T62" s="6"/>
      <c r="U62" s="6"/>
      <c r="V62" s="6"/>
      <c r="W62" s="6"/>
      <c r="X62" s="6"/>
      <c r="Y62" s="6"/>
      <c r="Z62" s="6"/>
    </row>
    <row r="63" ht="12.0" customHeight="1">
      <c r="A63" s="6"/>
      <c r="B63" s="461" t="s">
        <v>492</v>
      </c>
      <c r="C63" s="227" t="s">
        <v>1270</v>
      </c>
      <c r="D63" s="69" t="s">
        <v>635</v>
      </c>
      <c r="E63" s="69">
        <v>100.0</v>
      </c>
      <c r="F63" s="462">
        <f t="shared" si="1"/>
        <v>39431.52846</v>
      </c>
      <c r="G63" s="462">
        <f t="shared" si="5"/>
        <v>3943152.846</v>
      </c>
      <c r="H63" s="262"/>
      <c r="I63" s="6"/>
      <c r="J63" s="462">
        <v>33135.738203957386</v>
      </c>
      <c r="K63" s="6"/>
      <c r="L63" s="6"/>
      <c r="M63" s="6"/>
      <c r="N63" s="6"/>
      <c r="O63" s="6"/>
      <c r="P63" s="6"/>
      <c r="Q63" s="6"/>
      <c r="R63" s="6"/>
      <c r="S63" s="6"/>
      <c r="T63" s="6"/>
      <c r="U63" s="6"/>
      <c r="V63" s="6"/>
      <c r="W63" s="6"/>
      <c r="X63" s="6"/>
      <c r="Y63" s="6"/>
      <c r="Z63" s="6"/>
    </row>
    <row r="64" ht="12.0" customHeight="1">
      <c r="A64" s="6"/>
      <c r="B64" s="461" t="s">
        <v>1851</v>
      </c>
      <c r="C64" s="227" t="s">
        <v>1272</v>
      </c>
      <c r="D64" s="69" t="s">
        <v>635</v>
      </c>
      <c r="E64" s="69">
        <v>280.0</v>
      </c>
      <c r="F64" s="462">
        <f t="shared" si="1"/>
        <v>37809.39726</v>
      </c>
      <c r="G64" s="462">
        <f t="shared" si="5"/>
        <v>10586631.23</v>
      </c>
      <c r="H64" s="262"/>
      <c r="I64" s="6"/>
      <c r="J64" s="462">
        <v>31772.60273972603</v>
      </c>
      <c r="K64" s="6"/>
      <c r="L64" s="6"/>
      <c r="M64" s="6"/>
      <c r="N64" s="6"/>
      <c r="O64" s="6"/>
      <c r="P64" s="6"/>
      <c r="Q64" s="6"/>
      <c r="R64" s="6"/>
      <c r="S64" s="6"/>
      <c r="T64" s="6"/>
      <c r="U64" s="6"/>
      <c r="V64" s="6"/>
      <c r="W64" s="6"/>
      <c r="X64" s="6"/>
      <c r="Y64" s="6"/>
      <c r="Z64" s="6"/>
    </row>
    <row r="65" ht="12.0" customHeight="1">
      <c r="A65" s="6"/>
      <c r="B65" s="461" t="s">
        <v>1852</v>
      </c>
      <c r="C65" s="227" t="s">
        <v>1274</v>
      </c>
      <c r="D65" s="69" t="s">
        <v>635</v>
      </c>
      <c r="E65" s="69">
        <v>100.0</v>
      </c>
      <c r="F65" s="462">
        <f t="shared" si="1"/>
        <v>45047.20548</v>
      </c>
      <c r="G65" s="462">
        <f t="shared" si="5"/>
        <v>4504720.548</v>
      </c>
      <c r="H65" s="262"/>
      <c r="I65" s="6"/>
      <c r="J65" s="462">
        <v>37854.79452054795</v>
      </c>
      <c r="K65" s="6"/>
      <c r="L65" s="6"/>
      <c r="M65" s="6"/>
      <c r="N65" s="6"/>
      <c r="O65" s="6"/>
      <c r="P65" s="6"/>
      <c r="Q65" s="6"/>
      <c r="R65" s="6"/>
      <c r="S65" s="6"/>
      <c r="T65" s="6"/>
      <c r="U65" s="6"/>
      <c r="V65" s="6"/>
      <c r="W65" s="6"/>
      <c r="X65" s="6"/>
      <c r="Y65" s="6"/>
      <c r="Z65" s="6"/>
    </row>
    <row r="66" ht="12.0" customHeight="1">
      <c r="A66" s="6"/>
      <c r="B66" s="461" t="s">
        <v>1853</v>
      </c>
      <c r="C66" s="227" t="s">
        <v>1276</v>
      </c>
      <c r="D66" s="69" t="s">
        <v>635</v>
      </c>
      <c r="E66" s="69">
        <v>30.0</v>
      </c>
      <c r="F66" s="462">
        <f t="shared" si="1"/>
        <v>89888.47032</v>
      </c>
      <c r="G66" s="462">
        <f t="shared" si="5"/>
        <v>2696654.11</v>
      </c>
      <c r="H66" s="262"/>
      <c r="I66" s="6"/>
      <c r="J66" s="462">
        <v>75536.52968036529</v>
      </c>
      <c r="K66" s="6"/>
      <c r="L66" s="6"/>
      <c r="M66" s="6"/>
      <c r="N66" s="6"/>
      <c r="O66" s="6"/>
      <c r="P66" s="6"/>
      <c r="Q66" s="6"/>
      <c r="R66" s="6"/>
      <c r="S66" s="6"/>
      <c r="T66" s="6"/>
      <c r="U66" s="6"/>
      <c r="V66" s="6"/>
      <c r="W66" s="6"/>
      <c r="X66" s="6"/>
      <c r="Y66" s="6"/>
      <c r="Z66" s="6"/>
    </row>
    <row r="67" ht="12.0" customHeight="1">
      <c r="A67" s="6"/>
      <c r="B67" s="461" t="s">
        <v>1854</v>
      </c>
      <c r="C67" s="227" t="s">
        <v>1278</v>
      </c>
      <c r="D67" s="69" t="s">
        <v>612</v>
      </c>
      <c r="E67" s="69">
        <v>32.0</v>
      </c>
      <c r="F67" s="462">
        <f t="shared" si="1"/>
        <v>35863.0137</v>
      </c>
      <c r="G67" s="462">
        <f t="shared" si="5"/>
        <v>1147616.438</v>
      </c>
      <c r="H67" s="262"/>
      <c r="I67" s="6"/>
      <c r="J67" s="462">
        <v>30136.986301369863</v>
      </c>
      <c r="K67" s="6"/>
      <c r="L67" s="6"/>
      <c r="M67" s="6"/>
      <c r="N67" s="6"/>
      <c r="O67" s="6"/>
      <c r="P67" s="6"/>
      <c r="Q67" s="6"/>
      <c r="R67" s="6"/>
      <c r="S67" s="6"/>
      <c r="T67" s="6"/>
      <c r="U67" s="6"/>
      <c r="V67" s="6"/>
      <c r="W67" s="6"/>
      <c r="X67" s="6"/>
      <c r="Y67" s="6"/>
      <c r="Z67" s="6"/>
    </row>
    <row r="68" ht="12.0" customHeight="1">
      <c r="A68" s="6"/>
      <c r="B68" s="461" t="s">
        <v>1855</v>
      </c>
      <c r="C68" s="227" t="s">
        <v>1280</v>
      </c>
      <c r="D68" s="69" t="s">
        <v>612</v>
      </c>
      <c r="E68" s="69">
        <f>+E66/3</f>
        <v>10</v>
      </c>
      <c r="F68" s="462">
        <f t="shared" si="1"/>
        <v>58684.93151</v>
      </c>
      <c r="G68" s="462">
        <f t="shared" si="5"/>
        <v>586849.3151</v>
      </c>
      <c r="H68" s="262"/>
      <c r="I68" s="6"/>
      <c r="J68" s="462">
        <v>49315.068493150684</v>
      </c>
      <c r="K68" s="6"/>
      <c r="L68" s="6"/>
      <c r="M68" s="6"/>
      <c r="N68" s="6"/>
      <c r="O68" s="6"/>
      <c r="P68" s="6"/>
      <c r="Q68" s="6"/>
      <c r="R68" s="6"/>
      <c r="S68" s="6"/>
      <c r="T68" s="6"/>
      <c r="U68" s="6"/>
      <c r="V68" s="6"/>
      <c r="W68" s="6"/>
      <c r="X68" s="6"/>
      <c r="Y68" s="6"/>
      <c r="Z68" s="6"/>
    </row>
    <row r="69" ht="12.0" customHeight="1">
      <c r="A69" s="6"/>
      <c r="B69" s="461" t="s">
        <v>1856</v>
      </c>
      <c r="C69" s="227" t="s">
        <v>1282</v>
      </c>
      <c r="D69" s="69" t="s">
        <v>635</v>
      </c>
      <c r="E69" s="69">
        <f>3190+300</f>
        <v>3490</v>
      </c>
      <c r="F69" s="462">
        <f t="shared" si="1"/>
        <v>9836.246575</v>
      </c>
      <c r="G69" s="462">
        <f t="shared" si="5"/>
        <v>34328500.55</v>
      </c>
      <c r="H69" s="262"/>
      <c r="I69" s="6"/>
      <c r="J69" s="462">
        <v>8265.753424657534</v>
      </c>
      <c r="K69" s="6"/>
      <c r="L69" s="6"/>
      <c r="M69" s="6"/>
      <c r="N69" s="6"/>
      <c r="O69" s="6"/>
      <c r="P69" s="6"/>
      <c r="Q69" s="6"/>
      <c r="R69" s="6"/>
      <c r="S69" s="6"/>
      <c r="T69" s="6"/>
      <c r="U69" s="6"/>
      <c r="V69" s="6"/>
      <c r="W69" s="6"/>
      <c r="X69" s="6"/>
      <c r="Y69" s="6"/>
      <c r="Z69" s="6"/>
    </row>
    <row r="70" ht="12.0" customHeight="1">
      <c r="A70" s="6"/>
      <c r="B70" s="461" t="s">
        <v>1857</v>
      </c>
      <c r="C70" s="227" t="s">
        <v>1284</v>
      </c>
      <c r="D70" s="69" t="s">
        <v>635</v>
      </c>
      <c r="E70" s="69">
        <v>140.0</v>
      </c>
      <c r="F70" s="462">
        <f t="shared" si="1"/>
        <v>11587.0137</v>
      </c>
      <c r="G70" s="462">
        <f t="shared" si="5"/>
        <v>1622181.918</v>
      </c>
      <c r="H70" s="262"/>
      <c r="I70" s="6"/>
      <c r="J70" s="462">
        <v>9736.986301369863</v>
      </c>
      <c r="K70" s="6"/>
      <c r="L70" s="6"/>
      <c r="M70" s="6"/>
      <c r="N70" s="6"/>
      <c r="O70" s="6"/>
      <c r="P70" s="6"/>
      <c r="Q70" s="6"/>
      <c r="R70" s="6"/>
      <c r="S70" s="6"/>
      <c r="T70" s="6"/>
      <c r="U70" s="6"/>
      <c r="V70" s="6"/>
      <c r="W70" s="6"/>
      <c r="X70" s="6"/>
      <c r="Y70" s="6"/>
      <c r="Z70" s="6"/>
    </row>
    <row r="71" ht="12.0" customHeight="1">
      <c r="A71" s="6"/>
      <c r="B71" s="461" t="s">
        <v>1858</v>
      </c>
      <c r="C71" s="227" t="s">
        <v>1286</v>
      </c>
      <c r="D71" s="69" t="s">
        <v>635</v>
      </c>
      <c r="E71" s="467">
        <v>550.0</v>
      </c>
      <c r="F71" s="462">
        <f t="shared" si="1"/>
        <v>6683.196781</v>
      </c>
      <c r="G71" s="462">
        <f t="shared" si="5"/>
        <v>3675758.23</v>
      </c>
      <c r="H71" s="262"/>
      <c r="I71" s="6"/>
      <c r="J71" s="462">
        <v>5616.131748933303</v>
      </c>
      <c r="K71" s="6"/>
      <c r="L71" s="6"/>
      <c r="M71" s="6"/>
      <c r="N71" s="6"/>
      <c r="O71" s="6"/>
      <c r="P71" s="6"/>
      <c r="Q71" s="6"/>
      <c r="R71" s="6"/>
      <c r="S71" s="6"/>
      <c r="T71" s="6"/>
      <c r="U71" s="6"/>
      <c r="V71" s="6"/>
      <c r="W71" s="6"/>
      <c r="X71" s="6"/>
      <c r="Y71" s="6"/>
      <c r="Z71" s="6"/>
    </row>
    <row r="72" ht="12.0" customHeight="1">
      <c r="A72" s="6"/>
      <c r="B72" s="468">
        <v>5.0</v>
      </c>
      <c r="C72" s="465" t="s">
        <v>1287</v>
      </c>
      <c r="D72" s="465"/>
      <c r="E72" s="465"/>
      <c r="F72" s="462">
        <f t="shared" si="1"/>
        <v>0</v>
      </c>
      <c r="G72" s="465"/>
      <c r="H72" s="262"/>
      <c r="I72" s="6"/>
      <c r="J72" s="465"/>
      <c r="K72" s="6"/>
      <c r="L72" s="6"/>
      <c r="M72" s="6"/>
      <c r="N72" s="6"/>
      <c r="O72" s="6"/>
      <c r="P72" s="6"/>
      <c r="Q72" s="6"/>
      <c r="R72" s="6"/>
      <c r="S72" s="6"/>
      <c r="T72" s="6"/>
      <c r="U72" s="6"/>
      <c r="V72" s="6"/>
      <c r="W72" s="6"/>
      <c r="X72" s="6"/>
      <c r="Y72" s="6"/>
      <c r="Z72" s="6"/>
    </row>
    <row r="73" ht="12.0" customHeight="1">
      <c r="A73" s="6"/>
      <c r="B73" s="461" t="s">
        <v>510</v>
      </c>
      <c r="C73" s="225" t="s">
        <v>1289</v>
      </c>
      <c r="D73" s="69" t="s">
        <v>612</v>
      </c>
      <c r="E73" s="69">
        <v>1.0</v>
      </c>
      <c r="F73" s="462">
        <f t="shared" si="1"/>
        <v>167719496.7</v>
      </c>
      <c r="G73" s="462">
        <f>+F73*E73</f>
        <v>167719496.7</v>
      </c>
      <c r="H73" s="262"/>
      <c r="I73" s="6"/>
      <c r="J73" s="462">
        <v>1.4094075348988912E8</v>
      </c>
      <c r="K73" s="6"/>
      <c r="L73" s="6"/>
      <c r="M73" s="6"/>
      <c r="N73" s="6"/>
      <c r="O73" s="6"/>
      <c r="P73" s="6"/>
      <c r="Q73" s="6"/>
      <c r="R73" s="6"/>
      <c r="S73" s="6"/>
      <c r="T73" s="6"/>
      <c r="U73" s="6"/>
      <c r="V73" s="6"/>
      <c r="W73" s="6"/>
      <c r="X73" s="6"/>
      <c r="Y73" s="6"/>
      <c r="Z73" s="6"/>
    </row>
    <row r="74" ht="12.0" customHeight="1">
      <c r="A74" s="6"/>
      <c r="B74" s="469" t="s">
        <v>1859</v>
      </c>
      <c r="C74" s="470"/>
      <c r="D74" s="470"/>
      <c r="E74" s="470"/>
      <c r="F74" s="471"/>
      <c r="G74" s="472">
        <f>SUM(G14:G73)</f>
        <v>1430167127</v>
      </c>
      <c r="H74" s="6"/>
      <c r="I74" s="6"/>
      <c r="J74" s="6"/>
      <c r="K74" s="6"/>
      <c r="L74" s="6"/>
      <c r="M74" s="6"/>
      <c r="N74" s="6"/>
      <c r="O74" s="6"/>
      <c r="P74" s="6"/>
      <c r="Q74" s="6"/>
      <c r="R74" s="6"/>
      <c r="S74" s="6"/>
      <c r="T74" s="6"/>
      <c r="U74" s="6"/>
      <c r="V74" s="6"/>
      <c r="W74" s="6"/>
      <c r="X74" s="6"/>
      <c r="Y74" s="6"/>
      <c r="Z74" s="6"/>
    </row>
    <row r="75" ht="12.0" customHeight="1">
      <c r="A75" s="6"/>
      <c r="B75" s="473"/>
      <c r="C75" s="473"/>
      <c r="D75" s="473"/>
      <c r="E75" s="473"/>
      <c r="F75" s="473"/>
      <c r="G75" s="474"/>
      <c r="H75" s="6"/>
      <c r="I75" s="6"/>
      <c r="J75" s="6"/>
      <c r="K75" s="6"/>
      <c r="L75" s="6"/>
      <c r="M75" s="6"/>
      <c r="N75" s="6"/>
      <c r="O75" s="6"/>
      <c r="P75" s="6"/>
      <c r="Q75" s="6"/>
      <c r="R75" s="6"/>
      <c r="S75" s="6"/>
      <c r="T75" s="6"/>
      <c r="U75" s="6"/>
      <c r="V75" s="6"/>
      <c r="W75" s="6"/>
      <c r="X75" s="6"/>
      <c r="Y75" s="6"/>
      <c r="Z75" s="6"/>
    </row>
    <row r="76" ht="16.5" customHeight="1">
      <c r="A76" s="6"/>
      <c r="B76" s="366" t="s">
        <v>1860</v>
      </c>
      <c r="C76" s="6"/>
      <c r="D76" s="6"/>
      <c r="E76" s="6"/>
      <c r="F76" s="6"/>
      <c r="G76" s="440"/>
      <c r="H76" s="6"/>
      <c r="I76" s="6"/>
      <c r="J76" s="6"/>
      <c r="K76" s="6"/>
      <c r="L76" s="6"/>
      <c r="M76" s="6"/>
      <c r="N76" s="6"/>
      <c r="O76" s="6"/>
      <c r="P76" s="6"/>
      <c r="Q76" s="6"/>
      <c r="R76" s="6"/>
      <c r="S76" s="6"/>
      <c r="T76" s="6"/>
      <c r="U76" s="6"/>
      <c r="V76" s="6"/>
      <c r="W76" s="6"/>
      <c r="X76" s="6"/>
      <c r="Y76" s="6"/>
      <c r="Z76" s="6"/>
    </row>
    <row r="77" ht="17.25" customHeight="1">
      <c r="A77" s="6"/>
      <c r="B77" s="9" t="s">
        <v>1861</v>
      </c>
      <c r="C77" s="475"/>
      <c r="F77" s="6"/>
      <c r="G77" s="6"/>
      <c r="H77" s="6"/>
      <c r="I77" s="6"/>
      <c r="J77" s="6"/>
      <c r="K77" s="6"/>
      <c r="L77" s="6"/>
      <c r="M77" s="6"/>
      <c r="N77" s="6"/>
      <c r="O77" s="6"/>
      <c r="P77" s="6"/>
      <c r="Q77" s="6"/>
      <c r="R77" s="6"/>
      <c r="S77" s="6"/>
      <c r="T77" s="6"/>
      <c r="U77" s="6"/>
      <c r="V77" s="6"/>
      <c r="W77" s="6"/>
      <c r="X77" s="6"/>
      <c r="Y77" s="6"/>
      <c r="Z77" s="6"/>
    </row>
    <row r="78" ht="12.0" customHeight="1">
      <c r="A78" s="6"/>
      <c r="B78" s="9" t="s">
        <v>1861</v>
      </c>
      <c r="C78" s="475"/>
      <c r="E78" s="10"/>
      <c r="F78" s="6"/>
      <c r="G78" s="6"/>
      <c r="H78" s="6"/>
      <c r="I78" s="6"/>
      <c r="J78" s="6"/>
      <c r="K78" s="6"/>
      <c r="L78" s="6"/>
      <c r="M78" s="6"/>
      <c r="N78" s="6"/>
      <c r="O78" s="6"/>
      <c r="P78" s="6"/>
      <c r="Q78" s="6"/>
      <c r="R78" s="6"/>
      <c r="S78" s="6"/>
      <c r="T78" s="6"/>
      <c r="U78" s="6"/>
      <c r="V78" s="6"/>
      <c r="W78" s="6"/>
      <c r="X78" s="6"/>
      <c r="Y78" s="6"/>
      <c r="Z78" s="6"/>
    </row>
    <row r="79" ht="12.0" customHeight="1">
      <c r="A79" s="6"/>
      <c r="B79" s="9"/>
      <c r="C79" s="10"/>
      <c r="D79" s="10"/>
      <c r="E79" s="10"/>
      <c r="F79" s="6"/>
      <c r="G79" s="6"/>
      <c r="H79" s="6"/>
      <c r="I79" s="6"/>
      <c r="J79" s="6"/>
      <c r="K79" s="6"/>
      <c r="L79" s="6"/>
      <c r="M79" s="6"/>
      <c r="N79" s="6"/>
      <c r="O79" s="6"/>
      <c r="P79" s="6"/>
      <c r="Q79" s="6"/>
      <c r="R79" s="6"/>
      <c r="S79" s="6"/>
      <c r="T79" s="6"/>
      <c r="U79" s="6"/>
      <c r="V79" s="6"/>
      <c r="W79" s="6"/>
      <c r="X79" s="6"/>
      <c r="Y79" s="6"/>
      <c r="Z79" s="6"/>
    </row>
    <row r="80" ht="12.0" customHeight="1">
      <c r="A80" s="6"/>
      <c r="B80" s="369" t="s">
        <v>1862</v>
      </c>
      <c r="C80" s="9"/>
      <c r="D80" s="9"/>
      <c r="E80" s="9"/>
      <c r="F80" s="6"/>
      <c r="G80" s="6"/>
      <c r="H80" s="6"/>
      <c r="I80" s="6"/>
      <c r="J80" s="6"/>
      <c r="K80" s="6"/>
      <c r="L80" s="6"/>
      <c r="M80" s="6"/>
      <c r="N80" s="6"/>
      <c r="O80" s="6"/>
      <c r="P80" s="6"/>
      <c r="Q80" s="6"/>
      <c r="R80" s="6"/>
      <c r="S80" s="6"/>
      <c r="T80" s="6"/>
      <c r="U80" s="6"/>
      <c r="V80" s="6"/>
      <c r="W80" s="6"/>
      <c r="X80" s="6"/>
      <c r="Y80" s="6"/>
      <c r="Z80" s="6"/>
    </row>
    <row r="81" ht="12.0" customHeight="1">
      <c r="A81" s="6"/>
      <c r="B81" s="369"/>
      <c r="C81" s="9"/>
      <c r="D81" s="9"/>
      <c r="E81" s="9"/>
      <c r="F81" s="6"/>
      <c r="G81" s="6"/>
      <c r="H81" s="6"/>
      <c r="I81" s="6"/>
      <c r="J81" s="6"/>
      <c r="K81" s="6"/>
      <c r="L81" s="6"/>
      <c r="M81" s="6"/>
      <c r="N81" s="6"/>
      <c r="O81" s="6"/>
      <c r="P81" s="6"/>
      <c r="Q81" s="6"/>
      <c r="R81" s="6"/>
      <c r="S81" s="6"/>
      <c r="T81" s="6"/>
      <c r="U81" s="6"/>
      <c r="V81" s="6"/>
      <c r="W81" s="6"/>
      <c r="X81" s="6"/>
      <c r="Y81" s="6"/>
      <c r="Z81" s="6"/>
    </row>
    <row r="82" ht="12.0" customHeight="1">
      <c r="A82" s="6"/>
      <c r="B82" s="366" t="s">
        <v>1863</v>
      </c>
      <c r="C82" s="9"/>
      <c r="D82" s="9"/>
      <c r="E82" s="9"/>
      <c r="F82" s="6"/>
      <c r="G82" s="6"/>
      <c r="H82" s="6"/>
      <c r="I82" s="6"/>
      <c r="J82" s="6"/>
      <c r="K82" s="6"/>
      <c r="L82" s="6"/>
      <c r="M82" s="6"/>
      <c r="N82" s="6"/>
      <c r="O82" s="6"/>
      <c r="P82" s="6"/>
      <c r="Q82" s="6"/>
      <c r="R82" s="6"/>
      <c r="S82" s="6"/>
      <c r="T82" s="6"/>
      <c r="U82" s="6"/>
      <c r="V82" s="6"/>
      <c r="W82" s="6"/>
      <c r="X82" s="6"/>
      <c r="Y82" s="6"/>
      <c r="Z82" s="6"/>
    </row>
    <row r="83" ht="12.0" customHeight="1">
      <c r="A83" s="6"/>
      <c r="B83" s="6" t="s">
        <v>1864</v>
      </c>
      <c r="C83" s="6"/>
      <c r="D83" s="7"/>
      <c r="E83" s="6"/>
      <c r="F83" s="6"/>
      <c r="G83" s="6"/>
      <c r="H83" s="6"/>
      <c r="I83" s="6"/>
      <c r="J83" s="6"/>
      <c r="K83" s="6"/>
      <c r="L83" s="6"/>
      <c r="M83" s="6"/>
      <c r="N83" s="6"/>
      <c r="O83" s="6"/>
      <c r="P83" s="6"/>
      <c r="Q83" s="6"/>
      <c r="R83" s="6"/>
      <c r="S83" s="6"/>
      <c r="T83" s="6"/>
      <c r="U83" s="6"/>
      <c r="V83" s="6"/>
      <c r="W83" s="6"/>
      <c r="X83" s="6"/>
      <c r="Y83" s="6"/>
      <c r="Z83" s="6"/>
    </row>
    <row r="84" ht="12.0" customHeight="1">
      <c r="A84" s="6"/>
      <c r="B84" s="366" t="s">
        <v>1865</v>
      </c>
      <c r="C84" s="6"/>
      <c r="D84" s="7"/>
      <c r="E84" s="6"/>
      <c r="F84" s="6"/>
      <c r="G84" s="6"/>
      <c r="H84" s="6"/>
      <c r="I84" s="6"/>
      <c r="J84" s="6"/>
      <c r="K84" s="6"/>
      <c r="L84" s="6"/>
      <c r="M84" s="6"/>
      <c r="N84" s="6"/>
      <c r="O84" s="6"/>
      <c r="P84" s="6"/>
      <c r="Q84" s="6"/>
      <c r="R84" s="6"/>
      <c r="S84" s="6"/>
      <c r="T84" s="6"/>
      <c r="U84" s="6"/>
      <c r="V84" s="6"/>
      <c r="W84" s="6"/>
      <c r="X84" s="6"/>
      <c r="Y84" s="6"/>
      <c r="Z84" s="6"/>
    </row>
    <row r="85" ht="12.0" customHeight="1">
      <c r="A85" s="6"/>
      <c r="B85" s="132" t="s">
        <v>1866</v>
      </c>
      <c r="C85" s="6"/>
      <c r="D85" s="7"/>
      <c r="E85" s="6"/>
      <c r="F85" s="6"/>
      <c r="G85" s="6"/>
      <c r="H85" s="6"/>
      <c r="I85" s="6"/>
      <c r="J85" s="6"/>
      <c r="K85" s="6"/>
      <c r="L85" s="6"/>
      <c r="M85" s="6"/>
      <c r="N85" s="6"/>
      <c r="O85" s="6"/>
      <c r="P85" s="6"/>
      <c r="Q85" s="6"/>
      <c r="R85" s="6"/>
      <c r="S85" s="6"/>
      <c r="T85" s="6"/>
      <c r="U85" s="6"/>
      <c r="V85" s="6"/>
      <c r="W85" s="6"/>
      <c r="X85" s="6"/>
      <c r="Y85" s="6"/>
      <c r="Z85" s="6"/>
    </row>
    <row r="86" ht="12.0" customHeight="1">
      <c r="A86" s="6"/>
      <c r="B86" s="132" t="s">
        <v>1867</v>
      </c>
      <c r="C86" s="6"/>
      <c r="D86" s="7"/>
      <c r="E86" s="6"/>
      <c r="F86" s="476"/>
      <c r="G86" s="6"/>
      <c r="H86" s="6"/>
      <c r="I86" s="6"/>
      <c r="J86" s="6"/>
      <c r="K86" s="6"/>
      <c r="L86" s="6"/>
      <c r="M86" s="6"/>
      <c r="N86" s="6"/>
      <c r="O86" s="6"/>
      <c r="P86" s="6"/>
      <c r="Q86" s="6"/>
      <c r="R86" s="6"/>
      <c r="S86" s="6"/>
      <c r="T86" s="6"/>
      <c r="U86" s="6"/>
      <c r="V86" s="6"/>
      <c r="W86" s="6"/>
      <c r="X86" s="6"/>
      <c r="Y86" s="6"/>
      <c r="Z86" s="6"/>
    </row>
    <row r="87" ht="12.0" customHeight="1">
      <c r="A87" s="6"/>
      <c r="B87" s="477" t="s">
        <v>1868</v>
      </c>
      <c r="C87" s="6"/>
      <c r="D87" s="7"/>
      <c r="E87" s="6"/>
      <c r="F87" s="6"/>
      <c r="G87" s="6"/>
      <c r="H87" s="6"/>
      <c r="I87" s="6"/>
      <c r="J87" s="6"/>
      <c r="K87" s="6"/>
      <c r="L87" s="6"/>
      <c r="M87" s="6"/>
      <c r="N87" s="6"/>
      <c r="O87" s="6"/>
      <c r="P87" s="6"/>
      <c r="Q87" s="6"/>
      <c r="R87" s="6"/>
      <c r="S87" s="6"/>
      <c r="T87" s="6"/>
      <c r="U87" s="6"/>
      <c r="V87" s="6"/>
      <c r="W87" s="6"/>
      <c r="X87" s="6"/>
      <c r="Y87" s="6"/>
      <c r="Z87" s="6"/>
    </row>
    <row r="88" ht="12.0" customHeight="1">
      <c r="A88" s="6"/>
      <c r="B88" s="132" t="s">
        <v>1869</v>
      </c>
      <c r="C88" s="6"/>
      <c r="D88" s="7"/>
      <c r="E88" s="6"/>
      <c r="F88" s="6"/>
      <c r="G88" s="6"/>
      <c r="H88" s="6"/>
      <c r="I88" s="6"/>
      <c r="J88" s="6"/>
      <c r="K88" s="6"/>
      <c r="L88" s="6"/>
      <c r="M88" s="6"/>
      <c r="N88" s="6"/>
      <c r="O88" s="6"/>
      <c r="P88" s="6"/>
      <c r="Q88" s="6"/>
      <c r="R88" s="6"/>
      <c r="S88" s="6"/>
      <c r="T88" s="6"/>
      <c r="U88" s="6"/>
      <c r="V88" s="6"/>
      <c r="W88" s="6"/>
      <c r="X88" s="6"/>
      <c r="Y88" s="6"/>
      <c r="Z88" s="6"/>
    </row>
    <row r="89" ht="12.0" customHeight="1">
      <c r="A89" s="6"/>
      <c r="B89" s="6"/>
      <c r="C89" s="6"/>
      <c r="D89" s="7"/>
      <c r="E89" s="6"/>
      <c r="F89" s="6"/>
      <c r="G89" s="6"/>
      <c r="H89" s="6"/>
      <c r="I89" s="6"/>
      <c r="J89" s="6"/>
      <c r="K89" s="6"/>
      <c r="L89" s="6"/>
      <c r="M89" s="6"/>
      <c r="N89" s="6"/>
      <c r="O89" s="6"/>
      <c r="P89" s="6"/>
      <c r="Q89" s="6"/>
      <c r="R89" s="6"/>
      <c r="S89" s="6"/>
      <c r="T89" s="6"/>
      <c r="U89" s="6"/>
      <c r="V89" s="6"/>
      <c r="W89" s="6"/>
      <c r="X89" s="6"/>
      <c r="Y89" s="6"/>
      <c r="Z89" s="6"/>
    </row>
    <row r="90" ht="12.0" customHeight="1">
      <c r="A90" s="6"/>
      <c r="B90" s="6"/>
      <c r="C90" s="6"/>
      <c r="D90" s="7"/>
      <c r="E90" s="6"/>
      <c r="F90" s="6"/>
      <c r="G90" s="6"/>
      <c r="H90" s="6"/>
      <c r="I90" s="6"/>
      <c r="J90" s="6"/>
      <c r="K90" s="6"/>
      <c r="L90" s="6"/>
      <c r="M90" s="6"/>
      <c r="N90" s="6"/>
      <c r="O90" s="6"/>
      <c r="P90" s="6"/>
      <c r="Q90" s="6"/>
      <c r="R90" s="6"/>
      <c r="S90" s="6"/>
      <c r="T90" s="6"/>
      <c r="U90" s="6"/>
      <c r="V90" s="6"/>
      <c r="W90" s="6"/>
      <c r="X90" s="6"/>
      <c r="Y90" s="6"/>
      <c r="Z90" s="6"/>
    </row>
    <row r="91" ht="12.0" customHeight="1">
      <c r="A91" s="6"/>
      <c r="B91" s="6"/>
      <c r="C91" s="6"/>
      <c r="D91" s="7"/>
      <c r="E91" s="6"/>
      <c r="F91" s="6"/>
      <c r="G91" s="6"/>
      <c r="H91" s="6"/>
      <c r="I91" s="6"/>
      <c r="J91" s="6"/>
      <c r="K91" s="6"/>
      <c r="L91" s="6"/>
      <c r="M91" s="6"/>
      <c r="N91" s="6"/>
      <c r="O91" s="6"/>
      <c r="P91" s="6"/>
      <c r="Q91" s="6"/>
      <c r="R91" s="6"/>
      <c r="S91" s="6"/>
      <c r="T91" s="6"/>
      <c r="U91" s="6"/>
      <c r="V91" s="6"/>
      <c r="W91" s="6"/>
      <c r="X91" s="6"/>
      <c r="Y91" s="6"/>
      <c r="Z91" s="6"/>
    </row>
    <row r="92" ht="12.0" customHeight="1">
      <c r="A92" s="6"/>
      <c r="B92" s="6"/>
      <c r="C92" s="6"/>
      <c r="D92" s="7"/>
      <c r="E92" s="6"/>
      <c r="F92" s="6"/>
      <c r="G92" s="6"/>
      <c r="H92" s="6"/>
      <c r="I92" s="6"/>
      <c r="J92" s="6"/>
      <c r="K92" s="6"/>
      <c r="L92" s="6"/>
      <c r="M92" s="6"/>
      <c r="N92" s="6"/>
      <c r="O92" s="6"/>
      <c r="P92" s="6"/>
      <c r="Q92" s="6"/>
      <c r="R92" s="6"/>
      <c r="S92" s="6"/>
      <c r="T92" s="6"/>
      <c r="U92" s="6"/>
      <c r="V92" s="6"/>
      <c r="W92" s="6"/>
      <c r="X92" s="6"/>
      <c r="Y92" s="6"/>
      <c r="Z92" s="6"/>
    </row>
    <row r="93" ht="12.0" customHeight="1">
      <c r="A93" s="6"/>
      <c r="B93" s="6"/>
      <c r="C93" s="6"/>
      <c r="D93" s="7"/>
      <c r="E93" s="6"/>
      <c r="F93" s="6"/>
      <c r="G93" s="6"/>
      <c r="H93" s="6"/>
      <c r="I93" s="6"/>
      <c r="J93" s="6"/>
      <c r="K93" s="6"/>
      <c r="L93" s="6"/>
      <c r="M93" s="6"/>
      <c r="N93" s="6"/>
      <c r="O93" s="6"/>
      <c r="P93" s="6"/>
      <c r="Q93" s="6"/>
      <c r="R93" s="6"/>
      <c r="S93" s="6"/>
      <c r="T93" s="6"/>
      <c r="U93" s="6"/>
      <c r="V93" s="6"/>
      <c r="W93" s="6"/>
      <c r="X93" s="6"/>
      <c r="Y93" s="6"/>
      <c r="Z93" s="6"/>
    </row>
    <row r="94" ht="12.0" customHeight="1">
      <c r="A94" s="6"/>
      <c r="B94" s="6"/>
      <c r="C94" s="6"/>
      <c r="D94" s="7"/>
      <c r="E94" s="6"/>
      <c r="F94" s="6"/>
      <c r="G94" s="6"/>
      <c r="H94" s="6"/>
      <c r="I94" s="6"/>
      <c r="J94" s="6"/>
      <c r="K94" s="6"/>
      <c r="L94" s="6"/>
      <c r="M94" s="6"/>
      <c r="N94" s="6"/>
      <c r="O94" s="6"/>
      <c r="P94" s="6"/>
      <c r="Q94" s="6"/>
      <c r="R94" s="6"/>
      <c r="S94" s="6"/>
      <c r="T94" s="6"/>
      <c r="U94" s="6"/>
      <c r="V94" s="6"/>
      <c r="W94" s="6"/>
      <c r="X94" s="6"/>
      <c r="Y94" s="6"/>
      <c r="Z94" s="6"/>
    </row>
    <row r="95" ht="12.0" customHeight="1">
      <c r="A95" s="6"/>
      <c r="B95" s="6"/>
      <c r="C95" s="6"/>
      <c r="D95" s="7"/>
      <c r="E95" s="6"/>
      <c r="F95" s="6"/>
      <c r="G95" s="6"/>
      <c r="H95" s="6"/>
      <c r="I95" s="6"/>
      <c r="J95" s="6"/>
      <c r="K95" s="6"/>
      <c r="L95" s="6"/>
      <c r="M95" s="6"/>
      <c r="N95" s="6"/>
      <c r="O95" s="6"/>
      <c r="P95" s="6"/>
      <c r="Q95" s="6"/>
      <c r="R95" s="6"/>
      <c r="S95" s="6"/>
      <c r="T95" s="6"/>
      <c r="U95" s="6"/>
      <c r="V95" s="6"/>
      <c r="W95" s="6"/>
      <c r="X95" s="6"/>
      <c r="Y95" s="6"/>
      <c r="Z95" s="6"/>
    </row>
    <row r="96" ht="12.0" customHeight="1">
      <c r="A96" s="6"/>
      <c r="B96" s="6"/>
      <c r="C96" s="6"/>
      <c r="D96" s="7"/>
      <c r="E96" s="6"/>
      <c r="F96" s="6"/>
      <c r="G96" s="6"/>
      <c r="H96" s="6"/>
      <c r="I96" s="6"/>
      <c r="J96" s="6"/>
      <c r="K96" s="6"/>
      <c r="L96" s="6"/>
      <c r="M96" s="6"/>
      <c r="N96" s="6"/>
      <c r="O96" s="6"/>
      <c r="P96" s="6"/>
      <c r="Q96" s="6"/>
      <c r="R96" s="6"/>
      <c r="S96" s="6"/>
      <c r="T96" s="6"/>
      <c r="U96" s="6"/>
      <c r="V96" s="6"/>
      <c r="W96" s="6"/>
      <c r="X96" s="6"/>
      <c r="Y96" s="6"/>
      <c r="Z96" s="6"/>
    </row>
    <row r="97" ht="12.0" customHeight="1">
      <c r="A97" s="6"/>
      <c r="B97" s="6"/>
      <c r="C97" s="6"/>
      <c r="D97" s="7"/>
      <c r="E97" s="6"/>
      <c r="F97" s="6"/>
      <c r="G97" s="6"/>
      <c r="H97" s="6"/>
      <c r="I97" s="6"/>
      <c r="J97" s="6"/>
      <c r="K97" s="6"/>
      <c r="L97" s="6"/>
      <c r="M97" s="6"/>
      <c r="N97" s="6"/>
      <c r="O97" s="6"/>
      <c r="P97" s="6"/>
      <c r="Q97" s="6"/>
      <c r="R97" s="6"/>
      <c r="S97" s="6"/>
      <c r="T97" s="6"/>
      <c r="U97" s="6"/>
      <c r="V97" s="6"/>
      <c r="W97" s="6"/>
      <c r="X97" s="6"/>
      <c r="Y97" s="6"/>
      <c r="Z97" s="6"/>
    </row>
    <row r="98" ht="12.0" customHeight="1">
      <c r="A98" s="6"/>
      <c r="B98" s="6"/>
      <c r="C98" s="6"/>
      <c r="D98" s="7"/>
      <c r="E98" s="6"/>
      <c r="F98" s="6"/>
      <c r="G98" s="6"/>
      <c r="H98" s="6"/>
      <c r="I98" s="6"/>
      <c r="J98" s="6"/>
      <c r="K98" s="6"/>
      <c r="L98" s="6"/>
      <c r="M98" s="6"/>
      <c r="N98" s="6"/>
      <c r="O98" s="6"/>
      <c r="P98" s="6"/>
      <c r="Q98" s="6"/>
      <c r="R98" s="6"/>
      <c r="S98" s="6"/>
      <c r="T98" s="6"/>
      <c r="U98" s="6"/>
      <c r="V98" s="6"/>
      <c r="W98" s="6"/>
      <c r="X98" s="6"/>
      <c r="Y98" s="6"/>
      <c r="Z98" s="6"/>
    </row>
    <row r="99" ht="12.0" customHeight="1">
      <c r="A99" s="6"/>
      <c r="B99" s="6"/>
      <c r="C99" s="6"/>
      <c r="D99" s="7"/>
      <c r="E99" s="6"/>
      <c r="F99" s="6"/>
      <c r="G99" s="6"/>
      <c r="H99" s="6"/>
      <c r="I99" s="6"/>
      <c r="J99" s="6"/>
      <c r="K99" s="6"/>
      <c r="L99" s="6"/>
      <c r="M99" s="6"/>
      <c r="N99" s="6"/>
      <c r="O99" s="6"/>
      <c r="P99" s="6"/>
      <c r="Q99" s="6"/>
      <c r="R99" s="6"/>
      <c r="S99" s="6"/>
      <c r="T99" s="6"/>
      <c r="U99" s="6"/>
      <c r="V99" s="6"/>
      <c r="W99" s="6"/>
      <c r="X99" s="6"/>
      <c r="Y99" s="6"/>
      <c r="Z99" s="6"/>
    </row>
    <row r="100" ht="12.0" customHeight="1">
      <c r="A100" s="6"/>
      <c r="B100" s="6"/>
      <c r="C100" s="6"/>
      <c r="D100" s="7"/>
      <c r="E100" s="6"/>
      <c r="F100" s="6"/>
      <c r="G100" s="6"/>
      <c r="H100" s="6"/>
      <c r="I100" s="6"/>
      <c r="J100" s="6"/>
      <c r="K100" s="6"/>
      <c r="L100" s="6"/>
      <c r="M100" s="6"/>
      <c r="N100" s="6"/>
      <c r="O100" s="6"/>
      <c r="P100" s="6"/>
      <c r="Q100" s="6"/>
      <c r="R100" s="6"/>
      <c r="S100" s="6"/>
      <c r="T100" s="6"/>
      <c r="U100" s="6"/>
      <c r="V100" s="6"/>
      <c r="W100" s="6"/>
      <c r="X100" s="6"/>
      <c r="Y100" s="6"/>
      <c r="Z100" s="6"/>
    </row>
    <row r="101" ht="12.0" customHeight="1">
      <c r="A101" s="6"/>
      <c r="B101" s="6"/>
      <c r="C101" s="6"/>
      <c r="D101" s="7"/>
      <c r="E101" s="6"/>
      <c r="F101" s="6"/>
      <c r="G101" s="6"/>
      <c r="H101" s="6"/>
      <c r="I101" s="6"/>
      <c r="J101" s="6"/>
      <c r="K101" s="6"/>
      <c r="L101" s="6"/>
      <c r="M101" s="6"/>
      <c r="N101" s="6"/>
      <c r="O101" s="6"/>
      <c r="P101" s="6"/>
      <c r="Q101" s="6"/>
      <c r="R101" s="6"/>
      <c r="S101" s="6"/>
      <c r="T101" s="6"/>
      <c r="U101" s="6"/>
      <c r="V101" s="6"/>
      <c r="W101" s="6"/>
      <c r="X101" s="6"/>
      <c r="Y101" s="6"/>
      <c r="Z101" s="6"/>
    </row>
    <row r="102" ht="12.0" customHeight="1">
      <c r="A102" s="6"/>
      <c r="B102" s="6"/>
      <c r="C102" s="6"/>
      <c r="D102" s="7"/>
      <c r="E102" s="6"/>
      <c r="F102" s="6"/>
      <c r="G102" s="6"/>
      <c r="H102" s="6"/>
      <c r="I102" s="6"/>
      <c r="J102" s="6"/>
      <c r="K102" s="6"/>
      <c r="L102" s="6"/>
      <c r="M102" s="6"/>
      <c r="N102" s="6"/>
      <c r="O102" s="6"/>
      <c r="P102" s="6"/>
      <c r="Q102" s="6"/>
      <c r="R102" s="6"/>
      <c r="S102" s="6"/>
      <c r="T102" s="6"/>
      <c r="U102" s="6"/>
      <c r="V102" s="6"/>
      <c r="W102" s="6"/>
      <c r="X102" s="6"/>
      <c r="Y102" s="6"/>
      <c r="Z102" s="6"/>
    </row>
    <row r="103" ht="12.0" customHeight="1">
      <c r="A103" s="6"/>
      <c r="B103" s="6"/>
      <c r="C103" s="6"/>
      <c r="D103" s="7"/>
      <c r="E103" s="6"/>
      <c r="F103" s="6"/>
      <c r="G103" s="6"/>
      <c r="H103" s="6"/>
      <c r="I103" s="6"/>
      <c r="J103" s="6"/>
      <c r="K103" s="6"/>
      <c r="L103" s="6"/>
      <c r="M103" s="6"/>
      <c r="N103" s="6"/>
      <c r="O103" s="6"/>
      <c r="P103" s="6"/>
      <c r="Q103" s="6"/>
      <c r="R103" s="6"/>
      <c r="S103" s="6"/>
      <c r="T103" s="6"/>
      <c r="U103" s="6"/>
      <c r="V103" s="6"/>
      <c r="W103" s="6"/>
      <c r="X103" s="6"/>
      <c r="Y103" s="6"/>
      <c r="Z103" s="6"/>
    </row>
    <row r="104" ht="12.0" customHeight="1">
      <c r="A104" s="6"/>
      <c r="B104" s="6"/>
      <c r="C104" s="6"/>
      <c r="D104" s="7"/>
      <c r="E104" s="6"/>
      <c r="F104" s="6"/>
      <c r="G104" s="6"/>
      <c r="H104" s="6"/>
      <c r="I104" s="6"/>
      <c r="J104" s="6"/>
      <c r="K104" s="6"/>
      <c r="L104" s="6"/>
      <c r="M104" s="6"/>
      <c r="N104" s="6"/>
      <c r="O104" s="6"/>
      <c r="P104" s="6"/>
      <c r="Q104" s="6"/>
      <c r="R104" s="6"/>
      <c r="S104" s="6"/>
      <c r="T104" s="6"/>
      <c r="U104" s="6"/>
      <c r="V104" s="6"/>
      <c r="W104" s="6"/>
      <c r="X104" s="6"/>
      <c r="Y104" s="6"/>
      <c r="Z104" s="6"/>
    </row>
    <row r="105" ht="12.0" customHeight="1">
      <c r="A105" s="6"/>
      <c r="B105" s="6"/>
      <c r="C105" s="6"/>
      <c r="D105" s="7"/>
      <c r="E105" s="6"/>
      <c r="F105" s="6"/>
      <c r="G105" s="6"/>
      <c r="H105" s="6"/>
      <c r="I105" s="6"/>
      <c r="J105" s="6"/>
      <c r="K105" s="6"/>
      <c r="L105" s="6"/>
      <c r="M105" s="6"/>
      <c r="N105" s="6"/>
      <c r="O105" s="6"/>
      <c r="P105" s="6"/>
      <c r="Q105" s="6"/>
      <c r="R105" s="6"/>
      <c r="S105" s="6"/>
      <c r="T105" s="6"/>
      <c r="U105" s="6"/>
      <c r="V105" s="6"/>
      <c r="W105" s="6"/>
      <c r="X105" s="6"/>
      <c r="Y105" s="6"/>
      <c r="Z105" s="6"/>
    </row>
    <row r="106" ht="12.0" customHeight="1">
      <c r="A106" s="6"/>
      <c r="B106" s="6"/>
      <c r="C106" s="6"/>
      <c r="D106" s="7"/>
      <c r="E106" s="6"/>
      <c r="F106" s="6"/>
      <c r="G106" s="6"/>
      <c r="H106" s="6"/>
      <c r="I106" s="6"/>
      <c r="J106" s="6"/>
      <c r="K106" s="6"/>
      <c r="L106" s="6"/>
      <c r="M106" s="6"/>
      <c r="N106" s="6"/>
      <c r="O106" s="6"/>
      <c r="P106" s="6"/>
      <c r="Q106" s="6"/>
      <c r="R106" s="6"/>
      <c r="S106" s="6"/>
      <c r="T106" s="6"/>
      <c r="U106" s="6"/>
      <c r="V106" s="6"/>
      <c r="W106" s="6"/>
      <c r="X106" s="6"/>
      <c r="Y106" s="6"/>
      <c r="Z106" s="6"/>
    </row>
    <row r="107" ht="12.0" customHeight="1">
      <c r="A107" s="6"/>
      <c r="B107" s="6"/>
      <c r="C107" s="6"/>
      <c r="D107" s="7"/>
      <c r="E107" s="6"/>
      <c r="F107" s="6"/>
      <c r="G107" s="6"/>
      <c r="H107" s="6"/>
      <c r="I107" s="6"/>
      <c r="J107" s="6"/>
      <c r="K107" s="6"/>
      <c r="L107" s="6"/>
      <c r="M107" s="6"/>
      <c r="N107" s="6"/>
      <c r="O107" s="6"/>
      <c r="P107" s="6"/>
      <c r="Q107" s="6"/>
      <c r="R107" s="6"/>
      <c r="S107" s="6"/>
      <c r="T107" s="6"/>
      <c r="U107" s="6"/>
      <c r="V107" s="6"/>
      <c r="W107" s="6"/>
      <c r="X107" s="6"/>
      <c r="Y107" s="6"/>
      <c r="Z107" s="6"/>
    </row>
    <row r="108" ht="12.0" customHeight="1">
      <c r="A108" s="6"/>
      <c r="B108" s="6"/>
      <c r="C108" s="6"/>
      <c r="D108" s="7"/>
      <c r="E108" s="6"/>
      <c r="F108" s="6"/>
      <c r="G108" s="6"/>
      <c r="H108" s="6"/>
      <c r="I108" s="6"/>
      <c r="J108" s="6"/>
      <c r="K108" s="6"/>
      <c r="L108" s="6"/>
      <c r="M108" s="6"/>
      <c r="N108" s="6"/>
      <c r="O108" s="6"/>
      <c r="P108" s="6"/>
      <c r="Q108" s="6"/>
      <c r="R108" s="6"/>
      <c r="S108" s="6"/>
      <c r="T108" s="6"/>
      <c r="U108" s="6"/>
      <c r="V108" s="6"/>
      <c r="W108" s="6"/>
      <c r="X108" s="6"/>
      <c r="Y108" s="6"/>
      <c r="Z108" s="6"/>
    </row>
    <row r="109" ht="12.0" customHeight="1">
      <c r="A109" s="6"/>
      <c r="B109" s="6"/>
      <c r="C109" s="6"/>
      <c r="D109" s="7"/>
      <c r="E109" s="6"/>
      <c r="F109" s="6"/>
      <c r="G109" s="6"/>
      <c r="H109" s="6"/>
      <c r="I109" s="6"/>
      <c r="J109" s="6"/>
      <c r="K109" s="6"/>
      <c r="L109" s="6"/>
      <c r="M109" s="6"/>
      <c r="N109" s="6"/>
      <c r="O109" s="6"/>
      <c r="P109" s="6"/>
      <c r="Q109" s="6"/>
      <c r="R109" s="6"/>
      <c r="S109" s="6"/>
      <c r="T109" s="6"/>
      <c r="U109" s="6"/>
      <c r="V109" s="6"/>
      <c r="W109" s="6"/>
      <c r="X109" s="6"/>
      <c r="Y109" s="6"/>
      <c r="Z109" s="6"/>
    </row>
    <row r="110" ht="12.0" customHeight="1">
      <c r="A110" s="6"/>
      <c r="B110" s="6"/>
      <c r="C110" s="6"/>
      <c r="D110" s="7"/>
      <c r="E110" s="6"/>
      <c r="F110" s="6"/>
      <c r="G110" s="6"/>
      <c r="H110" s="6"/>
      <c r="I110" s="6"/>
      <c r="J110" s="6"/>
      <c r="K110" s="6"/>
      <c r="L110" s="6"/>
      <c r="M110" s="6"/>
      <c r="N110" s="6"/>
      <c r="O110" s="6"/>
      <c r="P110" s="6"/>
      <c r="Q110" s="6"/>
      <c r="R110" s="6"/>
      <c r="S110" s="6"/>
      <c r="T110" s="6"/>
      <c r="U110" s="6"/>
      <c r="V110" s="6"/>
      <c r="W110" s="6"/>
      <c r="X110" s="6"/>
      <c r="Y110" s="6"/>
      <c r="Z110" s="6"/>
    </row>
    <row r="111" ht="12.0" customHeight="1">
      <c r="A111" s="6"/>
      <c r="B111" s="6"/>
      <c r="C111" s="6"/>
      <c r="D111" s="7"/>
      <c r="E111" s="6"/>
      <c r="F111" s="6"/>
      <c r="G111" s="6"/>
      <c r="H111" s="6"/>
      <c r="I111" s="6"/>
      <c r="J111" s="6"/>
      <c r="K111" s="6"/>
      <c r="L111" s="6"/>
      <c r="M111" s="6"/>
      <c r="N111" s="6"/>
      <c r="O111" s="6"/>
      <c r="P111" s="6"/>
      <c r="Q111" s="6"/>
      <c r="R111" s="6"/>
      <c r="S111" s="6"/>
      <c r="T111" s="6"/>
      <c r="U111" s="6"/>
      <c r="V111" s="6"/>
      <c r="W111" s="6"/>
      <c r="X111" s="6"/>
      <c r="Y111" s="6"/>
      <c r="Z111" s="6"/>
    </row>
    <row r="112" ht="12.0" customHeight="1">
      <c r="A112" s="6"/>
      <c r="B112" s="6"/>
      <c r="C112" s="6"/>
      <c r="D112" s="7"/>
      <c r="E112" s="6"/>
      <c r="F112" s="6"/>
      <c r="G112" s="6"/>
      <c r="H112" s="6"/>
      <c r="I112" s="6"/>
      <c r="J112" s="6"/>
      <c r="K112" s="6"/>
      <c r="L112" s="6"/>
      <c r="M112" s="6"/>
      <c r="N112" s="6"/>
      <c r="O112" s="6"/>
      <c r="P112" s="6"/>
      <c r="Q112" s="6"/>
      <c r="R112" s="6"/>
      <c r="S112" s="6"/>
      <c r="T112" s="6"/>
      <c r="U112" s="6"/>
      <c r="V112" s="6"/>
      <c r="W112" s="6"/>
      <c r="X112" s="6"/>
      <c r="Y112" s="6"/>
      <c r="Z112" s="6"/>
    </row>
    <row r="113" ht="12.0" customHeight="1">
      <c r="A113" s="6"/>
      <c r="B113" s="6"/>
      <c r="C113" s="6"/>
      <c r="D113" s="7"/>
      <c r="E113" s="6"/>
      <c r="F113" s="6"/>
      <c r="G113" s="6"/>
      <c r="H113" s="6"/>
      <c r="I113" s="6"/>
      <c r="J113" s="6"/>
      <c r="K113" s="6"/>
      <c r="L113" s="6"/>
      <c r="M113" s="6"/>
      <c r="N113" s="6"/>
      <c r="O113" s="6"/>
      <c r="P113" s="6"/>
      <c r="Q113" s="6"/>
      <c r="R113" s="6"/>
      <c r="S113" s="6"/>
      <c r="T113" s="6"/>
      <c r="U113" s="6"/>
      <c r="V113" s="6"/>
      <c r="W113" s="6"/>
      <c r="X113" s="6"/>
      <c r="Y113" s="6"/>
      <c r="Z113" s="6"/>
    </row>
    <row r="114" ht="12.0" customHeight="1">
      <c r="A114" s="6"/>
      <c r="B114" s="6"/>
      <c r="C114" s="6"/>
      <c r="D114" s="7"/>
      <c r="E114" s="6"/>
      <c r="F114" s="6"/>
      <c r="G114" s="6"/>
      <c r="H114" s="6"/>
      <c r="I114" s="6"/>
      <c r="J114" s="6"/>
      <c r="K114" s="6"/>
      <c r="L114" s="6"/>
      <c r="M114" s="6"/>
      <c r="N114" s="6"/>
      <c r="O114" s="6"/>
      <c r="P114" s="6"/>
      <c r="Q114" s="6"/>
      <c r="R114" s="6"/>
      <c r="S114" s="6"/>
      <c r="T114" s="6"/>
      <c r="U114" s="6"/>
      <c r="V114" s="6"/>
      <c r="W114" s="6"/>
      <c r="X114" s="6"/>
      <c r="Y114" s="6"/>
      <c r="Z114" s="6"/>
    </row>
    <row r="115" ht="12.0" customHeight="1">
      <c r="A115" s="6"/>
      <c r="B115" s="6"/>
      <c r="C115" s="6"/>
      <c r="D115" s="7"/>
      <c r="E115" s="6"/>
      <c r="F115" s="6"/>
      <c r="G115" s="6"/>
      <c r="H115" s="6"/>
      <c r="I115" s="6"/>
      <c r="J115" s="6"/>
      <c r="K115" s="6"/>
      <c r="L115" s="6"/>
      <c r="M115" s="6"/>
      <c r="N115" s="6"/>
      <c r="O115" s="6"/>
      <c r="P115" s="6"/>
      <c r="Q115" s="6"/>
      <c r="R115" s="6"/>
      <c r="S115" s="6"/>
      <c r="T115" s="6"/>
      <c r="U115" s="6"/>
      <c r="V115" s="6"/>
      <c r="W115" s="6"/>
      <c r="X115" s="6"/>
      <c r="Y115" s="6"/>
      <c r="Z115" s="6"/>
    </row>
    <row r="116" ht="12.0" customHeight="1">
      <c r="A116" s="6"/>
      <c r="B116" s="6"/>
      <c r="C116" s="6"/>
      <c r="D116" s="7"/>
      <c r="E116" s="6"/>
      <c r="F116" s="6"/>
      <c r="G116" s="6"/>
      <c r="H116" s="6"/>
      <c r="I116" s="6"/>
      <c r="J116" s="6"/>
      <c r="K116" s="6"/>
      <c r="L116" s="6"/>
      <c r="M116" s="6"/>
      <c r="N116" s="6"/>
      <c r="O116" s="6"/>
      <c r="P116" s="6"/>
      <c r="Q116" s="6"/>
      <c r="R116" s="6"/>
      <c r="S116" s="6"/>
      <c r="T116" s="6"/>
      <c r="U116" s="6"/>
      <c r="V116" s="6"/>
      <c r="W116" s="6"/>
      <c r="X116" s="6"/>
      <c r="Y116" s="6"/>
      <c r="Z116" s="6"/>
    </row>
    <row r="117" ht="12.0" customHeight="1">
      <c r="A117" s="6"/>
      <c r="B117" s="6"/>
      <c r="C117" s="6"/>
      <c r="D117" s="7"/>
      <c r="E117" s="6"/>
      <c r="F117" s="6"/>
      <c r="G117" s="6"/>
      <c r="H117" s="6"/>
      <c r="I117" s="6"/>
      <c r="J117" s="6"/>
      <c r="K117" s="6"/>
      <c r="L117" s="6"/>
      <c r="M117" s="6"/>
      <c r="N117" s="6"/>
      <c r="O117" s="6"/>
      <c r="P117" s="6"/>
      <c r="Q117" s="6"/>
      <c r="R117" s="6"/>
      <c r="S117" s="6"/>
      <c r="T117" s="6"/>
      <c r="U117" s="6"/>
      <c r="V117" s="6"/>
      <c r="W117" s="6"/>
      <c r="X117" s="6"/>
      <c r="Y117" s="6"/>
      <c r="Z117" s="6"/>
    </row>
    <row r="118" ht="12.0" customHeight="1">
      <c r="A118" s="6"/>
      <c r="B118" s="6"/>
      <c r="C118" s="6"/>
      <c r="D118" s="7"/>
      <c r="E118" s="6"/>
      <c r="F118" s="6"/>
      <c r="G118" s="6"/>
      <c r="H118" s="6"/>
      <c r="I118" s="6"/>
      <c r="J118" s="6"/>
      <c r="K118" s="6"/>
      <c r="L118" s="6"/>
      <c r="M118" s="6"/>
      <c r="N118" s="6"/>
      <c r="O118" s="6"/>
      <c r="P118" s="6"/>
      <c r="Q118" s="6"/>
      <c r="R118" s="6"/>
      <c r="S118" s="6"/>
      <c r="T118" s="6"/>
      <c r="U118" s="6"/>
      <c r="V118" s="6"/>
      <c r="W118" s="6"/>
      <c r="X118" s="6"/>
      <c r="Y118" s="6"/>
      <c r="Z118" s="6"/>
    </row>
    <row r="119" ht="12.0" customHeight="1">
      <c r="A119" s="6"/>
      <c r="B119" s="6"/>
      <c r="C119" s="6"/>
      <c r="D119" s="7"/>
      <c r="E119" s="6"/>
      <c r="F119" s="6"/>
      <c r="G119" s="6"/>
      <c r="H119" s="6"/>
      <c r="I119" s="6"/>
      <c r="J119" s="6"/>
      <c r="K119" s="6"/>
      <c r="L119" s="6"/>
      <c r="M119" s="6"/>
      <c r="N119" s="6"/>
      <c r="O119" s="6"/>
      <c r="P119" s="6"/>
      <c r="Q119" s="6"/>
      <c r="R119" s="6"/>
      <c r="S119" s="6"/>
      <c r="T119" s="6"/>
      <c r="U119" s="6"/>
      <c r="V119" s="6"/>
      <c r="W119" s="6"/>
      <c r="X119" s="6"/>
      <c r="Y119" s="6"/>
      <c r="Z119" s="6"/>
    </row>
    <row r="120" ht="12.0" customHeight="1">
      <c r="A120" s="6"/>
      <c r="B120" s="6"/>
      <c r="C120" s="6"/>
      <c r="D120" s="7"/>
      <c r="E120" s="6"/>
      <c r="F120" s="6"/>
      <c r="G120" s="6"/>
      <c r="H120" s="6"/>
      <c r="I120" s="6"/>
      <c r="J120" s="6"/>
      <c r="K120" s="6"/>
      <c r="L120" s="6"/>
      <c r="M120" s="6"/>
      <c r="N120" s="6"/>
      <c r="O120" s="6"/>
      <c r="P120" s="6"/>
      <c r="Q120" s="6"/>
      <c r="R120" s="6"/>
      <c r="S120" s="6"/>
      <c r="T120" s="6"/>
      <c r="U120" s="6"/>
      <c r="V120" s="6"/>
      <c r="W120" s="6"/>
      <c r="X120" s="6"/>
      <c r="Y120" s="6"/>
      <c r="Z120" s="6"/>
    </row>
    <row r="121" ht="12.0" customHeight="1">
      <c r="A121" s="6"/>
      <c r="B121" s="6"/>
      <c r="C121" s="6"/>
      <c r="D121" s="7"/>
      <c r="E121" s="6"/>
      <c r="F121" s="6"/>
      <c r="G121" s="6"/>
      <c r="H121" s="6"/>
      <c r="I121" s="6"/>
      <c r="J121" s="6"/>
      <c r="K121" s="6"/>
      <c r="L121" s="6"/>
      <c r="M121" s="6"/>
      <c r="N121" s="6"/>
      <c r="O121" s="6"/>
      <c r="P121" s="6"/>
      <c r="Q121" s="6"/>
      <c r="R121" s="6"/>
      <c r="S121" s="6"/>
      <c r="T121" s="6"/>
      <c r="U121" s="6"/>
      <c r="V121" s="6"/>
      <c r="W121" s="6"/>
      <c r="X121" s="6"/>
      <c r="Y121" s="6"/>
      <c r="Z121" s="6"/>
    </row>
    <row r="122" ht="12.0" customHeight="1">
      <c r="A122" s="6"/>
      <c r="B122" s="6"/>
      <c r="C122" s="6"/>
      <c r="D122" s="7"/>
      <c r="E122" s="6"/>
      <c r="F122" s="6"/>
      <c r="G122" s="6"/>
      <c r="H122" s="6"/>
      <c r="I122" s="6"/>
      <c r="J122" s="6"/>
      <c r="K122" s="6"/>
      <c r="L122" s="6"/>
      <c r="M122" s="6"/>
      <c r="N122" s="6"/>
      <c r="O122" s="6"/>
      <c r="P122" s="6"/>
      <c r="Q122" s="6"/>
      <c r="R122" s="6"/>
      <c r="S122" s="6"/>
      <c r="T122" s="6"/>
      <c r="U122" s="6"/>
      <c r="V122" s="6"/>
      <c r="W122" s="6"/>
      <c r="X122" s="6"/>
      <c r="Y122" s="6"/>
      <c r="Z122" s="6"/>
    </row>
    <row r="123" ht="12.0" customHeight="1">
      <c r="A123" s="6"/>
      <c r="B123" s="6"/>
      <c r="C123" s="6"/>
      <c r="D123" s="7"/>
      <c r="E123" s="6"/>
      <c r="F123" s="6"/>
      <c r="G123" s="6"/>
      <c r="H123" s="6"/>
      <c r="I123" s="6"/>
      <c r="J123" s="6"/>
      <c r="K123" s="6"/>
      <c r="L123" s="6"/>
      <c r="M123" s="6"/>
      <c r="N123" s="6"/>
      <c r="O123" s="6"/>
      <c r="P123" s="6"/>
      <c r="Q123" s="6"/>
      <c r="R123" s="6"/>
      <c r="S123" s="6"/>
      <c r="T123" s="6"/>
      <c r="U123" s="6"/>
      <c r="V123" s="6"/>
      <c r="W123" s="6"/>
      <c r="X123" s="6"/>
      <c r="Y123" s="6"/>
      <c r="Z123" s="6"/>
    </row>
    <row r="124" ht="12.0" customHeight="1">
      <c r="A124" s="6"/>
      <c r="B124" s="6"/>
      <c r="C124" s="6"/>
      <c r="D124" s="7"/>
      <c r="E124" s="6"/>
      <c r="F124" s="6"/>
      <c r="G124" s="6"/>
      <c r="H124" s="6"/>
      <c r="I124" s="6"/>
      <c r="J124" s="6"/>
      <c r="K124" s="6"/>
      <c r="L124" s="6"/>
      <c r="M124" s="6"/>
      <c r="N124" s="6"/>
      <c r="O124" s="6"/>
      <c r="P124" s="6"/>
      <c r="Q124" s="6"/>
      <c r="R124" s="6"/>
      <c r="S124" s="6"/>
      <c r="T124" s="6"/>
      <c r="U124" s="6"/>
      <c r="V124" s="6"/>
      <c r="W124" s="6"/>
      <c r="X124" s="6"/>
      <c r="Y124" s="6"/>
      <c r="Z124" s="6"/>
    </row>
    <row r="125" ht="12.0" customHeight="1">
      <c r="A125" s="6"/>
      <c r="B125" s="6"/>
      <c r="C125" s="6"/>
      <c r="D125" s="7"/>
      <c r="E125" s="6"/>
      <c r="F125" s="6"/>
      <c r="G125" s="6"/>
      <c r="H125" s="6"/>
      <c r="I125" s="6"/>
      <c r="J125" s="6"/>
      <c r="K125" s="6"/>
      <c r="L125" s="6"/>
      <c r="M125" s="6"/>
      <c r="N125" s="6"/>
      <c r="O125" s="6"/>
      <c r="P125" s="6"/>
      <c r="Q125" s="6"/>
      <c r="R125" s="6"/>
      <c r="S125" s="6"/>
      <c r="T125" s="6"/>
      <c r="U125" s="6"/>
      <c r="V125" s="6"/>
      <c r="W125" s="6"/>
      <c r="X125" s="6"/>
      <c r="Y125" s="6"/>
      <c r="Z125" s="6"/>
    </row>
    <row r="126" ht="12.0" customHeight="1">
      <c r="A126" s="6"/>
      <c r="B126" s="6"/>
      <c r="C126" s="6"/>
      <c r="D126" s="7"/>
      <c r="E126" s="6"/>
      <c r="F126" s="6"/>
      <c r="G126" s="6"/>
      <c r="H126" s="6"/>
      <c r="I126" s="6"/>
      <c r="J126" s="6"/>
      <c r="K126" s="6"/>
      <c r="L126" s="6"/>
      <c r="M126" s="6"/>
      <c r="N126" s="6"/>
      <c r="O126" s="6"/>
      <c r="P126" s="6"/>
      <c r="Q126" s="6"/>
      <c r="R126" s="6"/>
      <c r="S126" s="6"/>
      <c r="T126" s="6"/>
      <c r="U126" s="6"/>
      <c r="V126" s="6"/>
      <c r="W126" s="6"/>
      <c r="X126" s="6"/>
      <c r="Y126" s="6"/>
      <c r="Z126" s="6"/>
    </row>
    <row r="127" ht="12.0" customHeight="1">
      <c r="A127" s="6"/>
      <c r="B127" s="6"/>
      <c r="C127" s="6"/>
      <c r="D127" s="7"/>
      <c r="E127" s="6"/>
      <c r="F127" s="6"/>
      <c r="G127" s="6"/>
      <c r="H127" s="6"/>
      <c r="I127" s="6"/>
      <c r="J127" s="6"/>
      <c r="K127" s="6"/>
      <c r="L127" s="6"/>
      <c r="M127" s="6"/>
      <c r="N127" s="6"/>
      <c r="O127" s="6"/>
      <c r="P127" s="6"/>
      <c r="Q127" s="6"/>
      <c r="R127" s="6"/>
      <c r="S127" s="6"/>
      <c r="T127" s="6"/>
      <c r="U127" s="6"/>
      <c r="V127" s="6"/>
      <c r="W127" s="6"/>
      <c r="X127" s="6"/>
      <c r="Y127" s="6"/>
      <c r="Z127" s="6"/>
    </row>
    <row r="128" ht="12.0" customHeight="1">
      <c r="A128" s="6"/>
      <c r="B128" s="6"/>
      <c r="C128" s="6"/>
      <c r="D128" s="7"/>
      <c r="E128" s="6"/>
      <c r="F128" s="6"/>
      <c r="G128" s="6"/>
      <c r="H128" s="6"/>
      <c r="I128" s="6"/>
      <c r="J128" s="6"/>
      <c r="K128" s="6"/>
      <c r="L128" s="6"/>
      <c r="M128" s="6"/>
      <c r="N128" s="6"/>
      <c r="O128" s="6"/>
      <c r="P128" s="6"/>
      <c r="Q128" s="6"/>
      <c r="R128" s="6"/>
      <c r="S128" s="6"/>
      <c r="T128" s="6"/>
      <c r="U128" s="6"/>
      <c r="V128" s="6"/>
      <c r="W128" s="6"/>
      <c r="X128" s="6"/>
      <c r="Y128" s="6"/>
      <c r="Z128" s="6"/>
    </row>
    <row r="129" ht="12.0" customHeight="1">
      <c r="A129" s="6"/>
      <c r="B129" s="6"/>
      <c r="C129" s="6"/>
      <c r="D129" s="7"/>
      <c r="E129" s="6"/>
      <c r="F129" s="6"/>
      <c r="G129" s="6"/>
      <c r="H129" s="6"/>
      <c r="I129" s="6"/>
      <c r="J129" s="6"/>
      <c r="K129" s="6"/>
      <c r="L129" s="6"/>
      <c r="M129" s="6"/>
      <c r="N129" s="6"/>
      <c r="O129" s="6"/>
      <c r="P129" s="6"/>
      <c r="Q129" s="6"/>
      <c r="R129" s="6"/>
      <c r="S129" s="6"/>
      <c r="T129" s="6"/>
      <c r="U129" s="6"/>
      <c r="V129" s="6"/>
      <c r="W129" s="6"/>
      <c r="X129" s="6"/>
      <c r="Y129" s="6"/>
      <c r="Z129" s="6"/>
    </row>
    <row r="130" ht="12.0" customHeight="1">
      <c r="A130" s="6"/>
      <c r="B130" s="6"/>
      <c r="C130" s="6"/>
      <c r="D130" s="7"/>
      <c r="E130" s="6"/>
      <c r="F130" s="6"/>
      <c r="G130" s="6"/>
      <c r="H130" s="6"/>
      <c r="I130" s="6"/>
      <c r="J130" s="6"/>
      <c r="K130" s="6"/>
      <c r="L130" s="6"/>
      <c r="M130" s="6"/>
      <c r="N130" s="6"/>
      <c r="O130" s="6"/>
      <c r="P130" s="6"/>
      <c r="Q130" s="6"/>
      <c r="R130" s="6"/>
      <c r="S130" s="6"/>
      <c r="T130" s="6"/>
      <c r="U130" s="6"/>
      <c r="V130" s="6"/>
      <c r="W130" s="6"/>
      <c r="X130" s="6"/>
      <c r="Y130" s="6"/>
      <c r="Z130" s="6"/>
    </row>
    <row r="131" ht="12.0" customHeight="1">
      <c r="A131" s="6"/>
      <c r="B131" s="6"/>
      <c r="C131" s="6"/>
      <c r="D131" s="7"/>
      <c r="E131" s="6"/>
      <c r="F131" s="6"/>
      <c r="G131" s="6"/>
      <c r="H131" s="6"/>
      <c r="I131" s="6"/>
      <c r="J131" s="6"/>
      <c r="K131" s="6"/>
      <c r="L131" s="6"/>
      <c r="M131" s="6"/>
      <c r="N131" s="6"/>
      <c r="O131" s="6"/>
      <c r="P131" s="6"/>
      <c r="Q131" s="6"/>
      <c r="R131" s="6"/>
      <c r="S131" s="6"/>
      <c r="T131" s="6"/>
      <c r="U131" s="6"/>
      <c r="V131" s="6"/>
      <c r="W131" s="6"/>
      <c r="X131" s="6"/>
      <c r="Y131" s="6"/>
      <c r="Z131" s="6"/>
    </row>
    <row r="132" ht="12.0" customHeight="1">
      <c r="A132" s="6"/>
      <c r="B132" s="6"/>
      <c r="C132" s="6"/>
      <c r="D132" s="7"/>
      <c r="E132" s="6"/>
      <c r="F132" s="6"/>
      <c r="G132" s="6"/>
      <c r="H132" s="6"/>
      <c r="I132" s="6"/>
      <c r="J132" s="6"/>
      <c r="K132" s="6"/>
      <c r="L132" s="6"/>
      <c r="M132" s="6"/>
      <c r="N132" s="6"/>
      <c r="O132" s="6"/>
      <c r="P132" s="6"/>
      <c r="Q132" s="6"/>
      <c r="R132" s="6"/>
      <c r="S132" s="6"/>
      <c r="T132" s="6"/>
      <c r="U132" s="6"/>
      <c r="V132" s="6"/>
      <c r="W132" s="6"/>
      <c r="X132" s="6"/>
      <c r="Y132" s="6"/>
      <c r="Z132" s="6"/>
    </row>
    <row r="133" ht="12.0" customHeight="1">
      <c r="A133" s="6"/>
      <c r="B133" s="6"/>
      <c r="C133" s="6"/>
      <c r="D133" s="7"/>
      <c r="E133" s="6"/>
      <c r="F133" s="6"/>
      <c r="G133" s="6"/>
      <c r="H133" s="6"/>
      <c r="I133" s="6"/>
      <c r="J133" s="6"/>
      <c r="K133" s="6"/>
      <c r="L133" s="6"/>
      <c r="M133" s="6"/>
      <c r="N133" s="6"/>
      <c r="O133" s="6"/>
      <c r="P133" s="6"/>
      <c r="Q133" s="6"/>
      <c r="R133" s="6"/>
      <c r="S133" s="6"/>
      <c r="T133" s="6"/>
      <c r="U133" s="6"/>
      <c r="V133" s="6"/>
      <c r="W133" s="6"/>
      <c r="X133" s="6"/>
      <c r="Y133" s="6"/>
      <c r="Z133" s="6"/>
    </row>
    <row r="134" ht="12.0" customHeight="1">
      <c r="A134" s="6"/>
      <c r="B134" s="6"/>
      <c r="C134" s="6"/>
      <c r="D134" s="7"/>
      <c r="E134" s="6"/>
      <c r="F134" s="6"/>
      <c r="G134" s="6"/>
      <c r="H134" s="6"/>
      <c r="I134" s="6"/>
      <c r="J134" s="6"/>
      <c r="K134" s="6"/>
      <c r="L134" s="6"/>
      <c r="M134" s="6"/>
      <c r="N134" s="6"/>
      <c r="O134" s="6"/>
      <c r="P134" s="6"/>
      <c r="Q134" s="6"/>
      <c r="R134" s="6"/>
      <c r="S134" s="6"/>
      <c r="T134" s="6"/>
      <c r="U134" s="6"/>
      <c r="V134" s="6"/>
      <c r="W134" s="6"/>
      <c r="X134" s="6"/>
      <c r="Y134" s="6"/>
      <c r="Z134" s="6"/>
    </row>
    <row r="135" ht="12.0" customHeight="1">
      <c r="A135" s="6"/>
      <c r="B135" s="6"/>
      <c r="C135" s="6"/>
      <c r="D135" s="7"/>
      <c r="E135" s="6"/>
      <c r="F135" s="6"/>
      <c r="G135" s="6"/>
      <c r="H135" s="6"/>
      <c r="I135" s="6"/>
      <c r="J135" s="6"/>
      <c r="K135" s="6"/>
      <c r="L135" s="6"/>
      <c r="M135" s="6"/>
      <c r="N135" s="6"/>
      <c r="O135" s="6"/>
      <c r="P135" s="6"/>
      <c r="Q135" s="6"/>
      <c r="R135" s="6"/>
      <c r="S135" s="6"/>
      <c r="T135" s="6"/>
      <c r="U135" s="6"/>
      <c r="V135" s="6"/>
      <c r="W135" s="6"/>
      <c r="X135" s="6"/>
      <c r="Y135" s="6"/>
      <c r="Z135" s="6"/>
    </row>
    <row r="136" ht="12.0" customHeight="1">
      <c r="A136" s="6"/>
      <c r="B136" s="6"/>
      <c r="C136" s="6"/>
      <c r="D136" s="7"/>
      <c r="E136" s="6"/>
      <c r="F136" s="6"/>
      <c r="G136" s="6"/>
      <c r="H136" s="6"/>
      <c r="I136" s="6"/>
      <c r="J136" s="6"/>
      <c r="K136" s="6"/>
      <c r="L136" s="6"/>
      <c r="M136" s="6"/>
      <c r="N136" s="6"/>
      <c r="O136" s="6"/>
      <c r="P136" s="6"/>
      <c r="Q136" s="6"/>
      <c r="R136" s="6"/>
      <c r="S136" s="6"/>
      <c r="T136" s="6"/>
      <c r="U136" s="6"/>
      <c r="V136" s="6"/>
      <c r="W136" s="6"/>
      <c r="X136" s="6"/>
      <c r="Y136" s="6"/>
      <c r="Z136" s="6"/>
    </row>
    <row r="137" ht="12.0" customHeight="1">
      <c r="A137" s="6"/>
      <c r="B137" s="6"/>
      <c r="C137" s="6"/>
      <c r="D137" s="7"/>
      <c r="E137" s="6"/>
      <c r="F137" s="6"/>
      <c r="G137" s="6"/>
      <c r="H137" s="6"/>
      <c r="I137" s="6"/>
      <c r="J137" s="6"/>
      <c r="K137" s="6"/>
      <c r="L137" s="6"/>
      <c r="M137" s="6"/>
      <c r="N137" s="6"/>
      <c r="O137" s="6"/>
      <c r="P137" s="6"/>
      <c r="Q137" s="6"/>
      <c r="R137" s="6"/>
      <c r="S137" s="6"/>
      <c r="T137" s="6"/>
      <c r="U137" s="6"/>
      <c r="V137" s="6"/>
      <c r="W137" s="6"/>
      <c r="X137" s="6"/>
      <c r="Y137" s="6"/>
      <c r="Z137" s="6"/>
    </row>
    <row r="138" ht="12.0" customHeight="1">
      <c r="A138" s="6"/>
      <c r="B138" s="6"/>
      <c r="C138" s="6"/>
      <c r="D138" s="7"/>
      <c r="E138" s="6"/>
      <c r="F138" s="6"/>
      <c r="G138" s="6"/>
      <c r="H138" s="6"/>
      <c r="I138" s="6"/>
      <c r="J138" s="6"/>
      <c r="K138" s="6"/>
      <c r="L138" s="6"/>
      <c r="M138" s="6"/>
      <c r="N138" s="6"/>
      <c r="O138" s="6"/>
      <c r="P138" s="6"/>
      <c r="Q138" s="6"/>
      <c r="R138" s="6"/>
      <c r="S138" s="6"/>
      <c r="T138" s="6"/>
      <c r="U138" s="6"/>
      <c r="V138" s="6"/>
      <c r="W138" s="6"/>
      <c r="X138" s="6"/>
      <c r="Y138" s="6"/>
      <c r="Z138" s="6"/>
    </row>
    <row r="139" ht="12.0" customHeight="1">
      <c r="A139" s="6"/>
      <c r="B139" s="6"/>
      <c r="C139" s="6"/>
      <c r="D139" s="7"/>
      <c r="E139" s="6"/>
      <c r="F139" s="6"/>
      <c r="G139" s="6"/>
      <c r="H139" s="6"/>
      <c r="I139" s="6"/>
      <c r="J139" s="6"/>
      <c r="K139" s="6"/>
      <c r="L139" s="6"/>
      <c r="M139" s="6"/>
      <c r="N139" s="6"/>
      <c r="O139" s="6"/>
      <c r="P139" s="6"/>
      <c r="Q139" s="6"/>
      <c r="R139" s="6"/>
      <c r="S139" s="6"/>
      <c r="T139" s="6"/>
      <c r="U139" s="6"/>
      <c r="V139" s="6"/>
      <c r="W139" s="6"/>
      <c r="X139" s="6"/>
      <c r="Y139" s="6"/>
      <c r="Z139" s="6"/>
    </row>
    <row r="140" ht="12.0" customHeight="1">
      <c r="A140" s="6"/>
      <c r="B140" s="6"/>
      <c r="C140" s="6"/>
      <c r="D140" s="7"/>
      <c r="E140" s="6"/>
      <c r="F140" s="6"/>
      <c r="G140" s="6"/>
      <c r="H140" s="6"/>
      <c r="I140" s="6"/>
      <c r="J140" s="6"/>
      <c r="K140" s="6"/>
      <c r="L140" s="6"/>
      <c r="M140" s="6"/>
      <c r="N140" s="6"/>
      <c r="O140" s="6"/>
      <c r="P140" s="6"/>
      <c r="Q140" s="6"/>
      <c r="R140" s="6"/>
      <c r="S140" s="6"/>
      <c r="T140" s="6"/>
      <c r="U140" s="6"/>
      <c r="V140" s="6"/>
      <c r="W140" s="6"/>
      <c r="X140" s="6"/>
      <c r="Y140" s="6"/>
      <c r="Z140" s="6"/>
    </row>
    <row r="141" ht="12.0" customHeight="1">
      <c r="A141" s="6"/>
      <c r="B141" s="6"/>
      <c r="C141" s="6"/>
      <c r="D141" s="7"/>
      <c r="E141" s="6"/>
      <c r="F141" s="6"/>
      <c r="G141" s="6"/>
      <c r="H141" s="6"/>
      <c r="I141" s="6"/>
      <c r="J141" s="6"/>
      <c r="K141" s="6"/>
      <c r="L141" s="6"/>
      <c r="M141" s="6"/>
      <c r="N141" s="6"/>
      <c r="O141" s="6"/>
      <c r="P141" s="6"/>
      <c r="Q141" s="6"/>
      <c r="R141" s="6"/>
      <c r="S141" s="6"/>
      <c r="T141" s="6"/>
      <c r="U141" s="6"/>
      <c r="V141" s="6"/>
      <c r="W141" s="6"/>
      <c r="X141" s="6"/>
      <c r="Y141" s="6"/>
      <c r="Z141" s="6"/>
    </row>
    <row r="142" ht="12.0" customHeight="1">
      <c r="A142" s="6"/>
      <c r="B142" s="6"/>
      <c r="C142" s="6"/>
      <c r="D142" s="7"/>
      <c r="E142" s="6"/>
      <c r="F142" s="6"/>
      <c r="G142" s="6"/>
      <c r="H142" s="6"/>
      <c r="I142" s="6"/>
      <c r="J142" s="6"/>
      <c r="K142" s="6"/>
      <c r="L142" s="6"/>
      <c r="M142" s="6"/>
      <c r="N142" s="6"/>
      <c r="O142" s="6"/>
      <c r="P142" s="6"/>
      <c r="Q142" s="6"/>
      <c r="R142" s="6"/>
      <c r="S142" s="6"/>
      <c r="T142" s="6"/>
      <c r="U142" s="6"/>
      <c r="V142" s="6"/>
      <c r="W142" s="6"/>
      <c r="X142" s="6"/>
      <c r="Y142" s="6"/>
      <c r="Z142" s="6"/>
    </row>
    <row r="143" ht="12.0" customHeight="1">
      <c r="A143" s="6"/>
      <c r="B143" s="6"/>
      <c r="C143" s="6"/>
      <c r="D143" s="7"/>
      <c r="E143" s="6"/>
      <c r="F143" s="6"/>
      <c r="G143" s="6"/>
      <c r="H143" s="6"/>
      <c r="I143" s="6"/>
      <c r="J143" s="6"/>
      <c r="K143" s="6"/>
      <c r="L143" s="6"/>
      <c r="M143" s="6"/>
      <c r="N143" s="6"/>
      <c r="O143" s="6"/>
      <c r="P143" s="6"/>
      <c r="Q143" s="6"/>
      <c r="R143" s="6"/>
      <c r="S143" s="6"/>
      <c r="T143" s="6"/>
      <c r="U143" s="6"/>
      <c r="V143" s="6"/>
      <c r="W143" s="6"/>
      <c r="X143" s="6"/>
      <c r="Y143" s="6"/>
      <c r="Z143" s="6"/>
    </row>
    <row r="144" ht="12.0" customHeight="1">
      <c r="A144" s="6"/>
      <c r="B144" s="6"/>
      <c r="C144" s="6"/>
      <c r="D144" s="7"/>
      <c r="E144" s="6"/>
      <c r="F144" s="6"/>
      <c r="G144" s="6"/>
      <c r="H144" s="6"/>
      <c r="I144" s="6"/>
      <c r="J144" s="6"/>
      <c r="K144" s="6"/>
      <c r="L144" s="6"/>
      <c r="M144" s="6"/>
      <c r="N144" s="6"/>
      <c r="O144" s="6"/>
      <c r="P144" s="6"/>
      <c r="Q144" s="6"/>
      <c r="R144" s="6"/>
      <c r="S144" s="6"/>
      <c r="T144" s="6"/>
      <c r="U144" s="6"/>
      <c r="V144" s="6"/>
      <c r="W144" s="6"/>
      <c r="X144" s="6"/>
      <c r="Y144" s="6"/>
      <c r="Z144" s="6"/>
    </row>
    <row r="145" ht="12.0" customHeight="1">
      <c r="A145" s="6"/>
      <c r="B145" s="6"/>
      <c r="C145" s="6"/>
      <c r="D145" s="7"/>
      <c r="E145" s="6"/>
      <c r="F145" s="6"/>
      <c r="G145" s="6"/>
      <c r="H145" s="6"/>
      <c r="I145" s="6"/>
      <c r="J145" s="6"/>
      <c r="K145" s="6"/>
      <c r="L145" s="6"/>
      <c r="M145" s="6"/>
      <c r="N145" s="6"/>
      <c r="O145" s="6"/>
      <c r="P145" s="6"/>
      <c r="Q145" s="6"/>
      <c r="R145" s="6"/>
      <c r="S145" s="6"/>
      <c r="T145" s="6"/>
      <c r="U145" s="6"/>
      <c r="V145" s="6"/>
      <c r="W145" s="6"/>
      <c r="X145" s="6"/>
      <c r="Y145" s="6"/>
      <c r="Z145" s="6"/>
    </row>
    <row r="146" ht="12.0" customHeight="1">
      <c r="A146" s="6"/>
      <c r="B146" s="6"/>
      <c r="C146" s="6"/>
      <c r="D146" s="7"/>
      <c r="E146" s="6"/>
      <c r="F146" s="6"/>
      <c r="G146" s="6"/>
      <c r="H146" s="6"/>
      <c r="I146" s="6"/>
      <c r="J146" s="6"/>
      <c r="K146" s="6"/>
      <c r="L146" s="6"/>
      <c r="M146" s="6"/>
      <c r="N146" s="6"/>
      <c r="O146" s="6"/>
      <c r="P146" s="6"/>
      <c r="Q146" s="6"/>
      <c r="R146" s="6"/>
      <c r="S146" s="6"/>
      <c r="T146" s="6"/>
      <c r="U146" s="6"/>
      <c r="V146" s="6"/>
      <c r="W146" s="6"/>
      <c r="X146" s="6"/>
      <c r="Y146" s="6"/>
      <c r="Z146" s="6"/>
    </row>
    <row r="147" ht="12.0" customHeight="1">
      <c r="A147" s="6"/>
      <c r="B147" s="6"/>
      <c r="C147" s="6"/>
      <c r="D147" s="7"/>
      <c r="E147" s="6"/>
      <c r="F147" s="6"/>
      <c r="G147" s="6"/>
      <c r="H147" s="6"/>
      <c r="I147" s="6"/>
      <c r="J147" s="6"/>
      <c r="K147" s="6"/>
      <c r="L147" s="6"/>
      <c r="M147" s="6"/>
      <c r="N147" s="6"/>
      <c r="O147" s="6"/>
      <c r="P147" s="6"/>
      <c r="Q147" s="6"/>
      <c r="R147" s="6"/>
      <c r="S147" s="6"/>
      <c r="T147" s="6"/>
      <c r="U147" s="6"/>
      <c r="V147" s="6"/>
      <c r="W147" s="6"/>
      <c r="X147" s="6"/>
      <c r="Y147" s="6"/>
      <c r="Z147" s="6"/>
    </row>
    <row r="148" ht="12.0" customHeight="1">
      <c r="A148" s="6"/>
      <c r="B148" s="6"/>
      <c r="C148" s="6"/>
      <c r="D148" s="7"/>
      <c r="E148" s="6"/>
      <c r="F148" s="6"/>
      <c r="G148" s="6"/>
      <c r="H148" s="6"/>
      <c r="I148" s="6"/>
      <c r="J148" s="6"/>
      <c r="K148" s="6"/>
      <c r="L148" s="6"/>
      <c r="M148" s="6"/>
      <c r="N148" s="6"/>
      <c r="O148" s="6"/>
      <c r="P148" s="6"/>
      <c r="Q148" s="6"/>
      <c r="R148" s="6"/>
      <c r="S148" s="6"/>
      <c r="T148" s="6"/>
      <c r="U148" s="6"/>
      <c r="V148" s="6"/>
      <c r="W148" s="6"/>
      <c r="X148" s="6"/>
      <c r="Y148" s="6"/>
      <c r="Z148" s="6"/>
    </row>
    <row r="149" ht="12.0" customHeight="1">
      <c r="A149" s="6"/>
      <c r="B149" s="6"/>
      <c r="C149" s="6"/>
      <c r="D149" s="7"/>
      <c r="E149" s="6"/>
      <c r="F149" s="6"/>
      <c r="G149" s="6"/>
      <c r="H149" s="6"/>
      <c r="I149" s="6"/>
      <c r="J149" s="6"/>
      <c r="K149" s="6"/>
      <c r="L149" s="6"/>
      <c r="M149" s="6"/>
      <c r="N149" s="6"/>
      <c r="O149" s="6"/>
      <c r="P149" s="6"/>
      <c r="Q149" s="6"/>
      <c r="R149" s="6"/>
      <c r="S149" s="6"/>
      <c r="T149" s="6"/>
      <c r="U149" s="6"/>
      <c r="V149" s="6"/>
      <c r="W149" s="6"/>
      <c r="X149" s="6"/>
      <c r="Y149" s="6"/>
      <c r="Z149" s="6"/>
    </row>
    <row r="150" ht="12.0" customHeight="1">
      <c r="A150" s="6"/>
      <c r="B150" s="6"/>
      <c r="C150" s="6"/>
      <c r="D150" s="7"/>
      <c r="E150" s="6"/>
      <c r="F150" s="6"/>
      <c r="G150" s="6"/>
      <c r="H150" s="6"/>
      <c r="I150" s="6"/>
      <c r="J150" s="6"/>
      <c r="K150" s="6"/>
      <c r="L150" s="6"/>
      <c r="M150" s="6"/>
      <c r="N150" s="6"/>
      <c r="O150" s="6"/>
      <c r="P150" s="6"/>
      <c r="Q150" s="6"/>
      <c r="R150" s="6"/>
      <c r="S150" s="6"/>
      <c r="T150" s="6"/>
      <c r="U150" s="6"/>
      <c r="V150" s="6"/>
      <c r="W150" s="6"/>
      <c r="X150" s="6"/>
      <c r="Y150" s="6"/>
      <c r="Z150" s="6"/>
    </row>
    <row r="151" ht="12.0" customHeight="1">
      <c r="A151" s="6"/>
      <c r="B151" s="6"/>
      <c r="C151" s="6"/>
      <c r="D151" s="7"/>
      <c r="E151" s="6"/>
      <c r="F151" s="6"/>
      <c r="G151" s="6"/>
      <c r="H151" s="6"/>
      <c r="I151" s="6"/>
      <c r="J151" s="6"/>
      <c r="K151" s="6"/>
      <c r="L151" s="6"/>
      <c r="M151" s="6"/>
      <c r="N151" s="6"/>
      <c r="O151" s="6"/>
      <c r="P151" s="6"/>
      <c r="Q151" s="6"/>
      <c r="R151" s="6"/>
      <c r="S151" s="6"/>
      <c r="T151" s="6"/>
      <c r="U151" s="6"/>
      <c r="V151" s="6"/>
      <c r="W151" s="6"/>
      <c r="X151" s="6"/>
      <c r="Y151" s="6"/>
      <c r="Z151" s="6"/>
    </row>
    <row r="152" ht="12.0" customHeight="1">
      <c r="A152" s="6"/>
      <c r="B152" s="6"/>
      <c r="C152" s="6"/>
      <c r="D152" s="7"/>
      <c r="E152" s="6"/>
      <c r="F152" s="6"/>
      <c r="G152" s="6"/>
      <c r="H152" s="6"/>
      <c r="I152" s="6"/>
      <c r="J152" s="6"/>
      <c r="K152" s="6"/>
      <c r="L152" s="6"/>
      <c r="M152" s="6"/>
      <c r="N152" s="6"/>
      <c r="O152" s="6"/>
      <c r="P152" s="6"/>
      <c r="Q152" s="6"/>
      <c r="R152" s="6"/>
      <c r="S152" s="6"/>
      <c r="T152" s="6"/>
      <c r="U152" s="6"/>
      <c r="V152" s="6"/>
      <c r="W152" s="6"/>
      <c r="X152" s="6"/>
      <c r="Y152" s="6"/>
      <c r="Z152" s="6"/>
    </row>
    <row r="153" ht="12.0" customHeight="1">
      <c r="A153" s="6"/>
      <c r="B153" s="6"/>
      <c r="C153" s="6"/>
      <c r="D153" s="7"/>
      <c r="E153" s="6"/>
      <c r="F153" s="6"/>
      <c r="G153" s="6"/>
      <c r="H153" s="6"/>
      <c r="I153" s="6"/>
      <c r="J153" s="6"/>
      <c r="K153" s="6"/>
      <c r="L153" s="6"/>
      <c r="M153" s="6"/>
      <c r="N153" s="6"/>
      <c r="O153" s="6"/>
      <c r="P153" s="6"/>
      <c r="Q153" s="6"/>
      <c r="R153" s="6"/>
      <c r="S153" s="6"/>
      <c r="T153" s="6"/>
      <c r="U153" s="6"/>
      <c r="V153" s="6"/>
      <c r="W153" s="6"/>
      <c r="X153" s="6"/>
      <c r="Y153" s="6"/>
      <c r="Z153" s="6"/>
    </row>
    <row r="154" ht="12.0" customHeight="1">
      <c r="A154" s="6"/>
      <c r="B154" s="6"/>
      <c r="C154" s="6"/>
      <c r="D154" s="7"/>
      <c r="E154" s="6"/>
      <c r="F154" s="6"/>
      <c r="G154" s="6"/>
      <c r="H154" s="6"/>
      <c r="I154" s="6"/>
      <c r="J154" s="6"/>
      <c r="K154" s="6"/>
      <c r="L154" s="6"/>
      <c r="M154" s="6"/>
      <c r="N154" s="6"/>
      <c r="O154" s="6"/>
      <c r="P154" s="6"/>
      <c r="Q154" s="6"/>
      <c r="R154" s="6"/>
      <c r="S154" s="6"/>
      <c r="T154" s="6"/>
      <c r="U154" s="6"/>
      <c r="V154" s="6"/>
      <c r="W154" s="6"/>
      <c r="X154" s="6"/>
      <c r="Y154" s="6"/>
      <c r="Z154" s="6"/>
    </row>
    <row r="155" ht="12.0" customHeight="1">
      <c r="A155" s="6"/>
      <c r="B155" s="6"/>
      <c r="C155" s="6"/>
      <c r="D155" s="7"/>
      <c r="E155" s="6"/>
      <c r="F155" s="6"/>
      <c r="G155" s="6"/>
      <c r="H155" s="6"/>
      <c r="I155" s="6"/>
      <c r="J155" s="6"/>
      <c r="K155" s="6"/>
      <c r="L155" s="6"/>
      <c r="M155" s="6"/>
      <c r="N155" s="6"/>
      <c r="O155" s="6"/>
      <c r="P155" s="6"/>
      <c r="Q155" s="6"/>
      <c r="R155" s="6"/>
      <c r="S155" s="6"/>
      <c r="T155" s="6"/>
      <c r="U155" s="6"/>
      <c r="V155" s="6"/>
      <c r="W155" s="6"/>
      <c r="X155" s="6"/>
      <c r="Y155" s="6"/>
      <c r="Z155" s="6"/>
    </row>
    <row r="156" ht="12.0" customHeight="1">
      <c r="A156" s="6"/>
      <c r="B156" s="6"/>
      <c r="C156" s="6"/>
      <c r="D156" s="7"/>
      <c r="E156" s="6"/>
      <c r="F156" s="6"/>
      <c r="G156" s="6"/>
      <c r="H156" s="6"/>
      <c r="I156" s="6"/>
      <c r="J156" s="6"/>
      <c r="K156" s="6"/>
      <c r="L156" s="6"/>
      <c r="M156" s="6"/>
      <c r="N156" s="6"/>
      <c r="O156" s="6"/>
      <c r="P156" s="6"/>
      <c r="Q156" s="6"/>
      <c r="R156" s="6"/>
      <c r="S156" s="6"/>
      <c r="T156" s="6"/>
      <c r="U156" s="6"/>
      <c r="V156" s="6"/>
      <c r="W156" s="6"/>
      <c r="X156" s="6"/>
      <c r="Y156" s="6"/>
      <c r="Z156" s="6"/>
    </row>
    <row r="157" ht="12.0" customHeight="1">
      <c r="A157" s="6"/>
      <c r="B157" s="6"/>
      <c r="C157" s="6"/>
      <c r="D157" s="7"/>
      <c r="E157" s="6"/>
      <c r="F157" s="6"/>
      <c r="G157" s="6"/>
      <c r="H157" s="6"/>
      <c r="I157" s="6"/>
      <c r="J157" s="6"/>
      <c r="K157" s="6"/>
      <c r="L157" s="6"/>
      <c r="M157" s="6"/>
      <c r="N157" s="6"/>
      <c r="O157" s="6"/>
      <c r="P157" s="6"/>
      <c r="Q157" s="6"/>
      <c r="R157" s="6"/>
      <c r="S157" s="6"/>
      <c r="T157" s="6"/>
      <c r="U157" s="6"/>
      <c r="V157" s="6"/>
      <c r="W157" s="6"/>
      <c r="X157" s="6"/>
      <c r="Y157" s="6"/>
      <c r="Z157" s="6"/>
    </row>
    <row r="158" ht="12.0" customHeight="1">
      <c r="A158" s="6"/>
      <c r="B158" s="6"/>
      <c r="C158" s="6"/>
      <c r="D158" s="7"/>
      <c r="E158" s="6"/>
      <c r="F158" s="6"/>
      <c r="G158" s="6"/>
      <c r="H158" s="6"/>
      <c r="I158" s="6"/>
      <c r="J158" s="6"/>
      <c r="K158" s="6"/>
      <c r="L158" s="6"/>
      <c r="M158" s="6"/>
      <c r="N158" s="6"/>
      <c r="O158" s="6"/>
      <c r="P158" s="6"/>
      <c r="Q158" s="6"/>
      <c r="R158" s="6"/>
      <c r="S158" s="6"/>
      <c r="T158" s="6"/>
      <c r="U158" s="6"/>
      <c r="V158" s="6"/>
      <c r="W158" s="6"/>
      <c r="X158" s="6"/>
      <c r="Y158" s="6"/>
      <c r="Z158" s="6"/>
    </row>
    <row r="159" ht="12.0" customHeight="1">
      <c r="A159" s="6"/>
      <c r="B159" s="6"/>
      <c r="C159" s="6"/>
      <c r="D159" s="7"/>
      <c r="E159" s="6"/>
      <c r="F159" s="6"/>
      <c r="G159" s="6"/>
      <c r="H159" s="6"/>
      <c r="I159" s="6"/>
      <c r="J159" s="6"/>
      <c r="K159" s="6"/>
      <c r="L159" s="6"/>
      <c r="M159" s="6"/>
      <c r="N159" s="6"/>
      <c r="O159" s="6"/>
      <c r="P159" s="6"/>
      <c r="Q159" s="6"/>
      <c r="R159" s="6"/>
      <c r="S159" s="6"/>
      <c r="T159" s="6"/>
      <c r="U159" s="6"/>
      <c r="V159" s="6"/>
      <c r="W159" s="6"/>
      <c r="X159" s="6"/>
      <c r="Y159" s="6"/>
      <c r="Z159" s="6"/>
    </row>
    <row r="160" ht="12.0" customHeight="1">
      <c r="A160" s="6"/>
      <c r="B160" s="6"/>
      <c r="C160" s="6"/>
      <c r="D160" s="7"/>
      <c r="E160" s="6"/>
      <c r="F160" s="6"/>
      <c r="G160" s="6"/>
      <c r="H160" s="6"/>
      <c r="I160" s="6"/>
      <c r="J160" s="6"/>
      <c r="K160" s="6"/>
      <c r="L160" s="6"/>
      <c r="M160" s="6"/>
      <c r="N160" s="6"/>
      <c r="O160" s="6"/>
      <c r="P160" s="6"/>
      <c r="Q160" s="6"/>
      <c r="R160" s="6"/>
      <c r="S160" s="6"/>
      <c r="T160" s="6"/>
      <c r="U160" s="6"/>
      <c r="V160" s="6"/>
      <c r="W160" s="6"/>
      <c r="X160" s="6"/>
      <c r="Y160" s="6"/>
      <c r="Z160" s="6"/>
    </row>
    <row r="161" ht="12.0" customHeight="1">
      <c r="A161" s="6"/>
      <c r="B161" s="6"/>
      <c r="C161" s="6"/>
      <c r="D161" s="7"/>
      <c r="E161" s="6"/>
      <c r="F161" s="6"/>
      <c r="G161" s="6"/>
      <c r="H161" s="6"/>
      <c r="I161" s="6"/>
      <c r="J161" s="6"/>
      <c r="K161" s="6"/>
      <c r="L161" s="6"/>
      <c r="M161" s="6"/>
      <c r="N161" s="6"/>
      <c r="O161" s="6"/>
      <c r="P161" s="6"/>
      <c r="Q161" s="6"/>
      <c r="R161" s="6"/>
      <c r="S161" s="6"/>
      <c r="T161" s="6"/>
      <c r="U161" s="6"/>
      <c r="V161" s="6"/>
      <c r="W161" s="6"/>
      <c r="X161" s="6"/>
      <c r="Y161" s="6"/>
      <c r="Z161" s="6"/>
    </row>
    <row r="162" ht="12.0" customHeight="1">
      <c r="A162" s="6"/>
      <c r="B162" s="6"/>
      <c r="C162" s="6"/>
      <c r="D162" s="7"/>
      <c r="E162" s="6"/>
      <c r="F162" s="6"/>
      <c r="G162" s="6"/>
      <c r="H162" s="6"/>
      <c r="I162" s="6"/>
      <c r="J162" s="6"/>
      <c r="K162" s="6"/>
      <c r="L162" s="6"/>
      <c r="M162" s="6"/>
      <c r="N162" s="6"/>
      <c r="O162" s="6"/>
      <c r="P162" s="6"/>
      <c r="Q162" s="6"/>
      <c r="R162" s="6"/>
      <c r="S162" s="6"/>
      <c r="T162" s="6"/>
      <c r="U162" s="6"/>
      <c r="V162" s="6"/>
      <c r="W162" s="6"/>
      <c r="X162" s="6"/>
      <c r="Y162" s="6"/>
      <c r="Z162" s="6"/>
    </row>
    <row r="163" ht="12.0" customHeight="1">
      <c r="A163" s="6"/>
      <c r="B163" s="6"/>
      <c r="C163" s="6"/>
      <c r="D163" s="7"/>
      <c r="E163" s="6"/>
      <c r="F163" s="6"/>
      <c r="G163" s="6"/>
      <c r="H163" s="6"/>
      <c r="I163" s="6"/>
      <c r="J163" s="6"/>
      <c r="K163" s="6"/>
      <c r="L163" s="6"/>
      <c r="M163" s="6"/>
      <c r="N163" s="6"/>
      <c r="O163" s="6"/>
      <c r="P163" s="6"/>
      <c r="Q163" s="6"/>
      <c r="R163" s="6"/>
      <c r="S163" s="6"/>
      <c r="T163" s="6"/>
      <c r="U163" s="6"/>
      <c r="V163" s="6"/>
      <c r="W163" s="6"/>
      <c r="X163" s="6"/>
      <c r="Y163" s="6"/>
      <c r="Z163" s="6"/>
    </row>
    <row r="164" ht="12.0" customHeight="1">
      <c r="A164" s="6"/>
      <c r="B164" s="6"/>
      <c r="C164" s="6"/>
      <c r="D164" s="7"/>
      <c r="E164" s="6"/>
      <c r="F164" s="6"/>
      <c r="G164" s="6"/>
      <c r="H164" s="6"/>
      <c r="I164" s="6"/>
      <c r="J164" s="6"/>
      <c r="K164" s="6"/>
      <c r="L164" s="6"/>
      <c r="M164" s="6"/>
      <c r="N164" s="6"/>
      <c r="O164" s="6"/>
      <c r="P164" s="6"/>
      <c r="Q164" s="6"/>
      <c r="R164" s="6"/>
      <c r="S164" s="6"/>
      <c r="T164" s="6"/>
      <c r="U164" s="6"/>
      <c r="V164" s="6"/>
      <c r="W164" s="6"/>
      <c r="X164" s="6"/>
      <c r="Y164" s="6"/>
      <c r="Z164" s="6"/>
    </row>
    <row r="165" ht="12.0" customHeight="1">
      <c r="A165" s="6"/>
      <c r="B165" s="6"/>
      <c r="C165" s="6"/>
      <c r="D165" s="7"/>
      <c r="E165" s="6"/>
      <c r="F165" s="6"/>
      <c r="G165" s="6"/>
      <c r="H165" s="6"/>
      <c r="I165" s="6"/>
      <c r="J165" s="6"/>
      <c r="K165" s="6"/>
      <c r="L165" s="6"/>
      <c r="M165" s="6"/>
      <c r="N165" s="6"/>
      <c r="O165" s="6"/>
      <c r="P165" s="6"/>
      <c r="Q165" s="6"/>
      <c r="R165" s="6"/>
      <c r="S165" s="6"/>
      <c r="T165" s="6"/>
      <c r="U165" s="6"/>
      <c r="V165" s="6"/>
      <c r="W165" s="6"/>
      <c r="X165" s="6"/>
      <c r="Y165" s="6"/>
      <c r="Z165" s="6"/>
    </row>
    <row r="166" ht="12.0" customHeight="1">
      <c r="A166" s="6"/>
      <c r="B166" s="6"/>
      <c r="C166" s="6"/>
      <c r="D166" s="7"/>
      <c r="E166" s="6"/>
      <c r="F166" s="6"/>
      <c r="G166" s="6"/>
      <c r="H166" s="6"/>
      <c r="I166" s="6"/>
      <c r="J166" s="6"/>
      <c r="K166" s="6"/>
      <c r="L166" s="6"/>
      <c r="M166" s="6"/>
      <c r="N166" s="6"/>
      <c r="O166" s="6"/>
      <c r="P166" s="6"/>
      <c r="Q166" s="6"/>
      <c r="R166" s="6"/>
      <c r="S166" s="6"/>
      <c r="T166" s="6"/>
      <c r="U166" s="6"/>
      <c r="V166" s="6"/>
      <c r="W166" s="6"/>
      <c r="X166" s="6"/>
      <c r="Y166" s="6"/>
      <c r="Z166" s="6"/>
    </row>
    <row r="167" ht="12.0" customHeight="1">
      <c r="A167" s="6"/>
      <c r="B167" s="6"/>
      <c r="C167" s="6"/>
      <c r="D167" s="7"/>
      <c r="E167" s="6"/>
      <c r="F167" s="6"/>
      <c r="G167" s="6"/>
      <c r="H167" s="6"/>
      <c r="I167" s="6"/>
      <c r="J167" s="6"/>
      <c r="K167" s="6"/>
      <c r="L167" s="6"/>
      <c r="M167" s="6"/>
      <c r="N167" s="6"/>
      <c r="O167" s="6"/>
      <c r="P167" s="6"/>
      <c r="Q167" s="6"/>
      <c r="R167" s="6"/>
      <c r="S167" s="6"/>
      <c r="T167" s="6"/>
      <c r="U167" s="6"/>
      <c r="V167" s="6"/>
      <c r="W167" s="6"/>
      <c r="X167" s="6"/>
      <c r="Y167" s="6"/>
      <c r="Z167" s="6"/>
    </row>
    <row r="168" ht="12.0" customHeight="1">
      <c r="A168" s="6"/>
      <c r="B168" s="6"/>
      <c r="C168" s="6"/>
      <c r="D168" s="7"/>
      <c r="E168" s="6"/>
      <c r="F168" s="6"/>
      <c r="G168" s="6"/>
      <c r="H168" s="6"/>
      <c r="I168" s="6"/>
      <c r="J168" s="6"/>
      <c r="K168" s="6"/>
      <c r="L168" s="6"/>
      <c r="M168" s="6"/>
      <c r="N168" s="6"/>
      <c r="O168" s="6"/>
      <c r="P168" s="6"/>
      <c r="Q168" s="6"/>
      <c r="R168" s="6"/>
      <c r="S168" s="6"/>
      <c r="T168" s="6"/>
      <c r="U168" s="6"/>
      <c r="V168" s="6"/>
      <c r="W168" s="6"/>
      <c r="X168" s="6"/>
      <c r="Y168" s="6"/>
      <c r="Z168" s="6"/>
    </row>
    <row r="169" ht="12.0" customHeight="1">
      <c r="A169" s="6"/>
      <c r="B169" s="6"/>
      <c r="C169" s="6"/>
      <c r="D169" s="7"/>
      <c r="E169" s="6"/>
      <c r="F169" s="6"/>
      <c r="G169" s="6"/>
      <c r="H169" s="6"/>
      <c r="I169" s="6"/>
      <c r="J169" s="6"/>
      <c r="K169" s="6"/>
      <c r="L169" s="6"/>
      <c r="M169" s="6"/>
      <c r="N169" s="6"/>
      <c r="O169" s="6"/>
      <c r="P169" s="6"/>
      <c r="Q169" s="6"/>
      <c r="R169" s="6"/>
      <c r="S169" s="6"/>
      <c r="T169" s="6"/>
      <c r="U169" s="6"/>
      <c r="V169" s="6"/>
      <c r="W169" s="6"/>
      <c r="X169" s="6"/>
      <c r="Y169" s="6"/>
      <c r="Z169" s="6"/>
    </row>
    <row r="170" ht="12.0" customHeight="1">
      <c r="A170" s="6"/>
      <c r="B170" s="6"/>
      <c r="C170" s="6"/>
      <c r="D170" s="7"/>
      <c r="E170" s="6"/>
      <c r="F170" s="6"/>
      <c r="G170" s="6"/>
      <c r="H170" s="6"/>
      <c r="I170" s="6"/>
      <c r="J170" s="6"/>
      <c r="K170" s="6"/>
      <c r="L170" s="6"/>
      <c r="M170" s="6"/>
      <c r="N170" s="6"/>
      <c r="O170" s="6"/>
      <c r="P170" s="6"/>
      <c r="Q170" s="6"/>
      <c r="R170" s="6"/>
      <c r="S170" s="6"/>
      <c r="T170" s="6"/>
      <c r="U170" s="6"/>
      <c r="V170" s="6"/>
      <c r="W170" s="6"/>
      <c r="X170" s="6"/>
      <c r="Y170" s="6"/>
      <c r="Z170" s="6"/>
    </row>
    <row r="171" ht="12.0" customHeight="1">
      <c r="A171" s="6"/>
      <c r="B171" s="6"/>
      <c r="C171" s="6"/>
      <c r="D171" s="7"/>
      <c r="E171" s="6"/>
      <c r="F171" s="6"/>
      <c r="G171" s="6"/>
      <c r="H171" s="6"/>
      <c r="I171" s="6"/>
      <c r="J171" s="6"/>
      <c r="K171" s="6"/>
      <c r="L171" s="6"/>
      <c r="M171" s="6"/>
      <c r="N171" s="6"/>
      <c r="O171" s="6"/>
      <c r="P171" s="6"/>
      <c r="Q171" s="6"/>
      <c r="R171" s="6"/>
      <c r="S171" s="6"/>
      <c r="T171" s="6"/>
      <c r="U171" s="6"/>
      <c r="V171" s="6"/>
      <c r="W171" s="6"/>
      <c r="X171" s="6"/>
      <c r="Y171" s="6"/>
      <c r="Z171" s="6"/>
    </row>
    <row r="172" ht="12.0" customHeight="1">
      <c r="A172" s="6"/>
      <c r="B172" s="6"/>
      <c r="C172" s="6"/>
      <c r="D172" s="7"/>
      <c r="E172" s="6"/>
      <c r="F172" s="6"/>
      <c r="G172" s="6"/>
      <c r="H172" s="6"/>
      <c r="I172" s="6"/>
      <c r="J172" s="6"/>
      <c r="K172" s="6"/>
      <c r="L172" s="6"/>
      <c r="M172" s="6"/>
      <c r="N172" s="6"/>
      <c r="O172" s="6"/>
      <c r="P172" s="6"/>
      <c r="Q172" s="6"/>
      <c r="R172" s="6"/>
      <c r="S172" s="6"/>
      <c r="T172" s="6"/>
      <c r="U172" s="6"/>
      <c r="V172" s="6"/>
      <c r="W172" s="6"/>
      <c r="X172" s="6"/>
      <c r="Y172" s="6"/>
      <c r="Z172" s="6"/>
    </row>
    <row r="173" ht="12.0" customHeight="1">
      <c r="A173" s="6"/>
      <c r="B173" s="6"/>
      <c r="C173" s="6"/>
      <c r="D173" s="7"/>
      <c r="E173" s="6"/>
      <c r="F173" s="6"/>
      <c r="G173" s="6"/>
      <c r="H173" s="6"/>
      <c r="I173" s="6"/>
      <c r="J173" s="6"/>
      <c r="K173" s="6"/>
      <c r="L173" s="6"/>
      <c r="M173" s="6"/>
      <c r="N173" s="6"/>
      <c r="O173" s="6"/>
      <c r="P173" s="6"/>
      <c r="Q173" s="6"/>
      <c r="R173" s="6"/>
      <c r="S173" s="6"/>
      <c r="T173" s="6"/>
      <c r="U173" s="6"/>
      <c r="V173" s="6"/>
      <c r="W173" s="6"/>
      <c r="X173" s="6"/>
      <c r="Y173" s="6"/>
      <c r="Z173" s="6"/>
    </row>
    <row r="174" ht="12.0" customHeight="1">
      <c r="A174" s="6"/>
      <c r="B174" s="6"/>
      <c r="C174" s="6"/>
      <c r="D174" s="7"/>
      <c r="E174" s="6"/>
      <c r="F174" s="6"/>
      <c r="G174" s="6"/>
      <c r="H174" s="6"/>
      <c r="I174" s="6"/>
      <c r="J174" s="6"/>
      <c r="K174" s="6"/>
      <c r="L174" s="6"/>
      <c r="M174" s="6"/>
      <c r="N174" s="6"/>
      <c r="O174" s="6"/>
      <c r="P174" s="6"/>
      <c r="Q174" s="6"/>
      <c r="R174" s="6"/>
      <c r="S174" s="6"/>
      <c r="T174" s="6"/>
      <c r="U174" s="6"/>
      <c r="V174" s="6"/>
      <c r="W174" s="6"/>
      <c r="X174" s="6"/>
      <c r="Y174" s="6"/>
      <c r="Z174" s="6"/>
    </row>
    <row r="175" ht="12.0" customHeight="1">
      <c r="A175" s="6"/>
      <c r="B175" s="6"/>
      <c r="C175" s="6"/>
      <c r="D175" s="7"/>
      <c r="E175" s="6"/>
      <c r="F175" s="6"/>
      <c r="G175" s="6"/>
      <c r="H175" s="6"/>
      <c r="I175" s="6"/>
      <c r="J175" s="6"/>
      <c r="K175" s="6"/>
      <c r="L175" s="6"/>
      <c r="M175" s="6"/>
      <c r="N175" s="6"/>
      <c r="O175" s="6"/>
      <c r="P175" s="6"/>
      <c r="Q175" s="6"/>
      <c r="R175" s="6"/>
      <c r="S175" s="6"/>
      <c r="T175" s="6"/>
      <c r="U175" s="6"/>
      <c r="V175" s="6"/>
      <c r="W175" s="6"/>
      <c r="X175" s="6"/>
      <c r="Y175" s="6"/>
      <c r="Z175" s="6"/>
    </row>
    <row r="176" ht="12.0" customHeight="1">
      <c r="A176" s="6"/>
      <c r="B176" s="6"/>
      <c r="C176" s="6"/>
      <c r="D176" s="7"/>
      <c r="E176" s="6"/>
      <c r="F176" s="6"/>
      <c r="G176" s="6"/>
      <c r="H176" s="6"/>
      <c r="I176" s="6"/>
      <c r="J176" s="6"/>
      <c r="K176" s="6"/>
      <c r="L176" s="6"/>
      <c r="M176" s="6"/>
      <c r="N176" s="6"/>
      <c r="O176" s="6"/>
      <c r="P176" s="6"/>
      <c r="Q176" s="6"/>
      <c r="R176" s="6"/>
      <c r="S176" s="6"/>
      <c r="T176" s="6"/>
      <c r="U176" s="6"/>
      <c r="V176" s="6"/>
      <c r="W176" s="6"/>
      <c r="X176" s="6"/>
      <c r="Y176" s="6"/>
      <c r="Z176" s="6"/>
    </row>
    <row r="177" ht="12.0" customHeight="1">
      <c r="A177" s="6"/>
      <c r="B177" s="6"/>
      <c r="C177" s="6"/>
      <c r="D177" s="7"/>
      <c r="E177" s="6"/>
      <c r="F177" s="6"/>
      <c r="G177" s="6"/>
      <c r="H177" s="6"/>
      <c r="I177" s="6"/>
      <c r="J177" s="6"/>
      <c r="K177" s="6"/>
      <c r="L177" s="6"/>
      <c r="M177" s="6"/>
      <c r="N177" s="6"/>
      <c r="O177" s="6"/>
      <c r="P177" s="6"/>
      <c r="Q177" s="6"/>
      <c r="R177" s="6"/>
      <c r="S177" s="6"/>
      <c r="T177" s="6"/>
      <c r="U177" s="6"/>
      <c r="V177" s="6"/>
      <c r="W177" s="6"/>
      <c r="X177" s="6"/>
      <c r="Y177" s="6"/>
      <c r="Z177" s="6"/>
    </row>
    <row r="178" ht="12.0" customHeight="1">
      <c r="A178" s="6"/>
      <c r="B178" s="6"/>
      <c r="C178" s="6"/>
      <c r="D178" s="7"/>
      <c r="E178" s="6"/>
      <c r="F178" s="6"/>
      <c r="G178" s="6"/>
      <c r="H178" s="6"/>
      <c r="I178" s="6"/>
      <c r="J178" s="6"/>
      <c r="K178" s="6"/>
      <c r="L178" s="6"/>
      <c r="M178" s="6"/>
      <c r="N178" s="6"/>
      <c r="O178" s="6"/>
      <c r="P178" s="6"/>
      <c r="Q178" s="6"/>
      <c r="R178" s="6"/>
      <c r="S178" s="6"/>
      <c r="T178" s="6"/>
      <c r="U178" s="6"/>
      <c r="V178" s="6"/>
      <c r="W178" s="6"/>
      <c r="X178" s="6"/>
      <c r="Y178" s="6"/>
      <c r="Z178" s="6"/>
    </row>
    <row r="179" ht="12.0" customHeight="1">
      <c r="A179" s="6"/>
      <c r="B179" s="6"/>
      <c r="C179" s="6"/>
      <c r="D179" s="7"/>
      <c r="E179" s="6"/>
      <c r="F179" s="6"/>
      <c r="G179" s="6"/>
      <c r="H179" s="6"/>
      <c r="I179" s="6"/>
      <c r="J179" s="6"/>
      <c r="K179" s="6"/>
      <c r="L179" s="6"/>
      <c r="M179" s="6"/>
      <c r="N179" s="6"/>
      <c r="O179" s="6"/>
      <c r="P179" s="6"/>
      <c r="Q179" s="6"/>
      <c r="R179" s="6"/>
      <c r="S179" s="6"/>
      <c r="T179" s="6"/>
      <c r="U179" s="6"/>
      <c r="V179" s="6"/>
      <c r="W179" s="6"/>
      <c r="X179" s="6"/>
      <c r="Y179" s="6"/>
      <c r="Z179" s="6"/>
    </row>
    <row r="180" ht="12.0" customHeight="1">
      <c r="A180" s="6"/>
      <c r="B180" s="6"/>
      <c r="C180" s="6"/>
      <c r="D180" s="7"/>
      <c r="E180" s="6"/>
      <c r="F180" s="6"/>
      <c r="G180" s="6"/>
      <c r="H180" s="6"/>
      <c r="I180" s="6"/>
      <c r="J180" s="6"/>
      <c r="K180" s="6"/>
      <c r="L180" s="6"/>
      <c r="M180" s="6"/>
      <c r="N180" s="6"/>
      <c r="O180" s="6"/>
      <c r="P180" s="6"/>
      <c r="Q180" s="6"/>
      <c r="R180" s="6"/>
      <c r="S180" s="6"/>
      <c r="T180" s="6"/>
      <c r="U180" s="6"/>
      <c r="V180" s="6"/>
      <c r="W180" s="6"/>
      <c r="X180" s="6"/>
      <c r="Y180" s="6"/>
      <c r="Z180" s="6"/>
    </row>
    <row r="181" ht="12.0" customHeight="1">
      <c r="A181" s="6"/>
      <c r="B181" s="6"/>
      <c r="C181" s="6"/>
      <c r="D181" s="7"/>
      <c r="E181" s="6"/>
      <c r="F181" s="6"/>
      <c r="G181" s="6"/>
      <c r="H181" s="6"/>
      <c r="I181" s="6"/>
      <c r="J181" s="6"/>
      <c r="K181" s="6"/>
      <c r="L181" s="6"/>
      <c r="M181" s="6"/>
      <c r="N181" s="6"/>
      <c r="O181" s="6"/>
      <c r="P181" s="6"/>
      <c r="Q181" s="6"/>
      <c r="R181" s="6"/>
      <c r="S181" s="6"/>
      <c r="T181" s="6"/>
      <c r="U181" s="6"/>
      <c r="V181" s="6"/>
      <c r="W181" s="6"/>
      <c r="X181" s="6"/>
      <c r="Y181" s="6"/>
      <c r="Z181" s="6"/>
    </row>
    <row r="182" ht="12.0" customHeight="1">
      <c r="A182" s="6"/>
      <c r="B182" s="6"/>
      <c r="C182" s="6"/>
      <c r="D182" s="7"/>
      <c r="E182" s="6"/>
      <c r="F182" s="6"/>
      <c r="G182" s="6"/>
      <c r="H182" s="6"/>
      <c r="I182" s="6"/>
      <c r="J182" s="6"/>
      <c r="K182" s="6"/>
      <c r="L182" s="6"/>
      <c r="M182" s="6"/>
      <c r="N182" s="6"/>
      <c r="O182" s="6"/>
      <c r="P182" s="6"/>
      <c r="Q182" s="6"/>
      <c r="R182" s="6"/>
      <c r="S182" s="6"/>
      <c r="T182" s="6"/>
      <c r="U182" s="6"/>
      <c r="V182" s="6"/>
      <c r="W182" s="6"/>
      <c r="X182" s="6"/>
      <c r="Y182" s="6"/>
      <c r="Z182" s="6"/>
    </row>
    <row r="183" ht="12.0" customHeight="1">
      <c r="A183" s="6"/>
      <c r="B183" s="6"/>
      <c r="C183" s="6"/>
      <c r="D183" s="7"/>
      <c r="E183" s="6"/>
      <c r="F183" s="6"/>
      <c r="G183" s="6"/>
      <c r="H183" s="6"/>
      <c r="I183" s="6"/>
      <c r="J183" s="6"/>
      <c r="K183" s="6"/>
      <c r="L183" s="6"/>
      <c r="M183" s="6"/>
      <c r="N183" s="6"/>
      <c r="O183" s="6"/>
      <c r="P183" s="6"/>
      <c r="Q183" s="6"/>
      <c r="R183" s="6"/>
      <c r="S183" s="6"/>
      <c r="T183" s="6"/>
      <c r="U183" s="6"/>
      <c r="V183" s="6"/>
      <c r="W183" s="6"/>
      <c r="X183" s="6"/>
      <c r="Y183" s="6"/>
      <c r="Z183" s="6"/>
    </row>
    <row r="184" ht="12.0" customHeight="1">
      <c r="A184" s="6"/>
      <c r="B184" s="6"/>
      <c r="C184" s="6"/>
      <c r="D184" s="7"/>
      <c r="E184" s="6"/>
      <c r="F184" s="6"/>
      <c r="G184" s="6"/>
      <c r="H184" s="6"/>
      <c r="I184" s="6"/>
      <c r="J184" s="6"/>
      <c r="K184" s="6"/>
      <c r="L184" s="6"/>
      <c r="M184" s="6"/>
      <c r="N184" s="6"/>
      <c r="O184" s="6"/>
      <c r="P184" s="6"/>
      <c r="Q184" s="6"/>
      <c r="R184" s="6"/>
      <c r="S184" s="6"/>
      <c r="T184" s="6"/>
      <c r="U184" s="6"/>
      <c r="V184" s="6"/>
      <c r="W184" s="6"/>
      <c r="X184" s="6"/>
      <c r="Y184" s="6"/>
      <c r="Z184" s="6"/>
    </row>
    <row r="185" ht="12.0" customHeight="1">
      <c r="A185" s="6"/>
      <c r="B185" s="6"/>
      <c r="C185" s="6"/>
      <c r="D185" s="7"/>
      <c r="E185" s="6"/>
      <c r="F185" s="6"/>
      <c r="G185" s="6"/>
      <c r="H185" s="6"/>
      <c r="I185" s="6"/>
      <c r="J185" s="6"/>
      <c r="K185" s="6"/>
      <c r="L185" s="6"/>
      <c r="M185" s="6"/>
      <c r="N185" s="6"/>
      <c r="O185" s="6"/>
      <c r="P185" s="6"/>
      <c r="Q185" s="6"/>
      <c r="R185" s="6"/>
      <c r="S185" s="6"/>
      <c r="T185" s="6"/>
      <c r="U185" s="6"/>
      <c r="V185" s="6"/>
      <c r="W185" s="6"/>
      <c r="X185" s="6"/>
      <c r="Y185" s="6"/>
      <c r="Z185" s="6"/>
    </row>
    <row r="186" ht="12.0" customHeight="1">
      <c r="A186" s="6"/>
      <c r="B186" s="6"/>
      <c r="C186" s="6"/>
      <c r="D186" s="7"/>
      <c r="E186" s="6"/>
      <c r="F186" s="6"/>
      <c r="G186" s="6"/>
      <c r="H186" s="6"/>
      <c r="I186" s="6"/>
      <c r="J186" s="6"/>
      <c r="K186" s="6"/>
      <c r="L186" s="6"/>
      <c r="M186" s="6"/>
      <c r="N186" s="6"/>
      <c r="O186" s="6"/>
      <c r="P186" s="6"/>
      <c r="Q186" s="6"/>
      <c r="R186" s="6"/>
      <c r="S186" s="6"/>
      <c r="T186" s="6"/>
      <c r="U186" s="6"/>
      <c r="V186" s="6"/>
      <c r="W186" s="6"/>
      <c r="X186" s="6"/>
      <c r="Y186" s="6"/>
      <c r="Z186" s="6"/>
    </row>
    <row r="187" ht="12.0" customHeight="1">
      <c r="A187" s="6"/>
      <c r="B187" s="6"/>
      <c r="C187" s="6"/>
      <c r="D187" s="7"/>
      <c r="E187" s="6"/>
      <c r="F187" s="6"/>
      <c r="G187" s="6"/>
      <c r="H187" s="6"/>
      <c r="I187" s="6"/>
      <c r="J187" s="6"/>
      <c r="K187" s="6"/>
      <c r="L187" s="6"/>
      <c r="M187" s="6"/>
      <c r="N187" s="6"/>
      <c r="O187" s="6"/>
      <c r="P187" s="6"/>
      <c r="Q187" s="6"/>
      <c r="R187" s="6"/>
      <c r="S187" s="6"/>
      <c r="T187" s="6"/>
      <c r="U187" s="6"/>
      <c r="V187" s="6"/>
      <c r="W187" s="6"/>
      <c r="X187" s="6"/>
      <c r="Y187" s="6"/>
      <c r="Z187" s="6"/>
    </row>
    <row r="188" ht="12.0" customHeight="1">
      <c r="A188" s="6"/>
      <c r="B188" s="6"/>
      <c r="C188" s="6"/>
      <c r="D188" s="7"/>
      <c r="E188" s="6"/>
      <c r="F188" s="6"/>
      <c r="G188" s="6"/>
      <c r="H188" s="6"/>
      <c r="I188" s="6"/>
      <c r="J188" s="6"/>
      <c r="K188" s="6"/>
      <c r="L188" s="6"/>
      <c r="M188" s="6"/>
      <c r="N188" s="6"/>
      <c r="O188" s="6"/>
      <c r="P188" s="6"/>
      <c r="Q188" s="6"/>
      <c r="R188" s="6"/>
      <c r="S188" s="6"/>
      <c r="T188" s="6"/>
      <c r="U188" s="6"/>
      <c r="V188" s="6"/>
      <c r="W188" s="6"/>
      <c r="X188" s="6"/>
      <c r="Y188" s="6"/>
      <c r="Z188" s="6"/>
    </row>
    <row r="189" ht="12.0" customHeight="1">
      <c r="A189" s="6"/>
      <c r="B189" s="6"/>
      <c r="C189" s="6"/>
      <c r="D189" s="7"/>
      <c r="E189" s="6"/>
      <c r="F189" s="6"/>
      <c r="G189" s="6"/>
      <c r="H189" s="6"/>
      <c r="I189" s="6"/>
      <c r="J189" s="6"/>
      <c r="K189" s="6"/>
      <c r="L189" s="6"/>
      <c r="M189" s="6"/>
      <c r="N189" s="6"/>
      <c r="O189" s="6"/>
      <c r="P189" s="6"/>
      <c r="Q189" s="6"/>
      <c r="R189" s="6"/>
      <c r="S189" s="6"/>
      <c r="T189" s="6"/>
      <c r="U189" s="6"/>
      <c r="V189" s="6"/>
      <c r="W189" s="6"/>
      <c r="X189" s="6"/>
      <c r="Y189" s="6"/>
      <c r="Z189" s="6"/>
    </row>
    <row r="190" ht="12.0" customHeight="1">
      <c r="A190" s="6"/>
      <c r="B190" s="6"/>
      <c r="C190" s="6"/>
      <c r="D190" s="7"/>
      <c r="E190" s="6"/>
      <c r="F190" s="6"/>
      <c r="G190" s="6"/>
      <c r="H190" s="6"/>
      <c r="I190" s="6"/>
      <c r="J190" s="6"/>
      <c r="K190" s="6"/>
      <c r="L190" s="6"/>
      <c r="M190" s="6"/>
      <c r="N190" s="6"/>
      <c r="O190" s="6"/>
      <c r="P190" s="6"/>
      <c r="Q190" s="6"/>
      <c r="R190" s="6"/>
      <c r="S190" s="6"/>
      <c r="T190" s="6"/>
      <c r="U190" s="6"/>
      <c r="V190" s="6"/>
      <c r="W190" s="6"/>
      <c r="X190" s="6"/>
      <c r="Y190" s="6"/>
      <c r="Z190" s="6"/>
    </row>
    <row r="191" ht="12.0" customHeight="1">
      <c r="A191" s="6"/>
      <c r="B191" s="6"/>
      <c r="C191" s="6"/>
      <c r="D191" s="7"/>
      <c r="E191" s="6"/>
      <c r="F191" s="6"/>
      <c r="G191" s="6"/>
      <c r="H191" s="6"/>
      <c r="I191" s="6"/>
      <c r="J191" s="6"/>
      <c r="K191" s="6"/>
      <c r="L191" s="6"/>
      <c r="M191" s="6"/>
      <c r="N191" s="6"/>
      <c r="O191" s="6"/>
      <c r="P191" s="6"/>
      <c r="Q191" s="6"/>
      <c r="R191" s="6"/>
      <c r="S191" s="6"/>
      <c r="T191" s="6"/>
      <c r="U191" s="6"/>
      <c r="V191" s="6"/>
      <c r="W191" s="6"/>
      <c r="X191" s="6"/>
      <c r="Y191" s="6"/>
      <c r="Z191" s="6"/>
    </row>
    <row r="192" ht="12.0" customHeight="1">
      <c r="A192" s="6"/>
      <c r="B192" s="6"/>
      <c r="C192" s="6"/>
      <c r="D192" s="7"/>
      <c r="E192" s="6"/>
      <c r="F192" s="6"/>
      <c r="G192" s="6"/>
      <c r="H192" s="6"/>
      <c r="I192" s="6"/>
      <c r="J192" s="6"/>
      <c r="K192" s="6"/>
      <c r="L192" s="6"/>
      <c r="M192" s="6"/>
      <c r="N192" s="6"/>
      <c r="O192" s="6"/>
      <c r="P192" s="6"/>
      <c r="Q192" s="6"/>
      <c r="R192" s="6"/>
      <c r="S192" s="6"/>
      <c r="T192" s="6"/>
      <c r="U192" s="6"/>
      <c r="V192" s="6"/>
      <c r="W192" s="6"/>
      <c r="X192" s="6"/>
      <c r="Y192" s="6"/>
      <c r="Z192" s="6"/>
    </row>
    <row r="193" ht="12.0" customHeight="1">
      <c r="A193" s="6"/>
      <c r="B193" s="6"/>
      <c r="C193" s="6"/>
      <c r="D193" s="7"/>
      <c r="E193" s="6"/>
      <c r="F193" s="6"/>
      <c r="G193" s="6"/>
      <c r="H193" s="6"/>
      <c r="I193" s="6"/>
      <c r="J193" s="6"/>
      <c r="K193" s="6"/>
      <c r="L193" s="6"/>
      <c r="M193" s="6"/>
      <c r="N193" s="6"/>
      <c r="O193" s="6"/>
      <c r="P193" s="6"/>
      <c r="Q193" s="6"/>
      <c r="R193" s="6"/>
      <c r="S193" s="6"/>
      <c r="T193" s="6"/>
      <c r="U193" s="6"/>
      <c r="V193" s="6"/>
      <c r="W193" s="6"/>
      <c r="X193" s="6"/>
      <c r="Y193" s="6"/>
      <c r="Z193" s="6"/>
    </row>
    <row r="194" ht="12.0" customHeight="1">
      <c r="A194" s="6"/>
      <c r="B194" s="6"/>
      <c r="C194" s="6"/>
      <c r="D194" s="7"/>
      <c r="E194" s="6"/>
      <c r="F194" s="6"/>
      <c r="G194" s="6"/>
      <c r="H194" s="6"/>
      <c r="I194" s="6"/>
      <c r="J194" s="6"/>
      <c r="K194" s="6"/>
      <c r="L194" s="6"/>
      <c r="M194" s="6"/>
      <c r="N194" s="6"/>
      <c r="O194" s="6"/>
      <c r="P194" s="6"/>
      <c r="Q194" s="6"/>
      <c r="R194" s="6"/>
      <c r="S194" s="6"/>
      <c r="T194" s="6"/>
      <c r="U194" s="6"/>
      <c r="V194" s="6"/>
      <c r="W194" s="6"/>
      <c r="X194" s="6"/>
      <c r="Y194" s="6"/>
      <c r="Z194" s="6"/>
    </row>
    <row r="195" ht="12.0" customHeight="1">
      <c r="A195" s="6"/>
      <c r="B195" s="6"/>
      <c r="C195" s="6"/>
      <c r="D195" s="7"/>
      <c r="E195" s="6"/>
      <c r="F195" s="6"/>
      <c r="G195" s="6"/>
      <c r="H195" s="6"/>
      <c r="I195" s="6"/>
      <c r="J195" s="6"/>
      <c r="K195" s="6"/>
      <c r="L195" s="6"/>
      <c r="M195" s="6"/>
      <c r="N195" s="6"/>
      <c r="O195" s="6"/>
      <c r="P195" s="6"/>
      <c r="Q195" s="6"/>
      <c r="R195" s="6"/>
      <c r="S195" s="6"/>
      <c r="T195" s="6"/>
      <c r="U195" s="6"/>
      <c r="V195" s="6"/>
      <c r="W195" s="6"/>
      <c r="X195" s="6"/>
      <c r="Y195" s="6"/>
      <c r="Z195" s="6"/>
    </row>
    <row r="196" ht="12.0" customHeight="1">
      <c r="A196" s="6"/>
      <c r="B196" s="6"/>
      <c r="C196" s="6"/>
      <c r="D196" s="7"/>
      <c r="E196" s="6"/>
      <c r="F196" s="6"/>
      <c r="G196" s="6"/>
      <c r="H196" s="6"/>
      <c r="I196" s="6"/>
      <c r="J196" s="6"/>
      <c r="K196" s="6"/>
      <c r="L196" s="6"/>
      <c r="M196" s="6"/>
      <c r="N196" s="6"/>
      <c r="O196" s="6"/>
      <c r="P196" s="6"/>
      <c r="Q196" s="6"/>
      <c r="R196" s="6"/>
      <c r="S196" s="6"/>
      <c r="T196" s="6"/>
      <c r="U196" s="6"/>
      <c r="V196" s="6"/>
      <c r="W196" s="6"/>
      <c r="X196" s="6"/>
      <c r="Y196" s="6"/>
      <c r="Z196" s="6"/>
    </row>
    <row r="197" ht="12.0" customHeight="1">
      <c r="A197" s="6"/>
      <c r="B197" s="6"/>
      <c r="C197" s="6"/>
      <c r="D197" s="7"/>
      <c r="E197" s="6"/>
      <c r="F197" s="6"/>
      <c r="G197" s="6"/>
      <c r="H197" s="6"/>
      <c r="I197" s="6"/>
      <c r="J197" s="6"/>
      <c r="K197" s="6"/>
      <c r="L197" s="6"/>
      <c r="M197" s="6"/>
      <c r="N197" s="6"/>
      <c r="O197" s="6"/>
      <c r="P197" s="6"/>
      <c r="Q197" s="6"/>
      <c r="R197" s="6"/>
      <c r="S197" s="6"/>
      <c r="T197" s="6"/>
      <c r="U197" s="6"/>
      <c r="V197" s="6"/>
      <c r="W197" s="6"/>
      <c r="X197" s="6"/>
      <c r="Y197" s="6"/>
      <c r="Z197" s="6"/>
    </row>
    <row r="198" ht="12.0" customHeight="1">
      <c r="A198" s="6"/>
      <c r="B198" s="6"/>
      <c r="C198" s="6"/>
      <c r="D198" s="7"/>
      <c r="E198" s="6"/>
      <c r="F198" s="6"/>
      <c r="G198" s="6"/>
      <c r="H198" s="6"/>
      <c r="I198" s="6"/>
      <c r="J198" s="6"/>
      <c r="K198" s="6"/>
      <c r="L198" s="6"/>
      <c r="M198" s="6"/>
      <c r="N198" s="6"/>
      <c r="O198" s="6"/>
      <c r="P198" s="6"/>
      <c r="Q198" s="6"/>
      <c r="R198" s="6"/>
      <c r="S198" s="6"/>
      <c r="T198" s="6"/>
      <c r="U198" s="6"/>
      <c r="V198" s="6"/>
      <c r="W198" s="6"/>
      <c r="X198" s="6"/>
      <c r="Y198" s="6"/>
      <c r="Z198" s="6"/>
    </row>
    <row r="199" ht="12.0" customHeight="1">
      <c r="A199" s="6"/>
      <c r="B199" s="6"/>
      <c r="C199" s="6"/>
      <c r="D199" s="7"/>
      <c r="E199" s="6"/>
      <c r="F199" s="6"/>
      <c r="G199" s="6"/>
      <c r="H199" s="6"/>
      <c r="I199" s="6"/>
      <c r="J199" s="6"/>
      <c r="K199" s="6"/>
      <c r="L199" s="6"/>
      <c r="M199" s="6"/>
      <c r="N199" s="6"/>
      <c r="O199" s="6"/>
      <c r="P199" s="6"/>
      <c r="Q199" s="6"/>
      <c r="R199" s="6"/>
      <c r="S199" s="6"/>
      <c r="T199" s="6"/>
      <c r="U199" s="6"/>
      <c r="V199" s="6"/>
      <c r="W199" s="6"/>
      <c r="X199" s="6"/>
      <c r="Y199" s="6"/>
      <c r="Z199" s="6"/>
    </row>
    <row r="200" ht="12.0" customHeight="1">
      <c r="A200" s="6"/>
      <c r="B200" s="6"/>
      <c r="C200" s="6"/>
      <c r="D200" s="7"/>
      <c r="E200" s="6"/>
      <c r="F200" s="6"/>
      <c r="G200" s="6"/>
      <c r="H200" s="6"/>
      <c r="I200" s="6"/>
      <c r="J200" s="6"/>
      <c r="K200" s="6"/>
      <c r="L200" s="6"/>
      <c r="M200" s="6"/>
      <c r="N200" s="6"/>
      <c r="O200" s="6"/>
      <c r="P200" s="6"/>
      <c r="Q200" s="6"/>
      <c r="R200" s="6"/>
      <c r="S200" s="6"/>
      <c r="T200" s="6"/>
      <c r="U200" s="6"/>
      <c r="V200" s="6"/>
      <c r="W200" s="6"/>
      <c r="X200" s="6"/>
      <c r="Y200" s="6"/>
      <c r="Z200" s="6"/>
    </row>
    <row r="201" ht="12.0" customHeight="1">
      <c r="A201" s="6"/>
      <c r="B201" s="6"/>
      <c r="C201" s="6"/>
      <c r="D201" s="7"/>
      <c r="E201" s="6"/>
      <c r="F201" s="6"/>
      <c r="G201" s="6"/>
      <c r="H201" s="6"/>
      <c r="I201" s="6"/>
      <c r="J201" s="6"/>
      <c r="K201" s="6"/>
      <c r="L201" s="6"/>
      <c r="M201" s="6"/>
      <c r="N201" s="6"/>
      <c r="O201" s="6"/>
      <c r="P201" s="6"/>
      <c r="Q201" s="6"/>
      <c r="R201" s="6"/>
      <c r="S201" s="6"/>
      <c r="T201" s="6"/>
      <c r="U201" s="6"/>
      <c r="V201" s="6"/>
      <c r="W201" s="6"/>
      <c r="X201" s="6"/>
      <c r="Y201" s="6"/>
      <c r="Z201" s="6"/>
    </row>
    <row r="202" ht="12.0" customHeight="1">
      <c r="A202" s="6"/>
      <c r="B202" s="6"/>
      <c r="C202" s="6"/>
      <c r="D202" s="7"/>
      <c r="E202" s="6"/>
      <c r="F202" s="6"/>
      <c r="G202" s="6"/>
      <c r="H202" s="6"/>
      <c r="I202" s="6"/>
      <c r="J202" s="6"/>
      <c r="K202" s="6"/>
      <c r="L202" s="6"/>
      <c r="M202" s="6"/>
      <c r="N202" s="6"/>
      <c r="O202" s="6"/>
      <c r="P202" s="6"/>
      <c r="Q202" s="6"/>
      <c r="R202" s="6"/>
      <c r="S202" s="6"/>
      <c r="T202" s="6"/>
      <c r="U202" s="6"/>
      <c r="V202" s="6"/>
      <c r="W202" s="6"/>
      <c r="X202" s="6"/>
      <c r="Y202" s="6"/>
      <c r="Z202" s="6"/>
    </row>
    <row r="203" ht="12.0" customHeight="1">
      <c r="A203" s="6"/>
      <c r="B203" s="6"/>
      <c r="C203" s="6"/>
      <c r="D203" s="7"/>
      <c r="E203" s="6"/>
      <c r="F203" s="6"/>
      <c r="G203" s="6"/>
      <c r="H203" s="6"/>
      <c r="I203" s="6"/>
      <c r="J203" s="6"/>
      <c r="K203" s="6"/>
      <c r="L203" s="6"/>
      <c r="M203" s="6"/>
      <c r="N203" s="6"/>
      <c r="O203" s="6"/>
      <c r="P203" s="6"/>
      <c r="Q203" s="6"/>
      <c r="R203" s="6"/>
      <c r="S203" s="6"/>
      <c r="T203" s="6"/>
      <c r="U203" s="6"/>
      <c r="V203" s="6"/>
      <c r="W203" s="6"/>
      <c r="X203" s="6"/>
      <c r="Y203" s="6"/>
      <c r="Z203" s="6"/>
    </row>
    <row r="204" ht="12.0" customHeight="1">
      <c r="A204" s="6"/>
      <c r="B204" s="6"/>
      <c r="C204" s="6"/>
      <c r="D204" s="7"/>
      <c r="E204" s="6"/>
      <c r="F204" s="6"/>
      <c r="G204" s="6"/>
      <c r="H204" s="6"/>
      <c r="I204" s="6"/>
      <c r="J204" s="6"/>
      <c r="K204" s="6"/>
      <c r="L204" s="6"/>
      <c r="M204" s="6"/>
      <c r="N204" s="6"/>
      <c r="O204" s="6"/>
      <c r="P204" s="6"/>
      <c r="Q204" s="6"/>
      <c r="R204" s="6"/>
      <c r="S204" s="6"/>
      <c r="T204" s="6"/>
      <c r="U204" s="6"/>
      <c r="V204" s="6"/>
      <c r="W204" s="6"/>
      <c r="X204" s="6"/>
      <c r="Y204" s="6"/>
      <c r="Z204" s="6"/>
    </row>
    <row r="205" ht="12.0" customHeight="1">
      <c r="A205" s="6"/>
      <c r="B205" s="6"/>
      <c r="C205" s="6"/>
      <c r="D205" s="7"/>
      <c r="E205" s="6"/>
      <c r="F205" s="6"/>
      <c r="G205" s="6"/>
      <c r="H205" s="6"/>
      <c r="I205" s="6"/>
      <c r="J205" s="6"/>
      <c r="K205" s="6"/>
      <c r="L205" s="6"/>
      <c r="M205" s="6"/>
      <c r="N205" s="6"/>
      <c r="O205" s="6"/>
      <c r="P205" s="6"/>
      <c r="Q205" s="6"/>
      <c r="R205" s="6"/>
      <c r="S205" s="6"/>
      <c r="T205" s="6"/>
      <c r="U205" s="6"/>
      <c r="V205" s="6"/>
      <c r="W205" s="6"/>
      <c r="X205" s="6"/>
      <c r="Y205" s="6"/>
      <c r="Z205" s="6"/>
    </row>
    <row r="206" ht="12.0" customHeight="1">
      <c r="A206" s="6"/>
      <c r="B206" s="6"/>
      <c r="C206" s="6"/>
      <c r="D206" s="7"/>
      <c r="E206" s="6"/>
      <c r="F206" s="6"/>
      <c r="G206" s="6"/>
      <c r="H206" s="6"/>
      <c r="I206" s="6"/>
      <c r="J206" s="6"/>
      <c r="K206" s="6"/>
      <c r="L206" s="6"/>
      <c r="M206" s="6"/>
      <c r="N206" s="6"/>
      <c r="O206" s="6"/>
      <c r="P206" s="6"/>
      <c r="Q206" s="6"/>
      <c r="R206" s="6"/>
      <c r="S206" s="6"/>
      <c r="T206" s="6"/>
      <c r="U206" s="6"/>
      <c r="V206" s="6"/>
      <c r="W206" s="6"/>
      <c r="X206" s="6"/>
      <c r="Y206" s="6"/>
      <c r="Z206" s="6"/>
    </row>
    <row r="207" ht="12.0" customHeight="1">
      <c r="A207" s="6"/>
      <c r="B207" s="6"/>
      <c r="C207" s="6"/>
      <c r="D207" s="7"/>
      <c r="E207" s="6"/>
      <c r="F207" s="6"/>
      <c r="G207" s="6"/>
      <c r="H207" s="6"/>
      <c r="I207" s="6"/>
      <c r="J207" s="6"/>
      <c r="K207" s="6"/>
      <c r="L207" s="6"/>
      <c r="M207" s="6"/>
      <c r="N207" s="6"/>
      <c r="O207" s="6"/>
      <c r="P207" s="6"/>
      <c r="Q207" s="6"/>
      <c r="R207" s="6"/>
      <c r="S207" s="6"/>
      <c r="T207" s="6"/>
      <c r="U207" s="6"/>
      <c r="V207" s="6"/>
      <c r="W207" s="6"/>
      <c r="X207" s="6"/>
      <c r="Y207" s="6"/>
      <c r="Z207" s="6"/>
    </row>
    <row r="208" ht="12.0" customHeight="1">
      <c r="A208" s="6"/>
      <c r="B208" s="6"/>
      <c r="C208" s="6"/>
      <c r="D208" s="7"/>
      <c r="E208" s="6"/>
      <c r="F208" s="6"/>
      <c r="G208" s="6"/>
      <c r="H208" s="6"/>
      <c r="I208" s="6"/>
      <c r="J208" s="6"/>
      <c r="K208" s="6"/>
      <c r="L208" s="6"/>
      <c r="M208" s="6"/>
      <c r="N208" s="6"/>
      <c r="O208" s="6"/>
      <c r="P208" s="6"/>
      <c r="Q208" s="6"/>
      <c r="R208" s="6"/>
      <c r="S208" s="6"/>
      <c r="T208" s="6"/>
      <c r="U208" s="6"/>
      <c r="V208" s="6"/>
      <c r="W208" s="6"/>
      <c r="X208" s="6"/>
      <c r="Y208" s="6"/>
      <c r="Z208" s="6"/>
    </row>
    <row r="209" ht="12.0" customHeight="1">
      <c r="A209" s="6"/>
      <c r="B209" s="6"/>
      <c r="C209" s="6"/>
      <c r="D209" s="7"/>
      <c r="E209" s="6"/>
      <c r="F209" s="6"/>
      <c r="G209" s="6"/>
      <c r="H209" s="6"/>
      <c r="I209" s="6"/>
      <c r="J209" s="6"/>
      <c r="K209" s="6"/>
      <c r="L209" s="6"/>
      <c r="M209" s="6"/>
      <c r="N209" s="6"/>
      <c r="O209" s="6"/>
      <c r="P209" s="6"/>
      <c r="Q209" s="6"/>
      <c r="R209" s="6"/>
      <c r="S209" s="6"/>
      <c r="T209" s="6"/>
      <c r="U209" s="6"/>
      <c r="V209" s="6"/>
      <c r="W209" s="6"/>
      <c r="X209" s="6"/>
      <c r="Y209" s="6"/>
      <c r="Z209" s="6"/>
    </row>
    <row r="210" ht="12.0" customHeight="1">
      <c r="A210" s="6"/>
      <c r="B210" s="6"/>
      <c r="C210" s="6"/>
      <c r="D210" s="7"/>
      <c r="E210" s="6"/>
      <c r="F210" s="6"/>
      <c r="G210" s="6"/>
      <c r="H210" s="6"/>
      <c r="I210" s="6"/>
      <c r="J210" s="6"/>
      <c r="K210" s="6"/>
      <c r="L210" s="6"/>
      <c r="M210" s="6"/>
      <c r="N210" s="6"/>
      <c r="O210" s="6"/>
      <c r="P210" s="6"/>
      <c r="Q210" s="6"/>
      <c r="R210" s="6"/>
      <c r="S210" s="6"/>
      <c r="T210" s="6"/>
      <c r="U210" s="6"/>
      <c r="V210" s="6"/>
      <c r="W210" s="6"/>
      <c r="X210" s="6"/>
      <c r="Y210" s="6"/>
      <c r="Z210" s="6"/>
    </row>
    <row r="211" ht="12.0" customHeight="1">
      <c r="A211" s="6"/>
      <c r="B211" s="6"/>
      <c r="C211" s="6"/>
      <c r="D211" s="7"/>
      <c r="E211" s="6"/>
      <c r="F211" s="6"/>
      <c r="G211" s="6"/>
      <c r="H211" s="6"/>
      <c r="I211" s="6"/>
      <c r="J211" s="6"/>
      <c r="K211" s="6"/>
      <c r="L211" s="6"/>
      <c r="M211" s="6"/>
      <c r="N211" s="6"/>
      <c r="O211" s="6"/>
      <c r="P211" s="6"/>
      <c r="Q211" s="6"/>
      <c r="R211" s="6"/>
      <c r="S211" s="6"/>
      <c r="T211" s="6"/>
      <c r="U211" s="6"/>
      <c r="V211" s="6"/>
      <c r="W211" s="6"/>
      <c r="X211" s="6"/>
      <c r="Y211" s="6"/>
      <c r="Z211" s="6"/>
    </row>
    <row r="212" ht="12.0" customHeight="1">
      <c r="A212" s="6"/>
      <c r="B212" s="6"/>
      <c r="C212" s="6"/>
      <c r="D212" s="7"/>
      <c r="E212" s="6"/>
      <c r="F212" s="6"/>
      <c r="G212" s="6"/>
      <c r="H212" s="6"/>
      <c r="I212" s="6"/>
      <c r="J212" s="6"/>
      <c r="K212" s="6"/>
      <c r="L212" s="6"/>
      <c r="M212" s="6"/>
      <c r="N212" s="6"/>
      <c r="O212" s="6"/>
      <c r="P212" s="6"/>
      <c r="Q212" s="6"/>
      <c r="R212" s="6"/>
      <c r="S212" s="6"/>
      <c r="T212" s="6"/>
      <c r="U212" s="6"/>
      <c r="V212" s="6"/>
      <c r="W212" s="6"/>
      <c r="X212" s="6"/>
      <c r="Y212" s="6"/>
      <c r="Z212" s="6"/>
    </row>
    <row r="213" ht="12.0" customHeight="1">
      <c r="A213" s="6"/>
      <c r="B213" s="6"/>
      <c r="C213" s="6"/>
      <c r="D213" s="7"/>
      <c r="E213" s="6"/>
      <c r="F213" s="6"/>
      <c r="G213" s="6"/>
      <c r="H213" s="6"/>
      <c r="I213" s="6"/>
      <c r="J213" s="6"/>
      <c r="K213" s="6"/>
      <c r="L213" s="6"/>
      <c r="M213" s="6"/>
      <c r="N213" s="6"/>
      <c r="O213" s="6"/>
      <c r="P213" s="6"/>
      <c r="Q213" s="6"/>
      <c r="R213" s="6"/>
      <c r="S213" s="6"/>
      <c r="T213" s="6"/>
      <c r="U213" s="6"/>
      <c r="V213" s="6"/>
      <c r="W213" s="6"/>
      <c r="X213" s="6"/>
      <c r="Y213" s="6"/>
      <c r="Z213" s="6"/>
    </row>
    <row r="214" ht="12.0" customHeight="1">
      <c r="A214" s="6"/>
      <c r="B214" s="6"/>
      <c r="C214" s="6"/>
      <c r="D214" s="7"/>
      <c r="E214" s="6"/>
      <c r="F214" s="6"/>
      <c r="G214" s="6"/>
      <c r="H214" s="6"/>
      <c r="I214" s="6"/>
      <c r="J214" s="6"/>
      <c r="K214" s="6"/>
      <c r="L214" s="6"/>
      <c r="M214" s="6"/>
      <c r="N214" s="6"/>
      <c r="O214" s="6"/>
      <c r="P214" s="6"/>
      <c r="Q214" s="6"/>
      <c r="R214" s="6"/>
      <c r="S214" s="6"/>
      <c r="T214" s="6"/>
      <c r="U214" s="6"/>
      <c r="V214" s="6"/>
      <c r="W214" s="6"/>
      <c r="X214" s="6"/>
      <c r="Y214" s="6"/>
      <c r="Z214" s="6"/>
    </row>
    <row r="215" ht="12.0" customHeight="1">
      <c r="A215" s="6"/>
      <c r="B215" s="6"/>
      <c r="C215" s="6"/>
      <c r="D215" s="7"/>
      <c r="E215" s="6"/>
      <c r="F215" s="6"/>
      <c r="G215" s="6"/>
      <c r="H215" s="6"/>
      <c r="I215" s="6"/>
      <c r="J215" s="6"/>
      <c r="K215" s="6"/>
      <c r="L215" s="6"/>
      <c r="M215" s="6"/>
      <c r="N215" s="6"/>
      <c r="O215" s="6"/>
      <c r="P215" s="6"/>
      <c r="Q215" s="6"/>
      <c r="R215" s="6"/>
      <c r="S215" s="6"/>
      <c r="T215" s="6"/>
      <c r="U215" s="6"/>
      <c r="V215" s="6"/>
      <c r="W215" s="6"/>
      <c r="X215" s="6"/>
      <c r="Y215" s="6"/>
      <c r="Z215" s="6"/>
    </row>
    <row r="216" ht="12.0" customHeight="1">
      <c r="A216" s="6"/>
      <c r="B216" s="6"/>
      <c r="C216" s="6"/>
      <c r="D216" s="7"/>
      <c r="E216" s="6"/>
      <c r="F216" s="6"/>
      <c r="G216" s="6"/>
      <c r="H216" s="6"/>
      <c r="I216" s="6"/>
      <c r="J216" s="6"/>
      <c r="K216" s="6"/>
      <c r="L216" s="6"/>
      <c r="M216" s="6"/>
      <c r="N216" s="6"/>
      <c r="O216" s="6"/>
      <c r="P216" s="6"/>
      <c r="Q216" s="6"/>
      <c r="R216" s="6"/>
      <c r="S216" s="6"/>
      <c r="T216" s="6"/>
      <c r="U216" s="6"/>
      <c r="V216" s="6"/>
      <c r="W216" s="6"/>
      <c r="X216" s="6"/>
      <c r="Y216" s="6"/>
      <c r="Z216" s="6"/>
    </row>
    <row r="217" ht="12.0" customHeight="1">
      <c r="A217" s="6"/>
      <c r="B217" s="6"/>
      <c r="C217" s="6"/>
      <c r="D217" s="7"/>
      <c r="E217" s="6"/>
      <c r="F217" s="6"/>
      <c r="G217" s="6"/>
      <c r="H217" s="6"/>
      <c r="I217" s="6"/>
      <c r="J217" s="6"/>
      <c r="K217" s="6"/>
      <c r="L217" s="6"/>
      <c r="M217" s="6"/>
      <c r="N217" s="6"/>
      <c r="O217" s="6"/>
      <c r="P217" s="6"/>
      <c r="Q217" s="6"/>
      <c r="R217" s="6"/>
      <c r="S217" s="6"/>
      <c r="T217" s="6"/>
      <c r="U217" s="6"/>
      <c r="V217" s="6"/>
      <c r="W217" s="6"/>
      <c r="X217" s="6"/>
      <c r="Y217" s="6"/>
      <c r="Z217" s="6"/>
    </row>
    <row r="218" ht="12.0" customHeight="1">
      <c r="A218" s="6"/>
      <c r="B218" s="6"/>
      <c r="C218" s="6"/>
      <c r="D218" s="7"/>
      <c r="E218" s="6"/>
      <c r="F218" s="6"/>
      <c r="G218" s="6"/>
      <c r="H218" s="6"/>
      <c r="I218" s="6"/>
      <c r="J218" s="6"/>
      <c r="K218" s="6"/>
      <c r="L218" s="6"/>
      <c r="M218" s="6"/>
      <c r="N218" s="6"/>
      <c r="O218" s="6"/>
      <c r="P218" s="6"/>
      <c r="Q218" s="6"/>
      <c r="R218" s="6"/>
      <c r="S218" s="6"/>
      <c r="T218" s="6"/>
      <c r="U218" s="6"/>
      <c r="V218" s="6"/>
      <c r="W218" s="6"/>
      <c r="X218" s="6"/>
      <c r="Y218" s="6"/>
      <c r="Z218" s="6"/>
    </row>
    <row r="219" ht="12.0" customHeight="1">
      <c r="A219" s="6"/>
      <c r="B219" s="6"/>
      <c r="C219" s="6"/>
      <c r="D219" s="7"/>
      <c r="E219" s="6"/>
      <c r="F219" s="6"/>
      <c r="G219" s="6"/>
      <c r="H219" s="6"/>
      <c r="I219" s="6"/>
      <c r="J219" s="6"/>
      <c r="K219" s="6"/>
      <c r="L219" s="6"/>
      <c r="M219" s="6"/>
      <c r="N219" s="6"/>
      <c r="O219" s="6"/>
      <c r="P219" s="6"/>
      <c r="Q219" s="6"/>
      <c r="R219" s="6"/>
      <c r="S219" s="6"/>
      <c r="T219" s="6"/>
      <c r="U219" s="6"/>
      <c r="V219" s="6"/>
      <c r="W219" s="6"/>
      <c r="X219" s="6"/>
      <c r="Y219" s="6"/>
      <c r="Z219" s="6"/>
    </row>
    <row r="220" ht="12.0" customHeight="1">
      <c r="A220" s="6"/>
      <c r="B220" s="6"/>
      <c r="C220" s="6"/>
      <c r="D220" s="7"/>
      <c r="E220" s="6"/>
      <c r="F220" s="6"/>
      <c r="G220" s="6"/>
      <c r="H220" s="6"/>
      <c r="I220" s="6"/>
      <c r="J220" s="6"/>
      <c r="K220" s="6"/>
      <c r="L220" s="6"/>
      <c r="M220" s="6"/>
      <c r="N220" s="6"/>
      <c r="O220" s="6"/>
      <c r="P220" s="6"/>
      <c r="Q220" s="6"/>
      <c r="R220" s="6"/>
      <c r="S220" s="6"/>
      <c r="T220" s="6"/>
      <c r="U220" s="6"/>
      <c r="V220" s="6"/>
      <c r="W220" s="6"/>
      <c r="X220" s="6"/>
      <c r="Y220" s="6"/>
      <c r="Z220" s="6"/>
    </row>
    <row r="221" ht="12.0" customHeight="1">
      <c r="A221" s="6"/>
      <c r="B221" s="6"/>
      <c r="C221" s="6"/>
      <c r="D221" s="7"/>
      <c r="E221" s="6"/>
      <c r="F221" s="6"/>
      <c r="G221" s="6"/>
      <c r="H221" s="6"/>
      <c r="I221" s="6"/>
      <c r="J221" s="6"/>
      <c r="K221" s="6"/>
      <c r="L221" s="6"/>
      <c r="M221" s="6"/>
      <c r="N221" s="6"/>
      <c r="O221" s="6"/>
      <c r="P221" s="6"/>
      <c r="Q221" s="6"/>
      <c r="R221" s="6"/>
      <c r="S221" s="6"/>
      <c r="T221" s="6"/>
      <c r="U221" s="6"/>
      <c r="V221" s="6"/>
      <c r="W221" s="6"/>
      <c r="X221" s="6"/>
      <c r="Y221" s="6"/>
      <c r="Z221" s="6"/>
    </row>
    <row r="222" ht="12.0" customHeight="1">
      <c r="A222" s="6"/>
      <c r="B222" s="6"/>
      <c r="C222" s="6"/>
      <c r="D222" s="7"/>
      <c r="E222" s="6"/>
      <c r="F222" s="6"/>
      <c r="G222" s="6"/>
      <c r="H222" s="6"/>
      <c r="I222" s="6"/>
      <c r="J222" s="6"/>
      <c r="K222" s="6"/>
      <c r="L222" s="6"/>
      <c r="M222" s="6"/>
      <c r="N222" s="6"/>
      <c r="O222" s="6"/>
      <c r="P222" s="6"/>
      <c r="Q222" s="6"/>
      <c r="R222" s="6"/>
      <c r="S222" s="6"/>
      <c r="T222" s="6"/>
      <c r="U222" s="6"/>
      <c r="V222" s="6"/>
      <c r="W222" s="6"/>
      <c r="X222" s="6"/>
      <c r="Y222" s="6"/>
      <c r="Z222" s="6"/>
    </row>
    <row r="223" ht="12.0" customHeight="1">
      <c r="A223" s="6"/>
      <c r="B223" s="6"/>
      <c r="C223" s="6"/>
      <c r="D223" s="7"/>
      <c r="E223" s="6"/>
      <c r="F223" s="6"/>
      <c r="G223" s="6"/>
      <c r="H223" s="6"/>
      <c r="I223" s="6"/>
      <c r="J223" s="6"/>
      <c r="K223" s="6"/>
      <c r="L223" s="6"/>
      <c r="M223" s="6"/>
      <c r="N223" s="6"/>
      <c r="O223" s="6"/>
      <c r="P223" s="6"/>
      <c r="Q223" s="6"/>
      <c r="R223" s="6"/>
      <c r="S223" s="6"/>
      <c r="T223" s="6"/>
      <c r="U223" s="6"/>
      <c r="V223" s="6"/>
      <c r="W223" s="6"/>
      <c r="X223" s="6"/>
      <c r="Y223" s="6"/>
      <c r="Z223" s="6"/>
    </row>
    <row r="224" ht="12.0" customHeight="1">
      <c r="A224" s="6"/>
      <c r="B224" s="6"/>
      <c r="C224" s="6"/>
      <c r="D224" s="7"/>
      <c r="E224" s="6"/>
      <c r="F224" s="6"/>
      <c r="G224" s="6"/>
      <c r="H224" s="6"/>
      <c r="I224" s="6"/>
      <c r="J224" s="6"/>
      <c r="K224" s="6"/>
      <c r="L224" s="6"/>
      <c r="M224" s="6"/>
      <c r="N224" s="6"/>
      <c r="O224" s="6"/>
      <c r="P224" s="6"/>
      <c r="Q224" s="6"/>
      <c r="R224" s="6"/>
      <c r="S224" s="6"/>
      <c r="T224" s="6"/>
      <c r="U224" s="6"/>
      <c r="V224" s="6"/>
      <c r="W224" s="6"/>
      <c r="X224" s="6"/>
      <c r="Y224" s="6"/>
      <c r="Z224" s="6"/>
    </row>
    <row r="225" ht="12.0" customHeight="1">
      <c r="A225" s="6"/>
      <c r="B225" s="6"/>
      <c r="C225" s="6"/>
      <c r="D225" s="7"/>
      <c r="E225" s="6"/>
      <c r="F225" s="6"/>
      <c r="G225" s="6"/>
      <c r="H225" s="6"/>
      <c r="I225" s="6"/>
      <c r="J225" s="6"/>
      <c r="K225" s="6"/>
      <c r="L225" s="6"/>
      <c r="M225" s="6"/>
      <c r="N225" s="6"/>
      <c r="O225" s="6"/>
      <c r="P225" s="6"/>
      <c r="Q225" s="6"/>
      <c r="R225" s="6"/>
      <c r="S225" s="6"/>
      <c r="T225" s="6"/>
      <c r="U225" s="6"/>
      <c r="V225" s="6"/>
      <c r="W225" s="6"/>
      <c r="X225" s="6"/>
      <c r="Y225" s="6"/>
      <c r="Z225" s="6"/>
    </row>
    <row r="226" ht="12.0" customHeight="1">
      <c r="A226" s="6"/>
      <c r="B226" s="6"/>
      <c r="C226" s="6"/>
      <c r="D226" s="7"/>
      <c r="E226" s="6"/>
      <c r="F226" s="6"/>
      <c r="G226" s="6"/>
      <c r="H226" s="6"/>
      <c r="I226" s="6"/>
      <c r="J226" s="6"/>
      <c r="K226" s="6"/>
      <c r="L226" s="6"/>
      <c r="M226" s="6"/>
      <c r="N226" s="6"/>
      <c r="O226" s="6"/>
      <c r="P226" s="6"/>
      <c r="Q226" s="6"/>
      <c r="R226" s="6"/>
      <c r="S226" s="6"/>
      <c r="T226" s="6"/>
      <c r="U226" s="6"/>
      <c r="V226" s="6"/>
      <c r="W226" s="6"/>
      <c r="X226" s="6"/>
      <c r="Y226" s="6"/>
      <c r="Z226" s="6"/>
    </row>
    <row r="227" ht="12.0" customHeight="1">
      <c r="A227" s="6"/>
      <c r="B227" s="6"/>
      <c r="C227" s="6"/>
      <c r="D227" s="7"/>
      <c r="E227" s="6"/>
      <c r="F227" s="6"/>
      <c r="G227" s="6"/>
      <c r="H227" s="6"/>
      <c r="I227" s="6"/>
      <c r="J227" s="6"/>
      <c r="K227" s="6"/>
      <c r="L227" s="6"/>
      <c r="M227" s="6"/>
      <c r="N227" s="6"/>
      <c r="O227" s="6"/>
      <c r="P227" s="6"/>
      <c r="Q227" s="6"/>
      <c r="R227" s="6"/>
      <c r="S227" s="6"/>
      <c r="T227" s="6"/>
      <c r="U227" s="6"/>
      <c r="V227" s="6"/>
      <c r="W227" s="6"/>
      <c r="X227" s="6"/>
      <c r="Y227" s="6"/>
      <c r="Z227" s="6"/>
    </row>
    <row r="228" ht="12.0" customHeight="1">
      <c r="A228" s="6"/>
      <c r="B228" s="6"/>
      <c r="C228" s="6"/>
      <c r="D228" s="7"/>
      <c r="E228" s="6"/>
      <c r="F228" s="6"/>
      <c r="G228" s="6"/>
      <c r="H228" s="6"/>
      <c r="I228" s="6"/>
      <c r="J228" s="6"/>
      <c r="K228" s="6"/>
      <c r="L228" s="6"/>
      <c r="M228" s="6"/>
      <c r="N228" s="6"/>
      <c r="O228" s="6"/>
      <c r="P228" s="6"/>
      <c r="Q228" s="6"/>
      <c r="R228" s="6"/>
      <c r="S228" s="6"/>
      <c r="T228" s="6"/>
      <c r="U228" s="6"/>
      <c r="V228" s="6"/>
      <c r="W228" s="6"/>
      <c r="X228" s="6"/>
      <c r="Y228" s="6"/>
      <c r="Z228" s="6"/>
    </row>
    <row r="229" ht="12.0" customHeight="1">
      <c r="A229" s="6"/>
      <c r="B229" s="6"/>
      <c r="C229" s="6"/>
      <c r="D229" s="7"/>
      <c r="E229" s="6"/>
      <c r="F229" s="6"/>
      <c r="G229" s="6"/>
      <c r="H229" s="6"/>
      <c r="I229" s="6"/>
      <c r="J229" s="6"/>
      <c r="K229" s="6"/>
      <c r="L229" s="6"/>
      <c r="M229" s="6"/>
      <c r="N229" s="6"/>
      <c r="O229" s="6"/>
      <c r="P229" s="6"/>
      <c r="Q229" s="6"/>
      <c r="R229" s="6"/>
      <c r="S229" s="6"/>
      <c r="T229" s="6"/>
      <c r="U229" s="6"/>
      <c r="V229" s="6"/>
      <c r="W229" s="6"/>
      <c r="X229" s="6"/>
      <c r="Y229" s="6"/>
      <c r="Z229" s="6"/>
    </row>
    <row r="230" ht="12.0" customHeight="1">
      <c r="A230" s="6"/>
      <c r="B230" s="6"/>
      <c r="C230" s="6"/>
      <c r="D230" s="7"/>
      <c r="E230" s="6"/>
      <c r="F230" s="6"/>
      <c r="G230" s="6"/>
      <c r="H230" s="6"/>
      <c r="I230" s="6"/>
      <c r="J230" s="6"/>
      <c r="K230" s="6"/>
      <c r="L230" s="6"/>
      <c r="M230" s="6"/>
      <c r="N230" s="6"/>
      <c r="O230" s="6"/>
      <c r="P230" s="6"/>
      <c r="Q230" s="6"/>
      <c r="R230" s="6"/>
      <c r="S230" s="6"/>
      <c r="T230" s="6"/>
      <c r="U230" s="6"/>
      <c r="V230" s="6"/>
      <c r="W230" s="6"/>
      <c r="X230" s="6"/>
      <c r="Y230" s="6"/>
      <c r="Z230" s="6"/>
    </row>
    <row r="231" ht="12.0" customHeight="1">
      <c r="A231" s="6"/>
      <c r="B231" s="6"/>
      <c r="C231" s="6"/>
      <c r="D231" s="7"/>
      <c r="E231" s="6"/>
      <c r="F231" s="6"/>
      <c r="G231" s="6"/>
      <c r="H231" s="6"/>
      <c r="I231" s="6"/>
      <c r="J231" s="6"/>
      <c r="K231" s="6"/>
      <c r="L231" s="6"/>
      <c r="M231" s="6"/>
      <c r="N231" s="6"/>
      <c r="O231" s="6"/>
      <c r="P231" s="6"/>
      <c r="Q231" s="6"/>
      <c r="R231" s="6"/>
      <c r="S231" s="6"/>
      <c r="T231" s="6"/>
      <c r="U231" s="6"/>
      <c r="V231" s="6"/>
      <c r="W231" s="6"/>
      <c r="X231" s="6"/>
      <c r="Y231" s="6"/>
      <c r="Z231" s="6"/>
    </row>
    <row r="232" ht="12.0" customHeight="1">
      <c r="A232" s="6"/>
      <c r="B232" s="6"/>
      <c r="C232" s="6"/>
      <c r="D232" s="7"/>
      <c r="E232" s="6"/>
      <c r="F232" s="6"/>
      <c r="G232" s="6"/>
      <c r="H232" s="6"/>
      <c r="I232" s="6"/>
      <c r="J232" s="6"/>
      <c r="K232" s="6"/>
      <c r="L232" s="6"/>
      <c r="M232" s="6"/>
      <c r="N232" s="6"/>
      <c r="O232" s="6"/>
      <c r="P232" s="6"/>
      <c r="Q232" s="6"/>
      <c r="R232" s="6"/>
      <c r="S232" s="6"/>
      <c r="T232" s="6"/>
      <c r="U232" s="6"/>
      <c r="V232" s="6"/>
      <c r="W232" s="6"/>
      <c r="X232" s="6"/>
      <c r="Y232" s="6"/>
      <c r="Z232" s="6"/>
    </row>
    <row r="233" ht="12.0" customHeight="1">
      <c r="A233" s="6"/>
      <c r="B233" s="6"/>
      <c r="C233" s="6"/>
      <c r="D233" s="7"/>
      <c r="E233" s="6"/>
      <c r="F233" s="6"/>
      <c r="G233" s="6"/>
      <c r="H233" s="6"/>
      <c r="I233" s="6"/>
      <c r="J233" s="6"/>
      <c r="K233" s="6"/>
      <c r="L233" s="6"/>
      <c r="M233" s="6"/>
      <c r="N233" s="6"/>
      <c r="O233" s="6"/>
      <c r="P233" s="6"/>
      <c r="Q233" s="6"/>
      <c r="R233" s="6"/>
      <c r="S233" s="6"/>
      <c r="T233" s="6"/>
      <c r="U233" s="6"/>
      <c r="V233" s="6"/>
      <c r="W233" s="6"/>
      <c r="X233" s="6"/>
      <c r="Y233" s="6"/>
      <c r="Z233" s="6"/>
    </row>
    <row r="234" ht="12.0" customHeight="1">
      <c r="A234" s="6"/>
      <c r="B234" s="6"/>
      <c r="C234" s="6"/>
      <c r="D234" s="7"/>
      <c r="E234" s="6"/>
      <c r="F234" s="6"/>
      <c r="G234" s="6"/>
      <c r="H234" s="6"/>
      <c r="I234" s="6"/>
      <c r="J234" s="6"/>
      <c r="K234" s="6"/>
      <c r="L234" s="6"/>
      <c r="M234" s="6"/>
      <c r="N234" s="6"/>
      <c r="O234" s="6"/>
      <c r="P234" s="6"/>
      <c r="Q234" s="6"/>
      <c r="R234" s="6"/>
      <c r="S234" s="6"/>
      <c r="T234" s="6"/>
      <c r="U234" s="6"/>
      <c r="V234" s="6"/>
      <c r="W234" s="6"/>
      <c r="X234" s="6"/>
      <c r="Y234" s="6"/>
      <c r="Z234" s="6"/>
    </row>
    <row r="235" ht="12.0" customHeight="1">
      <c r="A235" s="6"/>
      <c r="B235" s="6"/>
      <c r="C235" s="6"/>
      <c r="D235" s="7"/>
      <c r="E235" s="6"/>
      <c r="F235" s="6"/>
      <c r="G235" s="6"/>
      <c r="H235" s="6"/>
      <c r="I235" s="6"/>
      <c r="J235" s="6"/>
      <c r="K235" s="6"/>
      <c r="L235" s="6"/>
      <c r="M235" s="6"/>
      <c r="N235" s="6"/>
      <c r="O235" s="6"/>
      <c r="P235" s="6"/>
      <c r="Q235" s="6"/>
      <c r="R235" s="6"/>
      <c r="S235" s="6"/>
      <c r="T235" s="6"/>
      <c r="U235" s="6"/>
      <c r="V235" s="6"/>
      <c r="W235" s="6"/>
      <c r="X235" s="6"/>
      <c r="Y235" s="6"/>
      <c r="Z235" s="6"/>
    </row>
    <row r="236" ht="12.0" customHeight="1">
      <c r="A236" s="6"/>
      <c r="B236" s="6"/>
      <c r="C236" s="6"/>
      <c r="D236" s="7"/>
      <c r="E236" s="6"/>
      <c r="F236" s="6"/>
      <c r="G236" s="6"/>
      <c r="H236" s="6"/>
      <c r="I236" s="6"/>
      <c r="J236" s="6"/>
      <c r="K236" s="6"/>
      <c r="L236" s="6"/>
      <c r="M236" s="6"/>
      <c r="N236" s="6"/>
      <c r="O236" s="6"/>
      <c r="P236" s="6"/>
      <c r="Q236" s="6"/>
      <c r="R236" s="6"/>
      <c r="S236" s="6"/>
      <c r="T236" s="6"/>
      <c r="U236" s="6"/>
      <c r="V236" s="6"/>
      <c r="W236" s="6"/>
      <c r="X236" s="6"/>
      <c r="Y236" s="6"/>
      <c r="Z236" s="6"/>
    </row>
    <row r="237" ht="12.0" customHeight="1">
      <c r="A237" s="6"/>
      <c r="B237" s="6"/>
      <c r="C237" s="6"/>
      <c r="D237" s="7"/>
      <c r="E237" s="6"/>
      <c r="F237" s="6"/>
      <c r="G237" s="6"/>
      <c r="H237" s="6"/>
      <c r="I237" s="6"/>
      <c r="J237" s="6"/>
      <c r="K237" s="6"/>
      <c r="L237" s="6"/>
      <c r="M237" s="6"/>
      <c r="N237" s="6"/>
      <c r="O237" s="6"/>
      <c r="P237" s="6"/>
      <c r="Q237" s="6"/>
      <c r="R237" s="6"/>
      <c r="S237" s="6"/>
      <c r="T237" s="6"/>
      <c r="U237" s="6"/>
      <c r="V237" s="6"/>
      <c r="W237" s="6"/>
      <c r="X237" s="6"/>
      <c r="Y237" s="6"/>
      <c r="Z237" s="6"/>
    </row>
    <row r="238" ht="12.0" customHeight="1">
      <c r="A238" s="6"/>
      <c r="B238" s="6"/>
      <c r="C238" s="6"/>
      <c r="D238" s="7"/>
      <c r="E238" s="6"/>
      <c r="F238" s="6"/>
      <c r="G238" s="6"/>
      <c r="H238" s="6"/>
      <c r="I238" s="6"/>
      <c r="J238" s="6"/>
      <c r="K238" s="6"/>
      <c r="L238" s="6"/>
      <c r="M238" s="6"/>
      <c r="N238" s="6"/>
      <c r="O238" s="6"/>
      <c r="P238" s="6"/>
      <c r="Q238" s="6"/>
      <c r="R238" s="6"/>
      <c r="S238" s="6"/>
      <c r="T238" s="6"/>
      <c r="U238" s="6"/>
      <c r="V238" s="6"/>
      <c r="W238" s="6"/>
      <c r="X238" s="6"/>
      <c r="Y238" s="6"/>
      <c r="Z238" s="6"/>
    </row>
    <row r="239" ht="12.0" customHeight="1">
      <c r="A239" s="6"/>
      <c r="B239" s="6"/>
      <c r="C239" s="6"/>
      <c r="D239" s="7"/>
      <c r="E239" s="6"/>
      <c r="F239" s="6"/>
      <c r="G239" s="6"/>
      <c r="H239" s="6"/>
      <c r="I239" s="6"/>
      <c r="J239" s="6"/>
      <c r="K239" s="6"/>
      <c r="L239" s="6"/>
      <c r="M239" s="6"/>
      <c r="N239" s="6"/>
      <c r="O239" s="6"/>
      <c r="P239" s="6"/>
      <c r="Q239" s="6"/>
      <c r="R239" s="6"/>
      <c r="S239" s="6"/>
      <c r="T239" s="6"/>
      <c r="U239" s="6"/>
      <c r="V239" s="6"/>
      <c r="W239" s="6"/>
      <c r="X239" s="6"/>
      <c r="Y239" s="6"/>
      <c r="Z239" s="6"/>
    </row>
    <row r="240" ht="12.0" customHeight="1">
      <c r="A240" s="6"/>
      <c r="B240" s="6"/>
      <c r="C240" s="6"/>
      <c r="D240" s="7"/>
      <c r="E240" s="6"/>
      <c r="F240" s="6"/>
      <c r="G240" s="6"/>
      <c r="H240" s="6"/>
      <c r="I240" s="6"/>
      <c r="J240" s="6"/>
      <c r="K240" s="6"/>
      <c r="L240" s="6"/>
      <c r="M240" s="6"/>
      <c r="N240" s="6"/>
      <c r="O240" s="6"/>
      <c r="P240" s="6"/>
      <c r="Q240" s="6"/>
      <c r="R240" s="6"/>
      <c r="S240" s="6"/>
      <c r="T240" s="6"/>
      <c r="U240" s="6"/>
      <c r="V240" s="6"/>
      <c r="W240" s="6"/>
      <c r="X240" s="6"/>
      <c r="Y240" s="6"/>
      <c r="Z240" s="6"/>
    </row>
    <row r="241" ht="12.0" customHeight="1">
      <c r="A241" s="6"/>
      <c r="B241" s="6"/>
      <c r="C241" s="6"/>
      <c r="D241" s="7"/>
      <c r="E241" s="6"/>
      <c r="F241" s="6"/>
      <c r="G241" s="6"/>
      <c r="H241" s="6"/>
      <c r="I241" s="6"/>
      <c r="J241" s="6"/>
      <c r="K241" s="6"/>
      <c r="L241" s="6"/>
      <c r="M241" s="6"/>
      <c r="N241" s="6"/>
      <c r="O241" s="6"/>
      <c r="P241" s="6"/>
      <c r="Q241" s="6"/>
      <c r="R241" s="6"/>
      <c r="S241" s="6"/>
      <c r="T241" s="6"/>
      <c r="U241" s="6"/>
      <c r="V241" s="6"/>
      <c r="W241" s="6"/>
      <c r="X241" s="6"/>
      <c r="Y241" s="6"/>
      <c r="Z241" s="6"/>
    </row>
    <row r="242" ht="12.0" customHeight="1">
      <c r="A242" s="6"/>
      <c r="B242" s="6"/>
      <c r="C242" s="6"/>
      <c r="D242" s="7"/>
      <c r="E242" s="6"/>
      <c r="F242" s="6"/>
      <c r="G242" s="6"/>
      <c r="H242" s="6"/>
      <c r="I242" s="6"/>
      <c r="J242" s="6"/>
      <c r="K242" s="6"/>
      <c r="L242" s="6"/>
      <c r="M242" s="6"/>
      <c r="N242" s="6"/>
      <c r="O242" s="6"/>
      <c r="P242" s="6"/>
      <c r="Q242" s="6"/>
      <c r="R242" s="6"/>
      <c r="S242" s="6"/>
      <c r="T242" s="6"/>
      <c r="U242" s="6"/>
      <c r="V242" s="6"/>
      <c r="W242" s="6"/>
      <c r="X242" s="6"/>
      <c r="Y242" s="6"/>
      <c r="Z242" s="6"/>
    </row>
    <row r="243" ht="12.0" customHeight="1">
      <c r="A243" s="6"/>
      <c r="B243" s="6"/>
      <c r="C243" s="6"/>
      <c r="D243" s="7"/>
      <c r="E243" s="6"/>
      <c r="F243" s="6"/>
      <c r="G243" s="6"/>
      <c r="H243" s="6"/>
      <c r="I243" s="6"/>
      <c r="J243" s="6"/>
      <c r="K243" s="6"/>
      <c r="L243" s="6"/>
      <c r="M243" s="6"/>
      <c r="N243" s="6"/>
      <c r="O243" s="6"/>
      <c r="P243" s="6"/>
      <c r="Q243" s="6"/>
      <c r="R243" s="6"/>
      <c r="S243" s="6"/>
      <c r="T243" s="6"/>
      <c r="U243" s="6"/>
      <c r="V243" s="6"/>
      <c r="W243" s="6"/>
      <c r="X243" s="6"/>
      <c r="Y243" s="6"/>
      <c r="Z243" s="6"/>
    </row>
    <row r="244" ht="12.0" customHeight="1">
      <c r="A244" s="6"/>
      <c r="B244" s="6"/>
      <c r="C244" s="6"/>
      <c r="D244" s="7"/>
      <c r="E244" s="6"/>
      <c r="F244" s="6"/>
      <c r="G244" s="6"/>
      <c r="H244" s="6"/>
      <c r="I244" s="6"/>
      <c r="J244" s="6"/>
      <c r="K244" s="6"/>
      <c r="L244" s="6"/>
      <c r="M244" s="6"/>
      <c r="N244" s="6"/>
      <c r="O244" s="6"/>
      <c r="P244" s="6"/>
      <c r="Q244" s="6"/>
      <c r="R244" s="6"/>
      <c r="S244" s="6"/>
      <c r="T244" s="6"/>
      <c r="U244" s="6"/>
      <c r="V244" s="6"/>
      <c r="W244" s="6"/>
      <c r="X244" s="6"/>
      <c r="Y244" s="6"/>
      <c r="Z244" s="6"/>
    </row>
    <row r="245" ht="12.0" customHeight="1">
      <c r="A245" s="6"/>
      <c r="B245" s="6"/>
      <c r="C245" s="6"/>
      <c r="D245" s="7"/>
      <c r="E245" s="6"/>
      <c r="F245" s="6"/>
      <c r="G245" s="6"/>
      <c r="H245" s="6"/>
      <c r="I245" s="6"/>
      <c r="J245" s="6"/>
      <c r="K245" s="6"/>
      <c r="L245" s="6"/>
      <c r="M245" s="6"/>
      <c r="N245" s="6"/>
      <c r="O245" s="6"/>
      <c r="P245" s="6"/>
      <c r="Q245" s="6"/>
      <c r="R245" s="6"/>
      <c r="S245" s="6"/>
      <c r="T245" s="6"/>
      <c r="U245" s="6"/>
      <c r="V245" s="6"/>
      <c r="W245" s="6"/>
      <c r="X245" s="6"/>
      <c r="Y245" s="6"/>
      <c r="Z245" s="6"/>
    </row>
    <row r="246" ht="12.0" customHeight="1">
      <c r="A246" s="6"/>
      <c r="B246" s="6"/>
      <c r="C246" s="6"/>
      <c r="D246" s="7"/>
      <c r="E246" s="6"/>
      <c r="F246" s="6"/>
      <c r="G246" s="6"/>
      <c r="H246" s="6"/>
      <c r="I246" s="6"/>
      <c r="J246" s="6"/>
      <c r="K246" s="6"/>
      <c r="L246" s="6"/>
      <c r="M246" s="6"/>
      <c r="N246" s="6"/>
      <c r="O246" s="6"/>
      <c r="P246" s="6"/>
      <c r="Q246" s="6"/>
      <c r="R246" s="6"/>
      <c r="S246" s="6"/>
      <c r="T246" s="6"/>
      <c r="U246" s="6"/>
      <c r="V246" s="6"/>
      <c r="W246" s="6"/>
      <c r="X246" s="6"/>
      <c r="Y246" s="6"/>
      <c r="Z246" s="6"/>
    </row>
    <row r="247" ht="12.0" customHeight="1">
      <c r="A247" s="6"/>
      <c r="B247" s="6"/>
      <c r="C247" s="6"/>
      <c r="D247" s="7"/>
      <c r="E247" s="6"/>
      <c r="F247" s="6"/>
      <c r="G247" s="6"/>
      <c r="H247" s="6"/>
      <c r="I247" s="6"/>
      <c r="J247" s="6"/>
      <c r="K247" s="6"/>
      <c r="L247" s="6"/>
      <c r="M247" s="6"/>
      <c r="N247" s="6"/>
      <c r="O247" s="6"/>
      <c r="P247" s="6"/>
      <c r="Q247" s="6"/>
      <c r="R247" s="6"/>
      <c r="S247" s="6"/>
      <c r="T247" s="6"/>
      <c r="U247" s="6"/>
      <c r="V247" s="6"/>
      <c r="W247" s="6"/>
      <c r="X247" s="6"/>
      <c r="Y247" s="6"/>
      <c r="Z247" s="6"/>
    </row>
    <row r="248" ht="12.0" customHeight="1">
      <c r="A248" s="6"/>
      <c r="B248" s="6"/>
      <c r="C248" s="6"/>
      <c r="D248" s="7"/>
      <c r="E248" s="6"/>
      <c r="F248" s="6"/>
      <c r="G248" s="6"/>
      <c r="H248" s="6"/>
      <c r="I248" s="6"/>
      <c r="J248" s="6"/>
      <c r="K248" s="6"/>
      <c r="L248" s="6"/>
      <c r="M248" s="6"/>
      <c r="N248" s="6"/>
      <c r="O248" s="6"/>
      <c r="P248" s="6"/>
      <c r="Q248" s="6"/>
      <c r="R248" s="6"/>
      <c r="S248" s="6"/>
      <c r="T248" s="6"/>
      <c r="U248" s="6"/>
      <c r="V248" s="6"/>
      <c r="W248" s="6"/>
      <c r="X248" s="6"/>
      <c r="Y248" s="6"/>
      <c r="Z248" s="6"/>
    </row>
    <row r="249" ht="12.0" customHeight="1">
      <c r="A249" s="6"/>
      <c r="B249" s="6"/>
      <c r="C249" s="6"/>
      <c r="D249" s="7"/>
      <c r="E249" s="6"/>
      <c r="F249" s="6"/>
      <c r="G249" s="6"/>
      <c r="H249" s="6"/>
      <c r="I249" s="6"/>
      <c r="J249" s="6"/>
      <c r="K249" s="6"/>
      <c r="L249" s="6"/>
      <c r="M249" s="6"/>
      <c r="N249" s="6"/>
      <c r="O249" s="6"/>
      <c r="P249" s="6"/>
      <c r="Q249" s="6"/>
      <c r="R249" s="6"/>
      <c r="S249" s="6"/>
      <c r="T249" s="6"/>
      <c r="U249" s="6"/>
      <c r="V249" s="6"/>
      <c r="W249" s="6"/>
      <c r="X249" s="6"/>
      <c r="Y249" s="6"/>
      <c r="Z249" s="6"/>
    </row>
    <row r="250" ht="12.0" customHeight="1">
      <c r="A250" s="6"/>
      <c r="B250" s="6"/>
      <c r="C250" s="6"/>
      <c r="D250" s="7"/>
      <c r="E250" s="6"/>
      <c r="F250" s="6"/>
      <c r="G250" s="6"/>
      <c r="H250" s="6"/>
      <c r="I250" s="6"/>
      <c r="J250" s="6"/>
      <c r="K250" s="6"/>
      <c r="L250" s="6"/>
      <c r="M250" s="6"/>
      <c r="N250" s="6"/>
      <c r="O250" s="6"/>
      <c r="P250" s="6"/>
      <c r="Q250" s="6"/>
      <c r="R250" s="6"/>
      <c r="S250" s="6"/>
      <c r="T250" s="6"/>
      <c r="U250" s="6"/>
      <c r="V250" s="6"/>
      <c r="W250" s="6"/>
      <c r="X250" s="6"/>
      <c r="Y250" s="6"/>
      <c r="Z250" s="6"/>
    </row>
    <row r="251" ht="12.0" customHeight="1">
      <c r="A251" s="6"/>
      <c r="B251" s="6"/>
      <c r="C251" s="6"/>
      <c r="D251" s="7"/>
      <c r="E251" s="6"/>
      <c r="F251" s="6"/>
      <c r="G251" s="6"/>
      <c r="H251" s="6"/>
      <c r="I251" s="6"/>
      <c r="J251" s="6"/>
      <c r="K251" s="6"/>
      <c r="L251" s="6"/>
      <c r="M251" s="6"/>
      <c r="N251" s="6"/>
      <c r="O251" s="6"/>
      <c r="P251" s="6"/>
      <c r="Q251" s="6"/>
      <c r="R251" s="6"/>
      <c r="S251" s="6"/>
      <c r="T251" s="6"/>
      <c r="U251" s="6"/>
      <c r="V251" s="6"/>
      <c r="W251" s="6"/>
      <c r="X251" s="6"/>
      <c r="Y251" s="6"/>
      <c r="Z251" s="6"/>
    </row>
    <row r="252" ht="12.0" customHeight="1">
      <c r="A252" s="6"/>
      <c r="B252" s="6"/>
      <c r="C252" s="6"/>
      <c r="D252" s="7"/>
      <c r="E252" s="6"/>
      <c r="F252" s="6"/>
      <c r="G252" s="6"/>
      <c r="H252" s="6"/>
      <c r="I252" s="6"/>
      <c r="J252" s="6"/>
      <c r="K252" s="6"/>
      <c r="L252" s="6"/>
      <c r="M252" s="6"/>
      <c r="N252" s="6"/>
      <c r="O252" s="6"/>
      <c r="P252" s="6"/>
      <c r="Q252" s="6"/>
      <c r="R252" s="6"/>
      <c r="S252" s="6"/>
      <c r="T252" s="6"/>
      <c r="U252" s="6"/>
      <c r="V252" s="6"/>
      <c r="W252" s="6"/>
      <c r="X252" s="6"/>
      <c r="Y252" s="6"/>
      <c r="Z252" s="6"/>
    </row>
    <row r="253" ht="12.0" customHeight="1">
      <c r="A253" s="6"/>
      <c r="B253" s="6"/>
      <c r="C253" s="6"/>
      <c r="D253" s="7"/>
      <c r="E253" s="6"/>
      <c r="F253" s="6"/>
      <c r="G253" s="6"/>
      <c r="H253" s="6"/>
      <c r="I253" s="6"/>
      <c r="J253" s="6"/>
      <c r="K253" s="6"/>
      <c r="L253" s="6"/>
      <c r="M253" s="6"/>
      <c r="N253" s="6"/>
      <c r="O253" s="6"/>
      <c r="P253" s="6"/>
      <c r="Q253" s="6"/>
      <c r="R253" s="6"/>
      <c r="S253" s="6"/>
      <c r="T253" s="6"/>
      <c r="U253" s="6"/>
      <c r="V253" s="6"/>
      <c r="W253" s="6"/>
      <c r="X253" s="6"/>
      <c r="Y253" s="6"/>
      <c r="Z253" s="6"/>
    </row>
    <row r="254" ht="12.0" customHeight="1">
      <c r="A254" s="6"/>
      <c r="B254" s="6"/>
      <c r="C254" s="6"/>
      <c r="D254" s="7"/>
      <c r="E254" s="6"/>
      <c r="F254" s="6"/>
      <c r="G254" s="6"/>
      <c r="H254" s="6"/>
      <c r="I254" s="6"/>
      <c r="J254" s="6"/>
      <c r="K254" s="6"/>
      <c r="L254" s="6"/>
      <c r="M254" s="6"/>
      <c r="N254" s="6"/>
      <c r="O254" s="6"/>
      <c r="P254" s="6"/>
      <c r="Q254" s="6"/>
      <c r="R254" s="6"/>
      <c r="S254" s="6"/>
      <c r="T254" s="6"/>
      <c r="U254" s="6"/>
      <c r="V254" s="6"/>
      <c r="W254" s="6"/>
      <c r="X254" s="6"/>
      <c r="Y254" s="6"/>
      <c r="Z254" s="6"/>
    </row>
    <row r="255" ht="12.0" customHeight="1">
      <c r="A255" s="6"/>
      <c r="B255" s="6"/>
      <c r="C255" s="6"/>
      <c r="D255" s="7"/>
      <c r="E255" s="6"/>
      <c r="F255" s="6"/>
      <c r="G255" s="6"/>
      <c r="H255" s="6"/>
      <c r="I255" s="6"/>
      <c r="J255" s="6"/>
      <c r="K255" s="6"/>
      <c r="L255" s="6"/>
      <c r="M255" s="6"/>
      <c r="N255" s="6"/>
      <c r="O255" s="6"/>
      <c r="P255" s="6"/>
      <c r="Q255" s="6"/>
      <c r="R255" s="6"/>
      <c r="S255" s="6"/>
      <c r="T255" s="6"/>
      <c r="U255" s="6"/>
      <c r="V255" s="6"/>
      <c r="W255" s="6"/>
      <c r="X255" s="6"/>
      <c r="Y255" s="6"/>
      <c r="Z255" s="6"/>
    </row>
    <row r="256" ht="12.0" customHeight="1">
      <c r="A256" s="6"/>
      <c r="B256" s="6"/>
      <c r="C256" s="6"/>
      <c r="D256" s="7"/>
      <c r="E256" s="6"/>
      <c r="F256" s="6"/>
      <c r="G256" s="6"/>
      <c r="H256" s="6"/>
      <c r="I256" s="6"/>
      <c r="J256" s="6"/>
      <c r="K256" s="6"/>
      <c r="L256" s="6"/>
      <c r="M256" s="6"/>
      <c r="N256" s="6"/>
      <c r="O256" s="6"/>
      <c r="P256" s="6"/>
      <c r="Q256" s="6"/>
      <c r="R256" s="6"/>
      <c r="S256" s="6"/>
      <c r="T256" s="6"/>
      <c r="U256" s="6"/>
      <c r="V256" s="6"/>
      <c r="W256" s="6"/>
      <c r="X256" s="6"/>
      <c r="Y256" s="6"/>
      <c r="Z256" s="6"/>
    </row>
    <row r="257" ht="12.0" customHeight="1">
      <c r="A257" s="6"/>
      <c r="B257" s="6"/>
      <c r="C257" s="6"/>
      <c r="D257" s="7"/>
      <c r="E257" s="6"/>
      <c r="F257" s="6"/>
      <c r="G257" s="6"/>
      <c r="H257" s="6"/>
      <c r="I257" s="6"/>
      <c r="J257" s="6"/>
      <c r="K257" s="6"/>
      <c r="L257" s="6"/>
      <c r="M257" s="6"/>
      <c r="N257" s="6"/>
      <c r="O257" s="6"/>
      <c r="P257" s="6"/>
      <c r="Q257" s="6"/>
      <c r="R257" s="6"/>
      <c r="S257" s="6"/>
      <c r="T257" s="6"/>
      <c r="U257" s="6"/>
      <c r="V257" s="6"/>
      <c r="W257" s="6"/>
      <c r="X257" s="6"/>
      <c r="Y257" s="6"/>
      <c r="Z257" s="6"/>
    </row>
    <row r="258" ht="12.0" customHeight="1">
      <c r="A258" s="6"/>
      <c r="B258" s="6"/>
      <c r="C258" s="6"/>
      <c r="D258" s="7"/>
      <c r="E258" s="6"/>
      <c r="F258" s="6"/>
      <c r="G258" s="6"/>
      <c r="H258" s="6"/>
      <c r="I258" s="6"/>
      <c r="J258" s="6"/>
      <c r="K258" s="6"/>
      <c r="L258" s="6"/>
      <c r="M258" s="6"/>
      <c r="N258" s="6"/>
      <c r="O258" s="6"/>
      <c r="P258" s="6"/>
      <c r="Q258" s="6"/>
      <c r="R258" s="6"/>
      <c r="S258" s="6"/>
      <c r="T258" s="6"/>
      <c r="U258" s="6"/>
      <c r="V258" s="6"/>
      <c r="W258" s="6"/>
      <c r="X258" s="6"/>
      <c r="Y258" s="6"/>
      <c r="Z258" s="6"/>
    </row>
    <row r="259" ht="12.0" customHeight="1">
      <c r="A259" s="6"/>
      <c r="B259" s="6"/>
      <c r="C259" s="6"/>
      <c r="D259" s="7"/>
      <c r="E259" s="6"/>
      <c r="F259" s="6"/>
      <c r="G259" s="6"/>
      <c r="H259" s="6"/>
      <c r="I259" s="6"/>
      <c r="J259" s="6"/>
      <c r="K259" s="6"/>
      <c r="L259" s="6"/>
      <c r="M259" s="6"/>
      <c r="N259" s="6"/>
      <c r="O259" s="6"/>
      <c r="P259" s="6"/>
      <c r="Q259" s="6"/>
      <c r="R259" s="6"/>
      <c r="S259" s="6"/>
      <c r="T259" s="6"/>
      <c r="U259" s="6"/>
      <c r="V259" s="6"/>
      <c r="W259" s="6"/>
      <c r="X259" s="6"/>
      <c r="Y259" s="6"/>
      <c r="Z259" s="6"/>
    </row>
    <row r="260" ht="12.0" customHeight="1">
      <c r="A260" s="6"/>
      <c r="B260" s="6"/>
      <c r="C260" s="6"/>
      <c r="D260" s="7"/>
      <c r="E260" s="6"/>
      <c r="F260" s="6"/>
      <c r="G260" s="6"/>
      <c r="H260" s="6"/>
      <c r="I260" s="6"/>
      <c r="J260" s="6"/>
      <c r="K260" s="6"/>
      <c r="L260" s="6"/>
      <c r="M260" s="6"/>
      <c r="N260" s="6"/>
      <c r="O260" s="6"/>
      <c r="P260" s="6"/>
      <c r="Q260" s="6"/>
      <c r="R260" s="6"/>
      <c r="S260" s="6"/>
      <c r="T260" s="6"/>
      <c r="U260" s="6"/>
      <c r="V260" s="6"/>
      <c r="W260" s="6"/>
      <c r="X260" s="6"/>
      <c r="Y260" s="6"/>
      <c r="Z260" s="6"/>
    </row>
    <row r="261" ht="12.0" customHeight="1">
      <c r="A261" s="6"/>
      <c r="B261" s="6"/>
      <c r="C261" s="6"/>
      <c r="D261" s="7"/>
      <c r="E261" s="6"/>
      <c r="F261" s="6"/>
      <c r="G261" s="6"/>
      <c r="H261" s="6"/>
      <c r="I261" s="6"/>
      <c r="J261" s="6"/>
      <c r="K261" s="6"/>
      <c r="L261" s="6"/>
      <c r="M261" s="6"/>
      <c r="N261" s="6"/>
      <c r="O261" s="6"/>
      <c r="P261" s="6"/>
      <c r="Q261" s="6"/>
      <c r="R261" s="6"/>
      <c r="S261" s="6"/>
      <c r="T261" s="6"/>
      <c r="U261" s="6"/>
      <c r="V261" s="6"/>
      <c r="W261" s="6"/>
      <c r="X261" s="6"/>
      <c r="Y261" s="6"/>
      <c r="Z261" s="6"/>
    </row>
    <row r="262" ht="12.0" customHeight="1">
      <c r="A262" s="6"/>
      <c r="B262" s="6"/>
      <c r="C262" s="6"/>
      <c r="D262" s="7"/>
      <c r="E262" s="6"/>
      <c r="F262" s="6"/>
      <c r="G262" s="6"/>
      <c r="H262" s="6"/>
      <c r="I262" s="6"/>
      <c r="J262" s="6"/>
      <c r="K262" s="6"/>
      <c r="L262" s="6"/>
      <c r="M262" s="6"/>
      <c r="N262" s="6"/>
      <c r="O262" s="6"/>
      <c r="P262" s="6"/>
      <c r="Q262" s="6"/>
      <c r="R262" s="6"/>
      <c r="S262" s="6"/>
      <c r="T262" s="6"/>
      <c r="U262" s="6"/>
      <c r="V262" s="6"/>
      <c r="W262" s="6"/>
      <c r="X262" s="6"/>
      <c r="Y262" s="6"/>
      <c r="Z262" s="6"/>
    </row>
    <row r="263" ht="12.0" customHeight="1">
      <c r="A263" s="6"/>
      <c r="B263" s="6"/>
      <c r="C263" s="6"/>
      <c r="D263" s="7"/>
      <c r="E263" s="6"/>
      <c r="F263" s="6"/>
      <c r="G263" s="6"/>
      <c r="H263" s="6"/>
      <c r="I263" s="6"/>
      <c r="J263" s="6"/>
      <c r="K263" s="6"/>
      <c r="L263" s="6"/>
      <c r="M263" s="6"/>
      <c r="N263" s="6"/>
      <c r="O263" s="6"/>
      <c r="P263" s="6"/>
      <c r="Q263" s="6"/>
      <c r="R263" s="6"/>
      <c r="S263" s="6"/>
      <c r="T263" s="6"/>
      <c r="U263" s="6"/>
      <c r="V263" s="6"/>
      <c r="W263" s="6"/>
      <c r="X263" s="6"/>
      <c r="Y263" s="6"/>
      <c r="Z263" s="6"/>
    </row>
    <row r="264" ht="12.0" customHeight="1">
      <c r="A264" s="6"/>
      <c r="B264" s="6"/>
      <c r="C264" s="6"/>
      <c r="D264" s="7"/>
      <c r="E264" s="6"/>
      <c r="F264" s="6"/>
      <c r="G264" s="6"/>
      <c r="H264" s="6"/>
      <c r="I264" s="6"/>
      <c r="J264" s="6"/>
      <c r="K264" s="6"/>
      <c r="L264" s="6"/>
      <c r="M264" s="6"/>
      <c r="N264" s="6"/>
      <c r="O264" s="6"/>
      <c r="P264" s="6"/>
      <c r="Q264" s="6"/>
      <c r="R264" s="6"/>
      <c r="S264" s="6"/>
      <c r="T264" s="6"/>
      <c r="U264" s="6"/>
      <c r="V264" s="6"/>
      <c r="W264" s="6"/>
      <c r="X264" s="6"/>
      <c r="Y264" s="6"/>
      <c r="Z264" s="6"/>
    </row>
    <row r="265" ht="12.0" customHeight="1">
      <c r="A265" s="6"/>
      <c r="B265" s="6"/>
      <c r="C265" s="6"/>
      <c r="D265" s="7"/>
      <c r="E265" s="6"/>
      <c r="F265" s="6"/>
      <c r="G265" s="6"/>
      <c r="H265" s="6"/>
      <c r="I265" s="6"/>
      <c r="J265" s="6"/>
      <c r="K265" s="6"/>
      <c r="L265" s="6"/>
      <c r="M265" s="6"/>
      <c r="N265" s="6"/>
      <c r="O265" s="6"/>
      <c r="P265" s="6"/>
      <c r="Q265" s="6"/>
      <c r="R265" s="6"/>
      <c r="S265" s="6"/>
      <c r="T265" s="6"/>
      <c r="U265" s="6"/>
      <c r="V265" s="6"/>
      <c r="W265" s="6"/>
      <c r="X265" s="6"/>
      <c r="Y265" s="6"/>
      <c r="Z265" s="6"/>
    </row>
    <row r="266" ht="12.0" customHeight="1">
      <c r="A266" s="6"/>
      <c r="B266" s="6"/>
      <c r="C266" s="6"/>
      <c r="D266" s="7"/>
      <c r="E266" s="6"/>
      <c r="F266" s="6"/>
      <c r="G266" s="6"/>
      <c r="H266" s="6"/>
      <c r="I266" s="6"/>
      <c r="J266" s="6"/>
      <c r="K266" s="6"/>
      <c r="L266" s="6"/>
      <c r="M266" s="6"/>
      <c r="N266" s="6"/>
      <c r="O266" s="6"/>
      <c r="P266" s="6"/>
      <c r="Q266" s="6"/>
      <c r="R266" s="6"/>
      <c r="S266" s="6"/>
      <c r="T266" s="6"/>
      <c r="U266" s="6"/>
      <c r="V266" s="6"/>
      <c r="W266" s="6"/>
      <c r="X266" s="6"/>
      <c r="Y266" s="6"/>
      <c r="Z266" s="6"/>
    </row>
    <row r="267" ht="12.0" customHeight="1">
      <c r="A267" s="6"/>
      <c r="B267" s="6"/>
      <c r="C267" s="6"/>
      <c r="D267" s="7"/>
      <c r="E267" s="6"/>
      <c r="F267" s="6"/>
      <c r="G267" s="6"/>
      <c r="H267" s="6"/>
      <c r="I267" s="6"/>
      <c r="J267" s="6"/>
      <c r="K267" s="6"/>
      <c r="L267" s="6"/>
      <c r="M267" s="6"/>
      <c r="N267" s="6"/>
      <c r="O267" s="6"/>
      <c r="P267" s="6"/>
      <c r="Q267" s="6"/>
      <c r="R267" s="6"/>
      <c r="S267" s="6"/>
      <c r="T267" s="6"/>
      <c r="U267" s="6"/>
      <c r="V267" s="6"/>
      <c r="W267" s="6"/>
      <c r="X267" s="6"/>
      <c r="Y267" s="6"/>
      <c r="Z267" s="6"/>
    </row>
    <row r="268" ht="12.0" customHeight="1">
      <c r="A268" s="6"/>
      <c r="B268" s="6"/>
      <c r="C268" s="6"/>
      <c r="D268" s="7"/>
      <c r="E268" s="6"/>
      <c r="F268" s="6"/>
      <c r="G268" s="6"/>
      <c r="H268" s="6"/>
      <c r="I268" s="6"/>
      <c r="J268" s="6"/>
      <c r="K268" s="6"/>
      <c r="L268" s="6"/>
      <c r="M268" s="6"/>
      <c r="N268" s="6"/>
      <c r="O268" s="6"/>
      <c r="P268" s="6"/>
      <c r="Q268" s="6"/>
      <c r="R268" s="6"/>
      <c r="S268" s="6"/>
      <c r="T268" s="6"/>
      <c r="U268" s="6"/>
      <c r="V268" s="6"/>
      <c r="W268" s="6"/>
      <c r="X268" s="6"/>
      <c r="Y268" s="6"/>
      <c r="Z268" s="6"/>
    </row>
    <row r="269" ht="12.0" customHeight="1">
      <c r="A269" s="6"/>
      <c r="B269" s="6"/>
      <c r="C269" s="6"/>
      <c r="D269" s="7"/>
      <c r="E269" s="6"/>
      <c r="F269" s="6"/>
      <c r="G269" s="6"/>
      <c r="H269" s="6"/>
      <c r="I269" s="6"/>
      <c r="J269" s="6"/>
      <c r="K269" s="6"/>
      <c r="L269" s="6"/>
      <c r="M269" s="6"/>
      <c r="N269" s="6"/>
      <c r="O269" s="6"/>
      <c r="P269" s="6"/>
      <c r="Q269" s="6"/>
      <c r="R269" s="6"/>
      <c r="S269" s="6"/>
      <c r="T269" s="6"/>
      <c r="U269" s="6"/>
      <c r="V269" s="6"/>
      <c r="W269" s="6"/>
      <c r="X269" s="6"/>
      <c r="Y269" s="6"/>
      <c r="Z269" s="6"/>
    </row>
    <row r="270" ht="12.0" customHeight="1">
      <c r="A270" s="6"/>
      <c r="B270" s="6"/>
      <c r="C270" s="6"/>
      <c r="D270" s="7"/>
      <c r="E270" s="6"/>
      <c r="F270" s="6"/>
      <c r="G270" s="6"/>
      <c r="H270" s="6"/>
      <c r="I270" s="6"/>
      <c r="J270" s="6"/>
      <c r="K270" s="6"/>
      <c r="L270" s="6"/>
      <c r="M270" s="6"/>
      <c r="N270" s="6"/>
      <c r="O270" s="6"/>
      <c r="P270" s="6"/>
      <c r="Q270" s="6"/>
      <c r="R270" s="6"/>
      <c r="S270" s="6"/>
      <c r="T270" s="6"/>
      <c r="U270" s="6"/>
      <c r="V270" s="6"/>
      <c r="W270" s="6"/>
      <c r="X270" s="6"/>
      <c r="Y270" s="6"/>
      <c r="Z270" s="6"/>
    </row>
    <row r="271" ht="12.0" customHeight="1">
      <c r="A271" s="6"/>
      <c r="B271" s="6"/>
      <c r="C271" s="6"/>
      <c r="D271" s="7"/>
      <c r="E271" s="6"/>
      <c r="F271" s="6"/>
      <c r="G271" s="6"/>
      <c r="H271" s="6"/>
      <c r="I271" s="6"/>
      <c r="J271" s="6"/>
      <c r="K271" s="6"/>
      <c r="L271" s="6"/>
      <c r="M271" s="6"/>
      <c r="N271" s="6"/>
      <c r="O271" s="6"/>
      <c r="P271" s="6"/>
      <c r="Q271" s="6"/>
      <c r="R271" s="6"/>
      <c r="S271" s="6"/>
      <c r="T271" s="6"/>
      <c r="U271" s="6"/>
      <c r="V271" s="6"/>
      <c r="W271" s="6"/>
      <c r="X271" s="6"/>
      <c r="Y271" s="6"/>
      <c r="Z271" s="6"/>
    </row>
    <row r="272" ht="12.0" customHeight="1">
      <c r="A272" s="6"/>
      <c r="B272" s="6"/>
      <c r="C272" s="6"/>
      <c r="D272" s="7"/>
      <c r="E272" s="6"/>
      <c r="F272" s="6"/>
      <c r="G272" s="6"/>
      <c r="H272" s="6"/>
      <c r="I272" s="6"/>
      <c r="J272" s="6"/>
      <c r="K272" s="6"/>
      <c r="L272" s="6"/>
      <c r="M272" s="6"/>
      <c r="N272" s="6"/>
      <c r="O272" s="6"/>
      <c r="P272" s="6"/>
      <c r="Q272" s="6"/>
      <c r="R272" s="6"/>
      <c r="S272" s="6"/>
      <c r="T272" s="6"/>
      <c r="U272" s="6"/>
      <c r="V272" s="6"/>
      <c r="W272" s="6"/>
      <c r="X272" s="6"/>
      <c r="Y272" s="6"/>
      <c r="Z272" s="6"/>
    </row>
    <row r="273" ht="12.0" customHeight="1">
      <c r="A273" s="6"/>
      <c r="B273" s="6"/>
      <c r="C273" s="6"/>
      <c r="D273" s="7"/>
      <c r="E273" s="6"/>
      <c r="F273" s="6"/>
      <c r="G273" s="6"/>
      <c r="H273" s="6"/>
      <c r="I273" s="6"/>
      <c r="J273" s="6"/>
      <c r="K273" s="6"/>
      <c r="L273" s="6"/>
      <c r="M273" s="6"/>
      <c r="N273" s="6"/>
      <c r="O273" s="6"/>
      <c r="P273" s="6"/>
      <c r="Q273" s="6"/>
      <c r="R273" s="6"/>
      <c r="S273" s="6"/>
      <c r="T273" s="6"/>
      <c r="U273" s="6"/>
      <c r="V273" s="6"/>
      <c r="W273" s="6"/>
      <c r="X273" s="6"/>
      <c r="Y273" s="6"/>
      <c r="Z273" s="6"/>
    </row>
    <row r="274" ht="12.0" customHeight="1">
      <c r="A274" s="6"/>
      <c r="B274" s="6"/>
      <c r="C274" s="6"/>
      <c r="D274" s="7"/>
      <c r="E274" s="6"/>
      <c r="F274" s="6"/>
      <c r="G274" s="6"/>
      <c r="H274" s="6"/>
      <c r="I274" s="6"/>
      <c r="J274" s="6"/>
      <c r="K274" s="6"/>
      <c r="L274" s="6"/>
      <c r="M274" s="6"/>
      <c r="N274" s="6"/>
      <c r="O274" s="6"/>
      <c r="P274" s="6"/>
      <c r="Q274" s="6"/>
      <c r="R274" s="6"/>
      <c r="S274" s="6"/>
      <c r="T274" s="6"/>
      <c r="U274" s="6"/>
      <c r="V274" s="6"/>
      <c r="W274" s="6"/>
      <c r="X274" s="6"/>
      <c r="Y274" s="6"/>
      <c r="Z274" s="6"/>
    </row>
    <row r="275" ht="12.0" customHeight="1">
      <c r="A275" s="6"/>
      <c r="B275" s="6"/>
      <c r="C275" s="6"/>
      <c r="D275" s="7"/>
      <c r="E275" s="6"/>
      <c r="F275" s="6"/>
      <c r="G275" s="6"/>
      <c r="H275" s="6"/>
      <c r="I275" s="6"/>
      <c r="J275" s="6"/>
      <c r="K275" s="6"/>
      <c r="L275" s="6"/>
      <c r="M275" s="6"/>
      <c r="N275" s="6"/>
      <c r="O275" s="6"/>
      <c r="P275" s="6"/>
      <c r="Q275" s="6"/>
      <c r="R275" s="6"/>
      <c r="S275" s="6"/>
      <c r="T275" s="6"/>
      <c r="U275" s="6"/>
      <c r="V275" s="6"/>
      <c r="W275" s="6"/>
      <c r="X275" s="6"/>
      <c r="Y275" s="6"/>
      <c r="Z275" s="6"/>
    </row>
    <row r="276" ht="12.0" customHeight="1">
      <c r="A276" s="6"/>
      <c r="B276" s="6"/>
      <c r="C276" s="6"/>
      <c r="D276" s="7"/>
      <c r="E276" s="6"/>
      <c r="F276" s="6"/>
      <c r="G276" s="6"/>
      <c r="H276" s="6"/>
      <c r="I276" s="6"/>
      <c r="J276" s="6"/>
      <c r="K276" s="6"/>
      <c r="L276" s="6"/>
      <c r="M276" s="6"/>
      <c r="N276" s="6"/>
      <c r="O276" s="6"/>
      <c r="P276" s="6"/>
      <c r="Q276" s="6"/>
      <c r="R276" s="6"/>
      <c r="S276" s="6"/>
      <c r="T276" s="6"/>
      <c r="U276" s="6"/>
      <c r="V276" s="6"/>
      <c r="W276" s="6"/>
      <c r="X276" s="6"/>
      <c r="Y276" s="6"/>
      <c r="Z276" s="6"/>
    </row>
    <row r="277" ht="12.0" customHeight="1">
      <c r="A277" s="6"/>
      <c r="B277" s="6"/>
      <c r="C277" s="6"/>
      <c r="D277" s="7"/>
      <c r="E277" s="6"/>
      <c r="F277" s="6"/>
      <c r="G277" s="6"/>
      <c r="H277" s="6"/>
      <c r="I277" s="6"/>
      <c r="J277" s="6"/>
      <c r="K277" s="6"/>
      <c r="L277" s="6"/>
      <c r="M277" s="6"/>
      <c r="N277" s="6"/>
      <c r="O277" s="6"/>
      <c r="P277" s="6"/>
      <c r="Q277" s="6"/>
      <c r="R277" s="6"/>
      <c r="S277" s="6"/>
      <c r="T277" s="6"/>
      <c r="U277" s="6"/>
      <c r="V277" s="6"/>
      <c r="W277" s="6"/>
      <c r="X277" s="6"/>
      <c r="Y277" s="6"/>
      <c r="Z277" s="6"/>
    </row>
    <row r="278" ht="12.0" customHeight="1">
      <c r="A278" s="6"/>
      <c r="B278" s="6"/>
      <c r="C278" s="6"/>
      <c r="D278" s="7"/>
      <c r="E278" s="6"/>
      <c r="F278" s="6"/>
      <c r="G278" s="6"/>
      <c r="H278" s="6"/>
      <c r="I278" s="6"/>
      <c r="J278" s="6"/>
      <c r="K278" s="6"/>
      <c r="L278" s="6"/>
      <c r="M278" s="6"/>
      <c r="N278" s="6"/>
      <c r="O278" s="6"/>
      <c r="P278" s="6"/>
      <c r="Q278" s="6"/>
      <c r="R278" s="6"/>
      <c r="S278" s="6"/>
      <c r="T278" s="6"/>
      <c r="U278" s="6"/>
      <c r="V278" s="6"/>
      <c r="W278" s="6"/>
      <c r="X278" s="6"/>
      <c r="Y278" s="6"/>
      <c r="Z278" s="6"/>
    </row>
    <row r="279" ht="12.0" customHeight="1">
      <c r="A279" s="6"/>
      <c r="B279" s="6"/>
      <c r="C279" s="6"/>
      <c r="D279" s="7"/>
      <c r="E279" s="6"/>
      <c r="F279" s="6"/>
      <c r="G279" s="6"/>
      <c r="H279" s="6"/>
      <c r="I279" s="6"/>
      <c r="J279" s="6"/>
      <c r="K279" s="6"/>
      <c r="L279" s="6"/>
      <c r="M279" s="6"/>
      <c r="N279" s="6"/>
      <c r="O279" s="6"/>
      <c r="P279" s="6"/>
      <c r="Q279" s="6"/>
      <c r="R279" s="6"/>
      <c r="S279" s="6"/>
      <c r="T279" s="6"/>
      <c r="U279" s="6"/>
      <c r="V279" s="6"/>
      <c r="W279" s="6"/>
      <c r="X279" s="6"/>
      <c r="Y279" s="6"/>
      <c r="Z279" s="6"/>
    </row>
    <row r="280" ht="12.0" customHeight="1">
      <c r="A280" s="6"/>
      <c r="B280" s="6"/>
      <c r="C280" s="6"/>
      <c r="D280" s="7"/>
      <c r="E280" s="6"/>
      <c r="F280" s="6"/>
      <c r="G280" s="6"/>
      <c r="H280" s="6"/>
      <c r="I280" s="6"/>
      <c r="J280" s="6"/>
      <c r="K280" s="6"/>
      <c r="L280" s="6"/>
      <c r="M280" s="6"/>
      <c r="N280" s="6"/>
      <c r="O280" s="6"/>
      <c r="P280" s="6"/>
      <c r="Q280" s="6"/>
      <c r="R280" s="6"/>
      <c r="S280" s="6"/>
      <c r="T280" s="6"/>
      <c r="U280" s="6"/>
      <c r="V280" s="6"/>
      <c r="W280" s="6"/>
      <c r="X280" s="6"/>
      <c r="Y280" s="6"/>
      <c r="Z280" s="6"/>
    </row>
    <row r="281" ht="12.0" customHeight="1">
      <c r="A281" s="6"/>
      <c r="B281" s="6"/>
      <c r="C281" s="6"/>
      <c r="D281" s="7"/>
      <c r="E281" s="6"/>
      <c r="F281" s="6"/>
      <c r="G281" s="6"/>
      <c r="H281" s="6"/>
      <c r="I281" s="6"/>
      <c r="J281" s="6"/>
      <c r="K281" s="6"/>
      <c r="L281" s="6"/>
      <c r="M281" s="6"/>
      <c r="N281" s="6"/>
      <c r="O281" s="6"/>
      <c r="P281" s="6"/>
      <c r="Q281" s="6"/>
      <c r="R281" s="6"/>
      <c r="S281" s="6"/>
      <c r="T281" s="6"/>
      <c r="U281" s="6"/>
      <c r="V281" s="6"/>
      <c r="W281" s="6"/>
      <c r="X281" s="6"/>
      <c r="Y281" s="6"/>
      <c r="Z281" s="6"/>
    </row>
    <row r="282" ht="12.0" customHeight="1">
      <c r="A282" s="6"/>
      <c r="B282" s="6"/>
      <c r="C282" s="6"/>
      <c r="D282" s="7"/>
      <c r="E282" s="6"/>
      <c r="F282" s="6"/>
      <c r="G282" s="6"/>
      <c r="H282" s="6"/>
      <c r="I282" s="6"/>
      <c r="J282" s="6"/>
      <c r="K282" s="6"/>
      <c r="L282" s="6"/>
      <c r="M282" s="6"/>
      <c r="N282" s="6"/>
      <c r="O282" s="6"/>
      <c r="P282" s="6"/>
      <c r="Q282" s="6"/>
      <c r="R282" s="6"/>
      <c r="S282" s="6"/>
      <c r="T282" s="6"/>
      <c r="U282" s="6"/>
      <c r="V282" s="6"/>
      <c r="W282" s="6"/>
      <c r="X282" s="6"/>
      <c r="Y282" s="6"/>
      <c r="Z282" s="6"/>
    </row>
    <row r="283" ht="12.0" customHeight="1">
      <c r="A283" s="6"/>
      <c r="B283" s="6"/>
      <c r="C283" s="6"/>
      <c r="D283" s="7"/>
      <c r="E283" s="6"/>
      <c r="F283" s="6"/>
      <c r="G283" s="6"/>
      <c r="H283" s="6"/>
      <c r="I283" s="6"/>
      <c r="J283" s="6"/>
      <c r="K283" s="6"/>
      <c r="L283" s="6"/>
      <c r="M283" s="6"/>
      <c r="N283" s="6"/>
      <c r="O283" s="6"/>
      <c r="P283" s="6"/>
      <c r="Q283" s="6"/>
      <c r="R283" s="6"/>
      <c r="S283" s="6"/>
      <c r="T283" s="6"/>
      <c r="U283" s="6"/>
      <c r="V283" s="6"/>
      <c r="W283" s="6"/>
      <c r="X283" s="6"/>
      <c r="Y283" s="6"/>
      <c r="Z283" s="6"/>
    </row>
    <row r="284" ht="12.0" customHeight="1">
      <c r="A284" s="6"/>
      <c r="B284" s="6"/>
      <c r="C284" s="6"/>
      <c r="D284" s="7"/>
      <c r="E284" s="6"/>
      <c r="F284" s="6"/>
      <c r="G284" s="6"/>
      <c r="H284" s="6"/>
      <c r="I284" s="6"/>
      <c r="J284" s="6"/>
      <c r="K284" s="6"/>
      <c r="L284" s="6"/>
      <c r="M284" s="6"/>
      <c r="N284" s="6"/>
      <c r="O284" s="6"/>
      <c r="P284" s="6"/>
      <c r="Q284" s="6"/>
      <c r="R284" s="6"/>
      <c r="S284" s="6"/>
      <c r="T284" s="6"/>
      <c r="U284" s="6"/>
      <c r="V284" s="6"/>
      <c r="W284" s="6"/>
      <c r="X284" s="6"/>
      <c r="Y284" s="6"/>
      <c r="Z284" s="6"/>
    </row>
    <row r="285" ht="12.0" customHeight="1">
      <c r="A285" s="6"/>
      <c r="B285" s="6"/>
      <c r="C285" s="6"/>
      <c r="D285" s="7"/>
      <c r="E285" s="6"/>
      <c r="F285" s="6"/>
      <c r="G285" s="6"/>
      <c r="H285" s="6"/>
      <c r="I285" s="6"/>
      <c r="J285" s="6"/>
      <c r="K285" s="6"/>
      <c r="L285" s="6"/>
      <c r="M285" s="6"/>
      <c r="N285" s="6"/>
      <c r="O285" s="6"/>
      <c r="P285" s="6"/>
      <c r="Q285" s="6"/>
      <c r="R285" s="6"/>
      <c r="S285" s="6"/>
      <c r="T285" s="6"/>
      <c r="U285" s="6"/>
      <c r="V285" s="6"/>
      <c r="W285" s="6"/>
      <c r="X285" s="6"/>
      <c r="Y285" s="6"/>
      <c r="Z285" s="6"/>
    </row>
    <row r="286" ht="12.0" customHeight="1">
      <c r="A286" s="6"/>
      <c r="B286" s="6"/>
      <c r="C286" s="6"/>
      <c r="D286" s="7"/>
      <c r="E286" s="6"/>
      <c r="F286" s="6"/>
      <c r="G286" s="6"/>
      <c r="H286" s="6"/>
      <c r="I286" s="6"/>
      <c r="J286" s="6"/>
      <c r="K286" s="6"/>
      <c r="L286" s="6"/>
      <c r="M286" s="6"/>
      <c r="N286" s="6"/>
      <c r="O286" s="6"/>
      <c r="P286" s="6"/>
      <c r="Q286" s="6"/>
      <c r="R286" s="6"/>
      <c r="S286" s="6"/>
      <c r="T286" s="6"/>
      <c r="U286" s="6"/>
      <c r="V286" s="6"/>
      <c r="W286" s="6"/>
      <c r="X286" s="6"/>
      <c r="Y286" s="6"/>
      <c r="Z286" s="6"/>
    </row>
    <row r="287" ht="12.0" customHeight="1">
      <c r="A287" s="6"/>
      <c r="B287" s="6"/>
      <c r="C287" s="6"/>
      <c r="D287" s="7"/>
      <c r="E287" s="6"/>
      <c r="F287" s="6"/>
      <c r="G287" s="6"/>
      <c r="H287" s="6"/>
      <c r="I287" s="6"/>
      <c r="J287" s="6"/>
      <c r="K287" s="6"/>
      <c r="L287" s="6"/>
      <c r="M287" s="6"/>
      <c r="N287" s="6"/>
      <c r="O287" s="6"/>
      <c r="P287" s="6"/>
      <c r="Q287" s="6"/>
      <c r="R287" s="6"/>
      <c r="S287" s="6"/>
      <c r="T287" s="6"/>
      <c r="U287" s="6"/>
      <c r="V287" s="6"/>
      <c r="W287" s="6"/>
      <c r="X287" s="6"/>
      <c r="Y287" s="6"/>
      <c r="Z287" s="6"/>
    </row>
    <row r="288" ht="12.0" customHeight="1">
      <c r="A288" s="6"/>
      <c r="B288" s="6"/>
      <c r="C288" s="6"/>
      <c r="D288" s="7"/>
      <c r="E288" s="6"/>
      <c r="F288" s="6"/>
      <c r="G288" s="6"/>
      <c r="H288" s="6"/>
      <c r="I288" s="6"/>
      <c r="J288" s="6"/>
      <c r="K288" s="6"/>
      <c r="L288" s="6"/>
      <c r="M288" s="6"/>
      <c r="N288" s="6"/>
      <c r="O288" s="6"/>
      <c r="P288" s="6"/>
      <c r="Q288" s="6"/>
      <c r="R288" s="6"/>
      <c r="S288" s="6"/>
      <c r="T288" s="6"/>
      <c r="U288" s="6"/>
      <c r="V288" s="6"/>
      <c r="W288" s="6"/>
      <c r="X288" s="6"/>
      <c r="Y288" s="6"/>
      <c r="Z288" s="6"/>
    </row>
    <row r="289" ht="12.0" customHeight="1">
      <c r="A289" s="6"/>
      <c r="B289" s="6"/>
      <c r="C289" s="6"/>
      <c r="D289" s="7"/>
      <c r="E289" s="6"/>
      <c r="F289" s="6"/>
      <c r="G289" s="6"/>
      <c r="H289" s="6"/>
      <c r="I289" s="6"/>
      <c r="J289" s="6"/>
      <c r="K289" s="6"/>
      <c r="L289" s="6"/>
      <c r="M289" s="6"/>
      <c r="N289" s="6"/>
      <c r="O289" s="6"/>
      <c r="P289" s="6"/>
      <c r="Q289" s="6"/>
      <c r="R289" s="6"/>
      <c r="S289" s="6"/>
      <c r="T289" s="6"/>
      <c r="U289" s="6"/>
      <c r="V289" s="6"/>
      <c r="W289" s="6"/>
      <c r="X289" s="6"/>
      <c r="Y289" s="6"/>
      <c r="Z289" s="6"/>
    </row>
    <row r="290" ht="12.0" customHeight="1">
      <c r="A290" s="6"/>
      <c r="B290" s="6"/>
      <c r="C290" s="6"/>
      <c r="D290" s="7"/>
      <c r="E290" s="6"/>
      <c r="F290" s="6"/>
      <c r="G290" s="6"/>
      <c r="H290" s="6"/>
      <c r="I290" s="6"/>
      <c r="J290" s="6"/>
      <c r="K290" s="6"/>
      <c r="L290" s="6"/>
      <c r="M290" s="6"/>
      <c r="N290" s="6"/>
      <c r="O290" s="6"/>
      <c r="P290" s="6"/>
      <c r="Q290" s="6"/>
      <c r="R290" s="6"/>
      <c r="S290" s="6"/>
      <c r="T290" s="6"/>
      <c r="U290" s="6"/>
      <c r="V290" s="6"/>
      <c r="W290" s="6"/>
      <c r="X290" s="6"/>
      <c r="Y290" s="6"/>
      <c r="Z290" s="6"/>
    </row>
    <row r="291" ht="12.0" customHeight="1">
      <c r="A291" s="6"/>
      <c r="B291" s="6"/>
      <c r="C291" s="6"/>
      <c r="D291" s="7"/>
      <c r="E291" s="6"/>
      <c r="F291" s="6"/>
      <c r="G291" s="6"/>
      <c r="H291" s="6"/>
      <c r="I291" s="6"/>
      <c r="J291" s="6"/>
      <c r="K291" s="6"/>
      <c r="L291" s="6"/>
      <c r="M291" s="6"/>
      <c r="N291" s="6"/>
      <c r="O291" s="6"/>
      <c r="P291" s="6"/>
      <c r="Q291" s="6"/>
      <c r="R291" s="6"/>
      <c r="S291" s="6"/>
      <c r="T291" s="6"/>
      <c r="U291" s="6"/>
      <c r="V291" s="6"/>
      <c r="W291" s="6"/>
      <c r="X291" s="6"/>
      <c r="Y291" s="6"/>
      <c r="Z291" s="6"/>
    </row>
    <row r="292" ht="12.0" customHeight="1">
      <c r="A292" s="6"/>
      <c r="B292" s="6"/>
      <c r="C292" s="6"/>
      <c r="D292" s="7"/>
      <c r="E292" s="6"/>
      <c r="F292" s="6"/>
      <c r="G292" s="6"/>
      <c r="H292" s="6"/>
      <c r="I292" s="6"/>
      <c r="J292" s="6"/>
      <c r="K292" s="6"/>
      <c r="L292" s="6"/>
      <c r="M292" s="6"/>
      <c r="N292" s="6"/>
      <c r="O292" s="6"/>
      <c r="P292" s="6"/>
      <c r="Q292" s="6"/>
      <c r="R292" s="6"/>
      <c r="S292" s="6"/>
      <c r="T292" s="6"/>
      <c r="U292" s="6"/>
      <c r="V292" s="6"/>
      <c r="W292" s="6"/>
      <c r="X292" s="6"/>
      <c r="Y292" s="6"/>
      <c r="Z292" s="6"/>
    </row>
    <row r="293" ht="12.0" customHeight="1">
      <c r="A293" s="6"/>
      <c r="B293" s="6"/>
      <c r="C293" s="6"/>
      <c r="D293" s="7"/>
      <c r="E293" s="6"/>
      <c r="F293" s="6"/>
      <c r="G293" s="6"/>
      <c r="H293" s="6"/>
      <c r="I293" s="6"/>
      <c r="J293" s="6"/>
      <c r="K293" s="6"/>
      <c r="L293" s="6"/>
      <c r="M293" s="6"/>
      <c r="N293" s="6"/>
      <c r="O293" s="6"/>
      <c r="P293" s="6"/>
      <c r="Q293" s="6"/>
      <c r="R293" s="6"/>
      <c r="S293" s="6"/>
      <c r="T293" s="6"/>
      <c r="U293" s="6"/>
      <c r="V293" s="6"/>
      <c r="W293" s="6"/>
      <c r="X293" s="6"/>
      <c r="Y293" s="6"/>
      <c r="Z293" s="6"/>
    </row>
    <row r="294" ht="12.0" customHeight="1">
      <c r="A294" s="6"/>
      <c r="B294" s="6"/>
      <c r="C294" s="6"/>
      <c r="D294" s="7"/>
      <c r="E294" s="6"/>
      <c r="F294" s="6"/>
      <c r="G294" s="6"/>
      <c r="H294" s="6"/>
      <c r="I294" s="6"/>
      <c r="J294" s="6"/>
      <c r="K294" s="6"/>
      <c r="L294" s="6"/>
      <c r="M294" s="6"/>
      <c r="N294" s="6"/>
      <c r="O294" s="6"/>
      <c r="P294" s="6"/>
      <c r="Q294" s="6"/>
      <c r="R294" s="6"/>
      <c r="S294" s="6"/>
      <c r="T294" s="6"/>
      <c r="U294" s="6"/>
      <c r="V294" s="6"/>
      <c r="W294" s="6"/>
      <c r="X294" s="6"/>
      <c r="Y294" s="6"/>
      <c r="Z294" s="6"/>
    </row>
    <row r="295" ht="12.0" customHeight="1">
      <c r="A295" s="6"/>
      <c r="B295" s="6"/>
      <c r="C295" s="6"/>
      <c r="D295" s="7"/>
      <c r="E295" s="6"/>
      <c r="F295" s="6"/>
      <c r="G295" s="6"/>
      <c r="H295" s="6"/>
      <c r="I295" s="6"/>
      <c r="J295" s="6"/>
      <c r="K295" s="6"/>
      <c r="L295" s="6"/>
      <c r="M295" s="6"/>
      <c r="N295" s="6"/>
      <c r="O295" s="6"/>
      <c r="P295" s="6"/>
      <c r="Q295" s="6"/>
      <c r="R295" s="6"/>
      <c r="S295" s="6"/>
      <c r="T295" s="6"/>
      <c r="U295" s="6"/>
      <c r="V295" s="6"/>
      <c r="W295" s="6"/>
      <c r="X295" s="6"/>
      <c r="Y295" s="6"/>
      <c r="Z295" s="6"/>
    </row>
    <row r="296" ht="12.0" customHeight="1">
      <c r="A296" s="6"/>
      <c r="B296" s="6"/>
      <c r="C296" s="6"/>
      <c r="D296" s="7"/>
      <c r="E296" s="6"/>
      <c r="F296" s="6"/>
      <c r="G296" s="6"/>
      <c r="H296" s="6"/>
      <c r="I296" s="6"/>
      <c r="J296" s="6"/>
      <c r="K296" s="6"/>
      <c r="L296" s="6"/>
      <c r="M296" s="6"/>
      <c r="N296" s="6"/>
      <c r="O296" s="6"/>
      <c r="P296" s="6"/>
      <c r="Q296" s="6"/>
      <c r="R296" s="6"/>
      <c r="S296" s="6"/>
      <c r="T296" s="6"/>
      <c r="U296" s="6"/>
      <c r="V296" s="6"/>
      <c r="W296" s="6"/>
      <c r="X296" s="6"/>
      <c r="Y296" s="6"/>
      <c r="Z296" s="6"/>
    </row>
    <row r="297" ht="12.0" customHeight="1">
      <c r="A297" s="6"/>
      <c r="B297" s="6"/>
      <c r="C297" s="6"/>
      <c r="D297" s="7"/>
      <c r="E297" s="6"/>
      <c r="F297" s="6"/>
      <c r="G297" s="6"/>
      <c r="H297" s="6"/>
      <c r="I297" s="6"/>
      <c r="J297" s="6"/>
      <c r="K297" s="6"/>
      <c r="L297" s="6"/>
      <c r="M297" s="6"/>
      <c r="N297" s="6"/>
      <c r="O297" s="6"/>
      <c r="P297" s="6"/>
      <c r="Q297" s="6"/>
      <c r="R297" s="6"/>
      <c r="S297" s="6"/>
      <c r="T297" s="6"/>
      <c r="U297" s="6"/>
      <c r="V297" s="6"/>
      <c r="W297" s="6"/>
      <c r="X297" s="6"/>
      <c r="Y297" s="6"/>
      <c r="Z297" s="6"/>
    </row>
    <row r="298" ht="12.0" customHeight="1">
      <c r="A298" s="6"/>
      <c r="B298" s="6"/>
      <c r="C298" s="6"/>
      <c r="D298" s="7"/>
      <c r="E298" s="6"/>
      <c r="F298" s="6"/>
      <c r="G298" s="6"/>
      <c r="H298" s="6"/>
      <c r="I298" s="6"/>
      <c r="J298" s="6"/>
      <c r="K298" s="6"/>
      <c r="L298" s="6"/>
      <c r="M298" s="6"/>
      <c r="N298" s="6"/>
      <c r="O298" s="6"/>
      <c r="P298" s="6"/>
      <c r="Q298" s="6"/>
      <c r="R298" s="6"/>
      <c r="S298" s="6"/>
      <c r="T298" s="6"/>
      <c r="U298" s="6"/>
      <c r="V298" s="6"/>
      <c r="W298" s="6"/>
      <c r="X298" s="6"/>
      <c r="Y298" s="6"/>
      <c r="Z298" s="6"/>
    </row>
    <row r="299" ht="12.0" customHeight="1">
      <c r="A299" s="6"/>
      <c r="B299" s="6"/>
      <c r="C299" s="6"/>
      <c r="D299" s="7"/>
      <c r="E299" s="6"/>
      <c r="F299" s="6"/>
      <c r="G299" s="6"/>
      <c r="H299" s="6"/>
      <c r="I299" s="6"/>
      <c r="J299" s="6"/>
      <c r="K299" s="6"/>
      <c r="L299" s="6"/>
      <c r="M299" s="6"/>
      <c r="N299" s="6"/>
      <c r="O299" s="6"/>
      <c r="P299" s="6"/>
      <c r="Q299" s="6"/>
      <c r="R299" s="6"/>
      <c r="S299" s="6"/>
      <c r="T299" s="6"/>
      <c r="U299" s="6"/>
      <c r="V299" s="6"/>
      <c r="W299" s="6"/>
      <c r="X299" s="6"/>
      <c r="Y299" s="6"/>
      <c r="Z299" s="6"/>
    </row>
    <row r="300" ht="12.0" customHeight="1">
      <c r="A300" s="6"/>
      <c r="B300" s="6"/>
      <c r="C300" s="6"/>
      <c r="D300" s="7"/>
      <c r="E300" s="6"/>
      <c r="F300" s="6"/>
      <c r="G300" s="6"/>
      <c r="H300" s="6"/>
      <c r="I300" s="6"/>
      <c r="J300" s="6"/>
      <c r="K300" s="6"/>
      <c r="L300" s="6"/>
      <c r="M300" s="6"/>
      <c r="N300" s="6"/>
      <c r="O300" s="6"/>
      <c r="P300" s="6"/>
      <c r="Q300" s="6"/>
      <c r="R300" s="6"/>
      <c r="S300" s="6"/>
      <c r="T300" s="6"/>
      <c r="U300" s="6"/>
      <c r="V300" s="6"/>
      <c r="W300" s="6"/>
      <c r="X300" s="6"/>
      <c r="Y300" s="6"/>
      <c r="Z300" s="6"/>
    </row>
    <row r="301" ht="12.0" customHeight="1">
      <c r="A301" s="6"/>
      <c r="B301" s="6"/>
      <c r="C301" s="6"/>
      <c r="D301" s="7"/>
      <c r="E301" s="6"/>
      <c r="F301" s="6"/>
      <c r="G301" s="6"/>
      <c r="H301" s="6"/>
      <c r="I301" s="6"/>
      <c r="J301" s="6"/>
      <c r="K301" s="6"/>
      <c r="L301" s="6"/>
      <c r="M301" s="6"/>
      <c r="N301" s="6"/>
      <c r="O301" s="6"/>
      <c r="P301" s="6"/>
      <c r="Q301" s="6"/>
      <c r="R301" s="6"/>
      <c r="S301" s="6"/>
      <c r="T301" s="6"/>
      <c r="U301" s="6"/>
      <c r="V301" s="6"/>
      <c r="W301" s="6"/>
      <c r="X301" s="6"/>
      <c r="Y301" s="6"/>
      <c r="Z301" s="6"/>
    </row>
    <row r="302" ht="12.0" customHeight="1">
      <c r="A302" s="6"/>
      <c r="B302" s="6"/>
      <c r="C302" s="6"/>
      <c r="D302" s="7"/>
      <c r="E302" s="6"/>
      <c r="F302" s="6"/>
      <c r="G302" s="6"/>
      <c r="H302" s="6"/>
      <c r="I302" s="6"/>
      <c r="J302" s="6"/>
      <c r="K302" s="6"/>
      <c r="L302" s="6"/>
      <c r="M302" s="6"/>
      <c r="N302" s="6"/>
      <c r="O302" s="6"/>
      <c r="P302" s="6"/>
      <c r="Q302" s="6"/>
      <c r="R302" s="6"/>
      <c r="S302" s="6"/>
      <c r="T302" s="6"/>
      <c r="U302" s="6"/>
      <c r="V302" s="6"/>
      <c r="W302" s="6"/>
      <c r="X302" s="6"/>
      <c r="Y302" s="6"/>
      <c r="Z302" s="6"/>
    </row>
    <row r="303" ht="12.0" customHeight="1">
      <c r="A303" s="6"/>
      <c r="B303" s="6"/>
      <c r="C303" s="6"/>
      <c r="D303" s="7"/>
      <c r="E303" s="6"/>
      <c r="F303" s="6"/>
      <c r="G303" s="6"/>
      <c r="H303" s="6"/>
      <c r="I303" s="6"/>
      <c r="J303" s="6"/>
      <c r="K303" s="6"/>
      <c r="L303" s="6"/>
      <c r="M303" s="6"/>
      <c r="N303" s="6"/>
      <c r="O303" s="6"/>
      <c r="P303" s="6"/>
      <c r="Q303" s="6"/>
      <c r="R303" s="6"/>
      <c r="S303" s="6"/>
      <c r="T303" s="6"/>
      <c r="U303" s="6"/>
      <c r="V303" s="6"/>
      <c r="W303" s="6"/>
      <c r="X303" s="6"/>
      <c r="Y303" s="6"/>
      <c r="Z303" s="6"/>
    </row>
    <row r="304" ht="12.0" customHeight="1">
      <c r="A304" s="6"/>
      <c r="B304" s="6"/>
      <c r="C304" s="6"/>
      <c r="D304" s="7"/>
      <c r="E304" s="6"/>
      <c r="F304" s="6"/>
      <c r="G304" s="6"/>
      <c r="H304" s="6"/>
      <c r="I304" s="6"/>
      <c r="J304" s="6"/>
      <c r="K304" s="6"/>
      <c r="L304" s="6"/>
      <c r="M304" s="6"/>
      <c r="N304" s="6"/>
      <c r="O304" s="6"/>
      <c r="P304" s="6"/>
      <c r="Q304" s="6"/>
      <c r="R304" s="6"/>
      <c r="S304" s="6"/>
      <c r="T304" s="6"/>
      <c r="U304" s="6"/>
      <c r="V304" s="6"/>
      <c r="W304" s="6"/>
      <c r="X304" s="6"/>
      <c r="Y304" s="6"/>
      <c r="Z304" s="6"/>
    </row>
    <row r="305" ht="12.0" customHeight="1">
      <c r="A305" s="6"/>
      <c r="B305" s="6"/>
      <c r="C305" s="6"/>
      <c r="D305" s="7"/>
      <c r="E305" s="6"/>
      <c r="F305" s="6"/>
      <c r="G305" s="6"/>
      <c r="H305" s="6"/>
      <c r="I305" s="6"/>
      <c r="J305" s="6"/>
      <c r="K305" s="6"/>
      <c r="L305" s="6"/>
      <c r="M305" s="6"/>
      <c r="N305" s="6"/>
      <c r="O305" s="6"/>
      <c r="P305" s="6"/>
      <c r="Q305" s="6"/>
      <c r="R305" s="6"/>
      <c r="S305" s="6"/>
      <c r="T305" s="6"/>
      <c r="U305" s="6"/>
      <c r="V305" s="6"/>
      <c r="W305" s="6"/>
      <c r="X305" s="6"/>
      <c r="Y305" s="6"/>
      <c r="Z305" s="6"/>
    </row>
    <row r="306" ht="12.0" customHeight="1">
      <c r="A306" s="6"/>
      <c r="B306" s="6"/>
      <c r="C306" s="6"/>
      <c r="D306" s="7"/>
      <c r="E306" s="6"/>
      <c r="F306" s="6"/>
      <c r="G306" s="6"/>
      <c r="H306" s="6"/>
      <c r="I306" s="6"/>
      <c r="J306" s="6"/>
      <c r="K306" s="6"/>
      <c r="L306" s="6"/>
      <c r="M306" s="6"/>
      <c r="N306" s="6"/>
      <c r="O306" s="6"/>
      <c r="P306" s="6"/>
      <c r="Q306" s="6"/>
      <c r="R306" s="6"/>
      <c r="S306" s="6"/>
      <c r="T306" s="6"/>
      <c r="U306" s="6"/>
      <c r="V306" s="6"/>
      <c r="W306" s="6"/>
      <c r="X306" s="6"/>
      <c r="Y306" s="6"/>
      <c r="Z306" s="6"/>
    </row>
    <row r="307" ht="12.0" customHeight="1">
      <c r="A307" s="6"/>
      <c r="B307" s="6"/>
      <c r="C307" s="6"/>
      <c r="D307" s="7"/>
      <c r="E307" s="6"/>
      <c r="F307" s="6"/>
      <c r="G307" s="6"/>
      <c r="H307" s="6"/>
      <c r="I307" s="6"/>
      <c r="J307" s="6"/>
      <c r="K307" s="6"/>
      <c r="L307" s="6"/>
      <c r="M307" s="6"/>
      <c r="N307" s="6"/>
      <c r="O307" s="6"/>
      <c r="P307" s="6"/>
      <c r="Q307" s="6"/>
      <c r="R307" s="6"/>
      <c r="S307" s="6"/>
      <c r="T307" s="6"/>
      <c r="U307" s="6"/>
      <c r="V307" s="6"/>
      <c r="W307" s="6"/>
      <c r="X307" s="6"/>
      <c r="Y307" s="6"/>
      <c r="Z307" s="6"/>
    </row>
    <row r="308" ht="12.0" customHeight="1">
      <c r="A308" s="6"/>
      <c r="B308" s="6"/>
      <c r="C308" s="6"/>
      <c r="D308" s="7"/>
      <c r="E308" s="6"/>
      <c r="F308" s="6"/>
      <c r="G308" s="6"/>
      <c r="H308" s="6"/>
      <c r="I308" s="6"/>
      <c r="J308" s="6"/>
      <c r="K308" s="6"/>
      <c r="L308" s="6"/>
      <c r="M308" s="6"/>
      <c r="N308" s="6"/>
      <c r="O308" s="6"/>
      <c r="P308" s="6"/>
      <c r="Q308" s="6"/>
      <c r="R308" s="6"/>
      <c r="S308" s="6"/>
      <c r="T308" s="6"/>
      <c r="U308" s="6"/>
      <c r="V308" s="6"/>
      <c r="W308" s="6"/>
      <c r="X308" s="6"/>
      <c r="Y308" s="6"/>
      <c r="Z308" s="6"/>
    </row>
    <row r="309" ht="12.0" customHeight="1">
      <c r="A309" s="6"/>
      <c r="B309" s="6"/>
      <c r="C309" s="6"/>
      <c r="D309" s="7"/>
      <c r="E309" s="6"/>
      <c r="F309" s="6"/>
      <c r="G309" s="6"/>
      <c r="H309" s="6"/>
      <c r="I309" s="6"/>
      <c r="J309" s="6"/>
      <c r="K309" s="6"/>
      <c r="L309" s="6"/>
      <c r="M309" s="6"/>
      <c r="N309" s="6"/>
      <c r="O309" s="6"/>
      <c r="P309" s="6"/>
      <c r="Q309" s="6"/>
      <c r="R309" s="6"/>
      <c r="S309" s="6"/>
      <c r="T309" s="6"/>
      <c r="U309" s="6"/>
      <c r="V309" s="6"/>
      <c r="W309" s="6"/>
      <c r="X309" s="6"/>
      <c r="Y309" s="6"/>
      <c r="Z309" s="6"/>
    </row>
    <row r="310" ht="12.0" customHeight="1">
      <c r="A310" s="6"/>
      <c r="B310" s="6"/>
      <c r="C310" s="6"/>
      <c r="D310" s="7"/>
      <c r="E310" s="6"/>
      <c r="F310" s="6"/>
      <c r="G310" s="6"/>
      <c r="H310" s="6"/>
      <c r="I310" s="6"/>
      <c r="J310" s="6"/>
      <c r="K310" s="6"/>
      <c r="L310" s="6"/>
      <c r="M310" s="6"/>
      <c r="N310" s="6"/>
      <c r="O310" s="6"/>
      <c r="P310" s="6"/>
      <c r="Q310" s="6"/>
      <c r="R310" s="6"/>
      <c r="S310" s="6"/>
      <c r="T310" s="6"/>
      <c r="U310" s="6"/>
      <c r="V310" s="6"/>
      <c r="W310" s="6"/>
      <c r="X310" s="6"/>
      <c r="Y310" s="6"/>
      <c r="Z310" s="6"/>
    </row>
    <row r="311" ht="12.0" customHeight="1">
      <c r="A311" s="6"/>
      <c r="B311" s="6"/>
      <c r="C311" s="6"/>
      <c r="D311" s="7"/>
      <c r="E311" s="6"/>
      <c r="F311" s="6"/>
      <c r="G311" s="6"/>
      <c r="H311" s="6"/>
      <c r="I311" s="6"/>
      <c r="J311" s="6"/>
      <c r="K311" s="6"/>
      <c r="L311" s="6"/>
      <c r="M311" s="6"/>
      <c r="N311" s="6"/>
      <c r="O311" s="6"/>
      <c r="P311" s="6"/>
      <c r="Q311" s="6"/>
      <c r="R311" s="6"/>
      <c r="S311" s="6"/>
      <c r="T311" s="6"/>
      <c r="U311" s="6"/>
      <c r="V311" s="6"/>
      <c r="W311" s="6"/>
      <c r="X311" s="6"/>
      <c r="Y311" s="6"/>
      <c r="Z311" s="6"/>
    </row>
    <row r="312" ht="12.0" customHeight="1">
      <c r="A312" s="6"/>
      <c r="B312" s="6"/>
      <c r="C312" s="6"/>
      <c r="D312" s="7"/>
      <c r="E312" s="6"/>
      <c r="F312" s="6"/>
      <c r="G312" s="6"/>
      <c r="H312" s="6"/>
      <c r="I312" s="6"/>
      <c r="J312" s="6"/>
      <c r="K312" s="6"/>
      <c r="L312" s="6"/>
      <c r="M312" s="6"/>
      <c r="N312" s="6"/>
      <c r="O312" s="6"/>
      <c r="P312" s="6"/>
      <c r="Q312" s="6"/>
      <c r="R312" s="6"/>
      <c r="S312" s="6"/>
      <c r="T312" s="6"/>
      <c r="U312" s="6"/>
      <c r="V312" s="6"/>
      <c r="W312" s="6"/>
      <c r="X312" s="6"/>
      <c r="Y312" s="6"/>
      <c r="Z312" s="6"/>
    </row>
    <row r="313" ht="12.0" customHeight="1">
      <c r="A313" s="6"/>
      <c r="B313" s="6"/>
      <c r="C313" s="6"/>
      <c r="D313" s="7"/>
      <c r="E313" s="6"/>
      <c r="F313" s="6"/>
      <c r="G313" s="6"/>
      <c r="H313" s="6"/>
      <c r="I313" s="6"/>
      <c r="J313" s="6"/>
      <c r="K313" s="6"/>
      <c r="L313" s="6"/>
      <c r="M313" s="6"/>
      <c r="N313" s="6"/>
      <c r="O313" s="6"/>
      <c r="P313" s="6"/>
      <c r="Q313" s="6"/>
      <c r="R313" s="6"/>
      <c r="S313" s="6"/>
      <c r="T313" s="6"/>
      <c r="U313" s="6"/>
      <c r="V313" s="6"/>
      <c r="W313" s="6"/>
      <c r="X313" s="6"/>
      <c r="Y313" s="6"/>
      <c r="Z313" s="6"/>
    </row>
    <row r="314" ht="12.0" customHeight="1">
      <c r="A314" s="6"/>
      <c r="B314" s="6"/>
      <c r="C314" s="6"/>
      <c r="D314" s="7"/>
      <c r="E314" s="6"/>
      <c r="F314" s="6"/>
      <c r="G314" s="6"/>
      <c r="H314" s="6"/>
      <c r="I314" s="6"/>
      <c r="J314" s="6"/>
      <c r="K314" s="6"/>
      <c r="L314" s="6"/>
      <c r="M314" s="6"/>
      <c r="N314" s="6"/>
      <c r="O314" s="6"/>
      <c r="P314" s="6"/>
      <c r="Q314" s="6"/>
      <c r="R314" s="6"/>
      <c r="S314" s="6"/>
      <c r="T314" s="6"/>
      <c r="U314" s="6"/>
      <c r="V314" s="6"/>
      <c r="W314" s="6"/>
      <c r="X314" s="6"/>
      <c r="Y314" s="6"/>
      <c r="Z314" s="6"/>
    </row>
    <row r="315" ht="12.0" customHeight="1">
      <c r="A315" s="6"/>
      <c r="B315" s="6"/>
      <c r="C315" s="6"/>
      <c r="D315" s="7"/>
      <c r="E315" s="6"/>
      <c r="F315" s="6"/>
      <c r="G315" s="6"/>
      <c r="H315" s="6"/>
      <c r="I315" s="6"/>
      <c r="J315" s="6"/>
      <c r="K315" s="6"/>
      <c r="L315" s="6"/>
      <c r="M315" s="6"/>
      <c r="N315" s="6"/>
      <c r="O315" s="6"/>
      <c r="P315" s="6"/>
      <c r="Q315" s="6"/>
      <c r="R315" s="6"/>
      <c r="S315" s="6"/>
      <c r="T315" s="6"/>
      <c r="U315" s="6"/>
      <c r="V315" s="6"/>
      <c r="W315" s="6"/>
      <c r="X315" s="6"/>
      <c r="Y315" s="6"/>
      <c r="Z315" s="6"/>
    </row>
    <row r="316" ht="12.0" customHeight="1">
      <c r="A316" s="6"/>
      <c r="B316" s="6"/>
      <c r="C316" s="6"/>
      <c r="D316" s="7"/>
      <c r="E316" s="6"/>
      <c r="F316" s="6"/>
      <c r="G316" s="6"/>
      <c r="H316" s="6"/>
      <c r="I316" s="6"/>
      <c r="J316" s="6"/>
      <c r="K316" s="6"/>
      <c r="L316" s="6"/>
      <c r="M316" s="6"/>
      <c r="N316" s="6"/>
      <c r="O316" s="6"/>
      <c r="P316" s="6"/>
      <c r="Q316" s="6"/>
      <c r="R316" s="6"/>
      <c r="S316" s="6"/>
      <c r="T316" s="6"/>
      <c r="U316" s="6"/>
      <c r="V316" s="6"/>
      <c r="W316" s="6"/>
      <c r="X316" s="6"/>
      <c r="Y316" s="6"/>
      <c r="Z316" s="6"/>
    </row>
    <row r="317" ht="12.0" customHeight="1">
      <c r="A317" s="6"/>
      <c r="B317" s="6"/>
      <c r="C317" s="6"/>
      <c r="D317" s="7"/>
      <c r="E317" s="6"/>
      <c r="F317" s="6"/>
      <c r="G317" s="6"/>
      <c r="H317" s="6"/>
      <c r="I317" s="6"/>
      <c r="J317" s="6"/>
      <c r="K317" s="6"/>
      <c r="L317" s="6"/>
      <c r="M317" s="6"/>
      <c r="N317" s="6"/>
      <c r="O317" s="6"/>
      <c r="P317" s="6"/>
      <c r="Q317" s="6"/>
      <c r="R317" s="6"/>
      <c r="S317" s="6"/>
      <c r="T317" s="6"/>
      <c r="U317" s="6"/>
      <c r="V317" s="6"/>
      <c r="W317" s="6"/>
      <c r="X317" s="6"/>
      <c r="Y317" s="6"/>
      <c r="Z317" s="6"/>
    </row>
    <row r="318" ht="12.0" customHeight="1">
      <c r="A318" s="6"/>
      <c r="B318" s="6"/>
      <c r="C318" s="6"/>
      <c r="D318" s="7"/>
      <c r="E318" s="6"/>
      <c r="F318" s="6"/>
      <c r="G318" s="6"/>
      <c r="H318" s="6"/>
      <c r="I318" s="6"/>
      <c r="J318" s="6"/>
      <c r="K318" s="6"/>
      <c r="L318" s="6"/>
      <c r="M318" s="6"/>
      <c r="N318" s="6"/>
      <c r="O318" s="6"/>
      <c r="P318" s="6"/>
      <c r="Q318" s="6"/>
      <c r="R318" s="6"/>
      <c r="S318" s="6"/>
      <c r="T318" s="6"/>
      <c r="U318" s="6"/>
      <c r="V318" s="6"/>
      <c r="W318" s="6"/>
      <c r="X318" s="6"/>
      <c r="Y318" s="6"/>
      <c r="Z318" s="6"/>
    </row>
    <row r="319" ht="12.0" customHeight="1">
      <c r="A319" s="6"/>
      <c r="B319" s="6"/>
      <c r="C319" s="6"/>
      <c r="D319" s="7"/>
      <c r="E319" s="6"/>
      <c r="F319" s="6"/>
      <c r="G319" s="6"/>
      <c r="H319" s="6"/>
      <c r="I319" s="6"/>
      <c r="J319" s="6"/>
      <c r="K319" s="6"/>
      <c r="L319" s="6"/>
      <c r="M319" s="6"/>
      <c r="N319" s="6"/>
      <c r="O319" s="6"/>
      <c r="P319" s="6"/>
      <c r="Q319" s="6"/>
      <c r="R319" s="6"/>
      <c r="S319" s="6"/>
      <c r="T319" s="6"/>
      <c r="U319" s="6"/>
      <c r="V319" s="6"/>
      <c r="W319" s="6"/>
      <c r="X319" s="6"/>
      <c r="Y319" s="6"/>
      <c r="Z319" s="6"/>
    </row>
    <row r="320" ht="12.0" customHeight="1">
      <c r="A320" s="6"/>
      <c r="B320" s="6"/>
      <c r="C320" s="6"/>
      <c r="D320" s="7"/>
      <c r="E320" s="6"/>
      <c r="F320" s="6"/>
      <c r="G320" s="6"/>
      <c r="H320" s="6"/>
      <c r="I320" s="6"/>
      <c r="J320" s="6"/>
      <c r="K320" s="6"/>
      <c r="L320" s="6"/>
      <c r="M320" s="6"/>
      <c r="N320" s="6"/>
      <c r="O320" s="6"/>
      <c r="P320" s="6"/>
      <c r="Q320" s="6"/>
      <c r="R320" s="6"/>
      <c r="S320" s="6"/>
      <c r="T320" s="6"/>
      <c r="U320" s="6"/>
      <c r="V320" s="6"/>
      <c r="W320" s="6"/>
      <c r="X320" s="6"/>
      <c r="Y320" s="6"/>
      <c r="Z320" s="6"/>
    </row>
    <row r="321" ht="12.0" customHeight="1">
      <c r="A321" s="6"/>
      <c r="B321" s="6"/>
      <c r="C321" s="6"/>
      <c r="D321" s="7"/>
      <c r="E321" s="6"/>
      <c r="F321" s="6"/>
      <c r="G321" s="6"/>
      <c r="H321" s="6"/>
      <c r="I321" s="6"/>
      <c r="J321" s="6"/>
      <c r="K321" s="6"/>
      <c r="L321" s="6"/>
      <c r="M321" s="6"/>
      <c r="N321" s="6"/>
      <c r="O321" s="6"/>
      <c r="P321" s="6"/>
      <c r="Q321" s="6"/>
      <c r="R321" s="6"/>
      <c r="S321" s="6"/>
      <c r="T321" s="6"/>
      <c r="U321" s="6"/>
      <c r="V321" s="6"/>
      <c r="W321" s="6"/>
      <c r="X321" s="6"/>
      <c r="Y321" s="6"/>
      <c r="Z321" s="6"/>
    </row>
    <row r="322" ht="12.0" customHeight="1">
      <c r="A322" s="6"/>
      <c r="B322" s="6"/>
      <c r="C322" s="6"/>
      <c r="D322" s="7"/>
      <c r="E322" s="6"/>
      <c r="F322" s="6"/>
      <c r="G322" s="6"/>
      <c r="H322" s="6"/>
      <c r="I322" s="6"/>
      <c r="J322" s="6"/>
      <c r="K322" s="6"/>
      <c r="L322" s="6"/>
      <c r="M322" s="6"/>
      <c r="N322" s="6"/>
      <c r="O322" s="6"/>
      <c r="P322" s="6"/>
      <c r="Q322" s="6"/>
      <c r="R322" s="6"/>
      <c r="S322" s="6"/>
      <c r="T322" s="6"/>
      <c r="U322" s="6"/>
      <c r="V322" s="6"/>
      <c r="W322" s="6"/>
      <c r="X322" s="6"/>
      <c r="Y322" s="6"/>
      <c r="Z322" s="6"/>
    </row>
    <row r="323" ht="12.0" customHeight="1">
      <c r="A323" s="6"/>
      <c r="B323" s="6"/>
      <c r="C323" s="6"/>
      <c r="D323" s="7"/>
      <c r="E323" s="6"/>
      <c r="F323" s="6"/>
      <c r="G323" s="6"/>
      <c r="H323" s="6"/>
      <c r="I323" s="6"/>
      <c r="J323" s="6"/>
      <c r="K323" s="6"/>
      <c r="L323" s="6"/>
      <c r="M323" s="6"/>
      <c r="N323" s="6"/>
      <c r="O323" s="6"/>
      <c r="P323" s="6"/>
      <c r="Q323" s="6"/>
      <c r="R323" s="6"/>
      <c r="S323" s="6"/>
      <c r="T323" s="6"/>
      <c r="U323" s="6"/>
      <c r="V323" s="6"/>
      <c r="W323" s="6"/>
      <c r="X323" s="6"/>
      <c r="Y323" s="6"/>
      <c r="Z323" s="6"/>
    </row>
    <row r="324" ht="12.0" customHeight="1">
      <c r="A324" s="6"/>
      <c r="B324" s="6"/>
      <c r="C324" s="6"/>
      <c r="D324" s="7"/>
      <c r="E324" s="6"/>
      <c r="F324" s="6"/>
      <c r="G324" s="6"/>
      <c r="H324" s="6"/>
      <c r="I324" s="6"/>
      <c r="J324" s="6"/>
      <c r="K324" s="6"/>
      <c r="L324" s="6"/>
      <c r="M324" s="6"/>
      <c r="N324" s="6"/>
      <c r="O324" s="6"/>
      <c r="P324" s="6"/>
      <c r="Q324" s="6"/>
      <c r="R324" s="6"/>
      <c r="S324" s="6"/>
      <c r="T324" s="6"/>
      <c r="U324" s="6"/>
      <c r="V324" s="6"/>
      <c r="W324" s="6"/>
      <c r="X324" s="6"/>
      <c r="Y324" s="6"/>
      <c r="Z324" s="6"/>
    </row>
    <row r="325" ht="12.0" customHeight="1">
      <c r="A325" s="6"/>
      <c r="B325" s="6"/>
      <c r="C325" s="6"/>
      <c r="D325" s="7"/>
      <c r="E325" s="6"/>
      <c r="F325" s="6"/>
      <c r="G325" s="6"/>
      <c r="H325" s="6"/>
      <c r="I325" s="6"/>
      <c r="J325" s="6"/>
      <c r="K325" s="6"/>
      <c r="L325" s="6"/>
      <c r="M325" s="6"/>
      <c r="N325" s="6"/>
      <c r="O325" s="6"/>
      <c r="P325" s="6"/>
      <c r="Q325" s="6"/>
      <c r="R325" s="6"/>
      <c r="S325" s="6"/>
      <c r="T325" s="6"/>
      <c r="U325" s="6"/>
      <c r="V325" s="6"/>
      <c r="W325" s="6"/>
      <c r="X325" s="6"/>
      <c r="Y325" s="6"/>
      <c r="Z325" s="6"/>
    </row>
    <row r="326" ht="12.0" customHeight="1">
      <c r="A326" s="6"/>
      <c r="B326" s="6"/>
      <c r="C326" s="6"/>
      <c r="D326" s="7"/>
      <c r="E326" s="6"/>
      <c r="F326" s="6"/>
      <c r="G326" s="6"/>
      <c r="H326" s="6"/>
      <c r="I326" s="6"/>
      <c r="J326" s="6"/>
      <c r="K326" s="6"/>
      <c r="L326" s="6"/>
      <c r="M326" s="6"/>
      <c r="N326" s="6"/>
      <c r="O326" s="6"/>
      <c r="P326" s="6"/>
      <c r="Q326" s="6"/>
      <c r="R326" s="6"/>
      <c r="S326" s="6"/>
      <c r="T326" s="6"/>
      <c r="U326" s="6"/>
      <c r="V326" s="6"/>
      <c r="W326" s="6"/>
      <c r="X326" s="6"/>
      <c r="Y326" s="6"/>
      <c r="Z326" s="6"/>
    </row>
    <row r="327" ht="12.0" customHeight="1">
      <c r="A327" s="6"/>
      <c r="B327" s="6"/>
      <c r="C327" s="6"/>
      <c r="D327" s="7"/>
      <c r="E327" s="6"/>
      <c r="F327" s="6"/>
      <c r="G327" s="6"/>
      <c r="H327" s="6"/>
      <c r="I327" s="6"/>
      <c r="J327" s="6"/>
      <c r="K327" s="6"/>
      <c r="L327" s="6"/>
      <c r="M327" s="6"/>
      <c r="N327" s="6"/>
      <c r="O327" s="6"/>
      <c r="P327" s="6"/>
      <c r="Q327" s="6"/>
      <c r="R327" s="6"/>
      <c r="S327" s="6"/>
      <c r="T327" s="6"/>
      <c r="U327" s="6"/>
      <c r="V327" s="6"/>
      <c r="W327" s="6"/>
      <c r="X327" s="6"/>
      <c r="Y327" s="6"/>
      <c r="Z327" s="6"/>
    </row>
    <row r="328" ht="12.0" customHeight="1">
      <c r="A328" s="6"/>
      <c r="B328" s="6"/>
      <c r="C328" s="6"/>
      <c r="D328" s="7"/>
      <c r="E328" s="6"/>
      <c r="F328" s="6"/>
      <c r="G328" s="6"/>
      <c r="H328" s="6"/>
      <c r="I328" s="6"/>
      <c r="J328" s="6"/>
      <c r="K328" s="6"/>
      <c r="L328" s="6"/>
      <c r="M328" s="6"/>
      <c r="N328" s="6"/>
      <c r="O328" s="6"/>
      <c r="P328" s="6"/>
      <c r="Q328" s="6"/>
      <c r="R328" s="6"/>
      <c r="S328" s="6"/>
      <c r="T328" s="6"/>
      <c r="U328" s="6"/>
      <c r="V328" s="6"/>
      <c r="W328" s="6"/>
      <c r="X328" s="6"/>
      <c r="Y328" s="6"/>
      <c r="Z328" s="6"/>
    </row>
    <row r="329" ht="12.0" customHeight="1">
      <c r="A329" s="6"/>
      <c r="B329" s="6"/>
      <c r="C329" s="6"/>
      <c r="D329" s="7"/>
      <c r="E329" s="6"/>
      <c r="F329" s="6"/>
      <c r="G329" s="6"/>
      <c r="H329" s="6"/>
      <c r="I329" s="6"/>
      <c r="J329" s="6"/>
      <c r="K329" s="6"/>
      <c r="L329" s="6"/>
      <c r="M329" s="6"/>
      <c r="N329" s="6"/>
      <c r="O329" s="6"/>
      <c r="P329" s="6"/>
      <c r="Q329" s="6"/>
      <c r="R329" s="6"/>
      <c r="S329" s="6"/>
      <c r="T329" s="6"/>
      <c r="U329" s="6"/>
      <c r="V329" s="6"/>
      <c r="W329" s="6"/>
      <c r="X329" s="6"/>
      <c r="Y329" s="6"/>
      <c r="Z329" s="6"/>
    </row>
    <row r="330" ht="12.0" customHeight="1">
      <c r="A330" s="6"/>
      <c r="B330" s="6"/>
      <c r="C330" s="6"/>
      <c r="D330" s="7"/>
      <c r="E330" s="6"/>
      <c r="F330" s="6"/>
      <c r="G330" s="6"/>
      <c r="H330" s="6"/>
      <c r="I330" s="6"/>
      <c r="J330" s="6"/>
      <c r="K330" s="6"/>
      <c r="L330" s="6"/>
      <c r="M330" s="6"/>
      <c r="N330" s="6"/>
      <c r="O330" s="6"/>
      <c r="P330" s="6"/>
      <c r="Q330" s="6"/>
      <c r="R330" s="6"/>
      <c r="S330" s="6"/>
      <c r="T330" s="6"/>
      <c r="U330" s="6"/>
      <c r="V330" s="6"/>
      <c r="W330" s="6"/>
      <c r="X330" s="6"/>
      <c r="Y330" s="6"/>
      <c r="Z330" s="6"/>
    </row>
    <row r="331" ht="12.0" customHeight="1">
      <c r="A331" s="6"/>
      <c r="B331" s="6"/>
      <c r="C331" s="6"/>
      <c r="D331" s="7"/>
      <c r="E331" s="6"/>
      <c r="F331" s="6"/>
      <c r="G331" s="6"/>
      <c r="H331" s="6"/>
      <c r="I331" s="6"/>
      <c r="J331" s="6"/>
      <c r="K331" s="6"/>
      <c r="L331" s="6"/>
      <c r="M331" s="6"/>
      <c r="N331" s="6"/>
      <c r="O331" s="6"/>
      <c r="P331" s="6"/>
      <c r="Q331" s="6"/>
      <c r="R331" s="6"/>
      <c r="S331" s="6"/>
      <c r="T331" s="6"/>
      <c r="U331" s="6"/>
      <c r="V331" s="6"/>
      <c r="W331" s="6"/>
      <c r="X331" s="6"/>
      <c r="Y331" s="6"/>
      <c r="Z331" s="6"/>
    </row>
    <row r="332" ht="12.0" customHeight="1">
      <c r="A332" s="6"/>
      <c r="B332" s="6"/>
      <c r="C332" s="6"/>
      <c r="D332" s="7"/>
      <c r="E332" s="6"/>
      <c r="F332" s="6"/>
      <c r="G332" s="6"/>
      <c r="H332" s="6"/>
      <c r="I332" s="6"/>
      <c r="J332" s="6"/>
      <c r="K332" s="6"/>
      <c r="L332" s="6"/>
      <c r="M332" s="6"/>
      <c r="N332" s="6"/>
      <c r="O332" s="6"/>
      <c r="P332" s="6"/>
      <c r="Q332" s="6"/>
      <c r="R332" s="6"/>
      <c r="S332" s="6"/>
      <c r="T332" s="6"/>
      <c r="U332" s="6"/>
      <c r="V332" s="6"/>
      <c r="W332" s="6"/>
      <c r="X332" s="6"/>
      <c r="Y332" s="6"/>
      <c r="Z332" s="6"/>
    </row>
    <row r="333" ht="12.0" customHeight="1">
      <c r="A333" s="6"/>
      <c r="B333" s="6"/>
      <c r="C333" s="6"/>
      <c r="D333" s="7"/>
      <c r="E333" s="6"/>
      <c r="F333" s="6"/>
      <c r="G333" s="6"/>
      <c r="H333" s="6"/>
      <c r="I333" s="6"/>
      <c r="J333" s="6"/>
      <c r="K333" s="6"/>
      <c r="L333" s="6"/>
      <c r="M333" s="6"/>
      <c r="N333" s="6"/>
      <c r="O333" s="6"/>
      <c r="P333" s="6"/>
      <c r="Q333" s="6"/>
      <c r="R333" s="6"/>
      <c r="S333" s="6"/>
      <c r="T333" s="6"/>
      <c r="U333" s="6"/>
      <c r="V333" s="6"/>
      <c r="W333" s="6"/>
      <c r="X333" s="6"/>
      <c r="Y333" s="6"/>
      <c r="Z333" s="6"/>
    </row>
    <row r="334" ht="12.0" customHeight="1">
      <c r="A334" s="6"/>
      <c r="B334" s="6"/>
      <c r="C334" s="6"/>
      <c r="D334" s="7"/>
      <c r="E334" s="6"/>
      <c r="F334" s="6"/>
      <c r="G334" s="6"/>
      <c r="H334" s="6"/>
      <c r="I334" s="6"/>
      <c r="J334" s="6"/>
      <c r="K334" s="6"/>
      <c r="L334" s="6"/>
      <c r="M334" s="6"/>
      <c r="N334" s="6"/>
      <c r="O334" s="6"/>
      <c r="P334" s="6"/>
      <c r="Q334" s="6"/>
      <c r="R334" s="6"/>
      <c r="S334" s="6"/>
      <c r="T334" s="6"/>
      <c r="U334" s="6"/>
      <c r="V334" s="6"/>
      <c r="W334" s="6"/>
      <c r="X334" s="6"/>
      <c r="Y334" s="6"/>
      <c r="Z334" s="6"/>
    </row>
    <row r="335" ht="12.0" customHeight="1">
      <c r="A335" s="6"/>
      <c r="B335" s="6"/>
      <c r="C335" s="6"/>
      <c r="D335" s="7"/>
      <c r="E335" s="6"/>
      <c r="F335" s="6"/>
      <c r="G335" s="6"/>
      <c r="H335" s="6"/>
      <c r="I335" s="6"/>
      <c r="J335" s="6"/>
      <c r="K335" s="6"/>
      <c r="L335" s="6"/>
      <c r="M335" s="6"/>
      <c r="N335" s="6"/>
      <c r="O335" s="6"/>
      <c r="P335" s="6"/>
      <c r="Q335" s="6"/>
      <c r="R335" s="6"/>
      <c r="S335" s="6"/>
      <c r="T335" s="6"/>
      <c r="U335" s="6"/>
      <c r="V335" s="6"/>
      <c r="W335" s="6"/>
      <c r="X335" s="6"/>
      <c r="Y335" s="6"/>
      <c r="Z335" s="6"/>
    </row>
    <row r="336" ht="12.0" customHeight="1">
      <c r="A336" s="6"/>
      <c r="B336" s="6"/>
      <c r="C336" s="6"/>
      <c r="D336" s="7"/>
      <c r="E336" s="6"/>
      <c r="F336" s="6"/>
      <c r="G336" s="6"/>
      <c r="H336" s="6"/>
      <c r="I336" s="6"/>
      <c r="J336" s="6"/>
      <c r="K336" s="6"/>
      <c r="L336" s="6"/>
      <c r="M336" s="6"/>
      <c r="N336" s="6"/>
      <c r="O336" s="6"/>
      <c r="P336" s="6"/>
      <c r="Q336" s="6"/>
      <c r="R336" s="6"/>
      <c r="S336" s="6"/>
      <c r="T336" s="6"/>
      <c r="U336" s="6"/>
      <c r="V336" s="6"/>
      <c r="W336" s="6"/>
      <c r="X336" s="6"/>
      <c r="Y336" s="6"/>
      <c r="Z336" s="6"/>
    </row>
    <row r="337" ht="12.0" customHeight="1">
      <c r="A337" s="6"/>
      <c r="B337" s="6"/>
      <c r="C337" s="6"/>
      <c r="D337" s="7"/>
      <c r="E337" s="6"/>
      <c r="F337" s="6"/>
      <c r="G337" s="6"/>
      <c r="H337" s="6"/>
      <c r="I337" s="6"/>
      <c r="J337" s="6"/>
      <c r="K337" s="6"/>
      <c r="L337" s="6"/>
      <c r="M337" s="6"/>
      <c r="N337" s="6"/>
      <c r="O337" s="6"/>
      <c r="P337" s="6"/>
      <c r="Q337" s="6"/>
      <c r="R337" s="6"/>
      <c r="S337" s="6"/>
      <c r="T337" s="6"/>
      <c r="U337" s="6"/>
      <c r="V337" s="6"/>
      <c r="W337" s="6"/>
      <c r="X337" s="6"/>
      <c r="Y337" s="6"/>
      <c r="Z337" s="6"/>
    </row>
    <row r="338" ht="12.0" customHeight="1">
      <c r="A338" s="6"/>
      <c r="B338" s="6"/>
      <c r="C338" s="6"/>
      <c r="D338" s="7"/>
      <c r="E338" s="6"/>
      <c r="F338" s="6"/>
      <c r="G338" s="6"/>
      <c r="H338" s="6"/>
      <c r="I338" s="6"/>
      <c r="J338" s="6"/>
      <c r="K338" s="6"/>
      <c r="L338" s="6"/>
      <c r="M338" s="6"/>
      <c r="N338" s="6"/>
      <c r="O338" s="6"/>
      <c r="P338" s="6"/>
      <c r="Q338" s="6"/>
      <c r="R338" s="6"/>
      <c r="S338" s="6"/>
      <c r="T338" s="6"/>
      <c r="U338" s="6"/>
      <c r="V338" s="6"/>
      <c r="W338" s="6"/>
      <c r="X338" s="6"/>
      <c r="Y338" s="6"/>
      <c r="Z338" s="6"/>
    </row>
    <row r="339" ht="12.0" customHeight="1">
      <c r="A339" s="6"/>
      <c r="B339" s="6"/>
      <c r="C339" s="6"/>
      <c r="D339" s="7"/>
      <c r="E339" s="6"/>
      <c r="F339" s="6"/>
      <c r="G339" s="6"/>
      <c r="H339" s="6"/>
      <c r="I339" s="6"/>
      <c r="J339" s="6"/>
      <c r="K339" s="6"/>
      <c r="L339" s="6"/>
      <c r="M339" s="6"/>
      <c r="N339" s="6"/>
      <c r="O339" s="6"/>
      <c r="P339" s="6"/>
      <c r="Q339" s="6"/>
      <c r="R339" s="6"/>
      <c r="S339" s="6"/>
      <c r="T339" s="6"/>
      <c r="U339" s="6"/>
      <c r="V339" s="6"/>
      <c r="W339" s="6"/>
      <c r="X339" s="6"/>
      <c r="Y339" s="6"/>
      <c r="Z339" s="6"/>
    </row>
    <row r="340" ht="12.0" customHeight="1">
      <c r="A340" s="6"/>
      <c r="B340" s="6"/>
      <c r="C340" s="6"/>
      <c r="D340" s="7"/>
      <c r="E340" s="6"/>
      <c r="F340" s="6"/>
      <c r="G340" s="6"/>
      <c r="H340" s="6"/>
      <c r="I340" s="6"/>
      <c r="J340" s="6"/>
      <c r="K340" s="6"/>
      <c r="L340" s="6"/>
      <c r="M340" s="6"/>
      <c r="N340" s="6"/>
      <c r="O340" s="6"/>
      <c r="P340" s="6"/>
      <c r="Q340" s="6"/>
      <c r="R340" s="6"/>
      <c r="S340" s="6"/>
      <c r="T340" s="6"/>
      <c r="U340" s="6"/>
      <c r="V340" s="6"/>
      <c r="W340" s="6"/>
      <c r="X340" s="6"/>
      <c r="Y340" s="6"/>
      <c r="Z340" s="6"/>
    </row>
    <row r="341" ht="12.0" customHeight="1">
      <c r="A341" s="6"/>
      <c r="B341" s="6"/>
      <c r="C341" s="6"/>
      <c r="D341" s="7"/>
      <c r="E341" s="6"/>
      <c r="F341" s="6"/>
      <c r="G341" s="6"/>
      <c r="H341" s="6"/>
      <c r="I341" s="6"/>
      <c r="J341" s="6"/>
      <c r="K341" s="6"/>
      <c r="L341" s="6"/>
      <c r="M341" s="6"/>
      <c r="N341" s="6"/>
      <c r="O341" s="6"/>
      <c r="P341" s="6"/>
      <c r="Q341" s="6"/>
      <c r="R341" s="6"/>
      <c r="S341" s="6"/>
      <c r="T341" s="6"/>
      <c r="U341" s="6"/>
      <c r="V341" s="6"/>
      <c r="W341" s="6"/>
      <c r="X341" s="6"/>
      <c r="Y341" s="6"/>
      <c r="Z341" s="6"/>
    </row>
    <row r="342" ht="12.0" customHeight="1">
      <c r="A342" s="6"/>
      <c r="B342" s="6"/>
      <c r="C342" s="6"/>
      <c r="D342" s="7"/>
      <c r="E342" s="6"/>
      <c r="F342" s="6"/>
      <c r="G342" s="6"/>
      <c r="H342" s="6"/>
      <c r="I342" s="6"/>
      <c r="J342" s="6"/>
      <c r="K342" s="6"/>
      <c r="L342" s="6"/>
      <c r="M342" s="6"/>
      <c r="N342" s="6"/>
      <c r="O342" s="6"/>
      <c r="P342" s="6"/>
      <c r="Q342" s="6"/>
      <c r="R342" s="6"/>
      <c r="S342" s="6"/>
      <c r="T342" s="6"/>
      <c r="U342" s="6"/>
      <c r="V342" s="6"/>
      <c r="W342" s="6"/>
      <c r="X342" s="6"/>
      <c r="Y342" s="6"/>
      <c r="Z342" s="6"/>
    </row>
    <row r="343" ht="12.0" customHeight="1">
      <c r="A343" s="6"/>
      <c r="B343" s="6"/>
      <c r="C343" s="6"/>
      <c r="D343" s="7"/>
      <c r="E343" s="6"/>
      <c r="F343" s="6"/>
      <c r="G343" s="6"/>
      <c r="H343" s="6"/>
      <c r="I343" s="6"/>
      <c r="J343" s="6"/>
      <c r="K343" s="6"/>
      <c r="L343" s="6"/>
      <c r="M343" s="6"/>
      <c r="N343" s="6"/>
      <c r="O343" s="6"/>
      <c r="P343" s="6"/>
      <c r="Q343" s="6"/>
      <c r="R343" s="6"/>
      <c r="S343" s="6"/>
      <c r="T343" s="6"/>
      <c r="U343" s="6"/>
      <c r="V343" s="6"/>
      <c r="W343" s="6"/>
      <c r="X343" s="6"/>
      <c r="Y343" s="6"/>
      <c r="Z343" s="6"/>
    </row>
    <row r="344" ht="12.0" customHeight="1">
      <c r="A344" s="6"/>
      <c r="B344" s="6"/>
      <c r="C344" s="6"/>
      <c r="D344" s="7"/>
      <c r="E344" s="6"/>
      <c r="F344" s="6"/>
      <c r="G344" s="6"/>
      <c r="H344" s="6"/>
      <c r="I344" s="6"/>
      <c r="J344" s="6"/>
      <c r="K344" s="6"/>
      <c r="L344" s="6"/>
      <c r="M344" s="6"/>
      <c r="N344" s="6"/>
      <c r="O344" s="6"/>
      <c r="P344" s="6"/>
      <c r="Q344" s="6"/>
      <c r="R344" s="6"/>
      <c r="S344" s="6"/>
      <c r="T344" s="6"/>
      <c r="U344" s="6"/>
      <c r="V344" s="6"/>
      <c r="W344" s="6"/>
      <c r="X344" s="6"/>
      <c r="Y344" s="6"/>
      <c r="Z344" s="6"/>
    </row>
    <row r="345" ht="12.0" customHeight="1">
      <c r="A345" s="6"/>
      <c r="B345" s="6"/>
      <c r="C345" s="6"/>
      <c r="D345" s="7"/>
      <c r="E345" s="6"/>
      <c r="F345" s="6"/>
      <c r="G345" s="6"/>
      <c r="H345" s="6"/>
      <c r="I345" s="6"/>
      <c r="J345" s="6"/>
      <c r="K345" s="6"/>
      <c r="L345" s="6"/>
      <c r="M345" s="6"/>
      <c r="N345" s="6"/>
      <c r="O345" s="6"/>
      <c r="P345" s="6"/>
      <c r="Q345" s="6"/>
      <c r="R345" s="6"/>
      <c r="S345" s="6"/>
      <c r="T345" s="6"/>
      <c r="U345" s="6"/>
      <c r="V345" s="6"/>
      <c r="W345" s="6"/>
      <c r="X345" s="6"/>
      <c r="Y345" s="6"/>
      <c r="Z345" s="6"/>
    </row>
    <row r="346" ht="12.0" customHeight="1">
      <c r="A346" s="6"/>
      <c r="B346" s="6"/>
      <c r="C346" s="6"/>
      <c r="D346" s="7"/>
      <c r="E346" s="6"/>
      <c r="F346" s="6"/>
      <c r="G346" s="6"/>
      <c r="H346" s="6"/>
      <c r="I346" s="6"/>
      <c r="J346" s="6"/>
      <c r="K346" s="6"/>
      <c r="L346" s="6"/>
      <c r="M346" s="6"/>
      <c r="N346" s="6"/>
      <c r="O346" s="6"/>
      <c r="P346" s="6"/>
      <c r="Q346" s="6"/>
      <c r="R346" s="6"/>
      <c r="S346" s="6"/>
      <c r="T346" s="6"/>
      <c r="U346" s="6"/>
      <c r="V346" s="6"/>
      <c r="W346" s="6"/>
      <c r="X346" s="6"/>
      <c r="Y346" s="6"/>
      <c r="Z346" s="6"/>
    </row>
    <row r="347" ht="12.0" customHeight="1">
      <c r="A347" s="6"/>
      <c r="B347" s="6"/>
      <c r="C347" s="6"/>
      <c r="D347" s="7"/>
      <c r="E347" s="6"/>
      <c r="F347" s="6"/>
      <c r="G347" s="6"/>
      <c r="H347" s="6"/>
      <c r="I347" s="6"/>
      <c r="J347" s="6"/>
      <c r="K347" s="6"/>
      <c r="L347" s="6"/>
      <c r="M347" s="6"/>
      <c r="N347" s="6"/>
      <c r="O347" s="6"/>
      <c r="P347" s="6"/>
      <c r="Q347" s="6"/>
      <c r="R347" s="6"/>
      <c r="S347" s="6"/>
      <c r="T347" s="6"/>
      <c r="U347" s="6"/>
      <c r="V347" s="6"/>
      <c r="W347" s="6"/>
      <c r="X347" s="6"/>
      <c r="Y347" s="6"/>
      <c r="Z347" s="6"/>
    </row>
    <row r="348" ht="12.0" customHeight="1">
      <c r="A348" s="6"/>
      <c r="B348" s="6"/>
      <c r="C348" s="6"/>
      <c r="D348" s="7"/>
      <c r="E348" s="6"/>
      <c r="F348" s="6"/>
      <c r="G348" s="6"/>
      <c r="H348" s="6"/>
      <c r="I348" s="6"/>
      <c r="J348" s="6"/>
      <c r="K348" s="6"/>
      <c r="L348" s="6"/>
      <c r="M348" s="6"/>
      <c r="N348" s="6"/>
      <c r="O348" s="6"/>
      <c r="P348" s="6"/>
      <c r="Q348" s="6"/>
      <c r="R348" s="6"/>
      <c r="S348" s="6"/>
      <c r="T348" s="6"/>
      <c r="U348" s="6"/>
      <c r="V348" s="6"/>
      <c r="W348" s="6"/>
      <c r="X348" s="6"/>
      <c r="Y348" s="6"/>
      <c r="Z348" s="6"/>
    </row>
    <row r="349" ht="12.0" customHeight="1">
      <c r="A349" s="6"/>
      <c r="B349" s="6"/>
      <c r="C349" s="6"/>
      <c r="D349" s="7"/>
      <c r="E349" s="6"/>
      <c r="F349" s="6"/>
      <c r="G349" s="6"/>
      <c r="H349" s="6"/>
      <c r="I349" s="6"/>
      <c r="J349" s="6"/>
      <c r="K349" s="6"/>
      <c r="L349" s="6"/>
      <c r="M349" s="6"/>
      <c r="N349" s="6"/>
      <c r="O349" s="6"/>
      <c r="P349" s="6"/>
      <c r="Q349" s="6"/>
      <c r="R349" s="6"/>
      <c r="S349" s="6"/>
      <c r="T349" s="6"/>
      <c r="U349" s="6"/>
      <c r="V349" s="6"/>
      <c r="W349" s="6"/>
      <c r="X349" s="6"/>
      <c r="Y349" s="6"/>
      <c r="Z349" s="6"/>
    </row>
    <row r="350" ht="12.0" customHeight="1">
      <c r="A350" s="6"/>
      <c r="B350" s="6"/>
      <c r="C350" s="6"/>
      <c r="D350" s="7"/>
      <c r="E350" s="6"/>
      <c r="F350" s="6"/>
      <c r="G350" s="6"/>
      <c r="H350" s="6"/>
      <c r="I350" s="6"/>
      <c r="J350" s="6"/>
      <c r="K350" s="6"/>
      <c r="L350" s="6"/>
      <c r="M350" s="6"/>
      <c r="N350" s="6"/>
      <c r="O350" s="6"/>
      <c r="P350" s="6"/>
      <c r="Q350" s="6"/>
      <c r="R350" s="6"/>
      <c r="S350" s="6"/>
      <c r="T350" s="6"/>
      <c r="U350" s="6"/>
      <c r="V350" s="6"/>
      <c r="W350" s="6"/>
      <c r="X350" s="6"/>
      <c r="Y350" s="6"/>
      <c r="Z350" s="6"/>
    </row>
    <row r="351" ht="12.0" customHeight="1">
      <c r="A351" s="6"/>
      <c r="B351" s="6"/>
      <c r="C351" s="6"/>
      <c r="D351" s="7"/>
      <c r="E351" s="6"/>
      <c r="F351" s="6"/>
      <c r="G351" s="6"/>
      <c r="H351" s="6"/>
      <c r="I351" s="6"/>
      <c r="J351" s="6"/>
      <c r="K351" s="6"/>
      <c r="L351" s="6"/>
      <c r="M351" s="6"/>
      <c r="N351" s="6"/>
      <c r="O351" s="6"/>
      <c r="P351" s="6"/>
      <c r="Q351" s="6"/>
      <c r="R351" s="6"/>
      <c r="S351" s="6"/>
      <c r="T351" s="6"/>
      <c r="U351" s="6"/>
      <c r="V351" s="6"/>
      <c r="W351" s="6"/>
      <c r="X351" s="6"/>
      <c r="Y351" s="6"/>
      <c r="Z351" s="6"/>
    </row>
    <row r="352" ht="12.0" customHeight="1">
      <c r="A352" s="6"/>
      <c r="B352" s="6"/>
      <c r="C352" s="6"/>
      <c r="D352" s="7"/>
      <c r="E352" s="6"/>
      <c r="F352" s="6"/>
      <c r="G352" s="6"/>
      <c r="H352" s="6"/>
      <c r="I352" s="6"/>
      <c r="J352" s="6"/>
      <c r="K352" s="6"/>
      <c r="L352" s="6"/>
      <c r="M352" s="6"/>
      <c r="N352" s="6"/>
      <c r="O352" s="6"/>
      <c r="P352" s="6"/>
      <c r="Q352" s="6"/>
      <c r="R352" s="6"/>
      <c r="S352" s="6"/>
      <c r="T352" s="6"/>
      <c r="U352" s="6"/>
      <c r="V352" s="6"/>
      <c r="W352" s="6"/>
      <c r="X352" s="6"/>
      <c r="Y352" s="6"/>
      <c r="Z352" s="6"/>
    </row>
    <row r="353" ht="12.0" customHeight="1">
      <c r="A353" s="6"/>
      <c r="B353" s="6"/>
      <c r="C353" s="6"/>
      <c r="D353" s="7"/>
      <c r="E353" s="6"/>
      <c r="F353" s="6"/>
      <c r="G353" s="6"/>
      <c r="H353" s="6"/>
      <c r="I353" s="6"/>
      <c r="J353" s="6"/>
      <c r="K353" s="6"/>
      <c r="L353" s="6"/>
      <c r="M353" s="6"/>
      <c r="N353" s="6"/>
      <c r="O353" s="6"/>
      <c r="P353" s="6"/>
      <c r="Q353" s="6"/>
      <c r="R353" s="6"/>
      <c r="S353" s="6"/>
      <c r="T353" s="6"/>
      <c r="U353" s="6"/>
      <c r="V353" s="6"/>
      <c r="W353" s="6"/>
      <c r="X353" s="6"/>
      <c r="Y353" s="6"/>
      <c r="Z353" s="6"/>
    </row>
    <row r="354" ht="12.0" customHeight="1">
      <c r="A354" s="6"/>
      <c r="B354" s="6"/>
      <c r="C354" s="6"/>
      <c r="D354" s="7"/>
      <c r="E354" s="6"/>
      <c r="F354" s="6"/>
      <c r="G354" s="6"/>
      <c r="H354" s="6"/>
      <c r="I354" s="6"/>
      <c r="J354" s="6"/>
      <c r="K354" s="6"/>
      <c r="L354" s="6"/>
      <c r="M354" s="6"/>
      <c r="N354" s="6"/>
      <c r="O354" s="6"/>
      <c r="P354" s="6"/>
      <c r="Q354" s="6"/>
      <c r="R354" s="6"/>
      <c r="S354" s="6"/>
      <c r="T354" s="6"/>
      <c r="U354" s="6"/>
      <c r="V354" s="6"/>
      <c r="W354" s="6"/>
      <c r="X354" s="6"/>
      <c r="Y354" s="6"/>
      <c r="Z354" s="6"/>
    </row>
    <row r="355" ht="12.0" customHeight="1">
      <c r="A355" s="6"/>
      <c r="B355" s="6"/>
      <c r="C355" s="6"/>
      <c r="D355" s="7"/>
      <c r="E355" s="6"/>
      <c r="F355" s="6"/>
      <c r="G355" s="6"/>
      <c r="H355" s="6"/>
      <c r="I355" s="6"/>
      <c r="J355" s="6"/>
      <c r="K355" s="6"/>
      <c r="L355" s="6"/>
      <c r="M355" s="6"/>
      <c r="N355" s="6"/>
      <c r="O355" s="6"/>
      <c r="P355" s="6"/>
      <c r="Q355" s="6"/>
      <c r="R355" s="6"/>
      <c r="S355" s="6"/>
      <c r="T355" s="6"/>
      <c r="U355" s="6"/>
      <c r="V355" s="6"/>
      <c r="W355" s="6"/>
      <c r="X355" s="6"/>
      <c r="Y355" s="6"/>
      <c r="Z355" s="6"/>
    </row>
    <row r="356" ht="12.0" customHeight="1">
      <c r="A356" s="6"/>
      <c r="B356" s="6"/>
      <c r="C356" s="6"/>
      <c r="D356" s="7"/>
      <c r="E356" s="6"/>
      <c r="F356" s="6"/>
      <c r="G356" s="6"/>
      <c r="H356" s="6"/>
      <c r="I356" s="6"/>
      <c r="J356" s="6"/>
      <c r="K356" s="6"/>
      <c r="L356" s="6"/>
      <c r="M356" s="6"/>
      <c r="N356" s="6"/>
      <c r="O356" s="6"/>
      <c r="P356" s="6"/>
      <c r="Q356" s="6"/>
      <c r="R356" s="6"/>
      <c r="S356" s="6"/>
      <c r="T356" s="6"/>
      <c r="U356" s="6"/>
      <c r="V356" s="6"/>
      <c r="W356" s="6"/>
      <c r="X356" s="6"/>
      <c r="Y356" s="6"/>
      <c r="Z356" s="6"/>
    </row>
    <row r="357" ht="12.0" customHeight="1">
      <c r="A357" s="6"/>
      <c r="B357" s="6"/>
      <c r="C357" s="6"/>
      <c r="D357" s="7"/>
      <c r="E357" s="6"/>
      <c r="F357" s="6"/>
      <c r="G357" s="6"/>
      <c r="H357" s="6"/>
      <c r="I357" s="6"/>
      <c r="J357" s="6"/>
      <c r="K357" s="6"/>
      <c r="L357" s="6"/>
      <c r="M357" s="6"/>
      <c r="N357" s="6"/>
      <c r="O357" s="6"/>
      <c r="P357" s="6"/>
      <c r="Q357" s="6"/>
      <c r="R357" s="6"/>
      <c r="S357" s="6"/>
      <c r="T357" s="6"/>
      <c r="U357" s="6"/>
      <c r="V357" s="6"/>
      <c r="W357" s="6"/>
      <c r="X357" s="6"/>
      <c r="Y357" s="6"/>
      <c r="Z357" s="6"/>
    </row>
    <row r="358" ht="12.0" customHeight="1">
      <c r="A358" s="6"/>
      <c r="B358" s="6"/>
      <c r="C358" s="6"/>
      <c r="D358" s="7"/>
      <c r="E358" s="6"/>
      <c r="F358" s="6"/>
      <c r="G358" s="6"/>
      <c r="H358" s="6"/>
      <c r="I358" s="6"/>
      <c r="J358" s="6"/>
      <c r="K358" s="6"/>
      <c r="L358" s="6"/>
      <c r="M358" s="6"/>
      <c r="N358" s="6"/>
      <c r="O358" s="6"/>
      <c r="P358" s="6"/>
      <c r="Q358" s="6"/>
      <c r="R358" s="6"/>
      <c r="S358" s="6"/>
      <c r="T358" s="6"/>
      <c r="U358" s="6"/>
      <c r="V358" s="6"/>
      <c r="W358" s="6"/>
      <c r="X358" s="6"/>
      <c r="Y358" s="6"/>
      <c r="Z358" s="6"/>
    </row>
    <row r="359" ht="12.0" customHeight="1">
      <c r="A359" s="6"/>
      <c r="B359" s="6"/>
      <c r="C359" s="6"/>
      <c r="D359" s="7"/>
      <c r="E359" s="6"/>
      <c r="F359" s="6"/>
      <c r="G359" s="6"/>
      <c r="H359" s="6"/>
      <c r="I359" s="6"/>
      <c r="J359" s="6"/>
      <c r="K359" s="6"/>
      <c r="L359" s="6"/>
      <c r="M359" s="6"/>
      <c r="N359" s="6"/>
      <c r="O359" s="6"/>
      <c r="P359" s="6"/>
      <c r="Q359" s="6"/>
      <c r="R359" s="6"/>
      <c r="S359" s="6"/>
      <c r="T359" s="6"/>
      <c r="U359" s="6"/>
      <c r="V359" s="6"/>
      <c r="W359" s="6"/>
      <c r="X359" s="6"/>
      <c r="Y359" s="6"/>
      <c r="Z359" s="6"/>
    </row>
    <row r="360" ht="12.0" customHeight="1">
      <c r="A360" s="6"/>
      <c r="B360" s="6"/>
      <c r="C360" s="6"/>
      <c r="D360" s="7"/>
      <c r="E360" s="6"/>
      <c r="F360" s="6"/>
      <c r="G360" s="6"/>
      <c r="H360" s="6"/>
      <c r="I360" s="6"/>
      <c r="J360" s="6"/>
      <c r="K360" s="6"/>
      <c r="L360" s="6"/>
      <c r="M360" s="6"/>
      <c r="N360" s="6"/>
      <c r="O360" s="6"/>
      <c r="P360" s="6"/>
      <c r="Q360" s="6"/>
      <c r="R360" s="6"/>
      <c r="S360" s="6"/>
      <c r="T360" s="6"/>
      <c r="U360" s="6"/>
      <c r="V360" s="6"/>
      <c r="W360" s="6"/>
      <c r="X360" s="6"/>
      <c r="Y360" s="6"/>
      <c r="Z360" s="6"/>
    </row>
    <row r="361" ht="12.0" customHeight="1">
      <c r="A361" s="6"/>
      <c r="B361" s="6"/>
      <c r="C361" s="6"/>
      <c r="D361" s="7"/>
      <c r="E361" s="6"/>
      <c r="F361" s="6"/>
      <c r="G361" s="6"/>
      <c r="H361" s="6"/>
      <c r="I361" s="6"/>
      <c r="J361" s="6"/>
      <c r="K361" s="6"/>
      <c r="L361" s="6"/>
      <c r="M361" s="6"/>
      <c r="N361" s="6"/>
      <c r="O361" s="6"/>
      <c r="P361" s="6"/>
      <c r="Q361" s="6"/>
      <c r="R361" s="6"/>
      <c r="S361" s="6"/>
      <c r="T361" s="6"/>
      <c r="U361" s="6"/>
      <c r="V361" s="6"/>
      <c r="W361" s="6"/>
      <c r="X361" s="6"/>
      <c r="Y361" s="6"/>
      <c r="Z361" s="6"/>
    </row>
    <row r="362" ht="12.0" customHeight="1">
      <c r="A362" s="6"/>
      <c r="B362" s="6"/>
      <c r="C362" s="6"/>
      <c r="D362" s="7"/>
      <c r="E362" s="6"/>
      <c r="F362" s="6"/>
      <c r="G362" s="6"/>
      <c r="H362" s="6"/>
      <c r="I362" s="6"/>
      <c r="J362" s="6"/>
      <c r="K362" s="6"/>
      <c r="L362" s="6"/>
      <c r="M362" s="6"/>
      <c r="N362" s="6"/>
      <c r="O362" s="6"/>
      <c r="P362" s="6"/>
      <c r="Q362" s="6"/>
      <c r="R362" s="6"/>
      <c r="S362" s="6"/>
      <c r="T362" s="6"/>
      <c r="U362" s="6"/>
      <c r="V362" s="6"/>
      <c r="W362" s="6"/>
      <c r="X362" s="6"/>
      <c r="Y362" s="6"/>
      <c r="Z362" s="6"/>
    </row>
    <row r="363" ht="12.0" customHeight="1">
      <c r="A363" s="6"/>
      <c r="B363" s="6"/>
      <c r="C363" s="6"/>
      <c r="D363" s="7"/>
      <c r="E363" s="6"/>
      <c r="F363" s="6"/>
      <c r="G363" s="6"/>
      <c r="H363" s="6"/>
      <c r="I363" s="6"/>
      <c r="J363" s="6"/>
      <c r="K363" s="6"/>
      <c r="L363" s="6"/>
      <c r="M363" s="6"/>
      <c r="N363" s="6"/>
      <c r="O363" s="6"/>
      <c r="P363" s="6"/>
      <c r="Q363" s="6"/>
      <c r="R363" s="6"/>
      <c r="S363" s="6"/>
      <c r="T363" s="6"/>
      <c r="U363" s="6"/>
      <c r="V363" s="6"/>
      <c r="W363" s="6"/>
      <c r="X363" s="6"/>
      <c r="Y363" s="6"/>
      <c r="Z363" s="6"/>
    </row>
    <row r="364" ht="12.0" customHeight="1">
      <c r="A364" s="6"/>
      <c r="B364" s="6"/>
      <c r="C364" s="6"/>
      <c r="D364" s="7"/>
      <c r="E364" s="6"/>
      <c r="F364" s="6"/>
      <c r="G364" s="6"/>
      <c r="H364" s="6"/>
      <c r="I364" s="6"/>
      <c r="J364" s="6"/>
      <c r="K364" s="6"/>
      <c r="L364" s="6"/>
      <c r="M364" s="6"/>
      <c r="N364" s="6"/>
      <c r="O364" s="6"/>
      <c r="P364" s="6"/>
      <c r="Q364" s="6"/>
      <c r="R364" s="6"/>
      <c r="S364" s="6"/>
      <c r="T364" s="6"/>
      <c r="U364" s="6"/>
      <c r="V364" s="6"/>
      <c r="W364" s="6"/>
      <c r="X364" s="6"/>
      <c r="Y364" s="6"/>
      <c r="Z364" s="6"/>
    </row>
    <row r="365" ht="12.0" customHeight="1">
      <c r="A365" s="6"/>
      <c r="B365" s="6"/>
      <c r="C365" s="6"/>
      <c r="D365" s="7"/>
      <c r="E365" s="6"/>
      <c r="F365" s="6"/>
      <c r="G365" s="6"/>
      <c r="H365" s="6"/>
      <c r="I365" s="6"/>
      <c r="J365" s="6"/>
      <c r="K365" s="6"/>
      <c r="L365" s="6"/>
      <c r="M365" s="6"/>
      <c r="N365" s="6"/>
      <c r="O365" s="6"/>
      <c r="P365" s="6"/>
      <c r="Q365" s="6"/>
      <c r="R365" s="6"/>
      <c r="S365" s="6"/>
      <c r="T365" s="6"/>
      <c r="U365" s="6"/>
      <c r="V365" s="6"/>
      <c r="W365" s="6"/>
      <c r="X365" s="6"/>
      <c r="Y365" s="6"/>
      <c r="Z365" s="6"/>
    </row>
    <row r="366" ht="12.0" customHeight="1">
      <c r="A366" s="6"/>
      <c r="B366" s="6"/>
      <c r="C366" s="6"/>
      <c r="D366" s="7"/>
      <c r="E366" s="6"/>
      <c r="F366" s="6"/>
      <c r="G366" s="6"/>
      <c r="H366" s="6"/>
      <c r="I366" s="6"/>
      <c r="J366" s="6"/>
      <c r="K366" s="6"/>
      <c r="L366" s="6"/>
      <c r="M366" s="6"/>
      <c r="N366" s="6"/>
      <c r="O366" s="6"/>
      <c r="P366" s="6"/>
      <c r="Q366" s="6"/>
      <c r="R366" s="6"/>
      <c r="S366" s="6"/>
      <c r="T366" s="6"/>
      <c r="U366" s="6"/>
      <c r="V366" s="6"/>
      <c r="W366" s="6"/>
      <c r="X366" s="6"/>
      <c r="Y366" s="6"/>
      <c r="Z366" s="6"/>
    </row>
    <row r="367" ht="12.0" customHeight="1">
      <c r="A367" s="6"/>
      <c r="B367" s="6"/>
      <c r="C367" s="6"/>
      <c r="D367" s="7"/>
      <c r="E367" s="6"/>
      <c r="F367" s="6"/>
      <c r="G367" s="6"/>
      <c r="H367" s="6"/>
      <c r="I367" s="6"/>
      <c r="J367" s="6"/>
      <c r="K367" s="6"/>
      <c r="L367" s="6"/>
      <c r="M367" s="6"/>
      <c r="N367" s="6"/>
      <c r="O367" s="6"/>
      <c r="P367" s="6"/>
      <c r="Q367" s="6"/>
      <c r="R367" s="6"/>
      <c r="S367" s="6"/>
      <c r="T367" s="6"/>
      <c r="U367" s="6"/>
      <c r="V367" s="6"/>
      <c r="W367" s="6"/>
      <c r="X367" s="6"/>
      <c r="Y367" s="6"/>
      <c r="Z367" s="6"/>
    </row>
    <row r="368" ht="12.0" customHeight="1">
      <c r="A368" s="6"/>
      <c r="B368" s="6"/>
      <c r="C368" s="6"/>
      <c r="D368" s="7"/>
      <c r="E368" s="6"/>
      <c r="F368" s="6"/>
      <c r="G368" s="6"/>
      <c r="H368" s="6"/>
      <c r="I368" s="6"/>
      <c r="J368" s="6"/>
      <c r="K368" s="6"/>
      <c r="L368" s="6"/>
      <c r="M368" s="6"/>
      <c r="N368" s="6"/>
      <c r="O368" s="6"/>
      <c r="P368" s="6"/>
      <c r="Q368" s="6"/>
      <c r="R368" s="6"/>
      <c r="S368" s="6"/>
      <c r="T368" s="6"/>
      <c r="U368" s="6"/>
      <c r="V368" s="6"/>
      <c r="W368" s="6"/>
      <c r="X368" s="6"/>
      <c r="Y368" s="6"/>
      <c r="Z368" s="6"/>
    </row>
    <row r="369" ht="12.0" customHeight="1">
      <c r="A369" s="6"/>
      <c r="B369" s="6"/>
      <c r="C369" s="6"/>
      <c r="D369" s="7"/>
      <c r="E369" s="6"/>
      <c r="F369" s="6"/>
      <c r="G369" s="6"/>
      <c r="H369" s="6"/>
      <c r="I369" s="6"/>
      <c r="J369" s="6"/>
      <c r="K369" s="6"/>
      <c r="L369" s="6"/>
      <c r="M369" s="6"/>
      <c r="N369" s="6"/>
      <c r="O369" s="6"/>
      <c r="P369" s="6"/>
      <c r="Q369" s="6"/>
      <c r="R369" s="6"/>
      <c r="S369" s="6"/>
      <c r="T369" s="6"/>
      <c r="U369" s="6"/>
      <c r="V369" s="6"/>
      <c r="W369" s="6"/>
      <c r="X369" s="6"/>
      <c r="Y369" s="6"/>
      <c r="Z369" s="6"/>
    </row>
    <row r="370" ht="12.0" customHeight="1">
      <c r="A370" s="6"/>
      <c r="B370" s="6"/>
      <c r="C370" s="6"/>
      <c r="D370" s="7"/>
      <c r="E370" s="6"/>
      <c r="F370" s="6"/>
      <c r="G370" s="6"/>
      <c r="H370" s="6"/>
      <c r="I370" s="6"/>
      <c r="J370" s="6"/>
      <c r="K370" s="6"/>
      <c r="L370" s="6"/>
      <c r="M370" s="6"/>
      <c r="N370" s="6"/>
      <c r="O370" s="6"/>
      <c r="P370" s="6"/>
      <c r="Q370" s="6"/>
      <c r="R370" s="6"/>
      <c r="S370" s="6"/>
      <c r="T370" s="6"/>
      <c r="U370" s="6"/>
      <c r="V370" s="6"/>
      <c r="W370" s="6"/>
      <c r="X370" s="6"/>
      <c r="Y370" s="6"/>
      <c r="Z370" s="6"/>
    </row>
    <row r="371" ht="12.0" customHeight="1">
      <c r="A371" s="6"/>
      <c r="B371" s="6"/>
      <c r="C371" s="6"/>
      <c r="D371" s="7"/>
      <c r="E371" s="6"/>
      <c r="F371" s="6"/>
      <c r="G371" s="6"/>
      <c r="H371" s="6"/>
      <c r="I371" s="6"/>
      <c r="J371" s="6"/>
      <c r="K371" s="6"/>
      <c r="L371" s="6"/>
      <c r="M371" s="6"/>
      <c r="N371" s="6"/>
      <c r="O371" s="6"/>
      <c r="P371" s="6"/>
      <c r="Q371" s="6"/>
      <c r="R371" s="6"/>
      <c r="S371" s="6"/>
      <c r="T371" s="6"/>
      <c r="U371" s="6"/>
      <c r="V371" s="6"/>
      <c r="W371" s="6"/>
      <c r="X371" s="6"/>
      <c r="Y371" s="6"/>
      <c r="Z371" s="6"/>
    </row>
    <row r="372" ht="12.0" customHeight="1">
      <c r="A372" s="6"/>
      <c r="B372" s="6"/>
      <c r="C372" s="6"/>
      <c r="D372" s="7"/>
      <c r="E372" s="6"/>
      <c r="F372" s="6"/>
      <c r="G372" s="6"/>
      <c r="H372" s="6"/>
      <c r="I372" s="6"/>
      <c r="J372" s="6"/>
      <c r="K372" s="6"/>
      <c r="L372" s="6"/>
      <c r="M372" s="6"/>
      <c r="N372" s="6"/>
      <c r="O372" s="6"/>
      <c r="P372" s="6"/>
      <c r="Q372" s="6"/>
      <c r="R372" s="6"/>
      <c r="S372" s="6"/>
      <c r="T372" s="6"/>
      <c r="U372" s="6"/>
      <c r="V372" s="6"/>
      <c r="W372" s="6"/>
      <c r="X372" s="6"/>
      <c r="Y372" s="6"/>
      <c r="Z372" s="6"/>
    </row>
    <row r="373" ht="12.0" customHeight="1">
      <c r="A373" s="6"/>
      <c r="B373" s="6"/>
      <c r="C373" s="6"/>
      <c r="D373" s="7"/>
      <c r="E373" s="6"/>
      <c r="F373" s="6"/>
      <c r="G373" s="6"/>
      <c r="H373" s="6"/>
      <c r="I373" s="6"/>
      <c r="J373" s="6"/>
      <c r="K373" s="6"/>
      <c r="L373" s="6"/>
      <c r="M373" s="6"/>
      <c r="N373" s="6"/>
      <c r="O373" s="6"/>
      <c r="P373" s="6"/>
      <c r="Q373" s="6"/>
      <c r="R373" s="6"/>
      <c r="S373" s="6"/>
      <c r="T373" s="6"/>
      <c r="U373" s="6"/>
      <c r="V373" s="6"/>
      <c r="W373" s="6"/>
      <c r="X373" s="6"/>
      <c r="Y373" s="6"/>
      <c r="Z373" s="6"/>
    </row>
    <row r="374" ht="12.0" customHeight="1">
      <c r="A374" s="6"/>
      <c r="B374" s="6"/>
      <c r="C374" s="6"/>
      <c r="D374" s="7"/>
      <c r="E374" s="6"/>
      <c r="F374" s="6"/>
      <c r="G374" s="6"/>
      <c r="H374" s="6"/>
      <c r="I374" s="6"/>
      <c r="J374" s="6"/>
      <c r="K374" s="6"/>
      <c r="L374" s="6"/>
      <c r="M374" s="6"/>
      <c r="N374" s="6"/>
      <c r="O374" s="6"/>
      <c r="P374" s="6"/>
      <c r="Q374" s="6"/>
      <c r="R374" s="6"/>
      <c r="S374" s="6"/>
      <c r="T374" s="6"/>
      <c r="U374" s="6"/>
      <c r="V374" s="6"/>
      <c r="W374" s="6"/>
      <c r="X374" s="6"/>
      <c r="Y374" s="6"/>
      <c r="Z374" s="6"/>
    </row>
    <row r="375" ht="12.0" customHeight="1">
      <c r="A375" s="6"/>
      <c r="B375" s="6"/>
      <c r="C375" s="6"/>
      <c r="D375" s="7"/>
      <c r="E375" s="6"/>
      <c r="F375" s="6"/>
      <c r="G375" s="6"/>
      <c r="H375" s="6"/>
      <c r="I375" s="6"/>
      <c r="J375" s="6"/>
      <c r="K375" s="6"/>
      <c r="L375" s="6"/>
      <c r="M375" s="6"/>
      <c r="N375" s="6"/>
      <c r="O375" s="6"/>
      <c r="P375" s="6"/>
      <c r="Q375" s="6"/>
      <c r="R375" s="6"/>
      <c r="S375" s="6"/>
      <c r="T375" s="6"/>
      <c r="U375" s="6"/>
      <c r="V375" s="6"/>
      <c r="W375" s="6"/>
      <c r="X375" s="6"/>
      <c r="Y375" s="6"/>
      <c r="Z375" s="6"/>
    </row>
    <row r="376" ht="12.0" customHeight="1">
      <c r="A376" s="6"/>
      <c r="B376" s="6"/>
      <c r="C376" s="6"/>
      <c r="D376" s="7"/>
      <c r="E376" s="6"/>
      <c r="F376" s="6"/>
      <c r="G376" s="6"/>
      <c r="H376" s="6"/>
      <c r="I376" s="6"/>
      <c r="J376" s="6"/>
      <c r="K376" s="6"/>
      <c r="L376" s="6"/>
      <c r="M376" s="6"/>
      <c r="N376" s="6"/>
      <c r="O376" s="6"/>
      <c r="P376" s="6"/>
      <c r="Q376" s="6"/>
      <c r="R376" s="6"/>
      <c r="S376" s="6"/>
      <c r="T376" s="6"/>
      <c r="U376" s="6"/>
      <c r="V376" s="6"/>
      <c r="W376" s="6"/>
      <c r="X376" s="6"/>
      <c r="Y376" s="6"/>
      <c r="Z376" s="6"/>
    </row>
    <row r="377" ht="12.0" customHeight="1">
      <c r="A377" s="6"/>
      <c r="B377" s="6"/>
      <c r="C377" s="6"/>
      <c r="D377" s="7"/>
      <c r="E377" s="6"/>
      <c r="F377" s="6"/>
      <c r="G377" s="6"/>
      <c r="H377" s="6"/>
      <c r="I377" s="6"/>
      <c r="J377" s="6"/>
      <c r="K377" s="6"/>
      <c r="L377" s="6"/>
      <c r="M377" s="6"/>
      <c r="N377" s="6"/>
      <c r="O377" s="6"/>
      <c r="P377" s="6"/>
      <c r="Q377" s="6"/>
      <c r="R377" s="6"/>
      <c r="S377" s="6"/>
      <c r="T377" s="6"/>
      <c r="U377" s="6"/>
      <c r="V377" s="6"/>
      <c r="W377" s="6"/>
      <c r="X377" s="6"/>
      <c r="Y377" s="6"/>
      <c r="Z377" s="6"/>
    </row>
    <row r="378" ht="12.0" customHeight="1">
      <c r="A378" s="6"/>
      <c r="B378" s="6"/>
      <c r="C378" s="6"/>
      <c r="D378" s="7"/>
      <c r="E378" s="6"/>
      <c r="F378" s="6"/>
      <c r="G378" s="6"/>
      <c r="H378" s="6"/>
      <c r="I378" s="6"/>
      <c r="J378" s="6"/>
      <c r="K378" s="6"/>
      <c r="L378" s="6"/>
      <c r="M378" s="6"/>
      <c r="N378" s="6"/>
      <c r="O378" s="6"/>
      <c r="P378" s="6"/>
      <c r="Q378" s="6"/>
      <c r="R378" s="6"/>
      <c r="S378" s="6"/>
      <c r="T378" s="6"/>
      <c r="U378" s="6"/>
      <c r="V378" s="6"/>
      <c r="W378" s="6"/>
      <c r="X378" s="6"/>
      <c r="Y378" s="6"/>
      <c r="Z378" s="6"/>
    </row>
    <row r="379" ht="12.0" customHeight="1">
      <c r="A379" s="6"/>
      <c r="B379" s="6"/>
      <c r="C379" s="6"/>
      <c r="D379" s="7"/>
      <c r="E379" s="6"/>
      <c r="F379" s="6"/>
      <c r="G379" s="6"/>
      <c r="H379" s="6"/>
      <c r="I379" s="6"/>
      <c r="J379" s="6"/>
      <c r="K379" s="6"/>
      <c r="L379" s="6"/>
      <c r="M379" s="6"/>
      <c r="N379" s="6"/>
      <c r="O379" s="6"/>
      <c r="P379" s="6"/>
      <c r="Q379" s="6"/>
      <c r="R379" s="6"/>
      <c r="S379" s="6"/>
      <c r="T379" s="6"/>
      <c r="U379" s="6"/>
      <c r="V379" s="6"/>
      <c r="W379" s="6"/>
      <c r="X379" s="6"/>
      <c r="Y379" s="6"/>
      <c r="Z379" s="6"/>
    </row>
    <row r="380" ht="12.0" customHeight="1">
      <c r="A380" s="6"/>
      <c r="B380" s="6"/>
      <c r="C380" s="6"/>
      <c r="D380" s="7"/>
      <c r="E380" s="6"/>
      <c r="F380" s="6"/>
      <c r="G380" s="6"/>
      <c r="H380" s="6"/>
      <c r="I380" s="6"/>
      <c r="J380" s="6"/>
      <c r="K380" s="6"/>
      <c r="L380" s="6"/>
      <c r="M380" s="6"/>
      <c r="N380" s="6"/>
      <c r="O380" s="6"/>
      <c r="P380" s="6"/>
      <c r="Q380" s="6"/>
      <c r="R380" s="6"/>
      <c r="S380" s="6"/>
      <c r="T380" s="6"/>
      <c r="U380" s="6"/>
      <c r="V380" s="6"/>
      <c r="W380" s="6"/>
      <c r="X380" s="6"/>
      <c r="Y380" s="6"/>
      <c r="Z380" s="6"/>
    </row>
    <row r="381" ht="12.0" customHeight="1">
      <c r="A381" s="6"/>
      <c r="B381" s="6"/>
      <c r="C381" s="6"/>
      <c r="D381" s="7"/>
      <c r="E381" s="6"/>
      <c r="F381" s="6"/>
      <c r="G381" s="6"/>
      <c r="H381" s="6"/>
      <c r="I381" s="6"/>
      <c r="J381" s="6"/>
      <c r="K381" s="6"/>
      <c r="L381" s="6"/>
      <c r="M381" s="6"/>
      <c r="N381" s="6"/>
      <c r="O381" s="6"/>
      <c r="P381" s="6"/>
      <c r="Q381" s="6"/>
      <c r="R381" s="6"/>
      <c r="S381" s="6"/>
      <c r="T381" s="6"/>
      <c r="U381" s="6"/>
      <c r="V381" s="6"/>
      <c r="W381" s="6"/>
      <c r="X381" s="6"/>
      <c r="Y381" s="6"/>
      <c r="Z381" s="6"/>
    </row>
    <row r="382" ht="12.0" customHeight="1">
      <c r="A382" s="6"/>
      <c r="B382" s="6"/>
      <c r="C382" s="6"/>
      <c r="D382" s="7"/>
      <c r="E382" s="6"/>
      <c r="F382" s="6"/>
      <c r="G382" s="6"/>
      <c r="H382" s="6"/>
      <c r="I382" s="6"/>
      <c r="J382" s="6"/>
      <c r="K382" s="6"/>
      <c r="L382" s="6"/>
      <c r="M382" s="6"/>
      <c r="N382" s="6"/>
      <c r="O382" s="6"/>
      <c r="P382" s="6"/>
      <c r="Q382" s="6"/>
      <c r="R382" s="6"/>
      <c r="S382" s="6"/>
      <c r="T382" s="6"/>
      <c r="U382" s="6"/>
      <c r="V382" s="6"/>
      <c r="W382" s="6"/>
      <c r="X382" s="6"/>
      <c r="Y382" s="6"/>
      <c r="Z382" s="6"/>
    </row>
    <row r="383" ht="12.0" customHeight="1">
      <c r="A383" s="6"/>
      <c r="B383" s="6"/>
      <c r="C383" s="6"/>
      <c r="D383" s="7"/>
      <c r="E383" s="6"/>
      <c r="F383" s="6"/>
      <c r="G383" s="6"/>
      <c r="H383" s="6"/>
      <c r="I383" s="6"/>
      <c r="J383" s="6"/>
      <c r="K383" s="6"/>
      <c r="L383" s="6"/>
      <c r="M383" s="6"/>
      <c r="N383" s="6"/>
      <c r="O383" s="6"/>
      <c r="P383" s="6"/>
      <c r="Q383" s="6"/>
      <c r="R383" s="6"/>
      <c r="S383" s="6"/>
      <c r="T383" s="6"/>
      <c r="U383" s="6"/>
      <c r="V383" s="6"/>
      <c r="W383" s="6"/>
      <c r="X383" s="6"/>
      <c r="Y383" s="6"/>
      <c r="Z383" s="6"/>
    </row>
    <row r="384" ht="12.0" customHeight="1">
      <c r="A384" s="6"/>
      <c r="B384" s="6"/>
      <c r="C384" s="6"/>
      <c r="D384" s="7"/>
      <c r="E384" s="6"/>
      <c r="F384" s="6"/>
      <c r="G384" s="6"/>
      <c r="H384" s="6"/>
      <c r="I384" s="6"/>
      <c r="J384" s="6"/>
      <c r="K384" s="6"/>
      <c r="L384" s="6"/>
      <c r="M384" s="6"/>
      <c r="N384" s="6"/>
      <c r="O384" s="6"/>
      <c r="P384" s="6"/>
      <c r="Q384" s="6"/>
      <c r="R384" s="6"/>
      <c r="S384" s="6"/>
      <c r="T384" s="6"/>
      <c r="U384" s="6"/>
      <c r="V384" s="6"/>
      <c r="W384" s="6"/>
      <c r="X384" s="6"/>
      <c r="Y384" s="6"/>
      <c r="Z384" s="6"/>
    </row>
    <row r="385" ht="12.0" customHeight="1">
      <c r="A385" s="6"/>
      <c r="B385" s="6"/>
      <c r="C385" s="6"/>
      <c r="D385" s="7"/>
      <c r="E385" s="6"/>
      <c r="F385" s="6"/>
      <c r="G385" s="6"/>
      <c r="H385" s="6"/>
      <c r="I385" s="6"/>
      <c r="J385" s="6"/>
      <c r="K385" s="6"/>
      <c r="L385" s="6"/>
      <c r="M385" s="6"/>
      <c r="N385" s="6"/>
      <c r="O385" s="6"/>
      <c r="P385" s="6"/>
      <c r="Q385" s="6"/>
      <c r="R385" s="6"/>
      <c r="S385" s="6"/>
      <c r="T385" s="6"/>
      <c r="U385" s="6"/>
      <c r="V385" s="6"/>
      <c r="W385" s="6"/>
      <c r="X385" s="6"/>
      <c r="Y385" s="6"/>
      <c r="Z385" s="6"/>
    </row>
    <row r="386" ht="12.0" customHeight="1">
      <c r="A386" s="6"/>
      <c r="B386" s="6"/>
      <c r="C386" s="6"/>
      <c r="D386" s="7"/>
      <c r="E386" s="6"/>
      <c r="F386" s="6"/>
      <c r="G386" s="6"/>
      <c r="H386" s="6"/>
      <c r="I386" s="6"/>
      <c r="J386" s="6"/>
      <c r="K386" s="6"/>
      <c r="L386" s="6"/>
      <c r="M386" s="6"/>
      <c r="N386" s="6"/>
      <c r="O386" s="6"/>
      <c r="P386" s="6"/>
      <c r="Q386" s="6"/>
      <c r="R386" s="6"/>
      <c r="S386" s="6"/>
      <c r="T386" s="6"/>
      <c r="U386" s="6"/>
      <c r="V386" s="6"/>
      <c r="W386" s="6"/>
      <c r="X386" s="6"/>
      <c r="Y386" s="6"/>
      <c r="Z386" s="6"/>
    </row>
    <row r="387" ht="12.0" customHeight="1">
      <c r="A387" s="6"/>
      <c r="B387" s="6"/>
      <c r="C387" s="6"/>
      <c r="D387" s="7"/>
      <c r="E387" s="6"/>
      <c r="F387" s="6"/>
      <c r="G387" s="6"/>
      <c r="H387" s="6"/>
      <c r="I387" s="6"/>
      <c r="J387" s="6"/>
      <c r="K387" s="6"/>
      <c r="L387" s="6"/>
      <c r="M387" s="6"/>
      <c r="N387" s="6"/>
      <c r="O387" s="6"/>
      <c r="P387" s="6"/>
      <c r="Q387" s="6"/>
      <c r="R387" s="6"/>
      <c r="S387" s="6"/>
      <c r="T387" s="6"/>
      <c r="U387" s="6"/>
      <c r="V387" s="6"/>
      <c r="W387" s="6"/>
      <c r="X387" s="6"/>
      <c r="Y387" s="6"/>
      <c r="Z387" s="6"/>
    </row>
    <row r="388" ht="12.0" customHeight="1">
      <c r="A388" s="6"/>
      <c r="B388" s="6"/>
      <c r="C388" s="6"/>
      <c r="D388" s="7"/>
      <c r="E388" s="6"/>
      <c r="F388" s="6"/>
      <c r="G388" s="6"/>
      <c r="H388" s="6"/>
      <c r="I388" s="6"/>
      <c r="J388" s="6"/>
      <c r="K388" s="6"/>
      <c r="L388" s="6"/>
      <c r="M388" s="6"/>
      <c r="N388" s="6"/>
      <c r="O388" s="6"/>
      <c r="P388" s="6"/>
      <c r="Q388" s="6"/>
      <c r="R388" s="6"/>
      <c r="S388" s="6"/>
      <c r="T388" s="6"/>
      <c r="U388" s="6"/>
      <c r="V388" s="6"/>
      <c r="W388" s="6"/>
      <c r="X388" s="6"/>
      <c r="Y388" s="6"/>
      <c r="Z388" s="6"/>
    </row>
    <row r="389" ht="12.0" customHeight="1">
      <c r="A389" s="6"/>
      <c r="B389" s="6"/>
      <c r="C389" s="6"/>
      <c r="D389" s="7"/>
      <c r="E389" s="6"/>
      <c r="F389" s="6"/>
      <c r="G389" s="6"/>
      <c r="H389" s="6"/>
      <c r="I389" s="6"/>
      <c r="J389" s="6"/>
      <c r="K389" s="6"/>
      <c r="L389" s="6"/>
      <c r="M389" s="6"/>
      <c r="N389" s="6"/>
      <c r="O389" s="6"/>
      <c r="P389" s="6"/>
      <c r="Q389" s="6"/>
      <c r="R389" s="6"/>
      <c r="S389" s="6"/>
      <c r="T389" s="6"/>
      <c r="U389" s="6"/>
      <c r="V389" s="6"/>
      <c r="W389" s="6"/>
      <c r="X389" s="6"/>
      <c r="Y389" s="6"/>
      <c r="Z389" s="6"/>
    </row>
    <row r="390" ht="12.0" customHeight="1">
      <c r="A390" s="6"/>
      <c r="B390" s="6"/>
      <c r="C390" s="6"/>
      <c r="D390" s="7"/>
      <c r="E390" s="6"/>
      <c r="F390" s="6"/>
      <c r="G390" s="6"/>
      <c r="H390" s="6"/>
      <c r="I390" s="6"/>
      <c r="J390" s="6"/>
      <c r="K390" s="6"/>
      <c r="L390" s="6"/>
      <c r="M390" s="6"/>
      <c r="N390" s="6"/>
      <c r="O390" s="6"/>
      <c r="P390" s="6"/>
      <c r="Q390" s="6"/>
      <c r="R390" s="6"/>
      <c r="S390" s="6"/>
      <c r="T390" s="6"/>
      <c r="U390" s="6"/>
      <c r="V390" s="6"/>
      <c r="W390" s="6"/>
      <c r="X390" s="6"/>
      <c r="Y390" s="6"/>
      <c r="Z390" s="6"/>
    </row>
    <row r="391" ht="12.0" customHeight="1">
      <c r="A391" s="6"/>
      <c r="B391" s="6"/>
      <c r="C391" s="6"/>
      <c r="D391" s="7"/>
      <c r="E391" s="6"/>
      <c r="F391" s="6"/>
      <c r="G391" s="6"/>
      <c r="H391" s="6"/>
      <c r="I391" s="6"/>
      <c r="J391" s="6"/>
      <c r="K391" s="6"/>
      <c r="L391" s="6"/>
      <c r="M391" s="6"/>
      <c r="N391" s="6"/>
      <c r="O391" s="6"/>
      <c r="P391" s="6"/>
      <c r="Q391" s="6"/>
      <c r="R391" s="6"/>
      <c r="S391" s="6"/>
      <c r="T391" s="6"/>
      <c r="U391" s="6"/>
      <c r="V391" s="6"/>
      <c r="W391" s="6"/>
      <c r="X391" s="6"/>
      <c r="Y391" s="6"/>
      <c r="Z391" s="6"/>
    </row>
    <row r="392" ht="12.0" customHeight="1">
      <c r="A392" s="6"/>
      <c r="B392" s="6"/>
      <c r="C392" s="6"/>
      <c r="D392" s="7"/>
      <c r="E392" s="6"/>
      <c r="F392" s="6"/>
      <c r="G392" s="6"/>
      <c r="H392" s="6"/>
      <c r="I392" s="6"/>
      <c r="J392" s="6"/>
      <c r="K392" s="6"/>
      <c r="L392" s="6"/>
      <c r="M392" s="6"/>
      <c r="N392" s="6"/>
      <c r="O392" s="6"/>
      <c r="P392" s="6"/>
      <c r="Q392" s="6"/>
      <c r="R392" s="6"/>
      <c r="S392" s="6"/>
      <c r="T392" s="6"/>
      <c r="U392" s="6"/>
      <c r="V392" s="6"/>
      <c r="W392" s="6"/>
      <c r="X392" s="6"/>
      <c r="Y392" s="6"/>
      <c r="Z392" s="6"/>
    </row>
    <row r="393" ht="12.0" customHeight="1">
      <c r="A393" s="6"/>
      <c r="B393" s="6"/>
      <c r="C393" s="6"/>
      <c r="D393" s="7"/>
      <c r="E393" s="6"/>
      <c r="F393" s="6"/>
      <c r="G393" s="6"/>
      <c r="H393" s="6"/>
      <c r="I393" s="6"/>
      <c r="J393" s="6"/>
      <c r="K393" s="6"/>
      <c r="L393" s="6"/>
      <c r="M393" s="6"/>
      <c r="N393" s="6"/>
      <c r="O393" s="6"/>
      <c r="P393" s="6"/>
      <c r="Q393" s="6"/>
      <c r="R393" s="6"/>
      <c r="S393" s="6"/>
      <c r="T393" s="6"/>
      <c r="U393" s="6"/>
      <c r="V393" s="6"/>
      <c r="W393" s="6"/>
      <c r="X393" s="6"/>
      <c r="Y393" s="6"/>
      <c r="Z393" s="6"/>
    </row>
    <row r="394" ht="12.0" customHeight="1">
      <c r="A394" s="6"/>
      <c r="B394" s="6"/>
      <c r="C394" s="6"/>
      <c r="D394" s="7"/>
      <c r="E394" s="6"/>
      <c r="F394" s="6"/>
      <c r="G394" s="6"/>
      <c r="H394" s="6"/>
      <c r="I394" s="6"/>
      <c r="J394" s="6"/>
      <c r="K394" s="6"/>
      <c r="L394" s="6"/>
      <c r="M394" s="6"/>
      <c r="N394" s="6"/>
      <c r="O394" s="6"/>
      <c r="P394" s="6"/>
      <c r="Q394" s="6"/>
      <c r="R394" s="6"/>
      <c r="S394" s="6"/>
      <c r="T394" s="6"/>
      <c r="U394" s="6"/>
      <c r="V394" s="6"/>
      <c r="W394" s="6"/>
      <c r="X394" s="6"/>
      <c r="Y394" s="6"/>
      <c r="Z394" s="6"/>
    </row>
    <row r="395" ht="12.0" customHeight="1">
      <c r="A395" s="6"/>
      <c r="B395" s="6"/>
      <c r="C395" s="6"/>
      <c r="D395" s="7"/>
      <c r="E395" s="6"/>
      <c r="F395" s="6"/>
      <c r="G395" s="6"/>
      <c r="H395" s="6"/>
      <c r="I395" s="6"/>
      <c r="J395" s="6"/>
      <c r="K395" s="6"/>
      <c r="L395" s="6"/>
      <c r="M395" s="6"/>
      <c r="N395" s="6"/>
      <c r="O395" s="6"/>
      <c r="P395" s="6"/>
      <c r="Q395" s="6"/>
      <c r="R395" s="6"/>
      <c r="S395" s="6"/>
      <c r="T395" s="6"/>
      <c r="U395" s="6"/>
      <c r="V395" s="6"/>
      <c r="W395" s="6"/>
      <c r="X395" s="6"/>
      <c r="Y395" s="6"/>
      <c r="Z395" s="6"/>
    </row>
    <row r="396" ht="12.0" customHeight="1">
      <c r="A396" s="6"/>
      <c r="B396" s="6"/>
      <c r="C396" s="6"/>
      <c r="D396" s="7"/>
      <c r="E396" s="6"/>
      <c r="F396" s="6"/>
      <c r="G396" s="6"/>
      <c r="H396" s="6"/>
      <c r="I396" s="6"/>
      <c r="J396" s="6"/>
      <c r="K396" s="6"/>
      <c r="L396" s="6"/>
      <c r="M396" s="6"/>
      <c r="N396" s="6"/>
      <c r="O396" s="6"/>
      <c r="P396" s="6"/>
      <c r="Q396" s="6"/>
      <c r="R396" s="6"/>
      <c r="S396" s="6"/>
      <c r="T396" s="6"/>
      <c r="U396" s="6"/>
      <c r="V396" s="6"/>
      <c r="W396" s="6"/>
      <c r="X396" s="6"/>
      <c r="Y396" s="6"/>
      <c r="Z396" s="6"/>
    </row>
    <row r="397" ht="12.0" customHeight="1">
      <c r="A397" s="6"/>
      <c r="B397" s="6"/>
      <c r="C397" s="6"/>
      <c r="D397" s="7"/>
      <c r="E397" s="6"/>
      <c r="F397" s="6"/>
      <c r="G397" s="6"/>
      <c r="H397" s="6"/>
      <c r="I397" s="6"/>
      <c r="J397" s="6"/>
      <c r="K397" s="6"/>
      <c r="L397" s="6"/>
      <c r="M397" s="6"/>
      <c r="N397" s="6"/>
      <c r="O397" s="6"/>
      <c r="P397" s="6"/>
      <c r="Q397" s="6"/>
      <c r="R397" s="6"/>
      <c r="S397" s="6"/>
      <c r="T397" s="6"/>
      <c r="U397" s="6"/>
      <c r="V397" s="6"/>
      <c r="W397" s="6"/>
      <c r="X397" s="6"/>
      <c r="Y397" s="6"/>
      <c r="Z397" s="6"/>
    </row>
    <row r="398" ht="12.0" customHeight="1">
      <c r="A398" s="6"/>
      <c r="B398" s="6"/>
      <c r="C398" s="6"/>
      <c r="D398" s="7"/>
      <c r="E398" s="6"/>
      <c r="F398" s="6"/>
      <c r="G398" s="6"/>
      <c r="H398" s="6"/>
      <c r="I398" s="6"/>
      <c r="J398" s="6"/>
      <c r="K398" s="6"/>
      <c r="L398" s="6"/>
      <c r="M398" s="6"/>
      <c r="N398" s="6"/>
      <c r="O398" s="6"/>
      <c r="P398" s="6"/>
      <c r="Q398" s="6"/>
      <c r="R398" s="6"/>
      <c r="S398" s="6"/>
      <c r="T398" s="6"/>
      <c r="U398" s="6"/>
      <c r="V398" s="6"/>
      <c r="W398" s="6"/>
      <c r="X398" s="6"/>
      <c r="Y398" s="6"/>
      <c r="Z398" s="6"/>
    </row>
    <row r="399" ht="12.0" customHeight="1">
      <c r="A399" s="6"/>
      <c r="B399" s="6"/>
      <c r="C399" s="6"/>
      <c r="D399" s="7"/>
      <c r="E399" s="6"/>
      <c r="F399" s="6"/>
      <c r="G399" s="6"/>
      <c r="H399" s="6"/>
      <c r="I399" s="6"/>
      <c r="J399" s="6"/>
      <c r="K399" s="6"/>
      <c r="L399" s="6"/>
      <c r="M399" s="6"/>
      <c r="N399" s="6"/>
      <c r="O399" s="6"/>
      <c r="P399" s="6"/>
      <c r="Q399" s="6"/>
      <c r="R399" s="6"/>
      <c r="S399" s="6"/>
      <c r="T399" s="6"/>
      <c r="U399" s="6"/>
      <c r="V399" s="6"/>
      <c r="W399" s="6"/>
      <c r="X399" s="6"/>
      <c r="Y399" s="6"/>
      <c r="Z399" s="6"/>
    </row>
    <row r="400" ht="12.0" customHeight="1">
      <c r="A400" s="6"/>
      <c r="B400" s="6"/>
      <c r="C400" s="6"/>
      <c r="D400" s="7"/>
      <c r="E400" s="6"/>
      <c r="F400" s="6"/>
      <c r="G400" s="6"/>
      <c r="H400" s="6"/>
      <c r="I400" s="6"/>
      <c r="J400" s="6"/>
      <c r="K400" s="6"/>
      <c r="L400" s="6"/>
      <c r="M400" s="6"/>
      <c r="N400" s="6"/>
      <c r="O400" s="6"/>
      <c r="P400" s="6"/>
      <c r="Q400" s="6"/>
      <c r="R400" s="6"/>
      <c r="S400" s="6"/>
      <c r="T400" s="6"/>
      <c r="U400" s="6"/>
      <c r="V400" s="6"/>
      <c r="W400" s="6"/>
      <c r="X400" s="6"/>
      <c r="Y400" s="6"/>
      <c r="Z400" s="6"/>
    </row>
    <row r="401" ht="12.0" customHeight="1">
      <c r="A401" s="6"/>
      <c r="B401" s="6"/>
      <c r="C401" s="6"/>
      <c r="D401" s="7"/>
      <c r="E401" s="6"/>
      <c r="F401" s="6"/>
      <c r="G401" s="6"/>
      <c r="H401" s="6"/>
      <c r="I401" s="6"/>
      <c r="J401" s="6"/>
      <c r="K401" s="6"/>
      <c r="L401" s="6"/>
      <c r="M401" s="6"/>
      <c r="N401" s="6"/>
      <c r="O401" s="6"/>
      <c r="P401" s="6"/>
      <c r="Q401" s="6"/>
      <c r="R401" s="6"/>
      <c r="S401" s="6"/>
      <c r="T401" s="6"/>
      <c r="U401" s="6"/>
      <c r="V401" s="6"/>
      <c r="W401" s="6"/>
      <c r="X401" s="6"/>
      <c r="Y401" s="6"/>
      <c r="Z401" s="6"/>
    </row>
    <row r="402" ht="12.0" customHeight="1">
      <c r="A402" s="6"/>
      <c r="B402" s="6"/>
      <c r="C402" s="6"/>
      <c r="D402" s="7"/>
      <c r="E402" s="6"/>
      <c r="F402" s="6"/>
      <c r="G402" s="6"/>
      <c r="H402" s="6"/>
      <c r="I402" s="6"/>
      <c r="J402" s="6"/>
      <c r="K402" s="6"/>
      <c r="L402" s="6"/>
      <c r="M402" s="6"/>
      <c r="N402" s="6"/>
      <c r="O402" s="6"/>
      <c r="P402" s="6"/>
      <c r="Q402" s="6"/>
      <c r="R402" s="6"/>
      <c r="S402" s="6"/>
      <c r="T402" s="6"/>
      <c r="U402" s="6"/>
      <c r="V402" s="6"/>
      <c r="W402" s="6"/>
      <c r="X402" s="6"/>
      <c r="Y402" s="6"/>
      <c r="Z402" s="6"/>
    </row>
    <row r="403" ht="12.0" customHeight="1">
      <c r="A403" s="6"/>
      <c r="B403" s="6"/>
      <c r="C403" s="6"/>
      <c r="D403" s="7"/>
      <c r="E403" s="6"/>
      <c r="F403" s="6"/>
      <c r="G403" s="6"/>
      <c r="H403" s="6"/>
      <c r="I403" s="6"/>
      <c r="J403" s="6"/>
      <c r="K403" s="6"/>
      <c r="L403" s="6"/>
      <c r="M403" s="6"/>
      <c r="N403" s="6"/>
      <c r="O403" s="6"/>
      <c r="P403" s="6"/>
      <c r="Q403" s="6"/>
      <c r="R403" s="6"/>
      <c r="S403" s="6"/>
      <c r="T403" s="6"/>
      <c r="U403" s="6"/>
      <c r="V403" s="6"/>
      <c r="W403" s="6"/>
      <c r="X403" s="6"/>
      <c r="Y403" s="6"/>
      <c r="Z403" s="6"/>
    </row>
    <row r="404" ht="12.0" customHeight="1">
      <c r="A404" s="6"/>
      <c r="B404" s="6"/>
      <c r="C404" s="6"/>
      <c r="D404" s="7"/>
      <c r="E404" s="6"/>
      <c r="F404" s="6"/>
      <c r="G404" s="6"/>
      <c r="H404" s="6"/>
      <c r="I404" s="6"/>
      <c r="J404" s="6"/>
      <c r="K404" s="6"/>
      <c r="L404" s="6"/>
      <c r="M404" s="6"/>
      <c r="N404" s="6"/>
      <c r="O404" s="6"/>
      <c r="P404" s="6"/>
      <c r="Q404" s="6"/>
      <c r="R404" s="6"/>
      <c r="S404" s="6"/>
      <c r="T404" s="6"/>
      <c r="U404" s="6"/>
      <c r="V404" s="6"/>
      <c r="W404" s="6"/>
      <c r="X404" s="6"/>
      <c r="Y404" s="6"/>
      <c r="Z404" s="6"/>
    </row>
    <row r="405" ht="12.0" customHeight="1">
      <c r="A405" s="6"/>
      <c r="B405" s="6"/>
      <c r="C405" s="6"/>
      <c r="D405" s="7"/>
      <c r="E405" s="6"/>
      <c r="F405" s="6"/>
      <c r="G405" s="6"/>
      <c r="H405" s="6"/>
      <c r="I405" s="6"/>
      <c r="J405" s="6"/>
      <c r="K405" s="6"/>
      <c r="L405" s="6"/>
      <c r="M405" s="6"/>
      <c r="N405" s="6"/>
      <c r="O405" s="6"/>
      <c r="P405" s="6"/>
      <c r="Q405" s="6"/>
      <c r="R405" s="6"/>
      <c r="S405" s="6"/>
      <c r="T405" s="6"/>
      <c r="U405" s="6"/>
      <c r="V405" s="6"/>
      <c r="W405" s="6"/>
      <c r="X405" s="6"/>
      <c r="Y405" s="6"/>
      <c r="Z405" s="6"/>
    </row>
    <row r="406" ht="12.0" customHeight="1">
      <c r="A406" s="6"/>
      <c r="B406" s="6"/>
      <c r="C406" s="6"/>
      <c r="D406" s="7"/>
      <c r="E406" s="6"/>
      <c r="F406" s="6"/>
      <c r="G406" s="6"/>
      <c r="H406" s="6"/>
      <c r="I406" s="6"/>
      <c r="J406" s="6"/>
      <c r="K406" s="6"/>
      <c r="L406" s="6"/>
      <c r="M406" s="6"/>
      <c r="N406" s="6"/>
      <c r="O406" s="6"/>
      <c r="P406" s="6"/>
      <c r="Q406" s="6"/>
      <c r="R406" s="6"/>
      <c r="S406" s="6"/>
      <c r="T406" s="6"/>
      <c r="U406" s="6"/>
      <c r="V406" s="6"/>
      <c r="W406" s="6"/>
      <c r="X406" s="6"/>
      <c r="Y406" s="6"/>
      <c r="Z406" s="6"/>
    </row>
    <row r="407" ht="12.0" customHeight="1">
      <c r="A407" s="6"/>
      <c r="B407" s="6"/>
      <c r="C407" s="6"/>
      <c r="D407" s="7"/>
      <c r="E407" s="6"/>
      <c r="F407" s="6"/>
      <c r="G407" s="6"/>
      <c r="H407" s="6"/>
      <c r="I407" s="6"/>
      <c r="J407" s="6"/>
      <c r="K407" s="6"/>
      <c r="L407" s="6"/>
      <c r="M407" s="6"/>
      <c r="N407" s="6"/>
      <c r="O407" s="6"/>
      <c r="P407" s="6"/>
      <c r="Q407" s="6"/>
      <c r="R407" s="6"/>
      <c r="S407" s="6"/>
      <c r="T407" s="6"/>
      <c r="U407" s="6"/>
      <c r="V407" s="6"/>
      <c r="W407" s="6"/>
      <c r="X407" s="6"/>
      <c r="Y407" s="6"/>
      <c r="Z407" s="6"/>
    </row>
    <row r="408" ht="12.0" customHeight="1">
      <c r="A408" s="6"/>
      <c r="B408" s="6"/>
      <c r="C408" s="6"/>
      <c r="D408" s="7"/>
      <c r="E408" s="6"/>
      <c r="F408" s="6"/>
      <c r="G408" s="6"/>
      <c r="H408" s="6"/>
      <c r="I408" s="6"/>
      <c r="J408" s="6"/>
      <c r="K408" s="6"/>
      <c r="L408" s="6"/>
      <c r="M408" s="6"/>
      <c r="N408" s="6"/>
      <c r="O408" s="6"/>
      <c r="P408" s="6"/>
      <c r="Q408" s="6"/>
      <c r="R408" s="6"/>
      <c r="S408" s="6"/>
      <c r="T408" s="6"/>
      <c r="U408" s="6"/>
      <c r="V408" s="6"/>
      <c r="W408" s="6"/>
      <c r="X408" s="6"/>
      <c r="Y408" s="6"/>
      <c r="Z408" s="6"/>
    </row>
    <row r="409" ht="12.0" customHeight="1">
      <c r="A409" s="6"/>
      <c r="B409" s="6"/>
      <c r="C409" s="6"/>
      <c r="D409" s="7"/>
      <c r="E409" s="6"/>
      <c r="F409" s="6"/>
      <c r="G409" s="6"/>
      <c r="H409" s="6"/>
      <c r="I409" s="6"/>
      <c r="J409" s="6"/>
      <c r="K409" s="6"/>
      <c r="L409" s="6"/>
      <c r="M409" s="6"/>
      <c r="N409" s="6"/>
      <c r="O409" s="6"/>
      <c r="P409" s="6"/>
      <c r="Q409" s="6"/>
      <c r="R409" s="6"/>
      <c r="S409" s="6"/>
      <c r="T409" s="6"/>
      <c r="U409" s="6"/>
      <c r="V409" s="6"/>
      <c r="W409" s="6"/>
      <c r="X409" s="6"/>
      <c r="Y409" s="6"/>
      <c r="Z409" s="6"/>
    </row>
    <row r="410" ht="12.0" customHeight="1">
      <c r="A410" s="6"/>
      <c r="B410" s="6"/>
      <c r="C410" s="6"/>
      <c r="D410" s="7"/>
      <c r="E410" s="6"/>
      <c r="F410" s="6"/>
      <c r="G410" s="6"/>
      <c r="H410" s="6"/>
      <c r="I410" s="6"/>
      <c r="J410" s="6"/>
      <c r="K410" s="6"/>
      <c r="L410" s="6"/>
      <c r="M410" s="6"/>
      <c r="N410" s="6"/>
      <c r="O410" s="6"/>
      <c r="P410" s="6"/>
      <c r="Q410" s="6"/>
      <c r="R410" s="6"/>
      <c r="S410" s="6"/>
      <c r="T410" s="6"/>
      <c r="U410" s="6"/>
      <c r="V410" s="6"/>
      <c r="W410" s="6"/>
      <c r="X410" s="6"/>
      <c r="Y410" s="6"/>
      <c r="Z410" s="6"/>
    </row>
    <row r="411" ht="12.0" customHeight="1">
      <c r="A411" s="6"/>
      <c r="B411" s="6"/>
      <c r="C411" s="6"/>
      <c r="D411" s="7"/>
      <c r="E411" s="6"/>
      <c r="F411" s="6"/>
      <c r="G411" s="6"/>
      <c r="H411" s="6"/>
      <c r="I411" s="6"/>
      <c r="J411" s="6"/>
      <c r="K411" s="6"/>
      <c r="L411" s="6"/>
      <c r="M411" s="6"/>
      <c r="N411" s="6"/>
      <c r="O411" s="6"/>
      <c r="P411" s="6"/>
      <c r="Q411" s="6"/>
      <c r="R411" s="6"/>
      <c r="S411" s="6"/>
      <c r="T411" s="6"/>
      <c r="U411" s="6"/>
      <c r="V411" s="6"/>
      <c r="W411" s="6"/>
      <c r="X411" s="6"/>
      <c r="Y411" s="6"/>
      <c r="Z411" s="6"/>
    </row>
    <row r="412" ht="12.0" customHeight="1">
      <c r="A412" s="6"/>
      <c r="B412" s="6"/>
      <c r="C412" s="6"/>
      <c r="D412" s="7"/>
      <c r="E412" s="6"/>
      <c r="F412" s="6"/>
      <c r="G412" s="6"/>
      <c r="H412" s="6"/>
      <c r="I412" s="6"/>
      <c r="J412" s="6"/>
      <c r="K412" s="6"/>
      <c r="L412" s="6"/>
      <c r="M412" s="6"/>
      <c r="N412" s="6"/>
      <c r="O412" s="6"/>
      <c r="P412" s="6"/>
      <c r="Q412" s="6"/>
      <c r="R412" s="6"/>
      <c r="S412" s="6"/>
      <c r="T412" s="6"/>
      <c r="U412" s="6"/>
      <c r="V412" s="6"/>
      <c r="W412" s="6"/>
      <c r="X412" s="6"/>
      <c r="Y412" s="6"/>
      <c r="Z412" s="6"/>
    </row>
    <row r="413" ht="12.0" customHeight="1">
      <c r="A413" s="6"/>
      <c r="B413" s="6"/>
      <c r="C413" s="6"/>
      <c r="D413" s="7"/>
      <c r="E413" s="6"/>
      <c r="F413" s="6"/>
      <c r="G413" s="6"/>
      <c r="H413" s="6"/>
      <c r="I413" s="6"/>
      <c r="J413" s="6"/>
      <c r="K413" s="6"/>
      <c r="L413" s="6"/>
      <c r="M413" s="6"/>
      <c r="N413" s="6"/>
      <c r="O413" s="6"/>
      <c r="P413" s="6"/>
      <c r="Q413" s="6"/>
      <c r="R413" s="6"/>
      <c r="S413" s="6"/>
      <c r="T413" s="6"/>
      <c r="U413" s="6"/>
      <c r="V413" s="6"/>
      <c r="W413" s="6"/>
      <c r="X413" s="6"/>
      <c r="Y413" s="6"/>
      <c r="Z413" s="6"/>
    </row>
    <row r="414" ht="12.0" customHeight="1">
      <c r="A414" s="6"/>
      <c r="B414" s="6"/>
      <c r="C414" s="6"/>
      <c r="D414" s="7"/>
      <c r="E414" s="6"/>
      <c r="F414" s="6"/>
      <c r="G414" s="6"/>
      <c r="H414" s="6"/>
      <c r="I414" s="6"/>
      <c r="J414" s="6"/>
      <c r="K414" s="6"/>
      <c r="L414" s="6"/>
      <c r="M414" s="6"/>
      <c r="N414" s="6"/>
      <c r="O414" s="6"/>
      <c r="P414" s="6"/>
      <c r="Q414" s="6"/>
      <c r="R414" s="6"/>
      <c r="S414" s="6"/>
      <c r="T414" s="6"/>
      <c r="U414" s="6"/>
      <c r="V414" s="6"/>
      <c r="W414" s="6"/>
      <c r="X414" s="6"/>
      <c r="Y414" s="6"/>
      <c r="Z414" s="6"/>
    </row>
    <row r="415" ht="12.0" customHeight="1">
      <c r="A415" s="6"/>
      <c r="B415" s="6"/>
      <c r="C415" s="6"/>
      <c r="D415" s="7"/>
      <c r="E415" s="6"/>
      <c r="F415" s="6"/>
      <c r="G415" s="6"/>
      <c r="H415" s="6"/>
      <c r="I415" s="6"/>
      <c r="J415" s="6"/>
      <c r="K415" s="6"/>
      <c r="L415" s="6"/>
      <c r="M415" s="6"/>
      <c r="N415" s="6"/>
      <c r="O415" s="6"/>
      <c r="P415" s="6"/>
      <c r="Q415" s="6"/>
      <c r="R415" s="6"/>
      <c r="S415" s="6"/>
      <c r="T415" s="6"/>
      <c r="U415" s="6"/>
      <c r="V415" s="6"/>
      <c r="W415" s="6"/>
      <c r="X415" s="6"/>
      <c r="Y415" s="6"/>
      <c r="Z415" s="6"/>
    </row>
    <row r="416" ht="12.0" customHeight="1">
      <c r="A416" s="6"/>
      <c r="B416" s="6"/>
      <c r="C416" s="6"/>
      <c r="D416" s="7"/>
      <c r="E416" s="6"/>
      <c r="F416" s="6"/>
      <c r="G416" s="6"/>
      <c r="H416" s="6"/>
      <c r="I416" s="6"/>
      <c r="J416" s="6"/>
      <c r="K416" s="6"/>
      <c r="L416" s="6"/>
      <c r="M416" s="6"/>
      <c r="N416" s="6"/>
      <c r="O416" s="6"/>
      <c r="P416" s="6"/>
      <c r="Q416" s="6"/>
      <c r="R416" s="6"/>
      <c r="S416" s="6"/>
      <c r="T416" s="6"/>
      <c r="U416" s="6"/>
      <c r="V416" s="6"/>
      <c r="W416" s="6"/>
      <c r="X416" s="6"/>
      <c r="Y416" s="6"/>
      <c r="Z416" s="6"/>
    </row>
    <row r="417" ht="12.0" customHeight="1">
      <c r="A417" s="6"/>
      <c r="B417" s="6"/>
      <c r="C417" s="6"/>
      <c r="D417" s="7"/>
      <c r="E417" s="6"/>
      <c r="F417" s="6"/>
      <c r="G417" s="6"/>
      <c r="H417" s="6"/>
      <c r="I417" s="6"/>
      <c r="J417" s="6"/>
      <c r="K417" s="6"/>
      <c r="L417" s="6"/>
      <c r="M417" s="6"/>
      <c r="N417" s="6"/>
      <c r="O417" s="6"/>
      <c r="P417" s="6"/>
      <c r="Q417" s="6"/>
      <c r="R417" s="6"/>
      <c r="S417" s="6"/>
      <c r="T417" s="6"/>
      <c r="U417" s="6"/>
      <c r="V417" s="6"/>
      <c r="W417" s="6"/>
      <c r="X417" s="6"/>
      <c r="Y417" s="6"/>
      <c r="Z417" s="6"/>
    </row>
    <row r="418" ht="12.0" customHeight="1">
      <c r="A418" s="6"/>
      <c r="B418" s="6"/>
      <c r="C418" s="6"/>
      <c r="D418" s="7"/>
      <c r="E418" s="6"/>
      <c r="F418" s="6"/>
      <c r="G418" s="6"/>
      <c r="H418" s="6"/>
      <c r="I418" s="6"/>
      <c r="J418" s="6"/>
      <c r="K418" s="6"/>
      <c r="L418" s="6"/>
      <c r="M418" s="6"/>
      <c r="N418" s="6"/>
      <c r="O418" s="6"/>
      <c r="P418" s="6"/>
      <c r="Q418" s="6"/>
      <c r="R418" s="6"/>
      <c r="S418" s="6"/>
      <c r="T418" s="6"/>
      <c r="U418" s="6"/>
      <c r="V418" s="6"/>
      <c r="W418" s="6"/>
      <c r="X418" s="6"/>
      <c r="Y418" s="6"/>
      <c r="Z418" s="6"/>
    </row>
    <row r="419" ht="12.0" customHeight="1">
      <c r="A419" s="6"/>
      <c r="B419" s="6"/>
      <c r="C419" s="6"/>
      <c r="D419" s="7"/>
      <c r="E419" s="6"/>
      <c r="F419" s="6"/>
      <c r="G419" s="6"/>
      <c r="H419" s="6"/>
      <c r="I419" s="6"/>
      <c r="J419" s="6"/>
      <c r="K419" s="6"/>
      <c r="L419" s="6"/>
      <c r="M419" s="6"/>
      <c r="N419" s="6"/>
      <c r="O419" s="6"/>
      <c r="P419" s="6"/>
      <c r="Q419" s="6"/>
      <c r="R419" s="6"/>
      <c r="S419" s="6"/>
      <c r="T419" s="6"/>
      <c r="U419" s="6"/>
      <c r="V419" s="6"/>
      <c r="W419" s="6"/>
      <c r="X419" s="6"/>
      <c r="Y419" s="6"/>
      <c r="Z419" s="6"/>
    </row>
    <row r="420" ht="12.0" customHeight="1">
      <c r="A420" s="6"/>
      <c r="B420" s="6"/>
      <c r="C420" s="6"/>
      <c r="D420" s="7"/>
      <c r="E420" s="6"/>
      <c r="F420" s="6"/>
      <c r="G420" s="6"/>
      <c r="H420" s="6"/>
      <c r="I420" s="6"/>
      <c r="J420" s="6"/>
      <c r="K420" s="6"/>
      <c r="L420" s="6"/>
      <c r="M420" s="6"/>
      <c r="N420" s="6"/>
      <c r="O420" s="6"/>
      <c r="P420" s="6"/>
      <c r="Q420" s="6"/>
      <c r="R420" s="6"/>
      <c r="S420" s="6"/>
      <c r="T420" s="6"/>
      <c r="U420" s="6"/>
      <c r="V420" s="6"/>
      <c r="W420" s="6"/>
      <c r="X420" s="6"/>
      <c r="Y420" s="6"/>
      <c r="Z420" s="6"/>
    </row>
    <row r="421" ht="12.0" customHeight="1">
      <c r="A421" s="6"/>
      <c r="B421" s="6"/>
      <c r="C421" s="6"/>
      <c r="D421" s="7"/>
      <c r="E421" s="6"/>
      <c r="F421" s="6"/>
      <c r="G421" s="6"/>
      <c r="H421" s="6"/>
      <c r="I421" s="6"/>
      <c r="J421" s="6"/>
      <c r="K421" s="6"/>
      <c r="L421" s="6"/>
      <c r="M421" s="6"/>
      <c r="N421" s="6"/>
      <c r="O421" s="6"/>
      <c r="P421" s="6"/>
      <c r="Q421" s="6"/>
      <c r="R421" s="6"/>
      <c r="S421" s="6"/>
      <c r="T421" s="6"/>
      <c r="U421" s="6"/>
      <c r="V421" s="6"/>
      <c r="W421" s="6"/>
      <c r="X421" s="6"/>
      <c r="Y421" s="6"/>
      <c r="Z421" s="6"/>
    </row>
    <row r="422" ht="12.0" customHeight="1">
      <c r="A422" s="6"/>
      <c r="B422" s="6"/>
      <c r="C422" s="6"/>
      <c r="D422" s="7"/>
      <c r="E422" s="6"/>
      <c r="F422" s="6"/>
      <c r="G422" s="6"/>
      <c r="H422" s="6"/>
      <c r="I422" s="6"/>
      <c r="J422" s="6"/>
      <c r="K422" s="6"/>
      <c r="L422" s="6"/>
      <c r="M422" s="6"/>
      <c r="N422" s="6"/>
      <c r="O422" s="6"/>
      <c r="P422" s="6"/>
      <c r="Q422" s="6"/>
      <c r="R422" s="6"/>
      <c r="S422" s="6"/>
      <c r="T422" s="6"/>
      <c r="U422" s="6"/>
      <c r="V422" s="6"/>
      <c r="W422" s="6"/>
      <c r="X422" s="6"/>
      <c r="Y422" s="6"/>
      <c r="Z422" s="6"/>
    </row>
    <row r="423" ht="12.0" customHeight="1">
      <c r="A423" s="6"/>
      <c r="B423" s="6"/>
      <c r="C423" s="6"/>
      <c r="D423" s="7"/>
      <c r="E423" s="6"/>
      <c r="F423" s="6"/>
      <c r="G423" s="6"/>
      <c r="H423" s="6"/>
      <c r="I423" s="6"/>
      <c r="J423" s="6"/>
      <c r="K423" s="6"/>
      <c r="L423" s="6"/>
      <c r="M423" s="6"/>
      <c r="N423" s="6"/>
      <c r="O423" s="6"/>
      <c r="P423" s="6"/>
      <c r="Q423" s="6"/>
      <c r="R423" s="6"/>
      <c r="S423" s="6"/>
      <c r="T423" s="6"/>
      <c r="U423" s="6"/>
      <c r="V423" s="6"/>
      <c r="W423" s="6"/>
      <c r="X423" s="6"/>
      <c r="Y423" s="6"/>
      <c r="Z423" s="6"/>
    </row>
    <row r="424" ht="12.0" customHeight="1">
      <c r="A424" s="6"/>
      <c r="B424" s="6"/>
      <c r="C424" s="6"/>
      <c r="D424" s="7"/>
      <c r="E424" s="6"/>
      <c r="F424" s="6"/>
      <c r="G424" s="6"/>
      <c r="H424" s="6"/>
      <c r="I424" s="6"/>
      <c r="J424" s="6"/>
      <c r="K424" s="6"/>
      <c r="L424" s="6"/>
      <c r="M424" s="6"/>
      <c r="N424" s="6"/>
      <c r="O424" s="6"/>
      <c r="P424" s="6"/>
      <c r="Q424" s="6"/>
      <c r="R424" s="6"/>
      <c r="S424" s="6"/>
      <c r="T424" s="6"/>
      <c r="U424" s="6"/>
      <c r="V424" s="6"/>
      <c r="W424" s="6"/>
      <c r="X424" s="6"/>
      <c r="Y424" s="6"/>
      <c r="Z424" s="6"/>
    </row>
    <row r="425" ht="12.0" customHeight="1">
      <c r="A425" s="6"/>
      <c r="B425" s="6"/>
      <c r="C425" s="6"/>
      <c r="D425" s="7"/>
      <c r="E425" s="6"/>
      <c r="F425" s="6"/>
      <c r="G425" s="6"/>
      <c r="H425" s="6"/>
      <c r="I425" s="6"/>
      <c r="J425" s="6"/>
      <c r="K425" s="6"/>
      <c r="L425" s="6"/>
      <c r="M425" s="6"/>
      <c r="N425" s="6"/>
      <c r="O425" s="6"/>
      <c r="P425" s="6"/>
      <c r="Q425" s="6"/>
      <c r="R425" s="6"/>
      <c r="S425" s="6"/>
      <c r="T425" s="6"/>
      <c r="U425" s="6"/>
      <c r="V425" s="6"/>
      <c r="W425" s="6"/>
      <c r="X425" s="6"/>
      <c r="Y425" s="6"/>
      <c r="Z425" s="6"/>
    </row>
    <row r="426" ht="12.0" customHeight="1">
      <c r="A426" s="6"/>
      <c r="B426" s="6"/>
      <c r="C426" s="6"/>
      <c r="D426" s="7"/>
      <c r="E426" s="6"/>
      <c r="F426" s="6"/>
      <c r="G426" s="6"/>
      <c r="H426" s="6"/>
      <c r="I426" s="6"/>
      <c r="J426" s="6"/>
      <c r="K426" s="6"/>
      <c r="L426" s="6"/>
      <c r="M426" s="6"/>
      <c r="N426" s="6"/>
      <c r="O426" s="6"/>
      <c r="P426" s="6"/>
      <c r="Q426" s="6"/>
      <c r="R426" s="6"/>
      <c r="S426" s="6"/>
      <c r="T426" s="6"/>
      <c r="U426" s="6"/>
      <c r="V426" s="6"/>
      <c r="W426" s="6"/>
      <c r="X426" s="6"/>
      <c r="Y426" s="6"/>
      <c r="Z426" s="6"/>
    </row>
    <row r="427" ht="12.0" customHeight="1">
      <c r="A427" s="6"/>
      <c r="B427" s="6"/>
      <c r="C427" s="6"/>
      <c r="D427" s="7"/>
      <c r="E427" s="6"/>
      <c r="F427" s="6"/>
      <c r="G427" s="6"/>
      <c r="H427" s="6"/>
      <c r="I427" s="6"/>
      <c r="J427" s="6"/>
      <c r="K427" s="6"/>
      <c r="L427" s="6"/>
      <c r="M427" s="6"/>
      <c r="N427" s="6"/>
      <c r="O427" s="6"/>
      <c r="P427" s="6"/>
      <c r="Q427" s="6"/>
      <c r="R427" s="6"/>
      <c r="S427" s="6"/>
      <c r="T427" s="6"/>
      <c r="U427" s="6"/>
      <c r="V427" s="6"/>
      <c r="W427" s="6"/>
      <c r="X427" s="6"/>
      <c r="Y427" s="6"/>
      <c r="Z427" s="6"/>
    </row>
    <row r="428" ht="12.0" customHeight="1">
      <c r="A428" s="6"/>
      <c r="B428" s="6"/>
      <c r="C428" s="6"/>
      <c r="D428" s="7"/>
      <c r="E428" s="6"/>
      <c r="F428" s="6"/>
      <c r="G428" s="6"/>
      <c r="H428" s="6"/>
      <c r="I428" s="6"/>
      <c r="J428" s="6"/>
      <c r="K428" s="6"/>
      <c r="L428" s="6"/>
      <c r="M428" s="6"/>
      <c r="N428" s="6"/>
      <c r="O428" s="6"/>
      <c r="P428" s="6"/>
      <c r="Q428" s="6"/>
      <c r="R428" s="6"/>
      <c r="S428" s="6"/>
      <c r="T428" s="6"/>
      <c r="U428" s="6"/>
      <c r="V428" s="6"/>
      <c r="W428" s="6"/>
      <c r="X428" s="6"/>
      <c r="Y428" s="6"/>
      <c r="Z428" s="6"/>
    </row>
    <row r="429" ht="12.0" customHeight="1">
      <c r="A429" s="6"/>
      <c r="B429" s="6"/>
      <c r="C429" s="6"/>
      <c r="D429" s="7"/>
      <c r="E429" s="6"/>
      <c r="F429" s="6"/>
      <c r="G429" s="6"/>
      <c r="H429" s="6"/>
      <c r="I429" s="6"/>
      <c r="J429" s="6"/>
      <c r="K429" s="6"/>
      <c r="L429" s="6"/>
      <c r="M429" s="6"/>
      <c r="N429" s="6"/>
      <c r="O429" s="6"/>
      <c r="P429" s="6"/>
      <c r="Q429" s="6"/>
      <c r="R429" s="6"/>
      <c r="S429" s="6"/>
      <c r="T429" s="6"/>
      <c r="U429" s="6"/>
      <c r="V429" s="6"/>
      <c r="W429" s="6"/>
      <c r="X429" s="6"/>
      <c r="Y429" s="6"/>
      <c r="Z429" s="6"/>
    </row>
    <row r="430" ht="12.0" customHeight="1">
      <c r="A430" s="6"/>
      <c r="B430" s="6"/>
      <c r="C430" s="6"/>
      <c r="D430" s="7"/>
      <c r="E430" s="6"/>
      <c r="F430" s="6"/>
      <c r="G430" s="6"/>
      <c r="H430" s="6"/>
      <c r="I430" s="6"/>
      <c r="J430" s="6"/>
      <c r="K430" s="6"/>
      <c r="L430" s="6"/>
      <c r="M430" s="6"/>
      <c r="N430" s="6"/>
      <c r="O430" s="6"/>
      <c r="P430" s="6"/>
      <c r="Q430" s="6"/>
      <c r="R430" s="6"/>
      <c r="S430" s="6"/>
      <c r="T430" s="6"/>
      <c r="U430" s="6"/>
      <c r="V430" s="6"/>
      <c r="W430" s="6"/>
      <c r="X430" s="6"/>
      <c r="Y430" s="6"/>
      <c r="Z430" s="6"/>
    </row>
    <row r="431" ht="12.0" customHeight="1">
      <c r="A431" s="6"/>
      <c r="B431" s="6"/>
      <c r="C431" s="6"/>
      <c r="D431" s="7"/>
      <c r="E431" s="6"/>
      <c r="F431" s="6"/>
      <c r="G431" s="6"/>
      <c r="H431" s="6"/>
      <c r="I431" s="6"/>
      <c r="J431" s="6"/>
      <c r="K431" s="6"/>
      <c r="L431" s="6"/>
      <c r="M431" s="6"/>
      <c r="N431" s="6"/>
      <c r="O431" s="6"/>
      <c r="P431" s="6"/>
      <c r="Q431" s="6"/>
      <c r="R431" s="6"/>
      <c r="S431" s="6"/>
      <c r="T431" s="6"/>
      <c r="U431" s="6"/>
      <c r="V431" s="6"/>
      <c r="W431" s="6"/>
      <c r="X431" s="6"/>
      <c r="Y431" s="6"/>
      <c r="Z431" s="6"/>
    </row>
    <row r="432" ht="12.0" customHeight="1">
      <c r="A432" s="6"/>
      <c r="B432" s="6"/>
      <c r="C432" s="6"/>
      <c r="D432" s="7"/>
      <c r="E432" s="6"/>
      <c r="F432" s="6"/>
      <c r="G432" s="6"/>
      <c r="H432" s="6"/>
      <c r="I432" s="6"/>
      <c r="J432" s="6"/>
      <c r="K432" s="6"/>
      <c r="L432" s="6"/>
      <c r="M432" s="6"/>
      <c r="N432" s="6"/>
      <c r="O432" s="6"/>
      <c r="P432" s="6"/>
      <c r="Q432" s="6"/>
      <c r="R432" s="6"/>
      <c r="S432" s="6"/>
      <c r="T432" s="6"/>
      <c r="U432" s="6"/>
      <c r="V432" s="6"/>
      <c r="W432" s="6"/>
      <c r="X432" s="6"/>
      <c r="Y432" s="6"/>
      <c r="Z432" s="6"/>
    </row>
    <row r="433" ht="12.0" customHeight="1">
      <c r="A433" s="6"/>
      <c r="B433" s="6"/>
      <c r="C433" s="6"/>
      <c r="D433" s="7"/>
      <c r="E433" s="6"/>
      <c r="F433" s="6"/>
      <c r="G433" s="6"/>
      <c r="H433" s="6"/>
      <c r="I433" s="6"/>
      <c r="J433" s="6"/>
      <c r="K433" s="6"/>
      <c r="L433" s="6"/>
      <c r="M433" s="6"/>
      <c r="N433" s="6"/>
      <c r="O433" s="6"/>
      <c r="P433" s="6"/>
      <c r="Q433" s="6"/>
      <c r="R433" s="6"/>
      <c r="S433" s="6"/>
      <c r="T433" s="6"/>
      <c r="U433" s="6"/>
      <c r="V433" s="6"/>
      <c r="W433" s="6"/>
      <c r="X433" s="6"/>
      <c r="Y433" s="6"/>
      <c r="Z433" s="6"/>
    </row>
    <row r="434" ht="12.0" customHeight="1">
      <c r="A434" s="6"/>
      <c r="B434" s="6"/>
      <c r="C434" s="6"/>
      <c r="D434" s="7"/>
      <c r="E434" s="6"/>
      <c r="F434" s="6"/>
      <c r="G434" s="6"/>
      <c r="H434" s="6"/>
      <c r="I434" s="6"/>
      <c r="J434" s="6"/>
      <c r="K434" s="6"/>
      <c r="L434" s="6"/>
      <c r="M434" s="6"/>
      <c r="N434" s="6"/>
      <c r="O434" s="6"/>
      <c r="P434" s="6"/>
      <c r="Q434" s="6"/>
      <c r="R434" s="6"/>
      <c r="S434" s="6"/>
      <c r="T434" s="6"/>
      <c r="U434" s="6"/>
      <c r="V434" s="6"/>
      <c r="W434" s="6"/>
      <c r="X434" s="6"/>
      <c r="Y434" s="6"/>
      <c r="Z434" s="6"/>
    </row>
    <row r="435" ht="12.0" customHeight="1">
      <c r="A435" s="6"/>
      <c r="B435" s="6"/>
      <c r="C435" s="6"/>
      <c r="D435" s="7"/>
      <c r="E435" s="6"/>
      <c r="F435" s="6"/>
      <c r="G435" s="6"/>
      <c r="H435" s="6"/>
      <c r="I435" s="6"/>
      <c r="J435" s="6"/>
      <c r="K435" s="6"/>
      <c r="L435" s="6"/>
      <c r="M435" s="6"/>
      <c r="N435" s="6"/>
      <c r="O435" s="6"/>
      <c r="P435" s="6"/>
      <c r="Q435" s="6"/>
      <c r="R435" s="6"/>
      <c r="S435" s="6"/>
      <c r="T435" s="6"/>
      <c r="U435" s="6"/>
      <c r="V435" s="6"/>
      <c r="W435" s="6"/>
      <c r="X435" s="6"/>
      <c r="Y435" s="6"/>
      <c r="Z435" s="6"/>
    </row>
    <row r="436" ht="12.0" customHeight="1">
      <c r="A436" s="6"/>
      <c r="B436" s="6"/>
      <c r="C436" s="6"/>
      <c r="D436" s="7"/>
      <c r="E436" s="6"/>
      <c r="F436" s="6"/>
      <c r="G436" s="6"/>
      <c r="H436" s="6"/>
      <c r="I436" s="6"/>
      <c r="J436" s="6"/>
      <c r="K436" s="6"/>
      <c r="L436" s="6"/>
      <c r="M436" s="6"/>
      <c r="N436" s="6"/>
      <c r="O436" s="6"/>
      <c r="P436" s="6"/>
      <c r="Q436" s="6"/>
      <c r="R436" s="6"/>
      <c r="S436" s="6"/>
      <c r="T436" s="6"/>
      <c r="U436" s="6"/>
      <c r="V436" s="6"/>
      <c r="W436" s="6"/>
      <c r="X436" s="6"/>
      <c r="Y436" s="6"/>
      <c r="Z436" s="6"/>
    </row>
    <row r="437" ht="12.0" customHeight="1">
      <c r="A437" s="6"/>
      <c r="B437" s="6"/>
      <c r="C437" s="6"/>
      <c r="D437" s="7"/>
      <c r="E437" s="6"/>
      <c r="F437" s="6"/>
      <c r="G437" s="6"/>
      <c r="H437" s="6"/>
      <c r="I437" s="6"/>
      <c r="J437" s="6"/>
      <c r="K437" s="6"/>
      <c r="L437" s="6"/>
      <c r="M437" s="6"/>
      <c r="N437" s="6"/>
      <c r="O437" s="6"/>
      <c r="P437" s="6"/>
      <c r="Q437" s="6"/>
      <c r="R437" s="6"/>
      <c r="S437" s="6"/>
      <c r="T437" s="6"/>
      <c r="U437" s="6"/>
      <c r="V437" s="6"/>
      <c r="W437" s="6"/>
      <c r="X437" s="6"/>
      <c r="Y437" s="6"/>
      <c r="Z437" s="6"/>
    </row>
    <row r="438" ht="12.0" customHeight="1">
      <c r="A438" s="6"/>
      <c r="B438" s="6"/>
      <c r="C438" s="6"/>
      <c r="D438" s="7"/>
      <c r="E438" s="6"/>
      <c r="F438" s="6"/>
      <c r="G438" s="6"/>
      <c r="H438" s="6"/>
      <c r="I438" s="6"/>
      <c r="J438" s="6"/>
      <c r="K438" s="6"/>
      <c r="L438" s="6"/>
      <c r="M438" s="6"/>
      <c r="N438" s="6"/>
      <c r="O438" s="6"/>
      <c r="P438" s="6"/>
      <c r="Q438" s="6"/>
      <c r="R438" s="6"/>
      <c r="S438" s="6"/>
      <c r="T438" s="6"/>
      <c r="U438" s="6"/>
      <c r="V438" s="6"/>
      <c r="W438" s="6"/>
      <c r="X438" s="6"/>
      <c r="Y438" s="6"/>
      <c r="Z438" s="6"/>
    </row>
    <row r="439" ht="12.0" customHeight="1">
      <c r="A439" s="6"/>
      <c r="B439" s="6"/>
      <c r="C439" s="6"/>
      <c r="D439" s="7"/>
      <c r="E439" s="6"/>
      <c r="F439" s="6"/>
      <c r="G439" s="6"/>
      <c r="H439" s="6"/>
      <c r="I439" s="6"/>
      <c r="J439" s="6"/>
      <c r="K439" s="6"/>
      <c r="L439" s="6"/>
      <c r="M439" s="6"/>
      <c r="N439" s="6"/>
      <c r="O439" s="6"/>
      <c r="P439" s="6"/>
      <c r="Q439" s="6"/>
      <c r="R439" s="6"/>
      <c r="S439" s="6"/>
      <c r="T439" s="6"/>
      <c r="U439" s="6"/>
      <c r="V439" s="6"/>
      <c r="W439" s="6"/>
      <c r="X439" s="6"/>
      <c r="Y439" s="6"/>
      <c r="Z439" s="6"/>
    </row>
    <row r="440" ht="12.0" customHeight="1">
      <c r="A440" s="6"/>
      <c r="B440" s="6"/>
      <c r="C440" s="6"/>
      <c r="D440" s="7"/>
      <c r="E440" s="6"/>
      <c r="F440" s="6"/>
      <c r="G440" s="6"/>
      <c r="H440" s="6"/>
      <c r="I440" s="6"/>
      <c r="J440" s="6"/>
      <c r="K440" s="6"/>
      <c r="L440" s="6"/>
      <c r="M440" s="6"/>
      <c r="N440" s="6"/>
      <c r="O440" s="6"/>
      <c r="P440" s="6"/>
      <c r="Q440" s="6"/>
      <c r="R440" s="6"/>
      <c r="S440" s="6"/>
      <c r="T440" s="6"/>
      <c r="U440" s="6"/>
      <c r="V440" s="6"/>
      <c r="W440" s="6"/>
      <c r="X440" s="6"/>
      <c r="Y440" s="6"/>
      <c r="Z440" s="6"/>
    </row>
    <row r="441" ht="12.0" customHeight="1">
      <c r="A441" s="6"/>
      <c r="B441" s="6"/>
      <c r="C441" s="6"/>
      <c r="D441" s="7"/>
      <c r="E441" s="6"/>
      <c r="F441" s="6"/>
      <c r="G441" s="6"/>
      <c r="H441" s="6"/>
      <c r="I441" s="6"/>
      <c r="J441" s="6"/>
      <c r="K441" s="6"/>
      <c r="L441" s="6"/>
      <c r="M441" s="6"/>
      <c r="N441" s="6"/>
      <c r="O441" s="6"/>
      <c r="P441" s="6"/>
      <c r="Q441" s="6"/>
      <c r="R441" s="6"/>
      <c r="S441" s="6"/>
      <c r="T441" s="6"/>
      <c r="U441" s="6"/>
      <c r="V441" s="6"/>
      <c r="W441" s="6"/>
      <c r="X441" s="6"/>
      <c r="Y441" s="6"/>
      <c r="Z441" s="6"/>
    </row>
    <row r="442" ht="12.0" customHeight="1">
      <c r="A442" s="6"/>
      <c r="B442" s="6"/>
      <c r="C442" s="6"/>
      <c r="D442" s="7"/>
      <c r="E442" s="6"/>
      <c r="F442" s="6"/>
      <c r="G442" s="6"/>
      <c r="H442" s="6"/>
      <c r="I442" s="6"/>
      <c r="J442" s="6"/>
      <c r="K442" s="6"/>
      <c r="L442" s="6"/>
      <c r="M442" s="6"/>
      <c r="N442" s="6"/>
      <c r="O442" s="6"/>
      <c r="P442" s="6"/>
      <c r="Q442" s="6"/>
      <c r="R442" s="6"/>
      <c r="S442" s="6"/>
      <c r="T442" s="6"/>
      <c r="U442" s="6"/>
      <c r="V442" s="6"/>
      <c r="W442" s="6"/>
      <c r="X442" s="6"/>
      <c r="Y442" s="6"/>
      <c r="Z442" s="6"/>
    </row>
    <row r="443" ht="12.0" customHeight="1">
      <c r="A443" s="6"/>
      <c r="B443" s="6"/>
      <c r="C443" s="6"/>
      <c r="D443" s="7"/>
      <c r="E443" s="6"/>
      <c r="F443" s="6"/>
      <c r="G443" s="6"/>
      <c r="H443" s="6"/>
      <c r="I443" s="6"/>
      <c r="J443" s="6"/>
      <c r="K443" s="6"/>
      <c r="L443" s="6"/>
      <c r="M443" s="6"/>
      <c r="N443" s="6"/>
      <c r="O443" s="6"/>
      <c r="P443" s="6"/>
      <c r="Q443" s="6"/>
      <c r="R443" s="6"/>
      <c r="S443" s="6"/>
      <c r="T443" s="6"/>
      <c r="U443" s="6"/>
      <c r="V443" s="6"/>
      <c r="W443" s="6"/>
      <c r="X443" s="6"/>
      <c r="Y443" s="6"/>
      <c r="Z443" s="6"/>
    </row>
    <row r="444" ht="12.0" customHeight="1">
      <c r="A444" s="6"/>
      <c r="B444" s="6"/>
      <c r="C444" s="6"/>
      <c r="D444" s="7"/>
      <c r="E444" s="6"/>
      <c r="F444" s="6"/>
      <c r="G444" s="6"/>
      <c r="H444" s="6"/>
      <c r="I444" s="6"/>
      <c r="J444" s="6"/>
      <c r="K444" s="6"/>
      <c r="L444" s="6"/>
      <c r="M444" s="6"/>
      <c r="N444" s="6"/>
      <c r="O444" s="6"/>
      <c r="P444" s="6"/>
      <c r="Q444" s="6"/>
      <c r="R444" s="6"/>
      <c r="S444" s="6"/>
      <c r="T444" s="6"/>
      <c r="U444" s="6"/>
      <c r="V444" s="6"/>
      <c r="W444" s="6"/>
      <c r="X444" s="6"/>
      <c r="Y444" s="6"/>
      <c r="Z444" s="6"/>
    </row>
    <row r="445" ht="12.0" customHeight="1">
      <c r="A445" s="6"/>
      <c r="B445" s="6"/>
      <c r="C445" s="6"/>
      <c r="D445" s="7"/>
      <c r="E445" s="6"/>
      <c r="F445" s="6"/>
      <c r="G445" s="6"/>
      <c r="H445" s="6"/>
      <c r="I445" s="6"/>
      <c r="J445" s="6"/>
      <c r="K445" s="6"/>
      <c r="L445" s="6"/>
      <c r="M445" s="6"/>
      <c r="N445" s="6"/>
      <c r="O445" s="6"/>
      <c r="P445" s="6"/>
      <c r="Q445" s="6"/>
      <c r="R445" s="6"/>
      <c r="S445" s="6"/>
      <c r="T445" s="6"/>
      <c r="U445" s="6"/>
      <c r="V445" s="6"/>
      <c r="W445" s="6"/>
      <c r="X445" s="6"/>
      <c r="Y445" s="6"/>
      <c r="Z445" s="6"/>
    </row>
    <row r="446" ht="12.0" customHeight="1">
      <c r="A446" s="6"/>
      <c r="B446" s="6"/>
      <c r="C446" s="6"/>
      <c r="D446" s="7"/>
      <c r="E446" s="6"/>
      <c r="F446" s="6"/>
      <c r="G446" s="6"/>
      <c r="H446" s="6"/>
      <c r="I446" s="6"/>
      <c r="J446" s="6"/>
      <c r="K446" s="6"/>
      <c r="L446" s="6"/>
      <c r="M446" s="6"/>
      <c r="N446" s="6"/>
      <c r="O446" s="6"/>
      <c r="P446" s="6"/>
      <c r="Q446" s="6"/>
      <c r="R446" s="6"/>
      <c r="S446" s="6"/>
      <c r="T446" s="6"/>
      <c r="U446" s="6"/>
      <c r="V446" s="6"/>
      <c r="W446" s="6"/>
      <c r="X446" s="6"/>
      <c r="Y446" s="6"/>
      <c r="Z446" s="6"/>
    </row>
    <row r="447" ht="12.0" customHeight="1">
      <c r="A447" s="6"/>
      <c r="B447" s="6"/>
      <c r="C447" s="6"/>
      <c r="D447" s="7"/>
      <c r="E447" s="6"/>
      <c r="F447" s="6"/>
      <c r="G447" s="6"/>
      <c r="H447" s="6"/>
      <c r="I447" s="6"/>
      <c r="J447" s="6"/>
      <c r="K447" s="6"/>
      <c r="L447" s="6"/>
      <c r="M447" s="6"/>
      <c r="N447" s="6"/>
      <c r="O447" s="6"/>
      <c r="P447" s="6"/>
      <c r="Q447" s="6"/>
      <c r="R447" s="6"/>
      <c r="S447" s="6"/>
      <c r="T447" s="6"/>
      <c r="U447" s="6"/>
      <c r="V447" s="6"/>
      <c r="W447" s="6"/>
      <c r="X447" s="6"/>
      <c r="Y447" s="6"/>
      <c r="Z447" s="6"/>
    </row>
    <row r="448" ht="12.0" customHeight="1">
      <c r="A448" s="6"/>
      <c r="B448" s="6"/>
      <c r="C448" s="6"/>
      <c r="D448" s="7"/>
      <c r="E448" s="6"/>
      <c r="F448" s="6"/>
      <c r="G448" s="6"/>
      <c r="H448" s="6"/>
      <c r="I448" s="6"/>
      <c r="J448" s="6"/>
      <c r="K448" s="6"/>
      <c r="L448" s="6"/>
      <c r="M448" s="6"/>
      <c r="N448" s="6"/>
      <c r="O448" s="6"/>
      <c r="P448" s="6"/>
      <c r="Q448" s="6"/>
      <c r="R448" s="6"/>
      <c r="S448" s="6"/>
      <c r="T448" s="6"/>
      <c r="U448" s="6"/>
      <c r="V448" s="6"/>
      <c r="W448" s="6"/>
      <c r="X448" s="6"/>
      <c r="Y448" s="6"/>
      <c r="Z448" s="6"/>
    </row>
    <row r="449" ht="12.0" customHeight="1">
      <c r="A449" s="6"/>
      <c r="B449" s="6"/>
      <c r="C449" s="6"/>
      <c r="D449" s="7"/>
      <c r="E449" s="6"/>
      <c r="F449" s="6"/>
      <c r="G449" s="6"/>
      <c r="H449" s="6"/>
      <c r="I449" s="6"/>
      <c r="J449" s="6"/>
      <c r="K449" s="6"/>
      <c r="L449" s="6"/>
      <c r="M449" s="6"/>
      <c r="N449" s="6"/>
      <c r="O449" s="6"/>
      <c r="P449" s="6"/>
      <c r="Q449" s="6"/>
      <c r="R449" s="6"/>
      <c r="S449" s="6"/>
      <c r="T449" s="6"/>
      <c r="U449" s="6"/>
      <c r="V449" s="6"/>
      <c r="W449" s="6"/>
      <c r="X449" s="6"/>
      <c r="Y449" s="6"/>
      <c r="Z449" s="6"/>
    </row>
    <row r="450" ht="12.0" customHeight="1">
      <c r="A450" s="6"/>
      <c r="B450" s="6"/>
      <c r="C450" s="6"/>
      <c r="D450" s="7"/>
      <c r="E450" s="6"/>
      <c r="F450" s="6"/>
      <c r="G450" s="6"/>
      <c r="H450" s="6"/>
      <c r="I450" s="6"/>
      <c r="J450" s="6"/>
      <c r="K450" s="6"/>
      <c r="L450" s="6"/>
      <c r="M450" s="6"/>
      <c r="N450" s="6"/>
      <c r="O450" s="6"/>
      <c r="P450" s="6"/>
      <c r="Q450" s="6"/>
      <c r="R450" s="6"/>
      <c r="S450" s="6"/>
      <c r="T450" s="6"/>
      <c r="U450" s="6"/>
      <c r="V450" s="6"/>
      <c r="W450" s="6"/>
      <c r="X450" s="6"/>
      <c r="Y450" s="6"/>
      <c r="Z450" s="6"/>
    </row>
    <row r="451" ht="12.0" customHeight="1">
      <c r="A451" s="6"/>
      <c r="B451" s="6"/>
      <c r="C451" s="6"/>
      <c r="D451" s="7"/>
      <c r="E451" s="6"/>
      <c r="F451" s="6"/>
      <c r="G451" s="6"/>
      <c r="H451" s="6"/>
      <c r="I451" s="6"/>
      <c r="J451" s="6"/>
      <c r="K451" s="6"/>
      <c r="L451" s="6"/>
      <c r="M451" s="6"/>
      <c r="N451" s="6"/>
      <c r="O451" s="6"/>
      <c r="P451" s="6"/>
      <c r="Q451" s="6"/>
      <c r="R451" s="6"/>
      <c r="S451" s="6"/>
      <c r="T451" s="6"/>
      <c r="U451" s="6"/>
      <c r="V451" s="6"/>
      <c r="W451" s="6"/>
      <c r="X451" s="6"/>
      <c r="Y451" s="6"/>
      <c r="Z451" s="6"/>
    </row>
    <row r="452" ht="12.0" customHeight="1">
      <c r="A452" s="6"/>
      <c r="B452" s="6"/>
      <c r="C452" s="6"/>
      <c r="D452" s="7"/>
      <c r="E452" s="6"/>
      <c r="F452" s="6"/>
      <c r="G452" s="6"/>
      <c r="H452" s="6"/>
      <c r="I452" s="6"/>
      <c r="J452" s="6"/>
      <c r="K452" s="6"/>
      <c r="L452" s="6"/>
      <c r="M452" s="6"/>
      <c r="N452" s="6"/>
      <c r="O452" s="6"/>
      <c r="P452" s="6"/>
      <c r="Q452" s="6"/>
      <c r="R452" s="6"/>
      <c r="S452" s="6"/>
      <c r="T452" s="6"/>
      <c r="U452" s="6"/>
      <c r="V452" s="6"/>
      <c r="W452" s="6"/>
      <c r="X452" s="6"/>
      <c r="Y452" s="6"/>
      <c r="Z452" s="6"/>
    </row>
    <row r="453" ht="12.0" customHeight="1">
      <c r="A453" s="6"/>
      <c r="B453" s="6"/>
      <c r="C453" s="6"/>
      <c r="D453" s="7"/>
      <c r="E453" s="6"/>
      <c r="F453" s="6"/>
      <c r="G453" s="6"/>
      <c r="H453" s="6"/>
      <c r="I453" s="6"/>
      <c r="J453" s="6"/>
      <c r="K453" s="6"/>
      <c r="L453" s="6"/>
      <c r="M453" s="6"/>
      <c r="N453" s="6"/>
      <c r="O453" s="6"/>
      <c r="P453" s="6"/>
      <c r="Q453" s="6"/>
      <c r="R453" s="6"/>
      <c r="S453" s="6"/>
      <c r="T453" s="6"/>
      <c r="U453" s="6"/>
      <c r="V453" s="6"/>
      <c r="W453" s="6"/>
      <c r="X453" s="6"/>
      <c r="Y453" s="6"/>
      <c r="Z453" s="6"/>
    </row>
    <row r="454" ht="12.0" customHeight="1">
      <c r="A454" s="6"/>
      <c r="B454" s="6"/>
      <c r="C454" s="6"/>
      <c r="D454" s="7"/>
      <c r="E454" s="6"/>
      <c r="F454" s="6"/>
      <c r="G454" s="6"/>
      <c r="H454" s="6"/>
      <c r="I454" s="6"/>
      <c r="J454" s="6"/>
      <c r="K454" s="6"/>
      <c r="L454" s="6"/>
      <c r="M454" s="6"/>
      <c r="N454" s="6"/>
      <c r="O454" s="6"/>
      <c r="P454" s="6"/>
      <c r="Q454" s="6"/>
      <c r="R454" s="6"/>
      <c r="S454" s="6"/>
      <c r="T454" s="6"/>
      <c r="U454" s="6"/>
      <c r="V454" s="6"/>
      <c r="W454" s="6"/>
      <c r="X454" s="6"/>
      <c r="Y454" s="6"/>
      <c r="Z454" s="6"/>
    </row>
    <row r="455" ht="12.0" customHeight="1">
      <c r="A455" s="6"/>
      <c r="B455" s="6"/>
      <c r="C455" s="6"/>
      <c r="D455" s="7"/>
      <c r="E455" s="6"/>
      <c r="F455" s="6"/>
      <c r="G455" s="6"/>
      <c r="H455" s="6"/>
      <c r="I455" s="6"/>
      <c r="J455" s="6"/>
      <c r="K455" s="6"/>
      <c r="L455" s="6"/>
      <c r="M455" s="6"/>
      <c r="N455" s="6"/>
      <c r="O455" s="6"/>
      <c r="P455" s="6"/>
      <c r="Q455" s="6"/>
      <c r="R455" s="6"/>
      <c r="S455" s="6"/>
      <c r="T455" s="6"/>
      <c r="U455" s="6"/>
      <c r="V455" s="6"/>
      <c r="W455" s="6"/>
      <c r="X455" s="6"/>
      <c r="Y455" s="6"/>
      <c r="Z455" s="6"/>
    </row>
    <row r="456" ht="12.0" customHeight="1">
      <c r="A456" s="6"/>
      <c r="B456" s="6"/>
      <c r="C456" s="6"/>
      <c r="D456" s="7"/>
      <c r="E456" s="6"/>
      <c r="F456" s="6"/>
      <c r="G456" s="6"/>
      <c r="H456" s="6"/>
      <c r="I456" s="6"/>
      <c r="J456" s="6"/>
      <c r="K456" s="6"/>
      <c r="L456" s="6"/>
      <c r="M456" s="6"/>
      <c r="N456" s="6"/>
      <c r="O456" s="6"/>
      <c r="P456" s="6"/>
      <c r="Q456" s="6"/>
      <c r="R456" s="6"/>
      <c r="S456" s="6"/>
      <c r="T456" s="6"/>
      <c r="U456" s="6"/>
      <c r="V456" s="6"/>
      <c r="W456" s="6"/>
      <c r="X456" s="6"/>
      <c r="Y456" s="6"/>
      <c r="Z456" s="6"/>
    </row>
    <row r="457" ht="12.0" customHeight="1">
      <c r="A457" s="6"/>
      <c r="B457" s="6"/>
      <c r="C457" s="6"/>
      <c r="D457" s="7"/>
      <c r="E457" s="6"/>
      <c r="F457" s="6"/>
      <c r="G457" s="6"/>
      <c r="H457" s="6"/>
      <c r="I457" s="6"/>
      <c r="J457" s="6"/>
      <c r="K457" s="6"/>
      <c r="L457" s="6"/>
      <c r="M457" s="6"/>
      <c r="N457" s="6"/>
      <c r="O457" s="6"/>
      <c r="P457" s="6"/>
      <c r="Q457" s="6"/>
      <c r="R457" s="6"/>
      <c r="S457" s="6"/>
      <c r="T457" s="6"/>
      <c r="U457" s="6"/>
      <c r="V457" s="6"/>
      <c r="W457" s="6"/>
      <c r="X457" s="6"/>
      <c r="Y457" s="6"/>
      <c r="Z457" s="6"/>
    </row>
    <row r="458" ht="12.0" customHeight="1">
      <c r="A458" s="6"/>
      <c r="B458" s="6"/>
      <c r="C458" s="6"/>
      <c r="D458" s="7"/>
      <c r="E458" s="6"/>
      <c r="F458" s="6"/>
      <c r="G458" s="6"/>
      <c r="H458" s="6"/>
      <c r="I458" s="6"/>
      <c r="J458" s="6"/>
      <c r="K458" s="6"/>
      <c r="L458" s="6"/>
      <c r="M458" s="6"/>
      <c r="N458" s="6"/>
      <c r="O458" s="6"/>
      <c r="P458" s="6"/>
      <c r="Q458" s="6"/>
      <c r="R458" s="6"/>
      <c r="S458" s="6"/>
      <c r="T458" s="6"/>
      <c r="U458" s="6"/>
      <c r="V458" s="6"/>
      <c r="W458" s="6"/>
      <c r="X458" s="6"/>
      <c r="Y458" s="6"/>
      <c r="Z458" s="6"/>
    </row>
    <row r="459" ht="12.0" customHeight="1">
      <c r="A459" s="6"/>
      <c r="B459" s="6"/>
      <c r="C459" s="6"/>
      <c r="D459" s="7"/>
      <c r="E459" s="6"/>
      <c r="F459" s="6"/>
      <c r="G459" s="6"/>
      <c r="H459" s="6"/>
      <c r="I459" s="6"/>
      <c r="J459" s="6"/>
      <c r="K459" s="6"/>
      <c r="L459" s="6"/>
      <c r="M459" s="6"/>
      <c r="N459" s="6"/>
      <c r="O459" s="6"/>
      <c r="P459" s="6"/>
      <c r="Q459" s="6"/>
      <c r="R459" s="6"/>
      <c r="S459" s="6"/>
      <c r="T459" s="6"/>
      <c r="U459" s="6"/>
      <c r="V459" s="6"/>
      <c r="W459" s="6"/>
      <c r="X459" s="6"/>
      <c r="Y459" s="6"/>
      <c r="Z459" s="6"/>
    </row>
    <row r="460" ht="12.0" customHeight="1">
      <c r="A460" s="6"/>
      <c r="B460" s="6"/>
      <c r="C460" s="6"/>
      <c r="D460" s="7"/>
      <c r="E460" s="6"/>
      <c r="F460" s="6"/>
      <c r="G460" s="6"/>
      <c r="H460" s="6"/>
      <c r="I460" s="6"/>
      <c r="J460" s="6"/>
      <c r="K460" s="6"/>
      <c r="L460" s="6"/>
      <c r="M460" s="6"/>
      <c r="N460" s="6"/>
      <c r="O460" s="6"/>
      <c r="P460" s="6"/>
      <c r="Q460" s="6"/>
      <c r="R460" s="6"/>
      <c r="S460" s="6"/>
      <c r="T460" s="6"/>
      <c r="U460" s="6"/>
      <c r="V460" s="6"/>
      <c r="W460" s="6"/>
      <c r="X460" s="6"/>
      <c r="Y460" s="6"/>
      <c r="Z460" s="6"/>
    </row>
    <row r="461" ht="12.0" customHeight="1">
      <c r="A461" s="6"/>
      <c r="B461" s="6"/>
      <c r="C461" s="6"/>
      <c r="D461" s="7"/>
      <c r="E461" s="6"/>
      <c r="F461" s="6"/>
      <c r="G461" s="6"/>
      <c r="H461" s="6"/>
      <c r="I461" s="6"/>
      <c r="J461" s="6"/>
      <c r="K461" s="6"/>
      <c r="L461" s="6"/>
      <c r="M461" s="6"/>
      <c r="N461" s="6"/>
      <c r="O461" s="6"/>
      <c r="P461" s="6"/>
      <c r="Q461" s="6"/>
      <c r="R461" s="6"/>
      <c r="S461" s="6"/>
      <c r="T461" s="6"/>
      <c r="U461" s="6"/>
      <c r="V461" s="6"/>
      <c r="W461" s="6"/>
      <c r="X461" s="6"/>
      <c r="Y461" s="6"/>
      <c r="Z461" s="6"/>
    </row>
    <row r="462" ht="12.0" customHeight="1">
      <c r="A462" s="6"/>
      <c r="B462" s="6"/>
      <c r="C462" s="6"/>
      <c r="D462" s="7"/>
      <c r="E462" s="6"/>
      <c r="F462" s="6"/>
      <c r="G462" s="6"/>
      <c r="H462" s="6"/>
      <c r="I462" s="6"/>
      <c r="J462" s="6"/>
      <c r="K462" s="6"/>
      <c r="L462" s="6"/>
      <c r="M462" s="6"/>
      <c r="N462" s="6"/>
      <c r="O462" s="6"/>
      <c r="P462" s="6"/>
      <c r="Q462" s="6"/>
      <c r="R462" s="6"/>
      <c r="S462" s="6"/>
      <c r="T462" s="6"/>
      <c r="U462" s="6"/>
      <c r="V462" s="6"/>
      <c r="W462" s="6"/>
      <c r="X462" s="6"/>
      <c r="Y462" s="6"/>
      <c r="Z462" s="6"/>
    </row>
    <row r="463" ht="12.0" customHeight="1">
      <c r="A463" s="6"/>
      <c r="B463" s="6"/>
      <c r="C463" s="6"/>
      <c r="D463" s="7"/>
      <c r="E463" s="6"/>
      <c r="F463" s="6"/>
      <c r="G463" s="6"/>
      <c r="H463" s="6"/>
      <c r="I463" s="6"/>
      <c r="J463" s="6"/>
      <c r="K463" s="6"/>
      <c r="L463" s="6"/>
      <c r="M463" s="6"/>
      <c r="N463" s="6"/>
      <c r="O463" s="6"/>
      <c r="P463" s="6"/>
      <c r="Q463" s="6"/>
      <c r="R463" s="6"/>
      <c r="S463" s="6"/>
      <c r="T463" s="6"/>
      <c r="U463" s="6"/>
      <c r="V463" s="6"/>
      <c r="W463" s="6"/>
      <c r="X463" s="6"/>
      <c r="Y463" s="6"/>
      <c r="Z463" s="6"/>
    </row>
    <row r="464" ht="12.0" customHeight="1">
      <c r="A464" s="6"/>
      <c r="B464" s="6"/>
      <c r="C464" s="6"/>
      <c r="D464" s="7"/>
      <c r="E464" s="6"/>
      <c r="F464" s="6"/>
      <c r="G464" s="6"/>
      <c r="H464" s="6"/>
      <c r="I464" s="6"/>
      <c r="J464" s="6"/>
      <c r="K464" s="6"/>
      <c r="L464" s="6"/>
      <c r="M464" s="6"/>
      <c r="N464" s="6"/>
      <c r="O464" s="6"/>
      <c r="P464" s="6"/>
      <c r="Q464" s="6"/>
      <c r="R464" s="6"/>
      <c r="S464" s="6"/>
      <c r="T464" s="6"/>
      <c r="U464" s="6"/>
      <c r="V464" s="6"/>
      <c r="W464" s="6"/>
      <c r="X464" s="6"/>
      <c r="Y464" s="6"/>
      <c r="Z464" s="6"/>
    </row>
    <row r="465" ht="12.0" customHeight="1">
      <c r="A465" s="6"/>
      <c r="B465" s="6"/>
      <c r="C465" s="6"/>
      <c r="D465" s="7"/>
      <c r="E465" s="6"/>
      <c r="F465" s="6"/>
      <c r="G465" s="6"/>
      <c r="H465" s="6"/>
      <c r="I465" s="6"/>
      <c r="J465" s="6"/>
      <c r="K465" s="6"/>
      <c r="L465" s="6"/>
      <c r="M465" s="6"/>
      <c r="N465" s="6"/>
      <c r="O465" s="6"/>
      <c r="P465" s="6"/>
      <c r="Q465" s="6"/>
      <c r="R465" s="6"/>
      <c r="S465" s="6"/>
      <c r="T465" s="6"/>
      <c r="U465" s="6"/>
      <c r="V465" s="6"/>
      <c r="W465" s="6"/>
      <c r="X465" s="6"/>
      <c r="Y465" s="6"/>
      <c r="Z465" s="6"/>
    </row>
    <row r="466" ht="12.0" customHeight="1">
      <c r="A466" s="6"/>
      <c r="B466" s="6"/>
      <c r="C466" s="6"/>
      <c r="D466" s="7"/>
      <c r="E466" s="6"/>
      <c r="F466" s="6"/>
      <c r="G466" s="6"/>
      <c r="H466" s="6"/>
      <c r="I466" s="6"/>
      <c r="J466" s="6"/>
      <c r="K466" s="6"/>
      <c r="L466" s="6"/>
      <c r="M466" s="6"/>
      <c r="N466" s="6"/>
      <c r="O466" s="6"/>
      <c r="P466" s="6"/>
      <c r="Q466" s="6"/>
      <c r="R466" s="6"/>
      <c r="S466" s="6"/>
      <c r="T466" s="6"/>
      <c r="U466" s="6"/>
      <c r="V466" s="6"/>
      <c r="W466" s="6"/>
      <c r="X466" s="6"/>
      <c r="Y466" s="6"/>
      <c r="Z466" s="6"/>
    </row>
    <row r="467" ht="12.0" customHeight="1">
      <c r="A467" s="6"/>
      <c r="B467" s="6"/>
      <c r="C467" s="6"/>
      <c r="D467" s="7"/>
      <c r="E467" s="6"/>
      <c r="F467" s="6"/>
      <c r="G467" s="6"/>
      <c r="H467" s="6"/>
      <c r="I467" s="6"/>
      <c r="J467" s="6"/>
      <c r="K467" s="6"/>
      <c r="L467" s="6"/>
      <c r="M467" s="6"/>
      <c r="N467" s="6"/>
      <c r="O467" s="6"/>
      <c r="P467" s="6"/>
      <c r="Q467" s="6"/>
      <c r="R467" s="6"/>
      <c r="S467" s="6"/>
      <c r="T467" s="6"/>
      <c r="U467" s="6"/>
      <c r="V467" s="6"/>
      <c r="W467" s="6"/>
      <c r="X467" s="6"/>
      <c r="Y467" s="6"/>
      <c r="Z467" s="6"/>
    </row>
    <row r="468" ht="12.0" customHeight="1">
      <c r="A468" s="6"/>
      <c r="B468" s="6"/>
      <c r="C468" s="6"/>
      <c r="D468" s="7"/>
      <c r="E468" s="6"/>
      <c r="F468" s="6"/>
      <c r="G468" s="6"/>
      <c r="H468" s="6"/>
      <c r="I468" s="6"/>
      <c r="J468" s="6"/>
      <c r="K468" s="6"/>
      <c r="L468" s="6"/>
      <c r="M468" s="6"/>
      <c r="N468" s="6"/>
      <c r="O468" s="6"/>
      <c r="P468" s="6"/>
      <c r="Q468" s="6"/>
      <c r="R468" s="6"/>
      <c r="S468" s="6"/>
      <c r="T468" s="6"/>
      <c r="U468" s="6"/>
      <c r="V468" s="6"/>
      <c r="W468" s="6"/>
      <c r="X468" s="6"/>
      <c r="Y468" s="6"/>
      <c r="Z468" s="6"/>
    </row>
    <row r="469" ht="12.0" customHeight="1">
      <c r="A469" s="6"/>
      <c r="B469" s="6"/>
      <c r="C469" s="6"/>
      <c r="D469" s="7"/>
      <c r="E469" s="6"/>
      <c r="F469" s="6"/>
      <c r="G469" s="6"/>
      <c r="H469" s="6"/>
      <c r="I469" s="6"/>
      <c r="J469" s="6"/>
      <c r="K469" s="6"/>
      <c r="L469" s="6"/>
      <c r="M469" s="6"/>
      <c r="N469" s="6"/>
      <c r="O469" s="6"/>
      <c r="P469" s="6"/>
      <c r="Q469" s="6"/>
      <c r="R469" s="6"/>
      <c r="S469" s="6"/>
      <c r="T469" s="6"/>
      <c r="U469" s="6"/>
      <c r="V469" s="6"/>
      <c r="W469" s="6"/>
      <c r="X469" s="6"/>
      <c r="Y469" s="6"/>
      <c r="Z469" s="6"/>
    </row>
    <row r="470" ht="12.0" customHeight="1">
      <c r="A470" s="6"/>
      <c r="B470" s="6"/>
      <c r="C470" s="6"/>
      <c r="D470" s="7"/>
      <c r="E470" s="6"/>
      <c r="F470" s="6"/>
      <c r="G470" s="6"/>
      <c r="H470" s="6"/>
      <c r="I470" s="6"/>
      <c r="J470" s="6"/>
      <c r="K470" s="6"/>
      <c r="L470" s="6"/>
      <c r="M470" s="6"/>
      <c r="N470" s="6"/>
      <c r="O470" s="6"/>
      <c r="P470" s="6"/>
      <c r="Q470" s="6"/>
      <c r="R470" s="6"/>
      <c r="S470" s="6"/>
      <c r="T470" s="6"/>
      <c r="U470" s="6"/>
      <c r="V470" s="6"/>
      <c r="W470" s="6"/>
      <c r="X470" s="6"/>
      <c r="Y470" s="6"/>
      <c r="Z470" s="6"/>
    </row>
    <row r="471" ht="12.0" customHeight="1">
      <c r="A471" s="6"/>
      <c r="B471" s="6"/>
      <c r="C471" s="6"/>
      <c r="D471" s="7"/>
      <c r="E471" s="6"/>
      <c r="F471" s="6"/>
      <c r="G471" s="6"/>
      <c r="H471" s="6"/>
      <c r="I471" s="6"/>
      <c r="J471" s="6"/>
      <c r="K471" s="6"/>
      <c r="L471" s="6"/>
      <c r="M471" s="6"/>
      <c r="N471" s="6"/>
      <c r="O471" s="6"/>
      <c r="P471" s="6"/>
      <c r="Q471" s="6"/>
      <c r="R471" s="6"/>
      <c r="S471" s="6"/>
      <c r="T471" s="6"/>
      <c r="U471" s="6"/>
      <c r="V471" s="6"/>
      <c r="W471" s="6"/>
      <c r="X471" s="6"/>
      <c r="Y471" s="6"/>
      <c r="Z471" s="6"/>
    </row>
    <row r="472" ht="12.0" customHeight="1">
      <c r="A472" s="6"/>
      <c r="B472" s="6"/>
      <c r="C472" s="6"/>
      <c r="D472" s="7"/>
      <c r="E472" s="6"/>
      <c r="F472" s="6"/>
      <c r="G472" s="6"/>
      <c r="H472" s="6"/>
      <c r="I472" s="6"/>
      <c r="J472" s="6"/>
      <c r="K472" s="6"/>
      <c r="L472" s="6"/>
      <c r="M472" s="6"/>
      <c r="N472" s="6"/>
      <c r="O472" s="6"/>
      <c r="P472" s="6"/>
      <c r="Q472" s="6"/>
      <c r="R472" s="6"/>
      <c r="S472" s="6"/>
      <c r="T472" s="6"/>
      <c r="U472" s="6"/>
      <c r="V472" s="6"/>
      <c r="W472" s="6"/>
      <c r="X472" s="6"/>
      <c r="Y472" s="6"/>
      <c r="Z472" s="6"/>
    </row>
    <row r="473" ht="12.0" customHeight="1">
      <c r="A473" s="6"/>
      <c r="B473" s="6"/>
      <c r="C473" s="6"/>
      <c r="D473" s="7"/>
      <c r="E473" s="6"/>
      <c r="F473" s="6"/>
      <c r="G473" s="6"/>
      <c r="H473" s="6"/>
      <c r="I473" s="6"/>
      <c r="J473" s="6"/>
      <c r="K473" s="6"/>
      <c r="L473" s="6"/>
      <c r="M473" s="6"/>
      <c r="N473" s="6"/>
      <c r="O473" s="6"/>
      <c r="P473" s="6"/>
      <c r="Q473" s="6"/>
      <c r="R473" s="6"/>
      <c r="S473" s="6"/>
      <c r="T473" s="6"/>
      <c r="U473" s="6"/>
      <c r="V473" s="6"/>
      <c r="W473" s="6"/>
      <c r="X473" s="6"/>
      <c r="Y473" s="6"/>
      <c r="Z473" s="6"/>
    </row>
    <row r="474" ht="12.0" customHeight="1">
      <c r="A474" s="6"/>
      <c r="B474" s="6"/>
      <c r="C474" s="6"/>
      <c r="D474" s="7"/>
      <c r="E474" s="6"/>
      <c r="F474" s="6"/>
      <c r="G474" s="6"/>
      <c r="H474" s="6"/>
      <c r="I474" s="6"/>
      <c r="J474" s="6"/>
      <c r="K474" s="6"/>
      <c r="L474" s="6"/>
      <c r="M474" s="6"/>
      <c r="N474" s="6"/>
      <c r="O474" s="6"/>
      <c r="P474" s="6"/>
      <c r="Q474" s="6"/>
      <c r="R474" s="6"/>
      <c r="S474" s="6"/>
      <c r="T474" s="6"/>
      <c r="U474" s="6"/>
      <c r="V474" s="6"/>
      <c r="W474" s="6"/>
      <c r="X474" s="6"/>
      <c r="Y474" s="6"/>
      <c r="Z474" s="6"/>
    </row>
    <row r="475" ht="12.0" customHeight="1">
      <c r="A475" s="6"/>
      <c r="B475" s="6"/>
      <c r="C475" s="6"/>
      <c r="D475" s="7"/>
      <c r="E475" s="6"/>
      <c r="F475" s="6"/>
      <c r="G475" s="6"/>
      <c r="H475" s="6"/>
      <c r="I475" s="6"/>
      <c r="J475" s="6"/>
      <c r="K475" s="6"/>
      <c r="L475" s="6"/>
      <c r="M475" s="6"/>
      <c r="N475" s="6"/>
      <c r="O475" s="6"/>
      <c r="P475" s="6"/>
      <c r="Q475" s="6"/>
      <c r="R475" s="6"/>
      <c r="S475" s="6"/>
      <c r="T475" s="6"/>
      <c r="U475" s="6"/>
      <c r="V475" s="6"/>
      <c r="W475" s="6"/>
      <c r="X475" s="6"/>
      <c r="Y475" s="6"/>
      <c r="Z475" s="6"/>
    </row>
    <row r="476" ht="12.0" customHeight="1">
      <c r="A476" s="6"/>
      <c r="B476" s="6"/>
      <c r="C476" s="6"/>
      <c r="D476" s="7"/>
      <c r="E476" s="6"/>
      <c r="F476" s="6"/>
      <c r="G476" s="6"/>
      <c r="H476" s="6"/>
      <c r="I476" s="6"/>
      <c r="J476" s="6"/>
      <c r="K476" s="6"/>
      <c r="L476" s="6"/>
      <c r="M476" s="6"/>
      <c r="N476" s="6"/>
      <c r="O476" s="6"/>
      <c r="P476" s="6"/>
      <c r="Q476" s="6"/>
      <c r="R476" s="6"/>
      <c r="S476" s="6"/>
      <c r="T476" s="6"/>
      <c r="U476" s="6"/>
      <c r="V476" s="6"/>
      <c r="W476" s="6"/>
      <c r="X476" s="6"/>
      <c r="Y476" s="6"/>
      <c r="Z476" s="6"/>
    </row>
    <row r="477" ht="12.0" customHeight="1">
      <c r="A477" s="6"/>
      <c r="B477" s="6"/>
      <c r="C477" s="6"/>
      <c r="D477" s="7"/>
      <c r="E477" s="6"/>
      <c r="F477" s="6"/>
      <c r="G477" s="6"/>
      <c r="H477" s="6"/>
      <c r="I477" s="6"/>
      <c r="J477" s="6"/>
      <c r="K477" s="6"/>
      <c r="L477" s="6"/>
      <c r="M477" s="6"/>
      <c r="N477" s="6"/>
      <c r="O477" s="6"/>
      <c r="P477" s="6"/>
      <c r="Q477" s="6"/>
      <c r="R477" s="6"/>
      <c r="S477" s="6"/>
      <c r="T477" s="6"/>
      <c r="U477" s="6"/>
      <c r="V477" s="6"/>
      <c r="W477" s="6"/>
      <c r="X477" s="6"/>
      <c r="Y477" s="6"/>
      <c r="Z477" s="6"/>
    </row>
    <row r="478" ht="12.0" customHeight="1">
      <c r="A478" s="6"/>
      <c r="B478" s="6"/>
      <c r="C478" s="6"/>
      <c r="D478" s="7"/>
      <c r="E478" s="6"/>
      <c r="F478" s="6"/>
      <c r="G478" s="6"/>
      <c r="H478" s="6"/>
      <c r="I478" s="6"/>
      <c r="J478" s="6"/>
      <c r="K478" s="6"/>
      <c r="L478" s="6"/>
      <c r="M478" s="6"/>
      <c r="N478" s="6"/>
      <c r="O478" s="6"/>
      <c r="P478" s="6"/>
      <c r="Q478" s="6"/>
      <c r="R478" s="6"/>
      <c r="S478" s="6"/>
      <c r="T478" s="6"/>
      <c r="U478" s="6"/>
      <c r="V478" s="6"/>
      <c r="W478" s="6"/>
      <c r="X478" s="6"/>
      <c r="Y478" s="6"/>
      <c r="Z478" s="6"/>
    </row>
    <row r="479" ht="12.0" customHeight="1">
      <c r="A479" s="6"/>
      <c r="B479" s="6"/>
      <c r="C479" s="6"/>
      <c r="D479" s="7"/>
      <c r="E479" s="6"/>
      <c r="F479" s="6"/>
      <c r="G479" s="6"/>
      <c r="H479" s="6"/>
      <c r="I479" s="6"/>
      <c r="J479" s="6"/>
      <c r="K479" s="6"/>
      <c r="L479" s="6"/>
      <c r="M479" s="6"/>
      <c r="N479" s="6"/>
      <c r="O479" s="6"/>
      <c r="P479" s="6"/>
      <c r="Q479" s="6"/>
      <c r="R479" s="6"/>
      <c r="S479" s="6"/>
      <c r="T479" s="6"/>
      <c r="U479" s="6"/>
      <c r="V479" s="6"/>
      <c r="W479" s="6"/>
      <c r="X479" s="6"/>
      <c r="Y479" s="6"/>
      <c r="Z479" s="6"/>
    </row>
    <row r="480" ht="12.0" customHeight="1">
      <c r="A480" s="6"/>
      <c r="B480" s="6"/>
      <c r="C480" s="6"/>
      <c r="D480" s="7"/>
      <c r="E480" s="6"/>
      <c r="F480" s="6"/>
      <c r="G480" s="6"/>
      <c r="H480" s="6"/>
      <c r="I480" s="6"/>
      <c r="J480" s="6"/>
      <c r="K480" s="6"/>
      <c r="L480" s="6"/>
      <c r="M480" s="6"/>
      <c r="N480" s="6"/>
      <c r="O480" s="6"/>
      <c r="P480" s="6"/>
      <c r="Q480" s="6"/>
      <c r="R480" s="6"/>
      <c r="S480" s="6"/>
      <c r="T480" s="6"/>
      <c r="U480" s="6"/>
      <c r="V480" s="6"/>
      <c r="W480" s="6"/>
      <c r="X480" s="6"/>
      <c r="Y480" s="6"/>
      <c r="Z480" s="6"/>
    </row>
    <row r="481" ht="12.0" customHeight="1">
      <c r="A481" s="6"/>
      <c r="B481" s="6"/>
      <c r="C481" s="6"/>
      <c r="D481" s="7"/>
      <c r="E481" s="6"/>
      <c r="F481" s="6"/>
      <c r="G481" s="6"/>
      <c r="H481" s="6"/>
      <c r="I481" s="6"/>
      <c r="J481" s="6"/>
      <c r="K481" s="6"/>
      <c r="L481" s="6"/>
      <c r="M481" s="6"/>
      <c r="N481" s="6"/>
      <c r="O481" s="6"/>
      <c r="P481" s="6"/>
      <c r="Q481" s="6"/>
      <c r="R481" s="6"/>
      <c r="S481" s="6"/>
      <c r="T481" s="6"/>
      <c r="U481" s="6"/>
      <c r="V481" s="6"/>
      <c r="W481" s="6"/>
      <c r="X481" s="6"/>
      <c r="Y481" s="6"/>
      <c r="Z481" s="6"/>
    </row>
    <row r="482" ht="12.0" customHeight="1">
      <c r="A482" s="6"/>
      <c r="B482" s="6"/>
      <c r="C482" s="6"/>
      <c r="D482" s="7"/>
      <c r="E482" s="6"/>
      <c r="F482" s="6"/>
      <c r="G482" s="6"/>
      <c r="H482" s="6"/>
      <c r="I482" s="6"/>
      <c r="J482" s="6"/>
      <c r="K482" s="6"/>
      <c r="L482" s="6"/>
      <c r="M482" s="6"/>
      <c r="N482" s="6"/>
      <c r="O482" s="6"/>
      <c r="P482" s="6"/>
      <c r="Q482" s="6"/>
      <c r="R482" s="6"/>
      <c r="S482" s="6"/>
      <c r="T482" s="6"/>
      <c r="U482" s="6"/>
      <c r="V482" s="6"/>
      <c r="W482" s="6"/>
      <c r="X482" s="6"/>
      <c r="Y482" s="6"/>
      <c r="Z482" s="6"/>
    </row>
    <row r="483" ht="12.0" customHeight="1">
      <c r="A483" s="6"/>
      <c r="B483" s="6"/>
      <c r="C483" s="6"/>
      <c r="D483" s="7"/>
      <c r="E483" s="6"/>
      <c r="F483" s="6"/>
      <c r="G483" s="6"/>
      <c r="H483" s="6"/>
      <c r="I483" s="6"/>
      <c r="J483" s="6"/>
      <c r="K483" s="6"/>
      <c r="L483" s="6"/>
      <c r="M483" s="6"/>
      <c r="N483" s="6"/>
      <c r="O483" s="6"/>
      <c r="P483" s="6"/>
      <c r="Q483" s="6"/>
      <c r="R483" s="6"/>
      <c r="S483" s="6"/>
      <c r="T483" s="6"/>
      <c r="U483" s="6"/>
      <c r="V483" s="6"/>
      <c r="W483" s="6"/>
      <c r="X483" s="6"/>
      <c r="Y483" s="6"/>
      <c r="Z483" s="6"/>
    </row>
    <row r="484" ht="12.0" customHeight="1">
      <c r="A484" s="6"/>
      <c r="B484" s="6"/>
      <c r="C484" s="6"/>
      <c r="D484" s="7"/>
      <c r="E484" s="6"/>
      <c r="F484" s="6"/>
      <c r="G484" s="6"/>
      <c r="H484" s="6"/>
      <c r="I484" s="6"/>
      <c r="J484" s="6"/>
      <c r="K484" s="6"/>
      <c r="L484" s="6"/>
      <c r="M484" s="6"/>
      <c r="N484" s="6"/>
      <c r="O484" s="6"/>
      <c r="P484" s="6"/>
      <c r="Q484" s="6"/>
      <c r="R484" s="6"/>
      <c r="S484" s="6"/>
      <c r="T484" s="6"/>
      <c r="U484" s="6"/>
      <c r="V484" s="6"/>
      <c r="W484" s="6"/>
      <c r="X484" s="6"/>
      <c r="Y484" s="6"/>
      <c r="Z484" s="6"/>
    </row>
    <row r="485" ht="12.0" customHeight="1">
      <c r="A485" s="6"/>
      <c r="B485" s="6"/>
      <c r="C485" s="6"/>
      <c r="D485" s="7"/>
      <c r="E485" s="6"/>
      <c r="F485" s="6"/>
      <c r="G485" s="6"/>
      <c r="H485" s="6"/>
      <c r="I485" s="6"/>
      <c r="J485" s="6"/>
      <c r="K485" s="6"/>
      <c r="L485" s="6"/>
      <c r="M485" s="6"/>
      <c r="N485" s="6"/>
      <c r="O485" s="6"/>
      <c r="P485" s="6"/>
      <c r="Q485" s="6"/>
      <c r="R485" s="6"/>
      <c r="S485" s="6"/>
      <c r="T485" s="6"/>
      <c r="U485" s="6"/>
      <c r="V485" s="6"/>
      <c r="W485" s="6"/>
      <c r="X485" s="6"/>
      <c r="Y485" s="6"/>
      <c r="Z485" s="6"/>
    </row>
    <row r="486" ht="12.0" customHeight="1">
      <c r="A486" s="6"/>
      <c r="B486" s="6"/>
      <c r="C486" s="6"/>
      <c r="D486" s="7"/>
      <c r="E486" s="6"/>
      <c r="F486" s="6"/>
      <c r="G486" s="6"/>
      <c r="H486" s="6"/>
      <c r="I486" s="6"/>
      <c r="J486" s="6"/>
      <c r="K486" s="6"/>
      <c r="L486" s="6"/>
      <c r="M486" s="6"/>
      <c r="N486" s="6"/>
      <c r="O486" s="6"/>
      <c r="P486" s="6"/>
      <c r="Q486" s="6"/>
      <c r="R486" s="6"/>
      <c r="S486" s="6"/>
      <c r="T486" s="6"/>
      <c r="U486" s="6"/>
      <c r="V486" s="6"/>
      <c r="W486" s="6"/>
      <c r="X486" s="6"/>
      <c r="Y486" s="6"/>
      <c r="Z486" s="6"/>
    </row>
    <row r="487" ht="12.0" customHeight="1">
      <c r="A487" s="6"/>
      <c r="B487" s="6"/>
      <c r="C487" s="6"/>
      <c r="D487" s="7"/>
      <c r="E487" s="6"/>
      <c r="F487" s="6"/>
      <c r="G487" s="6"/>
      <c r="H487" s="6"/>
      <c r="I487" s="6"/>
      <c r="J487" s="6"/>
      <c r="K487" s="6"/>
      <c r="L487" s="6"/>
      <c r="M487" s="6"/>
      <c r="N487" s="6"/>
      <c r="O487" s="6"/>
      <c r="P487" s="6"/>
      <c r="Q487" s="6"/>
      <c r="R487" s="6"/>
      <c r="S487" s="6"/>
      <c r="T487" s="6"/>
      <c r="U487" s="6"/>
      <c r="V487" s="6"/>
      <c r="W487" s="6"/>
      <c r="X487" s="6"/>
      <c r="Y487" s="6"/>
      <c r="Z487" s="6"/>
    </row>
    <row r="488" ht="12.0" customHeight="1">
      <c r="A488" s="6"/>
      <c r="B488" s="6"/>
      <c r="C488" s="6"/>
      <c r="D488" s="7"/>
      <c r="E488" s="6"/>
      <c r="F488" s="6"/>
      <c r="G488" s="6"/>
      <c r="H488" s="6"/>
      <c r="I488" s="6"/>
      <c r="J488" s="6"/>
      <c r="K488" s="6"/>
      <c r="L488" s="6"/>
      <c r="M488" s="6"/>
      <c r="N488" s="6"/>
      <c r="O488" s="6"/>
      <c r="P488" s="6"/>
      <c r="Q488" s="6"/>
      <c r="R488" s="6"/>
      <c r="S488" s="6"/>
      <c r="T488" s="6"/>
      <c r="U488" s="6"/>
      <c r="V488" s="6"/>
      <c r="W488" s="6"/>
      <c r="X488" s="6"/>
      <c r="Y488" s="6"/>
      <c r="Z488" s="6"/>
    </row>
    <row r="489" ht="12.0" customHeight="1">
      <c r="A489" s="6"/>
      <c r="B489" s="6"/>
      <c r="C489" s="6"/>
      <c r="D489" s="7"/>
      <c r="E489" s="6"/>
      <c r="F489" s="6"/>
      <c r="G489" s="6"/>
      <c r="H489" s="6"/>
      <c r="I489" s="6"/>
      <c r="J489" s="6"/>
      <c r="K489" s="6"/>
      <c r="L489" s="6"/>
      <c r="M489" s="6"/>
      <c r="N489" s="6"/>
      <c r="O489" s="6"/>
      <c r="P489" s="6"/>
      <c r="Q489" s="6"/>
      <c r="R489" s="6"/>
      <c r="S489" s="6"/>
      <c r="T489" s="6"/>
      <c r="U489" s="6"/>
      <c r="V489" s="6"/>
      <c r="W489" s="6"/>
      <c r="X489" s="6"/>
      <c r="Y489" s="6"/>
      <c r="Z489" s="6"/>
    </row>
    <row r="490" ht="12.0" customHeight="1">
      <c r="A490" s="6"/>
      <c r="B490" s="6"/>
      <c r="C490" s="6"/>
      <c r="D490" s="7"/>
      <c r="E490" s="6"/>
      <c r="F490" s="6"/>
      <c r="G490" s="6"/>
      <c r="H490" s="6"/>
      <c r="I490" s="6"/>
      <c r="J490" s="6"/>
      <c r="K490" s="6"/>
      <c r="L490" s="6"/>
      <c r="M490" s="6"/>
      <c r="N490" s="6"/>
      <c r="O490" s="6"/>
      <c r="P490" s="6"/>
      <c r="Q490" s="6"/>
      <c r="R490" s="6"/>
      <c r="S490" s="6"/>
      <c r="T490" s="6"/>
      <c r="U490" s="6"/>
      <c r="V490" s="6"/>
      <c r="W490" s="6"/>
      <c r="X490" s="6"/>
      <c r="Y490" s="6"/>
      <c r="Z490" s="6"/>
    </row>
    <row r="491" ht="12.0" customHeight="1">
      <c r="A491" s="6"/>
      <c r="B491" s="6"/>
      <c r="C491" s="6"/>
      <c r="D491" s="7"/>
      <c r="E491" s="6"/>
      <c r="F491" s="6"/>
      <c r="G491" s="6"/>
      <c r="H491" s="6"/>
      <c r="I491" s="6"/>
      <c r="J491" s="6"/>
      <c r="K491" s="6"/>
      <c r="L491" s="6"/>
      <c r="M491" s="6"/>
      <c r="N491" s="6"/>
      <c r="O491" s="6"/>
      <c r="P491" s="6"/>
      <c r="Q491" s="6"/>
      <c r="R491" s="6"/>
      <c r="S491" s="6"/>
      <c r="T491" s="6"/>
      <c r="U491" s="6"/>
      <c r="V491" s="6"/>
      <c r="W491" s="6"/>
      <c r="X491" s="6"/>
      <c r="Y491" s="6"/>
      <c r="Z491" s="6"/>
    </row>
    <row r="492" ht="12.0" customHeight="1">
      <c r="A492" s="6"/>
      <c r="B492" s="6"/>
      <c r="C492" s="6"/>
      <c r="D492" s="7"/>
      <c r="E492" s="6"/>
      <c r="F492" s="6"/>
      <c r="G492" s="6"/>
      <c r="H492" s="6"/>
      <c r="I492" s="6"/>
      <c r="J492" s="6"/>
      <c r="K492" s="6"/>
      <c r="L492" s="6"/>
      <c r="M492" s="6"/>
      <c r="N492" s="6"/>
      <c r="O492" s="6"/>
      <c r="P492" s="6"/>
      <c r="Q492" s="6"/>
      <c r="R492" s="6"/>
      <c r="S492" s="6"/>
      <c r="T492" s="6"/>
      <c r="U492" s="6"/>
      <c r="V492" s="6"/>
      <c r="W492" s="6"/>
      <c r="X492" s="6"/>
      <c r="Y492" s="6"/>
      <c r="Z492" s="6"/>
    </row>
    <row r="493" ht="12.0" customHeight="1">
      <c r="A493" s="6"/>
      <c r="B493" s="6"/>
      <c r="C493" s="6"/>
      <c r="D493" s="7"/>
      <c r="E493" s="6"/>
      <c r="F493" s="6"/>
      <c r="G493" s="6"/>
      <c r="H493" s="6"/>
      <c r="I493" s="6"/>
      <c r="J493" s="6"/>
      <c r="K493" s="6"/>
      <c r="L493" s="6"/>
      <c r="M493" s="6"/>
      <c r="N493" s="6"/>
      <c r="O493" s="6"/>
      <c r="P493" s="6"/>
      <c r="Q493" s="6"/>
      <c r="R493" s="6"/>
      <c r="S493" s="6"/>
      <c r="T493" s="6"/>
      <c r="U493" s="6"/>
      <c r="V493" s="6"/>
      <c r="W493" s="6"/>
      <c r="X493" s="6"/>
      <c r="Y493" s="6"/>
      <c r="Z493" s="6"/>
    </row>
    <row r="494" ht="12.0" customHeight="1">
      <c r="A494" s="6"/>
      <c r="B494" s="6"/>
      <c r="C494" s="6"/>
      <c r="D494" s="7"/>
      <c r="E494" s="6"/>
      <c r="F494" s="6"/>
      <c r="G494" s="6"/>
      <c r="H494" s="6"/>
      <c r="I494" s="6"/>
      <c r="J494" s="6"/>
      <c r="K494" s="6"/>
      <c r="L494" s="6"/>
      <c r="M494" s="6"/>
      <c r="N494" s="6"/>
      <c r="O494" s="6"/>
      <c r="P494" s="6"/>
      <c r="Q494" s="6"/>
      <c r="R494" s="6"/>
      <c r="S494" s="6"/>
      <c r="T494" s="6"/>
      <c r="U494" s="6"/>
      <c r="V494" s="6"/>
      <c r="W494" s="6"/>
      <c r="X494" s="6"/>
      <c r="Y494" s="6"/>
      <c r="Z494" s="6"/>
    </row>
    <row r="495" ht="12.0" customHeight="1">
      <c r="A495" s="6"/>
      <c r="B495" s="6"/>
      <c r="C495" s="6"/>
      <c r="D495" s="7"/>
      <c r="E495" s="6"/>
      <c r="F495" s="6"/>
      <c r="G495" s="6"/>
      <c r="H495" s="6"/>
      <c r="I495" s="6"/>
      <c r="J495" s="6"/>
      <c r="K495" s="6"/>
      <c r="L495" s="6"/>
      <c r="M495" s="6"/>
      <c r="N495" s="6"/>
      <c r="O495" s="6"/>
      <c r="P495" s="6"/>
      <c r="Q495" s="6"/>
      <c r="R495" s="6"/>
      <c r="S495" s="6"/>
      <c r="T495" s="6"/>
      <c r="U495" s="6"/>
      <c r="V495" s="6"/>
      <c r="W495" s="6"/>
      <c r="X495" s="6"/>
      <c r="Y495" s="6"/>
      <c r="Z495" s="6"/>
    </row>
    <row r="496" ht="12.0" customHeight="1">
      <c r="A496" s="6"/>
      <c r="B496" s="6"/>
      <c r="C496" s="6"/>
      <c r="D496" s="7"/>
      <c r="E496" s="6"/>
      <c r="F496" s="6"/>
      <c r="G496" s="6"/>
      <c r="H496" s="6"/>
      <c r="I496" s="6"/>
      <c r="J496" s="6"/>
      <c r="K496" s="6"/>
      <c r="L496" s="6"/>
      <c r="M496" s="6"/>
      <c r="N496" s="6"/>
      <c r="O496" s="6"/>
      <c r="P496" s="6"/>
      <c r="Q496" s="6"/>
      <c r="R496" s="6"/>
      <c r="S496" s="6"/>
      <c r="T496" s="6"/>
      <c r="U496" s="6"/>
      <c r="V496" s="6"/>
      <c r="W496" s="6"/>
      <c r="X496" s="6"/>
      <c r="Y496" s="6"/>
      <c r="Z496" s="6"/>
    </row>
    <row r="497" ht="12.0" customHeight="1">
      <c r="A497" s="6"/>
      <c r="B497" s="6"/>
      <c r="C497" s="6"/>
      <c r="D497" s="7"/>
      <c r="E497" s="6"/>
      <c r="F497" s="6"/>
      <c r="G497" s="6"/>
      <c r="H497" s="6"/>
      <c r="I497" s="6"/>
      <c r="J497" s="6"/>
      <c r="K497" s="6"/>
      <c r="L497" s="6"/>
      <c r="M497" s="6"/>
      <c r="N497" s="6"/>
      <c r="O497" s="6"/>
      <c r="P497" s="6"/>
      <c r="Q497" s="6"/>
      <c r="R497" s="6"/>
      <c r="S497" s="6"/>
      <c r="T497" s="6"/>
      <c r="U497" s="6"/>
      <c r="V497" s="6"/>
      <c r="W497" s="6"/>
      <c r="X497" s="6"/>
      <c r="Y497" s="6"/>
      <c r="Z497" s="6"/>
    </row>
    <row r="498" ht="12.0" customHeight="1">
      <c r="A498" s="6"/>
      <c r="B498" s="6"/>
      <c r="C498" s="6"/>
      <c r="D498" s="7"/>
      <c r="E498" s="6"/>
      <c r="F498" s="6"/>
      <c r="G498" s="6"/>
      <c r="H498" s="6"/>
      <c r="I498" s="6"/>
      <c r="J498" s="6"/>
      <c r="K498" s="6"/>
      <c r="L498" s="6"/>
      <c r="M498" s="6"/>
      <c r="N498" s="6"/>
      <c r="O498" s="6"/>
      <c r="P498" s="6"/>
      <c r="Q498" s="6"/>
      <c r="R498" s="6"/>
      <c r="S498" s="6"/>
      <c r="T498" s="6"/>
      <c r="U498" s="6"/>
      <c r="V498" s="6"/>
      <c r="W498" s="6"/>
      <c r="X498" s="6"/>
      <c r="Y498" s="6"/>
      <c r="Z498" s="6"/>
    </row>
    <row r="499" ht="12.0" customHeight="1">
      <c r="A499" s="6"/>
      <c r="B499" s="6"/>
      <c r="C499" s="6"/>
      <c r="D499" s="7"/>
      <c r="E499" s="6"/>
      <c r="F499" s="6"/>
      <c r="G499" s="6"/>
      <c r="H499" s="6"/>
      <c r="I499" s="6"/>
      <c r="J499" s="6"/>
      <c r="K499" s="6"/>
      <c r="L499" s="6"/>
      <c r="M499" s="6"/>
      <c r="N499" s="6"/>
      <c r="O499" s="6"/>
      <c r="P499" s="6"/>
      <c r="Q499" s="6"/>
      <c r="R499" s="6"/>
      <c r="S499" s="6"/>
      <c r="T499" s="6"/>
      <c r="U499" s="6"/>
      <c r="V499" s="6"/>
      <c r="W499" s="6"/>
      <c r="X499" s="6"/>
      <c r="Y499" s="6"/>
      <c r="Z499" s="6"/>
    </row>
    <row r="500" ht="12.0" customHeight="1">
      <c r="A500" s="6"/>
      <c r="B500" s="6"/>
      <c r="C500" s="6"/>
      <c r="D500" s="7"/>
      <c r="E500" s="6"/>
      <c r="F500" s="6"/>
      <c r="G500" s="6"/>
      <c r="H500" s="6"/>
      <c r="I500" s="6"/>
      <c r="J500" s="6"/>
      <c r="K500" s="6"/>
      <c r="L500" s="6"/>
      <c r="M500" s="6"/>
      <c r="N500" s="6"/>
      <c r="O500" s="6"/>
      <c r="P500" s="6"/>
      <c r="Q500" s="6"/>
      <c r="R500" s="6"/>
      <c r="S500" s="6"/>
      <c r="T500" s="6"/>
      <c r="U500" s="6"/>
      <c r="V500" s="6"/>
      <c r="W500" s="6"/>
      <c r="X500" s="6"/>
      <c r="Y500" s="6"/>
      <c r="Z500" s="6"/>
    </row>
    <row r="501" ht="12.0" customHeight="1">
      <c r="A501" s="6"/>
      <c r="B501" s="6"/>
      <c r="C501" s="6"/>
      <c r="D501" s="7"/>
      <c r="E501" s="6"/>
      <c r="F501" s="6"/>
      <c r="G501" s="6"/>
      <c r="H501" s="6"/>
      <c r="I501" s="6"/>
      <c r="J501" s="6"/>
      <c r="K501" s="6"/>
      <c r="L501" s="6"/>
      <c r="M501" s="6"/>
      <c r="N501" s="6"/>
      <c r="O501" s="6"/>
      <c r="P501" s="6"/>
      <c r="Q501" s="6"/>
      <c r="R501" s="6"/>
      <c r="S501" s="6"/>
      <c r="T501" s="6"/>
      <c r="U501" s="6"/>
      <c r="V501" s="6"/>
      <c r="W501" s="6"/>
      <c r="X501" s="6"/>
      <c r="Y501" s="6"/>
      <c r="Z501" s="6"/>
    </row>
    <row r="502" ht="12.0" customHeight="1">
      <c r="A502" s="6"/>
      <c r="B502" s="6"/>
      <c r="C502" s="6"/>
      <c r="D502" s="7"/>
      <c r="E502" s="6"/>
      <c r="F502" s="6"/>
      <c r="G502" s="6"/>
      <c r="H502" s="6"/>
      <c r="I502" s="6"/>
      <c r="J502" s="6"/>
      <c r="K502" s="6"/>
      <c r="L502" s="6"/>
      <c r="M502" s="6"/>
      <c r="N502" s="6"/>
      <c r="O502" s="6"/>
      <c r="P502" s="6"/>
      <c r="Q502" s="6"/>
      <c r="R502" s="6"/>
      <c r="S502" s="6"/>
      <c r="T502" s="6"/>
      <c r="U502" s="6"/>
      <c r="V502" s="6"/>
      <c r="W502" s="6"/>
      <c r="X502" s="6"/>
      <c r="Y502" s="6"/>
      <c r="Z502" s="6"/>
    </row>
    <row r="503" ht="12.0" customHeight="1">
      <c r="A503" s="6"/>
      <c r="B503" s="6"/>
      <c r="C503" s="6"/>
      <c r="D503" s="7"/>
      <c r="E503" s="6"/>
      <c r="F503" s="6"/>
      <c r="G503" s="6"/>
      <c r="H503" s="6"/>
      <c r="I503" s="6"/>
      <c r="J503" s="6"/>
      <c r="K503" s="6"/>
      <c r="L503" s="6"/>
      <c r="M503" s="6"/>
      <c r="N503" s="6"/>
      <c r="O503" s="6"/>
      <c r="P503" s="6"/>
      <c r="Q503" s="6"/>
      <c r="R503" s="6"/>
      <c r="S503" s="6"/>
      <c r="T503" s="6"/>
      <c r="U503" s="6"/>
      <c r="V503" s="6"/>
      <c r="W503" s="6"/>
      <c r="X503" s="6"/>
      <c r="Y503" s="6"/>
      <c r="Z503" s="6"/>
    </row>
    <row r="504" ht="12.0" customHeight="1">
      <c r="A504" s="6"/>
      <c r="B504" s="6"/>
      <c r="C504" s="6"/>
      <c r="D504" s="7"/>
      <c r="E504" s="6"/>
      <c r="F504" s="6"/>
      <c r="G504" s="6"/>
      <c r="H504" s="6"/>
      <c r="I504" s="6"/>
      <c r="J504" s="6"/>
      <c r="K504" s="6"/>
      <c r="L504" s="6"/>
      <c r="M504" s="6"/>
      <c r="N504" s="6"/>
      <c r="O504" s="6"/>
      <c r="P504" s="6"/>
      <c r="Q504" s="6"/>
      <c r="R504" s="6"/>
      <c r="S504" s="6"/>
      <c r="T504" s="6"/>
      <c r="U504" s="6"/>
      <c r="V504" s="6"/>
      <c r="W504" s="6"/>
      <c r="X504" s="6"/>
      <c r="Y504" s="6"/>
      <c r="Z504" s="6"/>
    </row>
    <row r="505" ht="12.0" customHeight="1">
      <c r="A505" s="6"/>
      <c r="B505" s="6"/>
      <c r="C505" s="6"/>
      <c r="D505" s="7"/>
      <c r="E505" s="6"/>
      <c r="F505" s="6"/>
      <c r="G505" s="6"/>
      <c r="H505" s="6"/>
      <c r="I505" s="6"/>
      <c r="J505" s="6"/>
      <c r="K505" s="6"/>
      <c r="L505" s="6"/>
      <c r="M505" s="6"/>
      <c r="N505" s="6"/>
      <c r="O505" s="6"/>
      <c r="P505" s="6"/>
      <c r="Q505" s="6"/>
      <c r="R505" s="6"/>
      <c r="S505" s="6"/>
      <c r="T505" s="6"/>
      <c r="U505" s="6"/>
      <c r="V505" s="6"/>
      <c r="W505" s="6"/>
      <c r="X505" s="6"/>
      <c r="Y505" s="6"/>
      <c r="Z505" s="6"/>
    </row>
    <row r="506" ht="12.0" customHeight="1">
      <c r="A506" s="6"/>
      <c r="B506" s="6"/>
      <c r="C506" s="6"/>
      <c r="D506" s="7"/>
      <c r="E506" s="6"/>
      <c r="F506" s="6"/>
      <c r="G506" s="6"/>
      <c r="H506" s="6"/>
      <c r="I506" s="6"/>
      <c r="J506" s="6"/>
      <c r="K506" s="6"/>
      <c r="L506" s="6"/>
      <c r="M506" s="6"/>
      <c r="N506" s="6"/>
      <c r="O506" s="6"/>
      <c r="P506" s="6"/>
      <c r="Q506" s="6"/>
      <c r="R506" s="6"/>
      <c r="S506" s="6"/>
      <c r="T506" s="6"/>
      <c r="U506" s="6"/>
      <c r="V506" s="6"/>
      <c r="W506" s="6"/>
      <c r="X506" s="6"/>
      <c r="Y506" s="6"/>
      <c r="Z506" s="6"/>
    </row>
    <row r="507" ht="12.0" customHeight="1">
      <c r="A507" s="6"/>
      <c r="B507" s="6"/>
      <c r="C507" s="6"/>
      <c r="D507" s="7"/>
      <c r="E507" s="6"/>
      <c r="F507" s="6"/>
      <c r="G507" s="6"/>
      <c r="H507" s="6"/>
      <c r="I507" s="6"/>
      <c r="J507" s="6"/>
      <c r="K507" s="6"/>
      <c r="L507" s="6"/>
      <c r="M507" s="6"/>
      <c r="N507" s="6"/>
      <c r="O507" s="6"/>
      <c r="P507" s="6"/>
      <c r="Q507" s="6"/>
      <c r="R507" s="6"/>
      <c r="S507" s="6"/>
      <c r="T507" s="6"/>
      <c r="U507" s="6"/>
      <c r="V507" s="6"/>
      <c r="W507" s="6"/>
      <c r="X507" s="6"/>
      <c r="Y507" s="6"/>
      <c r="Z507" s="6"/>
    </row>
    <row r="508" ht="12.0" customHeight="1">
      <c r="A508" s="6"/>
      <c r="B508" s="6"/>
      <c r="C508" s="6"/>
      <c r="D508" s="7"/>
      <c r="E508" s="6"/>
      <c r="F508" s="6"/>
      <c r="G508" s="6"/>
      <c r="H508" s="6"/>
      <c r="I508" s="6"/>
      <c r="J508" s="6"/>
      <c r="K508" s="6"/>
      <c r="L508" s="6"/>
      <c r="M508" s="6"/>
      <c r="N508" s="6"/>
      <c r="O508" s="6"/>
      <c r="P508" s="6"/>
      <c r="Q508" s="6"/>
      <c r="R508" s="6"/>
      <c r="S508" s="6"/>
      <c r="T508" s="6"/>
      <c r="U508" s="6"/>
      <c r="V508" s="6"/>
      <c r="W508" s="6"/>
      <c r="X508" s="6"/>
      <c r="Y508" s="6"/>
      <c r="Z508" s="6"/>
    </row>
    <row r="509" ht="12.0" customHeight="1">
      <c r="A509" s="6"/>
      <c r="B509" s="6"/>
      <c r="C509" s="6"/>
      <c r="D509" s="7"/>
      <c r="E509" s="6"/>
      <c r="F509" s="6"/>
      <c r="G509" s="6"/>
      <c r="H509" s="6"/>
      <c r="I509" s="6"/>
      <c r="J509" s="6"/>
      <c r="K509" s="6"/>
      <c r="L509" s="6"/>
      <c r="M509" s="6"/>
      <c r="N509" s="6"/>
      <c r="O509" s="6"/>
      <c r="P509" s="6"/>
      <c r="Q509" s="6"/>
      <c r="R509" s="6"/>
      <c r="S509" s="6"/>
      <c r="T509" s="6"/>
      <c r="U509" s="6"/>
      <c r="V509" s="6"/>
      <c r="W509" s="6"/>
      <c r="X509" s="6"/>
      <c r="Y509" s="6"/>
      <c r="Z509" s="6"/>
    </row>
    <row r="510" ht="12.0" customHeight="1">
      <c r="A510" s="6"/>
      <c r="B510" s="6"/>
      <c r="C510" s="6"/>
      <c r="D510" s="7"/>
      <c r="E510" s="6"/>
      <c r="F510" s="6"/>
      <c r="G510" s="6"/>
      <c r="H510" s="6"/>
      <c r="I510" s="6"/>
      <c r="J510" s="6"/>
      <c r="K510" s="6"/>
      <c r="L510" s="6"/>
      <c r="M510" s="6"/>
      <c r="N510" s="6"/>
      <c r="O510" s="6"/>
      <c r="P510" s="6"/>
      <c r="Q510" s="6"/>
      <c r="R510" s="6"/>
      <c r="S510" s="6"/>
      <c r="T510" s="6"/>
      <c r="U510" s="6"/>
      <c r="V510" s="6"/>
      <c r="W510" s="6"/>
      <c r="X510" s="6"/>
      <c r="Y510" s="6"/>
      <c r="Z510" s="6"/>
    </row>
    <row r="511" ht="12.0" customHeight="1">
      <c r="A511" s="6"/>
      <c r="B511" s="6"/>
      <c r="C511" s="6"/>
      <c r="D511" s="7"/>
      <c r="E511" s="6"/>
      <c r="F511" s="6"/>
      <c r="G511" s="6"/>
      <c r="H511" s="6"/>
      <c r="I511" s="6"/>
      <c r="J511" s="6"/>
      <c r="K511" s="6"/>
      <c r="L511" s="6"/>
      <c r="M511" s="6"/>
      <c r="N511" s="6"/>
      <c r="O511" s="6"/>
      <c r="P511" s="6"/>
      <c r="Q511" s="6"/>
      <c r="R511" s="6"/>
      <c r="S511" s="6"/>
      <c r="T511" s="6"/>
      <c r="U511" s="6"/>
      <c r="V511" s="6"/>
      <c r="W511" s="6"/>
      <c r="X511" s="6"/>
      <c r="Y511" s="6"/>
      <c r="Z511" s="6"/>
    </row>
    <row r="512" ht="12.0" customHeight="1">
      <c r="A512" s="6"/>
      <c r="B512" s="6"/>
      <c r="C512" s="6"/>
      <c r="D512" s="7"/>
      <c r="E512" s="6"/>
      <c r="F512" s="6"/>
      <c r="G512" s="6"/>
      <c r="H512" s="6"/>
      <c r="I512" s="6"/>
      <c r="J512" s="6"/>
      <c r="K512" s="6"/>
      <c r="L512" s="6"/>
      <c r="M512" s="6"/>
      <c r="N512" s="6"/>
      <c r="O512" s="6"/>
      <c r="P512" s="6"/>
      <c r="Q512" s="6"/>
      <c r="R512" s="6"/>
      <c r="S512" s="6"/>
      <c r="T512" s="6"/>
      <c r="U512" s="6"/>
      <c r="V512" s="6"/>
      <c r="W512" s="6"/>
      <c r="X512" s="6"/>
      <c r="Y512" s="6"/>
      <c r="Z512" s="6"/>
    </row>
    <row r="513" ht="12.0" customHeight="1">
      <c r="A513" s="6"/>
      <c r="B513" s="6"/>
      <c r="C513" s="6"/>
      <c r="D513" s="7"/>
      <c r="E513" s="6"/>
      <c r="F513" s="6"/>
      <c r="G513" s="6"/>
      <c r="H513" s="6"/>
      <c r="I513" s="6"/>
      <c r="J513" s="6"/>
      <c r="K513" s="6"/>
      <c r="L513" s="6"/>
      <c r="M513" s="6"/>
      <c r="N513" s="6"/>
      <c r="O513" s="6"/>
      <c r="P513" s="6"/>
      <c r="Q513" s="6"/>
      <c r="R513" s="6"/>
      <c r="S513" s="6"/>
      <c r="T513" s="6"/>
      <c r="U513" s="6"/>
      <c r="V513" s="6"/>
      <c r="W513" s="6"/>
      <c r="X513" s="6"/>
      <c r="Y513" s="6"/>
      <c r="Z513" s="6"/>
    </row>
    <row r="514" ht="12.0" customHeight="1">
      <c r="A514" s="6"/>
      <c r="B514" s="6"/>
      <c r="C514" s="6"/>
      <c r="D514" s="7"/>
      <c r="E514" s="6"/>
      <c r="F514" s="6"/>
      <c r="G514" s="6"/>
      <c r="H514" s="6"/>
      <c r="I514" s="6"/>
      <c r="J514" s="6"/>
      <c r="K514" s="6"/>
      <c r="L514" s="6"/>
      <c r="M514" s="6"/>
      <c r="N514" s="6"/>
      <c r="O514" s="6"/>
      <c r="P514" s="6"/>
      <c r="Q514" s="6"/>
      <c r="R514" s="6"/>
      <c r="S514" s="6"/>
      <c r="T514" s="6"/>
      <c r="U514" s="6"/>
      <c r="V514" s="6"/>
      <c r="W514" s="6"/>
      <c r="X514" s="6"/>
      <c r="Y514" s="6"/>
      <c r="Z514" s="6"/>
    </row>
    <row r="515" ht="12.0" customHeight="1">
      <c r="A515" s="6"/>
      <c r="B515" s="6"/>
      <c r="C515" s="6"/>
      <c r="D515" s="7"/>
      <c r="E515" s="6"/>
      <c r="F515" s="6"/>
      <c r="G515" s="6"/>
      <c r="H515" s="6"/>
      <c r="I515" s="6"/>
      <c r="J515" s="6"/>
      <c r="K515" s="6"/>
      <c r="L515" s="6"/>
      <c r="M515" s="6"/>
      <c r="N515" s="6"/>
      <c r="O515" s="6"/>
      <c r="P515" s="6"/>
      <c r="Q515" s="6"/>
      <c r="R515" s="6"/>
      <c r="S515" s="6"/>
      <c r="T515" s="6"/>
      <c r="U515" s="6"/>
      <c r="V515" s="6"/>
      <c r="W515" s="6"/>
      <c r="X515" s="6"/>
      <c r="Y515" s="6"/>
      <c r="Z515" s="6"/>
    </row>
    <row r="516" ht="12.0" customHeight="1">
      <c r="A516" s="6"/>
      <c r="B516" s="6"/>
      <c r="C516" s="6"/>
      <c r="D516" s="7"/>
      <c r="E516" s="6"/>
      <c r="F516" s="6"/>
      <c r="G516" s="6"/>
      <c r="H516" s="6"/>
      <c r="I516" s="6"/>
      <c r="J516" s="6"/>
      <c r="K516" s="6"/>
      <c r="L516" s="6"/>
      <c r="M516" s="6"/>
      <c r="N516" s="6"/>
      <c r="O516" s="6"/>
      <c r="P516" s="6"/>
      <c r="Q516" s="6"/>
      <c r="R516" s="6"/>
      <c r="S516" s="6"/>
      <c r="T516" s="6"/>
      <c r="U516" s="6"/>
      <c r="V516" s="6"/>
      <c r="W516" s="6"/>
      <c r="X516" s="6"/>
      <c r="Y516" s="6"/>
      <c r="Z516" s="6"/>
    </row>
    <row r="517" ht="12.0" customHeight="1">
      <c r="A517" s="6"/>
      <c r="B517" s="6"/>
      <c r="C517" s="6"/>
      <c r="D517" s="7"/>
      <c r="E517" s="6"/>
      <c r="F517" s="6"/>
      <c r="G517" s="6"/>
      <c r="H517" s="6"/>
      <c r="I517" s="6"/>
      <c r="J517" s="6"/>
      <c r="K517" s="6"/>
      <c r="L517" s="6"/>
      <c r="M517" s="6"/>
      <c r="N517" s="6"/>
      <c r="O517" s="6"/>
      <c r="P517" s="6"/>
      <c r="Q517" s="6"/>
      <c r="R517" s="6"/>
      <c r="S517" s="6"/>
      <c r="T517" s="6"/>
      <c r="U517" s="6"/>
      <c r="V517" s="6"/>
      <c r="W517" s="6"/>
      <c r="X517" s="6"/>
      <c r="Y517" s="6"/>
      <c r="Z517" s="6"/>
    </row>
    <row r="518" ht="12.0" customHeight="1">
      <c r="A518" s="6"/>
      <c r="B518" s="6"/>
      <c r="C518" s="6"/>
      <c r="D518" s="7"/>
      <c r="E518" s="6"/>
      <c r="F518" s="6"/>
      <c r="G518" s="6"/>
      <c r="H518" s="6"/>
      <c r="I518" s="6"/>
      <c r="J518" s="6"/>
      <c r="K518" s="6"/>
      <c r="L518" s="6"/>
      <c r="M518" s="6"/>
      <c r="N518" s="6"/>
      <c r="O518" s="6"/>
      <c r="P518" s="6"/>
      <c r="Q518" s="6"/>
      <c r="R518" s="6"/>
      <c r="S518" s="6"/>
      <c r="T518" s="6"/>
      <c r="U518" s="6"/>
      <c r="V518" s="6"/>
      <c r="W518" s="6"/>
      <c r="X518" s="6"/>
      <c r="Y518" s="6"/>
      <c r="Z518" s="6"/>
    </row>
    <row r="519" ht="12.0" customHeight="1">
      <c r="A519" s="6"/>
      <c r="B519" s="6"/>
      <c r="C519" s="6"/>
      <c r="D519" s="7"/>
      <c r="E519" s="6"/>
      <c r="F519" s="6"/>
      <c r="G519" s="6"/>
      <c r="H519" s="6"/>
      <c r="I519" s="6"/>
      <c r="J519" s="6"/>
      <c r="K519" s="6"/>
      <c r="L519" s="6"/>
      <c r="M519" s="6"/>
      <c r="N519" s="6"/>
      <c r="O519" s="6"/>
      <c r="P519" s="6"/>
      <c r="Q519" s="6"/>
      <c r="R519" s="6"/>
      <c r="S519" s="6"/>
      <c r="T519" s="6"/>
      <c r="U519" s="6"/>
      <c r="V519" s="6"/>
      <c r="W519" s="6"/>
      <c r="X519" s="6"/>
      <c r="Y519" s="6"/>
      <c r="Z519" s="6"/>
    </row>
    <row r="520" ht="12.0" customHeight="1">
      <c r="A520" s="6"/>
      <c r="B520" s="6"/>
      <c r="C520" s="6"/>
      <c r="D520" s="7"/>
      <c r="E520" s="6"/>
      <c r="F520" s="6"/>
      <c r="G520" s="6"/>
      <c r="H520" s="6"/>
      <c r="I520" s="6"/>
      <c r="J520" s="6"/>
      <c r="K520" s="6"/>
      <c r="L520" s="6"/>
      <c r="M520" s="6"/>
      <c r="N520" s="6"/>
      <c r="O520" s="6"/>
      <c r="P520" s="6"/>
      <c r="Q520" s="6"/>
      <c r="R520" s="6"/>
      <c r="S520" s="6"/>
      <c r="T520" s="6"/>
      <c r="U520" s="6"/>
      <c r="V520" s="6"/>
      <c r="W520" s="6"/>
      <c r="X520" s="6"/>
      <c r="Y520" s="6"/>
      <c r="Z520" s="6"/>
    </row>
    <row r="521" ht="12.0" customHeight="1">
      <c r="A521" s="6"/>
      <c r="B521" s="6"/>
      <c r="C521" s="6"/>
      <c r="D521" s="7"/>
      <c r="E521" s="6"/>
      <c r="F521" s="6"/>
      <c r="G521" s="6"/>
      <c r="H521" s="6"/>
      <c r="I521" s="6"/>
      <c r="J521" s="6"/>
      <c r="K521" s="6"/>
      <c r="L521" s="6"/>
      <c r="M521" s="6"/>
      <c r="N521" s="6"/>
      <c r="O521" s="6"/>
      <c r="P521" s="6"/>
      <c r="Q521" s="6"/>
      <c r="R521" s="6"/>
      <c r="S521" s="6"/>
      <c r="T521" s="6"/>
      <c r="U521" s="6"/>
      <c r="V521" s="6"/>
      <c r="W521" s="6"/>
      <c r="X521" s="6"/>
      <c r="Y521" s="6"/>
      <c r="Z521" s="6"/>
    </row>
    <row r="522" ht="12.0" customHeight="1">
      <c r="A522" s="6"/>
      <c r="B522" s="6"/>
      <c r="C522" s="6"/>
      <c r="D522" s="7"/>
      <c r="E522" s="6"/>
      <c r="F522" s="6"/>
      <c r="G522" s="6"/>
      <c r="H522" s="6"/>
      <c r="I522" s="6"/>
      <c r="J522" s="6"/>
      <c r="K522" s="6"/>
      <c r="L522" s="6"/>
      <c r="M522" s="6"/>
      <c r="N522" s="6"/>
      <c r="O522" s="6"/>
      <c r="P522" s="6"/>
      <c r="Q522" s="6"/>
      <c r="R522" s="6"/>
      <c r="S522" s="6"/>
      <c r="T522" s="6"/>
      <c r="U522" s="6"/>
      <c r="V522" s="6"/>
      <c r="W522" s="6"/>
      <c r="X522" s="6"/>
      <c r="Y522" s="6"/>
      <c r="Z522" s="6"/>
    </row>
    <row r="523" ht="12.0" customHeight="1">
      <c r="A523" s="6"/>
      <c r="B523" s="6"/>
      <c r="C523" s="6"/>
      <c r="D523" s="7"/>
      <c r="E523" s="6"/>
      <c r="F523" s="6"/>
      <c r="G523" s="6"/>
      <c r="H523" s="6"/>
      <c r="I523" s="6"/>
      <c r="J523" s="6"/>
      <c r="K523" s="6"/>
      <c r="L523" s="6"/>
      <c r="M523" s="6"/>
      <c r="N523" s="6"/>
      <c r="O523" s="6"/>
      <c r="P523" s="6"/>
      <c r="Q523" s="6"/>
      <c r="R523" s="6"/>
      <c r="S523" s="6"/>
      <c r="T523" s="6"/>
      <c r="U523" s="6"/>
      <c r="V523" s="6"/>
      <c r="W523" s="6"/>
      <c r="X523" s="6"/>
      <c r="Y523" s="6"/>
      <c r="Z523" s="6"/>
    </row>
    <row r="524" ht="12.0" customHeight="1">
      <c r="A524" s="6"/>
      <c r="B524" s="6"/>
      <c r="C524" s="6"/>
      <c r="D524" s="7"/>
      <c r="E524" s="6"/>
      <c r="F524" s="6"/>
      <c r="G524" s="6"/>
      <c r="H524" s="6"/>
      <c r="I524" s="6"/>
      <c r="J524" s="6"/>
      <c r="K524" s="6"/>
      <c r="L524" s="6"/>
      <c r="M524" s="6"/>
      <c r="N524" s="6"/>
      <c r="O524" s="6"/>
      <c r="P524" s="6"/>
      <c r="Q524" s="6"/>
      <c r="R524" s="6"/>
      <c r="S524" s="6"/>
      <c r="T524" s="6"/>
      <c r="U524" s="6"/>
      <c r="V524" s="6"/>
      <c r="W524" s="6"/>
      <c r="X524" s="6"/>
      <c r="Y524" s="6"/>
      <c r="Z524" s="6"/>
    </row>
    <row r="525" ht="12.0" customHeight="1">
      <c r="A525" s="6"/>
      <c r="B525" s="6"/>
      <c r="C525" s="6"/>
      <c r="D525" s="7"/>
      <c r="E525" s="6"/>
      <c r="F525" s="6"/>
      <c r="G525" s="6"/>
      <c r="H525" s="6"/>
      <c r="I525" s="6"/>
      <c r="J525" s="6"/>
      <c r="K525" s="6"/>
      <c r="L525" s="6"/>
      <c r="M525" s="6"/>
      <c r="N525" s="6"/>
      <c r="O525" s="6"/>
      <c r="P525" s="6"/>
      <c r="Q525" s="6"/>
      <c r="R525" s="6"/>
      <c r="S525" s="6"/>
      <c r="T525" s="6"/>
      <c r="U525" s="6"/>
      <c r="V525" s="6"/>
      <c r="W525" s="6"/>
      <c r="X525" s="6"/>
      <c r="Y525" s="6"/>
      <c r="Z525" s="6"/>
    </row>
    <row r="526" ht="12.0" customHeight="1">
      <c r="A526" s="6"/>
      <c r="B526" s="6"/>
      <c r="C526" s="6"/>
      <c r="D526" s="7"/>
      <c r="E526" s="6"/>
      <c r="F526" s="6"/>
      <c r="G526" s="6"/>
      <c r="H526" s="6"/>
      <c r="I526" s="6"/>
      <c r="J526" s="6"/>
      <c r="K526" s="6"/>
      <c r="L526" s="6"/>
      <c r="M526" s="6"/>
      <c r="N526" s="6"/>
      <c r="O526" s="6"/>
      <c r="P526" s="6"/>
      <c r="Q526" s="6"/>
      <c r="R526" s="6"/>
      <c r="S526" s="6"/>
      <c r="T526" s="6"/>
      <c r="U526" s="6"/>
      <c r="V526" s="6"/>
      <c r="W526" s="6"/>
      <c r="X526" s="6"/>
      <c r="Y526" s="6"/>
      <c r="Z526" s="6"/>
    </row>
    <row r="527" ht="12.0" customHeight="1">
      <c r="A527" s="6"/>
      <c r="B527" s="6"/>
      <c r="C527" s="6"/>
      <c r="D527" s="7"/>
      <c r="E527" s="6"/>
      <c r="F527" s="6"/>
      <c r="G527" s="6"/>
      <c r="H527" s="6"/>
      <c r="I527" s="6"/>
      <c r="J527" s="6"/>
      <c r="K527" s="6"/>
      <c r="L527" s="6"/>
      <c r="M527" s="6"/>
      <c r="N527" s="6"/>
      <c r="O527" s="6"/>
      <c r="P527" s="6"/>
      <c r="Q527" s="6"/>
      <c r="R527" s="6"/>
      <c r="S527" s="6"/>
      <c r="T527" s="6"/>
      <c r="U527" s="6"/>
      <c r="V527" s="6"/>
      <c r="W527" s="6"/>
      <c r="X527" s="6"/>
      <c r="Y527" s="6"/>
      <c r="Z527" s="6"/>
    </row>
    <row r="528" ht="12.0" customHeight="1">
      <c r="A528" s="6"/>
      <c r="B528" s="6"/>
      <c r="C528" s="6"/>
      <c r="D528" s="7"/>
      <c r="E528" s="6"/>
      <c r="F528" s="6"/>
      <c r="G528" s="6"/>
      <c r="H528" s="6"/>
      <c r="I528" s="6"/>
      <c r="J528" s="6"/>
      <c r="K528" s="6"/>
      <c r="L528" s="6"/>
      <c r="M528" s="6"/>
      <c r="N528" s="6"/>
      <c r="O528" s="6"/>
      <c r="P528" s="6"/>
      <c r="Q528" s="6"/>
      <c r="R528" s="6"/>
      <c r="S528" s="6"/>
      <c r="T528" s="6"/>
      <c r="U528" s="6"/>
      <c r="V528" s="6"/>
      <c r="W528" s="6"/>
      <c r="X528" s="6"/>
      <c r="Y528" s="6"/>
      <c r="Z528" s="6"/>
    </row>
    <row r="529" ht="12.0" customHeight="1">
      <c r="A529" s="6"/>
      <c r="B529" s="6"/>
      <c r="C529" s="6"/>
      <c r="D529" s="7"/>
      <c r="E529" s="6"/>
      <c r="F529" s="6"/>
      <c r="G529" s="6"/>
      <c r="H529" s="6"/>
      <c r="I529" s="6"/>
      <c r="J529" s="6"/>
      <c r="K529" s="6"/>
      <c r="L529" s="6"/>
      <c r="M529" s="6"/>
      <c r="N529" s="6"/>
      <c r="O529" s="6"/>
      <c r="P529" s="6"/>
      <c r="Q529" s="6"/>
      <c r="R529" s="6"/>
      <c r="S529" s="6"/>
      <c r="T529" s="6"/>
      <c r="U529" s="6"/>
      <c r="V529" s="6"/>
      <c r="W529" s="6"/>
      <c r="X529" s="6"/>
      <c r="Y529" s="6"/>
      <c r="Z529" s="6"/>
    </row>
    <row r="530" ht="12.0" customHeight="1">
      <c r="A530" s="6"/>
      <c r="B530" s="6"/>
      <c r="C530" s="6"/>
      <c r="D530" s="7"/>
      <c r="E530" s="6"/>
      <c r="F530" s="6"/>
      <c r="G530" s="6"/>
      <c r="H530" s="6"/>
      <c r="I530" s="6"/>
      <c r="J530" s="6"/>
      <c r="K530" s="6"/>
      <c r="L530" s="6"/>
      <c r="M530" s="6"/>
      <c r="N530" s="6"/>
      <c r="O530" s="6"/>
      <c r="P530" s="6"/>
      <c r="Q530" s="6"/>
      <c r="R530" s="6"/>
      <c r="S530" s="6"/>
      <c r="T530" s="6"/>
      <c r="U530" s="6"/>
      <c r="V530" s="6"/>
      <c r="W530" s="6"/>
      <c r="X530" s="6"/>
      <c r="Y530" s="6"/>
      <c r="Z530" s="6"/>
    </row>
    <row r="531" ht="12.0" customHeight="1">
      <c r="A531" s="6"/>
      <c r="B531" s="6"/>
      <c r="C531" s="6"/>
      <c r="D531" s="7"/>
      <c r="E531" s="6"/>
      <c r="F531" s="6"/>
      <c r="G531" s="6"/>
      <c r="H531" s="6"/>
      <c r="I531" s="6"/>
      <c r="J531" s="6"/>
      <c r="K531" s="6"/>
      <c r="L531" s="6"/>
      <c r="M531" s="6"/>
      <c r="N531" s="6"/>
      <c r="O531" s="6"/>
      <c r="P531" s="6"/>
      <c r="Q531" s="6"/>
      <c r="R531" s="6"/>
      <c r="S531" s="6"/>
      <c r="T531" s="6"/>
      <c r="U531" s="6"/>
      <c r="V531" s="6"/>
      <c r="W531" s="6"/>
      <c r="X531" s="6"/>
      <c r="Y531" s="6"/>
      <c r="Z531" s="6"/>
    </row>
    <row r="532" ht="12.0" customHeight="1">
      <c r="A532" s="6"/>
      <c r="B532" s="6"/>
      <c r="C532" s="6"/>
      <c r="D532" s="7"/>
      <c r="E532" s="6"/>
      <c r="F532" s="6"/>
      <c r="G532" s="6"/>
      <c r="H532" s="6"/>
      <c r="I532" s="6"/>
      <c r="J532" s="6"/>
      <c r="K532" s="6"/>
      <c r="L532" s="6"/>
      <c r="M532" s="6"/>
      <c r="N532" s="6"/>
      <c r="O532" s="6"/>
      <c r="P532" s="6"/>
      <c r="Q532" s="6"/>
      <c r="R532" s="6"/>
      <c r="S532" s="6"/>
      <c r="T532" s="6"/>
      <c r="U532" s="6"/>
      <c r="V532" s="6"/>
      <c r="W532" s="6"/>
      <c r="X532" s="6"/>
      <c r="Y532" s="6"/>
      <c r="Z532" s="6"/>
    </row>
    <row r="533" ht="12.0" customHeight="1">
      <c r="A533" s="6"/>
      <c r="B533" s="6"/>
      <c r="C533" s="6"/>
      <c r="D533" s="7"/>
      <c r="E533" s="6"/>
      <c r="F533" s="6"/>
      <c r="G533" s="6"/>
      <c r="H533" s="6"/>
      <c r="I533" s="6"/>
      <c r="J533" s="6"/>
      <c r="K533" s="6"/>
      <c r="L533" s="6"/>
      <c r="M533" s="6"/>
      <c r="N533" s="6"/>
      <c r="O533" s="6"/>
      <c r="P533" s="6"/>
      <c r="Q533" s="6"/>
      <c r="R533" s="6"/>
      <c r="S533" s="6"/>
      <c r="T533" s="6"/>
      <c r="U533" s="6"/>
      <c r="V533" s="6"/>
      <c r="W533" s="6"/>
      <c r="X533" s="6"/>
      <c r="Y533" s="6"/>
      <c r="Z533" s="6"/>
    </row>
    <row r="534" ht="12.0" customHeight="1">
      <c r="A534" s="6"/>
      <c r="B534" s="6"/>
      <c r="C534" s="6"/>
      <c r="D534" s="7"/>
      <c r="E534" s="6"/>
      <c r="F534" s="6"/>
      <c r="G534" s="6"/>
      <c r="H534" s="6"/>
      <c r="I534" s="6"/>
      <c r="J534" s="6"/>
      <c r="K534" s="6"/>
      <c r="L534" s="6"/>
      <c r="M534" s="6"/>
      <c r="N534" s="6"/>
      <c r="O534" s="6"/>
      <c r="P534" s="6"/>
      <c r="Q534" s="6"/>
      <c r="R534" s="6"/>
      <c r="S534" s="6"/>
      <c r="T534" s="6"/>
      <c r="U534" s="6"/>
      <c r="V534" s="6"/>
      <c r="W534" s="6"/>
      <c r="X534" s="6"/>
      <c r="Y534" s="6"/>
      <c r="Z534" s="6"/>
    </row>
    <row r="535" ht="12.0" customHeight="1">
      <c r="A535" s="6"/>
      <c r="B535" s="6"/>
      <c r="C535" s="6"/>
      <c r="D535" s="7"/>
      <c r="E535" s="6"/>
      <c r="F535" s="6"/>
      <c r="G535" s="6"/>
      <c r="H535" s="6"/>
      <c r="I535" s="6"/>
      <c r="J535" s="6"/>
      <c r="K535" s="6"/>
      <c r="L535" s="6"/>
      <c r="M535" s="6"/>
      <c r="N535" s="6"/>
      <c r="O535" s="6"/>
      <c r="P535" s="6"/>
      <c r="Q535" s="6"/>
      <c r="R535" s="6"/>
      <c r="S535" s="6"/>
      <c r="T535" s="6"/>
      <c r="U535" s="6"/>
      <c r="V535" s="6"/>
      <c r="W535" s="6"/>
      <c r="X535" s="6"/>
      <c r="Y535" s="6"/>
      <c r="Z535" s="6"/>
    </row>
    <row r="536" ht="12.0" customHeight="1">
      <c r="A536" s="6"/>
      <c r="B536" s="6"/>
      <c r="C536" s="6"/>
      <c r="D536" s="7"/>
      <c r="E536" s="6"/>
      <c r="F536" s="6"/>
      <c r="G536" s="6"/>
      <c r="H536" s="6"/>
      <c r="I536" s="6"/>
      <c r="J536" s="6"/>
      <c r="K536" s="6"/>
      <c r="L536" s="6"/>
      <c r="M536" s="6"/>
      <c r="N536" s="6"/>
      <c r="O536" s="6"/>
      <c r="P536" s="6"/>
      <c r="Q536" s="6"/>
      <c r="R536" s="6"/>
      <c r="S536" s="6"/>
      <c r="T536" s="6"/>
      <c r="U536" s="6"/>
      <c r="V536" s="6"/>
      <c r="W536" s="6"/>
      <c r="X536" s="6"/>
      <c r="Y536" s="6"/>
      <c r="Z536" s="6"/>
    </row>
    <row r="537" ht="12.0" customHeight="1">
      <c r="A537" s="6"/>
      <c r="B537" s="6"/>
      <c r="C537" s="6"/>
      <c r="D537" s="7"/>
      <c r="E537" s="6"/>
      <c r="F537" s="6"/>
      <c r="G537" s="6"/>
      <c r="H537" s="6"/>
      <c r="I537" s="6"/>
      <c r="J537" s="6"/>
      <c r="K537" s="6"/>
      <c r="L537" s="6"/>
      <c r="M537" s="6"/>
      <c r="N537" s="6"/>
      <c r="O537" s="6"/>
      <c r="P537" s="6"/>
      <c r="Q537" s="6"/>
      <c r="R537" s="6"/>
      <c r="S537" s="6"/>
      <c r="T537" s="6"/>
      <c r="U537" s="6"/>
      <c r="V537" s="6"/>
      <c r="W537" s="6"/>
      <c r="X537" s="6"/>
      <c r="Y537" s="6"/>
      <c r="Z537" s="6"/>
    </row>
    <row r="538" ht="12.0" customHeight="1">
      <c r="A538" s="6"/>
      <c r="B538" s="6"/>
      <c r="C538" s="6"/>
      <c r="D538" s="7"/>
      <c r="E538" s="6"/>
      <c r="F538" s="6"/>
      <c r="G538" s="6"/>
      <c r="H538" s="6"/>
      <c r="I538" s="6"/>
      <c r="J538" s="6"/>
      <c r="K538" s="6"/>
      <c r="L538" s="6"/>
      <c r="M538" s="6"/>
      <c r="N538" s="6"/>
      <c r="O538" s="6"/>
      <c r="P538" s="6"/>
      <c r="Q538" s="6"/>
      <c r="R538" s="6"/>
      <c r="S538" s="6"/>
      <c r="T538" s="6"/>
      <c r="U538" s="6"/>
      <c r="V538" s="6"/>
      <c r="W538" s="6"/>
      <c r="X538" s="6"/>
      <c r="Y538" s="6"/>
      <c r="Z538" s="6"/>
    </row>
    <row r="539" ht="12.0" customHeight="1">
      <c r="A539" s="6"/>
      <c r="B539" s="6"/>
      <c r="C539" s="6"/>
      <c r="D539" s="7"/>
      <c r="E539" s="6"/>
      <c r="F539" s="6"/>
      <c r="G539" s="6"/>
      <c r="H539" s="6"/>
      <c r="I539" s="6"/>
      <c r="J539" s="6"/>
      <c r="K539" s="6"/>
      <c r="L539" s="6"/>
      <c r="M539" s="6"/>
      <c r="N539" s="6"/>
      <c r="O539" s="6"/>
      <c r="P539" s="6"/>
      <c r="Q539" s="6"/>
      <c r="R539" s="6"/>
      <c r="S539" s="6"/>
      <c r="T539" s="6"/>
      <c r="U539" s="6"/>
      <c r="V539" s="6"/>
      <c r="W539" s="6"/>
      <c r="X539" s="6"/>
      <c r="Y539" s="6"/>
      <c r="Z539" s="6"/>
    </row>
    <row r="540" ht="12.0" customHeight="1">
      <c r="A540" s="6"/>
      <c r="B540" s="6"/>
      <c r="C540" s="6"/>
      <c r="D540" s="7"/>
      <c r="E540" s="6"/>
      <c r="F540" s="6"/>
      <c r="G540" s="6"/>
      <c r="H540" s="6"/>
      <c r="I540" s="6"/>
      <c r="J540" s="6"/>
      <c r="K540" s="6"/>
      <c r="L540" s="6"/>
      <c r="M540" s="6"/>
      <c r="N540" s="6"/>
      <c r="O540" s="6"/>
      <c r="P540" s="6"/>
      <c r="Q540" s="6"/>
      <c r="R540" s="6"/>
      <c r="S540" s="6"/>
      <c r="T540" s="6"/>
      <c r="U540" s="6"/>
      <c r="V540" s="6"/>
      <c r="W540" s="6"/>
      <c r="X540" s="6"/>
      <c r="Y540" s="6"/>
      <c r="Z540" s="6"/>
    </row>
    <row r="541" ht="12.0" customHeight="1">
      <c r="A541" s="6"/>
      <c r="B541" s="6"/>
      <c r="C541" s="6"/>
      <c r="D541" s="7"/>
      <c r="E541" s="6"/>
      <c r="F541" s="6"/>
      <c r="G541" s="6"/>
      <c r="H541" s="6"/>
      <c r="I541" s="6"/>
      <c r="J541" s="6"/>
      <c r="K541" s="6"/>
      <c r="L541" s="6"/>
      <c r="M541" s="6"/>
      <c r="N541" s="6"/>
      <c r="O541" s="6"/>
      <c r="P541" s="6"/>
      <c r="Q541" s="6"/>
      <c r="R541" s="6"/>
      <c r="S541" s="6"/>
      <c r="T541" s="6"/>
      <c r="U541" s="6"/>
      <c r="V541" s="6"/>
      <c r="W541" s="6"/>
      <c r="X541" s="6"/>
      <c r="Y541" s="6"/>
      <c r="Z541" s="6"/>
    </row>
    <row r="542" ht="12.0" customHeight="1">
      <c r="A542" s="6"/>
      <c r="B542" s="6"/>
      <c r="C542" s="6"/>
      <c r="D542" s="7"/>
      <c r="E542" s="6"/>
      <c r="F542" s="6"/>
      <c r="G542" s="6"/>
      <c r="H542" s="6"/>
      <c r="I542" s="6"/>
      <c r="J542" s="6"/>
      <c r="K542" s="6"/>
      <c r="L542" s="6"/>
      <c r="M542" s="6"/>
      <c r="N542" s="6"/>
      <c r="O542" s="6"/>
      <c r="P542" s="6"/>
      <c r="Q542" s="6"/>
      <c r="R542" s="6"/>
      <c r="S542" s="6"/>
      <c r="T542" s="6"/>
      <c r="U542" s="6"/>
      <c r="V542" s="6"/>
      <c r="W542" s="6"/>
      <c r="X542" s="6"/>
      <c r="Y542" s="6"/>
      <c r="Z542" s="6"/>
    </row>
    <row r="543" ht="12.0" customHeight="1">
      <c r="A543" s="6"/>
      <c r="B543" s="6"/>
      <c r="C543" s="6"/>
      <c r="D543" s="7"/>
      <c r="E543" s="6"/>
      <c r="F543" s="6"/>
      <c r="G543" s="6"/>
      <c r="H543" s="6"/>
      <c r="I543" s="6"/>
      <c r="J543" s="6"/>
      <c r="K543" s="6"/>
      <c r="L543" s="6"/>
      <c r="M543" s="6"/>
      <c r="N543" s="6"/>
      <c r="O543" s="6"/>
      <c r="P543" s="6"/>
      <c r="Q543" s="6"/>
      <c r="R543" s="6"/>
      <c r="S543" s="6"/>
      <c r="T543" s="6"/>
      <c r="U543" s="6"/>
      <c r="V543" s="6"/>
      <c r="W543" s="6"/>
      <c r="X543" s="6"/>
      <c r="Y543" s="6"/>
      <c r="Z543" s="6"/>
    </row>
    <row r="544" ht="12.0" customHeight="1">
      <c r="A544" s="6"/>
      <c r="B544" s="6"/>
      <c r="C544" s="6"/>
      <c r="D544" s="7"/>
      <c r="E544" s="6"/>
      <c r="F544" s="6"/>
      <c r="G544" s="6"/>
      <c r="H544" s="6"/>
      <c r="I544" s="6"/>
      <c r="J544" s="6"/>
      <c r="K544" s="6"/>
      <c r="L544" s="6"/>
      <c r="M544" s="6"/>
      <c r="N544" s="6"/>
      <c r="O544" s="6"/>
      <c r="P544" s="6"/>
      <c r="Q544" s="6"/>
      <c r="R544" s="6"/>
      <c r="S544" s="6"/>
      <c r="T544" s="6"/>
      <c r="U544" s="6"/>
      <c r="V544" s="6"/>
      <c r="W544" s="6"/>
      <c r="X544" s="6"/>
      <c r="Y544" s="6"/>
      <c r="Z544" s="6"/>
    </row>
    <row r="545" ht="12.0" customHeight="1">
      <c r="A545" s="6"/>
      <c r="B545" s="6"/>
      <c r="C545" s="6"/>
      <c r="D545" s="7"/>
      <c r="E545" s="6"/>
      <c r="F545" s="6"/>
      <c r="G545" s="6"/>
      <c r="H545" s="6"/>
      <c r="I545" s="6"/>
      <c r="J545" s="6"/>
      <c r="K545" s="6"/>
      <c r="L545" s="6"/>
      <c r="M545" s="6"/>
      <c r="N545" s="6"/>
      <c r="O545" s="6"/>
      <c r="P545" s="6"/>
      <c r="Q545" s="6"/>
      <c r="R545" s="6"/>
      <c r="S545" s="6"/>
      <c r="T545" s="6"/>
      <c r="U545" s="6"/>
      <c r="V545" s="6"/>
      <c r="W545" s="6"/>
      <c r="X545" s="6"/>
      <c r="Y545" s="6"/>
      <c r="Z545" s="6"/>
    </row>
    <row r="546" ht="12.0" customHeight="1">
      <c r="A546" s="6"/>
      <c r="B546" s="6"/>
      <c r="C546" s="6"/>
      <c r="D546" s="7"/>
      <c r="E546" s="6"/>
      <c r="F546" s="6"/>
      <c r="G546" s="6"/>
      <c r="H546" s="6"/>
      <c r="I546" s="6"/>
      <c r="J546" s="6"/>
      <c r="K546" s="6"/>
      <c r="L546" s="6"/>
      <c r="M546" s="6"/>
      <c r="N546" s="6"/>
      <c r="O546" s="6"/>
      <c r="P546" s="6"/>
      <c r="Q546" s="6"/>
      <c r="R546" s="6"/>
      <c r="S546" s="6"/>
      <c r="T546" s="6"/>
      <c r="U546" s="6"/>
      <c r="V546" s="6"/>
      <c r="W546" s="6"/>
      <c r="X546" s="6"/>
      <c r="Y546" s="6"/>
      <c r="Z546" s="6"/>
    </row>
    <row r="547" ht="12.0" customHeight="1">
      <c r="A547" s="6"/>
      <c r="B547" s="6"/>
      <c r="C547" s="6"/>
      <c r="D547" s="7"/>
      <c r="E547" s="6"/>
      <c r="F547" s="6"/>
      <c r="G547" s="6"/>
      <c r="H547" s="6"/>
      <c r="I547" s="6"/>
      <c r="J547" s="6"/>
      <c r="K547" s="6"/>
      <c r="L547" s="6"/>
      <c r="M547" s="6"/>
      <c r="N547" s="6"/>
      <c r="O547" s="6"/>
      <c r="P547" s="6"/>
      <c r="Q547" s="6"/>
      <c r="R547" s="6"/>
      <c r="S547" s="6"/>
      <c r="T547" s="6"/>
      <c r="U547" s="6"/>
      <c r="V547" s="6"/>
      <c r="W547" s="6"/>
      <c r="X547" s="6"/>
      <c r="Y547" s="6"/>
      <c r="Z547" s="6"/>
    </row>
    <row r="548" ht="12.0" customHeight="1">
      <c r="A548" s="6"/>
      <c r="B548" s="6"/>
      <c r="C548" s="6"/>
      <c r="D548" s="7"/>
      <c r="E548" s="6"/>
      <c r="F548" s="6"/>
      <c r="G548" s="6"/>
      <c r="H548" s="6"/>
      <c r="I548" s="6"/>
      <c r="J548" s="6"/>
      <c r="K548" s="6"/>
      <c r="L548" s="6"/>
      <c r="M548" s="6"/>
      <c r="N548" s="6"/>
      <c r="O548" s="6"/>
      <c r="P548" s="6"/>
      <c r="Q548" s="6"/>
      <c r="R548" s="6"/>
      <c r="S548" s="6"/>
      <c r="T548" s="6"/>
      <c r="U548" s="6"/>
      <c r="V548" s="6"/>
      <c r="W548" s="6"/>
      <c r="X548" s="6"/>
      <c r="Y548" s="6"/>
      <c r="Z548" s="6"/>
    </row>
    <row r="549" ht="12.0" customHeight="1">
      <c r="A549" s="6"/>
      <c r="B549" s="6"/>
      <c r="C549" s="6"/>
      <c r="D549" s="7"/>
      <c r="E549" s="6"/>
      <c r="F549" s="6"/>
      <c r="G549" s="6"/>
      <c r="H549" s="6"/>
      <c r="I549" s="6"/>
      <c r="J549" s="6"/>
      <c r="K549" s="6"/>
      <c r="L549" s="6"/>
      <c r="M549" s="6"/>
      <c r="N549" s="6"/>
      <c r="O549" s="6"/>
      <c r="P549" s="6"/>
      <c r="Q549" s="6"/>
      <c r="R549" s="6"/>
      <c r="S549" s="6"/>
      <c r="T549" s="6"/>
      <c r="U549" s="6"/>
      <c r="V549" s="6"/>
      <c r="W549" s="6"/>
      <c r="X549" s="6"/>
      <c r="Y549" s="6"/>
      <c r="Z549" s="6"/>
    </row>
    <row r="550" ht="12.0" customHeight="1">
      <c r="A550" s="6"/>
      <c r="B550" s="6"/>
      <c r="C550" s="6"/>
      <c r="D550" s="7"/>
      <c r="E550" s="6"/>
      <c r="F550" s="6"/>
      <c r="G550" s="6"/>
      <c r="H550" s="6"/>
      <c r="I550" s="6"/>
      <c r="J550" s="6"/>
      <c r="K550" s="6"/>
      <c r="L550" s="6"/>
      <c r="M550" s="6"/>
      <c r="N550" s="6"/>
      <c r="O550" s="6"/>
      <c r="P550" s="6"/>
      <c r="Q550" s="6"/>
      <c r="R550" s="6"/>
      <c r="S550" s="6"/>
      <c r="T550" s="6"/>
      <c r="U550" s="6"/>
      <c r="V550" s="6"/>
      <c r="W550" s="6"/>
      <c r="X550" s="6"/>
      <c r="Y550" s="6"/>
      <c r="Z550" s="6"/>
    </row>
    <row r="551" ht="12.0" customHeight="1">
      <c r="A551" s="6"/>
      <c r="B551" s="6"/>
      <c r="C551" s="6"/>
      <c r="D551" s="7"/>
      <c r="E551" s="6"/>
      <c r="F551" s="6"/>
      <c r="G551" s="6"/>
      <c r="H551" s="6"/>
      <c r="I551" s="6"/>
      <c r="J551" s="6"/>
      <c r="K551" s="6"/>
      <c r="L551" s="6"/>
      <c r="M551" s="6"/>
      <c r="N551" s="6"/>
      <c r="O551" s="6"/>
      <c r="P551" s="6"/>
      <c r="Q551" s="6"/>
      <c r="R551" s="6"/>
      <c r="S551" s="6"/>
      <c r="T551" s="6"/>
      <c r="U551" s="6"/>
      <c r="V551" s="6"/>
      <c r="W551" s="6"/>
      <c r="X551" s="6"/>
      <c r="Y551" s="6"/>
      <c r="Z551" s="6"/>
    </row>
    <row r="552" ht="12.0" customHeight="1">
      <c r="A552" s="6"/>
      <c r="B552" s="6"/>
      <c r="C552" s="6"/>
      <c r="D552" s="7"/>
      <c r="E552" s="6"/>
      <c r="F552" s="6"/>
      <c r="G552" s="6"/>
      <c r="H552" s="6"/>
      <c r="I552" s="6"/>
      <c r="J552" s="6"/>
      <c r="K552" s="6"/>
      <c r="L552" s="6"/>
      <c r="M552" s="6"/>
      <c r="N552" s="6"/>
      <c r="O552" s="6"/>
      <c r="P552" s="6"/>
      <c r="Q552" s="6"/>
      <c r="R552" s="6"/>
      <c r="S552" s="6"/>
      <c r="T552" s="6"/>
      <c r="U552" s="6"/>
      <c r="V552" s="6"/>
      <c r="W552" s="6"/>
      <c r="X552" s="6"/>
      <c r="Y552" s="6"/>
      <c r="Z552" s="6"/>
    </row>
    <row r="553" ht="12.0" customHeight="1">
      <c r="A553" s="6"/>
      <c r="B553" s="6"/>
      <c r="C553" s="6"/>
      <c r="D553" s="7"/>
      <c r="E553" s="6"/>
      <c r="F553" s="6"/>
      <c r="G553" s="6"/>
      <c r="H553" s="6"/>
      <c r="I553" s="6"/>
      <c r="J553" s="6"/>
      <c r="K553" s="6"/>
      <c r="L553" s="6"/>
      <c r="M553" s="6"/>
      <c r="N553" s="6"/>
      <c r="O553" s="6"/>
      <c r="P553" s="6"/>
      <c r="Q553" s="6"/>
      <c r="R553" s="6"/>
      <c r="S553" s="6"/>
      <c r="T553" s="6"/>
      <c r="U553" s="6"/>
      <c r="V553" s="6"/>
      <c r="W553" s="6"/>
      <c r="X553" s="6"/>
      <c r="Y553" s="6"/>
      <c r="Z553" s="6"/>
    </row>
    <row r="554" ht="12.0" customHeight="1">
      <c r="A554" s="6"/>
      <c r="B554" s="6"/>
      <c r="C554" s="6"/>
      <c r="D554" s="7"/>
      <c r="E554" s="6"/>
      <c r="F554" s="6"/>
      <c r="G554" s="6"/>
      <c r="H554" s="6"/>
      <c r="I554" s="6"/>
      <c r="J554" s="6"/>
      <c r="K554" s="6"/>
      <c r="L554" s="6"/>
      <c r="M554" s="6"/>
      <c r="N554" s="6"/>
      <c r="O554" s="6"/>
      <c r="P554" s="6"/>
      <c r="Q554" s="6"/>
      <c r="R554" s="6"/>
      <c r="S554" s="6"/>
      <c r="T554" s="6"/>
      <c r="U554" s="6"/>
      <c r="V554" s="6"/>
      <c r="W554" s="6"/>
      <c r="X554" s="6"/>
      <c r="Y554" s="6"/>
      <c r="Z554" s="6"/>
    </row>
    <row r="555" ht="12.0" customHeight="1">
      <c r="A555" s="6"/>
      <c r="B555" s="6"/>
      <c r="C555" s="6"/>
      <c r="D555" s="7"/>
      <c r="E555" s="6"/>
      <c r="F555" s="6"/>
      <c r="G555" s="6"/>
      <c r="H555" s="6"/>
      <c r="I555" s="6"/>
      <c r="J555" s="6"/>
      <c r="K555" s="6"/>
      <c r="L555" s="6"/>
      <c r="M555" s="6"/>
      <c r="N555" s="6"/>
      <c r="O555" s="6"/>
      <c r="P555" s="6"/>
      <c r="Q555" s="6"/>
      <c r="R555" s="6"/>
      <c r="S555" s="6"/>
      <c r="T555" s="6"/>
      <c r="U555" s="6"/>
      <c r="V555" s="6"/>
      <c r="W555" s="6"/>
      <c r="X555" s="6"/>
      <c r="Y555" s="6"/>
      <c r="Z555" s="6"/>
    </row>
    <row r="556" ht="12.0" customHeight="1">
      <c r="A556" s="6"/>
      <c r="B556" s="6"/>
      <c r="C556" s="6"/>
      <c r="D556" s="7"/>
      <c r="E556" s="6"/>
      <c r="F556" s="6"/>
      <c r="G556" s="6"/>
      <c r="H556" s="6"/>
      <c r="I556" s="6"/>
      <c r="J556" s="6"/>
      <c r="K556" s="6"/>
      <c r="L556" s="6"/>
      <c r="M556" s="6"/>
      <c r="N556" s="6"/>
      <c r="O556" s="6"/>
      <c r="P556" s="6"/>
      <c r="Q556" s="6"/>
      <c r="R556" s="6"/>
      <c r="S556" s="6"/>
      <c r="T556" s="6"/>
      <c r="U556" s="6"/>
      <c r="V556" s="6"/>
      <c r="W556" s="6"/>
      <c r="X556" s="6"/>
      <c r="Y556" s="6"/>
      <c r="Z556" s="6"/>
    </row>
    <row r="557" ht="12.0" customHeight="1">
      <c r="A557" s="6"/>
      <c r="B557" s="6"/>
      <c r="C557" s="6"/>
      <c r="D557" s="7"/>
      <c r="E557" s="6"/>
      <c r="F557" s="6"/>
      <c r="G557" s="6"/>
      <c r="H557" s="6"/>
      <c r="I557" s="6"/>
      <c r="J557" s="6"/>
      <c r="K557" s="6"/>
      <c r="L557" s="6"/>
      <c r="M557" s="6"/>
      <c r="N557" s="6"/>
      <c r="O557" s="6"/>
      <c r="P557" s="6"/>
      <c r="Q557" s="6"/>
      <c r="R557" s="6"/>
      <c r="S557" s="6"/>
      <c r="T557" s="6"/>
      <c r="U557" s="6"/>
      <c r="V557" s="6"/>
      <c r="W557" s="6"/>
      <c r="X557" s="6"/>
      <c r="Y557" s="6"/>
      <c r="Z557" s="6"/>
    </row>
    <row r="558" ht="12.0" customHeight="1">
      <c r="A558" s="6"/>
      <c r="B558" s="6"/>
      <c r="C558" s="6"/>
      <c r="D558" s="7"/>
      <c r="E558" s="6"/>
      <c r="F558" s="6"/>
      <c r="G558" s="6"/>
      <c r="H558" s="6"/>
      <c r="I558" s="6"/>
      <c r="J558" s="6"/>
      <c r="K558" s="6"/>
      <c r="L558" s="6"/>
      <c r="M558" s="6"/>
      <c r="N558" s="6"/>
      <c r="O558" s="6"/>
      <c r="P558" s="6"/>
      <c r="Q558" s="6"/>
      <c r="R558" s="6"/>
      <c r="S558" s="6"/>
      <c r="T558" s="6"/>
      <c r="U558" s="6"/>
      <c r="V558" s="6"/>
      <c r="W558" s="6"/>
      <c r="X558" s="6"/>
      <c r="Y558" s="6"/>
      <c r="Z558" s="6"/>
    </row>
    <row r="559" ht="12.0" customHeight="1">
      <c r="A559" s="6"/>
      <c r="B559" s="6"/>
      <c r="C559" s="6"/>
      <c r="D559" s="7"/>
      <c r="E559" s="6"/>
      <c r="F559" s="6"/>
      <c r="G559" s="6"/>
      <c r="H559" s="6"/>
      <c r="I559" s="6"/>
      <c r="J559" s="6"/>
      <c r="K559" s="6"/>
      <c r="L559" s="6"/>
      <c r="M559" s="6"/>
      <c r="N559" s="6"/>
      <c r="O559" s="6"/>
      <c r="P559" s="6"/>
      <c r="Q559" s="6"/>
      <c r="R559" s="6"/>
      <c r="S559" s="6"/>
      <c r="T559" s="6"/>
      <c r="U559" s="6"/>
      <c r="V559" s="6"/>
      <c r="W559" s="6"/>
      <c r="X559" s="6"/>
      <c r="Y559" s="6"/>
      <c r="Z559" s="6"/>
    </row>
    <row r="560" ht="12.0" customHeight="1">
      <c r="A560" s="6"/>
      <c r="B560" s="6"/>
      <c r="C560" s="6"/>
      <c r="D560" s="7"/>
      <c r="E560" s="6"/>
      <c r="F560" s="6"/>
      <c r="G560" s="6"/>
      <c r="H560" s="6"/>
      <c r="I560" s="6"/>
      <c r="J560" s="6"/>
      <c r="K560" s="6"/>
      <c r="L560" s="6"/>
      <c r="M560" s="6"/>
      <c r="N560" s="6"/>
      <c r="O560" s="6"/>
      <c r="P560" s="6"/>
      <c r="Q560" s="6"/>
      <c r="R560" s="6"/>
      <c r="S560" s="6"/>
      <c r="T560" s="6"/>
      <c r="U560" s="6"/>
      <c r="V560" s="6"/>
      <c r="W560" s="6"/>
      <c r="X560" s="6"/>
      <c r="Y560" s="6"/>
      <c r="Z560" s="6"/>
    </row>
    <row r="561" ht="12.0" customHeight="1">
      <c r="A561" s="6"/>
      <c r="B561" s="6"/>
      <c r="C561" s="6"/>
      <c r="D561" s="7"/>
      <c r="E561" s="6"/>
      <c r="F561" s="6"/>
      <c r="G561" s="6"/>
      <c r="H561" s="6"/>
      <c r="I561" s="6"/>
      <c r="J561" s="6"/>
      <c r="K561" s="6"/>
      <c r="L561" s="6"/>
      <c r="M561" s="6"/>
      <c r="N561" s="6"/>
      <c r="O561" s="6"/>
      <c r="P561" s="6"/>
      <c r="Q561" s="6"/>
      <c r="R561" s="6"/>
      <c r="S561" s="6"/>
      <c r="T561" s="6"/>
      <c r="U561" s="6"/>
      <c r="V561" s="6"/>
      <c r="W561" s="6"/>
      <c r="X561" s="6"/>
      <c r="Y561" s="6"/>
      <c r="Z561" s="6"/>
    </row>
    <row r="562" ht="12.0" customHeight="1">
      <c r="A562" s="6"/>
      <c r="B562" s="6"/>
      <c r="C562" s="6"/>
      <c r="D562" s="7"/>
      <c r="E562" s="6"/>
      <c r="F562" s="6"/>
      <c r="G562" s="6"/>
      <c r="H562" s="6"/>
      <c r="I562" s="6"/>
      <c r="J562" s="6"/>
      <c r="K562" s="6"/>
      <c r="L562" s="6"/>
      <c r="M562" s="6"/>
      <c r="N562" s="6"/>
      <c r="O562" s="6"/>
      <c r="P562" s="6"/>
      <c r="Q562" s="6"/>
      <c r="R562" s="6"/>
      <c r="S562" s="6"/>
      <c r="T562" s="6"/>
      <c r="U562" s="6"/>
      <c r="V562" s="6"/>
      <c r="W562" s="6"/>
      <c r="X562" s="6"/>
      <c r="Y562" s="6"/>
      <c r="Z562" s="6"/>
    </row>
    <row r="563" ht="12.0" customHeight="1">
      <c r="A563" s="6"/>
      <c r="B563" s="6"/>
      <c r="C563" s="6"/>
      <c r="D563" s="7"/>
      <c r="E563" s="6"/>
      <c r="F563" s="6"/>
      <c r="G563" s="6"/>
      <c r="H563" s="6"/>
      <c r="I563" s="6"/>
      <c r="J563" s="6"/>
      <c r="K563" s="6"/>
      <c r="L563" s="6"/>
      <c r="M563" s="6"/>
      <c r="N563" s="6"/>
      <c r="O563" s="6"/>
      <c r="P563" s="6"/>
      <c r="Q563" s="6"/>
      <c r="R563" s="6"/>
      <c r="S563" s="6"/>
      <c r="T563" s="6"/>
      <c r="U563" s="6"/>
      <c r="V563" s="6"/>
      <c r="W563" s="6"/>
      <c r="X563" s="6"/>
      <c r="Y563" s="6"/>
      <c r="Z563" s="6"/>
    </row>
    <row r="564" ht="12.0" customHeight="1">
      <c r="A564" s="6"/>
      <c r="B564" s="6"/>
      <c r="C564" s="6"/>
      <c r="D564" s="7"/>
      <c r="E564" s="6"/>
      <c r="F564" s="6"/>
      <c r="G564" s="6"/>
      <c r="H564" s="6"/>
      <c r="I564" s="6"/>
      <c r="J564" s="6"/>
      <c r="K564" s="6"/>
      <c r="L564" s="6"/>
      <c r="M564" s="6"/>
      <c r="N564" s="6"/>
      <c r="O564" s="6"/>
      <c r="P564" s="6"/>
      <c r="Q564" s="6"/>
      <c r="R564" s="6"/>
      <c r="S564" s="6"/>
      <c r="T564" s="6"/>
      <c r="U564" s="6"/>
      <c r="V564" s="6"/>
      <c r="W564" s="6"/>
      <c r="X564" s="6"/>
      <c r="Y564" s="6"/>
      <c r="Z564" s="6"/>
    </row>
    <row r="565" ht="12.0" customHeight="1">
      <c r="A565" s="6"/>
      <c r="B565" s="6"/>
      <c r="C565" s="6"/>
      <c r="D565" s="7"/>
      <c r="E565" s="6"/>
      <c r="F565" s="6"/>
      <c r="G565" s="6"/>
      <c r="H565" s="6"/>
      <c r="I565" s="6"/>
      <c r="J565" s="6"/>
      <c r="K565" s="6"/>
      <c r="L565" s="6"/>
      <c r="M565" s="6"/>
      <c r="N565" s="6"/>
      <c r="O565" s="6"/>
      <c r="P565" s="6"/>
      <c r="Q565" s="6"/>
      <c r="R565" s="6"/>
      <c r="S565" s="6"/>
      <c r="T565" s="6"/>
      <c r="U565" s="6"/>
      <c r="V565" s="6"/>
      <c r="W565" s="6"/>
      <c r="X565" s="6"/>
      <c r="Y565" s="6"/>
      <c r="Z565" s="6"/>
    </row>
    <row r="566" ht="12.0" customHeight="1">
      <c r="A566" s="6"/>
      <c r="B566" s="6"/>
      <c r="C566" s="6"/>
      <c r="D566" s="7"/>
      <c r="E566" s="6"/>
      <c r="F566" s="6"/>
      <c r="G566" s="6"/>
      <c r="H566" s="6"/>
      <c r="I566" s="6"/>
      <c r="J566" s="6"/>
      <c r="K566" s="6"/>
      <c r="L566" s="6"/>
      <c r="M566" s="6"/>
      <c r="N566" s="6"/>
      <c r="O566" s="6"/>
      <c r="P566" s="6"/>
      <c r="Q566" s="6"/>
      <c r="R566" s="6"/>
      <c r="S566" s="6"/>
      <c r="T566" s="6"/>
      <c r="U566" s="6"/>
      <c r="V566" s="6"/>
      <c r="W566" s="6"/>
      <c r="X566" s="6"/>
      <c r="Y566" s="6"/>
      <c r="Z566" s="6"/>
    </row>
    <row r="567" ht="12.0" customHeight="1">
      <c r="A567" s="6"/>
      <c r="B567" s="6"/>
      <c r="C567" s="6"/>
      <c r="D567" s="7"/>
      <c r="E567" s="6"/>
      <c r="F567" s="6"/>
      <c r="G567" s="6"/>
      <c r="H567" s="6"/>
      <c r="I567" s="6"/>
      <c r="J567" s="6"/>
      <c r="K567" s="6"/>
      <c r="L567" s="6"/>
      <c r="M567" s="6"/>
      <c r="N567" s="6"/>
      <c r="O567" s="6"/>
      <c r="P567" s="6"/>
      <c r="Q567" s="6"/>
      <c r="R567" s="6"/>
      <c r="S567" s="6"/>
      <c r="T567" s="6"/>
      <c r="U567" s="6"/>
      <c r="V567" s="6"/>
      <c r="W567" s="6"/>
      <c r="X567" s="6"/>
      <c r="Y567" s="6"/>
      <c r="Z567" s="6"/>
    </row>
    <row r="568" ht="12.0" customHeight="1">
      <c r="A568" s="6"/>
      <c r="B568" s="6"/>
      <c r="C568" s="6"/>
      <c r="D568" s="7"/>
      <c r="E568" s="6"/>
      <c r="F568" s="6"/>
      <c r="G568" s="6"/>
      <c r="H568" s="6"/>
      <c r="I568" s="6"/>
      <c r="J568" s="6"/>
      <c r="K568" s="6"/>
      <c r="L568" s="6"/>
      <c r="M568" s="6"/>
      <c r="N568" s="6"/>
      <c r="O568" s="6"/>
      <c r="P568" s="6"/>
      <c r="Q568" s="6"/>
      <c r="R568" s="6"/>
      <c r="S568" s="6"/>
      <c r="T568" s="6"/>
      <c r="U568" s="6"/>
      <c r="V568" s="6"/>
      <c r="W568" s="6"/>
      <c r="X568" s="6"/>
      <c r="Y568" s="6"/>
      <c r="Z568" s="6"/>
    </row>
    <row r="569" ht="12.0" customHeight="1">
      <c r="A569" s="6"/>
      <c r="B569" s="6"/>
      <c r="C569" s="6"/>
      <c r="D569" s="7"/>
      <c r="E569" s="6"/>
      <c r="F569" s="6"/>
      <c r="G569" s="6"/>
      <c r="H569" s="6"/>
      <c r="I569" s="6"/>
      <c r="J569" s="6"/>
      <c r="K569" s="6"/>
      <c r="L569" s="6"/>
      <c r="M569" s="6"/>
      <c r="N569" s="6"/>
      <c r="O569" s="6"/>
      <c r="P569" s="6"/>
      <c r="Q569" s="6"/>
      <c r="R569" s="6"/>
      <c r="S569" s="6"/>
      <c r="T569" s="6"/>
      <c r="U569" s="6"/>
      <c r="V569" s="6"/>
      <c r="W569" s="6"/>
      <c r="X569" s="6"/>
      <c r="Y569" s="6"/>
      <c r="Z569" s="6"/>
    </row>
    <row r="570" ht="12.0" customHeight="1">
      <c r="A570" s="6"/>
      <c r="B570" s="6"/>
      <c r="C570" s="6"/>
      <c r="D570" s="7"/>
      <c r="E570" s="6"/>
      <c r="F570" s="6"/>
      <c r="G570" s="6"/>
      <c r="H570" s="6"/>
      <c r="I570" s="6"/>
      <c r="J570" s="6"/>
      <c r="K570" s="6"/>
      <c r="L570" s="6"/>
      <c r="M570" s="6"/>
      <c r="N570" s="6"/>
      <c r="O570" s="6"/>
      <c r="P570" s="6"/>
      <c r="Q570" s="6"/>
      <c r="R570" s="6"/>
      <c r="S570" s="6"/>
      <c r="T570" s="6"/>
      <c r="U570" s="6"/>
      <c r="V570" s="6"/>
      <c r="W570" s="6"/>
      <c r="X570" s="6"/>
      <c r="Y570" s="6"/>
      <c r="Z570" s="6"/>
    </row>
    <row r="571" ht="12.0" customHeight="1">
      <c r="A571" s="6"/>
      <c r="B571" s="6"/>
      <c r="C571" s="6"/>
      <c r="D571" s="7"/>
      <c r="E571" s="6"/>
      <c r="F571" s="6"/>
      <c r="G571" s="6"/>
      <c r="H571" s="6"/>
      <c r="I571" s="6"/>
      <c r="J571" s="6"/>
      <c r="K571" s="6"/>
      <c r="L571" s="6"/>
      <c r="M571" s="6"/>
      <c r="N571" s="6"/>
      <c r="O571" s="6"/>
      <c r="P571" s="6"/>
      <c r="Q571" s="6"/>
      <c r="R571" s="6"/>
      <c r="S571" s="6"/>
      <c r="T571" s="6"/>
      <c r="U571" s="6"/>
      <c r="V571" s="6"/>
      <c r="W571" s="6"/>
      <c r="X571" s="6"/>
      <c r="Y571" s="6"/>
      <c r="Z571" s="6"/>
    </row>
    <row r="572" ht="12.0" customHeight="1">
      <c r="A572" s="6"/>
      <c r="B572" s="6"/>
      <c r="C572" s="6"/>
      <c r="D572" s="7"/>
      <c r="E572" s="6"/>
      <c r="F572" s="6"/>
      <c r="G572" s="6"/>
      <c r="H572" s="6"/>
      <c r="I572" s="6"/>
      <c r="J572" s="6"/>
      <c r="K572" s="6"/>
      <c r="L572" s="6"/>
      <c r="M572" s="6"/>
      <c r="N572" s="6"/>
      <c r="O572" s="6"/>
      <c r="P572" s="6"/>
      <c r="Q572" s="6"/>
      <c r="R572" s="6"/>
      <c r="S572" s="6"/>
      <c r="T572" s="6"/>
      <c r="U572" s="6"/>
      <c r="V572" s="6"/>
      <c r="W572" s="6"/>
      <c r="X572" s="6"/>
      <c r="Y572" s="6"/>
      <c r="Z572" s="6"/>
    </row>
    <row r="573" ht="12.0" customHeight="1">
      <c r="A573" s="6"/>
      <c r="B573" s="6"/>
      <c r="C573" s="6"/>
      <c r="D573" s="7"/>
      <c r="E573" s="6"/>
      <c r="F573" s="6"/>
      <c r="G573" s="6"/>
      <c r="H573" s="6"/>
      <c r="I573" s="6"/>
      <c r="J573" s="6"/>
      <c r="K573" s="6"/>
      <c r="L573" s="6"/>
      <c r="M573" s="6"/>
      <c r="N573" s="6"/>
      <c r="O573" s="6"/>
      <c r="P573" s="6"/>
      <c r="Q573" s="6"/>
      <c r="R573" s="6"/>
      <c r="S573" s="6"/>
      <c r="T573" s="6"/>
      <c r="U573" s="6"/>
      <c r="V573" s="6"/>
      <c r="W573" s="6"/>
      <c r="X573" s="6"/>
      <c r="Y573" s="6"/>
      <c r="Z573" s="6"/>
    </row>
    <row r="574" ht="12.0" customHeight="1">
      <c r="A574" s="6"/>
      <c r="B574" s="6"/>
      <c r="C574" s="6"/>
      <c r="D574" s="7"/>
      <c r="E574" s="6"/>
      <c r="F574" s="6"/>
      <c r="G574" s="6"/>
      <c r="H574" s="6"/>
      <c r="I574" s="6"/>
      <c r="J574" s="6"/>
      <c r="K574" s="6"/>
      <c r="L574" s="6"/>
      <c r="M574" s="6"/>
      <c r="N574" s="6"/>
      <c r="O574" s="6"/>
      <c r="P574" s="6"/>
      <c r="Q574" s="6"/>
      <c r="R574" s="6"/>
      <c r="S574" s="6"/>
      <c r="T574" s="6"/>
      <c r="U574" s="6"/>
      <c r="V574" s="6"/>
      <c r="W574" s="6"/>
      <c r="X574" s="6"/>
      <c r="Y574" s="6"/>
      <c r="Z574" s="6"/>
    </row>
    <row r="575" ht="12.0" customHeight="1">
      <c r="A575" s="6"/>
      <c r="B575" s="6"/>
      <c r="C575" s="6"/>
      <c r="D575" s="7"/>
      <c r="E575" s="6"/>
      <c r="F575" s="6"/>
      <c r="G575" s="6"/>
      <c r="H575" s="6"/>
      <c r="I575" s="6"/>
      <c r="J575" s="6"/>
      <c r="K575" s="6"/>
      <c r="L575" s="6"/>
      <c r="M575" s="6"/>
      <c r="N575" s="6"/>
      <c r="O575" s="6"/>
      <c r="P575" s="6"/>
      <c r="Q575" s="6"/>
      <c r="R575" s="6"/>
      <c r="S575" s="6"/>
      <c r="T575" s="6"/>
      <c r="U575" s="6"/>
      <c r="V575" s="6"/>
      <c r="W575" s="6"/>
      <c r="X575" s="6"/>
      <c r="Y575" s="6"/>
      <c r="Z575" s="6"/>
    </row>
    <row r="576" ht="12.0" customHeight="1">
      <c r="A576" s="6"/>
      <c r="B576" s="6"/>
      <c r="C576" s="6"/>
      <c r="D576" s="7"/>
      <c r="E576" s="6"/>
      <c r="F576" s="6"/>
      <c r="G576" s="6"/>
      <c r="H576" s="6"/>
      <c r="I576" s="6"/>
      <c r="J576" s="6"/>
      <c r="K576" s="6"/>
      <c r="L576" s="6"/>
      <c r="M576" s="6"/>
      <c r="N576" s="6"/>
      <c r="O576" s="6"/>
      <c r="P576" s="6"/>
      <c r="Q576" s="6"/>
      <c r="R576" s="6"/>
      <c r="S576" s="6"/>
      <c r="T576" s="6"/>
      <c r="U576" s="6"/>
      <c r="V576" s="6"/>
      <c r="W576" s="6"/>
      <c r="X576" s="6"/>
      <c r="Y576" s="6"/>
      <c r="Z576" s="6"/>
    </row>
    <row r="577" ht="12.0" customHeight="1">
      <c r="A577" s="6"/>
      <c r="B577" s="6"/>
      <c r="C577" s="6"/>
      <c r="D577" s="7"/>
      <c r="E577" s="6"/>
      <c r="F577" s="6"/>
      <c r="G577" s="6"/>
      <c r="H577" s="6"/>
      <c r="I577" s="6"/>
      <c r="J577" s="6"/>
      <c r="K577" s="6"/>
      <c r="L577" s="6"/>
      <c r="M577" s="6"/>
      <c r="N577" s="6"/>
      <c r="O577" s="6"/>
      <c r="P577" s="6"/>
      <c r="Q577" s="6"/>
      <c r="R577" s="6"/>
      <c r="S577" s="6"/>
      <c r="T577" s="6"/>
      <c r="U577" s="6"/>
      <c r="V577" s="6"/>
      <c r="W577" s="6"/>
      <c r="X577" s="6"/>
      <c r="Y577" s="6"/>
      <c r="Z577" s="6"/>
    </row>
    <row r="578" ht="12.0" customHeight="1">
      <c r="A578" s="6"/>
      <c r="B578" s="6"/>
      <c r="C578" s="6"/>
      <c r="D578" s="7"/>
      <c r="E578" s="6"/>
      <c r="F578" s="6"/>
      <c r="G578" s="6"/>
      <c r="H578" s="6"/>
      <c r="I578" s="6"/>
      <c r="J578" s="6"/>
      <c r="K578" s="6"/>
      <c r="L578" s="6"/>
      <c r="M578" s="6"/>
      <c r="N578" s="6"/>
      <c r="O578" s="6"/>
      <c r="P578" s="6"/>
      <c r="Q578" s="6"/>
      <c r="R578" s="6"/>
      <c r="S578" s="6"/>
      <c r="T578" s="6"/>
      <c r="U578" s="6"/>
      <c r="V578" s="6"/>
      <c r="W578" s="6"/>
      <c r="X578" s="6"/>
      <c r="Y578" s="6"/>
      <c r="Z578" s="6"/>
    </row>
    <row r="579" ht="12.0" customHeight="1">
      <c r="A579" s="6"/>
      <c r="B579" s="6"/>
      <c r="C579" s="6"/>
      <c r="D579" s="7"/>
      <c r="E579" s="6"/>
      <c r="F579" s="6"/>
      <c r="G579" s="6"/>
      <c r="H579" s="6"/>
      <c r="I579" s="6"/>
      <c r="J579" s="6"/>
      <c r="K579" s="6"/>
      <c r="L579" s="6"/>
      <c r="M579" s="6"/>
      <c r="N579" s="6"/>
      <c r="O579" s="6"/>
      <c r="P579" s="6"/>
      <c r="Q579" s="6"/>
      <c r="R579" s="6"/>
      <c r="S579" s="6"/>
      <c r="T579" s="6"/>
      <c r="U579" s="6"/>
      <c r="V579" s="6"/>
      <c r="W579" s="6"/>
      <c r="X579" s="6"/>
      <c r="Y579" s="6"/>
      <c r="Z579" s="6"/>
    </row>
    <row r="580" ht="12.0" customHeight="1">
      <c r="A580" s="6"/>
      <c r="B580" s="6"/>
      <c r="C580" s="6"/>
      <c r="D580" s="7"/>
      <c r="E580" s="6"/>
      <c r="F580" s="6"/>
      <c r="G580" s="6"/>
      <c r="H580" s="6"/>
      <c r="I580" s="6"/>
      <c r="J580" s="6"/>
      <c r="K580" s="6"/>
      <c r="L580" s="6"/>
      <c r="M580" s="6"/>
      <c r="N580" s="6"/>
      <c r="O580" s="6"/>
      <c r="P580" s="6"/>
      <c r="Q580" s="6"/>
      <c r="R580" s="6"/>
      <c r="S580" s="6"/>
      <c r="T580" s="6"/>
      <c r="U580" s="6"/>
      <c r="V580" s="6"/>
      <c r="W580" s="6"/>
      <c r="X580" s="6"/>
      <c r="Y580" s="6"/>
      <c r="Z580" s="6"/>
    </row>
    <row r="581" ht="12.0" customHeight="1">
      <c r="A581" s="6"/>
      <c r="B581" s="6"/>
      <c r="C581" s="6"/>
      <c r="D581" s="7"/>
      <c r="E581" s="6"/>
      <c r="F581" s="6"/>
      <c r="G581" s="6"/>
      <c r="H581" s="6"/>
      <c r="I581" s="6"/>
      <c r="J581" s="6"/>
      <c r="K581" s="6"/>
      <c r="L581" s="6"/>
      <c r="M581" s="6"/>
      <c r="N581" s="6"/>
      <c r="O581" s="6"/>
      <c r="P581" s="6"/>
      <c r="Q581" s="6"/>
      <c r="R581" s="6"/>
      <c r="S581" s="6"/>
      <c r="T581" s="6"/>
      <c r="U581" s="6"/>
      <c r="V581" s="6"/>
      <c r="W581" s="6"/>
      <c r="X581" s="6"/>
      <c r="Y581" s="6"/>
      <c r="Z581" s="6"/>
    </row>
    <row r="582" ht="12.0" customHeight="1">
      <c r="A582" s="6"/>
      <c r="B582" s="6"/>
      <c r="C582" s="6"/>
      <c r="D582" s="7"/>
      <c r="E582" s="6"/>
      <c r="F582" s="6"/>
      <c r="G582" s="6"/>
      <c r="H582" s="6"/>
      <c r="I582" s="6"/>
      <c r="J582" s="6"/>
      <c r="K582" s="6"/>
      <c r="L582" s="6"/>
      <c r="M582" s="6"/>
      <c r="N582" s="6"/>
      <c r="O582" s="6"/>
      <c r="P582" s="6"/>
      <c r="Q582" s="6"/>
      <c r="R582" s="6"/>
      <c r="S582" s="6"/>
      <c r="T582" s="6"/>
      <c r="U582" s="6"/>
      <c r="V582" s="6"/>
      <c r="W582" s="6"/>
      <c r="X582" s="6"/>
      <c r="Y582" s="6"/>
      <c r="Z582" s="6"/>
    </row>
    <row r="583" ht="12.0" customHeight="1">
      <c r="A583" s="6"/>
      <c r="B583" s="6"/>
      <c r="C583" s="6"/>
      <c r="D583" s="7"/>
      <c r="E583" s="6"/>
      <c r="F583" s="6"/>
      <c r="G583" s="6"/>
      <c r="H583" s="6"/>
      <c r="I583" s="6"/>
      <c r="J583" s="6"/>
      <c r="K583" s="6"/>
      <c r="L583" s="6"/>
      <c r="M583" s="6"/>
      <c r="N583" s="6"/>
      <c r="O583" s="6"/>
      <c r="P583" s="6"/>
      <c r="Q583" s="6"/>
      <c r="R583" s="6"/>
      <c r="S583" s="6"/>
      <c r="T583" s="6"/>
      <c r="U583" s="6"/>
      <c r="V583" s="6"/>
      <c r="W583" s="6"/>
      <c r="X583" s="6"/>
      <c r="Y583" s="6"/>
      <c r="Z583" s="6"/>
    </row>
    <row r="584" ht="12.0" customHeight="1">
      <c r="A584" s="6"/>
      <c r="B584" s="6"/>
      <c r="C584" s="6"/>
      <c r="D584" s="7"/>
      <c r="E584" s="6"/>
      <c r="F584" s="6"/>
      <c r="G584" s="6"/>
      <c r="H584" s="6"/>
      <c r="I584" s="6"/>
      <c r="J584" s="6"/>
      <c r="K584" s="6"/>
      <c r="L584" s="6"/>
      <c r="M584" s="6"/>
      <c r="N584" s="6"/>
      <c r="O584" s="6"/>
      <c r="P584" s="6"/>
      <c r="Q584" s="6"/>
      <c r="R584" s="6"/>
      <c r="S584" s="6"/>
      <c r="T584" s="6"/>
      <c r="U584" s="6"/>
      <c r="V584" s="6"/>
      <c r="W584" s="6"/>
      <c r="X584" s="6"/>
      <c r="Y584" s="6"/>
      <c r="Z584" s="6"/>
    </row>
    <row r="585" ht="12.0" customHeight="1">
      <c r="A585" s="6"/>
      <c r="B585" s="6"/>
      <c r="C585" s="6"/>
      <c r="D585" s="7"/>
      <c r="E585" s="6"/>
      <c r="F585" s="6"/>
      <c r="G585" s="6"/>
      <c r="H585" s="6"/>
      <c r="I585" s="6"/>
      <c r="J585" s="6"/>
      <c r="K585" s="6"/>
      <c r="L585" s="6"/>
      <c r="M585" s="6"/>
      <c r="N585" s="6"/>
      <c r="O585" s="6"/>
      <c r="P585" s="6"/>
      <c r="Q585" s="6"/>
      <c r="R585" s="6"/>
      <c r="S585" s="6"/>
      <c r="T585" s="6"/>
      <c r="U585" s="6"/>
      <c r="V585" s="6"/>
      <c r="W585" s="6"/>
      <c r="X585" s="6"/>
      <c r="Y585" s="6"/>
      <c r="Z585" s="6"/>
    </row>
    <row r="586" ht="12.0" customHeight="1">
      <c r="A586" s="6"/>
      <c r="B586" s="6"/>
      <c r="C586" s="6"/>
      <c r="D586" s="7"/>
      <c r="E586" s="6"/>
      <c r="F586" s="6"/>
      <c r="G586" s="6"/>
      <c r="H586" s="6"/>
      <c r="I586" s="6"/>
      <c r="J586" s="6"/>
      <c r="K586" s="6"/>
      <c r="L586" s="6"/>
      <c r="M586" s="6"/>
      <c r="N586" s="6"/>
      <c r="O586" s="6"/>
      <c r="P586" s="6"/>
      <c r="Q586" s="6"/>
      <c r="R586" s="6"/>
      <c r="S586" s="6"/>
      <c r="T586" s="6"/>
      <c r="U586" s="6"/>
      <c r="V586" s="6"/>
      <c r="W586" s="6"/>
      <c r="X586" s="6"/>
      <c r="Y586" s="6"/>
      <c r="Z586" s="6"/>
    </row>
    <row r="587" ht="12.0" customHeight="1">
      <c r="A587" s="6"/>
      <c r="B587" s="6"/>
      <c r="C587" s="6"/>
      <c r="D587" s="7"/>
      <c r="E587" s="6"/>
      <c r="F587" s="6"/>
      <c r="G587" s="6"/>
      <c r="H587" s="6"/>
      <c r="I587" s="6"/>
      <c r="J587" s="6"/>
      <c r="K587" s="6"/>
      <c r="L587" s="6"/>
      <c r="M587" s="6"/>
      <c r="N587" s="6"/>
      <c r="O587" s="6"/>
      <c r="P587" s="6"/>
      <c r="Q587" s="6"/>
      <c r="R587" s="6"/>
      <c r="S587" s="6"/>
      <c r="T587" s="6"/>
      <c r="U587" s="6"/>
      <c r="V587" s="6"/>
      <c r="W587" s="6"/>
      <c r="X587" s="6"/>
      <c r="Y587" s="6"/>
      <c r="Z587" s="6"/>
    </row>
    <row r="588" ht="12.0" customHeight="1">
      <c r="A588" s="6"/>
      <c r="B588" s="6"/>
      <c r="C588" s="6"/>
      <c r="D588" s="7"/>
      <c r="E588" s="6"/>
      <c r="F588" s="6"/>
      <c r="G588" s="6"/>
      <c r="H588" s="6"/>
      <c r="I588" s="6"/>
      <c r="J588" s="6"/>
      <c r="K588" s="6"/>
      <c r="L588" s="6"/>
      <c r="M588" s="6"/>
      <c r="N588" s="6"/>
      <c r="O588" s="6"/>
      <c r="P588" s="6"/>
      <c r="Q588" s="6"/>
      <c r="R588" s="6"/>
      <c r="S588" s="6"/>
      <c r="T588" s="6"/>
      <c r="U588" s="6"/>
      <c r="V588" s="6"/>
      <c r="W588" s="6"/>
      <c r="X588" s="6"/>
      <c r="Y588" s="6"/>
      <c r="Z588" s="6"/>
    </row>
    <row r="589" ht="12.0" customHeight="1">
      <c r="A589" s="6"/>
      <c r="B589" s="6"/>
      <c r="C589" s="6"/>
      <c r="D589" s="7"/>
      <c r="E589" s="6"/>
      <c r="F589" s="6"/>
      <c r="G589" s="6"/>
      <c r="H589" s="6"/>
      <c r="I589" s="6"/>
      <c r="J589" s="6"/>
      <c r="K589" s="6"/>
      <c r="L589" s="6"/>
      <c r="M589" s="6"/>
      <c r="N589" s="6"/>
      <c r="O589" s="6"/>
      <c r="P589" s="6"/>
      <c r="Q589" s="6"/>
      <c r="R589" s="6"/>
      <c r="S589" s="6"/>
      <c r="T589" s="6"/>
      <c r="U589" s="6"/>
      <c r="V589" s="6"/>
      <c r="W589" s="6"/>
      <c r="X589" s="6"/>
      <c r="Y589" s="6"/>
      <c r="Z589" s="6"/>
    </row>
    <row r="590" ht="12.0" customHeight="1">
      <c r="A590" s="6"/>
      <c r="B590" s="6"/>
      <c r="C590" s="6"/>
      <c r="D590" s="7"/>
      <c r="E590" s="6"/>
      <c r="F590" s="6"/>
      <c r="G590" s="6"/>
      <c r="H590" s="6"/>
      <c r="I590" s="6"/>
      <c r="J590" s="6"/>
      <c r="K590" s="6"/>
      <c r="L590" s="6"/>
      <c r="M590" s="6"/>
      <c r="N590" s="6"/>
      <c r="O590" s="6"/>
      <c r="P590" s="6"/>
      <c r="Q590" s="6"/>
      <c r="R590" s="6"/>
      <c r="S590" s="6"/>
      <c r="T590" s="6"/>
      <c r="U590" s="6"/>
      <c r="V590" s="6"/>
      <c r="W590" s="6"/>
      <c r="X590" s="6"/>
      <c r="Y590" s="6"/>
      <c r="Z590" s="6"/>
    </row>
    <row r="591" ht="12.0" customHeight="1">
      <c r="A591" s="6"/>
      <c r="B591" s="6"/>
      <c r="C591" s="6"/>
      <c r="D591" s="7"/>
      <c r="E591" s="6"/>
      <c r="F591" s="6"/>
      <c r="G591" s="6"/>
      <c r="H591" s="6"/>
      <c r="I591" s="6"/>
      <c r="J591" s="6"/>
      <c r="K591" s="6"/>
      <c r="L591" s="6"/>
      <c r="M591" s="6"/>
      <c r="N591" s="6"/>
      <c r="O591" s="6"/>
      <c r="P591" s="6"/>
      <c r="Q591" s="6"/>
      <c r="R591" s="6"/>
      <c r="S591" s="6"/>
      <c r="T591" s="6"/>
      <c r="U591" s="6"/>
      <c r="V591" s="6"/>
      <c r="W591" s="6"/>
      <c r="X591" s="6"/>
      <c r="Y591" s="6"/>
      <c r="Z591" s="6"/>
    </row>
    <row r="592" ht="12.0" customHeight="1">
      <c r="A592" s="6"/>
      <c r="B592" s="6"/>
      <c r="C592" s="6"/>
      <c r="D592" s="7"/>
      <c r="E592" s="6"/>
      <c r="F592" s="6"/>
      <c r="G592" s="6"/>
      <c r="H592" s="6"/>
      <c r="I592" s="6"/>
      <c r="J592" s="6"/>
      <c r="K592" s="6"/>
      <c r="L592" s="6"/>
      <c r="M592" s="6"/>
      <c r="N592" s="6"/>
      <c r="O592" s="6"/>
      <c r="P592" s="6"/>
      <c r="Q592" s="6"/>
      <c r="R592" s="6"/>
      <c r="S592" s="6"/>
      <c r="T592" s="6"/>
      <c r="U592" s="6"/>
      <c r="V592" s="6"/>
      <c r="W592" s="6"/>
      <c r="X592" s="6"/>
      <c r="Y592" s="6"/>
      <c r="Z592" s="6"/>
    </row>
    <row r="593" ht="12.0" customHeight="1">
      <c r="A593" s="6"/>
      <c r="B593" s="6"/>
      <c r="C593" s="6"/>
      <c r="D593" s="7"/>
      <c r="E593" s="6"/>
      <c r="F593" s="6"/>
      <c r="G593" s="6"/>
      <c r="H593" s="6"/>
      <c r="I593" s="6"/>
      <c r="J593" s="6"/>
      <c r="K593" s="6"/>
      <c r="L593" s="6"/>
      <c r="M593" s="6"/>
      <c r="N593" s="6"/>
      <c r="O593" s="6"/>
      <c r="P593" s="6"/>
      <c r="Q593" s="6"/>
      <c r="R593" s="6"/>
      <c r="S593" s="6"/>
      <c r="T593" s="6"/>
      <c r="U593" s="6"/>
      <c r="V593" s="6"/>
      <c r="W593" s="6"/>
      <c r="X593" s="6"/>
      <c r="Y593" s="6"/>
      <c r="Z593" s="6"/>
    </row>
    <row r="594" ht="12.0" customHeight="1">
      <c r="A594" s="6"/>
      <c r="B594" s="6"/>
      <c r="C594" s="6"/>
      <c r="D594" s="7"/>
      <c r="E594" s="6"/>
      <c r="F594" s="6"/>
      <c r="G594" s="6"/>
      <c r="H594" s="6"/>
      <c r="I594" s="6"/>
      <c r="J594" s="6"/>
      <c r="K594" s="6"/>
      <c r="L594" s="6"/>
      <c r="M594" s="6"/>
      <c r="N594" s="6"/>
      <c r="O594" s="6"/>
      <c r="P594" s="6"/>
      <c r="Q594" s="6"/>
      <c r="R594" s="6"/>
      <c r="S594" s="6"/>
      <c r="T594" s="6"/>
      <c r="U594" s="6"/>
      <c r="V594" s="6"/>
      <c r="W594" s="6"/>
      <c r="X594" s="6"/>
      <c r="Y594" s="6"/>
      <c r="Z594" s="6"/>
    </row>
    <row r="595" ht="12.0" customHeight="1">
      <c r="A595" s="6"/>
      <c r="B595" s="6"/>
      <c r="C595" s="6"/>
      <c r="D595" s="7"/>
      <c r="E595" s="6"/>
      <c r="F595" s="6"/>
      <c r="G595" s="6"/>
      <c r="H595" s="6"/>
      <c r="I595" s="6"/>
      <c r="J595" s="6"/>
      <c r="K595" s="6"/>
      <c r="L595" s="6"/>
      <c r="M595" s="6"/>
      <c r="N595" s="6"/>
      <c r="O595" s="6"/>
      <c r="P595" s="6"/>
      <c r="Q595" s="6"/>
      <c r="R595" s="6"/>
      <c r="S595" s="6"/>
      <c r="T595" s="6"/>
      <c r="U595" s="6"/>
      <c r="V595" s="6"/>
      <c r="W595" s="6"/>
      <c r="X595" s="6"/>
      <c r="Y595" s="6"/>
      <c r="Z595" s="6"/>
    </row>
    <row r="596" ht="12.0" customHeight="1">
      <c r="A596" s="6"/>
      <c r="B596" s="6"/>
      <c r="C596" s="6"/>
      <c r="D596" s="7"/>
      <c r="E596" s="6"/>
      <c r="F596" s="6"/>
      <c r="G596" s="6"/>
      <c r="H596" s="6"/>
      <c r="I596" s="6"/>
      <c r="J596" s="6"/>
      <c r="K596" s="6"/>
      <c r="L596" s="6"/>
      <c r="M596" s="6"/>
      <c r="N596" s="6"/>
      <c r="O596" s="6"/>
      <c r="P596" s="6"/>
      <c r="Q596" s="6"/>
      <c r="R596" s="6"/>
      <c r="S596" s="6"/>
      <c r="T596" s="6"/>
      <c r="U596" s="6"/>
      <c r="V596" s="6"/>
      <c r="W596" s="6"/>
      <c r="X596" s="6"/>
      <c r="Y596" s="6"/>
      <c r="Z596" s="6"/>
    </row>
    <row r="597" ht="12.0" customHeight="1">
      <c r="A597" s="6"/>
      <c r="B597" s="6"/>
      <c r="C597" s="6"/>
      <c r="D597" s="7"/>
      <c r="E597" s="6"/>
      <c r="F597" s="6"/>
      <c r="G597" s="6"/>
      <c r="H597" s="6"/>
      <c r="I597" s="6"/>
      <c r="J597" s="6"/>
      <c r="K597" s="6"/>
      <c r="L597" s="6"/>
      <c r="M597" s="6"/>
      <c r="N597" s="6"/>
      <c r="O597" s="6"/>
      <c r="P597" s="6"/>
      <c r="Q597" s="6"/>
      <c r="R597" s="6"/>
      <c r="S597" s="6"/>
      <c r="T597" s="6"/>
      <c r="U597" s="6"/>
      <c r="V597" s="6"/>
      <c r="W597" s="6"/>
      <c r="X597" s="6"/>
      <c r="Y597" s="6"/>
      <c r="Z597" s="6"/>
    </row>
    <row r="598" ht="12.0" customHeight="1">
      <c r="A598" s="6"/>
      <c r="B598" s="6"/>
      <c r="C598" s="6"/>
      <c r="D598" s="7"/>
      <c r="E598" s="6"/>
      <c r="F598" s="6"/>
      <c r="G598" s="6"/>
      <c r="H598" s="6"/>
      <c r="I598" s="6"/>
      <c r="J598" s="6"/>
      <c r="K598" s="6"/>
      <c r="L598" s="6"/>
      <c r="M598" s="6"/>
      <c r="N598" s="6"/>
      <c r="O598" s="6"/>
      <c r="P598" s="6"/>
      <c r="Q598" s="6"/>
      <c r="R598" s="6"/>
      <c r="S598" s="6"/>
      <c r="T598" s="6"/>
      <c r="U598" s="6"/>
      <c r="V598" s="6"/>
      <c r="W598" s="6"/>
      <c r="X598" s="6"/>
      <c r="Y598" s="6"/>
      <c r="Z598" s="6"/>
    </row>
    <row r="599" ht="12.0" customHeight="1">
      <c r="A599" s="6"/>
      <c r="B599" s="6"/>
      <c r="C599" s="6"/>
      <c r="D599" s="7"/>
      <c r="E599" s="6"/>
      <c r="F599" s="6"/>
      <c r="G599" s="6"/>
      <c r="H599" s="6"/>
      <c r="I599" s="6"/>
      <c r="J599" s="6"/>
      <c r="K599" s="6"/>
      <c r="L599" s="6"/>
      <c r="M599" s="6"/>
      <c r="N599" s="6"/>
      <c r="O599" s="6"/>
      <c r="P599" s="6"/>
      <c r="Q599" s="6"/>
      <c r="R599" s="6"/>
      <c r="S599" s="6"/>
      <c r="T599" s="6"/>
      <c r="U599" s="6"/>
      <c r="V599" s="6"/>
      <c r="W599" s="6"/>
      <c r="X599" s="6"/>
      <c r="Y599" s="6"/>
      <c r="Z599" s="6"/>
    </row>
    <row r="600" ht="12.0" customHeight="1">
      <c r="A600" s="6"/>
      <c r="B600" s="6"/>
      <c r="C600" s="6"/>
      <c r="D600" s="7"/>
      <c r="E600" s="6"/>
      <c r="F600" s="6"/>
      <c r="G600" s="6"/>
      <c r="H600" s="6"/>
      <c r="I600" s="6"/>
      <c r="J600" s="6"/>
      <c r="K600" s="6"/>
      <c r="L600" s="6"/>
      <c r="M600" s="6"/>
      <c r="N600" s="6"/>
      <c r="O600" s="6"/>
      <c r="P600" s="6"/>
      <c r="Q600" s="6"/>
      <c r="R600" s="6"/>
      <c r="S600" s="6"/>
      <c r="T600" s="6"/>
      <c r="U600" s="6"/>
      <c r="V600" s="6"/>
      <c r="W600" s="6"/>
      <c r="X600" s="6"/>
      <c r="Y600" s="6"/>
      <c r="Z600" s="6"/>
    </row>
    <row r="601" ht="12.0" customHeight="1">
      <c r="A601" s="6"/>
      <c r="B601" s="6"/>
      <c r="C601" s="6"/>
      <c r="D601" s="7"/>
      <c r="E601" s="6"/>
      <c r="F601" s="6"/>
      <c r="G601" s="6"/>
      <c r="H601" s="6"/>
      <c r="I601" s="6"/>
      <c r="J601" s="6"/>
      <c r="K601" s="6"/>
      <c r="L601" s="6"/>
      <c r="M601" s="6"/>
      <c r="N601" s="6"/>
      <c r="O601" s="6"/>
      <c r="P601" s="6"/>
      <c r="Q601" s="6"/>
      <c r="R601" s="6"/>
      <c r="S601" s="6"/>
      <c r="T601" s="6"/>
      <c r="U601" s="6"/>
      <c r="V601" s="6"/>
      <c r="W601" s="6"/>
      <c r="X601" s="6"/>
      <c r="Y601" s="6"/>
      <c r="Z601" s="6"/>
    </row>
    <row r="602" ht="12.0" customHeight="1">
      <c r="A602" s="6"/>
      <c r="B602" s="6"/>
      <c r="C602" s="6"/>
      <c r="D602" s="7"/>
      <c r="E602" s="6"/>
      <c r="F602" s="6"/>
      <c r="G602" s="6"/>
      <c r="H602" s="6"/>
      <c r="I602" s="6"/>
      <c r="J602" s="6"/>
      <c r="K602" s="6"/>
      <c r="L602" s="6"/>
      <c r="M602" s="6"/>
      <c r="N602" s="6"/>
      <c r="O602" s="6"/>
      <c r="P602" s="6"/>
      <c r="Q602" s="6"/>
      <c r="R602" s="6"/>
      <c r="S602" s="6"/>
      <c r="T602" s="6"/>
      <c r="U602" s="6"/>
      <c r="V602" s="6"/>
      <c r="W602" s="6"/>
      <c r="X602" s="6"/>
      <c r="Y602" s="6"/>
      <c r="Z602" s="6"/>
    </row>
    <row r="603" ht="12.0" customHeight="1">
      <c r="A603" s="6"/>
      <c r="B603" s="6"/>
      <c r="C603" s="6"/>
      <c r="D603" s="7"/>
      <c r="E603" s="6"/>
      <c r="F603" s="6"/>
      <c r="G603" s="6"/>
      <c r="H603" s="6"/>
      <c r="I603" s="6"/>
      <c r="J603" s="6"/>
      <c r="K603" s="6"/>
      <c r="L603" s="6"/>
      <c r="M603" s="6"/>
      <c r="N603" s="6"/>
      <c r="O603" s="6"/>
      <c r="P603" s="6"/>
      <c r="Q603" s="6"/>
      <c r="R603" s="6"/>
      <c r="S603" s="6"/>
      <c r="T603" s="6"/>
      <c r="U603" s="6"/>
      <c r="V603" s="6"/>
      <c r="W603" s="6"/>
      <c r="X603" s="6"/>
      <c r="Y603" s="6"/>
      <c r="Z603" s="6"/>
    </row>
    <row r="604" ht="12.0" customHeight="1">
      <c r="A604" s="6"/>
      <c r="B604" s="6"/>
      <c r="C604" s="6"/>
      <c r="D604" s="7"/>
      <c r="E604" s="6"/>
      <c r="F604" s="6"/>
      <c r="G604" s="6"/>
      <c r="H604" s="6"/>
      <c r="I604" s="6"/>
      <c r="J604" s="6"/>
      <c r="K604" s="6"/>
      <c r="L604" s="6"/>
      <c r="M604" s="6"/>
      <c r="N604" s="6"/>
      <c r="O604" s="6"/>
      <c r="P604" s="6"/>
      <c r="Q604" s="6"/>
      <c r="R604" s="6"/>
      <c r="S604" s="6"/>
      <c r="T604" s="6"/>
      <c r="U604" s="6"/>
      <c r="V604" s="6"/>
      <c r="W604" s="6"/>
      <c r="X604" s="6"/>
      <c r="Y604" s="6"/>
      <c r="Z604" s="6"/>
    </row>
    <row r="605" ht="12.0" customHeight="1">
      <c r="A605" s="6"/>
      <c r="B605" s="6"/>
      <c r="C605" s="6"/>
      <c r="D605" s="7"/>
      <c r="E605" s="6"/>
      <c r="F605" s="6"/>
      <c r="G605" s="6"/>
      <c r="H605" s="6"/>
      <c r="I605" s="6"/>
      <c r="J605" s="6"/>
      <c r="K605" s="6"/>
      <c r="L605" s="6"/>
      <c r="M605" s="6"/>
      <c r="N605" s="6"/>
      <c r="O605" s="6"/>
      <c r="P605" s="6"/>
      <c r="Q605" s="6"/>
      <c r="R605" s="6"/>
      <c r="S605" s="6"/>
      <c r="T605" s="6"/>
      <c r="U605" s="6"/>
      <c r="V605" s="6"/>
      <c r="W605" s="6"/>
      <c r="X605" s="6"/>
      <c r="Y605" s="6"/>
      <c r="Z605" s="6"/>
    </row>
    <row r="606" ht="12.0" customHeight="1">
      <c r="A606" s="6"/>
      <c r="B606" s="6"/>
      <c r="C606" s="6"/>
      <c r="D606" s="7"/>
      <c r="E606" s="6"/>
      <c r="F606" s="6"/>
      <c r="G606" s="6"/>
      <c r="H606" s="6"/>
      <c r="I606" s="6"/>
      <c r="J606" s="6"/>
      <c r="K606" s="6"/>
      <c r="L606" s="6"/>
      <c r="M606" s="6"/>
      <c r="N606" s="6"/>
      <c r="O606" s="6"/>
      <c r="P606" s="6"/>
      <c r="Q606" s="6"/>
      <c r="R606" s="6"/>
      <c r="S606" s="6"/>
      <c r="T606" s="6"/>
      <c r="U606" s="6"/>
      <c r="V606" s="6"/>
      <c r="W606" s="6"/>
      <c r="X606" s="6"/>
      <c r="Y606" s="6"/>
      <c r="Z606" s="6"/>
    </row>
    <row r="607" ht="12.0" customHeight="1">
      <c r="A607" s="6"/>
      <c r="B607" s="6"/>
      <c r="C607" s="6"/>
      <c r="D607" s="7"/>
      <c r="E607" s="6"/>
      <c r="F607" s="6"/>
      <c r="G607" s="6"/>
      <c r="H607" s="6"/>
      <c r="I607" s="6"/>
      <c r="J607" s="6"/>
      <c r="K607" s="6"/>
      <c r="L607" s="6"/>
      <c r="M607" s="6"/>
      <c r="N607" s="6"/>
      <c r="O607" s="6"/>
      <c r="P607" s="6"/>
      <c r="Q607" s="6"/>
      <c r="R607" s="6"/>
      <c r="S607" s="6"/>
      <c r="T607" s="6"/>
      <c r="U607" s="6"/>
      <c r="V607" s="6"/>
      <c r="W607" s="6"/>
      <c r="X607" s="6"/>
      <c r="Y607" s="6"/>
      <c r="Z607" s="6"/>
    </row>
    <row r="608" ht="12.0" customHeight="1">
      <c r="A608" s="6"/>
      <c r="B608" s="6"/>
      <c r="C608" s="6"/>
      <c r="D608" s="7"/>
      <c r="E608" s="6"/>
      <c r="F608" s="6"/>
      <c r="G608" s="6"/>
      <c r="H608" s="6"/>
      <c r="I608" s="6"/>
      <c r="J608" s="6"/>
      <c r="K608" s="6"/>
      <c r="L608" s="6"/>
      <c r="M608" s="6"/>
      <c r="N608" s="6"/>
      <c r="O608" s="6"/>
      <c r="P608" s="6"/>
      <c r="Q608" s="6"/>
      <c r="R608" s="6"/>
      <c r="S608" s="6"/>
      <c r="T608" s="6"/>
      <c r="U608" s="6"/>
      <c r="V608" s="6"/>
      <c r="W608" s="6"/>
      <c r="X608" s="6"/>
      <c r="Y608" s="6"/>
      <c r="Z608" s="6"/>
    </row>
    <row r="609" ht="12.0" customHeight="1">
      <c r="A609" s="6"/>
      <c r="B609" s="6"/>
      <c r="C609" s="6"/>
      <c r="D609" s="7"/>
      <c r="E609" s="6"/>
      <c r="F609" s="6"/>
      <c r="G609" s="6"/>
      <c r="H609" s="6"/>
      <c r="I609" s="6"/>
      <c r="J609" s="6"/>
      <c r="K609" s="6"/>
      <c r="L609" s="6"/>
      <c r="M609" s="6"/>
      <c r="N609" s="6"/>
      <c r="O609" s="6"/>
      <c r="P609" s="6"/>
      <c r="Q609" s="6"/>
      <c r="R609" s="6"/>
      <c r="S609" s="6"/>
      <c r="T609" s="6"/>
      <c r="U609" s="6"/>
      <c r="V609" s="6"/>
      <c r="W609" s="6"/>
      <c r="X609" s="6"/>
      <c r="Y609" s="6"/>
      <c r="Z609" s="6"/>
    </row>
    <row r="610" ht="12.0" customHeight="1">
      <c r="A610" s="6"/>
      <c r="B610" s="6"/>
      <c r="C610" s="6"/>
      <c r="D610" s="7"/>
      <c r="E610" s="6"/>
      <c r="F610" s="6"/>
      <c r="G610" s="6"/>
      <c r="H610" s="6"/>
      <c r="I610" s="6"/>
      <c r="J610" s="6"/>
      <c r="K610" s="6"/>
      <c r="L610" s="6"/>
      <c r="M610" s="6"/>
      <c r="N610" s="6"/>
      <c r="O610" s="6"/>
      <c r="P610" s="6"/>
      <c r="Q610" s="6"/>
      <c r="R610" s="6"/>
      <c r="S610" s="6"/>
      <c r="T610" s="6"/>
      <c r="U610" s="6"/>
      <c r="V610" s="6"/>
      <c r="W610" s="6"/>
      <c r="X610" s="6"/>
      <c r="Y610" s="6"/>
      <c r="Z610" s="6"/>
    </row>
    <row r="611" ht="12.0" customHeight="1">
      <c r="A611" s="6"/>
      <c r="B611" s="6"/>
      <c r="C611" s="6"/>
      <c r="D611" s="7"/>
      <c r="E611" s="6"/>
      <c r="F611" s="6"/>
      <c r="G611" s="6"/>
      <c r="H611" s="6"/>
      <c r="I611" s="6"/>
      <c r="J611" s="6"/>
      <c r="K611" s="6"/>
      <c r="L611" s="6"/>
      <c r="M611" s="6"/>
      <c r="N611" s="6"/>
      <c r="O611" s="6"/>
      <c r="P611" s="6"/>
      <c r="Q611" s="6"/>
      <c r="R611" s="6"/>
      <c r="S611" s="6"/>
      <c r="T611" s="6"/>
      <c r="U611" s="6"/>
      <c r="V611" s="6"/>
      <c r="W611" s="6"/>
      <c r="X611" s="6"/>
      <c r="Y611" s="6"/>
      <c r="Z611" s="6"/>
    </row>
    <row r="612" ht="12.0" customHeight="1">
      <c r="A612" s="6"/>
      <c r="B612" s="6"/>
      <c r="C612" s="6"/>
      <c r="D612" s="7"/>
      <c r="E612" s="6"/>
      <c r="F612" s="6"/>
      <c r="G612" s="6"/>
      <c r="H612" s="6"/>
      <c r="I612" s="6"/>
      <c r="J612" s="6"/>
      <c r="K612" s="6"/>
      <c r="L612" s="6"/>
      <c r="M612" s="6"/>
      <c r="N612" s="6"/>
      <c r="O612" s="6"/>
      <c r="P612" s="6"/>
      <c r="Q612" s="6"/>
      <c r="R612" s="6"/>
      <c r="S612" s="6"/>
      <c r="T612" s="6"/>
      <c r="U612" s="6"/>
      <c r="V612" s="6"/>
      <c r="W612" s="6"/>
      <c r="X612" s="6"/>
      <c r="Y612" s="6"/>
      <c r="Z612" s="6"/>
    </row>
    <row r="613" ht="12.0" customHeight="1">
      <c r="A613" s="6"/>
      <c r="B613" s="6"/>
      <c r="C613" s="6"/>
      <c r="D613" s="7"/>
      <c r="E613" s="6"/>
      <c r="F613" s="6"/>
      <c r="G613" s="6"/>
      <c r="H613" s="6"/>
      <c r="I613" s="6"/>
      <c r="J613" s="6"/>
      <c r="K613" s="6"/>
      <c r="L613" s="6"/>
      <c r="M613" s="6"/>
      <c r="N613" s="6"/>
      <c r="O613" s="6"/>
      <c r="P613" s="6"/>
      <c r="Q613" s="6"/>
      <c r="R613" s="6"/>
      <c r="S613" s="6"/>
      <c r="T613" s="6"/>
      <c r="U613" s="6"/>
      <c r="V613" s="6"/>
      <c r="W613" s="6"/>
      <c r="X613" s="6"/>
      <c r="Y613" s="6"/>
      <c r="Z613" s="6"/>
    </row>
    <row r="614" ht="12.0" customHeight="1">
      <c r="A614" s="6"/>
      <c r="B614" s="6"/>
      <c r="C614" s="6"/>
      <c r="D614" s="7"/>
      <c r="E614" s="6"/>
      <c r="F614" s="6"/>
      <c r="G614" s="6"/>
      <c r="H614" s="6"/>
      <c r="I614" s="6"/>
      <c r="J614" s="6"/>
      <c r="K614" s="6"/>
      <c r="L614" s="6"/>
      <c r="M614" s="6"/>
      <c r="N614" s="6"/>
      <c r="O614" s="6"/>
      <c r="P614" s="6"/>
      <c r="Q614" s="6"/>
      <c r="R614" s="6"/>
      <c r="S614" s="6"/>
      <c r="T614" s="6"/>
      <c r="U614" s="6"/>
      <c r="V614" s="6"/>
      <c r="W614" s="6"/>
      <c r="X614" s="6"/>
      <c r="Y614" s="6"/>
      <c r="Z614" s="6"/>
    </row>
    <row r="615" ht="12.0" customHeight="1">
      <c r="A615" s="6"/>
      <c r="B615" s="6"/>
      <c r="C615" s="6"/>
      <c r="D615" s="7"/>
      <c r="E615" s="6"/>
      <c r="F615" s="6"/>
      <c r="G615" s="6"/>
      <c r="H615" s="6"/>
      <c r="I615" s="6"/>
      <c r="J615" s="6"/>
      <c r="K615" s="6"/>
      <c r="L615" s="6"/>
      <c r="M615" s="6"/>
      <c r="N615" s="6"/>
      <c r="O615" s="6"/>
      <c r="P615" s="6"/>
      <c r="Q615" s="6"/>
      <c r="R615" s="6"/>
      <c r="S615" s="6"/>
      <c r="T615" s="6"/>
      <c r="U615" s="6"/>
      <c r="V615" s="6"/>
      <c r="W615" s="6"/>
      <c r="X615" s="6"/>
      <c r="Y615" s="6"/>
      <c r="Z615" s="6"/>
    </row>
    <row r="616" ht="12.0" customHeight="1">
      <c r="A616" s="6"/>
      <c r="B616" s="6"/>
      <c r="C616" s="6"/>
      <c r="D616" s="7"/>
      <c r="E616" s="6"/>
      <c r="F616" s="6"/>
      <c r="G616" s="6"/>
      <c r="H616" s="6"/>
      <c r="I616" s="6"/>
      <c r="J616" s="6"/>
      <c r="K616" s="6"/>
      <c r="L616" s="6"/>
      <c r="M616" s="6"/>
      <c r="N616" s="6"/>
      <c r="O616" s="6"/>
      <c r="P616" s="6"/>
      <c r="Q616" s="6"/>
      <c r="R616" s="6"/>
      <c r="S616" s="6"/>
      <c r="T616" s="6"/>
      <c r="U616" s="6"/>
      <c r="V616" s="6"/>
      <c r="W616" s="6"/>
      <c r="X616" s="6"/>
      <c r="Y616" s="6"/>
      <c r="Z616" s="6"/>
    </row>
    <row r="617" ht="12.0" customHeight="1">
      <c r="A617" s="6"/>
      <c r="B617" s="6"/>
      <c r="C617" s="6"/>
      <c r="D617" s="7"/>
      <c r="E617" s="6"/>
      <c r="F617" s="6"/>
      <c r="G617" s="6"/>
      <c r="H617" s="6"/>
      <c r="I617" s="6"/>
      <c r="J617" s="6"/>
      <c r="K617" s="6"/>
      <c r="L617" s="6"/>
      <c r="M617" s="6"/>
      <c r="N617" s="6"/>
      <c r="O617" s="6"/>
      <c r="P617" s="6"/>
      <c r="Q617" s="6"/>
      <c r="R617" s="6"/>
      <c r="S617" s="6"/>
      <c r="T617" s="6"/>
      <c r="U617" s="6"/>
      <c r="V617" s="6"/>
      <c r="W617" s="6"/>
      <c r="X617" s="6"/>
      <c r="Y617" s="6"/>
      <c r="Z617" s="6"/>
    </row>
    <row r="618" ht="12.0" customHeight="1">
      <c r="A618" s="6"/>
      <c r="B618" s="6"/>
      <c r="C618" s="6"/>
      <c r="D618" s="7"/>
      <c r="E618" s="6"/>
      <c r="F618" s="6"/>
      <c r="G618" s="6"/>
      <c r="H618" s="6"/>
      <c r="I618" s="6"/>
      <c r="J618" s="6"/>
      <c r="K618" s="6"/>
      <c r="L618" s="6"/>
      <c r="M618" s="6"/>
      <c r="N618" s="6"/>
      <c r="O618" s="6"/>
      <c r="P618" s="6"/>
      <c r="Q618" s="6"/>
      <c r="R618" s="6"/>
      <c r="S618" s="6"/>
      <c r="T618" s="6"/>
      <c r="U618" s="6"/>
      <c r="V618" s="6"/>
      <c r="W618" s="6"/>
      <c r="X618" s="6"/>
      <c r="Y618" s="6"/>
      <c r="Z618" s="6"/>
    </row>
    <row r="619" ht="12.0" customHeight="1">
      <c r="A619" s="6"/>
      <c r="B619" s="6"/>
      <c r="C619" s="6"/>
      <c r="D619" s="7"/>
      <c r="E619" s="6"/>
      <c r="F619" s="6"/>
      <c r="G619" s="6"/>
      <c r="H619" s="6"/>
      <c r="I619" s="6"/>
      <c r="J619" s="6"/>
      <c r="K619" s="6"/>
      <c r="L619" s="6"/>
      <c r="M619" s="6"/>
      <c r="N619" s="6"/>
      <c r="O619" s="6"/>
      <c r="P619" s="6"/>
      <c r="Q619" s="6"/>
      <c r="R619" s="6"/>
      <c r="S619" s="6"/>
      <c r="T619" s="6"/>
      <c r="U619" s="6"/>
      <c r="V619" s="6"/>
      <c r="W619" s="6"/>
      <c r="X619" s="6"/>
      <c r="Y619" s="6"/>
      <c r="Z619" s="6"/>
    </row>
    <row r="620" ht="12.0" customHeight="1">
      <c r="A620" s="6"/>
      <c r="B620" s="6"/>
      <c r="C620" s="6"/>
      <c r="D620" s="7"/>
      <c r="E620" s="6"/>
      <c r="F620" s="6"/>
      <c r="G620" s="6"/>
      <c r="H620" s="6"/>
      <c r="I620" s="6"/>
      <c r="J620" s="6"/>
      <c r="K620" s="6"/>
      <c r="L620" s="6"/>
      <c r="M620" s="6"/>
      <c r="N620" s="6"/>
      <c r="O620" s="6"/>
      <c r="P620" s="6"/>
      <c r="Q620" s="6"/>
      <c r="R620" s="6"/>
      <c r="S620" s="6"/>
      <c r="T620" s="6"/>
      <c r="U620" s="6"/>
      <c r="V620" s="6"/>
      <c r="W620" s="6"/>
      <c r="X620" s="6"/>
      <c r="Y620" s="6"/>
      <c r="Z620" s="6"/>
    </row>
    <row r="621" ht="12.0" customHeight="1">
      <c r="A621" s="6"/>
      <c r="B621" s="6"/>
      <c r="C621" s="6"/>
      <c r="D621" s="7"/>
      <c r="E621" s="6"/>
      <c r="F621" s="6"/>
      <c r="G621" s="6"/>
      <c r="H621" s="6"/>
      <c r="I621" s="6"/>
      <c r="J621" s="6"/>
      <c r="K621" s="6"/>
      <c r="L621" s="6"/>
      <c r="M621" s="6"/>
      <c r="N621" s="6"/>
      <c r="O621" s="6"/>
      <c r="P621" s="6"/>
      <c r="Q621" s="6"/>
      <c r="R621" s="6"/>
      <c r="S621" s="6"/>
      <c r="T621" s="6"/>
      <c r="U621" s="6"/>
      <c r="V621" s="6"/>
      <c r="W621" s="6"/>
      <c r="X621" s="6"/>
      <c r="Y621" s="6"/>
      <c r="Z621" s="6"/>
    </row>
    <row r="622" ht="12.0" customHeight="1">
      <c r="A622" s="6"/>
      <c r="B622" s="6"/>
      <c r="C622" s="6"/>
      <c r="D622" s="7"/>
      <c r="E622" s="6"/>
      <c r="F622" s="6"/>
      <c r="G622" s="6"/>
      <c r="H622" s="6"/>
      <c r="I622" s="6"/>
      <c r="J622" s="6"/>
      <c r="K622" s="6"/>
      <c r="L622" s="6"/>
      <c r="M622" s="6"/>
      <c r="N622" s="6"/>
      <c r="O622" s="6"/>
      <c r="P622" s="6"/>
      <c r="Q622" s="6"/>
      <c r="R622" s="6"/>
      <c r="S622" s="6"/>
      <c r="T622" s="6"/>
      <c r="U622" s="6"/>
      <c r="V622" s="6"/>
      <c r="W622" s="6"/>
      <c r="X622" s="6"/>
      <c r="Y622" s="6"/>
      <c r="Z622" s="6"/>
    </row>
    <row r="623" ht="12.0" customHeight="1">
      <c r="A623" s="6"/>
      <c r="B623" s="6"/>
      <c r="C623" s="6"/>
      <c r="D623" s="7"/>
      <c r="E623" s="6"/>
      <c r="F623" s="6"/>
      <c r="G623" s="6"/>
      <c r="H623" s="6"/>
      <c r="I623" s="6"/>
      <c r="J623" s="6"/>
      <c r="K623" s="6"/>
      <c r="L623" s="6"/>
      <c r="M623" s="6"/>
      <c r="N623" s="6"/>
      <c r="O623" s="6"/>
      <c r="P623" s="6"/>
      <c r="Q623" s="6"/>
      <c r="R623" s="6"/>
      <c r="S623" s="6"/>
      <c r="T623" s="6"/>
      <c r="U623" s="6"/>
      <c r="V623" s="6"/>
      <c r="W623" s="6"/>
      <c r="X623" s="6"/>
      <c r="Y623" s="6"/>
      <c r="Z623" s="6"/>
    </row>
    <row r="624" ht="12.0" customHeight="1">
      <c r="A624" s="6"/>
      <c r="B624" s="6"/>
      <c r="C624" s="6"/>
      <c r="D624" s="7"/>
      <c r="E624" s="6"/>
      <c r="F624" s="6"/>
      <c r="G624" s="6"/>
      <c r="H624" s="6"/>
      <c r="I624" s="6"/>
      <c r="J624" s="6"/>
      <c r="K624" s="6"/>
      <c r="L624" s="6"/>
      <c r="M624" s="6"/>
      <c r="N624" s="6"/>
      <c r="O624" s="6"/>
      <c r="P624" s="6"/>
      <c r="Q624" s="6"/>
      <c r="R624" s="6"/>
      <c r="S624" s="6"/>
      <c r="T624" s="6"/>
      <c r="U624" s="6"/>
      <c r="V624" s="6"/>
      <c r="W624" s="6"/>
      <c r="X624" s="6"/>
      <c r="Y624" s="6"/>
      <c r="Z624" s="6"/>
    </row>
    <row r="625" ht="12.0" customHeight="1">
      <c r="A625" s="6"/>
      <c r="B625" s="6"/>
      <c r="C625" s="6"/>
      <c r="D625" s="7"/>
      <c r="E625" s="6"/>
      <c r="F625" s="6"/>
      <c r="G625" s="6"/>
      <c r="H625" s="6"/>
      <c r="I625" s="6"/>
      <c r="J625" s="6"/>
      <c r="K625" s="6"/>
      <c r="L625" s="6"/>
      <c r="M625" s="6"/>
      <c r="N625" s="6"/>
      <c r="O625" s="6"/>
      <c r="P625" s="6"/>
      <c r="Q625" s="6"/>
      <c r="R625" s="6"/>
      <c r="S625" s="6"/>
      <c r="T625" s="6"/>
      <c r="U625" s="6"/>
      <c r="V625" s="6"/>
      <c r="W625" s="6"/>
      <c r="X625" s="6"/>
      <c r="Y625" s="6"/>
      <c r="Z625" s="6"/>
    </row>
    <row r="626" ht="12.0" customHeight="1">
      <c r="A626" s="6"/>
      <c r="B626" s="6"/>
      <c r="C626" s="6"/>
      <c r="D626" s="7"/>
      <c r="E626" s="6"/>
      <c r="F626" s="6"/>
      <c r="G626" s="6"/>
      <c r="H626" s="6"/>
      <c r="I626" s="6"/>
      <c r="J626" s="6"/>
      <c r="K626" s="6"/>
      <c r="L626" s="6"/>
      <c r="M626" s="6"/>
      <c r="N626" s="6"/>
      <c r="O626" s="6"/>
      <c r="P626" s="6"/>
      <c r="Q626" s="6"/>
      <c r="R626" s="6"/>
      <c r="S626" s="6"/>
      <c r="T626" s="6"/>
      <c r="U626" s="6"/>
      <c r="V626" s="6"/>
      <c r="W626" s="6"/>
      <c r="X626" s="6"/>
      <c r="Y626" s="6"/>
      <c r="Z626" s="6"/>
    </row>
    <row r="627" ht="12.0" customHeight="1">
      <c r="A627" s="6"/>
      <c r="B627" s="6"/>
      <c r="C627" s="6"/>
      <c r="D627" s="7"/>
      <c r="E627" s="6"/>
      <c r="F627" s="6"/>
      <c r="G627" s="6"/>
      <c r="H627" s="6"/>
      <c r="I627" s="6"/>
      <c r="J627" s="6"/>
      <c r="K627" s="6"/>
      <c r="L627" s="6"/>
      <c r="M627" s="6"/>
      <c r="N627" s="6"/>
      <c r="O627" s="6"/>
      <c r="P627" s="6"/>
      <c r="Q627" s="6"/>
      <c r="R627" s="6"/>
      <c r="S627" s="6"/>
      <c r="T627" s="6"/>
      <c r="U627" s="6"/>
      <c r="V627" s="6"/>
      <c r="W627" s="6"/>
      <c r="X627" s="6"/>
      <c r="Y627" s="6"/>
      <c r="Z627" s="6"/>
    </row>
    <row r="628" ht="12.0" customHeight="1">
      <c r="A628" s="6"/>
      <c r="B628" s="6"/>
      <c r="C628" s="6"/>
      <c r="D628" s="7"/>
      <c r="E628" s="6"/>
      <c r="F628" s="6"/>
      <c r="G628" s="6"/>
      <c r="H628" s="6"/>
      <c r="I628" s="6"/>
      <c r="J628" s="6"/>
      <c r="K628" s="6"/>
      <c r="L628" s="6"/>
      <c r="M628" s="6"/>
      <c r="N628" s="6"/>
      <c r="O628" s="6"/>
      <c r="P628" s="6"/>
      <c r="Q628" s="6"/>
      <c r="R628" s="6"/>
      <c r="S628" s="6"/>
      <c r="T628" s="6"/>
      <c r="U628" s="6"/>
      <c r="V628" s="6"/>
      <c r="W628" s="6"/>
      <c r="X628" s="6"/>
      <c r="Y628" s="6"/>
      <c r="Z628" s="6"/>
    </row>
    <row r="629" ht="12.0" customHeight="1">
      <c r="A629" s="6"/>
      <c r="B629" s="6"/>
      <c r="C629" s="6"/>
      <c r="D629" s="7"/>
      <c r="E629" s="6"/>
      <c r="F629" s="6"/>
      <c r="G629" s="6"/>
      <c r="H629" s="6"/>
      <c r="I629" s="6"/>
      <c r="J629" s="6"/>
      <c r="K629" s="6"/>
      <c r="L629" s="6"/>
      <c r="M629" s="6"/>
      <c r="N629" s="6"/>
      <c r="O629" s="6"/>
      <c r="P629" s="6"/>
      <c r="Q629" s="6"/>
      <c r="R629" s="6"/>
      <c r="S629" s="6"/>
      <c r="T629" s="6"/>
      <c r="U629" s="6"/>
      <c r="V629" s="6"/>
      <c r="W629" s="6"/>
      <c r="X629" s="6"/>
      <c r="Y629" s="6"/>
      <c r="Z629" s="6"/>
    </row>
    <row r="630" ht="12.0" customHeight="1">
      <c r="A630" s="6"/>
      <c r="B630" s="6"/>
      <c r="C630" s="6"/>
      <c r="D630" s="7"/>
      <c r="E630" s="6"/>
      <c r="F630" s="6"/>
      <c r="G630" s="6"/>
      <c r="H630" s="6"/>
      <c r="I630" s="6"/>
      <c r="J630" s="6"/>
      <c r="K630" s="6"/>
      <c r="L630" s="6"/>
      <c r="M630" s="6"/>
      <c r="N630" s="6"/>
      <c r="O630" s="6"/>
      <c r="P630" s="6"/>
      <c r="Q630" s="6"/>
      <c r="R630" s="6"/>
      <c r="S630" s="6"/>
      <c r="T630" s="6"/>
      <c r="U630" s="6"/>
      <c r="V630" s="6"/>
      <c r="W630" s="6"/>
      <c r="X630" s="6"/>
      <c r="Y630" s="6"/>
      <c r="Z630" s="6"/>
    </row>
    <row r="631" ht="12.0" customHeight="1">
      <c r="A631" s="6"/>
      <c r="B631" s="6"/>
      <c r="C631" s="6"/>
      <c r="D631" s="7"/>
      <c r="E631" s="6"/>
      <c r="F631" s="6"/>
      <c r="G631" s="6"/>
      <c r="H631" s="6"/>
      <c r="I631" s="6"/>
      <c r="J631" s="6"/>
      <c r="K631" s="6"/>
      <c r="L631" s="6"/>
      <c r="M631" s="6"/>
      <c r="N631" s="6"/>
      <c r="O631" s="6"/>
      <c r="P631" s="6"/>
      <c r="Q631" s="6"/>
      <c r="R631" s="6"/>
      <c r="S631" s="6"/>
      <c r="T631" s="6"/>
      <c r="U631" s="6"/>
      <c r="V631" s="6"/>
      <c r="W631" s="6"/>
      <c r="X631" s="6"/>
      <c r="Y631" s="6"/>
      <c r="Z631" s="6"/>
    </row>
    <row r="632" ht="12.0" customHeight="1">
      <c r="A632" s="6"/>
      <c r="B632" s="6"/>
      <c r="C632" s="6"/>
      <c r="D632" s="7"/>
      <c r="E632" s="6"/>
      <c r="F632" s="6"/>
      <c r="G632" s="6"/>
      <c r="H632" s="6"/>
      <c r="I632" s="6"/>
      <c r="J632" s="6"/>
      <c r="K632" s="6"/>
      <c r="L632" s="6"/>
      <c r="M632" s="6"/>
      <c r="N632" s="6"/>
      <c r="O632" s="6"/>
      <c r="P632" s="6"/>
      <c r="Q632" s="6"/>
      <c r="R632" s="6"/>
      <c r="S632" s="6"/>
      <c r="T632" s="6"/>
      <c r="U632" s="6"/>
      <c r="V632" s="6"/>
      <c r="W632" s="6"/>
      <c r="X632" s="6"/>
      <c r="Y632" s="6"/>
      <c r="Z632" s="6"/>
    </row>
    <row r="633" ht="12.0" customHeight="1">
      <c r="A633" s="6"/>
      <c r="B633" s="6"/>
      <c r="C633" s="6"/>
      <c r="D633" s="7"/>
      <c r="E633" s="6"/>
      <c r="F633" s="6"/>
      <c r="G633" s="6"/>
      <c r="H633" s="6"/>
      <c r="I633" s="6"/>
      <c r="J633" s="6"/>
      <c r="K633" s="6"/>
      <c r="L633" s="6"/>
      <c r="M633" s="6"/>
      <c r="N633" s="6"/>
      <c r="O633" s="6"/>
      <c r="P633" s="6"/>
      <c r="Q633" s="6"/>
      <c r="R633" s="6"/>
      <c r="S633" s="6"/>
      <c r="T633" s="6"/>
      <c r="U633" s="6"/>
      <c r="V633" s="6"/>
      <c r="W633" s="6"/>
      <c r="X633" s="6"/>
      <c r="Y633" s="6"/>
      <c r="Z633" s="6"/>
    </row>
    <row r="634" ht="12.0" customHeight="1">
      <c r="A634" s="6"/>
      <c r="B634" s="6"/>
      <c r="C634" s="6"/>
      <c r="D634" s="7"/>
      <c r="E634" s="6"/>
      <c r="F634" s="6"/>
      <c r="G634" s="6"/>
      <c r="H634" s="6"/>
      <c r="I634" s="6"/>
      <c r="J634" s="6"/>
      <c r="K634" s="6"/>
      <c r="L634" s="6"/>
      <c r="M634" s="6"/>
      <c r="N634" s="6"/>
      <c r="O634" s="6"/>
      <c r="P634" s="6"/>
      <c r="Q634" s="6"/>
      <c r="R634" s="6"/>
      <c r="S634" s="6"/>
      <c r="T634" s="6"/>
      <c r="U634" s="6"/>
      <c r="V634" s="6"/>
      <c r="W634" s="6"/>
      <c r="X634" s="6"/>
      <c r="Y634" s="6"/>
      <c r="Z634" s="6"/>
    </row>
    <row r="635" ht="12.0" customHeight="1">
      <c r="A635" s="6"/>
      <c r="B635" s="6"/>
      <c r="C635" s="6"/>
      <c r="D635" s="7"/>
      <c r="E635" s="6"/>
      <c r="F635" s="6"/>
      <c r="G635" s="6"/>
      <c r="H635" s="6"/>
      <c r="I635" s="6"/>
      <c r="J635" s="6"/>
      <c r="K635" s="6"/>
      <c r="L635" s="6"/>
      <c r="M635" s="6"/>
      <c r="N635" s="6"/>
      <c r="O635" s="6"/>
      <c r="P635" s="6"/>
      <c r="Q635" s="6"/>
      <c r="R635" s="6"/>
      <c r="S635" s="6"/>
      <c r="T635" s="6"/>
      <c r="U635" s="6"/>
      <c r="V635" s="6"/>
      <c r="W635" s="6"/>
      <c r="X635" s="6"/>
      <c r="Y635" s="6"/>
      <c r="Z635" s="6"/>
    </row>
    <row r="636" ht="12.0" customHeight="1">
      <c r="A636" s="6"/>
      <c r="B636" s="6"/>
      <c r="C636" s="6"/>
      <c r="D636" s="7"/>
      <c r="E636" s="6"/>
      <c r="F636" s="6"/>
      <c r="G636" s="6"/>
      <c r="H636" s="6"/>
      <c r="I636" s="6"/>
      <c r="J636" s="6"/>
      <c r="K636" s="6"/>
      <c r="L636" s="6"/>
      <c r="M636" s="6"/>
      <c r="N636" s="6"/>
      <c r="O636" s="6"/>
      <c r="P636" s="6"/>
      <c r="Q636" s="6"/>
      <c r="R636" s="6"/>
      <c r="S636" s="6"/>
      <c r="T636" s="6"/>
      <c r="U636" s="6"/>
      <c r="V636" s="6"/>
      <c r="W636" s="6"/>
      <c r="X636" s="6"/>
      <c r="Y636" s="6"/>
      <c r="Z636" s="6"/>
    </row>
    <row r="637" ht="12.0" customHeight="1">
      <c r="A637" s="6"/>
      <c r="B637" s="6"/>
      <c r="C637" s="6"/>
      <c r="D637" s="7"/>
      <c r="E637" s="6"/>
      <c r="F637" s="6"/>
      <c r="G637" s="6"/>
      <c r="H637" s="6"/>
      <c r="I637" s="6"/>
      <c r="J637" s="6"/>
      <c r="K637" s="6"/>
      <c r="L637" s="6"/>
      <c r="M637" s="6"/>
      <c r="N637" s="6"/>
      <c r="O637" s="6"/>
      <c r="P637" s="6"/>
      <c r="Q637" s="6"/>
      <c r="R637" s="6"/>
      <c r="S637" s="6"/>
      <c r="T637" s="6"/>
      <c r="U637" s="6"/>
      <c r="V637" s="6"/>
      <c r="W637" s="6"/>
      <c r="X637" s="6"/>
      <c r="Y637" s="6"/>
      <c r="Z637" s="6"/>
    </row>
    <row r="638" ht="12.0" customHeight="1">
      <c r="A638" s="6"/>
      <c r="B638" s="6"/>
      <c r="C638" s="6"/>
      <c r="D638" s="7"/>
      <c r="E638" s="6"/>
      <c r="F638" s="6"/>
      <c r="G638" s="6"/>
      <c r="H638" s="6"/>
      <c r="I638" s="6"/>
      <c r="J638" s="6"/>
      <c r="K638" s="6"/>
      <c r="L638" s="6"/>
      <c r="M638" s="6"/>
      <c r="N638" s="6"/>
      <c r="O638" s="6"/>
      <c r="P638" s="6"/>
      <c r="Q638" s="6"/>
      <c r="R638" s="6"/>
      <c r="S638" s="6"/>
      <c r="T638" s="6"/>
      <c r="U638" s="6"/>
      <c r="V638" s="6"/>
      <c r="W638" s="6"/>
      <c r="X638" s="6"/>
      <c r="Y638" s="6"/>
      <c r="Z638" s="6"/>
    </row>
    <row r="639" ht="12.0" customHeight="1">
      <c r="A639" s="6"/>
      <c r="B639" s="6"/>
      <c r="C639" s="6"/>
      <c r="D639" s="7"/>
      <c r="E639" s="6"/>
      <c r="F639" s="6"/>
      <c r="G639" s="6"/>
      <c r="H639" s="6"/>
      <c r="I639" s="6"/>
      <c r="J639" s="6"/>
      <c r="K639" s="6"/>
      <c r="L639" s="6"/>
      <c r="M639" s="6"/>
      <c r="N639" s="6"/>
      <c r="O639" s="6"/>
      <c r="P639" s="6"/>
      <c r="Q639" s="6"/>
      <c r="R639" s="6"/>
      <c r="S639" s="6"/>
      <c r="T639" s="6"/>
      <c r="U639" s="6"/>
      <c r="V639" s="6"/>
      <c r="W639" s="6"/>
      <c r="X639" s="6"/>
      <c r="Y639" s="6"/>
      <c r="Z639" s="6"/>
    </row>
    <row r="640" ht="12.0" customHeight="1">
      <c r="A640" s="6"/>
      <c r="B640" s="6"/>
      <c r="C640" s="6"/>
      <c r="D640" s="7"/>
      <c r="E640" s="6"/>
      <c r="F640" s="6"/>
      <c r="G640" s="6"/>
      <c r="H640" s="6"/>
      <c r="I640" s="6"/>
      <c r="J640" s="6"/>
      <c r="K640" s="6"/>
      <c r="L640" s="6"/>
      <c r="M640" s="6"/>
      <c r="N640" s="6"/>
      <c r="O640" s="6"/>
      <c r="P640" s="6"/>
      <c r="Q640" s="6"/>
      <c r="R640" s="6"/>
      <c r="S640" s="6"/>
      <c r="T640" s="6"/>
      <c r="U640" s="6"/>
      <c r="V640" s="6"/>
      <c r="W640" s="6"/>
      <c r="X640" s="6"/>
      <c r="Y640" s="6"/>
      <c r="Z640" s="6"/>
    </row>
    <row r="641" ht="12.0" customHeight="1">
      <c r="A641" s="6"/>
      <c r="B641" s="6"/>
      <c r="C641" s="6"/>
      <c r="D641" s="7"/>
      <c r="E641" s="6"/>
      <c r="F641" s="6"/>
      <c r="G641" s="6"/>
      <c r="H641" s="6"/>
      <c r="I641" s="6"/>
      <c r="J641" s="6"/>
      <c r="K641" s="6"/>
      <c r="L641" s="6"/>
      <c r="M641" s="6"/>
      <c r="N641" s="6"/>
      <c r="O641" s="6"/>
      <c r="P641" s="6"/>
      <c r="Q641" s="6"/>
      <c r="R641" s="6"/>
      <c r="S641" s="6"/>
      <c r="T641" s="6"/>
      <c r="U641" s="6"/>
      <c r="V641" s="6"/>
      <c r="W641" s="6"/>
      <c r="X641" s="6"/>
      <c r="Y641" s="6"/>
      <c r="Z641" s="6"/>
    </row>
    <row r="642" ht="12.0" customHeight="1">
      <c r="A642" s="6"/>
      <c r="B642" s="6"/>
      <c r="C642" s="6"/>
      <c r="D642" s="7"/>
      <c r="E642" s="6"/>
      <c r="F642" s="6"/>
      <c r="G642" s="6"/>
      <c r="H642" s="6"/>
      <c r="I642" s="6"/>
      <c r="J642" s="6"/>
      <c r="K642" s="6"/>
      <c r="L642" s="6"/>
      <c r="M642" s="6"/>
      <c r="N642" s="6"/>
      <c r="O642" s="6"/>
      <c r="P642" s="6"/>
      <c r="Q642" s="6"/>
      <c r="R642" s="6"/>
      <c r="S642" s="6"/>
      <c r="T642" s="6"/>
      <c r="U642" s="6"/>
      <c r="V642" s="6"/>
      <c r="W642" s="6"/>
      <c r="X642" s="6"/>
      <c r="Y642" s="6"/>
      <c r="Z642" s="6"/>
    </row>
    <row r="643" ht="12.0" customHeight="1">
      <c r="A643" s="6"/>
      <c r="B643" s="6"/>
      <c r="C643" s="6"/>
      <c r="D643" s="7"/>
      <c r="E643" s="6"/>
      <c r="F643" s="6"/>
      <c r="G643" s="6"/>
      <c r="H643" s="6"/>
      <c r="I643" s="6"/>
      <c r="J643" s="6"/>
      <c r="K643" s="6"/>
      <c r="L643" s="6"/>
      <c r="M643" s="6"/>
      <c r="N643" s="6"/>
      <c r="O643" s="6"/>
      <c r="P643" s="6"/>
      <c r="Q643" s="6"/>
      <c r="R643" s="6"/>
      <c r="S643" s="6"/>
      <c r="T643" s="6"/>
      <c r="U643" s="6"/>
      <c r="V643" s="6"/>
      <c r="W643" s="6"/>
      <c r="X643" s="6"/>
      <c r="Y643" s="6"/>
      <c r="Z643" s="6"/>
    </row>
    <row r="644" ht="12.0" customHeight="1">
      <c r="A644" s="6"/>
      <c r="B644" s="6"/>
      <c r="C644" s="6"/>
      <c r="D644" s="7"/>
      <c r="E644" s="6"/>
      <c r="F644" s="6"/>
      <c r="G644" s="6"/>
      <c r="H644" s="6"/>
      <c r="I644" s="6"/>
      <c r="J644" s="6"/>
      <c r="K644" s="6"/>
      <c r="L644" s="6"/>
      <c r="M644" s="6"/>
      <c r="N644" s="6"/>
      <c r="O644" s="6"/>
      <c r="P644" s="6"/>
      <c r="Q644" s="6"/>
      <c r="R644" s="6"/>
      <c r="S644" s="6"/>
      <c r="T644" s="6"/>
      <c r="U644" s="6"/>
      <c r="V644" s="6"/>
      <c r="W644" s="6"/>
      <c r="X644" s="6"/>
      <c r="Y644" s="6"/>
      <c r="Z644" s="6"/>
    </row>
    <row r="645" ht="12.0" customHeight="1">
      <c r="A645" s="6"/>
      <c r="B645" s="6"/>
      <c r="C645" s="6"/>
      <c r="D645" s="7"/>
      <c r="E645" s="6"/>
      <c r="F645" s="6"/>
      <c r="G645" s="6"/>
      <c r="H645" s="6"/>
      <c r="I645" s="6"/>
      <c r="J645" s="6"/>
      <c r="K645" s="6"/>
      <c r="L645" s="6"/>
      <c r="M645" s="6"/>
      <c r="N645" s="6"/>
      <c r="O645" s="6"/>
      <c r="P645" s="6"/>
      <c r="Q645" s="6"/>
      <c r="R645" s="6"/>
      <c r="S645" s="6"/>
      <c r="T645" s="6"/>
      <c r="U645" s="6"/>
      <c r="V645" s="6"/>
      <c r="W645" s="6"/>
      <c r="X645" s="6"/>
      <c r="Y645" s="6"/>
      <c r="Z645" s="6"/>
    </row>
    <row r="646" ht="12.0" customHeight="1">
      <c r="A646" s="6"/>
      <c r="B646" s="6"/>
      <c r="C646" s="6"/>
      <c r="D646" s="7"/>
      <c r="E646" s="6"/>
      <c r="F646" s="6"/>
      <c r="G646" s="6"/>
      <c r="H646" s="6"/>
      <c r="I646" s="6"/>
      <c r="J646" s="6"/>
      <c r="K646" s="6"/>
      <c r="L646" s="6"/>
      <c r="M646" s="6"/>
      <c r="N646" s="6"/>
      <c r="O646" s="6"/>
      <c r="P646" s="6"/>
      <c r="Q646" s="6"/>
      <c r="R646" s="6"/>
      <c r="S646" s="6"/>
      <c r="T646" s="6"/>
      <c r="U646" s="6"/>
      <c r="V646" s="6"/>
      <c r="W646" s="6"/>
      <c r="X646" s="6"/>
      <c r="Y646" s="6"/>
      <c r="Z646" s="6"/>
    </row>
    <row r="647" ht="12.0" customHeight="1">
      <c r="A647" s="6"/>
      <c r="B647" s="6"/>
      <c r="C647" s="6"/>
      <c r="D647" s="7"/>
      <c r="E647" s="6"/>
      <c r="F647" s="6"/>
      <c r="G647" s="6"/>
      <c r="H647" s="6"/>
      <c r="I647" s="6"/>
      <c r="J647" s="6"/>
      <c r="K647" s="6"/>
      <c r="L647" s="6"/>
      <c r="M647" s="6"/>
      <c r="N647" s="6"/>
      <c r="O647" s="6"/>
      <c r="P647" s="6"/>
      <c r="Q647" s="6"/>
      <c r="R647" s="6"/>
      <c r="S647" s="6"/>
      <c r="T647" s="6"/>
      <c r="U647" s="6"/>
      <c r="V647" s="6"/>
      <c r="W647" s="6"/>
      <c r="X647" s="6"/>
      <c r="Y647" s="6"/>
      <c r="Z647" s="6"/>
    </row>
    <row r="648" ht="12.0" customHeight="1">
      <c r="A648" s="6"/>
      <c r="B648" s="6"/>
      <c r="C648" s="6"/>
      <c r="D648" s="7"/>
      <c r="E648" s="6"/>
      <c r="F648" s="6"/>
      <c r="G648" s="6"/>
      <c r="H648" s="6"/>
      <c r="I648" s="6"/>
      <c r="J648" s="6"/>
      <c r="K648" s="6"/>
      <c r="L648" s="6"/>
      <c r="M648" s="6"/>
      <c r="N648" s="6"/>
      <c r="O648" s="6"/>
      <c r="P648" s="6"/>
      <c r="Q648" s="6"/>
      <c r="R648" s="6"/>
      <c r="S648" s="6"/>
      <c r="T648" s="6"/>
      <c r="U648" s="6"/>
      <c r="V648" s="6"/>
      <c r="W648" s="6"/>
      <c r="X648" s="6"/>
      <c r="Y648" s="6"/>
      <c r="Z648" s="6"/>
    </row>
    <row r="649" ht="12.0" customHeight="1">
      <c r="A649" s="6"/>
      <c r="B649" s="6"/>
      <c r="C649" s="6"/>
      <c r="D649" s="7"/>
      <c r="E649" s="6"/>
      <c r="F649" s="6"/>
      <c r="G649" s="6"/>
      <c r="H649" s="6"/>
      <c r="I649" s="6"/>
      <c r="J649" s="6"/>
      <c r="K649" s="6"/>
      <c r="L649" s="6"/>
      <c r="M649" s="6"/>
      <c r="N649" s="6"/>
      <c r="O649" s="6"/>
      <c r="P649" s="6"/>
      <c r="Q649" s="6"/>
      <c r="R649" s="6"/>
      <c r="S649" s="6"/>
      <c r="T649" s="6"/>
      <c r="U649" s="6"/>
      <c r="V649" s="6"/>
      <c r="W649" s="6"/>
      <c r="X649" s="6"/>
      <c r="Y649" s="6"/>
      <c r="Z649" s="6"/>
    </row>
    <row r="650" ht="12.0" customHeight="1">
      <c r="A650" s="6"/>
      <c r="B650" s="6"/>
      <c r="C650" s="6"/>
      <c r="D650" s="7"/>
      <c r="E650" s="6"/>
      <c r="F650" s="6"/>
      <c r="G650" s="6"/>
      <c r="H650" s="6"/>
      <c r="I650" s="6"/>
      <c r="J650" s="6"/>
      <c r="K650" s="6"/>
      <c r="L650" s="6"/>
      <c r="M650" s="6"/>
      <c r="N650" s="6"/>
      <c r="O650" s="6"/>
      <c r="P650" s="6"/>
      <c r="Q650" s="6"/>
      <c r="R650" s="6"/>
      <c r="S650" s="6"/>
      <c r="T650" s="6"/>
      <c r="U650" s="6"/>
      <c r="V650" s="6"/>
      <c r="W650" s="6"/>
      <c r="X650" s="6"/>
      <c r="Y650" s="6"/>
      <c r="Z650" s="6"/>
    </row>
    <row r="651" ht="12.0" customHeight="1">
      <c r="A651" s="6"/>
      <c r="B651" s="6"/>
      <c r="C651" s="6"/>
      <c r="D651" s="7"/>
      <c r="E651" s="6"/>
      <c r="F651" s="6"/>
      <c r="G651" s="6"/>
      <c r="H651" s="6"/>
      <c r="I651" s="6"/>
      <c r="J651" s="6"/>
      <c r="K651" s="6"/>
      <c r="L651" s="6"/>
      <c r="M651" s="6"/>
      <c r="N651" s="6"/>
      <c r="O651" s="6"/>
      <c r="P651" s="6"/>
      <c r="Q651" s="6"/>
      <c r="R651" s="6"/>
      <c r="S651" s="6"/>
      <c r="T651" s="6"/>
      <c r="U651" s="6"/>
      <c r="V651" s="6"/>
      <c r="W651" s="6"/>
      <c r="X651" s="6"/>
      <c r="Y651" s="6"/>
      <c r="Z651" s="6"/>
    </row>
    <row r="652" ht="12.0" customHeight="1">
      <c r="A652" s="6"/>
      <c r="B652" s="6"/>
      <c r="C652" s="6"/>
      <c r="D652" s="7"/>
      <c r="E652" s="6"/>
      <c r="F652" s="6"/>
      <c r="G652" s="6"/>
      <c r="H652" s="6"/>
      <c r="I652" s="6"/>
      <c r="J652" s="6"/>
      <c r="K652" s="6"/>
      <c r="L652" s="6"/>
      <c r="M652" s="6"/>
      <c r="N652" s="6"/>
      <c r="O652" s="6"/>
      <c r="P652" s="6"/>
      <c r="Q652" s="6"/>
      <c r="R652" s="6"/>
      <c r="S652" s="6"/>
      <c r="T652" s="6"/>
      <c r="U652" s="6"/>
      <c r="V652" s="6"/>
      <c r="W652" s="6"/>
      <c r="X652" s="6"/>
      <c r="Y652" s="6"/>
      <c r="Z652" s="6"/>
    </row>
    <row r="653" ht="12.0" customHeight="1">
      <c r="A653" s="6"/>
      <c r="B653" s="6"/>
      <c r="C653" s="6"/>
      <c r="D653" s="7"/>
      <c r="E653" s="6"/>
      <c r="F653" s="6"/>
      <c r="G653" s="6"/>
      <c r="H653" s="6"/>
      <c r="I653" s="6"/>
      <c r="J653" s="6"/>
      <c r="K653" s="6"/>
      <c r="L653" s="6"/>
      <c r="M653" s="6"/>
      <c r="N653" s="6"/>
      <c r="O653" s="6"/>
      <c r="P653" s="6"/>
      <c r="Q653" s="6"/>
      <c r="R653" s="6"/>
      <c r="S653" s="6"/>
      <c r="T653" s="6"/>
      <c r="U653" s="6"/>
      <c r="V653" s="6"/>
      <c r="W653" s="6"/>
      <c r="X653" s="6"/>
      <c r="Y653" s="6"/>
      <c r="Z653" s="6"/>
    </row>
    <row r="654" ht="12.0" customHeight="1">
      <c r="A654" s="6"/>
      <c r="B654" s="6"/>
      <c r="C654" s="6"/>
      <c r="D654" s="7"/>
      <c r="E654" s="6"/>
      <c r="F654" s="6"/>
      <c r="G654" s="6"/>
      <c r="H654" s="6"/>
      <c r="I654" s="6"/>
      <c r="J654" s="6"/>
      <c r="K654" s="6"/>
      <c r="L654" s="6"/>
      <c r="M654" s="6"/>
      <c r="N654" s="6"/>
      <c r="O654" s="6"/>
      <c r="P654" s="6"/>
      <c r="Q654" s="6"/>
      <c r="R654" s="6"/>
      <c r="S654" s="6"/>
      <c r="T654" s="6"/>
      <c r="U654" s="6"/>
      <c r="V654" s="6"/>
      <c r="W654" s="6"/>
      <c r="X654" s="6"/>
      <c r="Y654" s="6"/>
      <c r="Z654" s="6"/>
    </row>
    <row r="655" ht="12.0" customHeight="1">
      <c r="A655" s="6"/>
      <c r="B655" s="6"/>
      <c r="C655" s="6"/>
      <c r="D655" s="7"/>
      <c r="E655" s="6"/>
      <c r="F655" s="6"/>
      <c r="G655" s="6"/>
      <c r="H655" s="6"/>
      <c r="I655" s="6"/>
      <c r="J655" s="6"/>
      <c r="K655" s="6"/>
      <c r="L655" s="6"/>
      <c r="M655" s="6"/>
      <c r="N655" s="6"/>
      <c r="O655" s="6"/>
      <c r="P655" s="6"/>
      <c r="Q655" s="6"/>
      <c r="R655" s="6"/>
      <c r="S655" s="6"/>
      <c r="T655" s="6"/>
      <c r="U655" s="6"/>
      <c r="V655" s="6"/>
      <c r="W655" s="6"/>
      <c r="X655" s="6"/>
      <c r="Y655" s="6"/>
      <c r="Z655" s="6"/>
    </row>
    <row r="656" ht="12.0" customHeight="1">
      <c r="A656" s="6"/>
      <c r="B656" s="6"/>
      <c r="C656" s="6"/>
      <c r="D656" s="7"/>
      <c r="E656" s="6"/>
      <c r="F656" s="6"/>
      <c r="G656" s="6"/>
      <c r="H656" s="6"/>
      <c r="I656" s="6"/>
      <c r="J656" s="6"/>
      <c r="K656" s="6"/>
      <c r="L656" s="6"/>
      <c r="M656" s="6"/>
      <c r="N656" s="6"/>
      <c r="O656" s="6"/>
      <c r="P656" s="6"/>
      <c r="Q656" s="6"/>
      <c r="R656" s="6"/>
      <c r="S656" s="6"/>
      <c r="T656" s="6"/>
      <c r="U656" s="6"/>
      <c r="V656" s="6"/>
      <c r="W656" s="6"/>
      <c r="X656" s="6"/>
      <c r="Y656" s="6"/>
      <c r="Z656" s="6"/>
    </row>
    <row r="657" ht="12.0" customHeight="1">
      <c r="A657" s="6"/>
      <c r="B657" s="6"/>
      <c r="C657" s="6"/>
      <c r="D657" s="7"/>
      <c r="E657" s="6"/>
      <c r="F657" s="6"/>
      <c r="G657" s="6"/>
      <c r="H657" s="6"/>
      <c r="I657" s="6"/>
      <c r="J657" s="6"/>
      <c r="K657" s="6"/>
      <c r="L657" s="6"/>
      <c r="M657" s="6"/>
      <c r="N657" s="6"/>
      <c r="O657" s="6"/>
      <c r="P657" s="6"/>
      <c r="Q657" s="6"/>
      <c r="R657" s="6"/>
      <c r="S657" s="6"/>
      <c r="T657" s="6"/>
      <c r="U657" s="6"/>
      <c r="V657" s="6"/>
      <c r="W657" s="6"/>
      <c r="X657" s="6"/>
      <c r="Y657" s="6"/>
      <c r="Z657" s="6"/>
    </row>
    <row r="658" ht="12.0" customHeight="1">
      <c r="A658" s="6"/>
      <c r="B658" s="6"/>
      <c r="C658" s="6"/>
      <c r="D658" s="7"/>
      <c r="E658" s="6"/>
      <c r="F658" s="6"/>
      <c r="G658" s="6"/>
      <c r="H658" s="6"/>
      <c r="I658" s="6"/>
      <c r="J658" s="6"/>
      <c r="K658" s="6"/>
      <c r="L658" s="6"/>
      <c r="M658" s="6"/>
      <c r="N658" s="6"/>
      <c r="O658" s="6"/>
      <c r="P658" s="6"/>
      <c r="Q658" s="6"/>
      <c r="R658" s="6"/>
      <c r="S658" s="6"/>
      <c r="T658" s="6"/>
      <c r="U658" s="6"/>
      <c r="V658" s="6"/>
      <c r="W658" s="6"/>
      <c r="X658" s="6"/>
      <c r="Y658" s="6"/>
      <c r="Z658" s="6"/>
    </row>
    <row r="659" ht="12.0" customHeight="1">
      <c r="A659" s="6"/>
      <c r="B659" s="6"/>
      <c r="C659" s="6"/>
      <c r="D659" s="7"/>
      <c r="E659" s="6"/>
      <c r="F659" s="6"/>
      <c r="G659" s="6"/>
      <c r="H659" s="6"/>
      <c r="I659" s="6"/>
      <c r="J659" s="6"/>
      <c r="K659" s="6"/>
      <c r="L659" s="6"/>
      <c r="M659" s="6"/>
      <c r="N659" s="6"/>
      <c r="O659" s="6"/>
      <c r="P659" s="6"/>
      <c r="Q659" s="6"/>
      <c r="R659" s="6"/>
      <c r="S659" s="6"/>
      <c r="T659" s="6"/>
      <c r="U659" s="6"/>
      <c r="V659" s="6"/>
      <c r="W659" s="6"/>
      <c r="X659" s="6"/>
      <c r="Y659" s="6"/>
      <c r="Z659" s="6"/>
    </row>
    <row r="660" ht="12.0" customHeight="1">
      <c r="A660" s="6"/>
      <c r="B660" s="6"/>
      <c r="C660" s="6"/>
      <c r="D660" s="7"/>
      <c r="E660" s="6"/>
      <c r="F660" s="6"/>
      <c r="G660" s="6"/>
      <c r="H660" s="6"/>
      <c r="I660" s="6"/>
      <c r="J660" s="6"/>
      <c r="K660" s="6"/>
      <c r="L660" s="6"/>
      <c r="M660" s="6"/>
      <c r="N660" s="6"/>
      <c r="O660" s="6"/>
      <c r="P660" s="6"/>
      <c r="Q660" s="6"/>
      <c r="R660" s="6"/>
      <c r="S660" s="6"/>
      <c r="T660" s="6"/>
      <c r="U660" s="6"/>
      <c r="V660" s="6"/>
      <c r="W660" s="6"/>
      <c r="X660" s="6"/>
      <c r="Y660" s="6"/>
      <c r="Z660" s="6"/>
    </row>
    <row r="661" ht="12.0" customHeight="1">
      <c r="A661" s="6"/>
      <c r="B661" s="6"/>
      <c r="C661" s="6"/>
      <c r="D661" s="7"/>
      <c r="E661" s="6"/>
      <c r="F661" s="6"/>
      <c r="G661" s="6"/>
      <c r="H661" s="6"/>
      <c r="I661" s="6"/>
      <c r="J661" s="6"/>
      <c r="K661" s="6"/>
      <c r="L661" s="6"/>
      <c r="M661" s="6"/>
      <c r="N661" s="6"/>
      <c r="O661" s="6"/>
      <c r="P661" s="6"/>
      <c r="Q661" s="6"/>
      <c r="R661" s="6"/>
      <c r="S661" s="6"/>
      <c r="T661" s="6"/>
      <c r="U661" s="6"/>
      <c r="V661" s="6"/>
      <c r="W661" s="6"/>
      <c r="X661" s="6"/>
      <c r="Y661" s="6"/>
      <c r="Z661" s="6"/>
    </row>
    <row r="662" ht="12.0" customHeight="1">
      <c r="A662" s="6"/>
      <c r="B662" s="6"/>
      <c r="C662" s="6"/>
      <c r="D662" s="7"/>
      <c r="E662" s="6"/>
      <c r="F662" s="6"/>
      <c r="G662" s="6"/>
      <c r="H662" s="6"/>
      <c r="I662" s="6"/>
      <c r="J662" s="6"/>
      <c r="K662" s="6"/>
      <c r="L662" s="6"/>
      <c r="M662" s="6"/>
      <c r="N662" s="6"/>
      <c r="O662" s="6"/>
      <c r="P662" s="6"/>
      <c r="Q662" s="6"/>
      <c r="R662" s="6"/>
      <c r="S662" s="6"/>
      <c r="T662" s="6"/>
      <c r="U662" s="6"/>
      <c r="V662" s="6"/>
      <c r="W662" s="6"/>
      <c r="X662" s="6"/>
      <c r="Y662" s="6"/>
      <c r="Z662" s="6"/>
    </row>
    <row r="663" ht="12.0" customHeight="1">
      <c r="A663" s="6"/>
      <c r="B663" s="6"/>
      <c r="C663" s="6"/>
      <c r="D663" s="7"/>
      <c r="E663" s="6"/>
      <c r="F663" s="6"/>
      <c r="G663" s="6"/>
      <c r="H663" s="6"/>
      <c r="I663" s="6"/>
      <c r="J663" s="6"/>
      <c r="K663" s="6"/>
      <c r="L663" s="6"/>
      <c r="M663" s="6"/>
      <c r="N663" s="6"/>
      <c r="O663" s="6"/>
      <c r="P663" s="6"/>
      <c r="Q663" s="6"/>
      <c r="R663" s="6"/>
      <c r="S663" s="6"/>
      <c r="T663" s="6"/>
      <c r="U663" s="6"/>
      <c r="V663" s="6"/>
      <c r="W663" s="6"/>
      <c r="X663" s="6"/>
      <c r="Y663" s="6"/>
      <c r="Z663" s="6"/>
    </row>
    <row r="664" ht="12.0" customHeight="1">
      <c r="A664" s="6"/>
      <c r="B664" s="6"/>
      <c r="C664" s="6"/>
      <c r="D664" s="7"/>
      <c r="E664" s="6"/>
      <c r="F664" s="6"/>
      <c r="G664" s="6"/>
      <c r="H664" s="6"/>
      <c r="I664" s="6"/>
      <c r="J664" s="6"/>
      <c r="K664" s="6"/>
      <c r="L664" s="6"/>
      <c r="M664" s="6"/>
      <c r="N664" s="6"/>
      <c r="O664" s="6"/>
      <c r="P664" s="6"/>
      <c r="Q664" s="6"/>
      <c r="R664" s="6"/>
      <c r="S664" s="6"/>
      <c r="T664" s="6"/>
      <c r="U664" s="6"/>
      <c r="V664" s="6"/>
      <c r="W664" s="6"/>
      <c r="X664" s="6"/>
      <c r="Y664" s="6"/>
      <c r="Z664" s="6"/>
    </row>
    <row r="665" ht="12.0" customHeight="1">
      <c r="A665" s="6"/>
      <c r="B665" s="6"/>
      <c r="C665" s="6"/>
      <c r="D665" s="7"/>
      <c r="E665" s="6"/>
      <c r="F665" s="6"/>
      <c r="G665" s="6"/>
      <c r="H665" s="6"/>
      <c r="I665" s="6"/>
      <c r="J665" s="6"/>
      <c r="K665" s="6"/>
      <c r="L665" s="6"/>
      <c r="M665" s="6"/>
      <c r="N665" s="6"/>
      <c r="O665" s="6"/>
      <c r="P665" s="6"/>
      <c r="Q665" s="6"/>
      <c r="R665" s="6"/>
      <c r="S665" s="6"/>
      <c r="T665" s="6"/>
      <c r="U665" s="6"/>
      <c r="V665" s="6"/>
      <c r="W665" s="6"/>
      <c r="X665" s="6"/>
      <c r="Y665" s="6"/>
      <c r="Z665" s="6"/>
    </row>
    <row r="666" ht="12.0" customHeight="1">
      <c r="A666" s="6"/>
      <c r="B666" s="6"/>
      <c r="C666" s="6"/>
      <c r="D666" s="7"/>
      <c r="E666" s="6"/>
      <c r="F666" s="6"/>
      <c r="G666" s="6"/>
      <c r="H666" s="6"/>
      <c r="I666" s="6"/>
      <c r="J666" s="6"/>
      <c r="K666" s="6"/>
      <c r="L666" s="6"/>
      <c r="M666" s="6"/>
      <c r="N666" s="6"/>
      <c r="O666" s="6"/>
      <c r="P666" s="6"/>
      <c r="Q666" s="6"/>
      <c r="R666" s="6"/>
      <c r="S666" s="6"/>
      <c r="T666" s="6"/>
      <c r="U666" s="6"/>
      <c r="V666" s="6"/>
      <c r="W666" s="6"/>
      <c r="X666" s="6"/>
      <c r="Y666" s="6"/>
      <c r="Z666" s="6"/>
    </row>
    <row r="667" ht="12.0" customHeight="1">
      <c r="A667" s="6"/>
      <c r="B667" s="6"/>
      <c r="C667" s="6"/>
      <c r="D667" s="7"/>
      <c r="E667" s="6"/>
      <c r="F667" s="6"/>
      <c r="G667" s="6"/>
      <c r="H667" s="6"/>
      <c r="I667" s="6"/>
      <c r="J667" s="6"/>
      <c r="K667" s="6"/>
      <c r="L667" s="6"/>
      <c r="M667" s="6"/>
      <c r="N667" s="6"/>
      <c r="O667" s="6"/>
      <c r="P667" s="6"/>
      <c r="Q667" s="6"/>
      <c r="R667" s="6"/>
      <c r="S667" s="6"/>
      <c r="T667" s="6"/>
      <c r="U667" s="6"/>
      <c r="V667" s="6"/>
      <c r="W667" s="6"/>
      <c r="X667" s="6"/>
      <c r="Y667" s="6"/>
      <c r="Z667" s="6"/>
    </row>
    <row r="668" ht="12.0" customHeight="1">
      <c r="A668" s="6"/>
      <c r="B668" s="6"/>
      <c r="C668" s="6"/>
      <c r="D668" s="7"/>
      <c r="E668" s="6"/>
      <c r="F668" s="6"/>
      <c r="G668" s="6"/>
      <c r="H668" s="6"/>
      <c r="I668" s="6"/>
      <c r="J668" s="6"/>
      <c r="K668" s="6"/>
      <c r="L668" s="6"/>
      <c r="M668" s="6"/>
      <c r="N668" s="6"/>
      <c r="O668" s="6"/>
      <c r="P668" s="6"/>
      <c r="Q668" s="6"/>
      <c r="R668" s="6"/>
      <c r="S668" s="6"/>
      <c r="T668" s="6"/>
      <c r="U668" s="6"/>
      <c r="V668" s="6"/>
      <c r="W668" s="6"/>
      <c r="X668" s="6"/>
      <c r="Y668" s="6"/>
      <c r="Z668" s="6"/>
    </row>
    <row r="669" ht="12.0" customHeight="1">
      <c r="A669" s="6"/>
      <c r="B669" s="6"/>
      <c r="C669" s="6"/>
      <c r="D669" s="7"/>
      <c r="E669" s="6"/>
      <c r="F669" s="6"/>
      <c r="G669" s="6"/>
      <c r="H669" s="6"/>
      <c r="I669" s="6"/>
      <c r="J669" s="6"/>
      <c r="K669" s="6"/>
      <c r="L669" s="6"/>
      <c r="M669" s="6"/>
      <c r="N669" s="6"/>
      <c r="O669" s="6"/>
      <c r="P669" s="6"/>
      <c r="Q669" s="6"/>
      <c r="R669" s="6"/>
      <c r="S669" s="6"/>
      <c r="T669" s="6"/>
      <c r="U669" s="6"/>
      <c r="V669" s="6"/>
      <c r="W669" s="6"/>
      <c r="X669" s="6"/>
      <c r="Y669" s="6"/>
      <c r="Z669" s="6"/>
    </row>
    <row r="670" ht="12.0" customHeight="1">
      <c r="A670" s="6"/>
      <c r="B670" s="6"/>
      <c r="C670" s="6"/>
      <c r="D670" s="7"/>
      <c r="E670" s="6"/>
      <c r="F670" s="6"/>
      <c r="G670" s="6"/>
      <c r="H670" s="6"/>
      <c r="I670" s="6"/>
      <c r="J670" s="6"/>
      <c r="K670" s="6"/>
      <c r="L670" s="6"/>
      <c r="M670" s="6"/>
      <c r="N670" s="6"/>
      <c r="O670" s="6"/>
      <c r="P670" s="6"/>
      <c r="Q670" s="6"/>
      <c r="R670" s="6"/>
      <c r="S670" s="6"/>
      <c r="T670" s="6"/>
      <c r="U670" s="6"/>
      <c r="V670" s="6"/>
      <c r="W670" s="6"/>
      <c r="X670" s="6"/>
      <c r="Y670" s="6"/>
      <c r="Z670" s="6"/>
    </row>
    <row r="671" ht="12.0" customHeight="1">
      <c r="A671" s="6"/>
      <c r="B671" s="6"/>
      <c r="C671" s="6"/>
      <c r="D671" s="7"/>
      <c r="E671" s="6"/>
      <c r="F671" s="6"/>
      <c r="G671" s="6"/>
      <c r="H671" s="6"/>
      <c r="I671" s="6"/>
      <c r="J671" s="6"/>
      <c r="K671" s="6"/>
      <c r="L671" s="6"/>
      <c r="M671" s="6"/>
      <c r="N671" s="6"/>
      <c r="O671" s="6"/>
      <c r="P671" s="6"/>
      <c r="Q671" s="6"/>
      <c r="R671" s="6"/>
      <c r="S671" s="6"/>
      <c r="T671" s="6"/>
      <c r="U671" s="6"/>
      <c r="V671" s="6"/>
      <c r="W671" s="6"/>
      <c r="X671" s="6"/>
      <c r="Y671" s="6"/>
      <c r="Z671" s="6"/>
    </row>
    <row r="672" ht="12.0" customHeight="1">
      <c r="A672" s="6"/>
      <c r="B672" s="6"/>
      <c r="C672" s="6"/>
      <c r="D672" s="7"/>
      <c r="E672" s="6"/>
      <c r="F672" s="6"/>
      <c r="G672" s="6"/>
      <c r="H672" s="6"/>
      <c r="I672" s="6"/>
      <c r="J672" s="6"/>
      <c r="K672" s="6"/>
      <c r="L672" s="6"/>
      <c r="M672" s="6"/>
      <c r="N672" s="6"/>
      <c r="O672" s="6"/>
      <c r="P672" s="6"/>
      <c r="Q672" s="6"/>
      <c r="R672" s="6"/>
      <c r="S672" s="6"/>
      <c r="T672" s="6"/>
      <c r="U672" s="6"/>
      <c r="V672" s="6"/>
      <c r="W672" s="6"/>
      <c r="X672" s="6"/>
      <c r="Y672" s="6"/>
      <c r="Z672" s="6"/>
    </row>
    <row r="673" ht="12.0" customHeight="1">
      <c r="A673" s="6"/>
      <c r="B673" s="6"/>
      <c r="C673" s="6"/>
      <c r="D673" s="7"/>
      <c r="E673" s="6"/>
      <c r="F673" s="6"/>
      <c r="G673" s="6"/>
      <c r="H673" s="6"/>
      <c r="I673" s="6"/>
      <c r="J673" s="6"/>
      <c r="K673" s="6"/>
      <c r="L673" s="6"/>
      <c r="M673" s="6"/>
      <c r="N673" s="6"/>
      <c r="O673" s="6"/>
      <c r="P673" s="6"/>
      <c r="Q673" s="6"/>
      <c r="R673" s="6"/>
      <c r="S673" s="6"/>
      <c r="T673" s="6"/>
      <c r="U673" s="6"/>
      <c r="V673" s="6"/>
      <c r="W673" s="6"/>
      <c r="X673" s="6"/>
      <c r="Y673" s="6"/>
      <c r="Z673" s="6"/>
    </row>
    <row r="674" ht="12.0" customHeight="1">
      <c r="A674" s="6"/>
      <c r="B674" s="6"/>
      <c r="C674" s="6"/>
      <c r="D674" s="7"/>
      <c r="E674" s="6"/>
      <c r="F674" s="6"/>
      <c r="G674" s="6"/>
      <c r="H674" s="6"/>
      <c r="I674" s="6"/>
      <c r="J674" s="6"/>
      <c r="K674" s="6"/>
      <c r="L674" s="6"/>
      <c r="M674" s="6"/>
      <c r="N674" s="6"/>
      <c r="O674" s="6"/>
      <c r="P674" s="6"/>
      <c r="Q674" s="6"/>
      <c r="R674" s="6"/>
      <c r="S674" s="6"/>
      <c r="T674" s="6"/>
      <c r="U674" s="6"/>
      <c r="V674" s="6"/>
      <c r="W674" s="6"/>
      <c r="X674" s="6"/>
      <c r="Y674" s="6"/>
      <c r="Z674" s="6"/>
    </row>
    <row r="675" ht="12.0" customHeight="1">
      <c r="A675" s="6"/>
      <c r="B675" s="6"/>
      <c r="C675" s="6"/>
      <c r="D675" s="7"/>
      <c r="E675" s="6"/>
      <c r="F675" s="6"/>
      <c r="G675" s="6"/>
      <c r="H675" s="6"/>
      <c r="I675" s="6"/>
      <c r="J675" s="6"/>
      <c r="K675" s="6"/>
      <c r="L675" s="6"/>
      <c r="M675" s="6"/>
      <c r="N675" s="6"/>
      <c r="O675" s="6"/>
      <c r="P675" s="6"/>
      <c r="Q675" s="6"/>
      <c r="R675" s="6"/>
      <c r="S675" s="6"/>
      <c r="T675" s="6"/>
      <c r="U675" s="6"/>
      <c r="V675" s="6"/>
      <c r="W675" s="6"/>
      <c r="X675" s="6"/>
      <c r="Y675" s="6"/>
      <c r="Z675" s="6"/>
    </row>
    <row r="676" ht="12.0" customHeight="1">
      <c r="A676" s="6"/>
      <c r="B676" s="6"/>
      <c r="C676" s="6"/>
      <c r="D676" s="7"/>
      <c r="E676" s="6"/>
      <c r="F676" s="6"/>
      <c r="G676" s="6"/>
      <c r="H676" s="6"/>
      <c r="I676" s="6"/>
      <c r="J676" s="6"/>
      <c r="K676" s="6"/>
      <c r="L676" s="6"/>
      <c r="M676" s="6"/>
      <c r="N676" s="6"/>
      <c r="O676" s="6"/>
      <c r="P676" s="6"/>
      <c r="Q676" s="6"/>
      <c r="R676" s="6"/>
      <c r="S676" s="6"/>
      <c r="T676" s="6"/>
      <c r="U676" s="6"/>
      <c r="V676" s="6"/>
      <c r="W676" s="6"/>
      <c r="X676" s="6"/>
      <c r="Y676" s="6"/>
      <c r="Z676" s="6"/>
    </row>
    <row r="677" ht="12.0" customHeight="1">
      <c r="A677" s="6"/>
      <c r="B677" s="6"/>
      <c r="C677" s="6"/>
      <c r="D677" s="7"/>
      <c r="E677" s="6"/>
      <c r="F677" s="6"/>
      <c r="G677" s="6"/>
      <c r="H677" s="6"/>
      <c r="I677" s="6"/>
      <c r="J677" s="6"/>
      <c r="K677" s="6"/>
      <c r="L677" s="6"/>
      <c r="M677" s="6"/>
      <c r="N677" s="6"/>
      <c r="O677" s="6"/>
      <c r="P677" s="6"/>
      <c r="Q677" s="6"/>
      <c r="R677" s="6"/>
      <c r="S677" s="6"/>
      <c r="T677" s="6"/>
      <c r="U677" s="6"/>
      <c r="V677" s="6"/>
      <c r="W677" s="6"/>
      <c r="X677" s="6"/>
      <c r="Y677" s="6"/>
      <c r="Z677" s="6"/>
    </row>
    <row r="678" ht="12.0" customHeight="1">
      <c r="A678" s="6"/>
      <c r="B678" s="6"/>
      <c r="C678" s="6"/>
      <c r="D678" s="7"/>
      <c r="E678" s="6"/>
      <c r="F678" s="6"/>
      <c r="G678" s="6"/>
      <c r="H678" s="6"/>
      <c r="I678" s="6"/>
      <c r="J678" s="6"/>
      <c r="K678" s="6"/>
      <c r="L678" s="6"/>
      <c r="M678" s="6"/>
      <c r="N678" s="6"/>
      <c r="O678" s="6"/>
      <c r="P678" s="6"/>
      <c r="Q678" s="6"/>
      <c r="R678" s="6"/>
      <c r="S678" s="6"/>
      <c r="T678" s="6"/>
      <c r="U678" s="6"/>
      <c r="V678" s="6"/>
      <c r="W678" s="6"/>
      <c r="X678" s="6"/>
      <c r="Y678" s="6"/>
      <c r="Z678" s="6"/>
    </row>
    <row r="679" ht="12.0" customHeight="1">
      <c r="A679" s="6"/>
      <c r="B679" s="6"/>
      <c r="C679" s="6"/>
      <c r="D679" s="7"/>
      <c r="E679" s="6"/>
      <c r="F679" s="6"/>
      <c r="G679" s="6"/>
      <c r="H679" s="6"/>
      <c r="I679" s="6"/>
      <c r="J679" s="6"/>
      <c r="K679" s="6"/>
      <c r="L679" s="6"/>
      <c r="M679" s="6"/>
      <c r="N679" s="6"/>
      <c r="O679" s="6"/>
      <c r="P679" s="6"/>
      <c r="Q679" s="6"/>
      <c r="R679" s="6"/>
      <c r="S679" s="6"/>
      <c r="T679" s="6"/>
      <c r="U679" s="6"/>
      <c r="V679" s="6"/>
      <c r="W679" s="6"/>
      <c r="X679" s="6"/>
      <c r="Y679" s="6"/>
      <c r="Z679" s="6"/>
    </row>
    <row r="680" ht="12.0" customHeight="1">
      <c r="A680" s="6"/>
      <c r="B680" s="6"/>
      <c r="C680" s="6"/>
      <c r="D680" s="7"/>
      <c r="E680" s="6"/>
      <c r="F680" s="6"/>
      <c r="G680" s="6"/>
      <c r="H680" s="6"/>
      <c r="I680" s="6"/>
      <c r="J680" s="6"/>
      <c r="K680" s="6"/>
      <c r="L680" s="6"/>
      <c r="M680" s="6"/>
      <c r="N680" s="6"/>
      <c r="O680" s="6"/>
      <c r="P680" s="6"/>
      <c r="Q680" s="6"/>
      <c r="R680" s="6"/>
      <c r="S680" s="6"/>
      <c r="T680" s="6"/>
      <c r="U680" s="6"/>
      <c r="V680" s="6"/>
      <c r="W680" s="6"/>
      <c r="X680" s="6"/>
      <c r="Y680" s="6"/>
      <c r="Z680" s="6"/>
    </row>
    <row r="681" ht="12.0" customHeight="1">
      <c r="A681" s="6"/>
      <c r="B681" s="6"/>
      <c r="C681" s="6"/>
      <c r="D681" s="7"/>
      <c r="E681" s="6"/>
      <c r="F681" s="6"/>
      <c r="G681" s="6"/>
      <c r="H681" s="6"/>
      <c r="I681" s="6"/>
      <c r="J681" s="6"/>
      <c r="K681" s="6"/>
      <c r="L681" s="6"/>
      <c r="M681" s="6"/>
      <c r="N681" s="6"/>
      <c r="O681" s="6"/>
      <c r="P681" s="6"/>
      <c r="Q681" s="6"/>
      <c r="R681" s="6"/>
      <c r="S681" s="6"/>
      <c r="T681" s="6"/>
      <c r="U681" s="6"/>
      <c r="V681" s="6"/>
      <c r="W681" s="6"/>
      <c r="X681" s="6"/>
      <c r="Y681" s="6"/>
      <c r="Z681" s="6"/>
    </row>
    <row r="682" ht="12.0" customHeight="1">
      <c r="A682" s="6"/>
      <c r="B682" s="6"/>
      <c r="C682" s="6"/>
      <c r="D682" s="7"/>
      <c r="E682" s="6"/>
      <c r="F682" s="6"/>
      <c r="G682" s="6"/>
      <c r="H682" s="6"/>
      <c r="I682" s="6"/>
      <c r="J682" s="6"/>
      <c r="K682" s="6"/>
      <c r="L682" s="6"/>
      <c r="M682" s="6"/>
      <c r="N682" s="6"/>
      <c r="O682" s="6"/>
      <c r="P682" s="6"/>
      <c r="Q682" s="6"/>
      <c r="R682" s="6"/>
      <c r="S682" s="6"/>
      <c r="T682" s="6"/>
      <c r="U682" s="6"/>
      <c r="V682" s="6"/>
      <c r="W682" s="6"/>
      <c r="X682" s="6"/>
      <c r="Y682" s="6"/>
      <c r="Z682" s="6"/>
    </row>
    <row r="683" ht="12.0" customHeight="1">
      <c r="A683" s="6"/>
      <c r="B683" s="6"/>
      <c r="C683" s="6"/>
      <c r="D683" s="7"/>
      <c r="E683" s="6"/>
      <c r="F683" s="6"/>
      <c r="G683" s="6"/>
      <c r="H683" s="6"/>
      <c r="I683" s="6"/>
      <c r="J683" s="6"/>
      <c r="K683" s="6"/>
      <c r="L683" s="6"/>
      <c r="M683" s="6"/>
      <c r="N683" s="6"/>
      <c r="O683" s="6"/>
      <c r="P683" s="6"/>
      <c r="Q683" s="6"/>
      <c r="R683" s="6"/>
      <c r="S683" s="6"/>
      <c r="T683" s="6"/>
      <c r="U683" s="6"/>
      <c r="V683" s="6"/>
      <c r="W683" s="6"/>
      <c r="X683" s="6"/>
      <c r="Y683" s="6"/>
      <c r="Z683" s="6"/>
    </row>
    <row r="684" ht="12.0" customHeight="1">
      <c r="A684" s="6"/>
      <c r="B684" s="6"/>
      <c r="C684" s="6"/>
      <c r="D684" s="7"/>
      <c r="E684" s="6"/>
      <c r="F684" s="6"/>
      <c r="G684" s="6"/>
      <c r="H684" s="6"/>
      <c r="I684" s="6"/>
      <c r="J684" s="6"/>
      <c r="K684" s="6"/>
      <c r="L684" s="6"/>
      <c r="M684" s="6"/>
      <c r="N684" s="6"/>
      <c r="O684" s="6"/>
      <c r="P684" s="6"/>
      <c r="Q684" s="6"/>
      <c r="R684" s="6"/>
      <c r="S684" s="6"/>
      <c r="T684" s="6"/>
      <c r="U684" s="6"/>
      <c r="V684" s="6"/>
      <c r="W684" s="6"/>
      <c r="X684" s="6"/>
      <c r="Y684" s="6"/>
      <c r="Z684" s="6"/>
    </row>
    <row r="685" ht="12.0" customHeight="1">
      <c r="A685" s="6"/>
      <c r="B685" s="6"/>
      <c r="C685" s="6"/>
      <c r="D685" s="7"/>
      <c r="E685" s="6"/>
      <c r="F685" s="6"/>
      <c r="G685" s="6"/>
      <c r="H685" s="6"/>
      <c r="I685" s="6"/>
      <c r="J685" s="6"/>
      <c r="K685" s="6"/>
      <c r="L685" s="6"/>
      <c r="M685" s="6"/>
      <c r="N685" s="6"/>
      <c r="O685" s="6"/>
      <c r="P685" s="6"/>
      <c r="Q685" s="6"/>
      <c r="R685" s="6"/>
      <c r="S685" s="6"/>
      <c r="T685" s="6"/>
      <c r="U685" s="6"/>
      <c r="V685" s="6"/>
      <c r="W685" s="6"/>
      <c r="X685" s="6"/>
      <c r="Y685" s="6"/>
      <c r="Z685" s="6"/>
    </row>
    <row r="686" ht="12.0" customHeight="1">
      <c r="A686" s="6"/>
      <c r="B686" s="6"/>
      <c r="C686" s="6"/>
      <c r="D686" s="7"/>
      <c r="E686" s="6"/>
      <c r="F686" s="6"/>
      <c r="G686" s="6"/>
      <c r="H686" s="6"/>
      <c r="I686" s="6"/>
      <c r="J686" s="6"/>
      <c r="K686" s="6"/>
      <c r="L686" s="6"/>
      <c r="M686" s="6"/>
      <c r="N686" s="6"/>
      <c r="O686" s="6"/>
      <c r="P686" s="6"/>
      <c r="Q686" s="6"/>
      <c r="R686" s="6"/>
      <c r="S686" s="6"/>
      <c r="T686" s="6"/>
      <c r="U686" s="6"/>
      <c r="V686" s="6"/>
      <c r="W686" s="6"/>
      <c r="X686" s="6"/>
      <c r="Y686" s="6"/>
      <c r="Z686" s="6"/>
    </row>
    <row r="687" ht="12.0" customHeight="1">
      <c r="A687" s="6"/>
      <c r="B687" s="6"/>
      <c r="C687" s="6"/>
      <c r="D687" s="7"/>
      <c r="E687" s="6"/>
      <c r="F687" s="6"/>
      <c r="G687" s="6"/>
      <c r="H687" s="6"/>
      <c r="I687" s="6"/>
      <c r="J687" s="6"/>
      <c r="K687" s="6"/>
      <c r="L687" s="6"/>
      <c r="M687" s="6"/>
      <c r="N687" s="6"/>
      <c r="O687" s="6"/>
      <c r="P687" s="6"/>
      <c r="Q687" s="6"/>
      <c r="R687" s="6"/>
      <c r="S687" s="6"/>
      <c r="T687" s="6"/>
      <c r="U687" s="6"/>
      <c r="V687" s="6"/>
      <c r="W687" s="6"/>
      <c r="X687" s="6"/>
      <c r="Y687" s="6"/>
      <c r="Z687" s="6"/>
    </row>
    <row r="688" ht="12.0" customHeight="1">
      <c r="A688" s="6"/>
      <c r="B688" s="6"/>
      <c r="C688" s="6"/>
      <c r="D688" s="7"/>
      <c r="E688" s="6"/>
      <c r="F688" s="6"/>
      <c r="G688" s="6"/>
      <c r="H688" s="6"/>
      <c r="I688" s="6"/>
      <c r="J688" s="6"/>
      <c r="K688" s="6"/>
      <c r="L688" s="6"/>
      <c r="M688" s="6"/>
      <c r="N688" s="6"/>
      <c r="O688" s="6"/>
      <c r="P688" s="6"/>
      <c r="Q688" s="6"/>
      <c r="R688" s="6"/>
      <c r="S688" s="6"/>
      <c r="T688" s="6"/>
      <c r="U688" s="6"/>
      <c r="V688" s="6"/>
      <c r="W688" s="6"/>
      <c r="X688" s="6"/>
      <c r="Y688" s="6"/>
      <c r="Z688" s="6"/>
    </row>
    <row r="689" ht="12.0" customHeight="1">
      <c r="A689" s="6"/>
      <c r="B689" s="6"/>
      <c r="C689" s="6"/>
      <c r="D689" s="7"/>
      <c r="E689" s="6"/>
      <c r="F689" s="6"/>
      <c r="G689" s="6"/>
      <c r="H689" s="6"/>
      <c r="I689" s="6"/>
      <c r="J689" s="6"/>
      <c r="K689" s="6"/>
      <c r="L689" s="6"/>
      <c r="M689" s="6"/>
      <c r="N689" s="6"/>
      <c r="O689" s="6"/>
      <c r="P689" s="6"/>
      <c r="Q689" s="6"/>
      <c r="R689" s="6"/>
      <c r="S689" s="6"/>
      <c r="T689" s="6"/>
      <c r="U689" s="6"/>
      <c r="V689" s="6"/>
      <c r="W689" s="6"/>
      <c r="X689" s="6"/>
      <c r="Y689" s="6"/>
      <c r="Z689" s="6"/>
    </row>
    <row r="690" ht="12.0" customHeight="1">
      <c r="A690" s="6"/>
      <c r="B690" s="6"/>
      <c r="C690" s="6"/>
      <c r="D690" s="7"/>
      <c r="E690" s="6"/>
      <c r="F690" s="6"/>
      <c r="G690" s="6"/>
      <c r="H690" s="6"/>
      <c r="I690" s="6"/>
      <c r="J690" s="6"/>
      <c r="K690" s="6"/>
      <c r="L690" s="6"/>
      <c r="M690" s="6"/>
      <c r="N690" s="6"/>
      <c r="O690" s="6"/>
      <c r="P690" s="6"/>
      <c r="Q690" s="6"/>
      <c r="R690" s="6"/>
      <c r="S690" s="6"/>
      <c r="T690" s="6"/>
      <c r="U690" s="6"/>
      <c r="V690" s="6"/>
      <c r="W690" s="6"/>
      <c r="X690" s="6"/>
      <c r="Y690" s="6"/>
      <c r="Z690" s="6"/>
    </row>
    <row r="691" ht="12.0" customHeight="1">
      <c r="A691" s="6"/>
      <c r="B691" s="6"/>
      <c r="C691" s="6"/>
      <c r="D691" s="7"/>
      <c r="E691" s="6"/>
      <c r="F691" s="6"/>
      <c r="G691" s="6"/>
      <c r="H691" s="6"/>
      <c r="I691" s="6"/>
      <c r="J691" s="6"/>
      <c r="K691" s="6"/>
      <c r="L691" s="6"/>
      <c r="M691" s="6"/>
      <c r="N691" s="6"/>
      <c r="O691" s="6"/>
      <c r="P691" s="6"/>
      <c r="Q691" s="6"/>
      <c r="R691" s="6"/>
      <c r="S691" s="6"/>
      <c r="T691" s="6"/>
      <c r="U691" s="6"/>
      <c r="V691" s="6"/>
      <c r="W691" s="6"/>
      <c r="X691" s="6"/>
      <c r="Y691" s="6"/>
      <c r="Z691" s="6"/>
    </row>
    <row r="692" ht="12.0" customHeight="1">
      <c r="A692" s="6"/>
      <c r="B692" s="6"/>
      <c r="C692" s="6"/>
      <c r="D692" s="7"/>
      <c r="E692" s="6"/>
      <c r="F692" s="6"/>
      <c r="G692" s="6"/>
      <c r="H692" s="6"/>
      <c r="I692" s="6"/>
      <c r="J692" s="6"/>
      <c r="K692" s="6"/>
      <c r="L692" s="6"/>
      <c r="M692" s="6"/>
      <c r="N692" s="6"/>
      <c r="O692" s="6"/>
      <c r="P692" s="6"/>
      <c r="Q692" s="6"/>
      <c r="R692" s="6"/>
      <c r="S692" s="6"/>
      <c r="T692" s="6"/>
      <c r="U692" s="6"/>
      <c r="V692" s="6"/>
      <c r="W692" s="6"/>
      <c r="X692" s="6"/>
      <c r="Y692" s="6"/>
      <c r="Z692" s="6"/>
    </row>
    <row r="693" ht="12.0" customHeight="1">
      <c r="A693" s="6"/>
      <c r="B693" s="6"/>
      <c r="C693" s="6"/>
      <c r="D693" s="7"/>
      <c r="E693" s="6"/>
      <c r="F693" s="6"/>
      <c r="G693" s="6"/>
      <c r="H693" s="6"/>
      <c r="I693" s="6"/>
      <c r="J693" s="6"/>
      <c r="K693" s="6"/>
      <c r="L693" s="6"/>
      <c r="M693" s="6"/>
      <c r="N693" s="6"/>
      <c r="O693" s="6"/>
      <c r="P693" s="6"/>
      <c r="Q693" s="6"/>
      <c r="R693" s="6"/>
      <c r="S693" s="6"/>
      <c r="T693" s="6"/>
      <c r="U693" s="6"/>
      <c r="V693" s="6"/>
      <c r="W693" s="6"/>
      <c r="X693" s="6"/>
      <c r="Y693" s="6"/>
      <c r="Z693" s="6"/>
    </row>
    <row r="694" ht="12.0" customHeight="1">
      <c r="A694" s="6"/>
      <c r="B694" s="6"/>
      <c r="C694" s="6"/>
      <c r="D694" s="7"/>
      <c r="E694" s="6"/>
      <c r="F694" s="6"/>
      <c r="G694" s="6"/>
      <c r="H694" s="6"/>
      <c r="I694" s="6"/>
      <c r="J694" s="6"/>
      <c r="K694" s="6"/>
      <c r="L694" s="6"/>
      <c r="M694" s="6"/>
      <c r="N694" s="6"/>
      <c r="O694" s="6"/>
      <c r="P694" s="6"/>
      <c r="Q694" s="6"/>
      <c r="R694" s="6"/>
      <c r="S694" s="6"/>
      <c r="T694" s="6"/>
      <c r="U694" s="6"/>
      <c r="V694" s="6"/>
      <c r="W694" s="6"/>
      <c r="X694" s="6"/>
      <c r="Y694" s="6"/>
      <c r="Z694" s="6"/>
    </row>
    <row r="695" ht="12.0" customHeight="1">
      <c r="A695" s="6"/>
      <c r="B695" s="6"/>
      <c r="C695" s="6"/>
      <c r="D695" s="7"/>
      <c r="E695" s="6"/>
      <c r="F695" s="6"/>
      <c r="G695" s="6"/>
      <c r="H695" s="6"/>
      <c r="I695" s="6"/>
      <c r="J695" s="6"/>
      <c r="K695" s="6"/>
      <c r="L695" s="6"/>
      <c r="M695" s="6"/>
      <c r="N695" s="6"/>
      <c r="O695" s="6"/>
      <c r="P695" s="6"/>
      <c r="Q695" s="6"/>
      <c r="R695" s="6"/>
      <c r="S695" s="6"/>
      <c r="T695" s="6"/>
      <c r="U695" s="6"/>
      <c r="V695" s="6"/>
      <c r="W695" s="6"/>
      <c r="X695" s="6"/>
      <c r="Y695" s="6"/>
      <c r="Z695" s="6"/>
    </row>
    <row r="696" ht="12.0" customHeight="1">
      <c r="A696" s="6"/>
      <c r="B696" s="6"/>
      <c r="C696" s="6"/>
      <c r="D696" s="7"/>
      <c r="E696" s="6"/>
      <c r="F696" s="6"/>
      <c r="G696" s="6"/>
      <c r="H696" s="6"/>
      <c r="I696" s="6"/>
      <c r="J696" s="6"/>
      <c r="K696" s="6"/>
      <c r="L696" s="6"/>
      <c r="M696" s="6"/>
      <c r="N696" s="6"/>
      <c r="O696" s="6"/>
      <c r="P696" s="6"/>
      <c r="Q696" s="6"/>
      <c r="R696" s="6"/>
      <c r="S696" s="6"/>
      <c r="T696" s="6"/>
      <c r="U696" s="6"/>
      <c r="V696" s="6"/>
      <c r="W696" s="6"/>
      <c r="X696" s="6"/>
      <c r="Y696" s="6"/>
      <c r="Z696" s="6"/>
    </row>
    <row r="697" ht="12.0" customHeight="1">
      <c r="A697" s="6"/>
      <c r="B697" s="6"/>
      <c r="C697" s="6"/>
      <c r="D697" s="7"/>
      <c r="E697" s="6"/>
      <c r="F697" s="6"/>
      <c r="G697" s="6"/>
      <c r="H697" s="6"/>
      <c r="I697" s="6"/>
      <c r="J697" s="6"/>
      <c r="K697" s="6"/>
      <c r="L697" s="6"/>
      <c r="M697" s="6"/>
      <c r="N697" s="6"/>
      <c r="O697" s="6"/>
      <c r="P697" s="6"/>
      <c r="Q697" s="6"/>
      <c r="R697" s="6"/>
      <c r="S697" s="6"/>
      <c r="T697" s="6"/>
      <c r="U697" s="6"/>
      <c r="V697" s="6"/>
      <c r="W697" s="6"/>
      <c r="X697" s="6"/>
      <c r="Y697" s="6"/>
      <c r="Z697" s="6"/>
    </row>
    <row r="698" ht="12.0" customHeight="1">
      <c r="A698" s="6"/>
      <c r="B698" s="6"/>
      <c r="C698" s="6"/>
      <c r="D698" s="7"/>
      <c r="E698" s="6"/>
      <c r="F698" s="6"/>
      <c r="G698" s="6"/>
      <c r="H698" s="6"/>
      <c r="I698" s="6"/>
      <c r="J698" s="6"/>
      <c r="K698" s="6"/>
      <c r="L698" s="6"/>
      <c r="M698" s="6"/>
      <c r="N698" s="6"/>
      <c r="O698" s="6"/>
      <c r="P698" s="6"/>
      <c r="Q698" s="6"/>
      <c r="R698" s="6"/>
      <c r="S698" s="6"/>
      <c r="T698" s="6"/>
      <c r="U698" s="6"/>
      <c r="V698" s="6"/>
      <c r="W698" s="6"/>
      <c r="X698" s="6"/>
      <c r="Y698" s="6"/>
      <c r="Z698" s="6"/>
    </row>
    <row r="699" ht="12.0" customHeight="1">
      <c r="A699" s="6"/>
      <c r="B699" s="6"/>
      <c r="C699" s="6"/>
      <c r="D699" s="7"/>
      <c r="E699" s="6"/>
      <c r="F699" s="6"/>
      <c r="G699" s="6"/>
      <c r="H699" s="6"/>
      <c r="I699" s="6"/>
      <c r="J699" s="6"/>
      <c r="K699" s="6"/>
      <c r="L699" s="6"/>
      <c r="M699" s="6"/>
      <c r="N699" s="6"/>
      <c r="O699" s="6"/>
      <c r="P699" s="6"/>
      <c r="Q699" s="6"/>
      <c r="R699" s="6"/>
      <c r="S699" s="6"/>
      <c r="T699" s="6"/>
      <c r="U699" s="6"/>
      <c r="V699" s="6"/>
      <c r="W699" s="6"/>
      <c r="X699" s="6"/>
      <c r="Y699" s="6"/>
      <c r="Z699" s="6"/>
    </row>
    <row r="700" ht="12.0" customHeight="1">
      <c r="A700" s="6"/>
      <c r="B700" s="6"/>
      <c r="C700" s="6"/>
      <c r="D700" s="7"/>
      <c r="E700" s="6"/>
      <c r="F700" s="6"/>
      <c r="G700" s="6"/>
      <c r="H700" s="6"/>
      <c r="I700" s="6"/>
      <c r="J700" s="6"/>
      <c r="K700" s="6"/>
      <c r="L700" s="6"/>
      <c r="M700" s="6"/>
      <c r="N700" s="6"/>
      <c r="O700" s="6"/>
      <c r="P700" s="6"/>
      <c r="Q700" s="6"/>
      <c r="R700" s="6"/>
      <c r="S700" s="6"/>
      <c r="T700" s="6"/>
      <c r="U700" s="6"/>
      <c r="V700" s="6"/>
      <c r="W700" s="6"/>
      <c r="X700" s="6"/>
      <c r="Y700" s="6"/>
      <c r="Z700" s="6"/>
    </row>
    <row r="701" ht="12.0" customHeight="1">
      <c r="A701" s="6"/>
      <c r="B701" s="6"/>
      <c r="C701" s="6"/>
      <c r="D701" s="7"/>
      <c r="E701" s="6"/>
      <c r="F701" s="6"/>
      <c r="G701" s="6"/>
      <c r="H701" s="6"/>
      <c r="I701" s="6"/>
      <c r="J701" s="6"/>
      <c r="K701" s="6"/>
      <c r="L701" s="6"/>
      <c r="M701" s="6"/>
      <c r="N701" s="6"/>
      <c r="O701" s="6"/>
      <c r="P701" s="6"/>
      <c r="Q701" s="6"/>
      <c r="R701" s="6"/>
      <c r="S701" s="6"/>
      <c r="T701" s="6"/>
      <c r="U701" s="6"/>
      <c r="V701" s="6"/>
      <c r="W701" s="6"/>
      <c r="X701" s="6"/>
      <c r="Y701" s="6"/>
      <c r="Z701" s="6"/>
    </row>
    <row r="702" ht="12.0" customHeight="1">
      <c r="A702" s="6"/>
      <c r="B702" s="6"/>
      <c r="C702" s="6"/>
      <c r="D702" s="7"/>
      <c r="E702" s="6"/>
      <c r="F702" s="6"/>
      <c r="G702" s="6"/>
      <c r="H702" s="6"/>
      <c r="I702" s="6"/>
      <c r="J702" s="6"/>
      <c r="K702" s="6"/>
      <c r="L702" s="6"/>
      <c r="M702" s="6"/>
      <c r="N702" s="6"/>
      <c r="O702" s="6"/>
      <c r="P702" s="6"/>
      <c r="Q702" s="6"/>
      <c r="R702" s="6"/>
      <c r="S702" s="6"/>
      <c r="T702" s="6"/>
      <c r="U702" s="6"/>
      <c r="V702" s="6"/>
      <c r="W702" s="6"/>
      <c r="X702" s="6"/>
      <c r="Y702" s="6"/>
      <c r="Z702" s="6"/>
    </row>
    <row r="703" ht="12.0" customHeight="1">
      <c r="A703" s="6"/>
      <c r="B703" s="6"/>
      <c r="C703" s="6"/>
      <c r="D703" s="7"/>
      <c r="E703" s="6"/>
      <c r="F703" s="6"/>
      <c r="G703" s="6"/>
      <c r="H703" s="6"/>
      <c r="I703" s="6"/>
      <c r="J703" s="6"/>
      <c r="K703" s="6"/>
      <c r="L703" s="6"/>
      <c r="M703" s="6"/>
      <c r="N703" s="6"/>
      <c r="O703" s="6"/>
      <c r="P703" s="6"/>
      <c r="Q703" s="6"/>
      <c r="R703" s="6"/>
      <c r="S703" s="6"/>
      <c r="T703" s="6"/>
      <c r="U703" s="6"/>
      <c r="V703" s="6"/>
      <c r="W703" s="6"/>
      <c r="X703" s="6"/>
      <c r="Y703" s="6"/>
      <c r="Z703" s="6"/>
    </row>
    <row r="704" ht="12.0" customHeight="1">
      <c r="A704" s="6"/>
      <c r="B704" s="6"/>
      <c r="C704" s="6"/>
      <c r="D704" s="7"/>
      <c r="E704" s="6"/>
      <c r="F704" s="6"/>
      <c r="G704" s="6"/>
      <c r="H704" s="6"/>
      <c r="I704" s="6"/>
      <c r="J704" s="6"/>
      <c r="K704" s="6"/>
      <c r="L704" s="6"/>
      <c r="M704" s="6"/>
      <c r="N704" s="6"/>
      <c r="O704" s="6"/>
      <c r="P704" s="6"/>
      <c r="Q704" s="6"/>
      <c r="R704" s="6"/>
      <c r="S704" s="6"/>
      <c r="T704" s="6"/>
      <c r="U704" s="6"/>
      <c r="V704" s="6"/>
      <c r="W704" s="6"/>
      <c r="X704" s="6"/>
      <c r="Y704" s="6"/>
      <c r="Z704" s="6"/>
    </row>
    <row r="705" ht="12.0" customHeight="1">
      <c r="A705" s="6"/>
      <c r="B705" s="6"/>
      <c r="C705" s="6"/>
      <c r="D705" s="7"/>
      <c r="E705" s="6"/>
      <c r="F705" s="6"/>
      <c r="G705" s="6"/>
      <c r="H705" s="6"/>
      <c r="I705" s="6"/>
      <c r="J705" s="6"/>
      <c r="K705" s="6"/>
      <c r="L705" s="6"/>
      <c r="M705" s="6"/>
      <c r="N705" s="6"/>
      <c r="O705" s="6"/>
      <c r="P705" s="6"/>
      <c r="Q705" s="6"/>
      <c r="R705" s="6"/>
      <c r="S705" s="6"/>
      <c r="T705" s="6"/>
      <c r="U705" s="6"/>
      <c r="V705" s="6"/>
      <c r="W705" s="6"/>
      <c r="X705" s="6"/>
      <c r="Y705" s="6"/>
      <c r="Z705" s="6"/>
    </row>
    <row r="706" ht="12.0" customHeight="1">
      <c r="A706" s="6"/>
      <c r="B706" s="6"/>
      <c r="C706" s="6"/>
      <c r="D706" s="7"/>
      <c r="E706" s="6"/>
      <c r="F706" s="6"/>
      <c r="G706" s="6"/>
      <c r="H706" s="6"/>
      <c r="I706" s="6"/>
      <c r="J706" s="6"/>
      <c r="K706" s="6"/>
      <c r="L706" s="6"/>
      <c r="M706" s="6"/>
      <c r="N706" s="6"/>
      <c r="O706" s="6"/>
      <c r="P706" s="6"/>
      <c r="Q706" s="6"/>
      <c r="R706" s="6"/>
      <c r="S706" s="6"/>
      <c r="T706" s="6"/>
      <c r="U706" s="6"/>
      <c r="V706" s="6"/>
      <c r="W706" s="6"/>
      <c r="X706" s="6"/>
      <c r="Y706" s="6"/>
      <c r="Z706" s="6"/>
    </row>
    <row r="707" ht="12.0" customHeight="1">
      <c r="A707" s="6"/>
      <c r="B707" s="6"/>
      <c r="C707" s="6"/>
      <c r="D707" s="7"/>
      <c r="E707" s="6"/>
      <c r="F707" s="6"/>
      <c r="G707" s="6"/>
      <c r="H707" s="6"/>
      <c r="I707" s="6"/>
      <c r="J707" s="6"/>
      <c r="K707" s="6"/>
      <c r="L707" s="6"/>
      <c r="M707" s="6"/>
      <c r="N707" s="6"/>
      <c r="O707" s="6"/>
      <c r="P707" s="6"/>
      <c r="Q707" s="6"/>
      <c r="R707" s="6"/>
      <c r="S707" s="6"/>
      <c r="T707" s="6"/>
      <c r="U707" s="6"/>
      <c r="V707" s="6"/>
      <c r="W707" s="6"/>
      <c r="X707" s="6"/>
      <c r="Y707" s="6"/>
      <c r="Z707" s="6"/>
    </row>
    <row r="708" ht="12.0" customHeight="1">
      <c r="A708" s="6"/>
      <c r="B708" s="6"/>
      <c r="C708" s="6"/>
      <c r="D708" s="7"/>
      <c r="E708" s="6"/>
      <c r="F708" s="6"/>
      <c r="G708" s="6"/>
      <c r="H708" s="6"/>
      <c r="I708" s="6"/>
      <c r="J708" s="6"/>
      <c r="K708" s="6"/>
      <c r="L708" s="6"/>
      <c r="M708" s="6"/>
      <c r="N708" s="6"/>
      <c r="O708" s="6"/>
      <c r="P708" s="6"/>
      <c r="Q708" s="6"/>
      <c r="R708" s="6"/>
      <c r="S708" s="6"/>
      <c r="T708" s="6"/>
      <c r="U708" s="6"/>
      <c r="V708" s="6"/>
      <c r="W708" s="6"/>
      <c r="X708" s="6"/>
      <c r="Y708" s="6"/>
      <c r="Z708" s="6"/>
    </row>
    <row r="709" ht="12.0" customHeight="1">
      <c r="A709" s="6"/>
      <c r="B709" s="6"/>
      <c r="C709" s="6"/>
      <c r="D709" s="7"/>
      <c r="E709" s="6"/>
      <c r="F709" s="6"/>
      <c r="G709" s="6"/>
      <c r="H709" s="6"/>
      <c r="I709" s="6"/>
      <c r="J709" s="6"/>
      <c r="K709" s="6"/>
      <c r="L709" s="6"/>
      <c r="M709" s="6"/>
      <c r="N709" s="6"/>
      <c r="O709" s="6"/>
      <c r="P709" s="6"/>
      <c r="Q709" s="6"/>
      <c r="R709" s="6"/>
      <c r="S709" s="6"/>
      <c r="T709" s="6"/>
      <c r="U709" s="6"/>
      <c r="V709" s="6"/>
      <c r="W709" s="6"/>
      <c r="X709" s="6"/>
      <c r="Y709" s="6"/>
      <c r="Z709" s="6"/>
    </row>
    <row r="710" ht="12.0" customHeight="1">
      <c r="A710" s="6"/>
      <c r="B710" s="6"/>
      <c r="C710" s="6"/>
      <c r="D710" s="7"/>
      <c r="E710" s="6"/>
      <c r="F710" s="6"/>
      <c r="G710" s="6"/>
      <c r="H710" s="6"/>
      <c r="I710" s="6"/>
      <c r="J710" s="6"/>
      <c r="K710" s="6"/>
      <c r="L710" s="6"/>
      <c r="M710" s="6"/>
      <c r="N710" s="6"/>
      <c r="O710" s="6"/>
      <c r="P710" s="6"/>
      <c r="Q710" s="6"/>
      <c r="R710" s="6"/>
      <c r="S710" s="6"/>
      <c r="T710" s="6"/>
      <c r="U710" s="6"/>
      <c r="V710" s="6"/>
      <c r="W710" s="6"/>
      <c r="X710" s="6"/>
      <c r="Y710" s="6"/>
      <c r="Z710" s="6"/>
    </row>
    <row r="711" ht="12.0" customHeight="1">
      <c r="A711" s="6"/>
      <c r="B711" s="6"/>
      <c r="C711" s="6"/>
      <c r="D711" s="7"/>
      <c r="E711" s="6"/>
      <c r="F711" s="6"/>
      <c r="G711" s="6"/>
      <c r="H711" s="6"/>
      <c r="I711" s="6"/>
      <c r="J711" s="6"/>
      <c r="K711" s="6"/>
      <c r="L711" s="6"/>
      <c r="M711" s="6"/>
      <c r="N711" s="6"/>
      <c r="O711" s="6"/>
      <c r="P711" s="6"/>
      <c r="Q711" s="6"/>
      <c r="R711" s="6"/>
      <c r="S711" s="6"/>
      <c r="T711" s="6"/>
      <c r="U711" s="6"/>
      <c r="V711" s="6"/>
      <c r="W711" s="6"/>
      <c r="X711" s="6"/>
      <c r="Y711" s="6"/>
      <c r="Z711" s="6"/>
    </row>
    <row r="712" ht="12.0" customHeight="1">
      <c r="A712" s="6"/>
      <c r="B712" s="6"/>
      <c r="C712" s="6"/>
      <c r="D712" s="7"/>
      <c r="E712" s="6"/>
      <c r="F712" s="6"/>
      <c r="G712" s="6"/>
      <c r="H712" s="6"/>
      <c r="I712" s="6"/>
      <c r="J712" s="6"/>
      <c r="K712" s="6"/>
      <c r="L712" s="6"/>
      <c r="M712" s="6"/>
      <c r="N712" s="6"/>
      <c r="O712" s="6"/>
      <c r="P712" s="6"/>
      <c r="Q712" s="6"/>
      <c r="R712" s="6"/>
      <c r="S712" s="6"/>
      <c r="T712" s="6"/>
      <c r="U712" s="6"/>
      <c r="V712" s="6"/>
      <c r="W712" s="6"/>
      <c r="X712" s="6"/>
      <c r="Y712" s="6"/>
      <c r="Z712" s="6"/>
    </row>
    <row r="713" ht="12.0" customHeight="1">
      <c r="A713" s="6"/>
      <c r="B713" s="6"/>
      <c r="C713" s="6"/>
      <c r="D713" s="7"/>
      <c r="E713" s="6"/>
      <c r="F713" s="6"/>
      <c r="G713" s="6"/>
      <c r="H713" s="6"/>
      <c r="I713" s="6"/>
      <c r="J713" s="6"/>
      <c r="K713" s="6"/>
      <c r="L713" s="6"/>
      <c r="M713" s="6"/>
      <c r="N713" s="6"/>
      <c r="O713" s="6"/>
      <c r="P713" s="6"/>
      <c r="Q713" s="6"/>
      <c r="R713" s="6"/>
      <c r="S713" s="6"/>
      <c r="T713" s="6"/>
      <c r="U713" s="6"/>
      <c r="V713" s="6"/>
      <c r="W713" s="6"/>
      <c r="X713" s="6"/>
      <c r="Y713" s="6"/>
      <c r="Z713" s="6"/>
    </row>
    <row r="714" ht="12.0" customHeight="1">
      <c r="A714" s="6"/>
      <c r="B714" s="6"/>
      <c r="C714" s="6"/>
      <c r="D714" s="7"/>
      <c r="E714" s="6"/>
      <c r="F714" s="6"/>
      <c r="G714" s="6"/>
      <c r="H714" s="6"/>
      <c r="I714" s="6"/>
      <c r="J714" s="6"/>
      <c r="K714" s="6"/>
      <c r="L714" s="6"/>
      <c r="M714" s="6"/>
      <c r="N714" s="6"/>
      <c r="O714" s="6"/>
      <c r="P714" s="6"/>
      <c r="Q714" s="6"/>
      <c r="R714" s="6"/>
      <c r="S714" s="6"/>
      <c r="T714" s="6"/>
      <c r="U714" s="6"/>
      <c r="V714" s="6"/>
      <c r="W714" s="6"/>
      <c r="X714" s="6"/>
      <c r="Y714" s="6"/>
      <c r="Z714" s="6"/>
    </row>
    <row r="715" ht="12.0" customHeight="1">
      <c r="A715" s="6"/>
      <c r="B715" s="6"/>
      <c r="C715" s="6"/>
      <c r="D715" s="7"/>
      <c r="E715" s="6"/>
      <c r="F715" s="6"/>
      <c r="G715" s="6"/>
      <c r="H715" s="6"/>
      <c r="I715" s="6"/>
      <c r="J715" s="6"/>
      <c r="K715" s="6"/>
      <c r="L715" s="6"/>
      <c r="M715" s="6"/>
      <c r="N715" s="6"/>
      <c r="O715" s="6"/>
      <c r="P715" s="6"/>
      <c r="Q715" s="6"/>
      <c r="R715" s="6"/>
      <c r="S715" s="6"/>
      <c r="T715" s="6"/>
      <c r="U715" s="6"/>
      <c r="V715" s="6"/>
      <c r="W715" s="6"/>
      <c r="X715" s="6"/>
      <c r="Y715" s="6"/>
      <c r="Z715" s="6"/>
    </row>
    <row r="716" ht="12.0" customHeight="1">
      <c r="A716" s="6"/>
      <c r="B716" s="6"/>
      <c r="C716" s="6"/>
      <c r="D716" s="7"/>
      <c r="E716" s="6"/>
      <c r="F716" s="6"/>
      <c r="G716" s="6"/>
      <c r="H716" s="6"/>
      <c r="I716" s="6"/>
      <c r="J716" s="6"/>
      <c r="K716" s="6"/>
      <c r="L716" s="6"/>
      <c r="M716" s="6"/>
      <c r="N716" s="6"/>
      <c r="O716" s="6"/>
      <c r="P716" s="6"/>
      <c r="Q716" s="6"/>
      <c r="R716" s="6"/>
      <c r="S716" s="6"/>
      <c r="T716" s="6"/>
      <c r="U716" s="6"/>
      <c r="V716" s="6"/>
      <c r="W716" s="6"/>
      <c r="X716" s="6"/>
      <c r="Y716" s="6"/>
      <c r="Z716" s="6"/>
    </row>
    <row r="717" ht="12.0" customHeight="1">
      <c r="A717" s="6"/>
      <c r="B717" s="6"/>
      <c r="C717" s="6"/>
      <c r="D717" s="7"/>
      <c r="E717" s="6"/>
      <c r="F717" s="6"/>
      <c r="G717" s="6"/>
      <c r="H717" s="6"/>
      <c r="I717" s="6"/>
      <c r="J717" s="6"/>
      <c r="K717" s="6"/>
      <c r="L717" s="6"/>
      <c r="M717" s="6"/>
      <c r="N717" s="6"/>
      <c r="O717" s="6"/>
      <c r="P717" s="6"/>
      <c r="Q717" s="6"/>
      <c r="R717" s="6"/>
      <c r="S717" s="6"/>
      <c r="T717" s="6"/>
      <c r="U717" s="6"/>
      <c r="V717" s="6"/>
      <c r="W717" s="6"/>
      <c r="X717" s="6"/>
      <c r="Y717" s="6"/>
      <c r="Z717" s="6"/>
    </row>
    <row r="718" ht="12.0" customHeight="1">
      <c r="A718" s="6"/>
      <c r="B718" s="6"/>
      <c r="C718" s="6"/>
      <c r="D718" s="7"/>
      <c r="E718" s="6"/>
      <c r="F718" s="6"/>
      <c r="G718" s="6"/>
      <c r="H718" s="6"/>
      <c r="I718" s="6"/>
      <c r="J718" s="6"/>
      <c r="K718" s="6"/>
      <c r="L718" s="6"/>
      <c r="M718" s="6"/>
      <c r="N718" s="6"/>
      <c r="O718" s="6"/>
      <c r="P718" s="6"/>
      <c r="Q718" s="6"/>
      <c r="R718" s="6"/>
      <c r="S718" s="6"/>
      <c r="T718" s="6"/>
      <c r="U718" s="6"/>
      <c r="V718" s="6"/>
      <c r="W718" s="6"/>
      <c r="X718" s="6"/>
      <c r="Y718" s="6"/>
      <c r="Z718" s="6"/>
    </row>
    <row r="719" ht="12.0" customHeight="1">
      <c r="A719" s="6"/>
      <c r="B719" s="6"/>
      <c r="C719" s="6"/>
      <c r="D719" s="7"/>
      <c r="E719" s="6"/>
      <c r="F719" s="6"/>
      <c r="G719" s="6"/>
      <c r="H719" s="6"/>
      <c r="I719" s="6"/>
      <c r="J719" s="6"/>
      <c r="K719" s="6"/>
      <c r="L719" s="6"/>
      <c r="M719" s="6"/>
      <c r="N719" s="6"/>
      <c r="O719" s="6"/>
      <c r="P719" s="6"/>
      <c r="Q719" s="6"/>
      <c r="R719" s="6"/>
      <c r="S719" s="6"/>
      <c r="T719" s="6"/>
      <c r="U719" s="6"/>
      <c r="V719" s="6"/>
      <c r="W719" s="6"/>
      <c r="X719" s="6"/>
      <c r="Y719" s="6"/>
      <c r="Z719" s="6"/>
    </row>
    <row r="720" ht="12.0" customHeight="1">
      <c r="A720" s="6"/>
      <c r="B720" s="6"/>
      <c r="C720" s="6"/>
      <c r="D720" s="7"/>
      <c r="E720" s="6"/>
      <c r="F720" s="6"/>
      <c r="G720" s="6"/>
      <c r="H720" s="6"/>
      <c r="I720" s="6"/>
      <c r="J720" s="6"/>
      <c r="K720" s="6"/>
      <c r="L720" s="6"/>
      <c r="M720" s="6"/>
      <c r="N720" s="6"/>
      <c r="O720" s="6"/>
      <c r="P720" s="6"/>
      <c r="Q720" s="6"/>
      <c r="R720" s="6"/>
      <c r="S720" s="6"/>
      <c r="T720" s="6"/>
      <c r="U720" s="6"/>
      <c r="V720" s="6"/>
      <c r="W720" s="6"/>
      <c r="X720" s="6"/>
      <c r="Y720" s="6"/>
      <c r="Z720" s="6"/>
    </row>
    <row r="721" ht="12.0" customHeight="1">
      <c r="A721" s="6"/>
      <c r="B721" s="6"/>
      <c r="C721" s="6"/>
      <c r="D721" s="7"/>
      <c r="E721" s="6"/>
      <c r="F721" s="6"/>
      <c r="G721" s="6"/>
      <c r="H721" s="6"/>
      <c r="I721" s="6"/>
      <c r="J721" s="6"/>
      <c r="K721" s="6"/>
      <c r="L721" s="6"/>
      <c r="M721" s="6"/>
      <c r="N721" s="6"/>
      <c r="O721" s="6"/>
      <c r="P721" s="6"/>
      <c r="Q721" s="6"/>
      <c r="R721" s="6"/>
      <c r="S721" s="6"/>
      <c r="T721" s="6"/>
      <c r="U721" s="6"/>
      <c r="V721" s="6"/>
      <c r="W721" s="6"/>
      <c r="X721" s="6"/>
      <c r="Y721" s="6"/>
      <c r="Z721" s="6"/>
    </row>
    <row r="722" ht="12.0" customHeight="1">
      <c r="A722" s="6"/>
      <c r="B722" s="6"/>
      <c r="C722" s="6"/>
      <c r="D722" s="7"/>
      <c r="E722" s="6"/>
      <c r="F722" s="6"/>
      <c r="G722" s="6"/>
      <c r="H722" s="6"/>
      <c r="I722" s="6"/>
      <c r="J722" s="6"/>
      <c r="K722" s="6"/>
      <c r="L722" s="6"/>
      <c r="M722" s="6"/>
      <c r="N722" s="6"/>
      <c r="O722" s="6"/>
      <c r="P722" s="6"/>
      <c r="Q722" s="6"/>
      <c r="R722" s="6"/>
      <c r="S722" s="6"/>
      <c r="T722" s="6"/>
      <c r="U722" s="6"/>
      <c r="V722" s="6"/>
      <c r="W722" s="6"/>
      <c r="X722" s="6"/>
      <c r="Y722" s="6"/>
      <c r="Z722" s="6"/>
    </row>
    <row r="723" ht="12.0" customHeight="1">
      <c r="A723" s="6"/>
      <c r="B723" s="6"/>
      <c r="C723" s="6"/>
      <c r="D723" s="7"/>
      <c r="E723" s="6"/>
      <c r="F723" s="6"/>
      <c r="G723" s="6"/>
      <c r="H723" s="6"/>
      <c r="I723" s="6"/>
      <c r="J723" s="6"/>
      <c r="K723" s="6"/>
      <c r="L723" s="6"/>
      <c r="M723" s="6"/>
      <c r="N723" s="6"/>
      <c r="O723" s="6"/>
      <c r="P723" s="6"/>
      <c r="Q723" s="6"/>
      <c r="R723" s="6"/>
      <c r="S723" s="6"/>
      <c r="T723" s="6"/>
      <c r="U723" s="6"/>
      <c r="V723" s="6"/>
      <c r="W723" s="6"/>
      <c r="X723" s="6"/>
      <c r="Y723" s="6"/>
      <c r="Z723" s="6"/>
    </row>
    <row r="724" ht="12.0" customHeight="1">
      <c r="A724" s="6"/>
      <c r="B724" s="6"/>
      <c r="C724" s="6"/>
      <c r="D724" s="7"/>
      <c r="E724" s="6"/>
      <c r="F724" s="6"/>
      <c r="G724" s="6"/>
      <c r="H724" s="6"/>
      <c r="I724" s="6"/>
      <c r="J724" s="6"/>
      <c r="K724" s="6"/>
      <c r="L724" s="6"/>
      <c r="M724" s="6"/>
      <c r="N724" s="6"/>
      <c r="O724" s="6"/>
      <c r="P724" s="6"/>
      <c r="Q724" s="6"/>
      <c r="R724" s="6"/>
      <c r="S724" s="6"/>
      <c r="T724" s="6"/>
      <c r="U724" s="6"/>
      <c r="V724" s="6"/>
      <c r="W724" s="6"/>
      <c r="X724" s="6"/>
      <c r="Y724" s="6"/>
      <c r="Z724" s="6"/>
    </row>
    <row r="725" ht="12.0" customHeight="1">
      <c r="A725" s="6"/>
      <c r="B725" s="6"/>
      <c r="C725" s="6"/>
      <c r="D725" s="7"/>
      <c r="E725" s="6"/>
      <c r="F725" s="6"/>
      <c r="G725" s="6"/>
      <c r="H725" s="6"/>
      <c r="I725" s="6"/>
      <c r="J725" s="6"/>
      <c r="K725" s="6"/>
      <c r="L725" s="6"/>
      <c r="M725" s="6"/>
      <c r="N725" s="6"/>
      <c r="O725" s="6"/>
      <c r="P725" s="6"/>
      <c r="Q725" s="6"/>
      <c r="R725" s="6"/>
      <c r="S725" s="6"/>
      <c r="T725" s="6"/>
      <c r="U725" s="6"/>
      <c r="V725" s="6"/>
      <c r="W725" s="6"/>
      <c r="X725" s="6"/>
      <c r="Y725" s="6"/>
      <c r="Z725" s="6"/>
    </row>
    <row r="726" ht="12.0" customHeight="1">
      <c r="A726" s="6"/>
      <c r="B726" s="6"/>
      <c r="C726" s="6"/>
      <c r="D726" s="7"/>
      <c r="E726" s="6"/>
      <c r="F726" s="6"/>
      <c r="G726" s="6"/>
      <c r="H726" s="6"/>
      <c r="I726" s="6"/>
      <c r="J726" s="6"/>
      <c r="K726" s="6"/>
      <c r="L726" s="6"/>
      <c r="M726" s="6"/>
      <c r="N726" s="6"/>
      <c r="O726" s="6"/>
      <c r="P726" s="6"/>
      <c r="Q726" s="6"/>
      <c r="R726" s="6"/>
      <c r="S726" s="6"/>
      <c r="T726" s="6"/>
      <c r="U726" s="6"/>
      <c r="V726" s="6"/>
      <c r="W726" s="6"/>
      <c r="X726" s="6"/>
      <c r="Y726" s="6"/>
      <c r="Z726" s="6"/>
    </row>
    <row r="727" ht="12.0" customHeight="1">
      <c r="A727" s="6"/>
      <c r="B727" s="6"/>
      <c r="C727" s="6"/>
      <c r="D727" s="7"/>
      <c r="E727" s="6"/>
      <c r="F727" s="6"/>
      <c r="G727" s="6"/>
      <c r="H727" s="6"/>
      <c r="I727" s="6"/>
      <c r="J727" s="6"/>
      <c r="K727" s="6"/>
      <c r="L727" s="6"/>
      <c r="M727" s="6"/>
      <c r="N727" s="6"/>
      <c r="O727" s="6"/>
      <c r="P727" s="6"/>
      <c r="Q727" s="6"/>
      <c r="R727" s="6"/>
      <c r="S727" s="6"/>
      <c r="T727" s="6"/>
      <c r="U727" s="6"/>
      <c r="V727" s="6"/>
      <c r="W727" s="6"/>
      <c r="X727" s="6"/>
      <c r="Y727" s="6"/>
      <c r="Z727" s="6"/>
    </row>
    <row r="728" ht="12.0" customHeight="1">
      <c r="A728" s="6"/>
      <c r="B728" s="6"/>
      <c r="C728" s="6"/>
      <c r="D728" s="7"/>
      <c r="E728" s="6"/>
      <c r="F728" s="6"/>
      <c r="G728" s="6"/>
      <c r="H728" s="6"/>
      <c r="I728" s="6"/>
      <c r="J728" s="6"/>
      <c r="K728" s="6"/>
      <c r="L728" s="6"/>
      <c r="M728" s="6"/>
      <c r="N728" s="6"/>
      <c r="O728" s="6"/>
      <c r="P728" s="6"/>
      <c r="Q728" s="6"/>
      <c r="R728" s="6"/>
      <c r="S728" s="6"/>
      <c r="T728" s="6"/>
      <c r="U728" s="6"/>
      <c r="V728" s="6"/>
      <c r="W728" s="6"/>
      <c r="X728" s="6"/>
      <c r="Y728" s="6"/>
      <c r="Z728" s="6"/>
    </row>
    <row r="729" ht="12.0" customHeight="1">
      <c r="A729" s="6"/>
      <c r="B729" s="6"/>
      <c r="C729" s="6"/>
      <c r="D729" s="7"/>
      <c r="E729" s="6"/>
      <c r="F729" s="6"/>
      <c r="G729" s="6"/>
      <c r="H729" s="6"/>
      <c r="I729" s="6"/>
      <c r="J729" s="6"/>
      <c r="K729" s="6"/>
      <c r="L729" s="6"/>
      <c r="M729" s="6"/>
      <c r="N729" s="6"/>
      <c r="O729" s="6"/>
      <c r="P729" s="6"/>
      <c r="Q729" s="6"/>
      <c r="R729" s="6"/>
      <c r="S729" s="6"/>
      <c r="T729" s="6"/>
      <c r="U729" s="6"/>
      <c r="V729" s="6"/>
      <c r="W729" s="6"/>
      <c r="X729" s="6"/>
      <c r="Y729" s="6"/>
      <c r="Z729" s="6"/>
    </row>
    <row r="730" ht="12.0" customHeight="1">
      <c r="A730" s="6"/>
      <c r="B730" s="6"/>
      <c r="C730" s="6"/>
      <c r="D730" s="7"/>
      <c r="E730" s="6"/>
      <c r="F730" s="6"/>
      <c r="G730" s="6"/>
      <c r="H730" s="6"/>
      <c r="I730" s="6"/>
      <c r="J730" s="6"/>
      <c r="K730" s="6"/>
      <c r="L730" s="6"/>
      <c r="M730" s="6"/>
      <c r="N730" s="6"/>
      <c r="O730" s="6"/>
      <c r="P730" s="6"/>
      <c r="Q730" s="6"/>
      <c r="R730" s="6"/>
      <c r="S730" s="6"/>
      <c r="T730" s="6"/>
      <c r="U730" s="6"/>
      <c r="V730" s="6"/>
      <c r="W730" s="6"/>
      <c r="X730" s="6"/>
      <c r="Y730" s="6"/>
      <c r="Z730" s="6"/>
    </row>
    <row r="731" ht="12.0" customHeight="1">
      <c r="A731" s="6"/>
      <c r="B731" s="6"/>
      <c r="C731" s="6"/>
      <c r="D731" s="7"/>
      <c r="E731" s="6"/>
      <c r="F731" s="6"/>
      <c r="G731" s="6"/>
      <c r="H731" s="6"/>
      <c r="I731" s="6"/>
      <c r="J731" s="6"/>
      <c r="K731" s="6"/>
      <c r="L731" s="6"/>
      <c r="M731" s="6"/>
      <c r="N731" s="6"/>
      <c r="O731" s="6"/>
      <c r="P731" s="6"/>
      <c r="Q731" s="6"/>
      <c r="R731" s="6"/>
      <c r="S731" s="6"/>
      <c r="T731" s="6"/>
      <c r="U731" s="6"/>
      <c r="V731" s="6"/>
      <c r="W731" s="6"/>
      <c r="X731" s="6"/>
      <c r="Y731" s="6"/>
      <c r="Z731" s="6"/>
    </row>
    <row r="732" ht="12.0" customHeight="1">
      <c r="A732" s="6"/>
      <c r="B732" s="6"/>
      <c r="C732" s="6"/>
      <c r="D732" s="7"/>
      <c r="E732" s="6"/>
      <c r="F732" s="6"/>
      <c r="G732" s="6"/>
      <c r="H732" s="6"/>
      <c r="I732" s="6"/>
      <c r="J732" s="6"/>
      <c r="K732" s="6"/>
      <c r="L732" s="6"/>
      <c r="M732" s="6"/>
      <c r="N732" s="6"/>
      <c r="O732" s="6"/>
      <c r="P732" s="6"/>
      <c r="Q732" s="6"/>
      <c r="R732" s="6"/>
      <c r="S732" s="6"/>
      <c r="T732" s="6"/>
      <c r="U732" s="6"/>
      <c r="V732" s="6"/>
      <c r="W732" s="6"/>
      <c r="X732" s="6"/>
      <c r="Y732" s="6"/>
      <c r="Z732" s="6"/>
    </row>
    <row r="733" ht="12.0" customHeight="1">
      <c r="A733" s="6"/>
      <c r="B733" s="6"/>
      <c r="C733" s="6"/>
      <c r="D733" s="7"/>
      <c r="E733" s="6"/>
      <c r="F733" s="6"/>
      <c r="G733" s="6"/>
      <c r="H733" s="6"/>
      <c r="I733" s="6"/>
      <c r="J733" s="6"/>
      <c r="K733" s="6"/>
      <c r="L733" s="6"/>
      <c r="M733" s="6"/>
      <c r="N733" s="6"/>
      <c r="O733" s="6"/>
      <c r="P733" s="6"/>
      <c r="Q733" s="6"/>
      <c r="R733" s="6"/>
      <c r="S733" s="6"/>
      <c r="T733" s="6"/>
      <c r="U733" s="6"/>
      <c r="V733" s="6"/>
      <c r="W733" s="6"/>
      <c r="X733" s="6"/>
      <c r="Y733" s="6"/>
      <c r="Z733" s="6"/>
    </row>
    <row r="734" ht="12.0" customHeight="1">
      <c r="A734" s="6"/>
      <c r="B734" s="6"/>
      <c r="C734" s="6"/>
      <c r="D734" s="7"/>
      <c r="E734" s="6"/>
      <c r="F734" s="6"/>
      <c r="G734" s="6"/>
      <c r="H734" s="6"/>
      <c r="I734" s="6"/>
      <c r="J734" s="6"/>
      <c r="K734" s="6"/>
      <c r="L734" s="6"/>
      <c r="M734" s="6"/>
      <c r="N734" s="6"/>
      <c r="O734" s="6"/>
      <c r="P734" s="6"/>
      <c r="Q734" s="6"/>
      <c r="R734" s="6"/>
      <c r="S734" s="6"/>
      <c r="T734" s="6"/>
      <c r="U734" s="6"/>
      <c r="V734" s="6"/>
      <c r="W734" s="6"/>
      <c r="X734" s="6"/>
      <c r="Y734" s="6"/>
      <c r="Z734" s="6"/>
    </row>
    <row r="735" ht="12.0" customHeight="1">
      <c r="A735" s="6"/>
      <c r="B735" s="6"/>
      <c r="C735" s="6"/>
      <c r="D735" s="7"/>
      <c r="E735" s="6"/>
      <c r="F735" s="6"/>
      <c r="G735" s="6"/>
      <c r="H735" s="6"/>
      <c r="I735" s="6"/>
      <c r="J735" s="6"/>
      <c r="K735" s="6"/>
      <c r="L735" s="6"/>
      <c r="M735" s="6"/>
      <c r="N735" s="6"/>
      <c r="O735" s="6"/>
      <c r="P735" s="6"/>
      <c r="Q735" s="6"/>
      <c r="R735" s="6"/>
      <c r="S735" s="6"/>
      <c r="T735" s="6"/>
      <c r="U735" s="6"/>
      <c r="V735" s="6"/>
      <c r="W735" s="6"/>
      <c r="X735" s="6"/>
      <c r="Y735" s="6"/>
      <c r="Z735" s="6"/>
    </row>
    <row r="736" ht="12.0" customHeight="1">
      <c r="A736" s="6"/>
      <c r="B736" s="6"/>
      <c r="C736" s="6"/>
      <c r="D736" s="7"/>
      <c r="E736" s="6"/>
      <c r="F736" s="6"/>
      <c r="G736" s="6"/>
      <c r="H736" s="6"/>
      <c r="I736" s="6"/>
      <c r="J736" s="6"/>
      <c r="K736" s="6"/>
      <c r="L736" s="6"/>
      <c r="M736" s="6"/>
      <c r="N736" s="6"/>
      <c r="O736" s="6"/>
      <c r="P736" s="6"/>
      <c r="Q736" s="6"/>
      <c r="R736" s="6"/>
      <c r="S736" s="6"/>
      <c r="T736" s="6"/>
      <c r="U736" s="6"/>
      <c r="V736" s="6"/>
      <c r="W736" s="6"/>
      <c r="X736" s="6"/>
      <c r="Y736" s="6"/>
      <c r="Z736" s="6"/>
    </row>
    <row r="737" ht="12.0" customHeight="1">
      <c r="A737" s="6"/>
      <c r="B737" s="6"/>
      <c r="C737" s="6"/>
      <c r="D737" s="7"/>
      <c r="E737" s="6"/>
      <c r="F737" s="6"/>
      <c r="G737" s="6"/>
      <c r="H737" s="6"/>
      <c r="I737" s="6"/>
      <c r="J737" s="6"/>
      <c r="K737" s="6"/>
      <c r="L737" s="6"/>
      <c r="M737" s="6"/>
      <c r="N737" s="6"/>
      <c r="O737" s="6"/>
      <c r="P737" s="6"/>
      <c r="Q737" s="6"/>
      <c r="R737" s="6"/>
      <c r="S737" s="6"/>
      <c r="T737" s="6"/>
      <c r="U737" s="6"/>
      <c r="V737" s="6"/>
      <c r="W737" s="6"/>
      <c r="X737" s="6"/>
      <c r="Y737" s="6"/>
      <c r="Z737" s="6"/>
    </row>
    <row r="738" ht="12.0" customHeight="1">
      <c r="A738" s="6"/>
      <c r="B738" s="6"/>
      <c r="C738" s="6"/>
      <c r="D738" s="7"/>
      <c r="E738" s="6"/>
      <c r="F738" s="6"/>
      <c r="G738" s="6"/>
      <c r="H738" s="6"/>
      <c r="I738" s="6"/>
      <c r="J738" s="6"/>
      <c r="K738" s="6"/>
      <c r="L738" s="6"/>
      <c r="M738" s="6"/>
      <c r="N738" s="6"/>
      <c r="O738" s="6"/>
      <c r="P738" s="6"/>
      <c r="Q738" s="6"/>
      <c r="R738" s="6"/>
      <c r="S738" s="6"/>
      <c r="T738" s="6"/>
      <c r="U738" s="6"/>
      <c r="V738" s="6"/>
      <c r="W738" s="6"/>
      <c r="X738" s="6"/>
      <c r="Y738" s="6"/>
      <c r="Z738" s="6"/>
    </row>
    <row r="739" ht="12.0" customHeight="1">
      <c r="A739" s="6"/>
      <c r="B739" s="6"/>
      <c r="C739" s="6"/>
      <c r="D739" s="7"/>
      <c r="E739" s="6"/>
      <c r="F739" s="6"/>
      <c r="G739" s="6"/>
      <c r="H739" s="6"/>
      <c r="I739" s="6"/>
      <c r="J739" s="6"/>
      <c r="K739" s="6"/>
      <c r="L739" s="6"/>
      <c r="M739" s="6"/>
      <c r="N739" s="6"/>
      <c r="O739" s="6"/>
      <c r="P739" s="6"/>
      <c r="Q739" s="6"/>
      <c r="R739" s="6"/>
      <c r="S739" s="6"/>
      <c r="T739" s="6"/>
      <c r="U739" s="6"/>
      <c r="V739" s="6"/>
      <c r="W739" s="6"/>
      <c r="X739" s="6"/>
      <c r="Y739" s="6"/>
      <c r="Z739" s="6"/>
    </row>
    <row r="740" ht="12.0" customHeight="1">
      <c r="A740" s="6"/>
      <c r="B740" s="6"/>
      <c r="C740" s="6"/>
      <c r="D740" s="7"/>
      <c r="E740" s="6"/>
      <c r="F740" s="6"/>
      <c r="G740" s="6"/>
      <c r="H740" s="6"/>
      <c r="I740" s="6"/>
      <c r="J740" s="6"/>
      <c r="K740" s="6"/>
      <c r="L740" s="6"/>
      <c r="M740" s="6"/>
      <c r="N740" s="6"/>
      <c r="O740" s="6"/>
      <c r="P740" s="6"/>
      <c r="Q740" s="6"/>
      <c r="R740" s="6"/>
      <c r="S740" s="6"/>
      <c r="T740" s="6"/>
      <c r="U740" s="6"/>
      <c r="V740" s="6"/>
      <c r="W740" s="6"/>
      <c r="X740" s="6"/>
      <c r="Y740" s="6"/>
      <c r="Z740" s="6"/>
    </row>
    <row r="741" ht="12.0" customHeight="1">
      <c r="A741" s="6"/>
      <c r="B741" s="6"/>
      <c r="C741" s="6"/>
      <c r="D741" s="7"/>
      <c r="E741" s="6"/>
      <c r="F741" s="6"/>
      <c r="G741" s="6"/>
      <c r="H741" s="6"/>
      <c r="I741" s="6"/>
      <c r="J741" s="6"/>
      <c r="K741" s="6"/>
      <c r="L741" s="6"/>
      <c r="M741" s="6"/>
      <c r="N741" s="6"/>
      <c r="O741" s="6"/>
      <c r="P741" s="6"/>
      <c r="Q741" s="6"/>
      <c r="R741" s="6"/>
      <c r="S741" s="6"/>
      <c r="T741" s="6"/>
      <c r="U741" s="6"/>
      <c r="V741" s="6"/>
      <c r="W741" s="6"/>
      <c r="X741" s="6"/>
      <c r="Y741" s="6"/>
      <c r="Z741" s="6"/>
    </row>
    <row r="742" ht="12.0" customHeight="1">
      <c r="A742" s="6"/>
      <c r="B742" s="6"/>
      <c r="C742" s="6"/>
      <c r="D742" s="7"/>
      <c r="E742" s="6"/>
      <c r="F742" s="6"/>
      <c r="G742" s="6"/>
      <c r="H742" s="6"/>
      <c r="I742" s="6"/>
      <c r="J742" s="6"/>
      <c r="K742" s="6"/>
      <c r="L742" s="6"/>
      <c r="M742" s="6"/>
      <c r="N742" s="6"/>
      <c r="O742" s="6"/>
      <c r="P742" s="6"/>
      <c r="Q742" s="6"/>
      <c r="R742" s="6"/>
      <c r="S742" s="6"/>
      <c r="T742" s="6"/>
      <c r="U742" s="6"/>
      <c r="V742" s="6"/>
      <c r="W742" s="6"/>
      <c r="X742" s="6"/>
      <c r="Y742" s="6"/>
      <c r="Z742" s="6"/>
    </row>
    <row r="743" ht="12.0" customHeight="1">
      <c r="A743" s="6"/>
      <c r="B743" s="6"/>
      <c r="C743" s="6"/>
      <c r="D743" s="7"/>
      <c r="E743" s="6"/>
      <c r="F743" s="6"/>
      <c r="G743" s="6"/>
      <c r="H743" s="6"/>
      <c r="I743" s="6"/>
      <c r="J743" s="6"/>
      <c r="K743" s="6"/>
      <c r="L743" s="6"/>
      <c r="M743" s="6"/>
      <c r="N743" s="6"/>
      <c r="O743" s="6"/>
      <c r="P743" s="6"/>
      <c r="Q743" s="6"/>
      <c r="R743" s="6"/>
      <c r="S743" s="6"/>
      <c r="T743" s="6"/>
      <c r="U743" s="6"/>
      <c r="V743" s="6"/>
      <c r="W743" s="6"/>
      <c r="X743" s="6"/>
      <c r="Y743" s="6"/>
      <c r="Z743" s="6"/>
    </row>
    <row r="744" ht="12.0" customHeight="1">
      <c r="A744" s="6"/>
      <c r="B744" s="6"/>
      <c r="C744" s="6"/>
      <c r="D744" s="7"/>
      <c r="E744" s="6"/>
      <c r="F744" s="6"/>
      <c r="G744" s="6"/>
      <c r="H744" s="6"/>
      <c r="I744" s="6"/>
      <c r="J744" s="6"/>
      <c r="K744" s="6"/>
      <c r="L744" s="6"/>
      <c r="M744" s="6"/>
      <c r="N744" s="6"/>
      <c r="O744" s="6"/>
      <c r="P744" s="6"/>
      <c r="Q744" s="6"/>
      <c r="R744" s="6"/>
      <c r="S744" s="6"/>
      <c r="T744" s="6"/>
      <c r="U744" s="6"/>
      <c r="V744" s="6"/>
      <c r="W744" s="6"/>
      <c r="X744" s="6"/>
      <c r="Y744" s="6"/>
      <c r="Z744" s="6"/>
    </row>
    <row r="745" ht="12.0" customHeight="1">
      <c r="A745" s="6"/>
      <c r="B745" s="6"/>
      <c r="C745" s="6"/>
      <c r="D745" s="7"/>
      <c r="E745" s="6"/>
      <c r="F745" s="6"/>
      <c r="G745" s="6"/>
      <c r="H745" s="6"/>
      <c r="I745" s="6"/>
      <c r="J745" s="6"/>
      <c r="K745" s="6"/>
      <c r="L745" s="6"/>
      <c r="M745" s="6"/>
      <c r="N745" s="6"/>
      <c r="O745" s="6"/>
      <c r="P745" s="6"/>
      <c r="Q745" s="6"/>
      <c r="R745" s="6"/>
      <c r="S745" s="6"/>
      <c r="T745" s="6"/>
      <c r="U745" s="6"/>
      <c r="V745" s="6"/>
      <c r="W745" s="6"/>
      <c r="X745" s="6"/>
      <c r="Y745" s="6"/>
      <c r="Z745" s="6"/>
    </row>
    <row r="746" ht="12.0" customHeight="1">
      <c r="A746" s="6"/>
      <c r="B746" s="6"/>
      <c r="C746" s="6"/>
      <c r="D746" s="7"/>
      <c r="E746" s="6"/>
      <c r="F746" s="6"/>
      <c r="G746" s="6"/>
      <c r="H746" s="6"/>
      <c r="I746" s="6"/>
      <c r="J746" s="6"/>
      <c r="K746" s="6"/>
      <c r="L746" s="6"/>
      <c r="M746" s="6"/>
      <c r="N746" s="6"/>
      <c r="O746" s="6"/>
      <c r="P746" s="6"/>
      <c r="Q746" s="6"/>
      <c r="R746" s="6"/>
      <c r="S746" s="6"/>
      <c r="T746" s="6"/>
      <c r="U746" s="6"/>
      <c r="V746" s="6"/>
      <c r="W746" s="6"/>
      <c r="X746" s="6"/>
      <c r="Y746" s="6"/>
      <c r="Z746" s="6"/>
    </row>
    <row r="747" ht="12.0" customHeight="1">
      <c r="A747" s="6"/>
      <c r="B747" s="6"/>
      <c r="C747" s="6"/>
      <c r="D747" s="7"/>
      <c r="E747" s="6"/>
      <c r="F747" s="6"/>
      <c r="G747" s="6"/>
      <c r="H747" s="6"/>
      <c r="I747" s="6"/>
      <c r="J747" s="6"/>
      <c r="K747" s="6"/>
      <c r="L747" s="6"/>
      <c r="M747" s="6"/>
      <c r="N747" s="6"/>
      <c r="O747" s="6"/>
      <c r="P747" s="6"/>
      <c r="Q747" s="6"/>
      <c r="R747" s="6"/>
      <c r="S747" s="6"/>
      <c r="T747" s="6"/>
      <c r="U747" s="6"/>
      <c r="V747" s="6"/>
      <c r="W747" s="6"/>
      <c r="X747" s="6"/>
      <c r="Y747" s="6"/>
      <c r="Z747" s="6"/>
    </row>
    <row r="748" ht="12.0" customHeight="1">
      <c r="A748" s="6"/>
      <c r="B748" s="6"/>
      <c r="C748" s="6"/>
      <c r="D748" s="7"/>
      <c r="E748" s="6"/>
      <c r="F748" s="6"/>
      <c r="G748" s="6"/>
      <c r="H748" s="6"/>
      <c r="I748" s="6"/>
      <c r="J748" s="6"/>
      <c r="K748" s="6"/>
      <c r="L748" s="6"/>
      <c r="M748" s="6"/>
      <c r="N748" s="6"/>
      <c r="O748" s="6"/>
      <c r="P748" s="6"/>
      <c r="Q748" s="6"/>
      <c r="R748" s="6"/>
      <c r="S748" s="6"/>
      <c r="T748" s="6"/>
      <c r="U748" s="6"/>
      <c r="V748" s="6"/>
      <c r="W748" s="6"/>
      <c r="X748" s="6"/>
      <c r="Y748" s="6"/>
      <c r="Z748" s="6"/>
    </row>
    <row r="749" ht="12.0" customHeight="1">
      <c r="A749" s="6"/>
      <c r="B749" s="6"/>
      <c r="C749" s="6"/>
      <c r="D749" s="7"/>
      <c r="E749" s="6"/>
      <c r="F749" s="6"/>
      <c r="G749" s="6"/>
      <c r="H749" s="6"/>
      <c r="I749" s="6"/>
      <c r="J749" s="6"/>
      <c r="K749" s="6"/>
      <c r="L749" s="6"/>
      <c r="M749" s="6"/>
      <c r="N749" s="6"/>
      <c r="O749" s="6"/>
      <c r="P749" s="6"/>
      <c r="Q749" s="6"/>
      <c r="R749" s="6"/>
      <c r="S749" s="6"/>
      <c r="T749" s="6"/>
      <c r="U749" s="6"/>
      <c r="V749" s="6"/>
      <c r="W749" s="6"/>
      <c r="X749" s="6"/>
      <c r="Y749" s="6"/>
      <c r="Z749" s="6"/>
    </row>
    <row r="750" ht="12.0" customHeight="1">
      <c r="A750" s="6"/>
      <c r="B750" s="6"/>
      <c r="C750" s="6"/>
      <c r="D750" s="7"/>
      <c r="E750" s="6"/>
      <c r="F750" s="6"/>
      <c r="G750" s="6"/>
      <c r="H750" s="6"/>
      <c r="I750" s="6"/>
      <c r="J750" s="6"/>
      <c r="K750" s="6"/>
      <c r="L750" s="6"/>
      <c r="M750" s="6"/>
      <c r="N750" s="6"/>
      <c r="O750" s="6"/>
      <c r="P750" s="6"/>
      <c r="Q750" s="6"/>
      <c r="R750" s="6"/>
      <c r="S750" s="6"/>
      <c r="T750" s="6"/>
      <c r="U750" s="6"/>
      <c r="V750" s="6"/>
      <c r="W750" s="6"/>
      <c r="X750" s="6"/>
      <c r="Y750" s="6"/>
      <c r="Z750" s="6"/>
    </row>
    <row r="751" ht="12.0" customHeight="1">
      <c r="A751" s="6"/>
      <c r="B751" s="6"/>
      <c r="C751" s="6"/>
      <c r="D751" s="7"/>
      <c r="E751" s="6"/>
      <c r="F751" s="6"/>
      <c r="G751" s="6"/>
      <c r="H751" s="6"/>
      <c r="I751" s="6"/>
      <c r="J751" s="6"/>
      <c r="K751" s="6"/>
      <c r="L751" s="6"/>
      <c r="M751" s="6"/>
      <c r="N751" s="6"/>
      <c r="O751" s="6"/>
      <c r="P751" s="6"/>
      <c r="Q751" s="6"/>
      <c r="R751" s="6"/>
      <c r="S751" s="6"/>
      <c r="T751" s="6"/>
      <c r="U751" s="6"/>
      <c r="V751" s="6"/>
      <c r="W751" s="6"/>
      <c r="X751" s="6"/>
      <c r="Y751" s="6"/>
      <c r="Z751" s="6"/>
    </row>
    <row r="752" ht="12.0" customHeight="1">
      <c r="A752" s="6"/>
      <c r="B752" s="6"/>
      <c r="C752" s="6"/>
      <c r="D752" s="7"/>
      <c r="E752" s="6"/>
      <c r="F752" s="6"/>
      <c r="G752" s="6"/>
      <c r="H752" s="6"/>
      <c r="I752" s="6"/>
      <c r="J752" s="6"/>
      <c r="K752" s="6"/>
      <c r="L752" s="6"/>
      <c r="M752" s="6"/>
      <c r="N752" s="6"/>
      <c r="O752" s="6"/>
      <c r="P752" s="6"/>
      <c r="Q752" s="6"/>
      <c r="R752" s="6"/>
      <c r="S752" s="6"/>
      <c r="T752" s="6"/>
      <c r="U752" s="6"/>
      <c r="V752" s="6"/>
      <c r="W752" s="6"/>
      <c r="X752" s="6"/>
      <c r="Y752" s="6"/>
      <c r="Z752" s="6"/>
    </row>
    <row r="753" ht="12.0" customHeight="1">
      <c r="A753" s="6"/>
      <c r="B753" s="6"/>
      <c r="C753" s="6"/>
      <c r="D753" s="7"/>
      <c r="E753" s="6"/>
      <c r="F753" s="6"/>
      <c r="G753" s="6"/>
      <c r="H753" s="6"/>
      <c r="I753" s="6"/>
      <c r="J753" s="6"/>
      <c r="K753" s="6"/>
      <c r="L753" s="6"/>
      <c r="M753" s="6"/>
      <c r="N753" s="6"/>
      <c r="O753" s="6"/>
      <c r="P753" s="6"/>
      <c r="Q753" s="6"/>
      <c r="R753" s="6"/>
      <c r="S753" s="6"/>
      <c r="T753" s="6"/>
      <c r="U753" s="6"/>
      <c r="V753" s="6"/>
      <c r="W753" s="6"/>
      <c r="X753" s="6"/>
      <c r="Y753" s="6"/>
      <c r="Z753" s="6"/>
    </row>
    <row r="754" ht="12.0" customHeight="1">
      <c r="A754" s="6"/>
      <c r="B754" s="6"/>
      <c r="C754" s="6"/>
      <c r="D754" s="7"/>
      <c r="E754" s="6"/>
      <c r="F754" s="6"/>
      <c r="G754" s="6"/>
      <c r="H754" s="6"/>
      <c r="I754" s="6"/>
      <c r="J754" s="6"/>
      <c r="K754" s="6"/>
      <c r="L754" s="6"/>
      <c r="M754" s="6"/>
      <c r="N754" s="6"/>
      <c r="O754" s="6"/>
      <c r="P754" s="6"/>
      <c r="Q754" s="6"/>
      <c r="R754" s="6"/>
      <c r="S754" s="6"/>
      <c r="T754" s="6"/>
      <c r="U754" s="6"/>
      <c r="V754" s="6"/>
      <c r="W754" s="6"/>
      <c r="X754" s="6"/>
      <c r="Y754" s="6"/>
      <c r="Z754" s="6"/>
    </row>
    <row r="755" ht="12.0" customHeight="1">
      <c r="A755" s="6"/>
      <c r="B755" s="6"/>
      <c r="C755" s="6"/>
      <c r="D755" s="7"/>
      <c r="E755" s="6"/>
      <c r="F755" s="6"/>
      <c r="G755" s="6"/>
      <c r="H755" s="6"/>
      <c r="I755" s="6"/>
      <c r="J755" s="6"/>
      <c r="K755" s="6"/>
      <c r="L755" s="6"/>
      <c r="M755" s="6"/>
      <c r="N755" s="6"/>
      <c r="O755" s="6"/>
      <c r="P755" s="6"/>
      <c r="Q755" s="6"/>
      <c r="R755" s="6"/>
      <c r="S755" s="6"/>
      <c r="T755" s="6"/>
      <c r="U755" s="6"/>
      <c r="V755" s="6"/>
      <c r="W755" s="6"/>
      <c r="X755" s="6"/>
      <c r="Y755" s="6"/>
      <c r="Z755" s="6"/>
    </row>
    <row r="756" ht="12.0" customHeight="1">
      <c r="A756" s="6"/>
      <c r="B756" s="6"/>
      <c r="C756" s="6"/>
      <c r="D756" s="7"/>
      <c r="E756" s="6"/>
      <c r="F756" s="6"/>
      <c r="G756" s="6"/>
      <c r="H756" s="6"/>
      <c r="I756" s="6"/>
      <c r="J756" s="6"/>
      <c r="K756" s="6"/>
      <c r="L756" s="6"/>
      <c r="M756" s="6"/>
      <c r="N756" s="6"/>
      <c r="O756" s="6"/>
      <c r="P756" s="6"/>
      <c r="Q756" s="6"/>
      <c r="R756" s="6"/>
      <c r="S756" s="6"/>
      <c r="T756" s="6"/>
      <c r="U756" s="6"/>
      <c r="V756" s="6"/>
      <c r="W756" s="6"/>
      <c r="X756" s="6"/>
      <c r="Y756" s="6"/>
      <c r="Z756" s="6"/>
    </row>
    <row r="757" ht="12.0" customHeight="1">
      <c r="A757" s="6"/>
      <c r="B757" s="6"/>
      <c r="C757" s="6"/>
      <c r="D757" s="7"/>
      <c r="E757" s="6"/>
      <c r="F757" s="6"/>
      <c r="G757" s="6"/>
      <c r="H757" s="6"/>
      <c r="I757" s="6"/>
      <c r="J757" s="6"/>
      <c r="K757" s="6"/>
      <c r="L757" s="6"/>
      <c r="M757" s="6"/>
      <c r="N757" s="6"/>
      <c r="O757" s="6"/>
      <c r="P757" s="6"/>
      <c r="Q757" s="6"/>
      <c r="R757" s="6"/>
      <c r="S757" s="6"/>
      <c r="T757" s="6"/>
      <c r="U757" s="6"/>
      <c r="V757" s="6"/>
      <c r="W757" s="6"/>
      <c r="X757" s="6"/>
      <c r="Y757" s="6"/>
      <c r="Z757" s="6"/>
    </row>
    <row r="758" ht="12.0" customHeight="1">
      <c r="A758" s="6"/>
      <c r="B758" s="6"/>
      <c r="C758" s="6"/>
      <c r="D758" s="7"/>
      <c r="E758" s="6"/>
      <c r="F758" s="6"/>
      <c r="G758" s="6"/>
      <c r="H758" s="6"/>
      <c r="I758" s="6"/>
      <c r="J758" s="6"/>
      <c r="K758" s="6"/>
      <c r="L758" s="6"/>
      <c r="M758" s="6"/>
      <c r="N758" s="6"/>
      <c r="O758" s="6"/>
      <c r="P758" s="6"/>
      <c r="Q758" s="6"/>
      <c r="R758" s="6"/>
      <c r="S758" s="6"/>
      <c r="T758" s="6"/>
      <c r="U758" s="6"/>
      <c r="V758" s="6"/>
      <c r="W758" s="6"/>
      <c r="X758" s="6"/>
      <c r="Y758" s="6"/>
      <c r="Z758" s="6"/>
    </row>
    <row r="759" ht="12.0" customHeight="1">
      <c r="A759" s="6"/>
      <c r="B759" s="6"/>
      <c r="C759" s="6"/>
      <c r="D759" s="7"/>
      <c r="E759" s="6"/>
      <c r="F759" s="6"/>
      <c r="G759" s="6"/>
      <c r="H759" s="6"/>
      <c r="I759" s="6"/>
      <c r="J759" s="6"/>
      <c r="K759" s="6"/>
      <c r="L759" s="6"/>
      <c r="M759" s="6"/>
      <c r="N759" s="6"/>
      <c r="O759" s="6"/>
      <c r="P759" s="6"/>
      <c r="Q759" s="6"/>
      <c r="R759" s="6"/>
      <c r="S759" s="6"/>
      <c r="T759" s="6"/>
      <c r="U759" s="6"/>
      <c r="V759" s="6"/>
      <c r="W759" s="6"/>
      <c r="X759" s="6"/>
      <c r="Y759" s="6"/>
      <c r="Z759" s="6"/>
    </row>
    <row r="760" ht="12.0" customHeight="1">
      <c r="A760" s="6"/>
      <c r="B760" s="6"/>
      <c r="C760" s="6"/>
      <c r="D760" s="7"/>
      <c r="E760" s="6"/>
      <c r="F760" s="6"/>
      <c r="G760" s="6"/>
      <c r="H760" s="6"/>
      <c r="I760" s="6"/>
      <c r="J760" s="6"/>
      <c r="K760" s="6"/>
      <c r="L760" s="6"/>
      <c r="M760" s="6"/>
      <c r="N760" s="6"/>
      <c r="O760" s="6"/>
      <c r="P760" s="6"/>
      <c r="Q760" s="6"/>
      <c r="R760" s="6"/>
      <c r="S760" s="6"/>
      <c r="T760" s="6"/>
      <c r="U760" s="6"/>
      <c r="V760" s="6"/>
      <c r="W760" s="6"/>
      <c r="X760" s="6"/>
      <c r="Y760" s="6"/>
      <c r="Z760" s="6"/>
    </row>
    <row r="761" ht="12.0" customHeight="1">
      <c r="A761" s="6"/>
      <c r="B761" s="6"/>
      <c r="C761" s="6"/>
      <c r="D761" s="7"/>
      <c r="E761" s="6"/>
      <c r="F761" s="6"/>
      <c r="G761" s="6"/>
      <c r="H761" s="6"/>
      <c r="I761" s="6"/>
      <c r="J761" s="6"/>
      <c r="K761" s="6"/>
      <c r="L761" s="6"/>
      <c r="M761" s="6"/>
      <c r="N761" s="6"/>
      <c r="O761" s="6"/>
      <c r="P761" s="6"/>
      <c r="Q761" s="6"/>
      <c r="R761" s="6"/>
      <c r="S761" s="6"/>
      <c r="T761" s="6"/>
      <c r="U761" s="6"/>
      <c r="V761" s="6"/>
      <c r="W761" s="6"/>
      <c r="X761" s="6"/>
      <c r="Y761" s="6"/>
      <c r="Z761" s="6"/>
    </row>
    <row r="762" ht="12.0" customHeight="1">
      <c r="A762" s="6"/>
      <c r="B762" s="6"/>
      <c r="C762" s="6"/>
      <c r="D762" s="7"/>
      <c r="E762" s="6"/>
      <c r="F762" s="6"/>
      <c r="G762" s="6"/>
      <c r="H762" s="6"/>
      <c r="I762" s="6"/>
      <c r="J762" s="6"/>
      <c r="K762" s="6"/>
      <c r="L762" s="6"/>
      <c r="M762" s="6"/>
      <c r="N762" s="6"/>
      <c r="O762" s="6"/>
      <c r="P762" s="6"/>
      <c r="Q762" s="6"/>
      <c r="R762" s="6"/>
      <c r="S762" s="6"/>
      <c r="T762" s="6"/>
      <c r="U762" s="6"/>
      <c r="V762" s="6"/>
      <c r="W762" s="6"/>
      <c r="X762" s="6"/>
      <c r="Y762" s="6"/>
      <c r="Z762" s="6"/>
    </row>
    <row r="763" ht="12.0" customHeight="1">
      <c r="A763" s="6"/>
      <c r="B763" s="6"/>
      <c r="C763" s="6"/>
      <c r="D763" s="7"/>
      <c r="E763" s="6"/>
      <c r="F763" s="6"/>
      <c r="G763" s="6"/>
      <c r="H763" s="6"/>
      <c r="I763" s="6"/>
      <c r="J763" s="6"/>
      <c r="K763" s="6"/>
      <c r="L763" s="6"/>
      <c r="M763" s="6"/>
      <c r="N763" s="6"/>
      <c r="O763" s="6"/>
      <c r="P763" s="6"/>
      <c r="Q763" s="6"/>
      <c r="R763" s="6"/>
      <c r="S763" s="6"/>
      <c r="T763" s="6"/>
      <c r="U763" s="6"/>
      <c r="V763" s="6"/>
      <c r="W763" s="6"/>
      <c r="X763" s="6"/>
      <c r="Y763" s="6"/>
      <c r="Z763" s="6"/>
    </row>
    <row r="764" ht="12.0" customHeight="1">
      <c r="A764" s="6"/>
      <c r="B764" s="6"/>
      <c r="C764" s="6"/>
      <c r="D764" s="7"/>
      <c r="E764" s="6"/>
      <c r="F764" s="6"/>
      <c r="G764" s="6"/>
      <c r="H764" s="6"/>
      <c r="I764" s="6"/>
      <c r="J764" s="6"/>
      <c r="K764" s="6"/>
      <c r="L764" s="6"/>
      <c r="M764" s="6"/>
      <c r="N764" s="6"/>
      <c r="O764" s="6"/>
      <c r="P764" s="6"/>
      <c r="Q764" s="6"/>
      <c r="R764" s="6"/>
      <c r="S764" s="6"/>
      <c r="T764" s="6"/>
      <c r="U764" s="6"/>
      <c r="V764" s="6"/>
      <c r="W764" s="6"/>
      <c r="X764" s="6"/>
      <c r="Y764" s="6"/>
      <c r="Z764" s="6"/>
    </row>
    <row r="765" ht="12.0" customHeight="1">
      <c r="A765" s="6"/>
      <c r="B765" s="6"/>
      <c r="C765" s="6"/>
      <c r="D765" s="7"/>
      <c r="E765" s="6"/>
      <c r="F765" s="6"/>
      <c r="G765" s="6"/>
      <c r="H765" s="6"/>
      <c r="I765" s="6"/>
      <c r="J765" s="6"/>
      <c r="K765" s="6"/>
      <c r="L765" s="6"/>
      <c r="M765" s="6"/>
      <c r="N765" s="6"/>
      <c r="O765" s="6"/>
      <c r="P765" s="6"/>
      <c r="Q765" s="6"/>
      <c r="R765" s="6"/>
      <c r="S765" s="6"/>
      <c r="T765" s="6"/>
      <c r="U765" s="6"/>
      <c r="V765" s="6"/>
      <c r="W765" s="6"/>
      <c r="X765" s="6"/>
      <c r="Y765" s="6"/>
      <c r="Z765" s="6"/>
    </row>
    <row r="766" ht="12.0" customHeight="1">
      <c r="A766" s="6"/>
      <c r="B766" s="6"/>
      <c r="C766" s="6"/>
      <c r="D766" s="7"/>
      <c r="E766" s="6"/>
      <c r="F766" s="6"/>
      <c r="G766" s="6"/>
      <c r="H766" s="6"/>
      <c r="I766" s="6"/>
      <c r="J766" s="6"/>
      <c r="K766" s="6"/>
      <c r="L766" s="6"/>
      <c r="M766" s="6"/>
      <c r="N766" s="6"/>
      <c r="O766" s="6"/>
      <c r="P766" s="6"/>
      <c r="Q766" s="6"/>
      <c r="R766" s="6"/>
      <c r="S766" s="6"/>
      <c r="T766" s="6"/>
      <c r="U766" s="6"/>
      <c r="V766" s="6"/>
      <c r="W766" s="6"/>
      <c r="X766" s="6"/>
      <c r="Y766" s="6"/>
      <c r="Z766" s="6"/>
    </row>
    <row r="767" ht="12.0" customHeight="1">
      <c r="A767" s="6"/>
      <c r="B767" s="6"/>
      <c r="C767" s="6"/>
      <c r="D767" s="7"/>
      <c r="E767" s="6"/>
      <c r="F767" s="6"/>
      <c r="G767" s="6"/>
      <c r="H767" s="6"/>
      <c r="I767" s="6"/>
      <c r="J767" s="6"/>
      <c r="K767" s="6"/>
      <c r="L767" s="6"/>
      <c r="M767" s="6"/>
      <c r="N767" s="6"/>
      <c r="O767" s="6"/>
      <c r="P767" s="6"/>
      <c r="Q767" s="6"/>
      <c r="R767" s="6"/>
      <c r="S767" s="6"/>
      <c r="T767" s="6"/>
      <c r="U767" s="6"/>
      <c r="V767" s="6"/>
      <c r="W767" s="6"/>
      <c r="X767" s="6"/>
      <c r="Y767" s="6"/>
      <c r="Z767" s="6"/>
    </row>
    <row r="768" ht="12.0" customHeight="1">
      <c r="A768" s="6"/>
      <c r="B768" s="6"/>
      <c r="C768" s="6"/>
      <c r="D768" s="7"/>
      <c r="E768" s="6"/>
      <c r="F768" s="6"/>
      <c r="G768" s="6"/>
      <c r="H768" s="6"/>
      <c r="I768" s="6"/>
      <c r="J768" s="6"/>
      <c r="K768" s="6"/>
      <c r="L768" s="6"/>
      <c r="M768" s="6"/>
      <c r="N768" s="6"/>
      <c r="O768" s="6"/>
      <c r="P768" s="6"/>
      <c r="Q768" s="6"/>
      <c r="R768" s="6"/>
      <c r="S768" s="6"/>
      <c r="T768" s="6"/>
      <c r="U768" s="6"/>
      <c r="V768" s="6"/>
      <c r="W768" s="6"/>
      <c r="X768" s="6"/>
      <c r="Y768" s="6"/>
      <c r="Z768" s="6"/>
    </row>
    <row r="769" ht="12.0" customHeight="1">
      <c r="A769" s="6"/>
      <c r="B769" s="6"/>
      <c r="C769" s="6"/>
      <c r="D769" s="7"/>
      <c r="E769" s="6"/>
      <c r="F769" s="6"/>
      <c r="G769" s="6"/>
      <c r="H769" s="6"/>
      <c r="I769" s="6"/>
      <c r="J769" s="6"/>
      <c r="K769" s="6"/>
      <c r="L769" s="6"/>
      <c r="M769" s="6"/>
      <c r="N769" s="6"/>
      <c r="O769" s="6"/>
      <c r="P769" s="6"/>
      <c r="Q769" s="6"/>
      <c r="R769" s="6"/>
      <c r="S769" s="6"/>
      <c r="T769" s="6"/>
      <c r="U769" s="6"/>
      <c r="V769" s="6"/>
      <c r="W769" s="6"/>
      <c r="X769" s="6"/>
      <c r="Y769" s="6"/>
      <c r="Z769" s="6"/>
    </row>
    <row r="770" ht="12.0" customHeight="1">
      <c r="A770" s="6"/>
      <c r="B770" s="6"/>
      <c r="C770" s="6"/>
      <c r="D770" s="7"/>
      <c r="E770" s="6"/>
      <c r="F770" s="6"/>
      <c r="G770" s="6"/>
      <c r="H770" s="6"/>
      <c r="I770" s="6"/>
      <c r="J770" s="6"/>
      <c r="K770" s="6"/>
      <c r="L770" s="6"/>
      <c r="M770" s="6"/>
      <c r="N770" s="6"/>
      <c r="O770" s="6"/>
      <c r="P770" s="6"/>
      <c r="Q770" s="6"/>
      <c r="R770" s="6"/>
      <c r="S770" s="6"/>
      <c r="T770" s="6"/>
      <c r="U770" s="6"/>
      <c r="V770" s="6"/>
      <c r="W770" s="6"/>
      <c r="X770" s="6"/>
      <c r="Y770" s="6"/>
      <c r="Z770" s="6"/>
    </row>
    <row r="771" ht="12.0" customHeight="1">
      <c r="A771" s="6"/>
      <c r="B771" s="6"/>
      <c r="C771" s="6"/>
      <c r="D771" s="7"/>
      <c r="E771" s="6"/>
      <c r="F771" s="6"/>
      <c r="G771" s="6"/>
      <c r="H771" s="6"/>
      <c r="I771" s="6"/>
      <c r="J771" s="6"/>
      <c r="K771" s="6"/>
      <c r="L771" s="6"/>
      <c r="M771" s="6"/>
      <c r="N771" s="6"/>
      <c r="O771" s="6"/>
      <c r="P771" s="6"/>
      <c r="Q771" s="6"/>
      <c r="R771" s="6"/>
      <c r="S771" s="6"/>
      <c r="T771" s="6"/>
      <c r="U771" s="6"/>
      <c r="V771" s="6"/>
      <c r="W771" s="6"/>
      <c r="X771" s="6"/>
      <c r="Y771" s="6"/>
      <c r="Z771" s="6"/>
    </row>
    <row r="772" ht="12.0" customHeight="1">
      <c r="A772" s="6"/>
      <c r="B772" s="6"/>
      <c r="C772" s="6"/>
      <c r="D772" s="7"/>
      <c r="E772" s="6"/>
      <c r="F772" s="6"/>
      <c r="G772" s="6"/>
      <c r="H772" s="6"/>
      <c r="I772" s="6"/>
      <c r="J772" s="6"/>
      <c r="K772" s="6"/>
      <c r="L772" s="6"/>
      <c r="M772" s="6"/>
      <c r="N772" s="6"/>
      <c r="O772" s="6"/>
      <c r="P772" s="6"/>
      <c r="Q772" s="6"/>
      <c r="R772" s="6"/>
      <c r="S772" s="6"/>
      <c r="T772" s="6"/>
      <c r="U772" s="6"/>
      <c r="V772" s="6"/>
      <c r="W772" s="6"/>
      <c r="X772" s="6"/>
      <c r="Y772" s="6"/>
      <c r="Z772" s="6"/>
    </row>
    <row r="773" ht="12.0" customHeight="1">
      <c r="A773" s="6"/>
      <c r="B773" s="6"/>
      <c r="C773" s="6"/>
      <c r="D773" s="7"/>
      <c r="E773" s="6"/>
      <c r="F773" s="6"/>
      <c r="G773" s="6"/>
      <c r="H773" s="6"/>
      <c r="I773" s="6"/>
      <c r="J773" s="6"/>
      <c r="K773" s="6"/>
      <c r="L773" s="6"/>
      <c r="M773" s="6"/>
      <c r="N773" s="6"/>
      <c r="O773" s="6"/>
      <c r="P773" s="6"/>
      <c r="Q773" s="6"/>
      <c r="R773" s="6"/>
      <c r="S773" s="6"/>
      <c r="T773" s="6"/>
      <c r="U773" s="6"/>
      <c r="V773" s="6"/>
      <c r="W773" s="6"/>
      <c r="X773" s="6"/>
      <c r="Y773" s="6"/>
      <c r="Z773" s="6"/>
    </row>
    <row r="774" ht="12.0" customHeight="1">
      <c r="A774" s="6"/>
      <c r="B774" s="6"/>
      <c r="C774" s="6"/>
      <c r="D774" s="7"/>
      <c r="E774" s="6"/>
      <c r="F774" s="6"/>
      <c r="G774" s="6"/>
      <c r="H774" s="6"/>
      <c r="I774" s="6"/>
      <c r="J774" s="6"/>
      <c r="K774" s="6"/>
      <c r="L774" s="6"/>
      <c r="M774" s="6"/>
      <c r="N774" s="6"/>
      <c r="O774" s="6"/>
      <c r="P774" s="6"/>
      <c r="Q774" s="6"/>
      <c r="R774" s="6"/>
      <c r="S774" s="6"/>
      <c r="T774" s="6"/>
      <c r="U774" s="6"/>
      <c r="V774" s="6"/>
      <c r="W774" s="6"/>
      <c r="X774" s="6"/>
      <c r="Y774" s="6"/>
      <c r="Z774" s="6"/>
    </row>
    <row r="775" ht="12.0" customHeight="1">
      <c r="A775" s="6"/>
      <c r="B775" s="6"/>
      <c r="C775" s="6"/>
      <c r="D775" s="7"/>
      <c r="E775" s="6"/>
      <c r="F775" s="6"/>
      <c r="G775" s="6"/>
      <c r="H775" s="6"/>
      <c r="I775" s="6"/>
      <c r="J775" s="6"/>
      <c r="K775" s="6"/>
      <c r="L775" s="6"/>
      <c r="M775" s="6"/>
      <c r="N775" s="6"/>
      <c r="O775" s="6"/>
      <c r="P775" s="6"/>
      <c r="Q775" s="6"/>
      <c r="R775" s="6"/>
      <c r="S775" s="6"/>
      <c r="T775" s="6"/>
      <c r="U775" s="6"/>
      <c r="V775" s="6"/>
      <c r="W775" s="6"/>
      <c r="X775" s="6"/>
      <c r="Y775" s="6"/>
      <c r="Z775" s="6"/>
    </row>
    <row r="776" ht="12.0" customHeight="1">
      <c r="A776" s="6"/>
      <c r="B776" s="6"/>
      <c r="C776" s="6"/>
      <c r="D776" s="7"/>
      <c r="E776" s="6"/>
      <c r="F776" s="6"/>
      <c r="G776" s="6"/>
      <c r="H776" s="6"/>
      <c r="I776" s="6"/>
      <c r="J776" s="6"/>
      <c r="K776" s="6"/>
      <c r="L776" s="6"/>
      <c r="M776" s="6"/>
      <c r="N776" s="6"/>
      <c r="O776" s="6"/>
      <c r="P776" s="6"/>
      <c r="Q776" s="6"/>
      <c r="R776" s="6"/>
      <c r="S776" s="6"/>
      <c r="T776" s="6"/>
      <c r="U776" s="6"/>
      <c r="V776" s="6"/>
      <c r="W776" s="6"/>
      <c r="X776" s="6"/>
      <c r="Y776" s="6"/>
      <c r="Z776" s="6"/>
    </row>
    <row r="777" ht="12.0" customHeight="1">
      <c r="A777" s="6"/>
      <c r="B777" s="6"/>
      <c r="C777" s="6"/>
      <c r="D777" s="7"/>
      <c r="E777" s="6"/>
      <c r="F777" s="6"/>
      <c r="G777" s="6"/>
      <c r="H777" s="6"/>
      <c r="I777" s="6"/>
      <c r="J777" s="6"/>
      <c r="K777" s="6"/>
      <c r="L777" s="6"/>
      <c r="M777" s="6"/>
      <c r="N777" s="6"/>
      <c r="O777" s="6"/>
      <c r="P777" s="6"/>
      <c r="Q777" s="6"/>
      <c r="R777" s="6"/>
      <c r="S777" s="6"/>
      <c r="T777" s="6"/>
      <c r="U777" s="6"/>
      <c r="V777" s="6"/>
      <c r="W777" s="6"/>
      <c r="X777" s="6"/>
      <c r="Y777" s="6"/>
      <c r="Z777" s="6"/>
    </row>
    <row r="778" ht="12.0" customHeight="1">
      <c r="A778" s="6"/>
      <c r="B778" s="6"/>
      <c r="C778" s="6"/>
      <c r="D778" s="7"/>
      <c r="E778" s="6"/>
      <c r="F778" s="6"/>
      <c r="G778" s="6"/>
      <c r="H778" s="6"/>
      <c r="I778" s="6"/>
      <c r="J778" s="6"/>
      <c r="K778" s="6"/>
      <c r="L778" s="6"/>
      <c r="M778" s="6"/>
      <c r="N778" s="6"/>
      <c r="O778" s="6"/>
      <c r="P778" s="6"/>
      <c r="Q778" s="6"/>
      <c r="R778" s="6"/>
      <c r="S778" s="6"/>
      <c r="T778" s="6"/>
      <c r="U778" s="6"/>
      <c r="V778" s="6"/>
      <c r="W778" s="6"/>
      <c r="X778" s="6"/>
      <c r="Y778" s="6"/>
      <c r="Z778" s="6"/>
    </row>
    <row r="779" ht="12.0" customHeight="1">
      <c r="A779" s="6"/>
      <c r="B779" s="6"/>
      <c r="C779" s="6"/>
      <c r="D779" s="7"/>
      <c r="E779" s="6"/>
      <c r="F779" s="6"/>
      <c r="G779" s="6"/>
      <c r="H779" s="6"/>
      <c r="I779" s="6"/>
      <c r="J779" s="6"/>
      <c r="K779" s="6"/>
      <c r="L779" s="6"/>
      <c r="M779" s="6"/>
      <c r="N779" s="6"/>
      <c r="O779" s="6"/>
      <c r="P779" s="6"/>
      <c r="Q779" s="6"/>
      <c r="R779" s="6"/>
      <c r="S779" s="6"/>
      <c r="T779" s="6"/>
      <c r="U779" s="6"/>
      <c r="V779" s="6"/>
      <c r="W779" s="6"/>
      <c r="X779" s="6"/>
      <c r="Y779" s="6"/>
      <c r="Z779" s="6"/>
    </row>
    <row r="780" ht="12.0" customHeight="1">
      <c r="A780" s="6"/>
      <c r="B780" s="6"/>
      <c r="C780" s="6"/>
      <c r="D780" s="7"/>
      <c r="E780" s="6"/>
      <c r="F780" s="6"/>
      <c r="G780" s="6"/>
      <c r="H780" s="6"/>
      <c r="I780" s="6"/>
      <c r="J780" s="6"/>
      <c r="K780" s="6"/>
      <c r="L780" s="6"/>
      <c r="M780" s="6"/>
      <c r="N780" s="6"/>
      <c r="O780" s="6"/>
      <c r="P780" s="6"/>
      <c r="Q780" s="6"/>
      <c r="R780" s="6"/>
      <c r="S780" s="6"/>
      <c r="T780" s="6"/>
      <c r="U780" s="6"/>
      <c r="V780" s="6"/>
      <c r="W780" s="6"/>
      <c r="X780" s="6"/>
      <c r="Y780" s="6"/>
      <c r="Z780" s="6"/>
    </row>
    <row r="781" ht="12.0" customHeight="1">
      <c r="A781" s="6"/>
      <c r="B781" s="6"/>
      <c r="C781" s="6"/>
      <c r="D781" s="7"/>
      <c r="E781" s="6"/>
      <c r="F781" s="6"/>
      <c r="G781" s="6"/>
      <c r="H781" s="6"/>
      <c r="I781" s="6"/>
      <c r="J781" s="6"/>
      <c r="K781" s="6"/>
      <c r="L781" s="6"/>
      <c r="M781" s="6"/>
      <c r="N781" s="6"/>
      <c r="O781" s="6"/>
      <c r="P781" s="6"/>
      <c r="Q781" s="6"/>
      <c r="R781" s="6"/>
      <c r="S781" s="6"/>
      <c r="T781" s="6"/>
      <c r="U781" s="6"/>
      <c r="V781" s="6"/>
      <c r="W781" s="6"/>
      <c r="X781" s="6"/>
      <c r="Y781" s="6"/>
      <c r="Z781" s="6"/>
    </row>
    <row r="782" ht="12.0" customHeight="1">
      <c r="A782" s="6"/>
      <c r="B782" s="6"/>
      <c r="C782" s="6"/>
      <c r="D782" s="7"/>
      <c r="E782" s="6"/>
      <c r="F782" s="6"/>
      <c r="G782" s="6"/>
      <c r="H782" s="6"/>
      <c r="I782" s="6"/>
      <c r="J782" s="6"/>
      <c r="K782" s="6"/>
      <c r="L782" s="6"/>
      <c r="M782" s="6"/>
      <c r="N782" s="6"/>
      <c r="O782" s="6"/>
      <c r="P782" s="6"/>
      <c r="Q782" s="6"/>
      <c r="R782" s="6"/>
      <c r="S782" s="6"/>
      <c r="T782" s="6"/>
      <c r="U782" s="6"/>
      <c r="V782" s="6"/>
      <c r="W782" s="6"/>
      <c r="X782" s="6"/>
      <c r="Y782" s="6"/>
      <c r="Z782" s="6"/>
    </row>
    <row r="783" ht="12.0" customHeight="1">
      <c r="A783" s="6"/>
      <c r="B783" s="6"/>
      <c r="C783" s="6"/>
      <c r="D783" s="7"/>
      <c r="E783" s="6"/>
      <c r="F783" s="6"/>
      <c r="G783" s="6"/>
      <c r="H783" s="6"/>
      <c r="I783" s="6"/>
      <c r="J783" s="6"/>
      <c r="K783" s="6"/>
      <c r="L783" s="6"/>
      <c r="M783" s="6"/>
      <c r="N783" s="6"/>
      <c r="O783" s="6"/>
      <c r="P783" s="6"/>
      <c r="Q783" s="6"/>
      <c r="R783" s="6"/>
      <c r="S783" s="6"/>
      <c r="T783" s="6"/>
      <c r="U783" s="6"/>
      <c r="V783" s="6"/>
      <c r="W783" s="6"/>
      <c r="X783" s="6"/>
      <c r="Y783" s="6"/>
      <c r="Z783" s="6"/>
    </row>
    <row r="784" ht="12.0" customHeight="1">
      <c r="A784" s="6"/>
      <c r="B784" s="6"/>
      <c r="C784" s="6"/>
      <c r="D784" s="7"/>
      <c r="E784" s="6"/>
      <c r="F784" s="6"/>
      <c r="G784" s="6"/>
      <c r="H784" s="6"/>
      <c r="I784" s="6"/>
      <c r="J784" s="6"/>
      <c r="K784" s="6"/>
      <c r="L784" s="6"/>
      <c r="M784" s="6"/>
      <c r="N784" s="6"/>
      <c r="O784" s="6"/>
      <c r="P784" s="6"/>
      <c r="Q784" s="6"/>
      <c r="R784" s="6"/>
      <c r="S784" s="6"/>
      <c r="T784" s="6"/>
      <c r="U784" s="6"/>
      <c r="V784" s="6"/>
      <c r="W784" s="6"/>
      <c r="X784" s="6"/>
      <c r="Y784" s="6"/>
      <c r="Z784" s="6"/>
    </row>
    <row r="785" ht="12.0" customHeight="1">
      <c r="A785" s="6"/>
      <c r="B785" s="6"/>
      <c r="C785" s="6"/>
      <c r="D785" s="7"/>
      <c r="E785" s="6"/>
      <c r="F785" s="6"/>
      <c r="G785" s="6"/>
      <c r="H785" s="6"/>
      <c r="I785" s="6"/>
      <c r="J785" s="6"/>
      <c r="K785" s="6"/>
      <c r="L785" s="6"/>
      <c r="M785" s="6"/>
      <c r="N785" s="6"/>
      <c r="O785" s="6"/>
      <c r="P785" s="6"/>
      <c r="Q785" s="6"/>
      <c r="R785" s="6"/>
      <c r="S785" s="6"/>
      <c r="T785" s="6"/>
      <c r="U785" s="6"/>
      <c r="V785" s="6"/>
      <c r="W785" s="6"/>
      <c r="X785" s="6"/>
      <c r="Y785" s="6"/>
      <c r="Z785" s="6"/>
    </row>
    <row r="786" ht="12.0" customHeight="1">
      <c r="A786" s="6"/>
      <c r="B786" s="6"/>
      <c r="C786" s="6"/>
      <c r="D786" s="7"/>
      <c r="E786" s="6"/>
      <c r="F786" s="6"/>
      <c r="G786" s="6"/>
      <c r="H786" s="6"/>
      <c r="I786" s="6"/>
      <c r="J786" s="6"/>
      <c r="K786" s="6"/>
      <c r="L786" s="6"/>
      <c r="M786" s="6"/>
      <c r="N786" s="6"/>
      <c r="O786" s="6"/>
      <c r="P786" s="6"/>
      <c r="Q786" s="6"/>
      <c r="R786" s="6"/>
      <c r="S786" s="6"/>
      <c r="T786" s="6"/>
      <c r="U786" s="6"/>
      <c r="V786" s="6"/>
      <c r="W786" s="6"/>
      <c r="X786" s="6"/>
      <c r="Y786" s="6"/>
      <c r="Z786" s="6"/>
    </row>
    <row r="787" ht="12.0" customHeight="1">
      <c r="A787" s="6"/>
      <c r="B787" s="6"/>
      <c r="C787" s="6"/>
      <c r="D787" s="7"/>
      <c r="E787" s="6"/>
      <c r="F787" s="6"/>
      <c r="G787" s="6"/>
      <c r="H787" s="6"/>
      <c r="I787" s="6"/>
      <c r="J787" s="6"/>
      <c r="K787" s="6"/>
      <c r="L787" s="6"/>
      <c r="M787" s="6"/>
      <c r="N787" s="6"/>
      <c r="O787" s="6"/>
      <c r="P787" s="6"/>
      <c r="Q787" s="6"/>
      <c r="R787" s="6"/>
      <c r="S787" s="6"/>
      <c r="T787" s="6"/>
      <c r="U787" s="6"/>
      <c r="V787" s="6"/>
      <c r="W787" s="6"/>
      <c r="X787" s="6"/>
      <c r="Y787" s="6"/>
      <c r="Z787" s="6"/>
    </row>
    <row r="788" ht="12.0" customHeight="1">
      <c r="A788" s="6"/>
      <c r="B788" s="6"/>
      <c r="C788" s="6"/>
      <c r="D788" s="7"/>
      <c r="E788" s="6"/>
      <c r="F788" s="6"/>
      <c r="G788" s="6"/>
      <c r="H788" s="6"/>
      <c r="I788" s="6"/>
      <c r="J788" s="6"/>
      <c r="K788" s="6"/>
      <c r="L788" s="6"/>
      <c r="M788" s="6"/>
      <c r="N788" s="6"/>
      <c r="O788" s="6"/>
      <c r="P788" s="6"/>
      <c r="Q788" s="6"/>
      <c r="R788" s="6"/>
      <c r="S788" s="6"/>
      <c r="T788" s="6"/>
      <c r="U788" s="6"/>
      <c r="V788" s="6"/>
      <c r="W788" s="6"/>
      <c r="X788" s="6"/>
      <c r="Y788" s="6"/>
      <c r="Z788" s="6"/>
    </row>
    <row r="789" ht="12.0" customHeight="1">
      <c r="A789" s="6"/>
      <c r="B789" s="6"/>
      <c r="C789" s="6"/>
      <c r="D789" s="7"/>
      <c r="E789" s="6"/>
      <c r="F789" s="6"/>
      <c r="G789" s="6"/>
      <c r="H789" s="6"/>
      <c r="I789" s="6"/>
      <c r="J789" s="6"/>
      <c r="K789" s="6"/>
      <c r="L789" s="6"/>
      <c r="M789" s="6"/>
      <c r="N789" s="6"/>
      <c r="O789" s="6"/>
      <c r="P789" s="6"/>
      <c r="Q789" s="6"/>
      <c r="R789" s="6"/>
      <c r="S789" s="6"/>
      <c r="T789" s="6"/>
      <c r="U789" s="6"/>
      <c r="V789" s="6"/>
      <c r="W789" s="6"/>
      <c r="X789" s="6"/>
      <c r="Y789" s="6"/>
      <c r="Z789" s="6"/>
    </row>
    <row r="790" ht="12.0" customHeight="1">
      <c r="A790" s="6"/>
      <c r="B790" s="6"/>
      <c r="C790" s="6"/>
      <c r="D790" s="7"/>
      <c r="E790" s="6"/>
      <c r="F790" s="6"/>
      <c r="G790" s="6"/>
      <c r="H790" s="6"/>
      <c r="I790" s="6"/>
      <c r="J790" s="6"/>
      <c r="K790" s="6"/>
      <c r="L790" s="6"/>
      <c r="M790" s="6"/>
      <c r="N790" s="6"/>
      <c r="O790" s="6"/>
      <c r="P790" s="6"/>
      <c r="Q790" s="6"/>
      <c r="R790" s="6"/>
      <c r="S790" s="6"/>
      <c r="T790" s="6"/>
      <c r="U790" s="6"/>
      <c r="V790" s="6"/>
      <c r="W790" s="6"/>
      <c r="X790" s="6"/>
      <c r="Y790" s="6"/>
      <c r="Z790" s="6"/>
    </row>
    <row r="791" ht="12.0" customHeight="1">
      <c r="A791" s="6"/>
      <c r="B791" s="6"/>
      <c r="C791" s="6"/>
      <c r="D791" s="7"/>
      <c r="E791" s="6"/>
      <c r="F791" s="6"/>
      <c r="G791" s="6"/>
      <c r="H791" s="6"/>
      <c r="I791" s="6"/>
      <c r="J791" s="6"/>
      <c r="K791" s="6"/>
      <c r="L791" s="6"/>
      <c r="M791" s="6"/>
      <c r="N791" s="6"/>
      <c r="O791" s="6"/>
      <c r="P791" s="6"/>
      <c r="Q791" s="6"/>
      <c r="R791" s="6"/>
      <c r="S791" s="6"/>
      <c r="T791" s="6"/>
      <c r="U791" s="6"/>
      <c r="V791" s="6"/>
      <c r="W791" s="6"/>
      <c r="X791" s="6"/>
      <c r="Y791" s="6"/>
      <c r="Z791" s="6"/>
    </row>
    <row r="792" ht="12.0" customHeight="1">
      <c r="A792" s="6"/>
      <c r="B792" s="6"/>
      <c r="C792" s="6"/>
      <c r="D792" s="7"/>
      <c r="E792" s="6"/>
      <c r="F792" s="6"/>
      <c r="G792" s="6"/>
      <c r="H792" s="6"/>
      <c r="I792" s="6"/>
      <c r="J792" s="6"/>
      <c r="K792" s="6"/>
      <c r="L792" s="6"/>
      <c r="M792" s="6"/>
      <c r="N792" s="6"/>
      <c r="O792" s="6"/>
      <c r="P792" s="6"/>
      <c r="Q792" s="6"/>
      <c r="R792" s="6"/>
      <c r="S792" s="6"/>
      <c r="T792" s="6"/>
      <c r="U792" s="6"/>
      <c r="V792" s="6"/>
      <c r="W792" s="6"/>
      <c r="X792" s="6"/>
      <c r="Y792" s="6"/>
      <c r="Z792" s="6"/>
    </row>
    <row r="793" ht="12.0" customHeight="1">
      <c r="A793" s="6"/>
      <c r="B793" s="6"/>
      <c r="C793" s="6"/>
      <c r="D793" s="7"/>
      <c r="E793" s="6"/>
      <c r="F793" s="6"/>
      <c r="G793" s="6"/>
      <c r="H793" s="6"/>
      <c r="I793" s="6"/>
      <c r="J793" s="6"/>
      <c r="K793" s="6"/>
      <c r="L793" s="6"/>
      <c r="M793" s="6"/>
      <c r="N793" s="6"/>
      <c r="O793" s="6"/>
      <c r="P793" s="6"/>
      <c r="Q793" s="6"/>
      <c r="R793" s="6"/>
      <c r="S793" s="6"/>
      <c r="T793" s="6"/>
      <c r="U793" s="6"/>
      <c r="V793" s="6"/>
      <c r="W793" s="6"/>
      <c r="X793" s="6"/>
      <c r="Y793" s="6"/>
      <c r="Z793" s="6"/>
    </row>
    <row r="794" ht="12.0" customHeight="1">
      <c r="A794" s="6"/>
      <c r="B794" s="6"/>
      <c r="C794" s="6"/>
      <c r="D794" s="7"/>
      <c r="E794" s="6"/>
      <c r="F794" s="6"/>
      <c r="G794" s="6"/>
      <c r="H794" s="6"/>
      <c r="I794" s="6"/>
      <c r="J794" s="6"/>
      <c r="K794" s="6"/>
      <c r="L794" s="6"/>
      <c r="M794" s="6"/>
      <c r="N794" s="6"/>
      <c r="O794" s="6"/>
      <c r="P794" s="6"/>
      <c r="Q794" s="6"/>
      <c r="R794" s="6"/>
      <c r="S794" s="6"/>
      <c r="T794" s="6"/>
      <c r="U794" s="6"/>
      <c r="V794" s="6"/>
      <c r="W794" s="6"/>
      <c r="X794" s="6"/>
      <c r="Y794" s="6"/>
      <c r="Z794" s="6"/>
    </row>
    <row r="795" ht="12.0" customHeight="1">
      <c r="A795" s="6"/>
      <c r="B795" s="6"/>
      <c r="C795" s="6"/>
      <c r="D795" s="7"/>
      <c r="E795" s="6"/>
      <c r="F795" s="6"/>
      <c r="G795" s="6"/>
      <c r="H795" s="6"/>
      <c r="I795" s="6"/>
      <c r="J795" s="6"/>
      <c r="K795" s="6"/>
      <c r="L795" s="6"/>
      <c r="M795" s="6"/>
      <c r="N795" s="6"/>
      <c r="O795" s="6"/>
      <c r="P795" s="6"/>
      <c r="Q795" s="6"/>
      <c r="R795" s="6"/>
      <c r="S795" s="6"/>
      <c r="T795" s="6"/>
      <c r="U795" s="6"/>
      <c r="V795" s="6"/>
      <c r="W795" s="6"/>
      <c r="X795" s="6"/>
      <c r="Y795" s="6"/>
      <c r="Z795" s="6"/>
    </row>
    <row r="796" ht="12.0" customHeight="1">
      <c r="A796" s="6"/>
      <c r="B796" s="6"/>
      <c r="C796" s="6"/>
      <c r="D796" s="7"/>
      <c r="E796" s="6"/>
      <c r="F796" s="6"/>
      <c r="G796" s="6"/>
      <c r="H796" s="6"/>
      <c r="I796" s="6"/>
      <c r="J796" s="6"/>
      <c r="K796" s="6"/>
      <c r="L796" s="6"/>
      <c r="M796" s="6"/>
      <c r="N796" s="6"/>
      <c r="O796" s="6"/>
      <c r="P796" s="6"/>
      <c r="Q796" s="6"/>
      <c r="R796" s="6"/>
      <c r="S796" s="6"/>
      <c r="T796" s="6"/>
      <c r="U796" s="6"/>
      <c r="V796" s="6"/>
      <c r="W796" s="6"/>
      <c r="X796" s="6"/>
      <c r="Y796" s="6"/>
      <c r="Z796" s="6"/>
    </row>
    <row r="797" ht="12.0" customHeight="1">
      <c r="A797" s="6"/>
      <c r="B797" s="6"/>
      <c r="C797" s="6"/>
      <c r="D797" s="7"/>
      <c r="E797" s="6"/>
      <c r="F797" s="6"/>
      <c r="G797" s="6"/>
      <c r="H797" s="6"/>
      <c r="I797" s="6"/>
      <c r="J797" s="6"/>
      <c r="K797" s="6"/>
      <c r="L797" s="6"/>
      <c r="M797" s="6"/>
      <c r="N797" s="6"/>
      <c r="O797" s="6"/>
      <c r="P797" s="6"/>
      <c r="Q797" s="6"/>
      <c r="R797" s="6"/>
      <c r="S797" s="6"/>
      <c r="T797" s="6"/>
      <c r="U797" s="6"/>
      <c r="V797" s="6"/>
      <c r="W797" s="6"/>
      <c r="X797" s="6"/>
      <c r="Y797" s="6"/>
      <c r="Z797" s="6"/>
    </row>
    <row r="798" ht="12.0" customHeight="1">
      <c r="A798" s="6"/>
      <c r="B798" s="6"/>
      <c r="C798" s="6"/>
      <c r="D798" s="7"/>
      <c r="E798" s="6"/>
      <c r="F798" s="6"/>
      <c r="G798" s="6"/>
      <c r="H798" s="6"/>
      <c r="I798" s="6"/>
      <c r="J798" s="6"/>
      <c r="K798" s="6"/>
      <c r="L798" s="6"/>
      <c r="M798" s="6"/>
      <c r="N798" s="6"/>
      <c r="O798" s="6"/>
      <c r="P798" s="6"/>
      <c r="Q798" s="6"/>
      <c r="R798" s="6"/>
      <c r="S798" s="6"/>
      <c r="T798" s="6"/>
      <c r="U798" s="6"/>
      <c r="V798" s="6"/>
      <c r="W798" s="6"/>
      <c r="X798" s="6"/>
      <c r="Y798" s="6"/>
      <c r="Z798" s="6"/>
    </row>
    <row r="799" ht="12.0" customHeight="1">
      <c r="A799" s="6"/>
      <c r="B799" s="6"/>
      <c r="C799" s="6"/>
      <c r="D799" s="7"/>
      <c r="E799" s="6"/>
      <c r="F799" s="6"/>
      <c r="G799" s="6"/>
      <c r="H799" s="6"/>
      <c r="I799" s="6"/>
      <c r="J799" s="6"/>
      <c r="K799" s="6"/>
      <c r="L799" s="6"/>
      <c r="M799" s="6"/>
      <c r="N799" s="6"/>
      <c r="O799" s="6"/>
      <c r="P799" s="6"/>
      <c r="Q799" s="6"/>
      <c r="R799" s="6"/>
      <c r="S799" s="6"/>
      <c r="T799" s="6"/>
      <c r="U799" s="6"/>
      <c r="V799" s="6"/>
      <c r="W799" s="6"/>
      <c r="X799" s="6"/>
      <c r="Y799" s="6"/>
      <c r="Z799" s="6"/>
    </row>
    <row r="800" ht="12.0" customHeight="1">
      <c r="A800" s="6"/>
      <c r="B800" s="6"/>
      <c r="C800" s="6"/>
      <c r="D800" s="7"/>
      <c r="E800" s="6"/>
      <c r="F800" s="6"/>
      <c r="G800" s="6"/>
      <c r="H800" s="6"/>
      <c r="I800" s="6"/>
      <c r="J800" s="6"/>
      <c r="K800" s="6"/>
      <c r="L800" s="6"/>
      <c r="M800" s="6"/>
      <c r="N800" s="6"/>
      <c r="O800" s="6"/>
      <c r="P800" s="6"/>
      <c r="Q800" s="6"/>
      <c r="R800" s="6"/>
      <c r="S800" s="6"/>
      <c r="T800" s="6"/>
      <c r="U800" s="6"/>
      <c r="V800" s="6"/>
      <c r="W800" s="6"/>
      <c r="X800" s="6"/>
      <c r="Y800" s="6"/>
      <c r="Z800" s="6"/>
    </row>
    <row r="801" ht="12.0" customHeight="1">
      <c r="A801" s="6"/>
      <c r="B801" s="6"/>
      <c r="C801" s="6"/>
      <c r="D801" s="7"/>
      <c r="E801" s="6"/>
      <c r="F801" s="6"/>
      <c r="G801" s="6"/>
      <c r="H801" s="6"/>
      <c r="I801" s="6"/>
      <c r="J801" s="6"/>
      <c r="K801" s="6"/>
      <c r="L801" s="6"/>
      <c r="M801" s="6"/>
      <c r="N801" s="6"/>
      <c r="O801" s="6"/>
      <c r="P801" s="6"/>
      <c r="Q801" s="6"/>
      <c r="R801" s="6"/>
      <c r="S801" s="6"/>
      <c r="T801" s="6"/>
      <c r="U801" s="6"/>
      <c r="V801" s="6"/>
      <c r="W801" s="6"/>
      <c r="X801" s="6"/>
      <c r="Y801" s="6"/>
      <c r="Z801" s="6"/>
    </row>
    <row r="802" ht="12.0" customHeight="1">
      <c r="A802" s="6"/>
      <c r="B802" s="6"/>
      <c r="C802" s="6"/>
      <c r="D802" s="7"/>
      <c r="E802" s="6"/>
      <c r="F802" s="6"/>
      <c r="G802" s="6"/>
      <c r="H802" s="6"/>
      <c r="I802" s="6"/>
      <c r="J802" s="6"/>
      <c r="K802" s="6"/>
      <c r="L802" s="6"/>
      <c r="M802" s="6"/>
      <c r="N802" s="6"/>
      <c r="O802" s="6"/>
      <c r="P802" s="6"/>
      <c r="Q802" s="6"/>
      <c r="R802" s="6"/>
      <c r="S802" s="6"/>
      <c r="T802" s="6"/>
      <c r="U802" s="6"/>
      <c r="V802" s="6"/>
      <c r="W802" s="6"/>
      <c r="X802" s="6"/>
      <c r="Y802" s="6"/>
      <c r="Z802" s="6"/>
    </row>
    <row r="803" ht="12.0" customHeight="1">
      <c r="A803" s="6"/>
      <c r="B803" s="6"/>
      <c r="C803" s="6"/>
      <c r="D803" s="7"/>
      <c r="E803" s="6"/>
      <c r="F803" s="6"/>
      <c r="G803" s="6"/>
      <c r="H803" s="6"/>
      <c r="I803" s="6"/>
      <c r="J803" s="6"/>
      <c r="K803" s="6"/>
      <c r="L803" s="6"/>
      <c r="M803" s="6"/>
      <c r="N803" s="6"/>
      <c r="O803" s="6"/>
      <c r="P803" s="6"/>
      <c r="Q803" s="6"/>
      <c r="R803" s="6"/>
      <c r="S803" s="6"/>
      <c r="T803" s="6"/>
      <c r="U803" s="6"/>
      <c r="V803" s="6"/>
      <c r="W803" s="6"/>
      <c r="X803" s="6"/>
      <c r="Y803" s="6"/>
      <c r="Z803" s="6"/>
    </row>
    <row r="804" ht="12.0" customHeight="1">
      <c r="A804" s="6"/>
      <c r="B804" s="6"/>
      <c r="C804" s="6"/>
      <c r="D804" s="7"/>
      <c r="E804" s="6"/>
      <c r="F804" s="6"/>
      <c r="G804" s="6"/>
      <c r="H804" s="6"/>
      <c r="I804" s="6"/>
      <c r="J804" s="6"/>
      <c r="K804" s="6"/>
      <c r="L804" s="6"/>
      <c r="M804" s="6"/>
      <c r="N804" s="6"/>
      <c r="O804" s="6"/>
      <c r="P804" s="6"/>
      <c r="Q804" s="6"/>
      <c r="R804" s="6"/>
      <c r="S804" s="6"/>
      <c r="T804" s="6"/>
      <c r="U804" s="6"/>
      <c r="V804" s="6"/>
      <c r="W804" s="6"/>
      <c r="X804" s="6"/>
      <c r="Y804" s="6"/>
      <c r="Z804" s="6"/>
    </row>
    <row r="805" ht="12.0" customHeight="1">
      <c r="A805" s="6"/>
      <c r="B805" s="6"/>
      <c r="C805" s="6"/>
      <c r="D805" s="7"/>
      <c r="E805" s="6"/>
      <c r="F805" s="6"/>
      <c r="G805" s="6"/>
      <c r="H805" s="6"/>
      <c r="I805" s="6"/>
      <c r="J805" s="6"/>
      <c r="K805" s="6"/>
      <c r="L805" s="6"/>
      <c r="M805" s="6"/>
      <c r="N805" s="6"/>
      <c r="O805" s="6"/>
      <c r="P805" s="6"/>
      <c r="Q805" s="6"/>
      <c r="R805" s="6"/>
      <c r="S805" s="6"/>
      <c r="T805" s="6"/>
      <c r="U805" s="6"/>
      <c r="V805" s="6"/>
      <c r="W805" s="6"/>
      <c r="X805" s="6"/>
      <c r="Y805" s="6"/>
      <c r="Z805" s="6"/>
    </row>
    <row r="806" ht="12.0" customHeight="1">
      <c r="A806" s="6"/>
      <c r="B806" s="6"/>
      <c r="C806" s="6"/>
      <c r="D806" s="7"/>
      <c r="E806" s="6"/>
      <c r="F806" s="6"/>
      <c r="G806" s="6"/>
      <c r="H806" s="6"/>
      <c r="I806" s="6"/>
      <c r="J806" s="6"/>
      <c r="K806" s="6"/>
      <c r="L806" s="6"/>
      <c r="M806" s="6"/>
      <c r="N806" s="6"/>
      <c r="O806" s="6"/>
      <c r="P806" s="6"/>
      <c r="Q806" s="6"/>
      <c r="R806" s="6"/>
      <c r="S806" s="6"/>
      <c r="T806" s="6"/>
      <c r="U806" s="6"/>
      <c r="V806" s="6"/>
      <c r="W806" s="6"/>
      <c r="X806" s="6"/>
      <c r="Y806" s="6"/>
      <c r="Z806" s="6"/>
    </row>
    <row r="807" ht="12.0" customHeight="1">
      <c r="A807" s="6"/>
      <c r="B807" s="6"/>
      <c r="C807" s="6"/>
      <c r="D807" s="7"/>
      <c r="E807" s="6"/>
      <c r="F807" s="6"/>
      <c r="G807" s="6"/>
      <c r="H807" s="6"/>
      <c r="I807" s="6"/>
      <c r="J807" s="6"/>
      <c r="K807" s="6"/>
      <c r="L807" s="6"/>
      <c r="M807" s="6"/>
      <c r="N807" s="6"/>
      <c r="O807" s="6"/>
      <c r="P807" s="6"/>
      <c r="Q807" s="6"/>
      <c r="R807" s="6"/>
      <c r="S807" s="6"/>
      <c r="T807" s="6"/>
      <c r="U807" s="6"/>
      <c r="V807" s="6"/>
      <c r="W807" s="6"/>
      <c r="X807" s="6"/>
      <c r="Y807" s="6"/>
      <c r="Z807" s="6"/>
    </row>
    <row r="808" ht="12.0" customHeight="1">
      <c r="A808" s="6"/>
      <c r="B808" s="6"/>
      <c r="C808" s="6"/>
      <c r="D808" s="7"/>
      <c r="E808" s="6"/>
      <c r="F808" s="6"/>
      <c r="G808" s="6"/>
      <c r="H808" s="6"/>
      <c r="I808" s="6"/>
      <c r="J808" s="6"/>
      <c r="K808" s="6"/>
      <c r="L808" s="6"/>
      <c r="M808" s="6"/>
      <c r="N808" s="6"/>
      <c r="O808" s="6"/>
      <c r="P808" s="6"/>
      <c r="Q808" s="6"/>
      <c r="R808" s="6"/>
      <c r="S808" s="6"/>
      <c r="T808" s="6"/>
      <c r="U808" s="6"/>
      <c r="V808" s="6"/>
      <c r="W808" s="6"/>
      <c r="X808" s="6"/>
      <c r="Y808" s="6"/>
      <c r="Z808" s="6"/>
    </row>
    <row r="809" ht="12.0" customHeight="1">
      <c r="A809" s="6"/>
      <c r="B809" s="6"/>
      <c r="C809" s="6"/>
      <c r="D809" s="7"/>
      <c r="E809" s="6"/>
      <c r="F809" s="6"/>
      <c r="G809" s="6"/>
      <c r="H809" s="6"/>
      <c r="I809" s="6"/>
      <c r="J809" s="6"/>
      <c r="K809" s="6"/>
      <c r="L809" s="6"/>
      <c r="M809" s="6"/>
      <c r="N809" s="6"/>
      <c r="O809" s="6"/>
      <c r="P809" s="6"/>
      <c r="Q809" s="6"/>
      <c r="R809" s="6"/>
      <c r="S809" s="6"/>
      <c r="T809" s="6"/>
      <c r="U809" s="6"/>
      <c r="V809" s="6"/>
      <c r="W809" s="6"/>
      <c r="X809" s="6"/>
      <c r="Y809" s="6"/>
      <c r="Z809" s="6"/>
    </row>
    <row r="810" ht="12.0" customHeight="1">
      <c r="A810" s="6"/>
      <c r="B810" s="6"/>
      <c r="C810" s="6"/>
      <c r="D810" s="7"/>
      <c r="E810" s="6"/>
      <c r="F810" s="6"/>
      <c r="G810" s="6"/>
      <c r="H810" s="6"/>
      <c r="I810" s="6"/>
      <c r="J810" s="6"/>
      <c r="K810" s="6"/>
      <c r="L810" s="6"/>
      <c r="M810" s="6"/>
      <c r="N810" s="6"/>
      <c r="O810" s="6"/>
      <c r="P810" s="6"/>
      <c r="Q810" s="6"/>
      <c r="R810" s="6"/>
      <c r="S810" s="6"/>
      <c r="T810" s="6"/>
      <c r="U810" s="6"/>
      <c r="V810" s="6"/>
      <c r="W810" s="6"/>
      <c r="X810" s="6"/>
      <c r="Y810" s="6"/>
      <c r="Z810" s="6"/>
    </row>
    <row r="811" ht="12.0" customHeight="1">
      <c r="A811" s="6"/>
      <c r="B811" s="6"/>
      <c r="C811" s="6"/>
      <c r="D811" s="7"/>
      <c r="E811" s="6"/>
      <c r="F811" s="6"/>
      <c r="G811" s="6"/>
      <c r="H811" s="6"/>
      <c r="I811" s="6"/>
      <c r="J811" s="6"/>
      <c r="K811" s="6"/>
      <c r="L811" s="6"/>
      <c r="M811" s="6"/>
      <c r="N811" s="6"/>
      <c r="O811" s="6"/>
      <c r="P811" s="6"/>
      <c r="Q811" s="6"/>
      <c r="R811" s="6"/>
      <c r="S811" s="6"/>
      <c r="T811" s="6"/>
      <c r="U811" s="6"/>
      <c r="V811" s="6"/>
      <c r="W811" s="6"/>
      <c r="X811" s="6"/>
      <c r="Y811" s="6"/>
      <c r="Z811" s="6"/>
    </row>
    <row r="812" ht="12.0" customHeight="1">
      <c r="A812" s="6"/>
      <c r="B812" s="6"/>
      <c r="C812" s="6"/>
      <c r="D812" s="7"/>
      <c r="E812" s="6"/>
      <c r="F812" s="6"/>
      <c r="G812" s="6"/>
      <c r="H812" s="6"/>
      <c r="I812" s="6"/>
      <c r="J812" s="6"/>
      <c r="K812" s="6"/>
      <c r="L812" s="6"/>
      <c r="M812" s="6"/>
      <c r="N812" s="6"/>
      <c r="O812" s="6"/>
      <c r="P812" s="6"/>
      <c r="Q812" s="6"/>
      <c r="R812" s="6"/>
      <c r="S812" s="6"/>
      <c r="T812" s="6"/>
      <c r="U812" s="6"/>
      <c r="V812" s="6"/>
      <c r="W812" s="6"/>
      <c r="X812" s="6"/>
      <c r="Y812" s="6"/>
      <c r="Z812" s="6"/>
    </row>
    <row r="813" ht="12.0" customHeight="1">
      <c r="A813" s="6"/>
      <c r="B813" s="6"/>
      <c r="C813" s="6"/>
      <c r="D813" s="7"/>
      <c r="E813" s="6"/>
      <c r="F813" s="6"/>
      <c r="G813" s="6"/>
      <c r="H813" s="6"/>
      <c r="I813" s="6"/>
      <c r="J813" s="6"/>
      <c r="K813" s="6"/>
      <c r="L813" s="6"/>
      <c r="M813" s="6"/>
      <c r="N813" s="6"/>
      <c r="O813" s="6"/>
      <c r="P813" s="6"/>
      <c r="Q813" s="6"/>
      <c r="R813" s="6"/>
      <c r="S813" s="6"/>
      <c r="T813" s="6"/>
      <c r="U813" s="6"/>
      <c r="V813" s="6"/>
      <c r="W813" s="6"/>
      <c r="X813" s="6"/>
      <c r="Y813" s="6"/>
      <c r="Z813" s="6"/>
    </row>
    <row r="814" ht="12.0" customHeight="1">
      <c r="A814" s="6"/>
      <c r="B814" s="6"/>
      <c r="C814" s="6"/>
      <c r="D814" s="7"/>
      <c r="E814" s="6"/>
      <c r="F814" s="6"/>
      <c r="G814" s="6"/>
      <c r="H814" s="6"/>
      <c r="I814" s="6"/>
      <c r="J814" s="6"/>
      <c r="K814" s="6"/>
      <c r="L814" s="6"/>
      <c r="M814" s="6"/>
      <c r="N814" s="6"/>
      <c r="O814" s="6"/>
      <c r="P814" s="6"/>
      <c r="Q814" s="6"/>
      <c r="R814" s="6"/>
      <c r="S814" s="6"/>
      <c r="T814" s="6"/>
      <c r="U814" s="6"/>
      <c r="V814" s="6"/>
      <c r="W814" s="6"/>
      <c r="X814" s="6"/>
      <c r="Y814" s="6"/>
      <c r="Z814" s="6"/>
    </row>
    <row r="815" ht="12.0" customHeight="1">
      <c r="A815" s="6"/>
      <c r="B815" s="6"/>
      <c r="C815" s="6"/>
      <c r="D815" s="7"/>
      <c r="E815" s="6"/>
      <c r="F815" s="6"/>
      <c r="G815" s="6"/>
      <c r="H815" s="6"/>
      <c r="I815" s="6"/>
      <c r="J815" s="6"/>
      <c r="K815" s="6"/>
      <c r="L815" s="6"/>
      <c r="M815" s="6"/>
      <c r="N815" s="6"/>
      <c r="O815" s="6"/>
      <c r="P815" s="6"/>
      <c r="Q815" s="6"/>
      <c r="R815" s="6"/>
      <c r="S815" s="6"/>
      <c r="T815" s="6"/>
      <c r="U815" s="6"/>
      <c r="V815" s="6"/>
      <c r="W815" s="6"/>
      <c r="X815" s="6"/>
      <c r="Y815" s="6"/>
      <c r="Z815" s="6"/>
    </row>
    <row r="816" ht="12.0" customHeight="1">
      <c r="A816" s="6"/>
      <c r="B816" s="6"/>
      <c r="C816" s="6"/>
      <c r="D816" s="7"/>
      <c r="E816" s="6"/>
      <c r="F816" s="6"/>
      <c r="G816" s="6"/>
      <c r="H816" s="6"/>
      <c r="I816" s="6"/>
      <c r="J816" s="6"/>
      <c r="K816" s="6"/>
      <c r="L816" s="6"/>
      <c r="M816" s="6"/>
      <c r="N816" s="6"/>
      <c r="O816" s="6"/>
      <c r="P816" s="6"/>
      <c r="Q816" s="6"/>
      <c r="R816" s="6"/>
      <c r="S816" s="6"/>
      <c r="T816" s="6"/>
      <c r="U816" s="6"/>
      <c r="V816" s="6"/>
      <c r="W816" s="6"/>
      <c r="X816" s="6"/>
      <c r="Y816" s="6"/>
      <c r="Z816" s="6"/>
    </row>
    <row r="817" ht="12.0" customHeight="1">
      <c r="A817" s="6"/>
      <c r="B817" s="6"/>
      <c r="C817" s="6"/>
      <c r="D817" s="7"/>
      <c r="E817" s="6"/>
      <c r="F817" s="6"/>
      <c r="G817" s="6"/>
      <c r="H817" s="6"/>
      <c r="I817" s="6"/>
      <c r="J817" s="6"/>
      <c r="K817" s="6"/>
      <c r="L817" s="6"/>
      <c r="M817" s="6"/>
      <c r="N817" s="6"/>
      <c r="O817" s="6"/>
      <c r="P817" s="6"/>
      <c r="Q817" s="6"/>
      <c r="R817" s="6"/>
      <c r="S817" s="6"/>
      <c r="T817" s="6"/>
      <c r="U817" s="6"/>
      <c r="V817" s="6"/>
      <c r="W817" s="6"/>
      <c r="X817" s="6"/>
      <c r="Y817" s="6"/>
      <c r="Z817" s="6"/>
    </row>
    <row r="818" ht="12.0" customHeight="1">
      <c r="A818" s="6"/>
      <c r="B818" s="6"/>
      <c r="C818" s="6"/>
      <c r="D818" s="7"/>
      <c r="E818" s="6"/>
      <c r="F818" s="6"/>
      <c r="G818" s="6"/>
      <c r="H818" s="6"/>
      <c r="I818" s="6"/>
      <c r="J818" s="6"/>
      <c r="K818" s="6"/>
      <c r="L818" s="6"/>
      <c r="M818" s="6"/>
      <c r="N818" s="6"/>
      <c r="O818" s="6"/>
      <c r="P818" s="6"/>
      <c r="Q818" s="6"/>
      <c r="R818" s="6"/>
      <c r="S818" s="6"/>
      <c r="T818" s="6"/>
      <c r="U818" s="6"/>
      <c r="V818" s="6"/>
      <c r="W818" s="6"/>
      <c r="X818" s="6"/>
      <c r="Y818" s="6"/>
      <c r="Z818" s="6"/>
    </row>
    <row r="819" ht="12.0" customHeight="1">
      <c r="A819" s="6"/>
      <c r="B819" s="6"/>
      <c r="C819" s="6"/>
      <c r="D819" s="7"/>
      <c r="E819" s="6"/>
      <c r="F819" s="6"/>
      <c r="G819" s="6"/>
      <c r="H819" s="6"/>
      <c r="I819" s="6"/>
      <c r="J819" s="6"/>
      <c r="K819" s="6"/>
      <c r="L819" s="6"/>
      <c r="M819" s="6"/>
      <c r="N819" s="6"/>
      <c r="O819" s="6"/>
      <c r="P819" s="6"/>
      <c r="Q819" s="6"/>
      <c r="R819" s="6"/>
      <c r="S819" s="6"/>
      <c r="T819" s="6"/>
      <c r="U819" s="6"/>
      <c r="V819" s="6"/>
      <c r="W819" s="6"/>
      <c r="X819" s="6"/>
      <c r="Y819" s="6"/>
      <c r="Z819" s="6"/>
    </row>
    <row r="820" ht="12.0" customHeight="1">
      <c r="A820" s="6"/>
      <c r="B820" s="6"/>
      <c r="C820" s="6"/>
      <c r="D820" s="7"/>
      <c r="E820" s="6"/>
      <c r="F820" s="6"/>
      <c r="G820" s="6"/>
      <c r="H820" s="6"/>
      <c r="I820" s="6"/>
      <c r="J820" s="6"/>
      <c r="K820" s="6"/>
      <c r="L820" s="6"/>
      <c r="M820" s="6"/>
      <c r="N820" s="6"/>
      <c r="O820" s="6"/>
      <c r="P820" s="6"/>
      <c r="Q820" s="6"/>
      <c r="R820" s="6"/>
      <c r="S820" s="6"/>
      <c r="T820" s="6"/>
      <c r="U820" s="6"/>
      <c r="V820" s="6"/>
      <c r="W820" s="6"/>
      <c r="X820" s="6"/>
      <c r="Y820" s="6"/>
      <c r="Z820" s="6"/>
    </row>
    <row r="821" ht="12.0" customHeight="1">
      <c r="A821" s="6"/>
      <c r="B821" s="6"/>
      <c r="C821" s="6"/>
      <c r="D821" s="7"/>
      <c r="E821" s="6"/>
      <c r="F821" s="6"/>
      <c r="G821" s="6"/>
      <c r="H821" s="6"/>
      <c r="I821" s="6"/>
      <c r="J821" s="6"/>
      <c r="K821" s="6"/>
      <c r="L821" s="6"/>
      <c r="M821" s="6"/>
      <c r="N821" s="6"/>
      <c r="O821" s="6"/>
      <c r="P821" s="6"/>
      <c r="Q821" s="6"/>
      <c r="R821" s="6"/>
      <c r="S821" s="6"/>
      <c r="T821" s="6"/>
      <c r="U821" s="6"/>
      <c r="V821" s="6"/>
      <c r="W821" s="6"/>
      <c r="X821" s="6"/>
      <c r="Y821" s="6"/>
      <c r="Z821" s="6"/>
    </row>
    <row r="822" ht="12.0" customHeight="1">
      <c r="A822" s="6"/>
      <c r="B822" s="6"/>
      <c r="C822" s="6"/>
      <c r="D822" s="7"/>
      <c r="E822" s="6"/>
      <c r="F822" s="6"/>
      <c r="G822" s="6"/>
      <c r="H822" s="6"/>
      <c r="I822" s="6"/>
      <c r="J822" s="6"/>
      <c r="K822" s="6"/>
      <c r="L822" s="6"/>
      <c r="M822" s="6"/>
      <c r="N822" s="6"/>
      <c r="O822" s="6"/>
      <c r="P822" s="6"/>
      <c r="Q822" s="6"/>
      <c r="R822" s="6"/>
      <c r="S822" s="6"/>
      <c r="T822" s="6"/>
      <c r="U822" s="6"/>
      <c r="V822" s="6"/>
      <c r="W822" s="6"/>
      <c r="X822" s="6"/>
      <c r="Y822" s="6"/>
      <c r="Z822" s="6"/>
    </row>
    <row r="823" ht="12.0" customHeight="1">
      <c r="A823" s="6"/>
      <c r="B823" s="6"/>
      <c r="C823" s="6"/>
      <c r="D823" s="7"/>
      <c r="E823" s="6"/>
      <c r="F823" s="6"/>
      <c r="G823" s="6"/>
      <c r="H823" s="6"/>
      <c r="I823" s="6"/>
      <c r="J823" s="6"/>
      <c r="K823" s="6"/>
      <c r="L823" s="6"/>
      <c r="M823" s="6"/>
      <c r="N823" s="6"/>
      <c r="O823" s="6"/>
      <c r="P823" s="6"/>
      <c r="Q823" s="6"/>
      <c r="R823" s="6"/>
      <c r="S823" s="6"/>
      <c r="T823" s="6"/>
      <c r="U823" s="6"/>
      <c r="V823" s="6"/>
      <c r="W823" s="6"/>
      <c r="X823" s="6"/>
      <c r="Y823" s="6"/>
      <c r="Z823" s="6"/>
    </row>
    <row r="824" ht="12.0" customHeight="1">
      <c r="A824" s="6"/>
      <c r="B824" s="6"/>
      <c r="C824" s="6"/>
      <c r="D824" s="7"/>
      <c r="E824" s="6"/>
      <c r="F824" s="6"/>
      <c r="G824" s="6"/>
      <c r="H824" s="6"/>
      <c r="I824" s="6"/>
      <c r="J824" s="6"/>
      <c r="K824" s="6"/>
      <c r="L824" s="6"/>
      <c r="M824" s="6"/>
      <c r="N824" s="6"/>
      <c r="O824" s="6"/>
      <c r="P824" s="6"/>
      <c r="Q824" s="6"/>
      <c r="R824" s="6"/>
      <c r="S824" s="6"/>
      <c r="T824" s="6"/>
      <c r="U824" s="6"/>
      <c r="V824" s="6"/>
      <c r="W824" s="6"/>
      <c r="X824" s="6"/>
      <c r="Y824" s="6"/>
      <c r="Z824" s="6"/>
    </row>
    <row r="825" ht="12.0" customHeight="1">
      <c r="A825" s="6"/>
      <c r="B825" s="6"/>
      <c r="C825" s="6"/>
      <c r="D825" s="7"/>
      <c r="E825" s="6"/>
      <c r="F825" s="6"/>
      <c r="G825" s="6"/>
      <c r="H825" s="6"/>
      <c r="I825" s="6"/>
      <c r="J825" s="6"/>
      <c r="K825" s="6"/>
      <c r="L825" s="6"/>
      <c r="M825" s="6"/>
      <c r="N825" s="6"/>
      <c r="O825" s="6"/>
      <c r="P825" s="6"/>
      <c r="Q825" s="6"/>
      <c r="R825" s="6"/>
      <c r="S825" s="6"/>
      <c r="T825" s="6"/>
      <c r="U825" s="6"/>
      <c r="V825" s="6"/>
      <c r="W825" s="6"/>
      <c r="X825" s="6"/>
      <c r="Y825" s="6"/>
      <c r="Z825" s="6"/>
    </row>
    <row r="826" ht="12.0" customHeight="1">
      <c r="A826" s="6"/>
      <c r="B826" s="6"/>
      <c r="C826" s="6"/>
      <c r="D826" s="7"/>
      <c r="E826" s="6"/>
      <c r="F826" s="6"/>
      <c r="G826" s="6"/>
      <c r="H826" s="6"/>
      <c r="I826" s="6"/>
      <c r="J826" s="6"/>
      <c r="K826" s="6"/>
      <c r="L826" s="6"/>
      <c r="M826" s="6"/>
      <c r="N826" s="6"/>
      <c r="O826" s="6"/>
      <c r="P826" s="6"/>
      <c r="Q826" s="6"/>
      <c r="R826" s="6"/>
      <c r="S826" s="6"/>
      <c r="T826" s="6"/>
      <c r="U826" s="6"/>
      <c r="V826" s="6"/>
      <c r="W826" s="6"/>
      <c r="X826" s="6"/>
      <c r="Y826" s="6"/>
      <c r="Z826" s="6"/>
    </row>
    <row r="827" ht="12.0" customHeight="1">
      <c r="A827" s="6"/>
      <c r="B827" s="6"/>
      <c r="C827" s="6"/>
      <c r="D827" s="7"/>
      <c r="E827" s="6"/>
      <c r="F827" s="6"/>
      <c r="G827" s="6"/>
      <c r="H827" s="6"/>
      <c r="I827" s="6"/>
      <c r="J827" s="6"/>
      <c r="K827" s="6"/>
      <c r="L827" s="6"/>
      <c r="M827" s="6"/>
      <c r="N827" s="6"/>
      <c r="O827" s="6"/>
      <c r="P827" s="6"/>
      <c r="Q827" s="6"/>
      <c r="R827" s="6"/>
      <c r="S827" s="6"/>
      <c r="T827" s="6"/>
      <c r="U827" s="6"/>
      <c r="V827" s="6"/>
      <c r="W827" s="6"/>
      <c r="X827" s="6"/>
      <c r="Y827" s="6"/>
      <c r="Z827" s="6"/>
    </row>
    <row r="828" ht="12.0" customHeight="1">
      <c r="A828" s="6"/>
      <c r="B828" s="6"/>
      <c r="C828" s="6"/>
      <c r="D828" s="7"/>
      <c r="E828" s="6"/>
      <c r="F828" s="6"/>
      <c r="G828" s="6"/>
      <c r="H828" s="6"/>
      <c r="I828" s="6"/>
      <c r="J828" s="6"/>
      <c r="K828" s="6"/>
      <c r="L828" s="6"/>
      <c r="M828" s="6"/>
      <c r="N828" s="6"/>
      <c r="O828" s="6"/>
      <c r="P828" s="6"/>
      <c r="Q828" s="6"/>
      <c r="R828" s="6"/>
      <c r="S828" s="6"/>
      <c r="T828" s="6"/>
      <c r="U828" s="6"/>
      <c r="V828" s="6"/>
      <c r="W828" s="6"/>
      <c r="X828" s="6"/>
      <c r="Y828" s="6"/>
      <c r="Z828" s="6"/>
    </row>
    <row r="829" ht="12.0" customHeight="1">
      <c r="A829" s="6"/>
      <c r="B829" s="6"/>
      <c r="C829" s="6"/>
      <c r="D829" s="7"/>
      <c r="E829" s="6"/>
      <c r="F829" s="6"/>
      <c r="G829" s="6"/>
      <c r="H829" s="6"/>
      <c r="I829" s="6"/>
      <c r="J829" s="6"/>
      <c r="K829" s="6"/>
      <c r="L829" s="6"/>
      <c r="M829" s="6"/>
      <c r="N829" s="6"/>
      <c r="O829" s="6"/>
      <c r="P829" s="6"/>
      <c r="Q829" s="6"/>
      <c r="R829" s="6"/>
      <c r="S829" s="6"/>
      <c r="T829" s="6"/>
      <c r="U829" s="6"/>
      <c r="V829" s="6"/>
      <c r="W829" s="6"/>
      <c r="X829" s="6"/>
      <c r="Y829" s="6"/>
      <c r="Z829" s="6"/>
    </row>
    <row r="830" ht="12.0" customHeight="1">
      <c r="A830" s="6"/>
      <c r="B830" s="6"/>
      <c r="C830" s="6"/>
      <c r="D830" s="7"/>
      <c r="E830" s="6"/>
      <c r="F830" s="6"/>
      <c r="G830" s="6"/>
      <c r="H830" s="6"/>
      <c r="I830" s="6"/>
      <c r="J830" s="6"/>
      <c r="K830" s="6"/>
      <c r="L830" s="6"/>
      <c r="M830" s="6"/>
      <c r="N830" s="6"/>
      <c r="O830" s="6"/>
      <c r="P830" s="6"/>
      <c r="Q830" s="6"/>
      <c r="R830" s="6"/>
      <c r="S830" s="6"/>
      <c r="T830" s="6"/>
      <c r="U830" s="6"/>
      <c r="V830" s="6"/>
      <c r="W830" s="6"/>
      <c r="X830" s="6"/>
      <c r="Y830" s="6"/>
      <c r="Z830" s="6"/>
    </row>
    <row r="831" ht="12.0" customHeight="1">
      <c r="A831" s="6"/>
      <c r="B831" s="6"/>
      <c r="C831" s="6"/>
      <c r="D831" s="7"/>
      <c r="E831" s="6"/>
      <c r="F831" s="6"/>
      <c r="G831" s="6"/>
      <c r="H831" s="6"/>
      <c r="I831" s="6"/>
      <c r="J831" s="6"/>
      <c r="K831" s="6"/>
      <c r="L831" s="6"/>
      <c r="M831" s="6"/>
      <c r="N831" s="6"/>
      <c r="O831" s="6"/>
      <c r="P831" s="6"/>
      <c r="Q831" s="6"/>
      <c r="R831" s="6"/>
      <c r="S831" s="6"/>
      <c r="T831" s="6"/>
      <c r="U831" s="6"/>
      <c r="V831" s="6"/>
      <c r="W831" s="6"/>
      <c r="X831" s="6"/>
      <c r="Y831" s="6"/>
      <c r="Z831" s="6"/>
    </row>
    <row r="832" ht="12.0" customHeight="1">
      <c r="A832" s="6"/>
      <c r="B832" s="6"/>
      <c r="C832" s="6"/>
      <c r="D832" s="7"/>
      <c r="E832" s="6"/>
      <c r="F832" s="6"/>
      <c r="G832" s="6"/>
      <c r="H832" s="6"/>
      <c r="I832" s="6"/>
      <c r="J832" s="6"/>
      <c r="K832" s="6"/>
      <c r="L832" s="6"/>
      <c r="M832" s="6"/>
      <c r="N832" s="6"/>
      <c r="O832" s="6"/>
      <c r="P832" s="6"/>
      <c r="Q832" s="6"/>
      <c r="R832" s="6"/>
      <c r="S832" s="6"/>
      <c r="T832" s="6"/>
      <c r="U832" s="6"/>
      <c r="V832" s="6"/>
      <c r="W832" s="6"/>
      <c r="X832" s="6"/>
      <c r="Y832" s="6"/>
      <c r="Z832" s="6"/>
    </row>
    <row r="833" ht="12.0" customHeight="1">
      <c r="A833" s="6"/>
      <c r="B833" s="6"/>
      <c r="C833" s="6"/>
      <c r="D833" s="7"/>
      <c r="E833" s="6"/>
      <c r="F833" s="6"/>
      <c r="G833" s="6"/>
      <c r="H833" s="6"/>
      <c r="I833" s="6"/>
      <c r="J833" s="6"/>
      <c r="K833" s="6"/>
      <c r="L833" s="6"/>
      <c r="M833" s="6"/>
      <c r="N833" s="6"/>
      <c r="O833" s="6"/>
      <c r="P833" s="6"/>
      <c r="Q833" s="6"/>
      <c r="R833" s="6"/>
      <c r="S833" s="6"/>
      <c r="T833" s="6"/>
      <c r="U833" s="6"/>
      <c r="V833" s="6"/>
      <c r="W833" s="6"/>
      <c r="X833" s="6"/>
      <c r="Y833" s="6"/>
      <c r="Z833" s="6"/>
    </row>
    <row r="834" ht="12.0" customHeight="1">
      <c r="A834" s="6"/>
      <c r="B834" s="6"/>
      <c r="C834" s="6"/>
      <c r="D834" s="7"/>
      <c r="E834" s="6"/>
      <c r="F834" s="6"/>
      <c r="G834" s="6"/>
      <c r="H834" s="6"/>
      <c r="I834" s="6"/>
      <c r="J834" s="6"/>
      <c r="K834" s="6"/>
      <c r="L834" s="6"/>
      <c r="M834" s="6"/>
      <c r="N834" s="6"/>
      <c r="O834" s="6"/>
      <c r="P834" s="6"/>
      <c r="Q834" s="6"/>
      <c r="R834" s="6"/>
      <c r="S834" s="6"/>
      <c r="T834" s="6"/>
      <c r="U834" s="6"/>
      <c r="V834" s="6"/>
      <c r="W834" s="6"/>
      <c r="X834" s="6"/>
      <c r="Y834" s="6"/>
      <c r="Z834" s="6"/>
    </row>
    <row r="835" ht="12.0" customHeight="1">
      <c r="A835" s="6"/>
      <c r="B835" s="6"/>
      <c r="C835" s="6"/>
      <c r="D835" s="7"/>
      <c r="E835" s="6"/>
      <c r="F835" s="6"/>
      <c r="G835" s="6"/>
      <c r="H835" s="6"/>
      <c r="I835" s="6"/>
      <c r="J835" s="6"/>
      <c r="K835" s="6"/>
      <c r="L835" s="6"/>
      <c r="M835" s="6"/>
      <c r="N835" s="6"/>
      <c r="O835" s="6"/>
      <c r="P835" s="6"/>
      <c r="Q835" s="6"/>
      <c r="R835" s="6"/>
      <c r="S835" s="6"/>
      <c r="T835" s="6"/>
      <c r="U835" s="6"/>
      <c r="V835" s="6"/>
      <c r="W835" s="6"/>
      <c r="X835" s="6"/>
      <c r="Y835" s="6"/>
      <c r="Z835" s="6"/>
    </row>
    <row r="836" ht="12.0" customHeight="1">
      <c r="A836" s="6"/>
      <c r="B836" s="6"/>
      <c r="C836" s="6"/>
      <c r="D836" s="7"/>
      <c r="E836" s="6"/>
      <c r="F836" s="6"/>
      <c r="G836" s="6"/>
      <c r="H836" s="6"/>
      <c r="I836" s="6"/>
      <c r="J836" s="6"/>
      <c r="K836" s="6"/>
      <c r="L836" s="6"/>
      <c r="M836" s="6"/>
      <c r="N836" s="6"/>
      <c r="O836" s="6"/>
      <c r="P836" s="6"/>
      <c r="Q836" s="6"/>
      <c r="R836" s="6"/>
      <c r="S836" s="6"/>
      <c r="T836" s="6"/>
      <c r="U836" s="6"/>
      <c r="V836" s="6"/>
      <c r="W836" s="6"/>
      <c r="X836" s="6"/>
      <c r="Y836" s="6"/>
      <c r="Z836" s="6"/>
    </row>
    <row r="837" ht="12.0" customHeight="1">
      <c r="A837" s="6"/>
      <c r="B837" s="6"/>
      <c r="C837" s="6"/>
      <c r="D837" s="7"/>
      <c r="E837" s="6"/>
      <c r="F837" s="6"/>
      <c r="G837" s="6"/>
      <c r="H837" s="6"/>
      <c r="I837" s="6"/>
      <c r="J837" s="6"/>
      <c r="K837" s="6"/>
      <c r="L837" s="6"/>
      <c r="M837" s="6"/>
      <c r="N837" s="6"/>
      <c r="O837" s="6"/>
      <c r="P837" s="6"/>
      <c r="Q837" s="6"/>
      <c r="R837" s="6"/>
      <c r="S837" s="6"/>
      <c r="T837" s="6"/>
      <c r="U837" s="6"/>
      <c r="V837" s="6"/>
      <c r="W837" s="6"/>
      <c r="X837" s="6"/>
      <c r="Y837" s="6"/>
      <c r="Z837" s="6"/>
    </row>
    <row r="838" ht="12.0" customHeight="1">
      <c r="A838" s="6"/>
      <c r="B838" s="6"/>
      <c r="C838" s="6"/>
      <c r="D838" s="7"/>
      <c r="E838" s="6"/>
      <c r="F838" s="6"/>
      <c r="G838" s="6"/>
      <c r="H838" s="6"/>
      <c r="I838" s="6"/>
      <c r="J838" s="6"/>
      <c r="K838" s="6"/>
      <c r="L838" s="6"/>
      <c r="M838" s="6"/>
      <c r="N838" s="6"/>
      <c r="O838" s="6"/>
      <c r="P838" s="6"/>
      <c r="Q838" s="6"/>
      <c r="R838" s="6"/>
      <c r="S838" s="6"/>
      <c r="T838" s="6"/>
      <c r="U838" s="6"/>
      <c r="V838" s="6"/>
      <c r="W838" s="6"/>
      <c r="X838" s="6"/>
      <c r="Y838" s="6"/>
      <c r="Z838" s="6"/>
    </row>
    <row r="839" ht="12.0" customHeight="1">
      <c r="A839" s="6"/>
      <c r="B839" s="6"/>
      <c r="C839" s="6"/>
      <c r="D839" s="7"/>
      <c r="E839" s="6"/>
      <c r="F839" s="6"/>
      <c r="G839" s="6"/>
      <c r="H839" s="6"/>
      <c r="I839" s="6"/>
      <c r="J839" s="6"/>
      <c r="K839" s="6"/>
      <c r="L839" s="6"/>
      <c r="M839" s="6"/>
      <c r="N839" s="6"/>
      <c r="O839" s="6"/>
      <c r="P839" s="6"/>
      <c r="Q839" s="6"/>
      <c r="R839" s="6"/>
      <c r="S839" s="6"/>
      <c r="T839" s="6"/>
      <c r="U839" s="6"/>
      <c r="V839" s="6"/>
      <c r="W839" s="6"/>
      <c r="X839" s="6"/>
      <c r="Y839" s="6"/>
      <c r="Z839" s="6"/>
    </row>
    <row r="840" ht="12.0" customHeight="1">
      <c r="A840" s="6"/>
      <c r="B840" s="6"/>
      <c r="C840" s="6"/>
      <c r="D840" s="7"/>
      <c r="E840" s="6"/>
      <c r="F840" s="6"/>
      <c r="G840" s="6"/>
      <c r="H840" s="6"/>
      <c r="I840" s="6"/>
      <c r="J840" s="6"/>
      <c r="K840" s="6"/>
      <c r="L840" s="6"/>
      <c r="M840" s="6"/>
      <c r="N840" s="6"/>
      <c r="O840" s="6"/>
      <c r="P840" s="6"/>
      <c r="Q840" s="6"/>
      <c r="R840" s="6"/>
      <c r="S840" s="6"/>
      <c r="T840" s="6"/>
      <c r="U840" s="6"/>
      <c r="V840" s="6"/>
      <c r="W840" s="6"/>
      <c r="X840" s="6"/>
      <c r="Y840" s="6"/>
      <c r="Z840" s="6"/>
    </row>
    <row r="841" ht="12.0" customHeight="1">
      <c r="A841" s="6"/>
      <c r="B841" s="6"/>
      <c r="C841" s="6"/>
      <c r="D841" s="7"/>
      <c r="E841" s="6"/>
      <c r="F841" s="6"/>
      <c r="G841" s="6"/>
      <c r="H841" s="6"/>
      <c r="I841" s="6"/>
      <c r="J841" s="6"/>
      <c r="K841" s="6"/>
      <c r="L841" s="6"/>
      <c r="M841" s="6"/>
      <c r="N841" s="6"/>
      <c r="O841" s="6"/>
      <c r="P841" s="6"/>
      <c r="Q841" s="6"/>
      <c r="R841" s="6"/>
      <c r="S841" s="6"/>
      <c r="T841" s="6"/>
      <c r="U841" s="6"/>
      <c r="V841" s="6"/>
      <c r="W841" s="6"/>
      <c r="X841" s="6"/>
      <c r="Y841" s="6"/>
      <c r="Z841" s="6"/>
    </row>
    <row r="842" ht="12.0" customHeight="1">
      <c r="A842" s="6"/>
      <c r="B842" s="6"/>
      <c r="C842" s="6"/>
      <c r="D842" s="7"/>
      <c r="E842" s="6"/>
      <c r="F842" s="6"/>
      <c r="G842" s="6"/>
      <c r="H842" s="6"/>
      <c r="I842" s="6"/>
      <c r="J842" s="6"/>
      <c r="K842" s="6"/>
      <c r="L842" s="6"/>
      <c r="M842" s="6"/>
      <c r="N842" s="6"/>
      <c r="O842" s="6"/>
      <c r="P842" s="6"/>
      <c r="Q842" s="6"/>
      <c r="R842" s="6"/>
      <c r="S842" s="6"/>
      <c r="T842" s="6"/>
      <c r="U842" s="6"/>
      <c r="V842" s="6"/>
      <c r="W842" s="6"/>
      <c r="X842" s="6"/>
      <c r="Y842" s="6"/>
      <c r="Z842" s="6"/>
    </row>
    <row r="843" ht="12.0" customHeight="1">
      <c r="A843" s="6"/>
      <c r="B843" s="6"/>
      <c r="C843" s="6"/>
      <c r="D843" s="7"/>
      <c r="E843" s="6"/>
      <c r="F843" s="6"/>
      <c r="G843" s="6"/>
      <c r="H843" s="6"/>
      <c r="I843" s="6"/>
      <c r="J843" s="6"/>
      <c r="K843" s="6"/>
      <c r="L843" s="6"/>
      <c r="M843" s="6"/>
      <c r="N843" s="6"/>
      <c r="O843" s="6"/>
      <c r="P843" s="6"/>
      <c r="Q843" s="6"/>
      <c r="R843" s="6"/>
      <c r="S843" s="6"/>
      <c r="T843" s="6"/>
      <c r="U843" s="6"/>
      <c r="V843" s="6"/>
      <c r="W843" s="6"/>
      <c r="X843" s="6"/>
      <c r="Y843" s="6"/>
      <c r="Z843" s="6"/>
    </row>
    <row r="844" ht="12.0" customHeight="1">
      <c r="A844" s="6"/>
      <c r="B844" s="6"/>
      <c r="C844" s="6"/>
      <c r="D844" s="7"/>
      <c r="E844" s="6"/>
      <c r="F844" s="6"/>
      <c r="G844" s="6"/>
      <c r="H844" s="6"/>
      <c r="I844" s="6"/>
      <c r="J844" s="6"/>
      <c r="K844" s="6"/>
      <c r="L844" s="6"/>
      <c r="M844" s="6"/>
      <c r="N844" s="6"/>
      <c r="O844" s="6"/>
      <c r="P844" s="6"/>
      <c r="Q844" s="6"/>
      <c r="R844" s="6"/>
      <c r="S844" s="6"/>
      <c r="T844" s="6"/>
      <c r="U844" s="6"/>
      <c r="V844" s="6"/>
      <c r="W844" s="6"/>
      <c r="X844" s="6"/>
      <c r="Y844" s="6"/>
      <c r="Z844" s="6"/>
    </row>
    <row r="845" ht="12.0" customHeight="1">
      <c r="A845" s="6"/>
      <c r="B845" s="6"/>
      <c r="C845" s="6"/>
      <c r="D845" s="7"/>
      <c r="E845" s="6"/>
      <c r="F845" s="6"/>
      <c r="G845" s="6"/>
      <c r="H845" s="6"/>
      <c r="I845" s="6"/>
      <c r="J845" s="6"/>
      <c r="K845" s="6"/>
      <c r="L845" s="6"/>
      <c r="M845" s="6"/>
      <c r="N845" s="6"/>
      <c r="O845" s="6"/>
      <c r="P845" s="6"/>
      <c r="Q845" s="6"/>
      <c r="R845" s="6"/>
      <c r="S845" s="6"/>
      <c r="T845" s="6"/>
      <c r="U845" s="6"/>
      <c r="V845" s="6"/>
      <c r="W845" s="6"/>
      <c r="X845" s="6"/>
      <c r="Y845" s="6"/>
      <c r="Z845" s="6"/>
    </row>
    <row r="846" ht="12.0" customHeight="1">
      <c r="A846" s="6"/>
      <c r="B846" s="6"/>
      <c r="C846" s="6"/>
      <c r="D846" s="7"/>
      <c r="E846" s="6"/>
      <c r="F846" s="6"/>
      <c r="G846" s="6"/>
      <c r="H846" s="6"/>
      <c r="I846" s="6"/>
      <c r="J846" s="6"/>
      <c r="K846" s="6"/>
      <c r="L846" s="6"/>
      <c r="M846" s="6"/>
      <c r="N846" s="6"/>
      <c r="O846" s="6"/>
      <c r="P846" s="6"/>
      <c r="Q846" s="6"/>
      <c r="R846" s="6"/>
      <c r="S846" s="6"/>
      <c r="T846" s="6"/>
      <c r="U846" s="6"/>
      <c r="V846" s="6"/>
      <c r="W846" s="6"/>
      <c r="X846" s="6"/>
      <c r="Y846" s="6"/>
      <c r="Z846" s="6"/>
    </row>
    <row r="847" ht="12.0" customHeight="1">
      <c r="A847" s="6"/>
      <c r="B847" s="6"/>
      <c r="C847" s="6"/>
      <c r="D847" s="7"/>
      <c r="E847" s="6"/>
      <c r="F847" s="6"/>
      <c r="G847" s="6"/>
      <c r="H847" s="6"/>
      <c r="I847" s="6"/>
      <c r="J847" s="6"/>
      <c r="K847" s="6"/>
      <c r="L847" s="6"/>
      <c r="M847" s="6"/>
      <c r="N847" s="6"/>
      <c r="O847" s="6"/>
      <c r="P847" s="6"/>
      <c r="Q847" s="6"/>
      <c r="R847" s="6"/>
      <c r="S847" s="6"/>
      <c r="T847" s="6"/>
      <c r="U847" s="6"/>
      <c r="V847" s="6"/>
      <c r="W847" s="6"/>
      <c r="X847" s="6"/>
      <c r="Y847" s="6"/>
      <c r="Z847" s="6"/>
    </row>
    <row r="848" ht="12.0" customHeight="1">
      <c r="A848" s="6"/>
      <c r="B848" s="6"/>
      <c r="C848" s="6"/>
      <c r="D848" s="7"/>
      <c r="E848" s="6"/>
      <c r="F848" s="6"/>
      <c r="G848" s="6"/>
      <c r="H848" s="6"/>
      <c r="I848" s="6"/>
      <c r="J848" s="6"/>
      <c r="K848" s="6"/>
      <c r="L848" s="6"/>
      <c r="M848" s="6"/>
      <c r="N848" s="6"/>
      <c r="O848" s="6"/>
      <c r="P848" s="6"/>
      <c r="Q848" s="6"/>
      <c r="R848" s="6"/>
      <c r="S848" s="6"/>
      <c r="T848" s="6"/>
      <c r="U848" s="6"/>
      <c r="V848" s="6"/>
      <c r="W848" s="6"/>
      <c r="X848" s="6"/>
      <c r="Y848" s="6"/>
      <c r="Z848" s="6"/>
    </row>
    <row r="849" ht="12.0" customHeight="1">
      <c r="A849" s="6"/>
      <c r="B849" s="6"/>
      <c r="C849" s="6"/>
      <c r="D849" s="7"/>
      <c r="E849" s="6"/>
      <c r="F849" s="6"/>
      <c r="G849" s="6"/>
      <c r="H849" s="6"/>
      <c r="I849" s="6"/>
      <c r="J849" s="6"/>
      <c r="K849" s="6"/>
      <c r="L849" s="6"/>
      <c r="M849" s="6"/>
      <c r="N849" s="6"/>
      <c r="O849" s="6"/>
      <c r="P849" s="6"/>
      <c r="Q849" s="6"/>
      <c r="R849" s="6"/>
      <c r="S849" s="6"/>
      <c r="T849" s="6"/>
      <c r="U849" s="6"/>
      <c r="V849" s="6"/>
      <c r="W849" s="6"/>
      <c r="X849" s="6"/>
      <c r="Y849" s="6"/>
      <c r="Z849" s="6"/>
    </row>
    <row r="850" ht="12.0" customHeight="1">
      <c r="A850" s="6"/>
      <c r="B850" s="6"/>
      <c r="C850" s="6"/>
      <c r="D850" s="7"/>
      <c r="E850" s="6"/>
      <c r="F850" s="6"/>
      <c r="G850" s="6"/>
      <c r="H850" s="6"/>
      <c r="I850" s="6"/>
      <c r="J850" s="6"/>
      <c r="K850" s="6"/>
      <c r="L850" s="6"/>
      <c r="M850" s="6"/>
      <c r="N850" s="6"/>
      <c r="O850" s="6"/>
      <c r="P850" s="6"/>
      <c r="Q850" s="6"/>
      <c r="R850" s="6"/>
      <c r="S850" s="6"/>
      <c r="T850" s="6"/>
      <c r="U850" s="6"/>
      <c r="V850" s="6"/>
      <c r="W850" s="6"/>
      <c r="X850" s="6"/>
      <c r="Y850" s="6"/>
      <c r="Z850" s="6"/>
    </row>
    <row r="851" ht="12.0" customHeight="1">
      <c r="A851" s="6"/>
      <c r="B851" s="6"/>
      <c r="C851" s="6"/>
      <c r="D851" s="7"/>
      <c r="E851" s="6"/>
      <c r="F851" s="6"/>
      <c r="G851" s="6"/>
      <c r="H851" s="6"/>
      <c r="I851" s="6"/>
      <c r="J851" s="6"/>
      <c r="K851" s="6"/>
      <c r="L851" s="6"/>
      <c r="M851" s="6"/>
      <c r="N851" s="6"/>
      <c r="O851" s="6"/>
      <c r="P851" s="6"/>
      <c r="Q851" s="6"/>
      <c r="R851" s="6"/>
      <c r="S851" s="6"/>
      <c r="T851" s="6"/>
      <c r="U851" s="6"/>
      <c r="V851" s="6"/>
      <c r="W851" s="6"/>
      <c r="X851" s="6"/>
      <c r="Y851" s="6"/>
      <c r="Z851" s="6"/>
    </row>
    <row r="852" ht="12.0" customHeight="1">
      <c r="A852" s="6"/>
      <c r="B852" s="6"/>
      <c r="C852" s="6"/>
      <c r="D852" s="7"/>
      <c r="E852" s="6"/>
      <c r="F852" s="6"/>
      <c r="G852" s="6"/>
      <c r="H852" s="6"/>
      <c r="I852" s="6"/>
      <c r="J852" s="6"/>
      <c r="K852" s="6"/>
      <c r="L852" s="6"/>
      <c r="M852" s="6"/>
      <c r="N852" s="6"/>
      <c r="O852" s="6"/>
      <c r="P852" s="6"/>
      <c r="Q852" s="6"/>
      <c r="R852" s="6"/>
      <c r="S852" s="6"/>
      <c r="T852" s="6"/>
      <c r="U852" s="6"/>
      <c r="V852" s="6"/>
      <c r="W852" s="6"/>
      <c r="X852" s="6"/>
      <c r="Y852" s="6"/>
      <c r="Z852" s="6"/>
    </row>
    <row r="853" ht="12.0" customHeight="1">
      <c r="A853" s="6"/>
      <c r="B853" s="6"/>
      <c r="C853" s="6"/>
      <c r="D853" s="7"/>
      <c r="E853" s="6"/>
      <c r="F853" s="6"/>
      <c r="G853" s="6"/>
      <c r="H853" s="6"/>
      <c r="I853" s="6"/>
      <c r="J853" s="6"/>
      <c r="K853" s="6"/>
      <c r="L853" s="6"/>
      <c r="M853" s="6"/>
      <c r="N853" s="6"/>
      <c r="O853" s="6"/>
      <c r="P853" s="6"/>
      <c r="Q853" s="6"/>
      <c r="R853" s="6"/>
      <c r="S853" s="6"/>
      <c r="T853" s="6"/>
      <c r="U853" s="6"/>
      <c r="V853" s="6"/>
      <c r="W853" s="6"/>
      <c r="X853" s="6"/>
      <c r="Y853" s="6"/>
      <c r="Z853" s="6"/>
    </row>
    <row r="854" ht="12.0" customHeight="1">
      <c r="A854" s="6"/>
      <c r="B854" s="6"/>
      <c r="C854" s="6"/>
      <c r="D854" s="7"/>
      <c r="E854" s="6"/>
      <c r="F854" s="6"/>
      <c r="G854" s="6"/>
      <c r="H854" s="6"/>
      <c r="I854" s="6"/>
      <c r="J854" s="6"/>
      <c r="K854" s="6"/>
      <c r="L854" s="6"/>
      <c r="M854" s="6"/>
      <c r="N854" s="6"/>
      <c r="O854" s="6"/>
      <c r="P854" s="6"/>
      <c r="Q854" s="6"/>
      <c r="R854" s="6"/>
      <c r="S854" s="6"/>
      <c r="T854" s="6"/>
      <c r="U854" s="6"/>
      <c r="V854" s="6"/>
      <c r="W854" s="6"/>
      <c r="X854" s="6"/>
      <c r="Y854" s="6"/>
      <c r="Z854" s="6"/>
    </row>
    <row r="855" ht="12.0" customHeight="1">
      <c r="A855" s="6"/>
      <c r="B855" s="6"/>
      <c r="C855" s="6"/>
      <c r="D855" s="7"/>
      <c r="E855" s="6"/>
      <c r="F855" s="6"/>
      <c r="G855" s="6"/>
      <c r="H855" s="6"/>
      <c r="I855" s="6"/>
      <c r="J855" s="6"/>
      <c r="K855" s="6"/>
      <c r="L855" s="6"/>
      <c r="M855" s="6"/>
      <c r="N855" s="6"/>
      <c r="O855" s="6"/>
      <c r="P855" s="6"/>
      <c r="Q855" s="6"/>
      <c r="R855" s="6"/>
      <c r="S855" s="6"/>
      <c r="T855" s="6"/>
      <c r="U855" s="6"/>
      <c r="V855" s="6"/>
      <c r="W855" s="6"/>
      <c r="X855" s="6"/>
      <c r="Y855" s="6"/>
      <c r="Z855" s="6"/>
    </row>
    <row r="856" ht="12.0" customHeight="1">
      <c r="A856" s="6"/>
      <c r="B856" s="6"/>
      <c r="C856" s="6"/>
      <c r="D856" s="7"/>
      <c r="E856" s="6"/>
      <c r="F856" s="6"/>
      <c r="G856" s="6"/>
      <c r="H856" s="6"/>
      <c r="I856" s="6"/>
      <c r="J856" s="6"/>
      <c r="K856" s="6"/>
      <c r="L856" s="6"/>
      <c r="M856" s="6"/>
      <c r="N856" s="6"/>
      <c r="O856" s="6"/>
      <c r="P856" s="6"/>
      <c r="Q856" s="6"/>
      <c r="R856" s="6"/>
      <c r="S856" s="6"/>
      <c r="T856" s="6"/>
      <c r="U856" s="6"/>
      <c r="V856" s="6"/>
      <c r="W856" s="6"/>
      <c r="X856" s="6"/>
      <c r="Y856" s="6"/>
      <c r="Z856" s="6"/>
    </row>
    <row r="857" ht="12.0" customHeight="1">
      <c r="A857" s="6"/>
      <c r="B857" s="6"/>
      <c r="C857" s="6"/>
      <c r="D857" s="7"/>
      <c r="E857" s="6"/>
      <c r="F857" s="6"/>
      <c r="G857" s="6"/>
      <c r="H857" s="6"/>
      <c r="I857" s="6"/>
      <c r="J857" s="6"/>
      <c r="K857" s="6"/>
      <c r="L857" s="6"/>
      <c r="M857" s="6"/>
      <c r="N857" s="6"/>
      <c r="O857" s="6"/>
      <c r="P857" s="6"/>
      <c r="Q857" s="6"/>
      <c r="R857" s="6"/>
      <c r="S857" s="6"/>
      <c r="T857" s="6"/>
      <c r="U857" s="6"/>
      <c r="V857" s="6"/>
      <c r="W857" s="6"/>
      <c r="X857" s="6"/>
      <c r="Y857" s="6"/>
      <c r="Z857" s="6"/>
    </row>
    <row r="858" ht="12.0" customHeight="1">
      <c r="A858" s="6"/>
      <c r="B858" s="6"/>
      <c r="C858" s="6"/>
      <c r="D858" s="7"/>
      <c r="E858" s="6"/>
      <c r="F858" s="6"/>
      <c r="G858" s="6"/>
      <c r="H858" s="6"/>
      <c r="I858" s="6"/>
      <c r="J858" s="6"/>
      <c r="K858" s="6"/>
      <c r="L858" s="6"/>
      <c r="M858" s="6"/>
      <c r="N858" s="6"/>
      <c r="O858" s="6"/>
      <c r="P858" s="6"/>
      <c r="Q858" s="6"/>
      <c r="R858" s="6"/>
      <c r="S858" s="6"/>
      <c r="T858" s="6"/>
      <c r="U858" s="6"/>
      <c r="V858" s="6"/>
      <c r="W858" s="6"/>
      <c r="X858" s="6"/>
      <c r="Y858" s="6"/>
      <c r="Z858" s="6"/>
    </row>
    <row r="859" ht="12.0" customHeight="1">
      <c r="A859" s="6"/>
      <c r="B859" s="6"/>
      <c r="C859" s="6"/>
      <c r="D859" s="7"/>
      <c r="E859" s="6"/>
      <c r="F859" s="6"/>
      <c r="G859" s="6"/>
      <c r="H859" s="6"/>
      <c r="I859" s="6"/>
      <c r="J859" s="6"/>
      <c r="K859" s="6"/>
      <c r="L859" s="6"/>
      <c r="M859" s="6"/>
      <c r="N859" s="6"/>
      <c r="O859" s="6"/>
      <c r="P859" s="6"/>
      <c r="Q859" s="6"/>
      <c r="R859" s="6"/>
      <c r="S859" s="6"/>
      <c r="T859" s="6"/>
      <c r="U859" s="6"/>
      <c r="V859" s="6"/>
      <c r="W859" s="6"/>
      <c r="X859" s="6"/>
      <c r="Y859" s="6"/>
      <c r="Z859" s="6"/>
    </row>
    <row r="860" ht="12.0" customHeight="1">
      <c r="A860" s="6"/>
      <c r="B860" s="6"/>
      <c r="C860" s="6"/>
      <c r="D860" s="7"/>
      <c r="E860" s="6"/>
      <c r="F860" s="6"/>
      <c r="G860" s="6"/>
      <c r="H860" s="6"/>
      <c r="I860" s="6"/>
      <c r="J860" s="6"/>
      <c r="K860" s="6"/>
      <c r="L860" s="6"/>
      <c r="M860" s="6"/>
      <c r="N860" s="6"/>
      <c r="O860" s="6"/>
      <c r="P860" s="6"/>
      <c r="Q860" s="6"/>
      <c r="R860" s="6"/>
      <c r="S860" s="6"/>
      <c r="T860" s="6"/>
      <c r="U860" s="6"/>
      <c r="V860" s="6"/>
      <c r="W860" s="6"/>
      <c r="X860" s="6"/>
      <c r="Y860" s="6"/>
      <c r="Z860" s="6"/>
    </row>
    <row r="861" ht="12.0" customHeight="1">
      <c r="A861" s="6"/>
      <c r="B861" s="6"/>
      <c r="C861" s="6"/>
      <c r="D861" s="7"/>
      <c r="E861" s="6"/>
      <c r="F861" s="6"/>
      <c r="G861" s="6"/>
      <c r="H861" s="6"/>
      <c r="I861" s="6"/>
      <c r="J861" s="6"/>
      <c r="K861" s="6"/>
      <c r="L861" s="6"/>
      <c r="M861" s="6"/>
      <c r="N861" s="6"/>
      <c r="O861" s="6"/>
      <c r="P861" s="6"/>
      <c r="Q861" s="6"/>
      <c r="R861" s="6"/>
      <c r="S861" s="6"/>
      <c r="T861" s="6"/>
      <c r="U861" s="6"/>
      <c r="V861" s="6"/>
      <c r="W861" s="6"/>
      <c r="X861" s="6"/>
      <c r="Y861" s="6"/>
      <c r="Z861" s="6"/>
    </row>
    <row r="862" ht="12.0" customHeight="1">
      <c r="A862" s="6"/>
      <c r="B862" s="6"/>
      <c r="C862" s="6"/>
      <c r="D862" s="7"/>
      <c r="E862" s="6"/>
      <c r="F862" s="6"/>
      <c r="G862" s="6"/>
      <c r="H862" s="6"/>
      <c r="I862" s="6"/>
      <c r="J862" s="6"/>
      <c r="K862" s="6"/>
      <c r="L862" s="6"/>
      <c r="M862" s="6"/>
      <c r="N862" s="6"/>
      <c r="O862" s="6"/>
      <c r="P862" s="6"/>
      <c r="Q862" s="6"/>
      <c r="R862" s="6"/>
      <c r="S862" s="6"/>
      <c r="T862" s="6"/>
      <c r="U862" s="6"/>
      <c r="V862" s="6"/>
      <c r="W862" s="6"/>
      <c r="X862" s="6"/>
      <c r="Y862" s="6"/>
      <c r="Z862" s="6"/>
    </row>
    <row r="863" ht="12.0" customHeight="1">
      <c r="A863" s="6"/>
      <c r="B863" s="6"/>
      <c r="C863" s="6"/>
      <c r="D863" s="7"/>
      <c r="E863" s="6"/>
      <c r="F863" s="6"/>
      <c r="G863" s="6"/>
      <c r="H863" s="6"/>
      <c r="I863" s="6"/>
      <c r="J863" s="6"/>
      <c r="K863" s="6"/>
      <c r="L863" s="6"/>
      <c r="M863" s="6"/>
      <c r="N863" s="6"/>
      <c r="O863" s="6"/>
      <c r="P863" s="6"/>
      <c r="Q863" s="6"/>
      <c r="R863" s="6"/>
      <c r="S863" s="6"/>
      <c r="T863" s="6"/>
      <c r="U863" s="6"/>
      <c r="V863" s="6"/>
      <c r="W863" s="6"/>
      <c r="X863" s="6"/>
      <c r="Y863" s="6"/>
      <c r="Z863" s="6"/>
    </row>
    <row r="864" ht="12.0" customHeight="1">
      <c r="A864" s="6"/>
      <c r="B864" s="6"/>
      <c r="C864" s="6"/>
      <c r="D864" s="7"/>
      <c r="E864" s="6"/>
      <c r="F864" s="6"/>
      <c r="G864" s="6"/>
      <c r="H864" s="6"/>
      <c r="I864" s="6"/>
      <c r="J864" s="6"/>
      <c r="K864" s="6"/>
      <c r="L864" s="6"/>
      <c r="M864" s="6"/>
      <c r="N864" s="6"/>
      <c r="O864" s="6"/>
      <c r="P864" s="6"/>
      <c r="Q864" s="6"/>
      <c r="R864" s="6"/>
      <c r="S864" s="6"/>
      <c r="T864" s="6"/>
      <c r="U864" s="6"/>
      <c r="V864" s="6"/>
      <c r="W864" s="6"/>
      <c r="X864" s="6"/>
      <c r="Y864" s="6"/>
      <c r="Z864" s="6"/>
    </row>
    <row r="865" ht="12.0" customHeight="1">
      <c r="A865" s="6"/>
      <c r="B865" s="6"/>
      <c r="C865" s="6"/>
      <c r="D865" s="7"/>
      <c r="E865" s="6"/>
      <c r="F865" s="6"/>
      <c r="G865" s="6"/>
      <c r="H865" s="6"/>
      <c r="I865" s="6"/>
      <c r="J865" s="6"/>
      <c r="K865" s="6"/>
      <c r="L865" s="6"/>
      <c r="M865" s="6"/>
      <c r="N865" s="6"/>
      <c r="O865" s="6"/>
      <c r="P865" s="6"/>
      <c r="Q865" s="6"/>
      <c r="R865" s="6"/>
      <c r="S865" s="6"/>
      <c r="T865" s="6"/>
      <c r="U865" s="6"/>
      <c r="V865" s="6"/>
      <c r="W865" s="6"/>
      <c r="X865" s="6"/>
      <c r="Y865" s="6"/>
      <c r="Z865" s="6"/>
    </row>
    <row r="866" ht="12.0" customHeight="1">
      <c r="A866" s="6"/>
      <c r="B866" s="6"/>
      <c r="C866" s="6"/>
      <c r="D866" s="7"/>
      <c r="E866" s="6"/>
      <c r="F866" s="6"/>
      <c r="G866" s="6"/>
      <c r="H866" s="6"/>
      <c r="I866" s="6"/>
      <c r="J866" s="6"/>
      <c r="K866" s="6"/>
      <c r="L866" s="6"/>
      <c r="M866" s="6"/>
      <c r="N866" s="6"/>
      <c r="O866" s="6"/>
      <c r="P866" s="6"/>
      <c r="Q866" s="6"/>
      <c r="R866" s="6"/>
      <c r="S866" s="6"/>
      <c r="T866" s="6"/>
      <c r="U866" s="6"/>
      <c r="V866" s="6"/>
      <c r="W866" s="6"/>
      <c r="X866" s="6"/>
      <c r="Y866" s="6"/>
      <c r="Z866" s="6"/>
    </row>
    <row r="867" ht="12.0" customHeight="1">
      <c r="A867" s="6"/>
      <c r="B867" s="6"/>
      <c r="C867" s="6"/>
      <c r="D867" s="7"/>
      <c r="E867" s="6"/>
      <c r="F867" s="6"/>
      <c r="G867" s="6"/>
      <c r="H867" s="6"/>
      <c r="I867" s="6"/>
      <c r="J867" s="6"/>
      <c r="K867" s="6"/>
      <c r="L867" s="6"/>
      <c r="M867" s="6"/>
      <c r="N867" s="6"/>
      <c r="O867" s="6"/>
      <c r="P867" s="6"/>
      <c r="Q867" s="6"/>
      <c r="R867" s="6"/>
      <c r="S867" s="6"/>
      <c r="T867" s="6"/>
      <c r="U867" s="6"/>
      <c r="V867" s="6"/>
      <c r="W867" s="6"/>
      <c r="X867" s="6"/>
      <c r="Y867" s="6"/>
      <c r="Z867" s="6"/>
    </row>
    <row r="868" ht="12.0" customHeight="1">
      <c r="A868" s="6"/>
      <c r="B868" s="6"/>
      <c r="C868" s="6"/>
      <c r="D868" s="7"/>
      <c r="E868" s="6"/>
      <c r="F868" s="6"/>
      <c r="G868" s="6"/>
      <c r="H868" s="6"/>
      <c r="I868" s="6"/>
      <c r="J868" s="6"/>
      <c r="K868" s="6"/>
      <c r="L868" s="6"/>
      <c r="M868" s="6"/>
      <c r="N868" s="6"/>
      <c r="O868" s="6"/>
      <c r="P868" s="6"/>
      <c r="Q868" s="6"/>
      <c r="R868" s="6"/>
      <c r="S868" s="6"/>
      <c r="T868" s="6"/>
      <c r="U868" s="6"/>
      <c r="V868" s="6"/>
      <c r="W868" s="6"/>
      <c r="X868" s="6"/>
      <c r="Y868" s="6"/>
      <c r="Z868" s="6"/>
    </row>
    <row r="869" ht="12.0" customHeight="1">
      <c r="A869" s="6"/>
      <c r="B869" s="6"/>
      <c r="C869" s="6"/>
      <c r="D869" s="7"/>
      <c r="E869" s="6"/>
      <c r="F869" s="6"/>
      <c r="G869" s="6"/>
      <c r="H869" s="6"/>
      <c r="I869" s="6"/>
      <c r="J869" s="6"/>
      <c r="K869" s="6"/>
      <c r="L869" s="6"/>
      <c r="M869" s="6"/>
      <c r="N869" s="6"/>
      <c r="O869" s="6"/>
      <c r="P869" s="6"/>
      <c r="Q869" s="6"/>
      <c r="R869" s="6"/>
      <c r="S869" s="6"/>
      <c r="T869" s="6"/>
      <c r="U869" s="6"/>
      <c r="V869" s="6"/>
      <c r="W869" s="6"/>
      <c r="X869" s="6"/>
      <c r="Y869" s="6"/>
      <c r="Z869" s="6"/>
    </row>
    <row r="870" ht="12.0" customHeight="1">
      <c r="A870" s="6"/>
      <c r="B870" s="6"/>
      <c r="C870" s="6"/>
      <c r="D870" s="7"/>
      <c r="E870" s="6"/>
      <c r="F870" s="6"/>
      <c r="G870" s="6"/>
      <c r="H870" s="6"/>
      <c r="I870" s="6"/>
      <c r="J870" s="6"/>
      <c r="K870" s="6"/>
      <c r="L870" s="6"/>
      <c r="M870" s="6"/>
      <c r="N870" s="6"/>
      <c r="O870" s="6"/>
      <c r="P870" s="6"/>
      <c r="Q870" s="6"/>
      <c r="R870" s="6"/>
      <c r="S870" s="6"/>
      <c r="T870" s="6"/>
      <c r="U870" s="6"/>
      <c r="V870" s="6"/>
      <c r="W870" s="6"/>
      <c r="X870" s="6"/>
      <c r="Y870" s="6"/>
      <c r="Z870" s="6"/>
    </row>
    <row r="871" ht="12.0" customHeight="1">
      <c r="A871" s="6"/>
      <c r="B871" s="6"/>
      <c r="C871" s="6"/>
      <c r="D871" s="7"/>
      <c r="E871" s="6"/>
      <c r="F871" s="6"/>
      <c r="G871" s="6"/>
      <c r="H871" s="6"/>
      <c r="I871" s="6"/>
      <c r="J871" s="6"/>
      <c r="K871" s="6"/>
      <c r="L871" s="6"/>
      <c r="M871" s="6"/>
      <c r="N871" s="6"/>
      <c r="O871" s="6"/>
      <c r="P871" s="6"/>
      <c r="Q871" s="6"/>
      <c r="R871" s="6"/>
      <c r="S871" s="6"/>
      <c r="T871" s="6"/>
      <c r="U871" s="6"/>
      <c r="V871" s="6"/>
      <c r="W871" s="6"/>
      <c r="X871" s="6"/>
      <c r="Y871" s="6"/>
      <c r="Z871" s="6"/>
    </row>
    <row r="872" ht="12.0" customHeight="1">
      <c r="A872" s="6"/>
      <c r="B872" s="6"/>
      <c r="C872" s="6"/>
      <c r="D872" s="7"/>
      <c r="E872" s="6"/>
      <c r="F872" s="6"/>
      <c r="G872" s="6"/>
      <c r="H872" s="6"/>
      <c r="I872" s="6"/>
      <c r="J872" s="6"/>
      <c r="K872" s="6"/>
      <c r="L872" s="6"/>
      <c r="M872" s="6"/>
      <c r="N872" s="6"/>
      <c r="O872" s="6"/>
      <c r="P872" s="6"/>
      <c r="Q872" s="6"/>
      <c r="R872" s="6"/>
      <c r="S872" s="6"/>
      <c r="T872" s="6"/>
      <c r="U872" s="6"/>
      <c r="V872" s="6"/>
      <c r="W872" s="6"/>
      <c r="X872" s="6"/>
      <c r="Y872" s="6"/>
      <c r="Z872" s="6"/>
    </row>
    <row r="873" ht="12.0" customHeight="1">
      <c r="A873" s="6"/>
      <c r="B873" s="6"/>
      <c r="C873" s="6"/>
      <c r="D873" s="7"/>
      <c r="E873" s="6"/>
      <c r="F873" s="6"/>
      <c r="G873" s="6"/>
      <c r="H873" s="6"/>
      <c r="I873" s="6"/>
      <c r="J873" s="6"/>
      <c r="K873" s="6"/>
      <c r="L873" s="6"/>
      <c r="M873" s="6"/>
      <c r="N873" s="6"/>
      <c r="O873" s="6"/>
      <c r="P873" s="6"/>
      <c r="Q873" s="6"/>
      <c r="R873" s="6"/>
      <c r="S873" s="6"/>
      <c r="T873" s="6"/>
      <c r="U873" s="6"/>
      <c r="V873" s="6"/>
      <c r="W873" s="6"/>
      <c r="X873" s="6"/>
      <c r="Y873" s="6"/>
      <c r="Z873" s="6"/>
    </row>
    <row r="874" ht="12.0" customHeight="1">
      <c r="A874" s="6"/>
      <c r="B874" s="6"/>
      <c r="C874" s="6"/>
      <c r="D874" s="7"/>
      <c r="E874" s="6"/>
      <c r="F874" s="6"/>
      <c r="G874" s="6"/>
      <c r="H874" s="6"/>
      <c r="I874" s="6"/>
      <c r="J874" s="6"/>
      <c r="K874" s="6"/>
      <c r="L874" s="6"/>
      <c r="M874" s="6"/>
      <c r="N874" s="6"/>
      <c r="O874" s="6"/>
      <c r="P874" s="6"/>
      <c r="Q874" s="6"/>
      <c r="R874" s="6"/>
      <c r="S874" s="6"/>
      <c r="T874" s="6"/>
      <c r="U874" s="6"/>
      <c r="V874" s="6"/>
      <c r="W874" s="6"/>
      <c r="X874" s="6"/>
      <c r="Y874" s="6"/>
      <c r="Z874" s="6"/>
    </row>
    <row r="875" ht="12.0" customHeight="1">
      <c r="A875" s="6"/>
      <c r="B875" s="6"/>
      <c r="C875" s="6"/>
      <c r="D875" s="7"/>
      <c r="E875" s="6"/>
      <c r="F875" s="6"/>
      <c r="G875" s="6"/>
      <c r="H875" s="6"/>
      <c r="I875" s="6"/>
      <c r="J875" s="6"/>
      <c r="K875" s="6"/>
      <c r="L875" s="6"/>
      <c r="M875" s="6"/>
      <c r="N875" s="6"/>
      <c r="O875" s="6"/>
      <c r="P875" s="6"/>
      <c r="Q875" s="6"/>
      <c r="R875" s="6"/>
      <c r="S875" s="6"/>
      <c r="T875" s="6"/>
      <c r="U875" s="6"/>
      <c r="V875" s="6"/>
      <c r="W875" s="6"/>
      <c r="X875" s="6"/>
      <c r="Y875" s="6"/>
      <c r="Z875" s="6"/>
    </row>
    <row r="876" ht="12.0" customHeight="1">
      <c r="A876" s="6"/>
      <c r="B876" s="6"/>
      <c r="C876" s="6"/>
      <c r="D876" s="7"/>
      <c r="E876" s="6"/>
      <c r="F876" s="6"/>
      <c r="G876" s="6"/>
      <c r="H876" s="6"/>
      <c r="I876" s="6"/>
      <c r="J876" s="6"/>
      <c r="K876" s="6"/>
      <c r="L876" s="6"/>
      <c r="M876" s="6"/>
      <c r="N876" s="6"/>
      <c r="O876" s="6"/>
      <c r="P876" s="6"/>
      <c r="Q876" s="6"/>
      <c r="R876" s="6"/>
      <c r="S876" s="6"/>
      <c r="T876" s="6"/>
      <c r="U876" s="6"/>
      <c r="V876" s="6"/>
      <c r="W876" s="6"/>
      <c r="X876" s="6"/>
      <c r="Y876" s="6"/>
      <c r="Z876" s="6"/>
    </row>
    <row r="877" ht="12.0" customHeight="1">
      <c r="A877" s="6"/>
      <c r="B877" s="6"/>
      <c r="C877" s="6"/>
      <c r="D877" s="7"/>
      <c r="E877" s="6"/>
      <c r="F877" s="6"/>
      <c r="G877" s="6"/>
      <c r="H877" s="6"/>
      <c r="I877" s="6"/>
      <c r="J877" s="6"/>
      <c r="K877" s="6"/>
      <c r="L877" s="6"/>
      <c r="M877" s="6"/>
      <c r="N877" s="6"/>
      <c r="O877" s="6"/>
      <c r="P877" s="6"/>
      <c r="Q877" s="6"/>
      <c r="R877" s="6"/>
      <c r="S877" s="6"/>
      <c r="T877" s="6"/>
      <c r="U877" s="6"/>
      <c r="V877" s="6"/>
      <c r="W877" s="6"/>
      <c r="X877" s="6"/>
      <c r="Y877" s="6"/>
      <c r="Z877" s="6"/>
    </row>
    <row r="878" ht="12.0" customHeight="1">
      <c r="A878" s="6"/>
      <c r="B878" s="6"/>
      <c r="C878" s="6"/>
      <c r="D878" s="7"/>
      <c r="E878" s="6"/>
      <c r="F878" s="6"/>
      <c r="G878" s="6"/>
      <c r="H878" s="6"/>
      <c r="I878" s="6"/>
      <c r="J878" s="6"/>
      <c r="K878" s="6"/>
      <c r="L878" s="6"/>
      <c r="M878" s="6"/>
      <c r="N878" s="6"/>
      <c r="O878" s="6"/>
      <c r="P878" s="6"/>
      <c r="Q878" s="6"/>
      <c r="R878" s="6"/>
      <c r="S878" s="6"/>
      <c r="T878" s="6"/>
      <c r="U878" s="6"/>
      <c r="V878" s="6"/>
      <c r="W878" s="6"/>
      <c r="X878" s="6"/>
      <c r="Y878" s="6"/>
      <c r="Z878" s="6"/>
    </row>
    <row r="879" ht="12.0" customHeight="1">
      <c r="A879" s="6"/>
      <c r="B879" s="6"/>
      <c r="C879" s="6"/>
      <c r="D879" s="7"/>
      <c r="E879" s="6"/>
      <c r="F879" s="6"/>
      <c r="G879" s="6"/>
      <c r="H879" s="6"/>
      <c r="I879" s="6"/>
      <c r="J879" s="6"/>
      <c r="K879" s="6"/>
      <c r="L879" s="6"/>
      <c r="M879" s="6"/>
      <c r="N879" s="6"/>
      <c r="O879" s="6"/>
      <c r="P879" s="6"/>
      <c r="Q879" s="6"/>
      <c r="R879" s="6"/>
      <c r="S879" s="6"/>
      <c r="T879" s="6"/>
      <c r="U879" s="6"/>
      <c r="V879" s="6"/>
      <c r="W879" s="6"/>
      <c r="X879" s="6"/>
      <c r="Y879" s="6"/>
      <c r="Z879" s="6"/>
    </row>
    <row r="880" ht="12.0" customHeight="1">
      <c r="A880" s="6"/>
      <c r="B880" s="6"/>
      <c r="C880" s="6"/>
      <c r="D880" s="7"/>
      <c r="E880" s="6"/>
      <c r="F880" s="6"/>
      <c r="G880" s="6"/>
      <c r="H880" s="6"/>
      <c r="I880" s="6"/>
      <c r="J880" s="6"/>
      <c r="K880" s="6"/>
      <c r="L880" s="6"/>
      <c r="M880" s="6"/>
      <c r="N880" s="6"/>
      <c r="O880" s="6"/>
      <c r="P880" s="6"/>
      <c r="Q880" s="6"/>
      <c r="R880" s="6"/>
      <c r="S880" s="6"/>
      <c r="T880" s="6"/>
      <c r="U880" s="6"/>
      <c r="V880" s="6"/>
      <c r="W880" s="6"/>
      <c r="X880" s="6"/>
      <c r="Y880" s="6"/>
      <c r="Z880" s="6"/>
    </row>
    <row r="881" ht="12.0" customHeight="1">
      <c r="A881" s="6"/>
      <c r="B881" s="6"/>
      <c r="C881" s="6"/>
      <c r="D881" s="7"/>
      <c r="E881" s="6"/>
      <c r="F881" s="6"/>
      <c r="G881" s="6"/>
      <c r="H881" s="6"/>
      <c r="I881" s="6"/>
      <c r="J881" s="6"/>
      <c r="K881" s="6"/>
      <c r="L881" s="6"/>
      <c r="M881" s="6"/>
      <c r="N881" s="6"/>
      <c r="O881" s="6"/>
      <c r="P881" s="6"/>
      <c r="Q881" s="6"/>
      <c r="R881" s="6"/>
      <c r="S881" s="6"/>
      <c r="T881" s="6"/>
      <c r="U881" s="6"/>
      <c r="V881" s="6"/>
      <c r="W881" s="6"/>
      <c r="X881" s="6"/>
      <c r="Y881" s="6"/>
      <c r="Z881" s="6"/>
    </row>
    <row r="882" ht="12.0" customHeight="1">
      <c r="A882" s="6"/>
      <c r="B882" s="6"/>
      <c r="C882" s="6"/>
      <c r="D882" s="7"/>
      <c r="E882" s="6"/>
      <c r="F882" s="6"/>
      <c r="G882" s="6"/>
      <c r="H882" s="6"/>
      <c r="I882" s="6"/>
      <c r="J882" s="6"/>
      <c r="K882" s="6"/>
      <c r="L882" s="6"/>
      <c r="M882" s="6"/>
      <c r="N882" s="6"/>
      <c r="O882" s="6"/>
      <c r="P882" s="6"/>
      <c r="Q882" s="6"/>
      <c r="R882" s="6"/>
      <c r="S882" s="6"/>
      <c r="T882" s="6"/>
      <c r="U882" s="6"/>
      <c r="V882" s="6"/>
      <c r="W882" s="6"/>
      <c r="X882" s="6"/>
      <c r="Y882" s="6"/>
      <c r="Z882" s="6"/>
    </row>
    <row r="883" ht="12.0" customHeight="1">
      <c r="A883" s="6"/>
      <c r="B883" s="6"/>
      <c r="C883" s="6"/>
      <c r="D883" s="7"/>
      <c r="E883" s="6"/>
      <c r="F883" s="6"/>
      <c r="G883" s="6"/>
      <c r="H883" s="6"/>
      <c r="I883" s="6"/>
      <c r="J883" s="6"/>
      <c r="K883" s="6"/>
      <c r="L883" s="6"/>
      <c r="M883" s="6"/>
      <c r="N883" s="6"/>
      <c r="O883" s="6"/>
      <c r="P883" s="6"/>
      <c r="Q883" s="6"/>
      <c r="R883" s="6"/>
      <c r="S883" s="6"/>
      <c r="T883" s="6"/>
      <c r="U883" s="6"/>
      <c r="V883" s="6"/>
      <c r="W883" s="6"/>
      <c r="X883" s="6"/>
      <c r="Y883" s="6"/>
      <c r="Z883" s="6"/>
    </row>
    <row r="884" ht="12.0" customHeight="1">
      <c r="A884" s="6"/>
      <c r="B884" s="6"/>
      <c r="C884" s="6"/>
      <c r="D884" s="7"/>
      <c r="E884" s="6"/>
      <c r="F884" s="6"/>
      <c r="G884" s="6"/>
      <c r="H884" s="6"/>
      <c r="I884" s="6"/>
      <c r="J884" s="6"/>
      <c r="K884" s="6"/>
      <c r="L884" s="6"/>
      <c r="M884" s="6"/>
      <c r="N884" s="6"/>
      <c r="O884" s="6"/>
      <c r="P884" s="6"/>
      <c r="Q884" s="6"/>
      <c r="R884" s="6"/>
      <c r="S884" s="6"/>
      <c r="T884" s="6"/>
      <c r="U884" s="6"/>
      <c r="V884" s="6"/>
      <c r="W884" s="6"/>
      <c r="X884" s="6"/>
      <c r="Y884" s="6"/>
      <c r="Z884" s="6"/>
    </row>
    <row r="885" ht="12.0" customHeight="1">
      <c r="A885" s="6"/>
      <c r="B885" s="6"/>
      <c r="C885" s="6"/>
      <c r="D885" s="7"/>
      <c r="E885" s="6"/>
      <c r="F885" s="6"/>
      <c r="G885" s="6"/>
      <c r="H885" s="6"/>
      <c r="I885" s="6"/>
      <c r="J885" s="6"/>
      <c r="K885" s="6"/>
      <c r="L885" s="6"/>
      <c r="M885" s="6"/>
      <c r="N885" s="6"/>
      <c r="O885" s="6"/>
      <c r="P885" s="6"/>
      <c r="Q885" s="6"/>
      <c r="R885" s="6"/>
      <c r="S885" s="6"/>
      <c r="T885" s="6"/>
      <c r="U885" s="6"/>
      <c r="V885" s="6"/>
      <c r="W885" s="6"/>
      <c r="X885" s="6"/>
      <c r="Y885" s="6"/>
      <c r="Z885" s="6"/>
    </row>
    <row r="886" ht="12.0" customHeight="1">
      <c r="A886" s="6"/>
      <c r="B886" s="6"/>
      <c r="C886" s="6"/>
      <c r="D886" s="7"/>
      <c r="E886" s="6"/>
      <c r="F886" s="6"/>
      <c r="G886" s="6"/>
      <c r="H886" s="6"/>
      <c r="I886" s="6"/>
      <c r="J886" s="6"/>
      <c r="K886" s="6"/>
      <c r="L886" s="6"/>
      <c r="M886" s="6"/>
      <c r="N886" s="6"/>
      <c r="O886" s="6"/>
      <c r="P886" s="6"/>
      <c r="Q886" s="6"/>
      <c r="R886" s="6"/>
      <c r="S886" s="6"/>
      <c r="T886" s="6"/>
      <c r="U886" s="6"/>
      <c r="V886" s="6"/>
      <c r="W886" s="6"/>
      <c r="X886" s="6"/>
      <c r="Y886" s="6"/>
      <c r="Z886" s="6"/>
    </row>
    <row r="887" ht="12.0" customHeight="1">
      <c r="A887" s="6"/>
      <c r="B887" s="6"/>
      <c r="C887" s="6"/>
      <c r="D887" s="7"/>
      <c r="E887" s="6"/>
      <c r="F887" s="6"/>
      <c r="G887" s="6"/>
      <c r="H887" s="6"/>
      <c r="I887" s="6"/>
      <c r="J887" s="6"/>
      <c r="K887" s="6"/>
      <c r="L887" s="6"/>
      <c r="M887" s="6"/>
      <c r="N887" s="6"/>
      <c r="O887" s="6"/>
      <c r="P887" s="6"/>
      <c r="Q887" s="6"/>
      <c r="R887" s="6"/>
      <c r="S887" s="6"/>
      <c r="T887" s="6"/>
      <c r="U887" s="6"/>
      <c r="V887" s="6"/>
      <c r="W887" s="6"/>
      <c r="X887" s="6"/>
      <c r="Y887" s="6"/>
      <c r="Z887" s="6"/>
    </row>
    <row r="888" ht="12.0" customHeight="1">
      <c r="A888" s="6"/>
      <c r="B888" s="6"/>
      <c r="C888" s="6"/>
      <c r="D888" s="7"/>
      <c r="E888" s="6"/>
      <c r="F888" s="6"/>
      <c r="G888" s="6"/>
      <c r="H888" s="6"/>
      <c r="I888" s="6"/>
      <c r="J888" s="6"/>
      <c r="K888" s="6"/>
      <c r="L888" s="6"/>
      <c r="M888" s="6"/>
      <c r="N888" s="6"/>
      <c r="O888" s="6"/>
      <c r="P888" s="6"/>
      <c r="Q888" s="6"/>
      <c r="R888" s="6"/>
      <c r="S888" s="6"/>
      <c r="T888" s="6"/>
      <c r="U888" s="6"/>
      <c r="V888" s="6"/>
      <c r="W888" s="6"/>
      <c r="X888" s="6"/>
      <c r="Y888" s="6"/>
      <c r="Z888" s="6"/>
    </row>
    <row r="889" ht="12.0" customHeight="1">
      <c r="A889" s="6"/>
      <c r="B889" s="6"/>
      <c r="C889" s="6"/>
      <c r="D889" s="7"/>
      <c r="E889" s="6"/>
      <c r="F889" s="6"/>
      <c r="G889" s="6"/>
      <c r="H889" s="6"/>
      <c r="I889" s="6"/>
      <c r="J889" s="6"/>
      <c r="K889" s="6"/>
      <c r="L889" s="6"/>
      <c r="M889" s="6"/>
      <c r="N889" s="6"/>
      <c r="O889" s="6"/>
      <c r="P889" s="6"/>
      <c r="Q889" s="6"/>
      <c r="R889" s="6"/>
      <c r="S889" s="6"/>
      <c r="T889" s="6"/>
      <c r="U889" s="6"/>
      <c r="V889" s="6"/>
      <c r="W889" s="6"/>
      <c r="X889" s="6"/>
      <c r="Y889" s="6"/>
      <c r="Z889" s="6"/>
    </row>
    <row r="890" ht="12.0" customHeight="1">
      <c r="A890" s="6"/>
      <c r="B890" s="6"/>
      <c r="C890" s="6"/>
      <c r="D890" s="7"/>
      <c r="E890" s="6"/>
      <c r="F890" s="6"/>
      <c r="G890" s="6"/>
      <c r="H890" s="6"/>
      <c r="I890" s="6"/>
      <c r="J890" s="6"/>
      <c r="K890" s="6"/>
      <c r="L890" s="6"/>
      <c r="M890" s="6"/>
      <c r="N890" s="6"/>
      <c r="O890" s="6"/>
      <c r="P890" s="6"/>
      <c r="Q890" s="6"/>
      <c r="R890" s="6"/>
      <c r="S890" s="6"/>
      <c r="T890" s="6"/>
      <c r="U890" s="6"/>
      <c r="V890" s="6"/>
      <c r="W890" s="6"/>
      <c r="X890" s="6"/>
      <c r="Y890" s="6"/>
      <c r="Z890" s="6"/>
    </row>
    <row r="891" ht="12.0" customHeight="1">
      <c r="A891" s="6"/>
      <c r="B891" s="6"/>
      <c r="C891" s="6"/>
      <c r="D891" s="7"/>
      <c r="E891" s="6"/>
      <c r="F891" s="6"/>
      <c r="G891" s="6"/>
      <c r="H891" s="6"/>
      <c r="I891" s="6"/>
      <c r="J891" s="6"/>
      <c r="K891" s="6"/>
      <c r="L891" s="6"/>
      <c r="M891" s="6"/>
      <c r="N891" s="6"/>
      <c r="O891" s="6"/>
      <c r="P891" s="6"/>
      <c r="Q891" s="6"/>
      <c r="R891" s="6"/>
      <c r="S891" s="6"/>
      <c r="T891" s="6"/>
      <c r="U891" s="6"/>
      <c r="V891" s="6"/>
      <c r="W891" s="6"/>
      <c r="X891" s="6"/>
      <c r="Y891" s="6"/>
      <c r="Z891" s="6"/>
    </row>
    <row r="892" ht="12.0" customHeight="1">
      <c r="A892" s="6"/>
      <c r="B892" s="6"/>
      <c r="C892" s="6"/>
      <c r="D892" s="7"/>
      <c r="E892" s="6"/>
      <c r="F892" s="6"/>
      <c r="G892" s="6"/>
      <c r="H892" s="6"/>
      <c r="I892" s="6"/>
      <c r="J892" s="6"/>
      <c r="K892" s="6"/>
      <c r="L892" s="6"/>
      <c r="M892" s="6"/>
      <c r="N892" s="6"/>
      <c r="O892" s="6"/>
      <c r="P892" s="6"/>
      <c r="Q892" s="6"/>
      <c r="R892" s="6"/>
      <c r="S892" s="6"/>
      <c r="T892" s="6"/>
      <c r="U892" s="6"/>
      <c r="V892" s="6"/>
      <c r="W892" s="6"/>
      <c r="X892" s="6"/>
      <c r="Y892" s="6"/>
      <c r="Z892" s="6"/>
    </row>
    <row r="893" ht="12.0" customHeight="1">
      <c r="A893" s="6"/>
      <c r="B893" s="6"/>
      <c r="C893" s="6"/>
      <c r="D893" s="7"/>
      <c r="E893" s="6"/>
      <c r="F893" s="6"/>
      <c r="G893" s="6"/>
      <c r="H893" s="6"/>
      <c r="I893" s="6"/>
      <c r="J893" s="6"/>
      <c r="K893" s="6"/>
      <c r="L893" s="6"/>
      <c r="M893" s="6"/>
      <c r="N893" s="6"/>
      <c r="O893" s="6"/>
      <c r="P893" s="6"/>
      <c r="Q893" s="6"/>
      <c r="R893" s="6"/>
      <c r="S893" s="6"/>
      <c r="T893" s="6"/>
      <c r="U893" s="6"/>
      <c r="V893" s="6"/>
      <c r="W893" s="6"/>
      <c r="X893" s="6"/>
      <c r="Y893" s="6"/>
      <c r="Z893" s="6"/>
    </row>
    <row r="894" ht="12.0" customHeight="1">
      <c r="A894" s="6"/>
      <c r="B894" s="6"/>
      <c r="C894" s="6"/>
      <c r="D894" s="7"/>
      <c r="E894" s="6"/>
      <c r="F894" s="6"/>
      <c r="G894" s="6"/>
      <c r="H894" s="6"/>
      <c r="I894" s="6"/>
      <c r="J894" s="6"/>
      <c r="K894" s="6"/>
      <c r="L894" s="6"/>
      <c r="M894" s="6"/>
      <c r="N894" s="6"/>
      <c r="O894" s="6"/>
      <c r="P894" s="6"/>
      <c r="Q894" s="6"/>
      <c r="R894" s="6"/>
      <c r="S894" s="6"/>
      <c r="T894" s="6"/>
      <c r="U894" s="6"/>
      <c r="V894" s="6"/>
      <c r="W894" s="6"/>
      <c r="X894" s="6"/>
      <c r="Y894" s="6"/>
      <c r="Z894" s="6"/>
    </row>
    <row r="895" ht="12.0" customHeight="1">
      <c r="A895" s="6"/>
      <c r="B895" s="6"/>
      <c r="C895" s="6"/>
      <c r="D895" s="7"/>
      <c r="E895" s="6"/>
      <c r="F895" s="6"/>
      <c r="G895" s="6"/>
      <c r="H895" s="6"/>
      <c r="I895" s="6"/>
      <c r="J895" s="6"/>
      <c r="K895" s="6"/>
      <c r="L895" s="6"/>
      <c r="M895" s="6"/>
      <c r="N895" s="6"/>
      <c r="O895" s="6"/>
      <c r="P895" s="6"/>
      <c r="Q895" s="6"/>
      <c r="R895" s="6"/>
      <c r="S895" s="6"/>
      <c r="T895" s="6"/>
      <c r="U895" s="6"/>
      <c r="V895" s="6"/>
      <c r="W895" s="6"/>
      <c r="X895" s="6"/>
      <c r="Y895" s="6"/>
      <c r="Z895" s="6"/>
    </row>
    <row r="896" ht="12.0" customHeight="1">
      <c r="A896" s="6"/>
      <c r="B896" s="6"/>
      <c r="C896" s="6"/>
      <c r="D896" s="7"/>
      <c r="E896" s="6"/>
      <c r="F896" s="6"/>
      <c r="G896" s="6"/>
      <c r="H896" s="6"/>
      <c r="I896" s="6"/>
      <c r="J896" s="6"/>
      <c r="K896" s="6"/>
      <c r="L896" s="6"/>
      <c r="M896" s="6"/>
      <c r="N896" s="6"/>
      <c r="O896" s="6"/>
      <c r="P896" s="6"/>
      <c r="Q896" s="6"/>
      <c r="R896" s="6"/>
      <c r="S896" s="6"/>
      <c r="T896" s="6"/>
      <c r="U896" s="6"/>
      <c r="V896" s="6"/>
      <c r="W896" s="6"/>
      <c r="X896" s="6"/>
      <c r="Y896" s="6"/>
      <c r="Z896" s="6"/>
    </row>
    <row r="897" ht="12.0" customHeight="1">
      <c r="A897" s="6"/>
      <c r="B897" s="6"/>
      <c r="C897" s="6"/>
      <c r="D897" s="7"/>
      <c r="E897" s="6"/>
      <c r="F897" s="6"/>
      <c r="G897" s="6"/>
      <c r="H897" s="6"/>
      <c r="I897" s="6"/>
      <c r="J897" s="6"/>
      <c r="K897" s="6"/>
      <c r="L897" s="6"/>
      <c r="M897" s="6"/>
      <c r="N897" s="6"/>
      <c r="O897" s="6"/>
      <c r="P897" s="6"/>
      <c r="Q897" s="6"/>
      <c r="R897" s="6"/>
      <c r="S897" s="6"/>
      <c r="T897" s="6"/>
      <c r="U897" s="6"/>
      <c r="V897" s="6"/>
      <c r="W897" s="6"/>
      <c r="X897" s="6"/>
      <c r="Y897" s="6"/>
      <c r="Z897" s="6"/>
    </row>
    <row r="898" ht="12.0" customHeight="1">
      <c r="A898" s="6"/>
      <c r="B898" s="6"/>
      <c r="C898" s="6"/>
      <c r="D898" s="7"/>
      <c r="E898" s="6"/>
      <c r="F898" s="6"/>
      <c r="G898" s="6"/>
      <c r="H898" s="6"/>
      <c r="I898" s="6"/>
      <c r="J898" s="6"/>
      <c r="K898" s="6"/>
      <c r="L898" s="6"/>
      <c r="M898" s="6"/>
      <c r="N898" s="6"/>
      <c r="O898" s="6"/>
      <c r="P898" s="6"/>
      <c r="Q898" s="6"/>
      <c r="R898" s="6"/>
      <c r="S898" s="6"/>
      <c r="T898" s="6"/>
      <c r="U898" s="6"/>
      <c r="V898" s="6"/>
      <c r="W898" s="6"/>
      <c r="X898" s="6"/>
      <c r="Y898" s="6"/>
      <c r="Z898" s="6"/>
    </row>
    <row r="899" ht="12.0" customHeight="1">
      <c r="A899" s="6"/>
      <c r="B899" s="6"/>
      <c r="C899" s="6"/>
      <c r="D899" s="7"/>
      <c r="E899" s="6"/>
      <c r="F899" s="6"/>
      <c r="G899" s="6"/>
      <c r="H899" s="6"/>
      <c r="I899" s="6"/>
      <c r="J899" s="6"/>
      <c r="K899" s="6"/>
      <c r="L899" s="6"/>
      <c r="M899" s="6"/>
      <c r="N899" s="6"/>
      <c r="O899" s="6"/>
      <c r="P899" s="6"/>
      <c r="Q899" s="6"/>
      <c r="R899" s="6"/>
      <c r="S899" s="6"/>
      <c r="T899" s="6"/>
      <c r="U899" s="6"/>
      <c r="V899" s="6"/>
      <c r="W899" s="6"/>
      <c r="X899" s="6"/>
      <c r="Y899" s="6"/>
      <c r="Z899" s="6"/>
    </row>
    <row r="900" ht="12.0" customHeight="1">
      <c r="A900" s="6"/>
      <c r="B900" s="6"/>
      <c r="C900" s="6"/>
      <c r="D900" s="7"/>
      <c r="E900" s="6"/>
      <c r="F900" s="6"/>
      <c r="G900" s="6"/>
      <c r="H900" s="6"/>
      <c r="I900" s="6"/>
      <c r="J900" s="6"/>
      <c r="K900" s="6"/>
      <c r="L900" s="6"/>
      <c r="M900" s="6"/>
      <c r="N900" s="6"/>
      <c r="O900" s="6"/>
      <c r="P900" s="6"/>
      <c r="Q900" s="6"/>
      <c r="R900" s="6"/>
      <c r="S900" s="6"/>
      <c r="T900" s="6"/>
      <c r="U900" s="6"/>
      <c r="V900" s="6"/>
      <c r="W900" s="6"/>
      <c r="X900" s="6"/>
      <c r="Y900" s="6"/>
      <c r="Z900" s="6"/>
    </row>
    <row r="901" ht="12.0" customHeight="1">
      <c r="A901" s="6"/>
      <c r="B901" s="6"/>
      <c r="C901" s="6"/>
      <c r="D901" s="7"/>
      <c r="E901" s="6"/>
      <c r="F901" s="6"/>
      <c r="G901" s="6"/>
      <c r="H901" s="6"/>
      <c r="I901" s="6"/>
      <c r="J901" s="6"/>
      <c r="K901" s="6"/>
      <c r="L901" s="6"/>
      <c r="M901" s="6"/>
      <c r="N901" s="6"/>
      <c r="O901" s="6"/>
      <c r="P901" s="6"/>
      <c r="Q901" s="6"/>
      <c r="R901" s="6"/>
      <c r="S901" s="6"/>
      <c r="T901" s="6"/>
      <c r="U901" s="6"/>
      <c r="V901" s="6"/>
      <c r="W901" s="6"/>
      <c r="X901" s="6"/>
      <c r="Y901" s="6"/>
      <c r="Z901" s="6"/>
    </row>
    <row r="902" ht="12.0" customHeight="1">
      <c r="A902" s="6"/>
      <c r="B902" s="6"/>
      <c r="C902" s="6"/>
      <c r="D902" s="7"/>
      <c r="E902" s="6"/>
      <c r="F902" s="6"/>
      <c r="G902" s="6"/>
      <c r="H902" s="6"/>
      <c r="I902" s="6"/>
      <c r="J902" s="6"/>
      <c r="K902" s="6"/>
      <c r="L902" s="6"/>
      <c r="M902" s="6"/>
      <c r="N902" s="6"/>
      <c r="O902" s="6"/>
      <c r="P902" s="6"/>
      <c r="Q902" s="6"/>
      <c r="R902" s="6"/>
      <c r="S902" s="6"/>
      <c r="T902" s="6"/>
      <c r="U902" s="6"/>
      <c r="V902" s="6"/>
      <c r="W902" s="6"/>
      <c r="X902" s="6"/>
      <c r="Y902" s="6"/>
      <c r="Z902" s="6"/>
    </row>
    <row r="903" ht="12.0" customHeight="1">
      <c r="A903" s="6"/>
      <c r="B903" s="6"/>
      <c r="C903" s="6"/>
      <c r="D903" s="7"/>
      <c r="E903" s="6"/>
      <c r="F903" s="6"/>
      <c r="G903" s="6"/>
      <c r="H903" s="6"/>
      <c r="I903" s="6"/>
      <c r="J903" s="6"/>
      <c r="K903" s="6"/>
      <c r="L903" s="6"/>
      <c r="M903" s="6"/>
      <c r="N903" s="6"/>
      <c r="O903" s="6"/>
      <c r="P903" s="6"/>
      <c r="Q903" s="6"/>
      <c r="R903" s="6"/>
      <c r="S903" s="6"/>
      <c r="T903" s="6"/>
      <c r="U903" s="6"/>
      <c r="V903" s="6"/>
      <c r="W903" s="6"/>
      <c r="X903" s="6"/>
      <c r="Y903" s="6"/>
      <c r="Z903" s="6"/>
    </row>
    <row r="904" ht="12.0" customHeight="1">
      <c r="A904" s="6"/>
      <c r="B904" s="6"/>
      <c r="C904" s="6"/>
      <c r="D904" s="7"/>
      <c r="E904" s="6"/>
      <c r="F904" s="6"/>
      <c r="G904" s="6"/>
      <c r="H904" s="6"/>
      <c r="I904" s="6"/>
      <c r="J904" s="6"/>
      <c r="K904" s="6"/>
      <c r="L904" s="6"/>
      <c r="M904" s="6"/>
      <c r="N904" s="6"/>
      <c r="O904" s="6"/>
      <c r="P904" s="6"/>
      <c r="Q904" s="6"/>
      <c r="R904" s="6"/>
      <c r="S904" s="6"/>
      <c r="T904" s="6"/>
      <c r="U904" s="6"/>
      <c r="V904" s="6"/>
      <c r="W904" s="6"/>
      <c r="X904" s="6"/>
      <c r="Y904" s="6"/>
      <c r="Z904" s="6"/>
    </row>
    <row r="905" ht="12.0" customHeight="1">
      <c r="A905" s="6"/>
      <c r="B905" s="6"/>
      <c r="C905" s="6"/>
      <c r="D905" s="7"/>
      <c r="E905" s="6"/>
      <c r="F905" s="6"/>
      <c r="G905" s="6"/>
      <c r="H905" s="6"/>
      <c r="I905" s="6"/>
      <c r="J905" s="6"/>
      <c r="K905" s="6"/>
      <c r="L905" s="6"/>
      <c r="M905" s="6"/>
      <c r="N905" s="6"/>
      <c r="O905" s="6"/>
      <c r="P905" s="6"/>
      <c r="Q905" s="6"/>
      <c r="R905" s="6"/>
      <c r="S905" s="6"/>
      <c r="T905" s="6"/>
      <c r="U905" s="6"/>
      <c r="V905" s="6"/>
      <c r="W905" s="6"/>
      <c r="X905" s="6"/>
      <c r="Y905" s="6"/>
      <c r="Z905" s="6"/>
    </row>
    <row r="906" ht="12.0" customHeight="1">
      <c r="A906" s="6"/>
      <c r="B906" s="6"/>
      <c r="C906" s="6"/>
      <c r="D906" s="7"/>
      <c r="E906" s="6"/>
      <c r="F906" s="6"/>
      <c r="G906" s="6"/>
      <c r="H906" s="6"/>
      <c r="I906" s="6"/>
      <c r="J906" s="6"/>
      <c r="K906" s="6"/>
      <c r="L906" s="6"/>
      <c r="M906" s="6"/>
      <c r="N906" s="6"/>
      <c r="O906" s="6"/>
      <c r="P906" s="6"/>
      <c r="Q906" s="6"/>
      <c r="R906" s="6"/>
      <c r="S906" s="6"/>
      <c r="T906" s="6"/>
      <c r="U906" s="6"/>
      <c r="V906" s="6"/>
      <c r="W906" s="6"/>
      <c r="X906" s="6"/>
      <c r="Y906" s="6"/>
      <c r="Z906" s="6"/>
    </row>
    <row r="907" ht="12.0" customHeight="1">
      <c r="A907" s="6"/>
      <c r="B907" s="6"/>
      <c r="C907" s="6"/>
      <c r="D907" s="7"/>
      <c r="E907" s="6"/>
      <c r="F907" s="6"/>
      <c r="G907" s="6"/>
      <c r="H907" s="6"/>
      <c r="I907" s="6"/>
      <c r="J907" s="6"/>
      <c r="K907" s="6"/>
      <c r="L907" s="6"/>
      <c r="M907" s="6"/>
      <c r="N907" s="6"/>
      <c r="O907" s="6"/>
      <c r="P907" s="6"/>
      <c r="Q907" s="6"/>
      <c r="R907" s="6"/>
      <c r="S907" s="6"/>
      <c r="T907" s="6"/>
      <c r="U907" s="6"/>
      <c r="V907" s="6"/>
      <c r="W907" s="6"/>
      <c r="X907" s="6"/>
      <c r="Y907" s="6"/>
      <c r="Z907" s="6"/>
    </row>
    <row r="908" ht="12.0" customHeight="1">
      <c r="A908" s="6"/>
      <c r="B908" s="6"/>
      <c r="C908" s="6"/>
      <c r="D908" s="7"/>
      <c r="E908" s="6"/>
      <c r="F908" s="6"/>
      <c r="G908" s="6"/>
      <c r="H908" s="6"/>
      <c r="I908" s="6"/>
      <c r="J908" s="6"/>
      <c r="K908" s="6"/>
      <c r="L908" s="6"/>
      <c r="M908" s="6"/>
      <c r="N908" s="6"/>
      <c r="O908" s="6"/>
      <c r="P908" s="6"/>
      <c r="Q908" s="6"/>
      <c r="R908" s="6"/>
      <c r="S908" s="6"/>
      <c r="T908" s="6"/>
      <c r="U908" s="6"/>
      <c r="V908" s="6"/>
      <c r="W908" s="6"/>
      <c r="X908" s="6"/>
      <c r="Y908" s="6"/>
      <c r="Z908" s="6"/>
    </row>
    <row r="909" ht="12.0" customHeight="1">
      <c r="A909" s="6"/>
      <c r="B909" s="6"/>
      <c r="C909" s="6"/>
      <c r="D909" s="7"/>
      <c r="E909" s="6"/>
      <c r="F909" s="6"/>
      <c r="G909" s="6"/>
      <c r="H909" s="6"/>
      <c r="I909" s="6"/>
      <c r="J909" s="6"/>
      <c r="K909" s="6"/>
      <c r="L909" s="6"/>
      <c r="M909" s="6"/>
      <c r="N909" s="6"/>
      <c r="O909" s="6"/>
      <c r="P909" s="6"/>
      <c r="Q909" s="6"/>
      <c r="R909" s="6"/>
      <c r="S909" s="6"/>
      <c r="T909" s="6"/>
      <c r="U909" s="6"/>
      <c r="V909" s="6"/>
      <c r="W909" s="6"/>
      <c r="X909" s="6"/>
      <c r="Y909" s="6"/>
      <c r="Z909" s="6"/>
    </row>
    <row r="910" ht="12.0" customHeight="1">
      <c r="A910" s="6"/>
      <c r="B910" s="6"/>
      <c r="C910" s="6"/>
      <c r="D910" s="7"/>
      <c r="E910" s="6"/>
      <c r="F910" s="6"/>
      <c r="G910" s="6"/>
      <c r="H910" s="6"/>
      <c r="I910" s="6"/>
      <c r="J910" s="6"/>
      <c r="K910" s="6"/>
      <c r="L910" s="6"/>
      <c r="M910" s="6"/>
      <c r="N910" s="6"/>
      <c r="O910" s="6"/>
      <c r="P910" s="6"/>
      <c r="Q910" s="6"/>
      <c r="R910" s="6"/>
      <c r="S910" s="6"/>
      <c r="T910" s="6"/>
      <c r="U910" s="6"/>
      <c r="V910" s="6"/>
      <c r="W910" s="6"/>
      <c r="X910" s="6"/>
      <c r="Y910" s="6"/>
      <c r="Z910" s="6"/>
    </row>
    <row r="911" ht="12.0" customHeight="1">
      <c r="A911" s="6"/>
      <c r="B911" s="6"/>
      <c r="C911" s="6"/>
      <c r="D911" s="7"/>
      <c r="E911" s="6"/>
      <c r="F911" s="6"/>
      <c r="G911" s="6"/>
      <c r="H911" s="6"/>
      <c r="I911" s="6"/>
      <c r="J911" s="6"/>
      <c r="K911" s="6"/>
      <c r="L911" s="6"/>
      <c r="M911" s="6"/>
      <c r="N911" s="6"/>
      <c r="O911" s="6"/>
      <c r="P911" s="6"/>
      <c r="Q911" s="6"/>
      <c r="R911" s="6"/>
      <c r="S911" s="6"/>
      <c r="T911" s="6"/>
      <c r="U911" s="6"/>
      <c r="V911" s="6"/>
      <c r="W911" s="6"/>
      <c r="X911" s="6"/>
      <c r="Y911" s="6"/>
      <c r="Z911" s="6"/>
    </row>
    <row r="912" ht="12.0" customHeight="1">
      <c r="A912" s="6"/>
      <c r="B912" s="6"/>
      <c r="C912" s="6"/>
      <c r="D912" s="7"/>
      <c r="E912" s="6"/>
      <c r="F912" s="6"/>
      <c r="G912" s="6"/>
      <c r="H912" s="6"/>
      <c r="I912" s="6"/>
      <c r="J912" s="6"/>
      <c r="K912" s="6"/>
      <c r="L912" s="6"/>
      <c r="M912" s="6"/>
      <c r="N912" s="6"/>
      <c r="O912" s="6"/>
      <c r="P912" s="6"/>
      <c r="Q912" s="6"/>
      <c r="R912" s="6"/>
      <c r="S912" s="6"/>
      <c r="T912" s="6"/>
      <c r="U912" s="6"/>
      <c r="V912" s="6"/>
      <c r="W912" s="6"/>
      <c r="X912" s="6"/>
      <c r="Y912" s="6"/>
      <c r="Z912" s="6"/>
    </row>
    <row r="913" ht="12.0" customHeight="1">
      <c r="A913" s="6"/>
      <c r="B913" s="6"/>
      <c r="C913" s="6"/>
      <c r="D913" s="7"/>
      <c r="E913" s="6"/>
      <c r="F913" s="6"/>
      <c r="G913" s="6"/>
      <c r="H913" s="6"/>
      <c r="I913" s="6"/>
      <c r="J913" s="6"/>
      <c r="K913" s="6"/>
      <c r="L913" s="6"/>
      <c r="M913" s="6"/>
      <c r="N913" s="6"/>
      <c r="O913" s="6"/>
      <c r="P913" s="6"/>
      <c r="Q913" s="6"/>
      <c r="R913" s="6"/>
      <c r="S913" s="6"/>
      <c r="T913" s="6"/>
      <c r="U913" s="6"/>
      <c r="V913" s="6"/>
      <c r="W913" s="6"/>
      <c r="X913" s="6"/>
      <c r="Y913" s="6"/>
      <c r="Z913" s="6"/>
    </row>
    <row r="914" ht="12.0" customHeight="1">
      <c r="A914" s="6"/>
      <c r="B914" s="6"/>
      <c r="C914" s="6"/>
      <c r="D914" s="7"/>
      <c r="E914" s="6"/>
      <c r="F914" s="6"/>
      <c r="G914" s="6"/>
      <c r="H914" s="6"/>
      <c r="I914" s="6"/>
      <c r="J914" s="6"/>
      <c r="K914" s="6"/>
      <c r="L914" s="6"/>
      <c r="M914" s="6"/>
      <c r="N914" s="6"/>
      <c r="O914" s="6"/>
      <c r="P914" s="6"/>
      <c r="Q914" s="6"/>
      <c r="R914" s="6"/>
      <c r="S914" s="6"/>
      <c r="T914" s="6"/>
      <c r="U914" s="6"/>
      <c r="V914" s="6"/>
      <c r="W914" s="6"/>
      <c r="X914" s="6"/>
      <c r="Y914" s="6"/>
      <c r="Z914" s="6"/>
    </row>
    <row r="915" ht="12.0" customHeight="1">
      <c r="A915" s="6"/>
      <c r="B915" s="6"/>
      <c r="C915" s="6"/>
      <c r="D915" s="7"/>
      <c r="E915" s="6"/>
      <c r="F915" s="6"/>
      <c r="G915" s="6"/>
      <c r="H915" s="6"/>
      <c r="I915" s="6"/>
      <c r="J915" s="6"/>
      <c r="K915" s="6"/>
      <c r="L915" s="6"/>
      <c r="M915" s="6"/>
      <c r="N915" s="6"/>
      <c r="O915" s="6"/>
      <c r="P915" s="6"/>
      <c r="Q915" s="6"/>
      <c r="R915" s="6"/>
      <c r="S915" s="6"/>
      <c r="T915" s="6"/>
      <c r="U915" s="6"/>
      <c r="V915" s="6"/>
      <c r="W915" s="6"/>
      <c r="X915" s="6"/>
      <c r="Y915" s="6"/>
      <c r="Z915" s="6"/>
    </row>
    <row r="916" ht="12.0" customHeight="1">
      <c r="A916" s="6"/>
      <c r="B916" s="6"/>
      <c r="C916" s="6"/>
      <c r="D916" s="7"/>
      <c r="E916" s="6"/>
      <c r="F916" s="6"/>
      <c r="G916" s="6"/>
      <c r="H916" s="6"/>
      <c r="I916" s="6"/>
      <c r="J916" s="6"/>
      <c r="K916" s="6"/>
      <c r="L916" s="6"/>
      <c r="M916" s="6"/>
      <c r="N916" s="6"/>
      <c r="O916" s="6"/>
      <c r="P916" s="6"/>
      <c r="Q916" s="6"/>
      <c r="R916" s="6"/>
      <c r="S916" s="6"/>
      <c r="T916" s="6"/>
      <c r="U916" s="6"/>
      <c r="V916" s="6"/>
      <c r="W916" s="6"/>
      <c r="X916" s="6"/>
      <c r="Y916" s="6"/>
      <c r="Z916" s="6"/>
    </row>
    <row r="917" ht="12.0" customHeight="1">
      <c r="A917" s="6"/>
      <c r="B917" s="6"/>
      <c r="C917" s="6"/>
      <c r="D917" s="7"/>
      <c r="E917" s="6"/>
      <c r="F917" s="6"/>
      <c r="G917" s="6"/>
      <c r="H917" s="6"/>
      <c r="I917" s="6"/>
      <c r="J917" s="6"/>
      <c r="K917" s="6"/>
      <c r="L917" s="6"/>
      <c r="M917" s="6"/>
      <c r="N917" s="6"/>
      <c r="O917" s="6"/>
      <c r="P917" s="6"/>
      <c r="Q917" s="6"/>
      <c r="R917" s="6"/>
      <c r="S917" s="6"/>
      <c r="T917" s="6"/>
      <c r="U917" s="6"/>
      <c r="V917" s="6"/>
      <c r="W917" s="6"/>
      <c r="X917" s="6"/>
      <c r="Y917" s="6"/>
      <c r="Z917" s="6"/>
    </row>
    <row r="918" ht="12.0" customHeight="1">
      <c r="A918" s="6"/>
      <c r="B918" s="6"/>
      <c r="C918" s="6"/>
      <c r="D918" s="7"/>
      <c r="E918" s="6"/>
      <c r="F918" s="6"/>
      <c r="G918" s="6"/>
      <c r="H918" s="6"/>
      <c r="I918" s="6"/>
      <c r="J918" s="6"/>
      <c r="K918" s="6"/>
      <c r="L918" s="6"/>
      <c r="M918" s="6"/>
      <c r="N918" s="6"/>
      <c r="O918" s="6"/>
      <c r="P918" s="6"/>
      <c r="Q918" s="6"/>
      <c r="R918" s="6"/>
      <c r="S918" s="6"/>
      <c r="T918" s="6"/>
      <c r="U918" s="6"/>
      <c r="V918" s="6"/>
      <c r="W918" s="6"/>
      <c r="X918" s="6"/>
      <c r="Y918" s="6"/>
      <c r="Z918" s="6"/>
    </row>
    <row r="919" ht="12.0" customHeight="1">
      <c r="A919" s="6"/>
      <c r="B919" s="6"/>
      <c r="C919" s="6"/>
      <c r="D919" s="7"/>
      <c r="E919" s="6"/>
      <c r="F919" s="6"/>
      <c r="G919" s="6"/>
      <c r="H919" s="6"/>
      <c r="I919" s="6"/>
      <c r="J919" s="6"/>
      <c r="K919" s="6"/>
      <c r="L919" s="6"/>
      <c r="M919" s="6"/>
      <c r="N919" s="6"/>
      <c r="O919" s="6"/>
      <c r="P919" s="6"/>
      <c r="Q919" s="6"/>
      <c r="R919" s="6"/>
      <c r="S919" s="6"/>
      <c r="T919" s="6"/>
      <c r="U919" s="6"/>
      <c r="V919" s="6"/>
      <c r="W919" s="6"/>
      <c r="X919" s="6"/>
      <c r="Y919" s="6"/>
      <c r="Z919" s="6"/>
    </row>
    <row r="920" ht="12.0" customHeight="1">
      <c r="A920" s="6"/>
      <c r="B920" s="6"/>
      <c r="C920" s="6"/>
      <c r="D920" s="7"/>
      <c r="E920" s="6"/>
      <c r="F920" s="6"/>
      <c r="G920" s="6"/>
      <c r="H920" s="6"/>
      <c r="I920" s="6"/>
      <c r="J920" s="6"/>
      <c r="K920" s="6"/>
      <c r="L920" s="6"/>
      <c r="M920" s="6"/>
      <c r="N920" s="6"/>
      <c r="O920" s="6"/>
      <c r="P920" s="6"/>
      <c r="Q920" s="6"/>
      <c r="R920" s="6"/>
      <c r="S920" s="6"/>
      <c r="T920" s="6"/>
      <c r="U920" s="6"/>
      <c r="V920" s="6"/>
      <c r="W920" s="6"/>
      <c r="X920" s="6"/>
      <c r="Y920" s="6"/>
      <c r="Z920" s="6"/>
    </row>
    <row r="921" ht="12.0" customHeight="1">
      <c r="A921" s="6"/>
      <c r="B921" s="6"/>
      <c r="C921" s="6"/>
      <c r="D921" s="7"/>
      <c r="E921" s="6"/>
      <c r="F921" s="6"/>
      <c r="G921" s="6"/>
      <c r="H921" s="6"/>
      <c r="I921" s="6"/>
      <c r="J921" s="6"/>
      <c r="K921" s="6"/>
      <c r="L921" s="6"/>
      <c r="M921" s="6"/>
      <c r="N921" s="6"/>
      <c r="O921" s="6"/>
      <c r="P921" s="6"/>
      <c r="Q921" s="6"/>
      <c r="R921" s="6"/>
      <c r="S921" s="6"/>
      <c r="T921" s="6"/>
      <c r="U921" s="6"/>
      <c r="V921" s="6"/>
      <c r="W921" s="6"/>
      <c r="X921" s="6"/>
      <c r="Y921" s="6"/>
      <c r="Z921" s="6"/>
    </row>
    <row r="922" ht="12.0" customHeight="1">
      <c r="A922" s="6"/>
      <c r="B922" s="6"/>
      <c r="C922" s="6"/>
      <c r="D922" s="7"/>
      <c r="E922" s="6"/>
      <c r="F922" s="6"/>
      <c r="G922" s="6"/>
      <c r="H922" s="6"/>
      <c r="I922" s="6"/>
      <c r="J922" s="6"/>
      <c r="K922" s="6"/>
      <c r="L922" s="6"/>
      <c r="M922" s="6"/>
      <c r="N922" s="6"/>
      <c r="O922" s="6"/>
      <c r="P922" s="6"/>
      <c r="Q922" s="6"/>
      <c r="R922" s="6"/>
      <c r="S922" s="6"/>
      <c r="T922" s="6"/>
      <c r="U922" s="6"/>
      <c r="V922" s="6"/>
      <c r="W922" s="6"/>
      <c r="X922" s="6"/>
      <c r="Y922" s="6"/>
      <c r="Z922" s="6"/>
    </row>
    <row r="923" ht="12.0" customHeight="1">
      <c r="A923" s="6"/>
      <c r="B923" s="6"/>
      <c r="C923" s="6"/>
      <c r="D923" s="7"/>
      <c r="E923" s="6"/>
      <c r="F923" s="6"/>
      <c r="G923" s="6"/>
      <c r="H923" s="6"/>
      <c r="I923" s="6"/>
      <c r="J923" s="6"/>
      <c r="K923" s="6"/>
      <c r="L923" s="6"/>
      <c r="M923" s="6"/>
      <c r="N923" s="6"/>
      <c r="O923" s="6"/>
      <c r="P923" s="6"/>
      <c r="Q923" s="6"/>
      <c r="R923" s="6"/>
      <c r="S923" s="6"/>
      <c r="T923" s="6"/>
      <c r="U923" s="6"/>
      <c r="V923" s="6"/>
      <c r="W923" s="6"/>
      <c r="X923" s="6"/>
      <c r="Y923" s="6"/>
      <c r="Z923" s="6"/>
    </row>
    <row r="924" ht="12.0" customHeight="1">
      <c r="A924" s="6"/>
      <c r="B924" s="6"/>
      <c r="C924" s="6"/>
      <c r="D924" s="7"/>
      <c r="E924" s="6"/>
      <c r="F924" s="6"/>
      <c r="G924" s="6"/>
      <c r="H924" s="6"/>
      <c r="I924" s="6"/>
      <c r="J924" s="6"/>
      <c r="K924" s="6"/>
      <c r="L924" s="6"/>
      <c r="M924" s="6"/>
      <c r="N924" s="6"/>
      <c r="O924" s="6"/>
      <c r="P924" s="6"/>
      <c r="Q924" s="6"/>
      <c r="R924" s="6"/>
      <c r="S924" s="6"/>
      <c r="T924" s="6"/>
      <c r="U924" s="6"/>
      <c r="V924" s="6"/>
      <c r="W924" s="6"/>
      <c r="X924" s="6"/>
      <c r="Y924" s="6"/>
      <c r="Z924" s="6"/>
    </row>
    <row r="925" ht="12.0" customHeight="1">
      <c r="A925" s="6"/>
      <c r="B925" s="6"/>
      <c r="C925" s="6"/>
      <c r="D925" s="7"/>
      <c r="E925" s="6"/>
      <c r="F925" s="6"/>
      <c r="G925" s="6"/>
      <c r="H925" s="6"/>
      <c r="I925" s="6"/>
      <c r="J925" s="6"/>
      <c r="K925" s="6"/>
      <c r="L925" s="6"/>
      <c r="M925" s="6"/>
      <c r="N925" s="6"/>
      <c r="O925" s="6"/>
      <c r="P925" s="6"/>
      <c r="Q925" s="6"/>
      <c r="R925" s="6"/>
      <c r="S925" s="6"/>
      <c r="T925" s="6"/>
      <c r="U925" s="6"/>
      <c r="V925" s="6"/>
      <c r="W925" s="6"/>
      <c r="X925" s="6"/>
      <c r="Y925" s="6"/>
      <c r="Z925" s="6"/>
    </row>
    <row r="926" ht="12.0" customHeight="1">
      <c r="A926" s="6"/>
      <c r="B926" s="6"/>
      <c r="C926" s="6"/>
      <c r="D926" s="7"/>
      <c r="E926" s="6"/>
      <c r="F926" s="6"/>
      <c r="G926" s="6"/>
      <c r="H926" s="6"/>
      <c r="I926" s="6"/>
      <c r="J926" s="6"/>
      <c r="K926" s="6"/>
      <c r="L926" s="6"/>
      <c r="M926" s="6"/>
      <c r="N926" s="6"/>
      <c r="O926" s="6"/>
      <c r="P926" s="6"/>
      <c r="Q926" s="6"/>
      <c r="R926" s="6"/>
      <c r="S926" s="6"/>
      <c r="T926" s="6"/>
      <c r="U926" s="6"/>
      <c r="V926" s="6"/>
      <c r="W926" s="6"/>
      <c r="X926" s="6"/>
      <c r="Y926" s="6"/>
      <c r="Z926" s="6"/>
    </row>
    <row r="927" ht="12.0" customHeight="1">
      <c r="A927" s="6"/>
      <c r="B927" s="6"/>
      <c r="C927" s="6"/>
      <c r="D927" s="7"/>
      <c r="E927" s="6"/>
      <c r="F927" s="6"/>
      <c r="G927" s="6"/>
      <c r="H927" s="6"/>
      <c r="I927" s="6"/>
      <c r="J927" s="6"/>
      <c r="K927" s="6"/>
      <c r="L927" s="6"/>
      <c r="M927" s="6"/>
      <c r="N927" s="6"/>
      <c r="O927" s="6"/>
      <c r="P927" s="6"/>
      <c r="Q927" s="6"/>
      <c r="R927" s="6"/>
      <c r="S927" s="6"/>
      <c r="T927" s="6"/>
      <c r="U927" s="6"/>
      <c r="V927" s="6"/>
      <c r="W927" s="6"/>
      <c r="X927" s="6"/>
      <c r="Y927" s="6"/>
      <c r="Z927" s="6"/>
    </row>
    <row r="928" ht="12.0" customHeight="1">
      <c r="A928" s="6"/>
      <c r="B928" s="6"/>
      <c r="C928" s="6"/>
      <c r="D928" s="7"/>
      <c r="E928" s="6"/>
      <c r="F928" s="6"/>
      <c r="G928" s="6"/>
      <c r="H928" s="6"/>
      <c r="I928" s="6"/>
      <c r="J928" s="6"/>
      <c r="K928" s="6"/>
      <c r="L928" s="6"/>
      <c r="M928" s="6"/>
      <c r="N928" s="6"/>
      <c r="O928" s="6"/>
      <c r="P928" s="6"/>
      <c r="Q928" s="6"/>
      <c r="R928" s="6"/>
      <c r="S928" s="6"/>
      <c r="T928" s="6"/>
      <c r="U928" s="6"/>
      <c r="V928" s="6"/>
      <c r="W928" s="6"/>
      <c r="X928" s="6"/>
      <c r="Y928" s="6"/>
      <c r="Z928" s="6"/>
    </row>
    <row r="929" ht="12.0" customHeight="1">
      <c r="A929" s="6"/>
      <c r="B929" s="6"/>
      <c r="C929" s="6"/>
      <c r="D929" s="7"/>
      <c r="E929" s="6"/>
      <c r="F929" s="6"/>
      <c r="G929" s="6"/>
      <c r="H929" s="6"/>
      <c r="I929" s="6"/>
      <c r="J929" s="6"/>
      <c r="K929" s="6"/>
      <c r="L929" s="6"/>
      <c r="M929" s="6"/>
      <c r="N929" s="6"/>
      <c r="O929" s="6"/>
      <c r="P929" s="6"/>
      <c r="Q929" s="6"/>
      <c r="R929" s="6"/>
      <c r="S929" s="6"/>
      <c r="T929" s="6"/>
      <c r="U929" s="6"/>
      <c r="V929" s="6"/>
      <c r="W929" s="6"/>
      <c r="X929" s="6"/>
      <c r="Y929" s="6"/>
      <c r="Z929" s="6"/>
    </row>
    <row r="930" ht="12.0" customHeight="1">
      <c r="A930" s="6"/>
      <c r="B930" s="6"/>
      <c r="C930" s="6"/>
      <c r="D930" s="7"/>
      <c r="E930" s="6"/>
      <c r="F930" s="6"/>
      <c r="G930" s="6"/>
      <c r="H930" s="6"/>
      <c r="I930" s="6"/>
      <c r="J930" s="6"/>
      <c r="K930" s="6"/>
      <c r="L930" s="6"/>
      <c r="M930" s="6"/>
      <c r="N930" s="6"/>
      <c r="O930" s="6"/>
      <c r="P930" s="6"/>
      <c r="Q930" s="6"/>
      <c r="R930" s="6"/>
      <c r="S930" s="6"/>
      <c r="T930" s="6"/>
      <c r="U930" s="6"/>
      <c r="V930" s="6"/>
      <c r="W930" s="6"/>
      <c r="X930" s="6"/>
      <c r="Y930" s="6"/>
      <c r="Z930" s="6"/>
    </row>
    <row r="931" ht="12.0" customHeight="1">
      <c r="A931" s="6"/>
      <c r="B931" s="6"/>
      <c r="C931" s="6"/>
      <c r="D931" s="7"/>
      <c r="E931" s="6"/>
      <c r="F931" s="6"/>
      <c r="G931" s="6"/>
      <c r="H931" s="6"/>
      <c r="I931" s="6"/>
      <c r="J931" s="6"/>
      <c r="K931" s="6"/>
      <c r="L931" s="6"/>
      <c r="M931" s="6"/>
      <c r="N931" s="6"/>
      <c r="O931" s="6"/>
      <c r="P931" s="6"/>
      <c r="Q931" s="6"/>
      <c r="R931" s="6"/>
      <c r="S931" s="6"/>
      <c r="T931" s="6"/>
      <c r="U931" s="6"/>
      <c r="V931" s="6"/>
      <c r="W931" s="6"/>
      <c r="X931" s="6"/>
      <c r="Y931" s="6"/>
      <c r="Z931" s="6"/>
    </row>
    <row r="932" ht="12.0" customHeight="1">
      <c r="A932" s="6"/>
      <c r="B932" s="6"/>
      <c r="C932" s="6"/>
      <c r="D932" s="7"/>
      <c r="E932" s="6"/>
      <c r="F932" s="6"/>
      <c r="G932" s="6"/>
      <c r="H932" s="6"/>
      <c r="I932" s="6"/>
      <c r="J932" s="6"/>
      <c r="K932" s="6"/>
      <c r="L932" s="6"/>
      <c r="M932" s="6"/>
      <c r="N932" s="6"/>
      <c r="O932" s="6"/>
      <c r="P932" s="6"/>
      <c r="Q932" s="6"/>
      <c r="R932" s="6"/>
      <c r="S932" s="6"/>
      <c r="T932" s="6"/>
      <c r="U932" s="6"/>
      <c r="V932" s="6"/>
      <c r="W932" s="6"/>
      <c r="X932" s="6"/>
      <c r="Y932" s="6"/>
      <c r="Z932" s="6"/>
    </row>
    <row r="933" ht="12.0" customHeight="1">
      <c r="A933" s="6"/>
      <c r="B933" s="6"/>
      <c r="C933" s="6"/>
      <c r="D933" s="7"/>
      <c r="E933" s="6"/>
      <c r="F933" s="6"/>
      <c r="G933" s="6"/>
      <c r="H933" s="6"/>
      <c r="I933" s="6"/>
      <c r="J933" s="6"/>
      <c r="K933" s="6"/>
      <c r="L933" s="6"/>
      <c r="M933" s="6"/>
      <c r="N933" s="6"/>
      <c r="O933" s="6"/>
      <c r="P933" s="6"/>
      <c r="Q933" s="6"/>
      <c r="R933" s="6"/>
      <c r="S933" s="6"/>
      <c r="T933" s="6"/>
      <c r="U933" s="6"/>
      <c r="V933" s="6"/>
      <c r="W933" s="6"/>
      <c r="X933" s="6"/>
      <c r="Y933" s="6"/>
      <c r="Z933" s="6"/>
    </row>
    <row r="934" ht="12.0" customHeight="1">
      <c r="A934" s="6"/>
      <c r="B934" s="6"/>
      <c r="C934" s="6"/>
      <c r="D934" s="7"/>
      <c r="E934" s="6"/>
      <c r="F934" s="6"/>
      <c r="G934" s="6"/>
      <c r="H934" s="6"/>
      <c r="I934" s="6"/>
      <c r="J934" s="6"/>
      <c r="K934" s="6"/>
      <c r="L934" s="6"/>
      <c r="M934" s="6"/>
      <c r="N934" s="6"/>
      <c r="O934" s="6"/>
      <c r="P934" s="6"/>
      <c r="Q934" s="6"/>
      <c r="R934" s="6"/>
      <c r="S934" s="6"/>
      <c r="T934" s="6"/>
      <c r="U934" s="6"/>
      <c r="V934" s="6"/>
      <c r="W934" s="6"/>
      <c r="X934" s="6"/>
      <c r="Y934" s="6"/>
      <c r="Z934" s="6"/>
    </row>
    <row r="935" ht="12.0" customHeight="1">
      <c r="A935" s="6"/>
      <c r="B935" s="6"/>
      <c r="C935" s="6"/>
      <c r="D935" s="7"/>
      <c r="E935" s="6"/>
      <c r="F935" s="6"/>
      <c r="G935" s="6"/>
      <c r="H935" s="6"/>
      <c r="I935" s="6"/>
      <c r="J935" s="6"/>
      <c r="K935" s="6"/>
      <c r="L935" s="6"/>
      <c r="M935" s="6"/>
      <c r="N935" s="6"/>
      <c r="O935" s="6"/>
      <c r="P935" s="6"/>
      <c r="Q935" s="6"/>
      <c r="R935" s="6"/>
      <c r="S935" s="6"/>
      <c r="T935" s="6"/>
      <c r="U935" s="6"/>
      <c r="V935" s="6"/>
      <c r="W935" s="6"/>
      <c r="X935" s="6"/>
      <c r="Y935" s="6"/>
      <c r="Z935" s="6"/>
    </row>
    <row r="936" ht="12.0" customHeight="1">
      <c r="A936" s="6"/>
      <c r="B936" s="6"/>
      <c r="C936" s="6"/>
      <c r="D936" s="7"/>
      <c r="E936" s="6"/>
      <c r="F936" s="6"/>
      <c r="G936" s="6"/>
      <c r="H936" s="6"/>
      <c r="I936" s="6"/>
      <c r="J936" s="6"/>
      <c r="K936" s="6"/>
      <c r="L936" s="6"/>
      <c r="M936" s="6"/>
      <c r="N936" s="6"/>
      <c r="O936" s="6"/>
      <c r="P936" s="6"/>
      <c r="Q936" s="6"/>
      <c r="R936" s="6"/>
      <c r="S936" s="6"/>
      <c r="T936" s="6"/>
      <c r="U936" s="6"/>
      <c r="V936" s="6"/>
      <c r="W936" s="6"/>
      <c r="X936" s="6"/>
      <c r="Y936" s="6"/>
      <c r="Z936" s="6"/>
    </row>
    <row r="937" ht="12.0" customHeight="1">
      <c r="A937" s="6"/>
      <c r="B937" s="6"/>
      <c r="C937" s="6"/>
      <c r="D937" s="7"/>
      <c r="E937" s="6"/>
      <c r="F937" s="6"/>
      <c r="G937" s="6"/>
      <c r="H937" s="6"/>
      <c r="I937" s="6"/>
      <c r="J937" s="6"/>
      <c r="K937" s="6"/>
      <c r="L937" s="6"/>
      <c r="M937" s="6"/>
      <c r="N937" s="6"/>
      <c r="O937" s="6"/>
      <c r="P937" s="6"/>
      <c r="Q937" s="6"/>
      <c r="R937" s="6"/>
      <c r="S937" s="6"/>
      <c r="T937" s="6"/>
      <c r="U937" s="6"/>
      <c r="V937" s="6"/>
      <c r="W937" s="6"/>
      <c r="X937" s="6"/>
      <c r="Y937" s="6"/>
      <c r="Z937" s="6"/>
    </row>
    <row r="938" ht="12.0" customHeight="1">
      <c r="A938" s="6"/>
      <c r="B938" s="6"/>
      <c r="C938" s="6"/>
      <c r="D938" s="7"/>
      <c r="E938" s="6"/>
      <c r="F938" s="6"/>
      <c r="G938" s="6"/>
      <c r="H938" s="6"/>
      <c r="I938" s="6"/>
      <c r="J938" s="6"/>
      <c r="K938" s="6"/>
      <c r="L938" s="6"/>
      <c r="M938" s="6"/>
      <c r="N938" s="6"/>
      <c r="O938" s="6"/>
      <c r="P938" s="6"/>
      <c r="Q938" s="6"/>
      <c r="R938" s="6"/>
      <c r="S938" s="6"/>
      <c r="T938" s="6"/>
      <c r="U938" s="6"/>
      <c r="V938" s="6"/>
      <c r="W938" s="6"/>
      <c r="X938" s="6"/>
      <c r="Y938" s="6"/>
      <c r="Z938" s="6"/>
    </row>
    <row r="939" ht="12.0" customHeight="1">
      <c r="A939" s="6"/>
      <c r="B939" s="6"/>
      <c r="C939" s="6"/>
      <c r="D939" s="7"/>
      <c r="E939" s="6"/>
      <c r="F939" s="6"/>
      <c r="G939" s="6"/>
      <c r="H939" s="6"/>
      <c r="I939" s="6"/>
      <c r="J939" s="6"/>
      <c r="K939" s="6"/>
      <c r="L939" s="6"/>
      <c r="M939" s="6"/>
      <c r="N939" s="6"/>
      <c r="O939" s="6"/>
      <c r="P939" s="6"/>
      <c r="Q939" s="6"/>
      <c r="R939" s="6"/>
      <c r="S939" s="6"/>
      <c r="T939" s="6"/>
      <c r="U939" s="6"/>
      <c r="V939" s="6"/>
      <c r="W939" s="6"/>
      <c r="X939" s="6"/>
      <c r="Y939" s="6"/>
      <c r="Z939" s="6"/>
    </row>
    <row r="940" ht="12.0" customHeight="1">
      <c r="A940" s="6"/>
      <c r="B940" s="6"/>
      <c r="C940" s="6"/>
      <c r="D940" s="7"/>
      <c r="E940" s="6"/>
      <c r="F940" s="6"/>
      <c r="G940" s="6"/>
      <c r="H940" s="6"/>
      <c r="I940" s="6"/>
      <c r="J940" s="6"/>
      <c r="K940" s="6"/>
      <c r="L940" s="6"/>
      <c r="M940" s="6"/>
      <c r="N940" s="6"/>
      <c r="O940" s="6"/>
      <c r="P940" s="6"/>
      <c r="Q940" s="6"/>
      <c r="R940" s="6"/>
      <c r="S940" s="6"/>
      <c r="T940" s="6"/>
      <c r="U940" s="6"/>
      <c r="V940" s="6"/>
      <c r="W940" s="6"/>
      <c r="X940" s="6"/>
      <c r="Y940" s="6"/>
      <c r="Z940" s="6"/>
    </row>
    <row r="941" ht="12.0" customHeight="1">
      <c r="A941" s="6"/>
      <c r="B941" s="6"/>
      <c r="C941" s="6"/>
      <c r="D941" s="7"/>
      <c r="E941" s="6"/>
      <c r="F941" s="6"/>
      <c r="G941" s="6"/>
      <c r="H941" s="6"/>
      <c r="I941" s="6"/>
      <c r="J941" s="6"/>
      <c r="K941" s="6"/>
      <c r="L941" s="6"/>
      <c r="M941" s="6"/>
      <c r="N941" s="6"/>
      <c r="O941" s="6"/>
      <c r="P941" s="6"/>
      <c r="Q941" s="6"/>
      <c r="R941" s="6"/>
      <c r="S941" s="6"/>
      <c r="T941" s="6"/>
      <c r="U941" s="6"/>
      <c r="V941" s="6"/>
      <c r="W941" s="6"/>
      <c r="X941" s="6"/>
      <c r="Y941" s="6"/>
      <c r="Z941" s="6"/>
    </row>
    <row r="942" ht="12.0" customHeight="1">
      <c r="A942" s="6"/>
      <c r="B942" s="6"/>
      <c r="C942" s="6"/>
      <c r="D942" s="7"/>
      <c r="E942" s="6"/>
      <c r="F942" s="6"/>
      <c r="G942" s="6"/>
      <c r="H942" s="6"/>
      <c r="I942" s="6"/>
      <c r="J942" s="6"/>
      <c r="K942" s="6"/>
      <c r="L942" s="6"/>
      <c r="M942" s="6"/>
      <c r="N942" s="6"/>
      <c r="O942" s="6"/>
      <c r="P942" s="6"/>
      <c r="Q942" s="6"/>
      <c r="R942" s="6"/>
      <c r="S942" s="6"/>
      <c r="T942" s="6"/>
      <c r="U942" s="6"/>
      <c r="V942" s="6"/>
      <c r="W942" s="6"/>
      <c r="X942" s="6"/>
      <c r="Y942" s="6"/>
      <c r="Z942" s="6"/>
    </row>
    <row r="943" ht="12.0" customHeight="1">
      <c r="A943" s="6"/>
      <c r="B943" s="6"/>
      <c r="C943" s="6"/>
      <c r="D943" s="7"/>
      <c r="E943" s="6"/>
      <c r="F943" s="6"/>
      <c r="G943" s="6"/>
      <c r="H943" s="6"/>
      <c r="I943" s="6"/>
      <c r="J943" s="6"/>
      <c r="K943" s="6"/>
      <c r="L943" s="6"/>
      <c r="M943" s="6"/>
      <c r="N943" s="6"/>
      <c r="O943" s="6"/>
      <c r="P943" s="6"/>
      <c r="Q943" s="6"/>
      <c r="R943" s="6"/>
      <c r="S943" s="6"/>
      <c r="T943" s="6"/>
      <c r="U943" s="6"/>
      <c r="V943" s="6"/>
      <c r="W943" s="6"/>
      <c r="X943" s="6"/>
      <c r="Y943" s="6"/>
      <c r="Z943" s="6"/>
    </row>
    <row r="944" ht="12.0" customHeight="1">
      <c r="A944" s="6"/>
      <c r="B944" s="6"/>
      <c r="C944" s="6"/>
      <c r="D944" s="7"/>
      <c r="E944" s="6"/>
      <c r="F944" s="6"/>
      <c r="G944" s="6"/>
      <c r="H944" s="6"/>
      <c r="I944" s="6"/>
      <c r="J944" s="6"/>
      <c r="K944" s="6"/>
      <c r="L944" s="6"/>
      <c r="M944" s="6"/>
      <c r="N944" s="6"/>
      <c r="O944" s="6"/>
      <c r="P944" s="6"/>
      <c r="Q944" s="6"/>
      <c r="R944" s="6"/>
      <c r="S944" s="6"/>
      <c r="T944" s="6"/>
      <c r="U944" s="6"/>
      <c r="V944" s="6"/>
      <c r="W944" s="6"/>
      <c r="X944" s="6"/>
      <c r="Y944" s="6"/>
      <c r="Z944" s="6"/>
    </row>
    <row r="945" ht="12.0" customHeight="1">
      <c r="A945" s="6"/>
      <c r="B945" s="6"/>
      <c r="C945" s="6"/>
      <c r="D945" s="7"/>
      <c r="E945" s="6"/>
      <c r="F945" s="6"/>
      <c r="G945" s="6"/>
      <c r="H945" s="6"/>
      <c r="I945" s="6"/>
      <c r="J945" s="6"/>
      <c r="K945" s="6"/>
      <c r="L945" s="6"/>
      <c r="M945" s="6"/>
      <c r="N945" s="6"/>
      <c r="O945" s="6"/>
      <c r="P945" s="6"/>
      <c r="Q945" s="6"/>
      <c r="R945" s="6"/>
      <c r="S945" s="6"/>
      <c r="T945" s="6"/>
      <c r="U945" s="6"/>
      <c r="V945" s="6"/>
      <c r="W945" s="6"/>
      <c r="X945" s="6"/>
      <c r="Y945" s="6"/>
      <c r="Z945" s="6"/>
    </row>
    <row r="946" ht="12.0" customHeight="1">
      <c r="A946" s="6"/>
      <c r="B946" s="6"/>
      <c r="C946" s="6"/>
      <c r="D946" s="7"/>
      <c r="E946" s="6"/>
      <c r="F946" s="6"/>
      <c r="G946" s="6"/>
      <c r="H946" s="6"/>
      <c r="I946" s="6"/>
      <c r="J946" s="6"/>
      <c r="K946" s="6"/>
      <c r="L946" s="6"/>
      <c r="M946" s="6"/>
      <c r="N946" s="6"/>
      <c r="O946" s="6"/>
      <c r="P946" s="6"/>
      <c r="Q946" s="6"/>
      <c r="R946" s="6"/>
      <c r="S946" s="6"/>
      <c r="T946" s="6"/>
      <c r="U946" s="6"/>
      <c r="V946" s="6"/>
      <c r="W946" s="6"/>
      <c r="X946" s="6"/>
      <c r="Y946" s="6"/>
      <c r="Z946" s="6"/>
    </row>
    <row r="947" ht="12.0" customHeight="1">
      <c r="A947" s="6"/>
      <c r="B947" s="6"/>
      <c r="C947" s="6"/>
      <c r="D947" s="7"/>
      <c r="E947" s="6"/>
      <c r="F947" s="6"/>
      <c r="G947" s="6"/>
      <c r="H947" s="6"/>
      <c r="I947" s="6"/>
      <c r="J947" s="6"/>
      <c r="K947" s="6"/>
      <c r="L947" s="6"/>
      <c r="M947" s="6"/>
      <c r="N947" s="6"/>
      <c r="O947" s="6"/>
      <c r="P947" s="6"/>
      <c r="Q947" s="6"/>
      <c r="R947" s="6"/>
      <c r="S947" s="6"/>
      <c r="T947" s="6"/>
      <c r="U947" s="6"/>
      <c r="V947" s="6"/>
      <c r="W947" s="6"/>
      <c r="X947" s="6"/>
      <c r="Y947" s="6"/>
      <c r="Z947" s="6"/>
    </row>
    <row r="948" ht="12.0" customHeight="1">
      <c r="A948" s="6"/>
      <c r="B948" s="6"/>
      <c r="C948" s="6"/>
      <c r="D948" s="7"/>
      <c r="E948" s="6"/>
      <c r="F948" s="6"/>
      <c r="G948" s="6"/>
      <c r="H948" s="6"/>
      <c r="I948" s="6"/>
      <c r="J948" s="6"/>
      <c r="K948" s="6"/>
      <c r="L948" s="6"/>
      <c r="M948" s="6"/>
      <c r="N948" s="6"/>
      <c r="O948" s="6"/>
      <c r="P948" s="6"/>
      <c r="Q948" s="6"/>
      <c r="R948" s="6"/>
      <c r="S948" s="6"/>
      <c r="T948" s="6"/>
      <c r="U948" s="6"/>
      <c r="V948" s="6"/>
      <c r="W948" s="6"/>
      <c r="X948" s="6"/>
      <c r="Y948" s="6"/>
      <c r="Z948" s="6"/>
    </row>
    <row r="949" ht="12.0" customHeight="1">
      <c r="A949" s="6"/>
      <c r="B949" s="6"/>
      <c r="C949" s="6"/>
      <c r="D949" s="7"/>
      <c r="E949" s="6"/>
      <c r="F949" s="6"/>
      <c r="G949" s="6"/>
      <c r="H949" s="6"/>
      <c r="I949" s="6"/>
      <c r="J949" s="6"/>
      <c r="K949" s="6"/>
      <c r="L949" s="6"/>
      <c r="M949" s="6"/>
      <c r="N949" s="6"/>
      <c r="O949" s="6"/>
      <c r="P949" s="6"/>
      <c r="Q949" s="6"/>
      <c r="R949" s="6"/>
      <c r="S949" s="6"/>
      <c r="T949" s="6"/>
      <c r="U949" s="6"/>
      <c r="V949" s="6"/>
      <c r="W949" s="6"/>
      <c r="X949" s="6"/>
      <c r="Y949" s="6"/>
      <c r="Z949" s="6"/>
    </row>
    <row r="950" ht="12.0" customHeight="1">
      <c r="A950" s="6"/>
      <c r="B950" s="6"/>
      <c r="C950" s="6"/>
      <c r="D950" s="7"/>
      <c r="E950" s="6"/>
      <c r="F950" s="6"/>
      <c r="G950" s="6"/>
      <c r="H950" s="6"/>
      <c r="I950" s="6"/>
      <c r="J950" s="6"/>
      <c r="K950" s="6"/>
      <c r="L950" s="6"/>
      <c r="M950" s="6"/>
      <c r="N950" s="6"/>
      <c r="O950" s="6"/>
      <c r="P950" s="6"/>
      <c r="Q950" s="6"/>
      <c r="R950" s="6"/>
      <c r="S950" s="6"/>
      <c r="T950" s="6"/>
      <c r="U950" s="6"/>
      <c r="V950" s="6"/>
      <c r="W950" s="6"/>
      <c r="X950" s="6"/>
      <c r="Y950" s="6"/>
      <c r="Z950" s="6"/>
    </row>
    <row r="951" ht="12.0" customHeight="1">
      <c r="A951" s="6"/>
      <c r="B951" s="6"/>
      <c r="C951" s="6"/>
      <c r="D951" s="7"/>
      <c r="E951" s="6"/>
      <c r="F951" s="6"/>
      <c r="G951" s="6"/>
      <c r="H951" s="6"/>
      <c r="I951" s="6"/>
      <c r="J951" s="6"/>
      <c r="K951" s="6"/>
      <c r="L951" s="6"/>
      <c r="M951" s="6"/>
      <c r="N951" s="6"/>
      <c r="O951" s="6"/>
      <c r="P951" s="6"/>
      <c r="Q951" s="6"/>
      <c r="R951" s="6"/>
      <c r="S951" s="6"/>
      <c r="T951" s="6"/>
      <c r="U951" s="6"/>
      <c r="V951" s="6"/>
      <c r="W951" s="6"/>
      <c r="X951" s="6"/>
      <c r="Y951" s="6"/>
      <c r="Z951" s="6"/>
    </row>
    <row r="952" ht="12.0" customHeight="1">
      <c r="A952" s="6"/>
      <c r="B952" s="6"/>
      <c r="C952" s="6"/>
      <c r="D952" s="7"/>
      <c r="E952" s="6"/>
      <c r="F952" s="6"/>
      <c r="G952" s="6"/>
      <c r="H952" s="6"/>
      <c r="I952" s="6"/>
      <c r="J952" s="6"/>
      <c r="K952" s="6"/>
      <c r="L952" s="6"/>
      <c r="M952" s="6"/>
      <c r="N952" s="6"/>
      <c r="O952" s="6"/>
      <c r="P952" s="6"/>
      <c r="Q952" s="6"/>
      <c r="R952" s="6"/>
      <c r="S952" s="6"/>
      <c r="T952" s="6"/>
      <c r="U952" s="6"/>
      <c r="V952" s="6"/>
      <c r="W952" s="6"/>
      <c r="X952" s="6"/>
      <c r="Y952" s="6"/>
      <c r="Z952" s="6"/>
    </row>
    <row r="953" ht="12.0" customHeight="1">
      <c r="A953" s="6"/>
      <c r="B953" s="6"/>
      <c r="C953" s="6"/>
      <c r="D953" s="7"/>
      <c r="E953" s="6"/>
      <c r="F953" s="6"/>
      <c r="G953" s="6"/>
      <c r="H953" s="6"/>
      <c r="I953" s="6"/>
      <c r="J953" s="6"/>
      <c r="K953" s="6"/>
      <c r="L953" s="6"/>
      <c r="M953" s="6"/>
      <c r="N953" s="6"/>
      <c r="O953" s="6"/>
      <c r="P953" s="6"/>
      <c r="Q953" s="6"/>
      <c r="R953" s="6"/>
      <c r="S953" s="6"/>
      <c r="T953" s="6"/>
      <c r="U953" s="6"/>
      <c r="V953" s="6"/>
      <c r="W953" s="6"/>
      <c r="X953" s="6"/>
      <c r="Y953" s="6"/>
      <c r="Z953" s="6"/>
    </row>
    <row r="954" ht="12.0" customHeight="1">
      <c r="A954" s="6"/>
      <c r="B954" s="6"/>
      <c r="C954" s="6"/>
      <c r="D954" s="7"/>
      <c r="E954" s="6"/>
      <c r="F954" s="6"/>
      <c r="G954" s="6"/>
      <c r="H954" s="6"/>
      <c r="I954" s="6"/>
      <c r="J954" s="6"/>
      <c r="K954" s="6"/>
      <c r="L954" s="6"/>
      <c r="M954" s="6"/>
      <c r="N954" s="6"/>
      <c r="O954" s="6"/>
      <c r="P954" s="6"/>
      <c r="Q954" s="6"/>
      <c r="R954" s="6"/>
      <c r="S954" s="6"/>
      <c r="T954" s="6"/>
      <c r="U954" s="6"/>
      <c r="V954" s="6"/>
      <c r="W954" s="6"/>
      <c r="X954" s="6"/>
      <c r="Y954" s="6"/>
      <c r="Z954" s="6"/>
    </row>
    <row r="955" ht="12.0" customHeight="1">
      <c r="A955" s="6"/>
      <c r="B955" s="6"/>
      <c r="C955" s="6"/>
      <c r="D955" s="7"/>
      <c r="E955" s="6"/>
      <c r="F955" s="6"/>
      <c r="G955" s="6"/>
      <c r="H955" s="6"/>
      <c r="I955" s="6"/>
      <c r="J955" s="6"/>
      <c r="K955" s="6"/>
      <c r="L955" s="6"/>
      <c r="M955" s="6"/>
      <c r="N955" s="6"/>
      <c r="O955" s="6"/>
      <c r="P955" s="6"/>
      <c r="Q955" s="6"/>
      <c r="R955" s="6"/>
      <c r="S955" s="6"/>
      <c r="T955" s="6"/>
      <c r="U955" s="6"/>
      <c r="V955" s="6"/>
      <c r="W955" s="6"/>
      <c r="X955" s="6"/>
      <c r="Y955" s="6"/>
      <c r="Z955" s="6"/>
    </row>
    <row r="956" ht="12.0" customHeight="1">
      <c r="A956" s="6"/>
      <c r="B956" s="6"/>
      <c r="C956" s="6"/>
      <c r="D956" s="7"/>
      <c r="E956" s="6"/>
      <c r="F956" s="6"/>
      <c r="G956" s="6"/>
      <c r="H956" s="6"/>
      <c r="I956" s="6"/>
      <c r="J956" s="6"/>
      <c r="K956" s="6"/>
      <c r="L956" s="6"/>
      <c r="M956" s="6"/>
      <c r="N956" s="6"/>
      <c r="O956" s="6"/>
      <c r="P956" s="6"/>
      <c r="Q956" s="6"/>
      <c r="R956" s="6"/>
      <c r="S956" s="6"/>
      <c r="T956" s="6"/>
      <c r="U956" s="6"/>
      <c r="V956" s="6"/>
      <c r="W956" s="6"/>
      <c r="X956" s="6"/>
      <c r="Y956" s="6"/>
      <c r="Z956" s="6"/>
    </row>
    <row r="957" ht="12.0" customHeight="1">
      <c r="A957" s="6"/>
      <c r="B957" s="6"/>
      <c r="C957" s="6"/>
      <c r="D957" s="7"/>
      <c r="E957" s="6"/>
      <c r="F957" s="6"/>
      <c r="G957" s="6"/>
      <c r="H957" s="6"/>
      <c r="I957" s="6"/>
      <c r="J957" s="6"/>
      <c r="K957" s="6"/>
      <c r="L957" s="6"/>
      <c r="M957" s="6"/>
      <c r="N957" s="6"/>
      <c r="O957" s="6"/>
      <c r="P957" s="6"/>
      <c r="Q957" s="6"/>
      <c r="R957" s="6"/>
      <c r="S957" s="6"/>
      <c r="T957" s="6"/>
      <c r="U957" s="6"/>
      <c r="V957" s="6"/>
      <c r="W957" s="6"/>
      <c r="X957" s="6"/>
      <c r="Y957" s="6"/>
      <c r="Z957" s="6"/>
    </row>
    <row r="958" ht="12.0" customHeight="1">
      <c r="A958" s="6"/>
      <c r="B958" s="6"/>
      <c r="C958" s="6"/>
      <c r="D958" s="7"/>
      <c r="E958" s="6"/>
      <c r="F958" s="6"/>
      <c r="G958" s="6"/>
      <c r="H958" s="6"/>
      <c r="I958" s="6"/>
      <c r="J958" s="6"/>
      <c r="K958" s="6"/>
      <c r="L958" s="6"/>
      <c r="M958" s="6"/>
      <c r="N958" s="6"/>
      <c r="O958" s="6"/>
      <c r="P958" s="6"/>
      <c r="Q958" s="6"/>
      <c r="R958" s="6"/>
      <c r="S958" s="6"/>
      <c r="T958" s="6"/>
      <c r="U958" s="6"/>
      <c r="V958" s="6"/>
      <c r="W958" s="6"/>
      <c r="X958" s="6"/>
      <c r="Y958" s="6"/>
      <c r="Z958" s="6"/>
    </row>
    <row r="959" ht="12.0" customHeight="1">
      <c r="A959" s="6"/>
      <c r="B959" s="6"/>
      <c r="C959" s="6"/>
      <c r="D959" s="7"/>
      <c r="E959" s="6"/>
      <c r="F959" s="6"/>
      <c r="G959" s="6"/>
      <c r="H959" s="6"/>
      <c r="I959" s="6"/>
      <c r="J959" s="6"/>
      <c r="K959" s="6"/>
      <c r="L959" s="6"/>
      <c r="M959" s="6"/>
      <c r="N959" s="6"/>
      <c r="O959" s="6"/>
      <c r="P959" s="6"/>
      <c r="Q959" s="6"/>
      <c r="R959" s="6"/>
      <c r="S959" s="6"/>
      <c r="T959" s="6"/>
      <c r="U959" s="6"/>
      <c r="V959" s="6"/>
      <c r="W959" s="6"/>
      <c r="X959" s="6"/>
      <c r="Y959" s="6"/>
      <c r="Z959" s="6"/>
    </row>
    <row r="960" ht="12.0" customHeight="1">
      <c r="A960" s="6"/>
      <c r="B960" s="6"/>
      <c r="C960" s="6"/>
      <c r="D960" s="7"/>
      <c r="E960" s="6"/>
      <c r="F960" s="6"/>
      <c r="G960" s="6"/>
      <c r="H960" s="6"/>
      <c r="I960" s="6"/>
      <c r="J960" s="6"/>
      <c r="K960" s="6"/>
      <c r="L960" s="6"/>
      <c r="M960" s="6"/>
      <c r="N960" s="6"/>
      <c r="O960" s="6"/>
      <c r="P960" s="6"/>
      <c r="Q960" s="6"/>
      <c r="R960" s="6"/>
      <c r="S960" s="6"/>
      <c r="T960" s="6"/>
      <c r="U960" s="6"/>
      <c r="V960" s="6"/>
      <c r="W960" s="6"/>
      <c r="X960" s="6"/>
      <c r="Y960" s="6"/>
      <c r="Z960" s="6"/>
    </row>
    <row r="961" ht="12.0" customHeight="1">
      <c r="A961" s="6"/>
      <c r="B961" s="6"/>
      <c r="C961" s="6"/>
      <c r="D961" s="7"/>
      <c r="E961" s="6"/>
      <c r="F961" s="6"/>
      <c r="G961" s="6"/>
      <c r="H961" s="6"/>
      <c r="I961" s="6"/>
      <c r="J961" s="6"/>
      <c r="K961" s="6"/>
      <c r="L961" s="6"/>
      <c r="M961" s="6"/>
      <c r="N961" s="6"/>
      <c r="O961" s="6"/>
      <c r="P961" s="6"/>
      <c r="Q961" s="6"/>
      <c r="R961" s="6"/>
      <c r="S961" s="6"/>
      <c r="T961" s="6"/>
      <c r="U961" s="6"/>
      <c r="V961" s="6"/>
      <c r="W961" s="6"/>
      <c r="X961" s="6"/>
      <c r="Y961" s="6"/>
      <c r="Z961" s="6"/>
    </row>
    <row r="962" ht="12.0" customHeight="1">
      <c r="A962" s="6"/>
      <c r="B962" s="6"/>
      <c r="C962" s="6"/>
      <c r="D962" s="7"/>
      <c r="E962" s="6"/>
      <c r="F962" s="6"/>
      <c r="G962" s="6"/>
      <c r="H962" s="6"/>
      <c r="I962" s="6"/>
      <c r="J962" s="6"/>
      <c r="K962" s="6"/>
      <c r="L962" s="6"/>
      <c r="M962" s="6"/>
      <c r="N962" s="6"/>
      <c r="O962" s="6"/>
      <c r="P962" s="6"/>
      <c r="Q962" s="6"/>
      <c r="R962" s="6"/>
      <c r="S962" s="6"/>
      <c r="T962" s="6"/>
      <c r="U962" s="6"/>
      <c r="V962" s="6"/>
      <c r="W962" s="6"/>
      <c r="X962" s="6"/>
      <c r="Y962" s="6"/>
      <c r="Z962" s="6"/>
    </row>
    <row r="963" ht="12.0" customHeight="1">
      <c r="A963" s="6"/>
      <c r="B963" s="6"/>
      <c r="C963" s="6"/>
      <c r="D963" s="7"/>
      <c r="E963" s="6"/>
      <c r="F963" s="6"/>
      <c r="G963" s="6"/>
      <c r="H963" s="6"/>
      <c r="I963" s="6"/>
      <c r="J963" s="6"/>
      <c r="K963" s="6"/>
      <c r="L963" s="6"/>
      <c r="M963" s="6"/>
      <c r="N963" s="6"/>
      <c r="O963" s="6"/>
      <c r="P963" s="6"/>
      <c r="Q963" s="6"/>
      <c r="R963" s="6"/>
      <c r="S963" s="6"/>
      <c r="T963" s="6"/>
      <c r="U963" s="6"/>
      <c r="V963" s="6"/>
      <c r="W963" s="6"/>
      <c r="X963" s="6"/>
      <c r="Y963" s="6"/>
      <c r="Z963" s="6"/>
    </row>
    <row r="964" ht="12.0" customHeight="1">
      <c r="A964" s="6"/>
      <c r="B964" s="6"/>
      <c r="C964" s="6"/>
      <c r="D964" s="7"/>
      <c r="E964" s="6"/>
      <c r="F964" s="6"/>
      <c r="G964" s="6"/>
      <c r="H964" s="6"/>
      <c r="I964" s="6"/>
      <c r="J964" s="6"/>
      <c r="K964" s="6"/>
      <c r="L964" s="6"/>
      <c r="M964" s="6"/>
      <c r="N964" s="6"/>
      <c r="O964" s="6"/>
      <c r="P964" s="6"/>
      <c r="Q964" s="6"/>
      <c r="R964" s="6"/>
      <c r="S964" s="6"/>
      <c r="T964" s="6"/>
      <c r="U964" s="6"/>
      <c r="V964" s="6"/>
      <c r="W964" s="6"/>
      <c r="X964" s="6"/>
      <c r="Y964" s="6"/>
      <c r="Z964" s="6"/>
    </row>
    <row r="965" ht="12.0" customHeight="1">
      <c r="A965" s="6"/>
      <c r="B965" s="6"/>
      <c r="C965" s="6"/>
      <c r="D965" s="7"/>
      <c r="E965" s="6"/>
      <c r="F965" s="6"/>
      <c r="G965" s="6"/>
      <c r="H965" s="6"/>
      <c r="I965" s="6"/>
      <c r="J965" s="6"/>
      <c r="K965" s="6"/>
      <c r="L965" s="6"/>
      <c r="M965" s="6"/>
      <c r="N965" s="6"/>
      <c r="O965" s="6"/>
      <c r="P965" s="6"/>
      <c r="Q965" s="6"/>
      <c r="R965" s="6"/>
      <c r="S965" s="6"/>
      <c r="T965" s="6"/>
      <c r="U965" s="6"/>
      <c r="V965" s="6"/>
      <c r="W965" s="6"/>
      <c r="X965" s="6"/>
      <c r="Y965" s="6"/>
      <c r="Z965" s="6"/>
    </row>
    <row r="966" ht="12.0" customHeight="1">
      <c r="A966" s="6"/>
      <c r="B966" s="6"/>
      <c r="C966" s="6"/>
      <c r="D966" s="7"/>
      <c r="E966" s="6"/>
      <c r="F966" s="6"/>
      <c r="G966" s="6"/>
      <c r="H966" s="6"/>
      <c r="I966" s="6"/>
      <c r="J966" s="6"/>
      <c r="K966" s="6"/>
      <c r="L966" s="6"/>
      <c r="M966" s="6"/>
      <c r="N966" s="6"/>
      <c r="O966" s="6"/>
      <c r="P966" s="6"/>
      <c r="Q966" s="6"/>
      <c r="R966" s="6"/>
      <c r="S966" s="6"/>
      <c r="T966" s="6"/>
      <c r="U966" s="6"/>
      <c r="V966" s="6"/>
      <c r="W966" s="6"/>
      <c r="X966" s="6"/>
      <c r="Y966" s="6"/>
      <c r="Z966" s="6"/>
    </row>
    <row r="967" ht="12.0" customHeight="1">
      <c r="A967" s="6"/>
      <c r="B967" s="6"/>
      <c r="C967" s="6"/>
      <c r="D967" s="7"/>
      <c r="E967" s="6"/>
      <c r="F967" s="6"/>
      <c r="G967" s="6"/>
      <c r="H967" s="6"/>
      <c r="I967" s="6"/>
      <c r="J967" s="6"/>
      <c r="K967" s="6"/>
      <c r="L967" s="6"/>
      <c r="M967" s="6"/>
      <c r="N967" s="6"/>
      <c r="O967" s="6"/>
      <c r="P967" s="6"/>
      <c r="Q967" s="6"/>
      <c r="R967" s="6"/>
      <c r="S967" s="6"/>
      <c r="T967" s="6"/>
      <c r="U967" s="6"/>
      <c r="V967" s="6"/>
      <c r="W967" s="6"/>
      <c r="X967" s="6"/>
      <c r="Y967" s="6"/>
      <c r="Z967" s="6"/>
    </row>
    <row r="968" ht="12.0" customHeight="1">
      <c r="A968" s="6"/>
      <c r="B968" s="6"/>
      <c r="C968" s="6"/>
      <c r="D968" s="7"/>
      <c r="E968" s="6"/>
      <c r="F968" s="6"/>
      <c r="G968" s="6"/>
      <c r="H968" s="6"/>
      <c r="I968" s="6"/>
      <c r="J968" s="6"/>
      <c r="K968" s="6"/>
      <c r="L968" s="6"/>
      <c r="M968" s="6"/>
      <c r="N968" s="6"/>
      <c r="O968" s="6"/>
      <c r="P968" s="6"/>
      <c r="Q968" s="6"/>
      <c r="R968" s="6"/>
      <c r="S968" s="6"/>
      <c r="T968" s="6"/>
      <c r="U968" s="6"/>
      <c r="V968" s="6"/>
      <c r="W968" s="6"/>
      <c r="X968" s="6"/>
      <c r="Y968" s="6"/>
      <c r="Z968" s="6"/>
    </row>
    <row r="969" ht="12.0" customHeight="1">
      <c r="A969" s="6"/>
      <c r="B969" s="6"/>
      <c r="C969" s="6"/>
      <c r="D969" s="7"/>
      <c r="E969" s="6"/>
      <c r="F969" s="6"/>
      <c r="G969" s="6"/>
      <c r="H969" s="6"/>
      <c r="I969" s="6"/>
      <c r="J969" s="6"/>
      <c r="K969" s="6"/>
      <c r="L969" s="6"/>
      <c r="M969" s="6"/>
      <c r="N969" s="6"/>
      <c r="O969" s="6"/>
      <c r="P969" s="6"/>
      <c r="Q969" s="6"/>
      <c r="R969" s="6"/>
      <c r="S969" s="6"/>
      <c r="T969" s="6"/>
      <c r="U969" s="6"/>
      <c r="V969" s="6"/>
      <c r="W969" s="6"/>
      <c r="X969" s="6"/>
      <c r="Y969" s="6"/>
      <c r="Z969" s="6"/>
    </row>
    <row r="970" ht="12.0" customHeight="1">
      <c r="A970" s="6"/>
      <c r="B970" s="6"/>
      <c r="C970" s="6"/>
      <c r="D970" s="7"/>
      <c r="E970" s="6"/>
      <c r="F970" s="6"/>
      <c r="G970" s="6"/>
      <c r="H970" s="6"/>
      <c r="I970" s="6"/>
      <c r="J970" s="6"/>
      <c r="K970" s="6"/>
      <c r="L970" s="6"/>
      <c r="M970" s="6"/>
      <c r="N970" s="6"/>
      <c r="O970" s="6"/>
      <c r="P970" s="6"/>
      <c r="Q970" s="6"/>
      <c r="R970" s="6"/>
      <c r="S970" s="6"/>
      <c r="T970" s="6"/>
      <c r="U970" s="6"/>
      <c r="V970" s="6"/>
      <c r="W970" s="6"/>
      <c r="X970" s="6"/>
      <c r="Y970" s="6"/>
      <c r="Z970" s="6"/>
    </row>
    <row r="971" ht="12.0" customHeight="1">
      <c r="A971" s="6"/>
      <c r="B971" s="6"/>
      <c r="C971" s="6"/>
      <c r="D971" s="7"/>
      <c r="E971" s="6"/>
      <c r="F971" s="6"/>
      <c r="G971" s="6"/>
      <c r="H971" s="6"/>
      <c r="I971" s="6"/>
      <c r="J971" s="6"/>
      <c r="K971" s="6"/>
      <c r="L971" s="6"/>
      <c r="M971" s="6"/>
      <c r="N971" s="6"/>
      <c r="O971" s="6"/>
      <c r="P971" s="6"/>
      <c r="Q971" s="6"/>
      <c r="R971" s="6"/>
      <c r="S971" s="6"/>
      <c r="T971" s="6"/>
      <c r="U971" s="6"/>
      <c r="V971" s="6"/>
      <c r="W971" s="6"/>
      <c r="X971" s="6"/>
      <c r="Y971" s="6"/>
      <c r="Z971" s="6"/>
    </row>
    <row r="972" ht="12.0" customHeight="1">
      <c r="A972" s="6"/>
      <c r="B972" s="6"/>
      <c r="C972" s="6"/>
      <c r="D972" s="7"/>
      <c r="E972" s="6"/>
      <c r="F972" s="6"/>
      <c r="G972" s="6"/>
      <c r="H972" s="6"/>
      <c r="I972" s="6"/>
      <c r="J972" s="6"/>
      <c r="K972" s="6"/>
      <c r="L972" s="6"/>
      <c r="M972" s="6"/>
      <c r="N972" s="6"/>
      <c r="O972" s="6"/>
      <c r="P972" s="6"/>
      <c r="Q972" s="6"/>
      <c r="R972" s="6"/>
      <c r="S972" s="6"/>
      <c r="T972" s="6"/>
      <c r="U972" s="6"/>
      <c r="V972" s="6"/>
      <c r="W972" s="6"/>
      <c r="X972" s="6"/>
      <c r="Y972" s="6"/>
      <c r="Z972" s="6"/>
    </row>
    <row r="973" ht="12.0" customHeight="1">
      <c r="A973" s="6"/>
      <c r="B973" s="6"/>
      <c r="C973" s="6"/>
      <c r="D973" s="7"/>
      <c r="E973" s="6"/>
      <c r="F973" s="6"/>
      <c r="G973" s="6"/>
      <c r="H973" s="6"/>
      <c r="I973" s="6"/>
      <c r="J973" s="6"/>
      <c r="K973" s="6"/>
      <c r="L973" s="6"/>
      <c r="M973" s="6"/>
      <c r="N973" s="6"/>
      <c r="O973" s="6"/>
      <c r="P973" s="6"/>
      <c r="Q973" s="6"/>
      <c r="R973" s="6"/>
      <c r="S973" s="6"/>
      <c r="T973" s="6"/>
      <c r="U973" s="6"/>
      <c r="V973" s="6"/>
      <c r="W973" s="6"/>
      <c r="X973" s="6"/>
      <c r="Y973" s="6"/>
      <c r="Z973" s="6"/>
    </row>
    <row r="974" ht="12.0" customHeight="1">
      <c r="A974" s="6"/>
      <c r="B974" s="6"/>
      <c r="C974" s="6"/>
      <c r="D974" s="7"/>
      <c r="E974" s="6"/>
      <c r="F974" s="6"/>
      <c r="G974" s="6"/>
      <c r="H974" s="6"/>
      <c r="I974" s="6"/>
      <c r="J974" s="6"/>
      <c r="K974" s="6"/>
      <c r="L974" s="6"/>
      <c r="M974" s="6"/>
      <c r="N974" s="6"/>
      <c r="O974" s="6"/>
      <c r="P974" s="6"/>
      <c r="Q974" s="6"/>
      <c r="R974" s="6"/>
      <c r="S974" s="6"/>
      <c r="T974" s="6"/>
      <c r="U974" s="6"/>
      <c r="V974" s="6"/>
      <c r="W974" s="6"/>
      <c r="X974" s="6"/>
      <c r="Y974" s="6"/>
      <c r="Z974" s="6"/>
    </row>
    <row r="975" ht="12.0" customHeight="1">
      <c r="A975" s="6"/>
      <c r="B975" s="6"/>
      <c r="C975" s="6"/>
      <c r="D975" s="7"/>
      <c r="E975" s="6"/>
      <c r="F975" s="6"/>
      <c r="G975" s="6"/>
      <c r="H975" s="6"/>
      <c r="I975" s="6"/>
      <c r="J975" s="6"/>
      <c r="K975" s="6"/>
      <c r="L975" s="6"/>
      <c r="M975" s="6"/>
      <c r="N975" s="6"/>
      <c r="O975" s="6"/>
      <c r="P975" s="6"/>
      <c r="Q975" s="6"/>
      <c r="R975" s="6"/>
      <c r="S975" s="6"/>
      <c r="T975" s="6"/>
      <c r="U975" s="6"/>
      <c r="V975" s="6"/>
      <c r="W975" s="6"/>
      <c r="X975" s="6"/>
      <c r="Y975" s="6"/>
      <c r="Z975" s="6"/>
    </row>
    <row r="976" ht="12.0" customHeight="1">
      <c r="A976" s="6"/>
      <c r="B976" s="6"/>
      <c r="C976" s="6"/>
      <c r="D976" s="7"/>
      <c r="E976" s="6"/>
      <c r="F976" s="6"/>
      <c r="G976" s="6"/>
      <c r="H976" s="6"/>
      <c r="I976" s="6"/>
      <c r="J976" s="6"/>
      <c r="K976" s="6"/>
      <c r="L976" s="6"/>
      <c r="M976" s="6"/>
      <c r="N976" s="6"/>
      <c r="O976" s="6"/>
      <c r="P976" s="6"/>
      <c r="Q976" s="6"/>
      <c r="R976" s="6"/>
      <c r="S976" s="6"/>
      <c r="T976" s="6"/>
      <c r="U976" s="6"/>
      <c r="V976" s="6"/>
      <c r="W976" s="6"/>
      <c r="X976" s="6"/>
      <c r="Y976" s="6"/>
      <c r="Z976" s="6"/>
    </row>
    <row r="977" ht="12.0" customHeight="1">
      <c r="A977" s="6"/>
      <c r="B977" s="6"/>
      <c r="C977" s="6"/>
      <c r="D977" s="7"/>
      <c r="E977" s="6"/>
      <c r="F977" s="6"/>
      <c r="G977" s="6"/>
      <c r="H977" s="6"/>
      <c r="I977" s="6"/>
      <c r="J977" s="6"/>
      <c r="K977" s="6"/>
      <c r="L977" s="6"/>
      <c r="M977" s="6"/>
      <c r="N977" s="6"/>
      <c r="O977" s="6"/>
      <c r="P977" s="6"/>
      <c r="Q977" s="6"/>
      <c r="R977" s="6"/>
      <c r="S977" s="6"/>
      <c r="T977" s="6"/>
      <c r="U977" s="6"/>
      <c r="V977" s="6"/>
      <c r="W977" s="6"/>
      <c r="X977" s="6"/>
      <c r="Y977" s="6"/>
      <c r="Z977" s="6"/>
    </row>
    <row r="978" ht="12.0" customHeight="1">
      <c r="A978" s="6"/>
      <c r="B978" s="6"/>
      <c r="C978" s="6"/>
      <c r="D978" s="7"/>
      <c r="E978" s="6"/>
      <c r="F978" s="6"/>
      <c r="G978" s="6"/>
      <c r="H978" s="6"/>
      <c r="I978" s="6"/>
      <c r="J978" s="6"/>
      <c r="K978" s="6"/>
      <c r="L978" s="6"/>
      <c r="M978" s="6"/>
      <c r="N978" s="6"/>
      <c r="O978" s="6"/>
      <c r="P978" s="6"/>
      <c r="Q978" s="6"/>
      <c r="R978" s="6"/>
      <c r="S978" s="6"/>
      <c r="T978" s="6"/>
      <c r="U978" s="6"/>
      <c r="V978" s="6"/>
      <c r="W978" s="6"/>
      <c r="X978" s="6"/>
      <c r="Y978" s="6"/>
      <c r="Z978" s="6"/>
    </row>
    <row r="979" ht="12.0" customHeight="1">
      <c r="A979" s="6"/>
      <c r="B979" s="6"/>
      <c r="C979" s="6"/>
      <c r="D979" s="7"/>
      <c r="E979" s="6"/>
      <c r="F979" s="6"/>
      <c r="G979" s="6"/>
      <c r="H979" s="6"/>
      <c r="I979" s="6"/>
      <c r="J979" s="6"/>
      <c r="K979" s="6"/>
      <c r="L979" s="6"/>
      <c r="M979" s="6"/>
      <c r="N979" s="6"/>
      <c r="O979" s="6"/>
      <c r="P979" s="6"/>
      <c r="Q979" s="6"/>
      <c r="R979" s="6"/>
      <c r="S979" s="6"/>
      <c r="T979" s="6"/>
      <c r="U979" s="6"/>
      <c r="V979" s="6"/>
      <c r="W979" s="6"/>
      <c r="X979" s="6"/>
      <c r="Y979" s="6"/>
      <c r="Z979" s="6"/>
    </row>
    <row r="980" ht="12.0" customHeight="1">
      <c r="A980" s="6"/>
      <c r="B980" s="6"/>
      <c r="C980" s="6"/>
      <c r="D980" s="7"/>
      <c r="E980" s="6"/>
      <c r="F980" s="6"/>
      <c r="G980" s="6"/>
      <c r="H980" s="6"/>
      <c r="I980" s="6"/>
      <c r="J980" s="6"/>
      <c r="K980" s="6"/>
      <c r="L980" s="6"/>
      <c r="M980" s="6"/>
      <c r="N980" s="6"/>
      <c r="O980" s="6"/>
      <c r="P980" s="6"/>
      <c r="Q980" s="6"/>
      <c r="R980" s="6"/>
      <c r="S980" s="6"/>
      <c r="T980" s="6"/>
      <c r="U980" s="6"/>
      <c r="V980" s="6"/>
      <c r="W980" s="6"/>
      <c r="X980" s="6"/>
      <c r="Y980" s="6"/>
      <c r="Z980" s="6"/>
    </row>
    <row r="981" ht="12.0" customHeight="1">
      <c r="A981" s="6"/>
      <c r="B981" s="6"/>
      <c r="C981" s="6"/>
      <c r="D981" s="7"/>
      <c r="E981" s="6"/>
      <c r="F981" s="6"/>
      <c r="G981" s="6"/>
      <c r="H981" s="6"/>
      <c r="I981" s="6"/>
      <c r="J981" s="6"/>
      <c r="K981" s="6"/>
      <c r="L981" s="6"/>
      <c r="M981" s="6"/>
      <c r="N981" s="6"/>
      <c r="O981" s="6"/>
      <c r="P981" s="6"/>
      <c r="Q981" s="6"/>
      <c r="R981" s="6"/>
      <c r="S981" s="6"/>
      <c r="T981" s="6"/>
      <c r="U981" s="6"/>
      <c r="V981" s="6"/>
      <c r="W981" s="6"/>
      <c r="X981" s="6"/>
      <c r="Y981" s="6"/>
      <c r="Z981" s="6"/>
    </row>
    <row r="982" ht="12.0" customHeight="1">
      <c r="A982" s="6"/>
      <c r="B982" s="6"/>
      <c r="C982" s="6"/>
      <c r="D982" s="7"/>
      <c r="E982" s="6"/>
      <c r="F982" s="6"/>
      <c r="G982" s="6"/>
      <c r="H982" s="6"/>
      <c r="I982" s="6"/>
      <c r="J982" s="6"/>
      <c r="K982" s="6"/>
      <c r="L982" s="6"/>
      <c r="M982" s="6"/>
      <c r="N982" s="6"/>
      <c r="O982" s="6"/>
      <c r="P982" s="6"/>
      <c r="Q982" s="6"/>
      <c r="R982" s="6"/>
      <c r="S982" s="6"/>
      <c r="T982" s="6"/>
      <c r="U982" s="6"/>
      <c r="V982" s="6"/>
      <c r="W982" s="6"/>
      <c r="X982" s="6"/>
      <c r="Y982" s="6"/>
      <c r="Z982" s="6"/>
    </row>
    <row r="983" ht="12.0" customHeight="1">
      <c r="A983" s="6"/>
      <c r="B983" s="6"/>
      <c r="C983" s="6"/>
      <c r="D983" s="7"/>
      <c r="E983" s="6"/>
      <c r="F983" s="6"/>
      <c r="G983" s="6"/>
      <c r="H983" s="6"/>
      <c r="I983" s="6"/>
      <c r="J983" s="6"/>
      <c r="K983" s="6"/>
      <c r="L983" s="6"/>
      <c r="M983" s="6"/>
      <c r="N983" s="6"/>
      <c r="O983" s="6"/>
      <c r="P983" s="6"/>
      <c r="Q983" s="6"/>
      <c r="R983" s="6"/>
      <c r="S983" s="6"/>
      <c r="T983" s="6"/>
      <c r="U983" s="6"/>
      <c r="V983" s="6"/>
      <c r="W983" s="6"/>
      <c r="X983" s="6"/>
      <c r="Y983" s="6"/>
      <c r="Z983" s="6"/>
    </row>
    <row r="984" ht="12.0" customHeight="1">
      <c r="A984" s="6"/>
      <c r="B984" s="6"/>
      <c r="C984" s="6"/>
      <c r="D984" s="7"/>
      <c r="E984" s="6"/>
      <c r="F984" s="6"/>
      <c r="G984" s="6"/>
      <c r="H984" s="6"/>
      <c r="I984" s="6"/>
      <c r="J984" s="6"/>
      <c r="K984" s="6"/>
      <c r="L984" s="6"/>
      <c r="M984" s="6"/>
      <c r="N984" s="6"/>
      <c r="O984" s="6"/>
      <c r="P984" s="6"/>
      <c r="Q984" s="6"/>
      <c r="R984" s="6"/>
      <c r="S984" s="6"/>
      <c r="T984" s="6"/>
      <c r="U984" s="6"/>
      <c r="V984" s="6"/>
      <c r="W984" s="6"/>
      <c r="X984" s="6"/>
      <c r="Y984" s="6"/>
      <c r="Z984" s="6"/>
    </row>
    <row r="985" ht="12.0" customHeight="1">
      <c r="A985" s="6"/>
      <c r="B985" s="6"/>
      <c r="C985" s="6"/>
      <c r="D985" s="7"/>
      <c r="E985" s="6"/>
      <c r="F985" s="6"/>
      <c r="G985" s="6"/>
      <c r="H985" s="6"/>
      <c r="I985" s="6"/>
      <c r="J985" s="6"/>
      <c r="K985" s="6"/>
      <c r="L985" s="6"/>
      <c r="M985" s="6"/>
      <c r="N985" s="6"/>
      <c r="O985" s="6"/>
      <c r="P985" s="6"/>
      <c r="Q985" s="6"/>
      <c r="R985" s="6"/>
      <c r="S985" s="6"/>
      <c r="T985" s="6"/>
      <c r="U985" s="6"/>
      <c r="V985" s="6"/>
      <c r="W985" s="6"/>
      <c r="X985" s="6"/>
      <c r="Y985" s="6"/>
      <c r="Z985" s="6"/>
    </row>
    <row r="986" ht="12.0" customHeight="1">
      <c r="A986" s="6"/>
      <c r="B986" s="6"/>
      <c r="C986" s="6"/>
      <c r="D986" s="7"/>
      <c r="E986" s="6"/>
      <c r="F986" s="6"/>
      <c r="G986" s="6"/>
      <c r="H986" s="6"/>
      <c r="I986" s="6"/>
      <c r="J986" s="6"/>
      <c r="K986" s="6"/>
      <c r="L986" s="6"/>
      <c r="M986" s="6"/>
      <c r="N986" s="6"/>
      <c r="O986" s="6"/>
      <c r="P986" s="6"/>
      <c r="Q986" s="6"/>
      <c r="R986" s="6"/>
      <c r="S986" s="6"/>
      <c r="T986" s="6"/>
      <c r="U986" s="6"/>
      <c r="V986" s="6"/>
      <c r="W986" s="6"/>
      <c r="X986" s="6"/>
      <c r="Y986" s="6"/>
      <c r="Z986" s="6"/>
    </row>
    <row r="987" ht="12.0" customHeight="1">
      <c r="A987" s="6"/>
      <c r="B987" s="6"/>
      <c r="C987" s="6"/>
      <c r="D987" s="7"/>
      <c r="E987" s="6"/>
      <c r="F987" s="6"/>
      <c r="G987" s="6"/>
      <c r="H987" s="6"/>
      <c r="I987" s="6"/>
      <c r="J987" s="6"/>
      <c r="K987" s="6"/>
      <c r="L987" s="6"/>
      <c r="M987" s="6"/>
      <c r="N987" s="6"/>
      <c r="O987" s="6"/>
      <c r="P987" s="6"/>
      <c r="Q987" s="6"/>
      <c r="R987" s="6"/>
      <c r="S987" s="6"/>
      <c r="T987" s="6"/>
      <c r="U987" s="6"/>
      <c r="V987" s="6"/>
      <c r="W987" s="6"/>
      <c r="X987" s="6"/>
      <c r="Y987" s="6"/>
      <c r="Z987" s="6"/>
    </row>
    <row r="988" ht="12.0" customHeight="1">
      <c r="A988" s="6"/>
      <c r="B988" s="6"/>
      <c r="C988" s="6"/>
      <c r="D988" s="7"/>
      <c r="E988" s="6"/>
      <c r="F988" s="6"/>
      <c r="G988" s="6"/>
      <c r="H988" s="6"/>
      <c r="I988" s="6"/>
      <c r="J988" s="6"/>
      <c r="K988" s="6"/>
      <c r="L988" s="6"/>
      <c r="M988" s="6"/>
      <c r="N988" s="6"/>
      <c r="O988" s="6"/>
      <c r="P988" s="6"/>
      <c r="Q988" s="6"/>
      <c r="R988" s="6"/>
      <c r="S988" s="6"/>
      <c r="T988" s="6"/>
      <c r="U988" s="6"/>
      <c r="V988" s="6"/>
      <c r="W988" s="6"/>
      <c r="X988" s="6"/>
      <c r="Y988" s="6"/>
      <c r="Z988" s="6"/>
    </row>
    <row r="989" ht="12.0" customHeight="1">
      <c r="A989" s="6"/>
      <c r="B989" s="6"/>
      <c r="C989" s="6"/>
      <c r="D989" s="7"/>
      <c r="E989" s="6"/>
      <c r="F989" s="6"/>
      <c r="G989" s="6"/>
      <c r="H989" s="6"/>
      <c r="I989" s="6"/>
      <c r="J989" s="6"/>
      <c r="K989" s="6"/>
      <c r="L989" s="6"/>
      <c r="M989" s="6"/>
      <c r="N989" s="6"/>
      <c r="O989" s="6"/>
      <c r="P989" s="6"/>
      <c r="Q989" s="6"/>
      <c r="R989" s="6"/>
      <c r="S989" s="6"/>
      <c r="T989" s="6"/>
      <c r="U989" s="6"/>
      <c r="V989" s="6"/>
      <c r="W989" s="6"/>
      <c r="X989" s="6"/>
      <c r="Y989" s="6"/>
      <c r="Z989" s="6"/>
    </row>
    <row r="990" ht="12.0" customHeight="1">
      <c r="A990" s="6"/>
      <c r="B990" s="6"/>
      <c r="C990" s="6"/>
      <c r="D990" s="7"/>
      <c r="E990" s="6"/>
      <c r="F990" s="6"/>
      <c r="G990" s="6"/>
      <c r="H990" s="6"/>
      <c r="I990" s="6"/>
      <c r="J990" s="6"/>
      <c r="K990" s="6"/>
      <c r="L990" s="6"/>
      <c r="M990" s="6"/>
      <c r="N990" s="6"/>
      <c r="O990" s="6"/>
      <c r="P990" s="6"/>
      <c r="Q990" s="6"/>
      <c r="R990" s="6"/>
      <c r="S990" s="6"/>
      <c r="T990" s="6"/>
      <c r="U990" s="6"/>
      <c r="V990" s="6"/>
      <c r="W990" s="6"/>
      <c r="X990" s="6"/>
      <c r="Y990" s="6"/>
      <c r="Z990" s="6"/>
    </row>
    <row r="991" ht="12.0" customHeight="1">
      <c r="A991" s="6"/>
      <c r="B991" s="6"/>
      <c r="C991" s="6"/>
      <c r="D991" s="7"/>
      <c r="E991" s="6"/>
      <c r="F991" s="6"/>
      <c r="G991" s="6"/>
      <c r="H991" s="6"/>
      <c r="I991" s="6"/>
      <c r="J991" s="6"/>
      <c r="K991" s="6"/>
      <c r="L991" s="6"/>
      <c r="M991" s="6"/>
      <c r="N991" s="6"/>
      <c r="O991" s="6"/>
      <c r="P991" s="6"/>
      <c r="Q991" s="6"/>
      <c r="R991" s="6"/>
      <c r="S991" s="6"/>
      <c r="T991" s="6"/>
      <c r="U991" s="6"/>
      <c r="V991" s="6"/>
      <c r="W991" s="6"/>
      <c r="X991" s="6"/>
      <c r="Y991" s="6"/>
      <c r="Z991" s="6"/>
    </row>
    <row r="992" ht="12.0" customHeight="1">
      <c r="A992" s="6"/>
      <c r="B992" s="6"/>
      <c r="C992" s="6"/>
      <c r="D992" s="7"/>
      <c r="E992" s="6"/>
      <c r="F992" s="6"/>
      <c r="G992" s="6"/>
      <c r="H992" s="6"/>
      <c r="I992" s="6"/>
      <c r="J992" s="6"/>
      <c r="K992" s="6"/>
      <c r="L992" s="6"/>
      <c r="M992" s="6"/>
      <c r="N992" s="6"/>
      <c r="O992" s="6"/>
      <c r="P992" s="6"/>
      <c r="Q992" s="6"/>
      <c r="R992" s="6"/>
      <c r="S992" s="6"/>
      <c r="T992" s="6"/>
      <c r="U992" s="6"/>
      <c r="V992" s="6"/>
      <c r="W992" s="6"/>
      <c r="X992" s="6"/>
      <c r="Y992" s="6"/>
      <c r="Z992" s="6"/>
    </row>
    <row r="993" ht="12.0" customHeight="1">
      <c r="A993" s="6"/>
      <c r="B993" s="6"/>
      <c r="C993" s="6"/>
      <c r="D993" s="7"/>
      <c r="E993" s="6"/>
      <c r="F993" s="6"/>
      <c r="G993" s="6"/>
      <c r="H993" s="6"/>
      <c r="I993" s="6"/>
      <c r="J993" s="6"/>
      <c r="K993" s="6"/>
      <c r="L993" s="6"/>
      <c r="M993" s="6"/>
      <c r="N993" s="6"/>
      <c r="O993" s="6"/>
      <c r="P993" s="6"/>
      <c r="Q993" s="6"/>
      <c r="R993" s="6"/>
      <c r="S993" s="6"/>
      <c r="T993" s="6"/>
      <c r="U993" s="6"/>
      <c r="V993" s="6"/>
      <c r="W993" s="6"/>
      <c r="X993" s="6"/>
      <c r="Y993" s="6"/>
      <c r="Z993" s="6"/>
    </row>
    <row r="994" ht="12.0" customHeight="1">
      <c r="A994" s="6"/>
      <c r="B994" s="6"/>
      <c r="C994" s="6"/>
      <c r="D994" s="7"/>
      <c r="E994" s="6"/>
      <c r="F994" s="6"/>
      <c r="G994" s="6"/>
      <c r="H994" s="6"/>
      <c r="I994" s="6"/>
      <c r="J994" s="6"/>
      <c r="K994" s="6"/>
      <c r="L994" s="6"/>
      <c r="M994" s="6"/>
      <c r="N994" s="6"/>
      <c r="O994" s="6"/>
      <c r="P994" s="6"/>
      <c r="Q994" s="6"/>
      <c r="R994" s="6"/>
      <c r="S994" s="6"/>
      <c r="T994" s="6"/>
      <c r="U994" s="6"/>
      <c r="V994" s="6"/>
      <c r="W994" s="6"/>
      <c r="X994" s="6"/>
      <c r="Y994" s="6"/>
      <c r="Z994" s="6"/>
    </row>
    <row r="995" ht="12.0" customHeight="1">
      <c r="A995" s="6"/>
      <c r="B995" s="6"/>
      <c r="C995" s="6"/>
      <c r="D995" s="7"/>
      <c r="E995" s="6"/>
      <c r="F995" s="6"/>
      <c r="G995" s="6"/>
      <c r="H995" s="6"/>
      <c r="I995" s="6"/>
      <c r="J995" s="6"/>
      <c r="K995" s="6"/>
      <c r="L995" s="6"/>
      <c r="M995" s="6"/>
      <c r="N995" s="6"/>
      <c r="O995" s="6"/>
      <c r="P995" s="6"/>
      <c r="Q995" s="6"/>
      <c r="R995" s="6"/>
      <c r="S995" s="6"/>
      <c r="T995" s="6"/>
      <c r="U995" s="6"/>
      <c r="V995" s="6"/>
      <c r="W995" s="6"/>
      <c r="X995" s="6"/>
      <c r="Y995" s="6"/>
      <c r="Z995" s="6"/>
    </row>
    <row r="996" ht="12.0" customHeight="1">
      <c r="A996" s="6"/>
      <c r="B996" s="6"/>
      <c r="C996" s="6"/>
      <c r="D996" s="7"/>
      <c r="E996" s="6"/>
      <c r="F996" s="6"/>
      <c r="G996" s="6"/>
      <c r="H996" s="6"/>
      <c r="I996" s="6"/>
      <c r="J996" s="6"/>
      <c r="K996" s="6"/>
      <c r="L996" s="6"/>
      <c r="M996" s="6"/>
      <c r="N996" s="6"/>
      <c r="O996" s="6"/>
      <c r="P996" s="6"/>
      <c r="Q996" s="6"/>
      <c r="R996" s="6"/>
      <c r="S996" s="6"/>
      <c r="T996" s="6"/>
      <c r="U996" s="6"/>
      <c r="V996" s="6"/>
      <c r="W996" s="6"/>
      <c r="X996" s="6"/>
      <c r="Y996" s="6"/>
      <c r="Z996" s="6"/>
    </row>
    <row r="997" ht="12.0" customHeight="1">
      <c r="A997" s="6"/>
      <c r="B997" s="6"/>
      <c r="C997" s="6"/>
      <c r="D997" s="7"/>
      <c r="E997" s="6"/>
      <c r="F997" s="6"/>
      <c r="G997" s="6"/>
      <c r="H997" s="6"/>
      <c r="I997" s="6"/>
      <c r="J997" s="6"/>
      <c r="K997" s="6"/>
      <c r="L997" s="6"/>
      <c r="M997" s="6"/>
      <c r="N997" s="6"/>
      <c r="O997" s="6"/>
      <c r="P997" s="6"/>
      <c r="Q997" s="6"/>
      <c r="R997" s="6"/>
      <c r="S997" s="6"/>
      <c r="T997" s="6"/>
      <c r="U997" s="6"/>
      <c r="V997" s="6"/>
      <c r="W997" s="6"/>
      <c r="X997" s="6"/>
      <c r="Y997" s="6"/>
      <c r="Z997" s="6"/>
    </row>
    <row r="998" ht="12.0" customHeight="1">
      <c r="A998" s="6"/>
      <c r="B998" s="6"/>
      <c r="C998" s="6"/>
      <c r="D998" s="7"/>
      <c r="E998" s="6"/>
      <c r="F998" s="6"/>
      <c r="G998" s="6"/>
      <c r="H998" s="6"/>
      <c r="I998" s="6"/>
      <c r="J998" s="6"/>
      <c r="K998" s="6"/>
      <c r="L998" s="6"/>
      <c r="M998" s="6"/>
      <c r="N998" s="6"/>
      <c r="O998" s="6"/>
      <c r="P998" s="6"/>
      <c r="Q998" s="6"/>
      <c r="R998" s="6"/>
      <c r="S998" s="6"/>
      <c r="T998" s="6"/>
      <c r="U998" s="6"/>
      <c r="V998" s="6"/>
      <c r="W998" s="6"/>
      <c r="X998" s="6"/>
      <c r="Y998" s="6"/>
      <c r="Z998" s="6"/>
    </row>
    <row r="999" ht="12.0" customHeight="1">
      <c r="A999" s="6"/>
      <c r="B999" s="6"/>
      <c r="C999" s="6"/>
      <c r="D999" s="7"/>
      <c r="E999" s="6"/>
      <c r="F999" s="6"/>
      <c r="G999" s="6"/>
      <c r="H999" s="6"/>
      <c r="I999" s="6"/>
      <c r="J999" s="6"/>
      <c r="K999" s="6"/>
      <c r="L999" s="6"/>
      <c r="M999" s="6"/>
      <c r="N999" s="6"/>
      <c r="O999" s="6"/>
      <c r="P999" s="6"/>
      <c r="Q999" s="6"/>
      <c r="R999" s="6"/>
      <c r="S999" s="6"/>
      <c r="T999" s="6"/>
      <c r="U999" s="6"/>
      <c r="V999" s="6"/>
      <c r="W999" s="6"/>
      <c r="X999" s="6"/>
      <c r="Y999" s="6"/>
      <c r="Z999" s="6"/>
    </row>
    <row r="1000" ht="12.0" customHeight="1">
      <c r="A1000" s="6"/>
      <c r="B1000" s="6"/>
      <c r="C1000" s="6"/>
      <c r="D1000" s="7"/>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2">
    <mergeCell ref="F10:F12"/>
    <mergeCell ref="G10:G12"/>
    <mergeCell ref="B74:F74"/>
    <mergeCell ref="C77:E77"/>
    <mergeCell ref="C78:D78"/>
    <mergeCell ref="M2:O2"/>
    <mergeCell ref="E4:G4"/>
    <mergeCell ref="M4:O4"/>
    <mergeCell ref="E5:G5"/>
    <mergeCell ref="B10:B12"/>
    <mergeCell ref="D10:D12"/>
    <mergeCell ref="E10:E12"/>
  </mergeCells>
  <hyperlinks>
    <hyperlink r:id="rId1" ref="B87"/>
  </hyperlinks>
  <printOptions/>
  <pageMargins bottom="0.7480314960629921" footer="0.0" header="0.0" left="0.7086614173228347" right="0.7086614173228347" top="0.7480314960629921"/>
  <pageSetup orientation="portrait"/>
  <rowBreaks count="1" manualBreakCount="1">
    <brk id="50" man="1"/>
  </rowBreaks>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workbookViewId="0"/>
  </sheetViews>
  <sheetFormatPr customHeight="1" defaultColWidth="14.43" defaultRowHeight="15.0" outlineLevelRow="3"/>
  <cols>
    <col customWidth="1" min="1" max="1" width="2.57"/>
    <col customWidth="1" min="2" max="2" width="13.14"/>
    <col customWidth="1" min="3" max="3" width="64.57"/>
    <col customWidth="1" min="4" max="4" width="8.43"/>
    <col customWidth="1" min="5" max="5" width="15.43"/>
    <col customWidth="1" min="6" max="6" width="17.14"/>
    <col customWidth="1" min="7" max="7" width="14.0"/>
    <col customWidth="1" min="8" max="8" width="7.43"/>
    <col customWidth="1" min="9" max="9" width="8.57"/>
    <col customWidth="1" min="10" max="10" width="12.57"/>
    <col customWidth="1" min="11" max="11" width="9.86"/>
    <col customWidth="1" min="12" max="12" width="10.14"/>
    <col customWidth="1" min="13" max="17" width="11.43"/>
    <col customWidth="1" min="18" max="26" width="10.71"/>
  </cols>
  <sheetData>
    <row r="1" ht="12.0" customHeight="1">
      <c r="A1" s="6"/>
      <c r="B1" s="310" t="s">
        <v>1791</v>
      </c>
      <c r="C1" s="6"/>
      <c r="D1" s="378">
        <v>6566.0</v>
      </c>
      <c r="F1" s="378"/>
      <c r="G1" s="6"/>
      <c r="H1" s="6"/>
      <c r="I1" s="6"/>
      <c r="J1" s="6"/>
      <c r="K1" s="6"/>
      <c r="L1" s="6"/>
      <c r="M1" s="6"/>
      <c r="N1" s="435"/>
      <c r="O1" s="436"/>
      <c r="P1" s="436"/>
      <c r="Q1" s="6"/>
      <c r="R1" s="6"/>
      <c r="S1" s="6"/>
      <c r="T1" s="6"/>
      <c r="U1" s="6"/>
      <c r="V1" s="6"/>
      <c r="W1" s="6"/>
      <c r="X1" s="6"/>
      <c r="Y1" s="6"/>
      <c r="Z1" s="6"/>
    </row>
    <row r="2" ht="13.5" customHeight="1">
      <c r="A2" s="6"/>
      <c r="B2" s="437" t="s">
        <v>1793</v>
      </c>
      <c r="C2" s="6"/>
      <c r="D2" s="378"/>
      <c r="E2" s="10"/>
      <c r="F2" s="6"/>
      <c r="G2" s="6"/>
      <c r="H2" s="6"/>
      <c r="I2" s="6"/>
      <c r="J2" s="6"/>
      <c r="K2" s="6"/>
      <c r="L2" s="6"/>
      <c r="M2" s="6"/>
      <c r="N2" s="438"/>
      <c r="O2" s="436"/>
      <c r="R2" s="6"/>
      <c r="S2" s="6"/>
      <c r="T2" s="6"/>
      <c r="U2" s="6"/>
      <c r="V2" s="6"/>
      <c r="W2" s="6"/>
      <c r="X2" s="6"/>
      <c r="Y2" s="6"/>
      <c r="Z2" s="6"/>
    </row>
    <row r="3" ht="16.5" customHeight="1">
      <c r="A3" s="6"/>
      <c r="B3" s="439" t="s">
        <v>1794</v>
      </c>
      <c r="C3" s="6"/>
      <c r="D3" s="378"/>
      <c r="E3" s="6"/>
      <c r="F3" s="6"/>
      <c r="G3" s="6"/>
      <c r="H3" s="6"/>
      <c r="I3" s="6"/>
      <c r="J3" s="6"/>
      <c r="K3" s="6"/>
      <c r="L3" s="6"/>
      <c r="M3" s="6"/>
      <c r="N3" s="438"/>
      <c r="O3" s="436"/>
      <c r="P3" s="436"/>
      <c r="Q3" s="436"/>
      <c r="R3" s="6"/>
      <c r="S3" s="6"/>
      <c r="T3" s="6"/>
      <c r="U3" s="6"/>
      <c r="V3" s="6"/>
      <c r="W3" s="6"/>
      <c r="X3" s="6"/>
      <c r="Y3" s="6"/>
      <c r="Z3" s="6"/>
    </row>
    <row r="4" ht="21.0" customHeight="1">
      <c r="A4" s="6"/>
      <c r="B4" s="439" t="s">
        <v>1795</v>
      </c>
      <c r="C4" s="6"/>
      <c r="D4" s="7"/>
      <c r="E4" s="6"/>
      <c r="F4" s="7" t="s">
        <v>1796</v>
      </c>
      <c r="H4" s="6"/>
      <c r="I4" s="6"/>
      <c r="J4" s="6"/>
      <c r="K4" s="6"/>
      <c r="L4" s="6"/>
      <c r="M4" s="6"/>
      <c r="N4" s="438"/>
      <c r="O4" s="436"/>
      <c r="R4" s="6"/>
      <c r="S4" s="6"/>
      <c r="T4" s="6"/>
      <c r="U4" s="6"/>
      <c r="V4" s="6"/>
      <c r="W4" s="6"/>
      <c r="X4" s="6"/>
      <c r="Y4" s="6"/>
      <c r="Z4" s="6"/>
    </row>
    <row r="5" ht="15.0" customHeight="1">
      <c r="A5" s="6"/>
      <c r="B5" s="132" t="s">
        <v>1797</v>
      </c>
      <c r="C5" s="6"/>
      <c r="D5" s="442"/>
      <c r="E5" s="442"/>
      <c r="F5" s="7" t="s">
        <v>1798</v>
      </c>
      <c r="H5" s="6"/>
      <c r="I5" s="6"/>
      <c r="J5" s="6"/>
      <c r="K5" s="6"/>
      <c r="L5" s="6"/>
      <c r="M5" s="6"/>
      <c r="N5" s="132"/>
      <c r="O5" s="6"/>
      <c r="P5" s="6"/>
      <c r="Q5" s="435"/>
      <c r="R5" s="6"/>
      <c r="S5" s="6"/>
      <c r="T5" s="6"/>
      <c r="U5" s="6"/>
      <c r="V5" s="6"/>
      <c r="W5" s="6"/>
      <c r="X5" s="6"/>
      <c r="Y5" s="6"/>
      <c r="Z5" s="6"/>
    </row>
    <row r="6" ht="12.0" customHeight="1">
      <c r="A6" s="6"/>
      <c r="B6" s="132" t="s">
        <v>1799</v>
      </c>
      <c r="C6" s="6"/>
      <c r="D6" s="442"/>
      <c r="E6" s="6"/>
      <c r="F6" s="6"/>
      <c r="G6" s="6"/>
      <c r="H6" s="6"/>
      <c r="I6" s="6"/>
      <c r="J6" s="6"/>
      <c r="K6" s="6"/>
      <c r="L6" s="6"/>
      <c r="M6" s="6"/>
      <c r="N6" s="132"/>
      <c r="O6" s="6"/>
      <c r="P6" s="6"/>
      <c r="Q6" s="435"/>
      <c r="R6" s="6"/>
      <c r="S6" s="6"/>
      <c r="T6" s="6"/>
      <c r="U6" s="6"/>
      <c r="V6" s="6"/>
      <c r="W6" s="6"/>
      <c r="X6" s="6"/>
      <c r="Y6" s="6"/>
      <c r="Z6" s="6"/>
    </row>
    <row r="7" ht="12.0" customHeight="1">
      <c r="A7" s="6"/>
      <c r="B7" s="132" t="s">
        <v>1800</v>
      </c>
      <c r="C7" s="132"/>
      <c r="D7" s="442"/>
      <c r="E7" s="6"/>
      <c r="F7" s="6"/>
      <c r="G7" s="6"/>
      <c r="H7" s="6"/>
      <c r="I7" s="6"/>
      <c r="J7" s="6"/>
      <c r="K7" s="6"/>
      <c r="L7" s="6"/>
      <c r="M7" s="6"/>
      <c r="N7" s="132"/>
      <c r="O7" s="6"/>
      <c r="P7" s="6"/>
      <c r="Q7" s="435"/>
      <c r="R7" s="6"/>
      <c r="S7" s="6"/>
      <c r="T7" s="6"/>
      <c r="U7" s="6"/>
      <c r="V7" s="6"/>
      <c r="W7" s="6"/>
      <c r="X7" s="6"/>
      <c r="Y7" s="6"/>
      <c r="Z7" s="6"/>
    </row>
    <row r="8" ht="12.0" customHeight="1">
      <c r="A8" s="6"/>
      <c r="B8" s="132"/>
      <c r="C8" s="132"/>
      <c r="D8" s="442"/>
      <c r="E8" s="6"/>
      <c r="F8" s="6"/>
      <c r="G8" s="6"/>
      <c r="H8" s="6"/>
      <c r="I8" s="6"/>
      <c r="J8" s="6"/>
      <c r="K8" s="6"/>
      <c r="L8" s="6"/>
      <c r="M8" s="6"/>
      <c r="N8" s="132"/>
      <c r="O8" s="6"/>
      <c r="P8" s="6"/>
      <c r="Q8" s="435"/>
      <c r="R8" s="6"/>
      <c r="S8" s="6"/>
      <c r="T8" s="6"/>
      <c r="U8" s="6"/>
      <c r="V8" s="6"/>
      <c r="W8" s="6"/>
      <c r="X8" s="6"/>
      <c r="Y8" s="6"/>
      <c r="Z8" s="6"/>
    </row>
    <row r="9" ht="12.0" hidden="1" customHeight="1">
      <c r="A9" s="6"/>
      <c r="B9" s="6"/>
      <c r="C9" s="444"/>
      <c r="D9" s="442"/>
      <c r="E9" s="445">
        <v>1.0</v>
      </c>
      <c r="F9" s="6"/>
      <c r="G9" s="6"/>
      <c r="H9" s="6"/>
      <c r="I9" s="6"/>
      <c r="J9" s="6"/>
      <c r="K9" s="6"/>
      <c r="L9" s="6"/>
      <c r="M9" s="6"/>
      <c r="N9" s="132"/>
      <c r="O9" s="6"/>
      <c r="P9" s="6"/>
      <c r="Q9" s="435"/>
      <c r="R9" s="6"/>
      <c r="S9" s="6"/>
      <c r="T9" s="6"/>
      <c r="U9" s="6"/>
      <c r="V9" s="6"/>
      <c r="W9" s="6"/>
      <c r="X9" s="6"/>
      <c r="Y9" s="6"/>
      <c r="Z9" s="6"/>
    </row>
    <row r="10" ht="42.0" customHeight="1">
      <c r="A10" s="6"/>
      <c r="B10" s="447" t="s">
        <v>1801</v>
      </c>
      <c r="C10" s="478" t="s">
        <v>1701</v>
      </c>
      <c r="D10" s="448" t="s">
        <v>1735</v>
      </c>
      <c r="E10" s="448" t="s">
        <v>1802</v>
      </c>
      <c r="F10" s="450" t="s">
        <v>1870</v>
      </c>
      <c r="G10" s="450" t="s">
        <v>1871</v>
      </c>
      <c r="H10" s="6"/>
      <c r="I10" s="6"/>
      <c r="J10" s="6"/>
      <c r="K10" s="6"/>
      <c r="L10" s="6"/>
      <c r="M10" s="6"/>
      <c r="N10" s="6"/>
      <c r="O10" s="6"/>
      <c r="P10" s="6"/>
      <c r="Q10" s="6"/>
      <c r="R10" s="6"/>
      <c r="S10" s="6"/>
      <c r="T10" s="6"/>
      <c r="U10" s="6"/>
      <c r="V10" s="6"/>
      <c r="W10" s="6"/>
      <c r="X10" s="6"/>
      <c r="Y10" s="6"/>
      <c r="Z10" s="6"/>
    </row>
    <row r="11" ht="21.0" customHeight="1">
      <c r="A11" s="6"/>
      <c r="B11" s="447">
        <v>1.0</v>
      </c>
      <c r="C11" s="478" t="s">
        <v>1872</v>
      </c>
      <c r="D11" s="479"/>
      <c r="E11" s="479"/>
      <c r="F11" s="479"/>
      <c r="G11" s="479"/>
      <c r="H11" s="6"/>
      <c r="I11" s="6"/>
      <c r="J11" s="6"/>
      <c r="K11" s="6"/>
      <c r="L11" s="6"/>
      <c r="M11" s="6"/>
      <c r="N11" s="6"/>
      <c r="O11" s="6"/>
      <c r="P11" s="6"/>
      <c r="Q11" s="6"/>
      <c r="R11" s="6"/>
      <c r="S11" s="6"/>
      <c r="T11" s="6"/>
      <c r="U11" s="6"/>
      <c r="V11" s="6"/>
      <c r="W11" s="6"/>
      <c r="X11" s="6"/>
      <c r="Y11" s="6"/>
      <c r="Z11" s="6"/>
    </row>
    <row r="12" ht="21.0" customHeight="1">
      <c r="A12" s="6"/>
      <c r="B12" s="480"/>
      <c r="C12" s="481"/>
      <c r="D12" s="481"/>
      <c r="E12" s="481"/>
      <c r="F12" s="482"/>
      <c r="G12" s="483"/>
      <c r="H12" s="6"/>
      <c r="I12" s="6"/>
      <c r="J12" s="6"/>
      <c r="K12" s="6"/>
      <c r="L12" s="6"/>
      <c r="M12" s="6"/>
      <c r="N12" s="6"/>
      <c r="O12" s="6"/>
      <c r="P12" s="6"/>
      <c r="Q12" s="6"/>
      <c r="R12" s="6"/>
      <c r="S12" s="6"/>
      <c r="T12" s="6"/>
      <c r="U12" s="6"/>
      <c r="V12" s="6"/>
      <c r="W12" s="6"/>
      <c r="X12" s="6"/>
      <c r="Y12" s="6"/>
      <c r="Z12" s="6"/>
    </row>
    <row r="13" ht="15.75" customHeight="1" outlineLevel="1">
      <c r="A13" s="6"/>
      <c r="B13" s="478"/>
      <c r="C13" s="484" t="s">
        <v>1873</v>
      </c>
      <c r="D13" s="485"/>
      <c r="E13" s="485"/>
      <c r="F13" s="486"/>
      <c r="G13" s="487"/>
      <c r="H13" s="6"/>
      <c r="I13" s="6"/>
      <c r="J13" s="6"/>
      <c r="K13" s="6"/>
      <c r="L13" s="6"/>
      <c r="M13" s="6"/>
      <c r="N13" s="6"/>
      <c r="O13" s="6"/>
      <c r="P13" s="6"/>
      <c r="Q13" s="6"/>
      <c r="R13" s="6"/>
      <c r="S13" s="6"/>
      <c r="T13" s="6"/>
      <c r="U13" s="6"/>
      <c r="V13" s="6"/>
      <c r="W13" s="6"/>
      <c r="X13" s="6"/>
      <c r="Y13" s="6"/>
      <c r="Z13" s="6"/>
    </row>
    <row r="14" ht="15.75" customHeight="1" outlineLevel="2">
      <c r="A14" s="6"/>
      <c r="B14" s="488"/>
      <c r="C14" s="489"/>
      <c r="D14" s="490"/>
      <c r="E14" s="490"/>
      <c r="F14" s="490"/>
      <c r="G14" s="491"/>
      <c r="H14" s="6"/>
      <c r="I14" s="6"/>
      <c r="J14" s="6"/>
      <c r="K14" s="6"/>
      <c r="L14" s="6"/>
      <c r="M14" s="6"/>
      <c r="N14" s="6"/>
      <c r="O14" s="6"/>
      <c r="P14" s="6"/>
      <c r="Q14" s="6"/>
      <c r="R14" s="6"/>
      <c r="S14" s="6"/>
      <c r="T14" s="6"/>
      <c r="U14" s="6"/>
      <c r="V14" s="6"/>
      <c r="W14" s="6"/>
      <c r="X14" s="6"/>
      <c r="Y14" s="6"/>
      <c r="Z14" s="6"/>
    </row>
    <row r="15" ht="12.0" customHeight="1" outlineLevel="3">
      <c r="A15" s="6"/>
      <c r="B15" s="69" t="s">
        <v>610</v>
      </c>
      <c r="C15" s="70" t="s">
        <v>611</v>
      </c>
      <c r="D15" s="63" t="s">
        <v>612</v>
      </c>
      <c r="E15" s="63">
        <v>1.0</v>
      </c>
      <c r="F15" s="492">
        <f t="shared" ref="F15:F35" si="1">J15*1.19</f>
        <v>67588739.73</v>
      </c>
      <c r="G15" s="462">
        <f t="shared" ref="G15:G31" si="2">+F15*E15</f>
        <v>67588739.73</v>
      </c>
      <c r="H15" s="262"/>
      <c r="I15" s="6"/>
      <c r="J15" s="492">
        <v>5.679726027397261E7</v>
      </c>
      <c r="K15" s="6"/>
      <c r="L15" s="6"/>
      <c r="M15" s="6"/>
      <c r="N15" s="6"/>
      <c r="O15" s="6"/>
      <c r="P15" s="6"/>
      <c r="Q15" s="6"/>
      <c r="R15" s="6"/>
      <c r="S15" s="6"/>
      <c r="T15" s="6"/>
      <c r="U15" s="6"/>
      <c r="V15" s="6"/>
      <c r="W15" s="6"/>
      <c r="X15" s="6"/>
      <c r="Y15" s="6"/>
      <c r="Z15" s="6"/>
    </row>
    <row r="16" ht="12.0" customHeight="1" outlineLevel="3">
      <c r="A16" s="6"/>
      <c r="B16" s="69" t="s">
        <v>613</v>
      </c>
      <c r="C16" s="70" t="s">
        <v>614</v>
      </c>
      <c r="D16" s="63" t="s">
        <v>612</v>
      </c>
      <c r="E16" s="63">
        <v>2.0</v>
      </c>
      <c r="F16" s="492">
        <f t="shared" si="1"/>
        <v>2953142.119</v>
      </c>
      <c r="G16" s="462">
        <f t="shared" si="2"/>
        <v>5906284.238</v>
      </c>
      <c r="H16" s="262"/>
      <c r="I16" s="6"/>
      <c r="J16" s="492">
        <v>2481632.0328767123</v>
      </c>
      <c r="K16" s="6"/>
      <c r="L16" s="6"/>
      <c r="M16" s="6"/>
      <c r="N16" s="6"/>
      <c r="O16" s="6"/>
      <c r="P16" s="6"/>
      <c r="Q16" s="6"/>
      <c r="R16" s="6"/>
      <c r="S16" s="6"/>
      <c r="T16" s="6"/>
      <c r="U16" s="6"/>
      <c r="V16" s="6"/>
      <c r="W16" s="6"/>
      <c r="X16" s="6"/>
      <c r="Y16" s="6"/>
      <c r="Z16" s="6"/>
    </row>
    <row r="17" ht="12.0" customHeight="1" outlineLevel="3">
      <c r="A17" s="6"/>
      <c r="B17" s="69" t="s">
        <v>615</v>
      </c>
      <c r="C17" s="70" t="s">
        <v>616</v>
      </c>
      <c r="D17" s="63" t="s">
        <v>612</v>
      </c>
      <c r="E17" s="63">
        <v>2.0</v>
      </c>
      <c r="F17" s="492">
        <f t="shared" si="1"/>
        <v>2725448.745</v>
      </c>
      <c r="G17" s="462">
        <f t="shared" si="2"/>
        <v>5450897.49</v>
      </c>
      <c r="H17" s="262"/>
      <c r="I17" s="6"/>
      <c r="J17" s="492">
        <v>2290293.063013699</v>
      </c>
      <c r="K17" s="6"/>
      <c r="L17" s="6"/>
      <c r="M17" s="6"/>
      <c r="N17" s="6"/>
      <c r="O17" s="6"/>
      <c r="P17" s="6"/>
      <c r="Q17" s="6"/>
      <c r="R17" s="6"/>
      <c r="S17" s="6"/>
      <c r="T17" s="6"/>
      <c r="U17" s="6"/>
      <c r="V17" s="6"/>
      <c r="W17" s="6"/>
      <c r="X17" s="6"/>
      <c r="Y17" s="6"/>
      <c r="Z17" s="6"/>
    </row>
    <row r="18" ht="12.0" customHeight="1" outlineLevel="3">
      <c r="A18" s="6"/>
      <c r="B18" s="69" t="s">
        <v>617</v>
      </c>
      <c r="C18" s="70" t="s">
        <v>618</v>
      </c>
      <c r="D18" s="63" t="s">
        <v>612</v>
      </c>
      <c r="E18" s="63">
        <v>1.0</v>
      </c>
      <c r="F18" s="492">
        <f t="shared" si="1"/>
        <v>3193978.125</v>
      </c>
      <c r="G18" s="462">
        <f t="shared" si="2"/>
        <v>3193978.125</v>
      </c>
      <c r="H18" s="262"/>
      <c r="I18" s="6"/>
      <c r="J18" s="492">
        <v>2684015.2306849314</v>
      </c>
      <c r="K18" s="6"/>
      <c r="L18" s="6"/>
      <c r="M18" s="6"/>
      <c r="N18" s="6"/>
      <c r="O18" s="6"/>
      <c r="P18" s="6"/>
      <c r="Q18" s="6"/>
      <c r="R18" s="6"/>
      <c r="S18" s="6"/>
      <c r="T18" s="6"/>
      <c r="U18" s="6"/>
      <c r="V18" s="6"/>
      <c r="W18" s="6"/>
      <c r="X18" s="6"/>
      <c r="Y18" s="6"/>
      <c r="Z18" s="6"/>
    </row>
    <row r="19" ht="34.5" customHeight="1" outlineLevel="3">
      <c r="A19" s="6"/>
      <c r="B19" s="69" t="s">
        <v>619</v>
      </c>
      <c r="C19" s="70" t="s">
        <v>620</v>
      </c>
      <c r="D19" s="63" t="s">
        <v>612</v>
      </c>
      <c r="E19" s="63">
        <f>87+6</f>
        <v>93</v>
      </c>
      <c r="F19" s="492">
        <f t="shared" si="1"/>
        <v>728671.2329</v>
      </c>
      <c r="G19" s="462">
        <f t="shared" si="2"/>
        <v>67766424.66</v>
      </c>
      <c r="H19" s="262"/>
      <c r="I19" s="6"/>
      <c r="J19" s="492">
        <v>612328.7671232878</v>
      </c>
      <c r="K19" s="6"/>
      <c r="L19" s="6"/>
      <c r="M19" s="6"/>
      <c r="N19" s="6"/>
      <c r="O19" s="6"/>
      <c r="P19" s="6"/>
      <c r="Q19" s="6"/>
      <c r="R19" s="6"/>
      <c r="S19" s="6"/>
      <c r="T19" s="6"/>
      <c r="U19" s="6"/>
      <c r="V19" s="6"/>
      <c r="W19" s="6"/>
      <c r="X19" s="6"/>
      <c r="Y19" s="6"/>
      <c r="Z19" s="6"/>
    </row>
    <row r="20" ht="12.0" customHeight="1" outlineLevel="3">
      <c r="A20" s="6"/>
      <c r="B20" s="69" t="s">
        <v>621</v>
      </c>
      <c r="C20" s="70" t="s">
        <v>622</v>
      </c>
      <c r="D20" s="63" t="s">
        <v>612</v>
      </c>
      <c r="E20" s="63">
        <v>3.0</v>
      </c>
      <c r="F20" s="492">
        <f t="shared" si="1"/>
        <v>539412.3288</v>
      </c>
      <c r="G20" s="462">
        <f t="shared" si="2"/>
        <v>1618236.986</v>
      </c>
      <c r="H20" s="262"/>
      <c r="I20" s="6"/>
      <c r="J20" s="492">
        <v>453287.6712328767</v>
      </c>
      <c r="K20" s="6"/>
      <c r="L20" s="6"/>
      <c r="M20" s="6"/>
      <c r="N20" s="6"/>
      <c r="O20" s="6"/>
      <c r="P20" s="6"/>
      <c r="Q20" s="6"/>
      <c r="R20" s="6"/>
      <c r="S20" s="6"/>
      <c r="T20" s="6"/>
      <c r="U20" s="6"/>
      <c r="V20" s="6"/>
      <c r="W20" s="6"/>
      <c r="X20" s="6"/>
      <c r="Y20" s="6"/>
      <c r="Z20" s="6"/>
    </row>
    <row r="21" ht="12.0" customHeight="1" outlineLevel="3">
      <c r="A21" s="6"/>
      <c r="B21" s="69" t="s">
        <v>623</v>
      </c>
      <c r="C21" s="70" t="s">
        <v>624</v>
      </c>
      <c r="D21" s="63" t="s">
        <v>612</v>
      </c>
      <c r="E21" s="63">
        <v>5.0</v>
      </c>
      <c r="F21" s="492">
        <f t="shared" si="1"/>
        <v>617984.9315</v>
      </c>
      <c r="G21" s="462">
        <f t="shared" si="2"/>
        <v>3089924.658</v>
      </c>
      <c r="H21" s="262"/>
      <c r="I21" s="6"/>
      <c r="J21" s="492">
        <v>519315.0684931507</v>
      </c>
      <c r="K21" s="6"/>
      <c r="L21" s="6"/>
      <c r="M21" s="6"/>
      <c r="N21" s="6"/>
      <c r="O21" s="6"/>
      <c r="P21" s="6"/>
      <c r="Q21" s="6"/>
      <c r="R21" s="6"/>
      <c r="S21" s="6"/>
      <c r="T21" s="6"/>
      <c r="U21" s="6"/>
      <c r="V21" s="6"/>
      <c r="W21" s="6"/>
      <c r="X21" s="6"/>
      <c r="Y21" s="6"/>
      <c r="Z21" s="6"/>
    </row>
    <row r="22" ht="12.0" customHeight="1" outlineLevel="3">
      <c r="A22" s="6"/>
      <c r="B22" s="69" t="s">
        <v>625</v>
      </c>
      <c r="C22" s="70" t="s">
        <v>626</v>
      </c>
      <c r="D22" s="63" t="s">
        <v>612</v>
      </c>
      <c r="E22" s="63">
        <v>16.0</v>
      </c>
      <c r="F22" s="492">
        <f t="shared" si="1"/>
        <v>578800.5137</v>
      </c>
      <c r="G22" s="462">
        <f t="shared" si="2"/>
        <v>9260808.219</v>
      </c>
      <c r="H22" s="262"/>
      <c r="I22" s="6"/>
      <c r="J22" s="492">
        <v>486386.98630136985</v>
      </c>
      <c r="K22" s="6"/>
      <c r="L22" s="6"/>
      <c r="M22" s="6"/>
      <c r="N22" s="6"/>
      <c r="O22" s="6"/>
      <c r="P22" s="6"/>
      <c r="Q22" s="6"/>
      <c r="R22" s="6"/>
      <c r="S22" s="6"/>
      <c r="T22" s="6"/>
      <c r="U22" s="6"/>
      <c r="V22" s="6"/>
      <c r="W22" s="6"/>
      <c r="X22" s="6"/>
      <c r="Y22" s="6"/>
      <c r="Z22" s="6"/>
    </row>
    <row r="23" ht="12.0" customHeight="1" outlineLevel="3">
      <c r="A23" s="6"/>
      <c r="B23" s="69" t="s">
        <v>627</v>
      </c>
      <c r="C23" s="70" t="s">
        <v>628</v>
      </c>
      <c r="D23" s="63" t="s">
        <v>612</v>
      </c>
      <c r="E23" s="63">
        <v>32.0</v>
      </c>
      <c r="F23" s="492">
        <f t="shared" si="1"/>
        <v>729649.3151</v>
      </c>
      <c r="G23" s="462">
        <f t="shared" si="2"/>
        <v>23348778.08</v>
      </c>
      <c r="H23" s="262"/>
      <c r="I23" s="6"/>
      <c r="J23" s="492">
        <v>613150.6849315069</v>
      </c>
      <c r="K23" s="6"/>
      <c r="L23" s="6"/>
      <c r="M23" s="6"/>
      <c r="N23" s="6"/>
      <c r="O23" s="6"/>
      <c r="P23" s="6"/>
      <c r="Q23" s="6"/>
      <c r="R23" s="6"/>
      <c r="S23" s="6"/>
      <c r="T23" s="6"/>
      <c r="U23" s="6"/>
      <c r="V23" s="6"/>
      <c r="W23" s="6"/>
      <c r="X23" s="6"/>
      <c r="Y23" s="6"/>
      <c r="Z23" s="6"/>
    </row>
    <row r="24" ht="12.0" customHeight="1" outlineLevel="3">
      <c r="A24" s="6"/>
      <c r="B24" s="69" t="s">
        <v>629</v>
      </c>
      <c r="C24" s="70" t="s">
        <v>630</v>
      </c>
      <c r="D24" s="63" t="s">
        <v>612</v>
      </c>
      <c r="E24" s="63">
        <v>9.0</v>
      </c>
      <c r="F24" s="492">
        <f t="shared" si="1"/>
        <v>597445.2055</v>
      </c>
      <c r="G24" s="462">
        <f t="shared" si="2"/>
        <v>5377006.849</v>
      </c>
      <c r="H24" s="262"/>
      <c r="I24" s="6"/>
      <c r="J24" s="492">
        <v>502054.79452054796</v>
      </c>
      <c r="K24" s="6"/>
      <c r="L24" s="6"/>
      <c r="M24" s="6"/>
      <c r="N24" s="6"/>
      <c r="O24" s="6"/>
      <c r="P24" s="6"/>
      <c r="Q24" s="6"/>
      <c r="R24" s="6"/>
      <c r="S24" s="6"/>
      <c r="T24" s="6"/>
      <c r="U24" s="6"/>
      <c r="V24" s="6"/>
      <c r="W24" s="6"/>
      <c r="X24" s="6"/>
      <c r="Y24" s="6"/>
      <c r="Z24" s="6"/>
    </row>
    <row r="25" ht="34.5" customHeight="1" outlineLevel="3">
      <c r="A25" s="6"/>
      <c r="B25" s="69" t="s">
        <v>631</v>
      </c>
      <c r="C25" s="70" t="s">
        <v>632</v>
      </c>
      <c r="D25" s="63" t="s">
        <v>612</v>
      </c>
      <c r="E25" s="63">
        <v>1.0</v>
      </c>
      <c r="F25" s="492">
        <f t="shared" si="1"/>
        <v>727041.0959</v>
      </c>
      <c r="G25" s="462">
        <f t="shared" si="2"/>
        <v>727041.0959</v>
      </c>
      <c r="H25" s="262"/>
      <c r="I25" s="6"/>
      <c r="J25" s="492">
        <v>610958.904109589</v>
      </c>
      <c r="K25" s="6"/>
      <c r="L25" s="6"/>
      <c r="M25" s="6"/>
      <c r="N25" s="6"/>
      <c r="O25" s="6"/>
      <c r="P25" s="6"/>
      <c r="Q25" s="6"/>
      <c r="R25" s="6"/>
      <c r="S25" s="6"/>
      <c r="T25" s="6"/>
      <c r="U25" s="6"/>
      <c r="V25" s="6"/>
      <c r="W25" s="6"/>
      <c r="X25" s="6"/>
      <c r="Y25" s="6"/>
      <c r="Z25" s="6"/>
    </row>
    <row r="26" ht="12.0" customHeight="1" outlineLevel="3">
      <c r="A26" s="6"/>
      <c r="B26" s="69" t="s">
        <v>633</v>
      </c>
      <c r="C26" s="70" t="s">
        <v>634</v>
      </c>
      <c r="D26" s="63" t="s">
        <v>635</v>
      </c>
      <c r="E26" s="63">
        <f>1200+120</f>
        <v>1320</v>
      </c>
      <c r="F26" s="492">
        <f t="shared" si="1"/>
        <v>45047.20548</v>
      </c>
      <c r="G26" s="462">
        <f t="shared" si="2"/>
        <v>59462311.23</v>
      </c>
      <c r="H26" s="262"/>
      <c r="I26" s="6"/>
      <c r="J26" s="492">
        <v>37854.79452054795</v>
      </c>
      <c r="K26" s="6"/>
      <c r="L26" s="6"/>
      <c r="M26" s="6"/>
      <c r="N26" s="6"/>
      <c r="O26" s="6"/>
      <c r="P26" s="6"/>
      <c r="Q26" s="6"/>
      <c r="R26" s="6"/>
      <c r="S26" s="6"/>
      <c r="T26" s="6"/>
      <c r="U26" s="6"/>
      <c r="V26" s="6"/>
      <c r="W26" s="6"/>
      <c r="X26" s="6"/>
      <c r="Y26" s="6"/>
      <c r="Z26" s="6"/>
    </row>
    <row r="27" ht="12.0" customHeight="1" outlineLevel="3">
      <c r="A27" s="6"/>
      <c r="B27" s="69" t="s">
        <v>636</v>
      </c>
      <c r="C27" s="70" t="s">
        <v>637</v>
      </c>
      <c r="D27" s="63" t="s">
        <v>635</v>
      </c>
      <c r="E27" s="63">
        <v>100.0</v>
      </c>
      <c r="F27" s="492">
        <f t="shared" si="1"/>
        <v>82673.321</v>
      </c>
      <c r="G27" s="462">
        <f t="shared" si="2"/>
        <v>8267332.1</v>
      </c>
      <c r="H27" s="262"/>
      <c r="I27" s="6"/>
      <c r="J27" s="492">
        <v>69473.3789954338</v>
      </c>
      <c r="K27" s="6"/>
      <c r="L27" s="6"/>
      <c r="M27" s="6"/>
      <c r="N27" s="6"/>
      <c r="O27" s="6"/>
      <c r="P27" s="6"/>
      <c r="Q27" s="6"/>
      <c r="R27" s="6"/>
      <c r="S27" s="6"/>
      <c r="T27" s="6"/>
      <c r="U27" s="6"/>
      <c r="V27" s="6"/>
      <c r="W27" s="6"/>
      <c r="X27" s="6"/>
      <c r="Y27" s="6"/>
      <c r="Z27" s="6"/>
    </row>
    <row r="28" ht="12.0" customHeight="1" outlineLevel="3">
      <c r="A28" s="6"/>
      <c r="B28" s="69" t="s">
        <v>638</v>
      </c>
      <c r="C28" s="70" t="s">
        <v>639</v>
      </c>
      <c r="D28" s="63" t="s">
        <v>635</v>
      </c>
      <c r="E28" s="63">
        <v>65.0</v>
      </c>
      <c r="F28" s="492">
        <f t="shared" si="1"/>
        <v>20758.01948</v>
      </c>
      <c r="G28" s="462">
        <f t="shared" si="2"/>
        <v>1349271.266</v>
      </c>
      <c r="H28" s="262"/>
      <c r="I28" s="6"/>
      <c r="J28" s="492">
        <v>17443.71385083714</v>
      </c>
      <c r="K28" s="6"/>
      <c r="L28" s="6"/>
      <c r="M28" s="6"/>
      <c r="N28" s="6"/>
      <c r="O28" s="6"/>
      <c r="P28" s="6"/>
      <c r="Q28" s="6"/>
      <c r="R28" s="6"/>
      <c r="S28" s="6"/>
      <c r="T28" s="6"/>
      <c r="U28" s="6"/>
      <c r="V28" s="6"/>
      <c r="W28" s="6"/>
      <c r="X28" s="6"/>
      <c r="Y28" s="6"/>
      <c r="Z28" s="6"/>
    </row>
    <row r="29" ht="12.0" customHeight="1" outlineLevel="3">
      <c r="A29" s="6"/>
      <c r="B29" s="69" t="s">
        <v>640</v>
      </c>
      <c r="C29" s="70" t="s">
        <v>641</v>
      </c>
      <c r="D29" s="63" t="s">
        <v>635</v>
      </c>
      <c r="E29" s="63">
        <v>30.0</v>
      </c>
      <c r="F29" s="492">
        <f t="shared" si="1"/>
        <v>89888.47032</v>
      </c>
      <c r="G29" s="462">
        <f t="shared" si="2"/>
        <v>2696654.11</v>
      </c>
      <c r="H29" s="262"/>
      <c r="I29" s="6"/>
      <c r="J29" s="492">
        <v>75536.52968036529</v>
      </c>
      <c r="K29" s="6"/>
      <c r="L29" s="6"/>
      <c r="M29" s="6"/>
      <c r="N29" s="6"/>
      <c r="O29" s="6"/>
      <c r="P29" s="6"/>
      <c r="Q29" s="6"/>
      <c r="R29" s="6"/>
      <c r="S29" s="6"/>
      <c r="T29" s="6"/>
      <c r="U29" s="6"/>
      <c r="V29" s="6"/>
      <c r="W29" s="6"/>
      <c r="X29" s="6"/>
      <c r="Y29" s="6"/>
      <c r="Z29" s="6"/>
    </row>
    <row r="30" ht="12.0" customHeight="1" outlineLevel="3">
      <c r="A30" s="6"/>
      <c r="B30" s="69" t="s">
        <v>642</v>
      </c>
      <c r="C30" s="225" t="s">
        <v>643</v>
      </c>
      <c r="D30" s="63" t="s">
        <v>612</v>
      </c>
      <c r="E30" s="69">
        <f>+E26/3</f>
        <v>440</v>
      </c>
      <c r="F30" s="492">
        <f t="shared" si="1"/>
        <v>35863.0137</v>
      </c>
      <c r="G30" s="462">
        <f t="shared" si="2"/>
        <v>15779726.03</v>
      </c>
      <c r="H30" s="262"/>
      <c r="I30" s="6"/>
      <c r="J30" s="492">
        <v>30136.986301369863</v>
      </c>
      <c r="K30" s="6"/>
      <c r="L30" s="6"/>
      <c r="M30" s="6"/>
      <c r="N30" s="6"/>
      <c r="O30" s="6"/>
      <c r="P30" s="6"/>
      <c r="Q30" s="6"/>
      <c r="R30" s="6"/>
      <c r="S30" s="6"/>
      <c r="T30" s="6"/>
      <c r="U30" s="6"/>
      <c r="V30" s="6"/>
      <c r="W30" s="6"/>
      <c r="X30" s="6"/>
      <c r="Y30" s="6"/>
      <c r="Z30" s="6"/>
    </row>
    <row r="31" ht="12.0" customHeight="1" outlineLevel="3">
      <c r="A31" s="6"/>
      <c r="B31" s="69" t="s">
        <v>644</v>
      </c>
      <c r="C31" s="225" t="s">
        <v>645</v>
      </c>
      <c r="D31" s="63" t="s">
        <v>612</v>
      </c>
      <c r="E31" s="69">
        <v>34.0</v>
      </c>
      <c r="F31" s="492">
        <f t="shared" si="1"/>
        <v>58684.93151</v>
      </c>
      <c r="G31" s="462">
        <f t="shared" si="2"/>
        <v>1995287.671</v>
      </c>
      <c r="H31" s="262"/>
      <c r="I31" s="6"/>
      <c r="J31" s="492">
        <v>49315.068493150684</v>
      </c>
      <c r="K31" s="6"/>
      <c r="L31" s="6"/>
      <c r="M31" s="6"/>
      <c r="N31" s="6"/>
      <c r="O31" s="6"/>
      <c r="P31" s="6"/>
      <c r="Q31" s="6"/>
      <c r="R31" s="6"/>
      <c r="S31" s="6"/>
      <c r="T31" s="6"/>
      <c r="U31" s="6"/>
      <c r="V31" s="6"/>
      <c r="W31" s="6"/>
      <c r="X31" s="6"/>
      <c r="Y31" s="6"/>
      <c r="Z31" s="6"/>
    </row>
    <row r="32" ht="12.0" customHeight="1" outlineLevel="3">
      <c r="A32" s="6"/>
      <c r="B32" s="69" t="s">
        <v>646</v>
      </c>
      <c r="C32" s="225" t="s">
        <v>647</v>
      </c>
      <c r="D32" s="69" t="s">
        <v>635</v>
      </c>
      <c r="E32" s="69">
        <v>1102.0</v>
      </c>
      <c r="F32" s="492">
        <f t="shared" si="1"/>
        <v>13174.71368</v>
      </c>
      <c r="G32" s="462">
        <v>1.4392544352122165E7</v>
      </c>
      <c r="H32" s="262"/>
      <c r="I32" s="6"/>
      <c r="J32" s="492">
        <v>11071.187963170896</v>
      </c>
      <c r="K32" s="6"/>
      <c r="L32" s="6"/>
      <c r="M32" s="6"/>
      <c r="N32" s="6"/>
      <c r="O32" s="6"/>
      <c r="P32" s="6"/>
      <c r="Q32" s="6"/>
      <c r="R32" s="6"/>
      <c r="S32" s="6"/>
      <c r="T32" s="6"/>
      <c r="U32" s="6"/>
      <c r="V32" s="6"/>
      <c r="W32" s="6"/>
      <c r="X32" s="6"/>
      <c r="Y32" s="6"/>
      <c r="Z32" s="6"/>
    </row>
    <row r="33" ht="14.25" customHeight="1" outlineLevel="3">
      <c r="A33" s="6"/>
      <c r="B33" s="69" t="s">
        <v>648</v>
      </c>
      <c r="C33" s="70" t="s">
        <v>649</v>
      </c>
      <c r="D33" s="63" t="s">
        <v>635</v>
      </c>
      <c r="E33" s="63">
        <v>1450.0</v>
      </c>
      <c r="F33" s="492">
        <f t="shared" si="1"/>
        <v>11199.8428</v>
      </c>
      <c r="G33" s="462">
        <f t="shared" ref="G33:G35" si="3">+F33*E33</f>
        <v>16239772.06</v>
      </c>
      <c r="H33" s="262"/>
      <c r="I33" s="6"/>
      <c r="J33" s="492">
        <v>9411.63260723108</v>
      </c>
      <c r="K33" s="6"/>
      <c r="L33" s="6"/>
      <c r="M33" s="6"/>
      <c r="N33" s="6"/>
      <c r="O33" s="6"/>
      <c r="P33" s="6"/>
      <c r="Q33" s="6"/>
      <c r="R33" s="6"/>
      <c r="S33" s="6"/>
      <c r="T33" s="6"/>
      <c r="U33" s="6"/>
      <c r="V33" s="6"/>
      <c r="W33" s="6"/>
      <c r="X33" s="6"/>
      <c r="Y33" s="6"/>
      <c r="Z33" s="6"/>
    </row>
    <row r="34" ht="12.0" customHeight="1" outlineLevel="3">
      <c r="A34" s="6"/>
      <c r="B34" s="69" t="s">
        <v>650</v>
      </c>
      <c r="C34" s="70" t="s">
        <v>651</v>
      </c>
      <c r="D34" s="63" t="s">
        <v>635</v>
      </c>
      <c r="E34" s="63">
        <v>1152.0</v>
      </c>
      <c r="F34" s="492">
        <f t="shared" si="1"/>
        <v>11627.41972</v>
      </c>
      <c r="G34" s="462">
        <f t="shared" si="3"/>
        <v>13394787.51</v>
      </c>
      <c r="H34" s="262"/>
      <c r="I34" s="6"/>
      <c r="J34" s="492">
        <v>9770.940938693017</v>
      </c>
      <c r="K34" s="6"/>
      <c r="L34" s="6"/>
      <c r="M34" s="6"/>
      <c r="N34" s="6"/>
      <c r="O34" s="6"/>
      <c r="P34" s="6"/>
      <c r="Q34" s="6"/>
      <c r="R34" s="6"/>
      <c r="S34" s="6"/>
      <c r="T34" s="6"/>
      <c r="U34" s="6"/>
      <c r="V34" s="6"/>
      <c r="W34" s="6"/>
      <c r="X34" s="6"/>
      <c r="Y34" s="6"/>
      <c r="Z34" s="6"/>
    </row>
    <row r="35" ht="12.0" customHeight="1" outlineLevel="3">
      <c r="A35" s="6"/>
      <c r="B35" s="69" t="s">
        <v>652</v>
      </c>
      <c r="C35" s="70" t="s">
        <v>653</v>
      </c>
      <c r="D35" s="63" t="s">
        <v>635</v>
      </c>
      <c r="E35" s="63">
        <v>150.0</v>
      </c>
      <c r="F35" s="492">
        <f t="shared" si="1"/>
        <v>30375.9726</v>
      </c>
      <c r="G35" s="462">
        <f t="shared" si="3"/>
        <v>4556395.89</v>
      </c>
      <c r="H35" s="262"/>
      <c r="I35" s="6"/>
      <c r="J35" s="492">
        <v>25526.027397260274</v>
      </c>
      <c r="K35" s="6"/>
      <c r="L35" s="6"/>
      <c r="M35" s="6"/>
      <c r="N35" s="6"/>
      <c r="O35" s="6"/>
      <c r="P35" s="6"/>
      <c r="Q35" s="6"/>
      <c r="R35" s="6"/>
      <c r="S35" s="6"/>
      <c r="T35" s="6"/>
      <c r="U35" s="6"/>
      <c r="V35" s="6"/>
      <c r="W35" s="6"/>
      <c r="X35" s="6"/>
      <c r="Y35" s="6"/>
      <c r="Z35" s="6"/>
    </row>
    <row r="36" ht="12.0" customHeight="1">
      <c r="A36" s="6"/>
      <c r="B36" s="493" t="s">
        <v>1730</v>
      </c>
      <c r="C36" s="470"/>
      <c r="D36" s="470"/>
      <c r="E36" s="470"/>
      <c r="F36" s="494"/>
      <c r="G36" s="495">
        <f>+SUM(G15:G35)</f>
        <v>331462202.4</v>
      </c>
      <c r="H36" s="6"/>
      <c r="I36" s="6"/>
      <c r="J36" s="6"/>
      <c r="K36" s="6"/>
      <c r="L36" s="6"/>
      <c r="M36" s="6"/>
      <c r="N36" s="6"/>
      <c r="O36" s="6"/>
      <c r="P36" s="6"/>
      <c r="Q36" s="6"/>
      <c r="R36" s="6"/>
      <c r="S36" s="6"/>
      <c r="T36" s="6"/>
      <c r="U36" s="6"/>
      <c r="V36" s="6"/>
      <c r="W36" s="6"/>
      <c r="X36" s="6"/>
      <c r="Y36" s="6"/>
      <c r="Z36" s="6"/>
    </row>
    <row r="37" ht="12.0" customHeight="1">
      <c r="A37" s="6"/>
      <c r="B37" s="366" t="s">
        <v>1860</v>
      </c>
      <c r="C37" s="6"/>
      <c r="D37" s="6"/>
      <c r="E37" s="6"/>
      <c r="F37" s="6"/>
      <c r="G37" s="6"/>
      <c r="H37" s="6"/>
      <c r="I37" s="6"/>
      <c r="J37" s="6"/>
      <c r="K37" s="6"/>
      <c r="L37" s="6"/>
      <c r="M37" s="6"/>
      <c r="N37" s="6"/>
      <c r="O37" s="6"/>
      <c r="P37" s="6"/>
      <c r="Q37" s="6"/>
      <c r="R37" s="6"/>
      <c r="S37" s="6"/>
      <c r="T37" s="6"/>
      <c r="U37" s="6"/>
      <c r="V37" s="6"/>
      <c r="W37" s="6"/>
      <c r="X37" s="6"/>
      <c r="Y37" s="6"/>
      <c r="Z37" s="6"/>
    </row>
    <row r="38" ht="12.0" customHeight="1">
      <c r="A38" s="6"/>
      <c r="B38" s="7" t="s">
        <v>1861</v>
      </c>
      <c r="C38" s="132"/>
      <c r="F38" s="6"/>
      <c r="G38" s="6"/>
      <c r="H38" s="6"/>
      <c r="I38" s="6"/>
      <c r="J38" s="6"/>
      <c r="K38" s="6"/>
      <c r="L38" s="6"/>
      <c r="M38" s="6"/>
      <c r="N38" s="6"/>
      <c r="O38" s="6"/>
      <c r="P38" s="6"/>
      <c r="Q38" s="6"/>
      <c r="R38" s="6"/>
      <c r="S38" s="6"/>
      <c r="T38" s="6"/>
      <c r="U38" s="6"/>
      <c r="V38" s="6"/>
      <c r="W38" s="6"/>
      <c r="X38" s="6"/>
      <c r="Y38" s="6"/>
      <c r="Z38" s="6"/>
    </row>
    <row r="39" ht="14.25" customHeight="1">
      <c r="A39" s="6"/>
      <c r="B39" s="9"/>
      <c r="C39" s="10"/>
      <c r="D39" s="10"/>
      <c r="E39" s="9"/>
      <c r="F39" s="6"/>
      <c r="G39" s="6"/>
      <c r="H39" s="6"/>
      <c r="I39" s="6"/>
      <c r="J39" s="6"/>
      <c r="K39" s="6"/>
      <c r="L39" s="6"/>
      <c r="M39" s="6"/>
      <c r="N39" s="6"/>
      <c r="O39" s="6"/>
      <c r="P39" s="6"/>
      <c r="Q39" s="6"/>
      <c r="R39" s="6"/>
      <c r="S39" s="6"/>
      <c r="T39" s="6"/>
      <c r="U39" s="6"/>
      <c r="V39" s="6"/>
      <c r="W39" s="6"/>
      <c r="X39" s="6"/>
      <c r="Y39" s="6"/>
      <c r="Z39" s="6"/>
    </row>
    <row r="40" ht="12.0" customHeight="1">
      <c r="A40" s="6"/>
      <c r="B40" s="369" t="s">
        <v>1862</v>
      </c>
      <c r="C40" s="9"/>
      <c r="D40" s="9"/>
      <c r="E40" s="9"/>
      <c r="F40" s="6"/>
      <c r="G40" s="6"/>
      <c r="H40" s="6"/>
      <c r="I40" s="6"/>
      <c r="J40" s="6"/>
      <c r="K40" s="6"/>
      <c r="L40" s="6"/>
      <c r="M40" s="6"/>
      <c r="N40" s="6"/>
      <c r="O40" s="6"/>
      <c r="P40" s="6"/>
      <c r="Q40" s="6"/>
      <c r="R40" s="6"/>
      <c r="S40" s="6"/>
      <c r="T40" s="6"/>
      <c r="U40" s="6"/>
      <c r="V40" s="6"/>
      <c r="W40" s="6"/>
      <c r="X40" s="6"/>
      <c r="Y40" s="6"/>
      <c r="Z40" s="6"/>
    </row>
    <row r="41" ht="12.0" customHeight="1">
      <c r="A41" s="6"/>
      <c r="B41" s="369"/>
      <c r="C41" s="9"/>
      <c r="D41" s="9"/>
      <c r="E41" s="9"/>
      <c r="F41" s="6"/>
      <c r="G41" s="6"/>
      <c r="H41" s="6"/>
      <c r="I41" s="6"/>
      <c r="J41" s="6"/>
      <c r="K41" s="6"/>
      <c r="L41" s="6"/>
      <c r="M41" s="6"/>
      <c r="N41" s="6"/>
      <c r="O41" s="6"/>
      <c r="P41" s="6"/>
      <c r="Q41" s="6"/>
      <c r="R41" s="6"/>
      <c r="S41" s="6"/>
      <c r="T41" s="6"/>
      <c r="U41" s="6"/>
      <c r="V41" s="6"/>
      <c r="W41" s="6"/>
      <c r="X41" s="6"/>
      <c r="Y41" s="6"/>
      <c r="Z41" s="6"/>
    </row>
    <row r="42" ht="12.0" customHeight="1">
      <c r="A42" s="6"/>
      <c r="B42" s="366" t="s">
        <v>1863</v>
      </c>
      <c r="C42" s="9"/>
      <c r="D42" s="9"/>
      <c r="E42" s="9"/>
      <c r="F42" s="6"/>
      <c r="G42" s="6"/>
      <c r="H42" s="6"/>
      <c r="I42" s="6"/>
      <c r="J42" s="6"/>
      <c r="K42" s="6"/>
      <c r="L42" s="6"/>
      <c r="M42" s="6"/>
      <c r="N42" s="6"/>
      <c r="O42" s="6"/>
      <c r="P42" s="6"/>
      <c r="Q42" s="6"/>
      <c r="R42" s="6"/>
      <c r="S42" s="6"/>
      <c r="T42" s="6"/>
      <c r="U42" s="6"/>
      <c r="V42" s="6"/>
      <c r="W42" s="6"/>
      <c r="X42" s="6"/>
      <c r="Y42" s="6"/>
      <c r="Z42" s="6"/>
    </row>
    <row r="43" ht="12.0" customHeight="1">
      <c r="A43" s="6"/>
      <c r="B43" s="6" t="s">
        <v>1874</v>
      </c>
      <c r="C43" s="6"/>
      <c r="D43" s="7"/>
      <c r="E43" s="6"/>
      <c r="F43" s="6"/>
      <c r="G43" s="6"/>
      <c r="H43" s="6"/>
      <c r="I43" s="6"/>
      <c r="J43" s="6"/>
      <c r="K43" s="6"/>
      <c r="L43" s="6"/>
      <c r="M43" s="6"/>
      <c r="N43" s="6"/>
      <c r="O43" s="6"/>
      <c r="P43" s="6"/>
      <c r="Q43" s="6"/>
      <c r="R43" s="6"/>
      <c r="S43" s="6"/>
      <c r="T43" s="6"/>
      <c r="U43" s="6"/>
      <c r="V43" s="6"/>
      <c r="W43" s="6"/>
      <c r="X43" s="6"/>
      <c r="Y43" s="6"/>
      <c r="Z43" s="6"/>
    </row>
    <row r="44" ht="12.0" customHeight="1">
      <c r="A44" s="6"/>
      <c r="B44" s="366" t="s">
        <v>1865</v>
      </c>
      <c r="C44" s="6"/>
      <c r="D44" s="7"/>
      <c r="E44" s="6"/>
      <c r="F44" s="6"/>
      <c r="G44" s="6"/>
      <c r="H44" s="6"/>
      <c r="I44" s="6"/>
      <c r="J44" s="6"/>
      <c r="K44" s="6"/>
      <c r="L44" s="6"/>
      <c r="M44" s="6"/>
      <c r="N44" s="6"/>
      <c r="O44" s="6"/>
      <c r="P44" s="6"/>
      <c r="Q44" s="6"/>
      <c r="R44" s="6"/>
      <c r="S44" s="6"/>
      <c r="T44" s="6"/>
      <c r="U44" s="6"/>
      <c r="V44" s="6"/>
      <c r="W44" s="6"/>
      <c r="X44" s="6"/>
      <c r="Y44" s="6"/>
      <c r="Z44" s="6"/>
    </row>
    <row r="45" ht="12.0" customHeight="1">
      <c r="A45" s="6"/>
      <c r="B45" s="132" t="s">
        <v>1875</v>
      </c>
      <c r="C45" s="6"/>
      <c r="D45" s="7"/>
      <c r="E45" s="6"/>
      <c r="F45" s="6"/>
      <c r="G45" s="6"/>
      <c r="H45" s="6"/>
      <c r="I45" s="6"/>
      <c r="J45" s="6"/>
      <c r="K45" s="6"/>
      <c r="L45" s="6"/>
      <c r="M45" s="6"/>
      <c r="N45" s="6"/>
      <c r="O45" s="6"/>
      <c r="P45" s="6"/>
      <c r="Q45" s="6"/>
      <c r="R45" s="6"/>
      <c r="S45" s="6"/>
      <c r="T45" s="6"/>
      <c r="U45" s="6"/>
      <c r="V45" s="6"/>
      <c r="W45" s="6"/>
      <c r="X45" s="6"/>
      <c r="Y45" s="6"/>
      <c r="Z45" s="6"/>
    </row>
    <row r="46" ht="12.0" customHeight="1">
      <c r="A46" s="6"/>
      <c r="B46" s="477" t="s">
        <v>1876</v>
      </c>
      <c r="C46" s="6"/>
      <c r="D46" s="7"/>
      <c r="E46" s="6"/>
      <c r="F46" s="6"/>
      <c r="G46" s="6"/>
      <c r="H46" s="6"/>
      <c r="I46" s="6"/>
      <c r="J46" s="6"/>
      <c r="K46" s="6"/>
      <c r="L46" s="6"/>
      <c r="M46" s="6"/>
      <c r="N46" s="6"/>
      <c r="O46" s="6"/>
      <c r="P46" s="6"/>
      <c r="Q46" s="6"/>
      <c r="R46" s="6"/>
      <c r="S46" s="6"/>
      <c r="T46" s="6"/>
      <c r="U46" s="6"/>
      <c r="V46" s="6"/>
      <c r="W46" s="6"/>
      <c r="X46" s="6"/>
      <c r="Y46" s="6"/>
      <c r="Z46" s="6"/>
    </row>
    <row r="47" ht="12.0" customHeight="1">
      <c r="A47" s="476"/>
      <c r="B47" s="132" t="s">
        <v>1869</v>
      </c>
      <c r="C47" s="6"/>
      <c r="D47" s="7"/>
      <c r="E47" s="6"/>
      <c r="F47" s="6"/>
      <c r="G47" s="6"/>
      <c r="H47" s="6"/>
      <c r="I47" s="6"/>
      <c r="J47" s="6"/>
      <c r="K47" s="6"/>
      <c r="L47" s="6"/>
      <c r="M47" s="6"/>
      <c r="N47" s="6"/>
      <c r="O47" s="6"/>
      <c r="P47" s="6"/>
      <c r="Q47" s="6"/>
      <c r="R47" s="476"/>
      <c r="S47" s="476"/>
      <c r="T47" s="476"/>
      <c r="U47" s="476"/>
      <c r="V47" s="476"/>
      <c r="W47" s="476"/>
      <c r="X47" s="476"/>
      <c r="Y47" s="476"/>
      <c r="Z47" s="476"/>
    </row>
    <row r="48" ht="12.0" customHeight="1">
      <c r="A48" s="6"/>
      <c r="B48" s="6"/>
      <c r="C48" s="6"/>
      <c r="D48" s="7"/>
      <c r="E48" s="6"/>
      <c r="F48" s="6"/>
      <c r="G48" s="6"/>
      <c r="H48" s="6"/>
      <c r="I48" s="6"/>
      <c r="J48" s="6"/>
      <c r="K48" s="6"/>
      <c r="L48" s="6"/>
      <c r="M48" s="6"/>
      <c r="N48" s="6"/>
      <c r="O48" s="6"/>
      <c r="P48" s="6"/>
      <c r="Q48" s="6"/>
      <c r="R48" s="6"/>
      <c r="S48" s="6"/>
      <c r="T48" s="6"/>
      <c r="U48" s="6"/>
      <c r="V48" s="6"/>
      <c r="W48" s="6"/>
      <c r="X48" s="6"/>
      <c r="Y48" s="6"/>
      <c r="Z48" s="6"/>
    </row>
    <row r="49" ht="12.0" customHeight="1">
      <c r="A49" s="6"/>
      <c r="B49" s="6"/>
      <c r="C49" s="6"/>
      <c r="D49" s="7"/>
      <c r="E49" s="6"/>
      <c r="F49" s="6"/>
      <c r="G49" s="6"/>
      <c r="H49" s="6"/>
      <c r="I49" s="6"/>
      <c r="J49" s="6"/>
      <c r="K49" s="6"/>
      <c r="L49" s="6"/>
      <c r="M49" s="6"/>
      <c r="N49" s="6"/>
      <c r="O49" s="6"/>
      <c r="P49" s="6"/>
      <c r="Q49" s="6"/>
      <c r="R49" s="6"/>
      <c r="S49" s="6"/>
      <c r="T49" s="6"/>
      <c r="U49" s="6"/>
      <c r="V49" s="6"/>
      <c r="W49" s="6"/>
      <c r="X49" s="6"/>
      <c r="Y49" s="6"/>
      <c r="Z49" s="6"/>
    </row>
    <row r="50" ht="12.0" customHeight="1">
      <c r="A50" s="6"/>
      <c r="B50" s="6"/>
      <c r="C50" s="6"/>
      <c r="D50" s="7"/>
      <c r="E50" s="6"/>
      <c r="F50" s="6"/>
      <c r="G50" s="6"/>
      <c r="H50" s="6"/>
      <c r="I50" s="6"/>
      <c r="J50" s="6"/>
      <c r="K50" s="6"/>
      <c r="L50" s="6"/>
      <c r="M50" s="6"/>
      <c r="N50" s="6"/>
      <c r="O50" s="6"/>
      <c r="P50" s="6"/>
      <c r="Q50" s="6"/>
      <c r="R50" s="6"/>
      <c r="S50" s="6"/>
      <c r="T50" s="6"/>
      <c r="U50" s="6"/>
      <c r="V50" s="6"/>
      <c r="W50" s="6"/>
      <c r="X50" s="6"/>
      <c r="Y50" s="6"/>
      <c r="Z50" s="6"/>
    </row>
    <row r="51" ht="12.0" customHeight="1">
      <c r="A51" s="6"/>
      <c r="B51" s="6"/>
      <c r="C51" s="6"/>
      <c r="D51" s="7"/>
      <c r="E51" s="6"/>
      <c r="F51" s="6"/>
      <c r="G51" s="6"/>
      <c r="H51" s="6"/>
      <c r="I51" s="6"/>
      <c r="J51" s="6"/>
      <c r="K51" s="6"/>
      <c r="L51" s="6"/>
      <c r="M51" s="6"/>
      <c r="N51" s="6"/>
      <c r="O51" s="6"/>
      <c r="P51" s="6"/>
      <c r="Q51" s="6"/>
      <c r="R51" s="6"/>
      <c r="S51" s="6"/>
      <c r="T51" s="6"/>
      <c r="U51" s="6"/>
      <c r="V51" s="6"/>
      <c r="W51" s="6"/>
      <c r="X51" s="6"/>
      <c r="Y51" s="6"/>
      <c r="Z51" s="6"/>
    </row>
    <row r="52" ht="12.0" customHeight="1">
      <c r="A52" s="6"/>
      <c r="B52" s="6"/>
      <c r="C52" s="6"/>
      <c r="D52" s="7"/>
      <c r="E52" s="6"/>
      <c r="F52" s="6"/>
      <c r="G52" s="6"/>
      <c r="H52" s="6"/>
      <c r="I52" s="6"/>
      <c r="J52" s="6"/>
      <c r="K52" s="6"/>
      <c r="L52" s="6"/>
      <c r="M52" s="6"/>
      <c r="N52" s="6"/>
      <c r="O52" s="6"/>
      <c r="P52" s="6"/>
      <c r="Q52" s="6"/>
      <c r="R52" s="6"/>
      <c r="S52" s="6"/>
      <c r="T52" s="6"/>
      <c r="U52" s="6"/>
      <c r="V52" s="6"/>
      <c r="W52" s="6"/>
      <c r="X52" s="6"/>
      <c r="Y52" s="6"/>
      <c r="Z52" s="6"/>
    </row>
    <row r="53" ht="12.0" customHeight="1">
      <c r="A53" s="6"/>
      <c r="B53" s="6"/>
      <c r="C53" s="6"/>
      <c r="D53" s="7"/>
      <c r="E53" s="6"/>
      <c r="F53" s="6"/>
      <c r="G53" s="6"/>
      <c r="H53" s="6"/>
      <c r="I53" s="6"/>
      <c r="J53" s="6"/>
      <c r="K53" s="6"/>
      <c r="L53" s="6"/>
      <c r="M53" s="6"/>
      <c r="N53" s="6"/>
      <c r="O53" s="6"/>
      <c r="P53" s="6"/>
      <c r="Q53" s="6"/>
      <c r="R53" s="6"/>
      <c r="S53" s="6"/>
      <c r="T53" s="6"/>
      <c r="U53" s="6"/>
      <c r="V53" s="6"/>
      <c r="W53" s="6"/>
      <c r="X53" s="6"/>
      <c r="Y53" s="6"/>
      <c r="Z53" s="6"/>
    </row>
    <row r="54" ht="12.0" customHeight="1">
      <c r="A54" s="6"/>
      <c r="B54" s="6"/>
      <c r="C54" s="6"/>
      <c r="D54" s="7"/>
      <c r="E54" s="6"/>
      <c r="F54" s="6"/>
      <c r="G54" s="6"/>
      <c r="H54" s="6"/>
      <c r="I54" s="6"/>
      <c r="J54" s="6"/>
      <c r="K54" s="6"/>
      <c r="L54" s="6"/>
      <c r="M54" s="6"/>
      <c r="N54" s="6"/>
      <c r="O54" s="6"/>
      <c r="P54" s="6"/>
      <c r="Q54" s="6"/>
      <c r="R54" s="6"/>
      <c r="S54" s="6"/>
      <c r="T54" s="6"/>
      <c r="U54" s="6"/>
      <c r="V54" s="6"/>
      <c r="W54" s="6"/>
      <c r="X54" s="6"/>
      <c r="Y54" s="6"/>
      <c r="Z54" s="6"/>
    </row>
    <row r="55" ht="12.0" customHeight="1">
      <c r="A55" s="6"/>
      <c r="B55" s="6"/>
      <c r="C55" s="6"/>
      <c r="D55" s="7"/>
      <c r="E55" s="6"/>
      <c r="F55" s="6"/>
      <c r="G55" s="6"/>
      <c r="H55" s="6"/>
      <c r="I55" s="6"/>
      <c r="J55" s="6"/>
      <c r="K55" s="6"/>
      <c r="L55" s="6"/>
      <c r="M55" s="6"/>
      <c r="N55" s="6"/>
      <c r="O55" s="6"/>
      <c r="P55" s="6"/>
      <c r="Q55" s="6"/>
      <c r="R55" s="6"/>
      <c r="S55" s="6"/>
      <c r="T55" s="6"/>
      <c r="U55" s="6"/>
      <c r="V55" s="6"/>
      <c r="W55" s="6"/>
      <c r="X55" s="6"/>
      <c r="Y55" s="6"/>
      <c r="Z55" s="6"/>
    </row>
    <row r="56" ht="12.0" customHeight="1">
      <c r="A56" s="6"/>
      <c r="B56" s="6"/>
      <c r="C56" s="6"/>
      <c r="D56" s="7"/>
      <c r="E56" s="6"/>
      <c r="F56" s="6"/>
      <c r="G56" s="6"/>
      <c r="H56" s="6"/>
      <c r="I56" s="6"/>
      <c r="J56" s="6"/>
      <c r="K56" s="6"/>
      <c r="L56" s="6"/>
      <c r="M56" s="6"/>
      <c r="N56" s="6"/>
      <c r="O56" s="6"/>
      <c r="P56" s="6"/>
      <c r="Q56" s="6"/>
      <c r="R56" s="6"/>
      <c r="S56" s="6"/>
      <c r="T56" s="6"/>
      <c r="U56" s="6"/>
      <c r="V56" s="6"/>
      <c r="W56" s="6"/>
      <c r="X56" s="6"/>
      <c r="Y56" s="6"/>
      <c r="Z56" s="6"/>
    </row>
    <row r="57" ht="12.0" customHeight="1">
      <c r="A57" s="6"/>
      <c r="B57" s="6"/>
      <c r="C57" s="6"/>
      <c r="D57" s="7"/>
      <c r="E57" s="6"/>
      <c r="F57" s="6"/>
      <c r="G57" s="6"/>
      <c r="H57" s="6"/>
      <c r="I57" s="6"/>
      <c r="J57" s="6"/>
      <c r="K57" s="6"/>
      <c r="L57" s="6"/>
      <c r="M57" s="6"/>
      <c r="N57" s="6"/>
      <c r="O57" s="6"/>
      <c r="P57" s="6"/>
      <c r="Q57" s="6"/>
      <c r="R57" s="6"/>
      <c r="S57" s="6"/>
      <c r="T57" s="6"/>
      <c r="U57" s="6"/>
      <c r="V57" s="6"/>
      <c r="W57" s="6"/>
      <c r="X57" s="6"/>
      <c r="Y57" s="6"/>
      <c r="Z57" s="6"/>
    </row>
    <row r="58" ht="12.0" customHeight="1">
      <c r="A58" s="6"/>
      <c r="B58" s="6"/>
      <c r="C58" s="6"/>
      <c r="D58" s="7"/>
      <c r="E58" s="6"/>
      <c r="F58" s="6"/>
      <c r="G58" s="6"/>
      <c r="H58" s="6"/>
      <c r="I58" s="6"/>
      <c r="J58" s="6"/>
      <c r="K58" s="6"/>
      <c r="L58" s="6"/>
      <c r="M58" s="6"/>
      <c r="N58" s="6"/>
      <c r="O58" s="6"/>
      <c r="P58" s="6"/>
      <c r="Q58" s="6"/>
      <c r="R58" s="6"/>
      <c r="S58" s="6"/>
      <c r="T58" s="6"/>
      <c r="U58" s="6"/>
      <c r="V58" s="6"/>
      <c r="W58" s="6"/>
      <c r="X58" s="6"/>
      <c r="Y58" s="6"/>
      <c r="Z58" s="6"/>
    </row>
    <row r="59" ht="12.0" customHeight="1">
      <c r="A59" s="6"/>
      <c r="B59" s="6"/>
      <c r="C59" s="6"/>
      <c r="D59" s="7"/>
      <c r="E59" s="6"/>
      <c r="F59" s="6"/>
      <c r="G59" s="6"/>
      <c r="H59" s="6"/>
      <c r="I59" s="6"/>
      <c r="J59" s="6"/>
      <c r="K59" s="6"/>
      <c r="L59" s="6"/>
      <c r="M59" s="6"/>
      <c r="N59" s="6"/>
      <c r="O59" s="6"/>
      <c r="P59" s="6"/>
      <c r="Q59" s="6"/>
      <c r="R59" s="6"/>
      <c r="S59" s="6"/>
      <c r="T59" s="6"/>
      <c r="U59" s="6"/>
      <c r="V59" s="6"/>
      <c r="W59" s="6"/>
      <c r="X59" s="6"/>
      <c r="Y59" s="6"/>
      <c r="Z59" s="6"/>
    </row>
    <row r="60" ht="12.0" customHeight="1">
      <c r="A60" s="6"/>
      <c r="B60" s="6"/>
      <c r="C60" s="6"/>
      <c r="D60" s="7"/>
      <c r="E60" s="6"/>
      <c r="F60" s="6"/>
      <c r="G60" s="6"/>
      <c r="H60" s="6"/>
      <c r="I60" s="6"/>
      <c r="J60" s="6"/>
      <c r="K60" s="6"/>
      <c r="L60" s="6"/>
      <c r="M60" s="6"/>
      <c r="N60" s="6"/>
      <c r="O60" s="6"/>
      <c r="P60" s="6"/>
      <c r="Q60" s="6"/>
      <c r="R60" s="6"/>
      <c r="S60" s="6"/>
      <c r="T60" s="6"/>
      <c r="U60" s="6"/>
      <c r="V60" s="6"/>
      <c r="W60" s="6"/>
      <c r="X60" s="6"/>
      <c r="Y60" s="6"/>
      <c r="Z60" s="6"/>
    </row>
    <row r="61" ht="12.0" customHeight="1">
      <c r="A61" s="6"/>
      <c r="B61" s="6"/>
      <c r="C61" s="6"/>
      <c r="D61" s="7"/>
      <c r="E61" s="6"/>
      <c r="F61" s="6"/>
      <c r="G61" s="6"/>
      <c r="H61" s="6"/>
      <c r="I61" s="6"/>
      <c r="J61" s="6"/>
      <c r="K61" s="6"/>
      <c r="L61" s="6"/>
      <c r="M61" s="6"/>
      <c r="N61" s="6"/>
      <c r="O61" s="6"/>
      <c r="P61" s="6"/>
      <c r="Q61" s="6"/>
      <c r="R61" s="6"/>
      <c r="S61" s="6"/>
      <c r="T61" s="6"/>
      <c r="U61" s="6"/>
      <c r="V61" s="6"/>
      <c r="W61" s="6"/>
      <c r="X61" s="6"/>
      <c r="Y61" s="6"/>
      <c r="Z61" s="6"/>
    </row>
    <row r="62" ht="12.0" customHeight="1">
      <c r="A62" s="6"/>
      <c r="B62" s="6"/>
      <c r="C62" s="6"/>
      <c r="D62" s="7"/>
      <c r="E62" s="6"/>
      <c r="F62" s="6"/>
      <c r="G62" s="6"/>
      <c r="H62" s="6"/>
      <c r="I62" s="6"/>
      <c r="J62" s="6"/>
      <c r="K62" s="6"/>
      <c r="L62" s="6"/>
      <c r="M62" s="6"/>
      <c r="N62" s="6"/>
      <c r="O62" s="6"/>
      <c r="P62" s="6"/>
      <c r="Q62" s="6"/>
      <c r="R62" s="6"/>
      <c r="S62" s="6"/>
      <c r="T62" s="6"/>
      <c r="U62" s="6"/>
      <c r="V62" s="6"/>
      <c r="W62" s="6"/>
      <c r="X62" s="6"/>
      <c r="Y62" s="6"/>
      <c r="Z62" s="6"/>
    </row>
    <row r="63" ht="12.0" customHeight="1">
      <c r="A63" s="6"/>
      <c r="B63" s="6"/>
      <c r="C63" s="6"/>
      <c r="D63" s="7"/>
      <c r="E63" s="6"/>
      <c r="F63" s="6"/>
      <c r="G63" s="6"/>
      <c r="H63" s="6"/>
      <c r="I63" s="6"/>
      <c r="J63" s="6"/>
      <c r="K63" s="6"/>
      <c r="L63" s="6"/>
      <c r="M63" s="6"/>
      <c r="N63" s="6"/>
      <c r="O63" s="6"/>
      <c r="P63" s="6"/>
      <c r="Q63" s="6"/>
      <c r="R63" s="6"/>
      <c r="S63" s="6"/>
      <c r="T63" s="6"/>
      <c r="U63" s="6"/>
      <c r="V63" s="6"/>
      <c r="W63" s="6"/>
      <c r="X63" s="6"/>
      <c r="Y63" s="6"/>
      <c r="Z63" s="6"/>
    </row>
    <row r="64" ht="12.0" customHeight="1">
      <c r="A64" s="6"/>
      <c r="B64" s="6"/>
      <c r="C64" s="6"/>
      <c r="D64" s="7"/>
      <c r="E64" s="6"/>
      <c r="F64" s="6"/>
      <c r="G64" s="6"/>
      <c r="H64" s="6"/>
      <c r="I64" s="6"/>
      <c r="J64" s="6"/>
      <c r="K64" s="6"/>
      <c r="L64" s="6"/>
      <c r="M64" s="6"/>
      <c r="N64" s="6"/>
      <c r="O64" s="6"/>
      <c r="P64" s="6"/>
      <c r="Q64" s="6"/>
      <c r="R64" s="6"/>
      <c r="S64" s="6"/>
      <c r="T64" s="6"/>
      <c r="U64" s="6"/>
      <c r="V64" s="6"/>
      <c r="W64" s="6"/>
      <c r="X64" s="6"/>
      <c r="Y64" s="6"/>
      <c r="Z64" s="6"/>
    </row>
    <row r="65" ht="12.0" customHeight="1">
      <c r="A65" s="6"/>
      <c r="B65" s="6"/>
      <c r="C65" s="6"/>
      <c r="D65" s="7"/>
      <c r="E65" s="6"/>
      <c r="F65" s="6"/>
      <c r="G65" s="6"/>
      <c r="H65" s="6"/>
      <c r="I65" s="6"/>
      <c r="J65" s="6"/>
      <c r="K65" s="6"/>
      <c r="L65" s="6"/>
      <c r="M65" s="6"/>
      <c r="N65" s="6"/>
      <c r="O65" s="6"/>
      <c r="P65" s="6"/>
      <c r="Q65" s="6"/>
      <c r="R65" s="6"/>
      <c r="S65" s="6"/>
      <c r="T65" s="6"/>
      <c r="U65" s="6"/>
      <c r="V65" s="6"/>
      <c r="W65" s="6"/>
      <c r="X65" s="6"/>
      <c r="Y65" s="6"/>
      <c r="Z65" s="6"/>
    </row>
    <row r="66" ht="12.0" customHeight="1">
      <c r="A66" s="6"/>
      <c r="B66" s="6"/>
      <c r="C66" s="6"/>
      <c r="D66" s="7"/>
      <c r="E66" s="6"/>
      <c r="F66" s="6"/>
      <c r="G66" s="6"/>
      <c r="H66" s="6"/>
      <c r="I66" s="6"/>
      <c r="J66" s="6"/>
      <c r="K66" s="6"/>
      <c r="L66" s="6"/>
      <c r="M66" s="6"/>
      <c r="N66" s="6"/>
      <c r="O66" s="6"/>
      <c r="P66" s="6"/>
      <c r="Q66" s="6"/>
      <c r="R66" s="6"/>
      <c r="S66" s="6"/>
      <c r="T66" s="6"/>
      <c r="U66" s="6"/>
      <c r="V66" s="6"/>
      <c r="W66" s="6"/>
      <c r="X66" s="6"/>
      <c r="Y66" s="6"/>
      <c r="Z66" s="6"/>
    </row>
    <row r="67" ht="12.0" customHeight="1">
      <c r="A67" s="6"/>
      <c r="B67" s="6"/>
      <c r="C67" s="6"/>
      <c r="D67" s="7"/>
      <c r="E67" s="6"/>
      <c r="F67" s="6"/>
      <c r="G67" s="6"/>
      <c r="H67" s="6"/>
      <c r="I67" s="6"/>
      <c r="J67" s="6"/>
      <c r="K67" s="6"/>
      <c r="L67" s="6"/>
      <c r="M67" s="6"/>
      <c r="N67" s="6"/>
      <c r="O67" s="6"/>
      <c r="P67" s="6"/>
      <c r="Q67" s="6"/>
      <c r="R67" s="6"/>
      <c r="S67" s="6"/>
      <c r="T67" s="6"/>
      <c r="U67" s="6"/>
      <c r="V67" s="6"/>
      <c r="W67" s="6"/>
      <c r="X67" s="6"/>
      <c r="Y67" s="6"/>
      <c r="Z67" s="6"/>
    </row>
    <row r="68" ht="12.0" customHeight="1">
      <c r="A68" s="6"/>
      <c r="B68" s="6"/>
      <c r="C68" s="6"/>
      <c r="D68" s="7"/>
      <c r="E68" s="6"/>
      <c r="F68" s="6"/>
      <c r="G68" s="6"/>
      <c r="H68" s="6"/>
      <c r="I68" s="6"/>
      <c r="J68" s="6"/>
      <c r="K68" s="6"/>
      <c r="L68" s="6"/>
      <c r="M68" s="6"/>
      <c r="N68" s="6"/>
      <c r="O68" s="6"/>
      <c r="P68" s="6"/>
      <c r="Q68" s="6"/>
      <c r="R68" s="6"/>
      <c r="S68" s="6"/>
      <c r="T68" s="6"/>
      <c r="U68" s="6"/>
      <c r="V68" s="6"/>
      <c r="W68" s="6"/>
      <c r="X68" s="6"/>
      <c r="Y68" s="6"/>
      <c r="Z68" s="6"/>
    </row>
    <row r="69" ht="12.0" customHeight="1">
      <c r="A69" s="6"/>
      <c r="B69" s="6"/>
      <c r="C69" s="6"/>
      <c r="D69" s="7"/>
      <c r="E69" s="6"/>
      <c r="F69" s="6"/>
      <c r="G69" s="6"/>
      <c r="H69" s="6"/>
      <c r="I69" s="6"/>
      <c r="J69" s="6"/>
      <c r="K69" s="6"/>
      <c r="L69" s="6"/>
      <c r="M69" s="6"/>
      <c r="N69" s="6"/>
      <c r="O69" s="6"/>
      <c r="P69" s="6"/>
      <c r="Q69" s="6"/>
      <c r="R69" s="6"/>
      <c r="S69" s="6"/>
      <c r="T69" s="6"/>
      <c r="U69" s="6"/>
      <c r="V69" s="6"/>
      <c r="W69" s="6"/>
      <c r="X69" s="6"/>
      <c r="Y69" s="6"/>
      <c r="Z69" s="6"/>
    </row>
    <row r="70" ht="12.0" customHeight="1">
      <c r="A70" s="6"/>
      <c r="B70" s="6"/>
      <c r="C70" s="6"/>
      <c r="D70" s="7"/>
      <c r="E70" s="6"/>
      <c r="F70" s="6"/>
      <c r="G70" s="6"/>
      <c r="H70" s="6"/>
      <c r="I70" s="6"/>
      <c r="J70" s="6"/>
      <c r="K70" s="6"/>
      <c r="L70" s="6"/>
      <c r="M70" s="6"/>
      <c r="N70" s="6"/>
      <c r="O70" s="6"/>
      <c r="P70" s="6"/>
      <c r="Q70" s="6"/>
      <c r="R70" s="6"/>
      <c r="S70" s="6"/>
      <c r="T70" s="6"/>
      <c r="U70" s="6"/>
      <c r="V70" s="6"/>
      <c r="W70" s="6"/>
      <c r="X70" s="6"/>
      <c r="Y70" s="6"/>
      <c r="Z70" s="6"/>
    </row>
    <row r="71" ht="12.0" customHeight="1">
      <c r="A71" s="6"/>
      <c r="B71" s="6"/>
      <c r="C71" s="6"/>
      <c r="D71" s="7"/>
      <c r="E71" s="6"/>
      <c r="F71" s="6"/>
      <c r="G71" s="6"/>
      <c r="H71" s="6"/>
      <c r="I71" s="6"/>
      <c r="J71" s="6"/>
      <c r="K71" s="6"/>
      <c r="L71" s="6"/>
      <c r="M71" s="6"/>
      <c r="N71" s="6"/>
      <c r="O71" s="6"/>
      <c r="P71" s="6"/>
      <c r="Q71" s="6"/>
      <c r="R71" s="6"/>
      <c r="S71" s="6"/>
      <c r="T71" s="6"/>
      <c r="U71" s="6"/>
      <c r="V71" s="6"/>
      <c r="W71" s="6"/>
      <c r="X71" s="6"/>
      <c r="Y71" s="6"/>
      <c r="Z71" s="6"/>
    </row>
    <row r="72" ht="12.0" customHeight="1">
      <c r="A72" s="6"/>
      <c r="B72" s="6"/>
      <c r="C72" s="6"/>
      <c r="D72" s="7"/>
      <c r="E72" s="6"/>
      <c r="F72" s="6"/>
      <c r="G72" s="6"/>
      <c r="H72" s="6"/>
      <c r="I72" s="6"/>
      <c r="J72" s="6"/>
      <c r="K72" s="6"/>
      <c r="L72" s="6"/>
      <c r="M72" s="6"/>
      <c r="N72" s="6"/>
      <c r="O72" s="6"/>
      <c r="P72" s="6"/>
      <c r="Q72" s="6"/>
      <c r="R72" s="6"/>
      <c r="S72" s="6"/>
      <c r="T72" s="6"/>
      <c r="U72" s="6"/>
      <c r="V72" s="6"/>
      <c r="W72" s="6"/>
      <c r="X72" s="6"/>
      <c r="Y72" s="6"/>
      <c r="Z72" s="6"/>
    </row>
    <row r="73" ht="12.0" customHeight="1">
      <c r="A73" s="6"/>
      <c r="B73" s="6"/>
      <c r="C73" s="6"/>
      <c r="D73" s="7"/>
      <c r="E73" s="6"/>
      <c r="F73" s="6"/>
      <c r="G73" s="6"/>
      <c r="H73" s="6"/>
      <c r="I73" s="6"/>
      <c r="J73" s="6"/>
      <c r="K73" s="6"/>
      <c r="L73" s="6"/>
      <c r="M73" s="6"/>
      <c r="N73" s="6"/>
      <c r="O73" s="6"/>
      <c r="P73" s="6"/>
      <c r="Q73" s="6"/>
      <c r="R73" s="6"/>
      <c r="S73" s="6"/>
      <c r="T73" s="6"/>
      <c r="U73" s="6"/>
      <c r="V73" s="6"/>
      <c r="W73" s="6"/>
      <c r="X73" s="6"/>
      <c r="Y73" s="6"/>
      <c r="Z73" s="6"/>
    </row>
    <row r="74" ht="12.0" customHeight="1">
      <c r="A74" s="6"/>
      <c r="B74" s="6"/>
      <c r="C74" s="6"/>
      <c r="D74" s="7"/>
      <c r="E74" s="6"/>
      <c r="F74" s="6"/>
      <c r="G74" s="6"/>
      <c r="H74" s="6"/>
      <c r="I74" s="6"/>
      <c r="J74" s="6"/>
      <c r="K74" s="6"/>
      <c r="L74" s="6"/>
      <c r="M74" s="6"/>
      <c r="N74" s="6"/>
      <c r="O74" s="6"/>
      <c r="P74" s="6"/>
      <c r="Q74" s="6"/>
      <c r="R74" s="6"/>
      <c r="S74" s="6"/>
      <c r="T74" s="6"/>
      <c r="U74" s="6"/>
      <c r="V74" s="6"/>
      <c r="W74" s="6"/>
      <c r="X74" s="6"/>
      <c r="Y74" s="6"/>
      <c r="Z74" s="6"/>
    </row>
    <row r="75" ht="12.0" customHeight="1">
      <c r="A75" s="6"/>
      <c r="B75" s="6"/>
      <c r="C75" s="6"/>
      <c r="D75" s="7"/>
      <c r="E75" s="6"/>
      <c r="F75" s="6"/>
      <c r="G75" s="6"/>
      <c r="H75" s="6"/>
      <c r="I75" s="6"/>
      <c r="J75" s="6"/>
      <c r="K75" s="6"/>
      <c r="L75" s="6"/>
      <c r="M75" s="6"/>
      <c r="N75" s="6"/>
      <c r="O75" s="6"/>
      <c r="P75" s="6"/>
      <c r="Q75" s="6"/>
      <c r="R75" s="6"/>
      <c r="S75" s="6"/>
      <c r="T75" s="6"/>
      <c r="U75" s="6"/>
      <c r="V75" s="6"/>
      <c r="W75" s="6"/>
      <c r="X75" s="6"/>
      <c r="Y75" s="6"/>
      <c r="Z75" s="6"/>
    </row>
    <row r="76" ht="12.0" customHeight="1">
      <c r="A76" s="6"/>
      <c r="B76" s="6"/>
      <c r="C76" s="6"/>
      <c r="D76" s="7"/>
      <c r="E76" s="6"/>
      <c r="F76" s="6"/>
      <c r="G76" s="6"/>
      <c r="H76" s="6"/>
      <c r="I76" s="6"/>
      <c r="J76" s="6"/>
      <c r="K76" s="6"/>
      <c r="L76" s="6"/>
      <c r="M76" s="6"/>
      <c r="N76" s="6"/>
      <c r="O76" s="6"/>
      <c r="P76" s="6"/>
      <c r="Q76" s="6"/>
      <c r="R76" s="6"/>
      <c r="S76" s="6"/>
      <c r="T76" s="6"/>
      <c r="U76" s="6"/>
      <c r="V76" s="6"/>
      <c r="W76" s="6"/>
      <c r="X76" s="6"/>
      <c r="Y76" s="6"/>
      <c r="Z76" s="6"/>
    </row>
    <row r="77" ht="12.0" customHeight="1">
      <c r="A77" s="6"/>
      <c r="B77" s="6"/>
      <c r="C77" s="6"/>
      <c r="D77" s="7"/>
      <c r="E77" s="6"/>
      <c r="F77" s="6"/>
      <c r="G77" s="6"/>
      <c r="H77" s="6"/>
      <c r="I77" s="6"/>
      <c r="J77" s="6"/>
      <c r="K77" s="6"/>
      <c r="L77" s="6"/>
      <c r="M77" s="6"/>
      <c r="N77" s="6"/>
      <c r="O77" s="6"/>
      <c r="P77" s="6"/>
      <c r="Q77" s="6"/>
      <c r="R77" s="6"/>
      <c r="S77" s="6"/>
      <c r="T77" s="6"/>
      <c r="U77" s="6"/>
      <c r="V77" s="6"/>
      <c r="W77" s="6"/>
      <c r="X77" s="6"/>
      <c r="Y77" s="6"/>
      <c r="Z77" s="6"/>
    </row>
    <row r="78" ht="12.0" customHeight="1">
      <c r="A78" s="6"/>
      <c r="B78" s="6"/>
      <c r="C78" s="6"/>
      <c r="D78" s="7"/>
      <c r="E78" s="6"/>
      <c r="F78" s="6"/>
      <c r="G78" s="6"/>
      <c r="H78" s="6"/>
      <c r="I78" s="6"/>
      <c r="J78" s="6"/>
      <c r="K78" s="6"/>
      <c r="L78" s="6"/>
      <c r="M78" s="6"/>
      <c r="N78" s="6"/>
      <c r="O78" s="6"/>
      <c r="P78" s="6"/>
      <c r="Q78" s="6"/>
      <c r="R78" s="6"/>
      <c r="S78" s="6"/>
      <c r="T78" s="6"/>
      <c r="U78" s="6"/>
      <c r="V78" s="6"/>
      <c r="W78" s="6"/>
      <c r="X78" s="6"/>
      <c r="Y78" s="6"/>
      <c r="Z78" s="6"/>
    </row>
    <row r="79" ht="12.0" customHeight="1">
      <c r="A79" s="6"/>
      <c r="B79" s="6"/>
      <c r="C79" s="6"/>
      <c r="D79" s="7"/>
      <c r="E79" s="6"/>
      <c r="F79" s="6"/>
      <c r="G79" s="6"/>
      <c r="H79" s="6"/>
      <c r="I79" s="6"/>
      <c r="J79" s="6"/>
      <c r="K79" s="6"/>
      <c r="L79" s="6"/>
      <c r="M79" s="6"/>
      <c r="N79" s="6"/>
      <c r="O79" s="6"/>
      <c r="P79" s="6"/>
      <c r="Q79" s="6"/>
      <c r="R79" s="6"/>
      <c r="S79" s="6"/>
      <c r="T79" s="6"/>
      <c r="U79" s="6"/>
      <c r="V79" s="6"/>
      <c r="W79" s="6"/>
      <c r="X79" s="6"/>
      <c r="Y79" s="6"/>
      <c r="Z79" s="6"/>
    </row>
    <row r="80" ht="12.0" customHeight="1">
      <c r="A80" s="6"/>
      <c r="B80" s="6"/>
      <c r="C80" s="6"/>
      <c r="D80" s="7"/>
      <c r="E80" s="6"/>
      <c r="F80" s="6"/>
      <c r="G80" s="6"/>
      <c r="H80" s="6"/>
      <c r="I80" s="6"/>
      <c r="J80" s="6"/>
      <c r="K80" s="6"/>
      <c r="L80" s="6"/>
      <c r="M80" s="6"/>
      <c r="N80" s="6"/>
      <c r="O80" s="6"/>
      <c r="P80" s="6"/>
      <c r="Q80" s="6"/>
      <c r="R80" s="6"/>
      <c r="S80" s="6"/>
      <c r="T80" s="6"/>
      <c r="U80" s="6"/>
      <c r="V80" s="6"/>
      <c r="W80" s="6"/>
      <c r="X80" s="6"/>
      <c r="Y80" s="6"/>
      <c r="Z80" s="6"/>
    </row>
    <row r="81" ht="12.0" customHeight="1">
      <c r="A81" s="6"/>
      <c r="B81" s="6"/>
      <c r="C81" s="6"/>
      <c r="D81" s="7"/>
      <c r="E81" s="6"/>
      <c r="F81" s="6"/>
      <c r="G81" s="6"/>
      <c r="H81" s="6"/>
      <c r="I81" s="6"/>
      <c r="J81" s="6"/>
      <c r="K81" s="6"/>
      <c r="L81" s="6"/>
      <c r="M81" s="6"/>
      <c r="N81" s="6"/>
      <c r="O81" s="6"/>
      <c r="P81" s="6"/>
      <c r="Q81" s="6"/>
      <c r="R81" s="6"/>
      <c r="S81" s="6"/>
      <c r="T81" s="6"/>
      <c r="U81" s="6"/>
      <c r="V81" s="6"/>
      <c r="W81" s="6"/>
      <c r="X81" s="6"/>
      <c r="Y81" s="6"/>
      <c r="Z81" s="6"/>
    </row>
    <row r="82" ht="12.0" customHeight="1">
      <c r="A82" s="6"/>
      <c r="B82" s="6"/>
      <c r="C82" s="6"/>
      <c r="D82" s="7"/>
      <c r="E82" s="6"/>
      <c r="F82" s="6"/>
      <c r="G82" s="6"/>
      <c r="H82" s="6"/>
      <c r="I82" s="6"/>
      <c r="J82" s="6"/>
      <c r="K82" s="6"/>
      <c r="L82" s="6"/>
      <c r="M82" s="6"/>
      <c r="N82" s="6"/>
      <c r="O82" s="6"/>
      <c r="P82" s="6"/>
      <c r="Q82" s="6"/>
      <c r="R82" s="6"/>
      <c r="S82" s="6"/>
      <c r="T82" s="6"/>
      <c r="U82" s="6"/>
      <c r="V82" s="6"/>
      <c r="W82" s="6"/>
      <c r="X82" s="6"/>
      <c r="Y82" s="6"/>
      <c r="Z82" s="6"/>
    </row>
    <row r="83" ht="12.0" customHeight="1">
      <c r="A83" s="6"/>
      <c r="B83" s="6"/>
      <c r="C83" s="6"/>
      <c r="D83" s="7"/>
      <c r="E83" s="6"/>
      <c r="F83" s="6"/>
      <c r="G83" s="6"/>
      <c r="H83" s="6"/>
      <c r="I83" s="6"/>
      <c r="J83" s="6"/>
      <c r="K83" s="6"/>
      <c r="L83" s="6"/>
      <c r="M83" s="6"/>
      <c r="N83" s="6"/>
      <c r="O83" s="6"/>
      <c r="P83" s="6"/>
      <c r="Q83" s="6"/>
      <c r="R83" s="6"/>
      <c r="S83" s="6"/>
      <c r="T83" s="6"/>
      <c r="U83" s="6"/>
      <c r="V83" s="6"/>
      <c r="W83" s="6"/>
      <c r="X83" s="6"/>
      <c r="Y83" s="6"/>
      <c r="Z83" s="6"/>
    </row>
    <row r="84" ht="12.0" customHeight="1">
      <c r="A84" s="6"/>
      <c r="B84" s="6"/>
      <c r="C84" s="6"/>
      <c r="D84" s="7"/>
      <c r="E84" s="6"/>
      <c r="F84" s="6"/>
      <c r="G84" s="6"/>
      <c r="H84" s="6"/>
      <c r="I84" s="6"/>
      <c r="J84" s="6"/>
      <c r="K84" s="6"/>
      <c r="L84" s="6"/>
      <c r="M84" s="6"/>
      <c r="N84" s="6"/>
      <c r="O84" s="6"/>
      <c r="P84" s="6"/>
      <c r="Q84" s="6"/>
      <c r="R84" s="6"/>
      <c r="S84" s="6"/>
      <c r="T84" s="6"/>
      <c r="U84" s="6"/>
      <c r="V84" s="6"/>
      <c r="W84" s="6"/>
      <c r="X84" s="6"/>
      <c r="Y84" s="6"/>
      <c r="Z84" s="6"/>
    </row>
    <row r="85" ht="12.0" customHeight="1">
      <c r="A85" s="6"/>
      <c r="B85" s="6"/>
      <c r="C85" s="6"/>
      <c r="D85" s="7"/>
      <c r="E85" s="6"/>
      <c r="F85" s="6"/>
      <c r="G85" s="6"/>
      <c r="H85" s="6"/>
      <c r="I85" s="6"/>
      <c r="J85" s="6"/>
      <c r="K85" s="6"/>
      <c r="L85" s="6"/>
      <c r="M85" s="6"/>
      <c r="N85" s="6"/>
      <c r="O85" s="6"/>
      <c r="P85" s="6"/>
      <c r="Q85" s="6"/>
      <c r="R85" s="6"/>
      <c r="S85" s="6"/>
      <c r="T85" s="6"/>
      <c r="U85" s="6"/>
      <c r="V85" s="6"/>
      <c r="W85" s="6"/>
      <c r="X85" s="6"/>
      <c r="Y85" s="6"/>
      <c r="Z85" s="6"/>
    </row>
    <row r="86" ht="12.0" customHeight="1">
      <c r="A86" s="6"/>
      <c r="B86" s="6"/>
      <c r="C86" s="6"/>
      <c r="D86" s="7"/>
      <c r="E86" s="6"/>
      <c r="F86" s="6"/>
      <c r="G86" s="6"/>
      <c r="H86" s="6"/>
      <c r="I86" s="6"/>
      <c r="J86" s="6"/>
      <c r="K86" s="6"/>
      <c r="L86" s="6"/>
      <c r="M86" s="6"/>
      <c r="N86" s="6"/>
      <c r="O86" s="6"/>
      <c r="P86" s="6"/>
      <c r="Q86" s="6"/>
      <c r="R86" s="6"/>
      <c r="S86" s="6"/>
      <c r="T86" s="6"/>
      <c r="U86" s="6"/>
      <c r="V86" s="6"/>
      <c r="W86" s="6"/>
      <c r="X86" s="6"/>
      <c r="Y86" s="6"/>
      <c r="Z86" s="6"/>
    </row>
    <row r="87" ht="12.0" customHeight="1">
      <c r="A87" s="6"/>
      <c r="B87" s="6"/>
      <c r="C87" s="6"/>
      <c r="D87" s="7"/>
      <c r="E87" s="6"/>
      <c r="F87" s="6"/>
      <c r="G87" s="6"/>
      <c r="H87" s="6"/>
      <c r="I87" s="6"/>
      <c r="J87" s="6"/>
      <c r="K87" s="6"/>
      <c r="L87" s="6"/>
      <c r="M87" s="6"/>
      <c r="N87" s="6"/>
      <c r="O87" s="6"/>
      <c r="P87" s="6"/>
      <c r="Q87" s="6"/>
      <c r="R87" s="6"/>
      <c r="S87" s="6"/>
      <c r="T87" s="6"/>
      <c r="U87" s="6"/>
      <c r="V87" s="6"/>
      <c r="W87" s="6"/>
      <c r="X87" s="6"/>
      <c r="Y87" s="6"/>
      <c r="Z87" s="6"/>
    </row>
    <row r="88" ht="12.0" customHeight="1">
      <c r="A88" s="6"/>
      <c r="B88" s="6"/>
      <c r="C88" s="6"/>
      <c r="D88" s="7"/>
      <c r="E88" s="6"/>
      <c r="F88" s="6"/>
      <c r="G88" s="6"/>
      <c r="H88" s="6"/>
      <c r="I88" s="6"/>
      <c r="J88" s="6"/>
      <c r="K88" s="6"/>
      <c r="L88" s="6"/>
      <c r="M88" s="6"/>
      <c r="N88" s="6"/>
      <c r="O88" s="6"/>
      <c r="P88" s="6"/>
      <c r="Q88" s="6"/>
      <c r="R88" s="6"/>
      <c r="S88" s="6"/>
      <c r="T88" s="6"/>
      <c r="U88" s="6"/>
      <c r="V88" s="6"/>
      <c r="W88" s="6"/>
      <c r="X88" s="6"/>
      <c r="Y88" s="6"/>
      <c r="Z88" s="6"/>
    </row>
    <row r="89" ht="12.0" customHeight="1">
      <c r="A89" s="6"/>
      <c r="B89" s="6"/>
      <c r="C89" s="6"/>
      <c r="D89" s="7"/>
      <c r="E89" s="6"/>
      <c r="F89" s="6"/>
      <c r="G89" s="6"/>
      <c r="H89" s="6"/>
      <c r="I89" s="6"/>
      <c r="J89" s="6"/>
      <c r="K89" s="6"/>
      <c r="L89" s="6"/>
      <c r="M89" s="6"/>
      <c r="N89" s="6"/>
      <c r="O89" s="6"/>
      <c r="P89" s="6"/>
      <c r="Q89" s="6"/>
      <c r="R89" s="6"/>
      <c r="S89" s="6"/>
      <c r="T89" s="6"/>
      <c r="U89" s="6"/>
      <c r="V89" s="6"/>
      <c r="W89" s="6"/>
      <c r="X89" s="6"/>
      <c r="Y89" s="6"/>
      <c r="Z89" s="6"/>
    </row>
    <row r="90" ht="12.0" customHeight="1">
      <c r="A90" s="6"/>
      <c r="B90" s="6"/>
      <c r="C90" s="6"/>
      <c r="D90" s="7"/>
      <c r="E90" s="6"/>
      <c r="F90" s="6"/>
      <c r="G90" s="6"/>
      <c r="H90" s="6"/>
      <c r="I90" s="6"/>
      <c r="J90" s="6"/>
      <c r="K90" s="6"/>
      <c r="L90" s="6"/>
      <c r="M90" s="6"/>
      <c r="N90" s="6"/>
      <c r="O90" s="6"/>
      <c r="P90" s="6"/>
      <c r="Q90" s="6"/>
      <c r="R90" s="6"/>
      <c r="S90" s="6"/>
      <c r="T90" s="6"/>
      <c r="U90" s="6"/>
      <c r="V90" s="6"/>
      <c r="W90" s="6"/>
      <c r="X90" s="6"/>
      <c r="Y90" s="6"/>
      <c r="Z90" s="6"/>
    </row>
    <row r="91" ht="12.0" customHeight="1">
      <c r="A91" s="6"/>
      <c r="B91" s="6"/>
      <c r="C91" s="6"/>
      <c r="D91" s="7"/>
      <c r="E91" s="6"/>
      <c r="F91" s="6"/>
      <c r="G91" s="6"/>
      <c r="H91" s="6"/>
      <c r="I91" s="6"/>
      <c r="J91" s="6"/>
      <c r="K91" s="6"/>
      <c r="L91" s="6"/>
      <c r="M91" s="6"/>
      <c r="N91" s="6"/>
      <c r="O91" s="6"/>
      <c r="P91" s="6"/>
      <c r="Q91" s="6"/>
      <c r="R91" s="6"/>
      <c r="S91" s="6"/>
      <c r="T91" s="6"/>
      <c r="U91" s="6"/>
      <c r="V91" s="6"/>
      <c r="W91" s="6"/>
      <c r="X91" s="6"/>
      <c r="Y91" s="6"/>
      <c r="Z91" s="6"/>
    </row>
    <row r="92" ht="12.0" customHeight="1">
      <c r="A92" s="6"/>
      <c r="B92" s="6"/>
      <c r="C92" s="6"/>
      <c r="D92" s="7"/>
      <c r="E92" s="6"/>
      <c r="F92" s="6"/>
      <c r="G92" s="6"/>
      <c r="H92" s="6"/>
      <c r="I92" s="6"/>
      <c r="J92" s="6"/>
      <c r="K92" s="6"/>
      <c r="L92" s="6"/>
      <c r="M92" s="6"/>
      <c r="N92" s="6"/>
      <c r="O92" s="6"/>
      <c r="P92" s="6"/>
      <c r="Q92" s="6"/>
      <c r="R92" s="6"/>
      <c r="S92" s="6"/>
      <c r="T92" s="6"/>
      <c r="U92" s="6"/>
      <c r="V92" s="6"/>
      <c r="W92" s="6"/>
      <c r="X92" s="6"/>
      <c r="Y92" s="6"/>
      <c r="Z92" s="6"/>
    </row>
    <row r="93" ht="12.0" customHeight="1">
      <c r="A93" s="6"/>
      <c r="B93" s="6"/>
      <c r="C93" s="6"/>
      <c r="D93" s="7"/>
      <c r="E93" s="6"/>
      <c r="F93" s="6"/>
      <c r="G93" s="6"/>
      <c r="H93" s="6"/>
      <c r="I93" s="6"/>
      <c r="J93" s="6"/>
      <c r="K93" s="6"/>
      <c r="L93" s="6"/>
      <c r="M93" s="6"/>
      <c r="N93" s="6"/>
      <c r="O93" s="6"/>
      <c r="P93" s="6"/>
      <c r="Q93" s="6"/>
      <c r="R93" s="6"/>
      <c r="S93" s="6"/>
      <c r="T93" s="6"/>
      <c r="U93" s="6"/>
      <c r="V93" s="6"/>
      <c r="W93" s="6"/>
      <c r="X93" s="6"/>
      <c r="Y93" s="6"/>
      <c r="Z93" s="6"/>
    </row>
    <row r="94" ht="12.0" customHeight="1">
      <c r="A94" s="6"/>
      <c r="B94" s="6"/>
      <c r="C94" s="6"/>
      <c r="D94" s="7"/>
      <c r="E94" s="6"/>
      <c r="F94" s="6"/>
      <c r="G94" s="6"/>
      <c r="H94" s="6"/>
      <c r="I94" s="6"/>
      <c r="J94" s="6"/>
      <c r="K94" s="6"/>
      <c r="L94" s="6"/>
      <c r="M94" s="6"/>
      <c r="N94" s="6"/>
      <c r="O94" s="6"/>
      <c r="P94" s="6"/>
      <c r="Q94" s="6"/>
      <c r="R94" s="6"/>
      <c r="S94" s="6"/>
      <c r="T94" s="6"/>
      <c r="U94" s="6"/>
      <c r="V94" s="6"/>
      <c r="W94" s="6"/>
      <c r="X94" s="6"/>
      <c r="Y94" s="6"/>
      <c r="Z94" s="6"/>
    </row>
    <row r="95" ht="12.0" customHeight="1">
      <c r="A95" s="6"/>
      <c r="B95" s="6"/>
      <c r="C95" s="6"/>
      <c r="D95" s="7"/>
      <c r="E95" s="6"/>
      <c r="F95" s="6"/>
      <c r="G95" s="6"/>
      <c r="H95" s="6"/>
      <c r="I95" s="6"/>
      <c r="J95" s="6"/>
      <c r="K95" s="6"/>
      <c r="L95" s="6"/>
      <c r="M95" s="6"/>
      <c r="N95" s="6"/>
      <c r="O95" s="6"/>
      <c r="P95" s="6"/>
      <c r="Q95" s="6"/>
      <c r="R95" s="6"/>
      <c r="S95" s="6"/>
      <c r="T95" s="6"/>
      <c r="U95" s="6"/>
      <c r="V95" s="6"/>
      <c r="W95" s="6"/>
      <c r="X95" s="6"/>
      <c r="Y95" s="6"/>
      <c r="Z95" s="6"/>
    </row>
    <row r="96" ht="12.0" customHeight="1">
      <c r="A96" s="6"/>
      <c r="B96" s="6"/>
      <c r="C96" s="6"/>
      <c r="D96" s="7"/>
      <c r="E96" s="6"/>
      <c r="F96" s="6"/>
      <c r="G96" s="6"/>
      <c r="H96" s="6"/>
      <c r="I96" s="6"/>
      <c r="J96" s="6"/>
      <c r="K96" s="6"/>
      <c r="L96" s="6"/>
      <c r="M96" s="6"/>
      <c r="N96" s="6"/>
      <c r="O96" s="6"/>
      <c r="P96" s="6"/>
      <c r="Q96" s="6"/>
      <c r="R96" s="6"/>
      <c r="S96" s="6"/>
      <c r="T96" s="6"/>
      <c r="U96" s="6"/>
      <c r="V96" s="6"/>
      <c r="W96" s="6"/>
      <c r="X96" s="6"/>
      <c r="Y96" s="6"/>
      <c r="Z96" s="6"/>
    </row>
    <row r="97" ht="12.0" customHeight="1">
      <c r="A97" s="6"/>
      <c r="B97" s="6"/>
      <c r="C97" s="6"/>
      <c r="D97" s="7"/>
      <c r="E97" s="6"/>
      <c r="F97" s="6"/>
      <c r="G97" s="6"/>
      <c r="H97" s="6"/>
      <c r="I97" s="6"/>
      <c r="J97" s="6"/>
      <c r="K97" s="6"/>
      <c r="L97" s="6"/>
      <c r="M97" s="6"/>
      <c r="N97" s="6"/>
      <c r="O97" s="6"/>
      <c r="P97" s="6"/>
      <c r="Q97" s="6"/>
      <c r="R97" s="6"/>
      <c r="S97" s="6"/>
      <c r="T97" s="6"/>
      <c r="U97" s="6"/>
      <c r="V97" s="6"/>
      <c r="W97" s="6"/>
      <c r="X97" s="6"/>
      <c r="Y97" s="6"/>
      <c r="Z97" s="6"/>
    </row>
    <row r="98" ht="12.0" customHeight="1">
      <c r="A98" s="6"/>
      <c r="B98" s="6"/>
      <c r="C98" s="6"/>
      <c r="D98" s="7"/>
      <c r="E98" s="6"/>
      <c r="F98" s="6"/>
      <c r="G98" s="6"/>
      <c r="H98" s="6"/>
      <c r="I98" s="6"/>
      <c r="J98" s="6"/>
      <c r="K98" s="6"/>
      <c r="L98" s="6"/>
      <c r="M98" s="6"/>
      <c r="N98" s="6"/>
      <c r="O98" s="6"/>
      <c r="P98" s="6"/>
      <c r="Q98" s="6"/>
      <c r="R98" s="6"/>
      <c r="S98" s="6"/>
      <c r="T98" s="6"/>
      <c r="U98" s="6"/>
      <c r="V98" s="6"/>
      <c r="W98" s="6"/>
      <c r="X98" s="6"/>
      <c r="Y98" s="6"/>
      <c r="Z98" s="6"/>
    </row>
    <row r="99" ht="12.0" customHeight="1">
      <c r="A99" s="6"/>
      <c r="B99" s="6"/>
      <c r="C99" s="6"/>
      <c r="D99" s="7"/>
      <c r="E99" s="6"/>
      <c r="F99" s="6"/>
      <c r="G99" s="6"/>
      <c r="H99" s="6"/>
      <c r="I99" s="6"/>
      <c r="J99" s="6"/>
      <c r="K99" s="6"/>
      <c r="L99" s="6"/>
      <c r="M99" s="6"/>
      <c r="N99" s="6"/>
      <c r="O99" s="6"/>
      <c r="P99" s="6"/>
      <c r="Q99" s="6"/>
      <c r="R99" s="6"/>
      <c r="S99" s="6"/>
      <c r="T99" s="6"/>
      <c r="U99" s="6"/>
      <c r="V99" s="6"/>
      <c r="W99" s="6"/>
      <c r="X99" s="6"/>
      <c r="Y99" s="6"/>
      <c r="Z99" s="6"/>
    </row>
    <row r="100" ht="12.0" customHeight="1">
      <c r="A100" s="6"/>
      <c r="B100" s="6"/>
      <c r="C100" s="6"/>
      <c r="D100" s="7"/>
      <c r="E100" s="6"/>
      <c r="F100" s="6"/>
      <c r="G100" s="6"/>
      <c r="H100" s="6"/>
      <c r="I100" s="6"/>
      <c r="J100" s="6"/>
      <c r="K100" s="6"/>
      <c r="L100" s="6"/>
      <c r="M100" s="6"/>
      <c r="N100" s="6"/>
      <c r="O100" s="6"/>
      <c r="P100" s="6"/>
      <c r="Q100" s="6"/>
      <c r="R100" s="6"/>
      <c r="S100" s="6"/>
      <c r="T100" s="6"/>
      <c r="U100" s="6"/>
      <c r="V100" s="6"/>
      <c r="W100" s="6"/>
      <c r="X100" s="6"/>
      <c r="Y100" s="6"/>
      <c r="Z100" s="6"/>
    </row>
    <row r="101" ht="12.0" customHeight="1">
      <c r="A101" s="6"/>
      <c r="B101" s="6"/>
      <c r="C101" s="6"/>
      <c r="D101" s="7"/>
      <c r="E101" s="6"/>
      <c r="F101" s="6"/>
      <c r="G101" s="6"/>
      <c r="H101" s="6"/>
      <c r="I101" s="6"/>
      <c r="J101" s="6"/>
      <c r="K101" s="6"/>
      <c r="L101" s="6"/>
      <c r="M101" s="6"/>
      <c r="N101" s="6"/>
      <c r="O101" s="6"/>
      <c r="P101" s="6"/>
      <c r="Q101" s="6"/>
      <c r="R101" s="6"/>
      <c r="S101" s="6"/>
      <c r="T101" s="6"/>
      <c r="U101" s="6"/>
      <c r="V101" s="6"/>
      <c r="W101" s="6"/>
      <c r="X101" s="6"/>
      <c r="Y101" s="6"/>
      <c r="Z101" s="6"/>
    </row>
    <row r="102" ht="12.0" customHeight="1">
      <c r="A102" s="6"/>
      <c r="B102" s="6"/>
      <c r="C102" s="6"/>
      <c r="D102" s="7"/>
      <c r="E102" s="6"/>
      <c r="F102" s="6"/>
      <c r="G102" s="6"/>
      <c r="H102" s="6"/>
      <c r="I102" s="6"/>
      <c r="J102" s="6"/>
      <c r="K102" s="6"/>
      <c r="L102" s="6"/>
      <c r="M102" s="6"/>
      <c r="N102" s="6"/>
      <c r="O102" s="6"/>
      <c r="P102" s="6"/>
      <c r="Q102" s="6"/>
      <c r="R102" s="6"/>
      <c r="S102" s="6"/>
      <c r="T102" s="6"/>
      <c r="U102" s="6"/>
      <c r="V102" s="6"/>
      <c r="W102" s="6"/>
      <c r="X102" s="6"/>
      <c r="Y102" s="6"/>
      <c r="Z102" s="6"/>
    </row>
    <row r="103" ht="12.0" customHeight="1">
      <c r="A103" s="6"/>
      <c r="B103" s="6"/>
      <c r="C103" s="6"/>
      <c r="D103" s="7"/>
      <c r="E103" s="6"/>
      <c r="F103" s="6"/>
      <c r="G103" s="6"/>
      <c r="H103" s="6"/>
      <c r="I103" s="6"/>
      <c r="J103" s="6"/>
      <c r="K103" s="6"/>
      <c r="L103" s="6"/>
      <c r="M103" s="6"/>
      <c r="N103" s="6"/>
      <c r="O103" s="6"/>
      <c r="P103" s="6"/>
      <c r="Q103" s="6"/>
      <c r="R103" s="6"/>
      <c r="S103" s="6"/>
      <c r="T103" s="6"/>
      <c r="U103" s="6"/>
      <c r="V103" s="6"/>
      <c r="W103" s="6"/>
      <c r="X103" s="6"/>
      <c r="Y103" s="6"/>
      <c r="Z103" s="6"/>
    </row>
    <row r="104" ht="12.0" customHeight="1">
      <c r="A104" s="6"/>
      <c r="B104" s="6"/>
      <c r="C104" s="6"/>
      <c r="D104" s="7"/>
      <c r="E104" s="6"/>
      <c r="F104" s="6"/>
      <c r="G104" s="6"/>
      <c r="H104" s="6"/>
      <c r="I104" s="6"/>
      <c r="J104" s="6"/>
      <c r="K104" s="6"/>
      <c r="L104" s="6"/>
      <c r="M104" s="6"/>
      <c r="N104" s="6"/>
      <c r="O104" s="6"/>
      <c r="P104" s="6"/>
      <c r="Q104" s="6"/>
      <c r="R104" s="6"/>
      <c r="S104" s="6"/>
      <c r="T104" s="6"/>
      <c r="U104" s="6"/>
      <c r="V104" s="6"/>
      <c r="W104" s="6"/>
      <c r="X104" s="6"/>
      <c r="Y104" s="6"/>
      <c r="Z104" s="6"/>
    </row>
    <row r="105" ht="12.0" customHeight="1">
      <c r="A105" s="6"/>
      <c r="B105" s="6"/>
      <c r="C105" s="6"/>
      <c r="D105" s="7"/>
      <c r="E105" s="6"/>
      <c r="F105" s="6"/>
      <c r="G105" s="6"/>
      <c r="H105" s="6"/>
      <c r="I105" s="6"/>
      <c r="J105" s="6"/>
      <c r="K105" s="6"/>
      <c r="L105" s="6"/>
      <c r="M105" s="6"/>
      <c r="N105" s="6"/>
      <c r="O105" s="6"/>
      <c r="P105" s="6"/>
      <c r="Q105" s="6"/>
      <c r="R105" s="6"/>
      <c r="S105" s="6"/>
      <c r="T105" s="6"/>
      <c r="U105" s="6"/>
      <c r="V105" s="6"/>
      <c r="W105" s="6"/>
      <c r="X105" s="6"/>
      <c r="Y105" s="6"/>
      <c r="Z105" s="6"/>
    </row>
    <row r="106" ht="12.0" customHeight="1">
      <c r="A106" s="6"/>
      <c r="B106" s="6"/>
      <c r="C106" s="6"/>
      <c r="D106" s="7"/>
      <c r="E106" s="6"/>
      <c r="F106" s="6"/>
      <c r="G106" s="6"/>
      <c r="H106" s="6"/>
      <c r="I106" s="6"/>
      <c r="J106" s="6"/>
      <c r="K106" s="6"/>
      <c r="L106" s="6"/>
      <c r="M106" s="6"/>
      <c r="N106" s="6"/>
      <c r="O106" s="6"/>
      <c r="P106" s="6"/>
      <c r="Q106" s="6"/>
      <c r="R106" s="6"/>
      <c r="S106" s="6"/>
      <c r="T106" s="6"/>
      <c r="U106" s="6"/>
      <c r="V106" s="6"/>
      <c r="W106" s="6"/>
      <c r="X106" s="6"/>
      <c r="Y106" s="6"/>
      <c r="Z106" s="6"/>
    </row>
    <row r="107" ht="12.0" customHeight="1">
      <c r="A107" s="6"/>
      <c r="B107" s="6"/>
      <c r="C107" s="6"/>
      <c r="D107" s="7"/>
      <c r="E107" s="6"/>
      <c r="F107" s="6"/>
      <c r="G107" s="6"/>
      <c r="H107" s="6"/>
      <c r="I107" s="6"/>
      <c r="J107" s="6"/>
      <c r="K107" s="6"/>
      <c r="L107" s="6"/>
      <c r="M107" s="6"/>
      <c r="N107" s="6"/>
      <c r="O107" s="6"/>
      <c r="P107" s="6"/>
      <c r="Q107" s="6"/>
      <c r="R107" s="6"/>
      <c r="S107" s="6"/>
      <c r="T107" s="6"/>
      <c r="U107" s="6"/>
      <c r="V107" s="6"/>
      <c r="W107" s="6"/>
      <c r="X107" s="6"/>
      <c r="Y107" s="6"/>
      <c r="Z107" s="6"/>
    </row>
    <row r="108" ht="12.0" customHeight="1">
      <c r="A108" s="6"/>
      <c r="B108" s="6"/>
      <c r="C108" s="6"/>
      <c r="D108" s="7"/>
      <c r="E108" s="6"/>
      <c r="F108" s="6"/>
      <c r="G108" s="6"/>
      <c r="H108" s="6"/>
      <c r="I108" s="6"/>
      <c r="J108" s="6"/>
      <c r="K108" s="6"/>
      <c r="L108" s="6"/>
      <c r="M108" s="6"/>
      <c r="N108" s="6"/>
      <c r="O108" s="6"/>
      <c r="P108" s="6"/>
      <c r="Q108" s="6"/>
      <c r="R108" s="6"/>
      <c r="S108" s="6"/>
      <c r="T108" s="6"/>
      <c r="U108" s="6"/>
      <c r="V108" s="6"/>
      <c r="W108" s="6"/>
      <c r="X108" s="6"/>
      <c r="Y108" s="6"/>
      <c r="Z108" s="6"/>
    </row>
    <row r="109" ht="12.0" customHeight="1">
      <c r="A109" s="6"/>
      <c r="B109" s="6"/>
      <c r="C109" s="6"/>
      <c r="D109" s="7"/>
      <c r="E109" s="6"/>
      <c r="F109" s="6"/>
      <c r="G109" s="6"/>
      <c r="H109" s="6"/>
      <c r="I109" s="6"/>
      <c r="J109" s="6"/>
      <c r="K109" s="6"/>
      <c r="L109" s="6"/>
      <c r="M109" s="6"/>
      <c r="N109" s="6"/>
      <c r="O109" s="6"/>
      <c r="P109" s="6"/>
      <c r="Q109" s="6"/>
      <c r="R109" s="6"/>
      <c r="S109" s="6"/>
      <c r="T109" s="6"/>
      <c r="U109" s="6"/>
      <c r="V109" s="6"/>
      <c r="W109" s="6"/>
      <c r="X109" s="6"/>
      <c r="Y109" s="6"/>
      <c r="Z109" s="6"/>
    </row>
    <row r="110" ht="12.0" customHeight="1">
      <c r="A110" s="6"/>
      <c r="B110" s="6"/>
      <c r="C110" s="6"/>
      <c r="D110" s="7"/>
      <c r="E110" s="6"/>
      <c r="F110" s="6"/>
      <c r="G110" s="6"/>
      <c r="H110" s="6"/>
      <c r="I110" s="6"/>
      <c r="J110" s="6"/>
      <c r="K110" s="6"/>
      <c r="L110" s="6"/>
      <c r="M110" s="6"/>
      <c r="N110" s="6"/>
      <c r="O110" s="6"/>
      <c r="P110" s="6"/>
      <c r="Q110" s="6"/>
      <c r="R110" s="6"/>
      <c r="S110" s="6"/>
      <c r="T110" s="6"/>
      <c r="U110" s="6"/>
      <c r="V110" s="6"/>
      <c r="W110" s="6"/>
      <c r="X110" s="6"/>
      <c r="Y110" s="6"/>
      <c r="Z110" s="6"/>
    </row>
    <row r="111" ht="12.0" customHeight="1">
      <c r="A111" s="6"/>
      <c r="B111" s="6"/>
      <c r="C111" s="6"/>
      <c r="D111" s="7"/>
      <c r="E111" s="6"/>
      <c r="F111" s="6"/>
      <c r="G111" s="6"/>
      <c r="H111" s="6"/>
      <c r="I111" s="6"/>
      <c r="J111" s="6"/>
      <c r="K111" s="6"/>
      <c r="L111" s="6"/>
      <c r="M111" s="6"/>
      <c r="N111" s="6"/>
      <c r="O111" s="6"/>
      <c r="P111" s="6"/>
      <c r="Q111" s="6"/>
      <c r="R111" s="6"/>
      <c r="S111" s="6"/>
      <c r="T111" s="6"/>
      <c r="U111" s="6"/>
      <c r="V111" s="6"/>
      <c r="W111" s="6"/>
      <c r="X111" s="6"/>
      <c r="Y111" s="6"/>
      <c r="Z111" s="6"/>
    </row>
    <row r="112" ht="12.0" customHeight="1">
      <c r="A112" s="6"/>
      <c r="B112" s="6"/>
      <c r="C112" s="6"/>
      <c r="D112" s="7"/>
      <c r="E112" s="6"/>
      <c r="F112" s="6"/>
      <c r="G112" s="6"/>
      <c r="H112" s="6"/>
      <c r="I112" s="6"/>
      <c r="J112" s="6"/>
      <c r="K112" s="6"/>
      <c r="L112" s="6"/>
      <c r="M112" s="6"/>
      <c r="N112" s="6"/>
      <c r="O112" s="6"/>
      <c r="P112" s="6"/>
      <c r="Q112" s="6"/>
      <c r="R112" s="6"/>
      <c r="S112" s="6"/>
      <c r="T112" s="6"/>
      <c r="U112" s="6"/>
      <c r="V112" s="6"/>
      <c r="W112" s="6"/>
      <c r="X112" s="6"/>
      <c r="Y112" s="6"/>
      <c r="Z112" s="6"/>
    </row>
    <row r="113" ht="12.0" customHeight="1">
      <c r="A113" s="6"/>
      <c r="B113" s="6"/>
      <c r="C113" s="6"/>
      <c r="D113" s="7"/>
      <c r="E113" s="6"/>
      <c r="F113" s="6"/>
      <c r="G113" s="6"/>
      <c r="H113" s="6"/>
      <c r="I113" s="6"/>
      <c r="J113" s="6"/>
      <c r="K113" s="6"/>
      <c r="L113" s="6"/>
      <c r="M113" s="6"/>
      <c r="N113" s="6"/>
      <c r="O113" s="6"/>
      <c r="P113" s="6"/>
      <c r="Q113" s="6"/>
      <c r="R113" s="6"/>
      <c r="S113" s="6"/>
      <c r="T113" s="6"/>
      <c r="U113" s="6"/>
      <c r="V113" s="6"/>
      <c r="W113" s="6"/>
      <c r="X113" s="6"/>
      <c r="Y113" s="6"/>
      <c r="Z113" s="6"/>
    </row>
    <row r="114" ht="12.0" customHeight="1">
      <c r="A114" s="6"/>
      <c r="B114" s="6"/>
      <c r="C114" s="6"/>
      <c r="D114" s="7"/>
      <c r="E114" s="6"/>
      <c r="F114" s="6"/>
      <c r="G114" s="6"/>
      <c r="H114" s="6"/>
      <c r="I114" s="6"/>
      <c r="J114" s="6"/>
      <c r="K114" s="6"/>
      <c r="L114" s="6"/>
      <c r="M114" s="6"/>
      <c r="N114" s="6"/>
      <c r="O114" s="6"/>
      <c r="P114" s="6"/>
      <c r="Q114" s="6"/>
      <c r="R114" s="6"/>
      <c r="S114" s="6"/>
      <c r="T114" s="6"/>
      <c r="U114" s="6"/>
      <c r="V114" s="6"/>
      <c r="W114" s="6"/>
      <c r="X114" s="6"/>
      <c r="Y114" s="6"/>
      <c r="Z114" s="6"/>
    </row>
    <row r="115" ht="12.0" customHeight="1">
      <c r="A115" s="6"/>
      <c r="B115" s="6"/>
      <c r="C115" s="6"/>
      <c r="D115" s="7"/>
      <c r="E115" s="6"/>
      <c r="F115" s="6"/>
      <c r="G115" s="6"/>
      <c r="H115" s="6"/>
      <c r="I115" s="6"/>
      <c r="J115" s="6"/>
      <c r="K115" s="6"/>
      <c r="L115" s="6"/>
      <c r="M115" s="6"/>
      <c r="N115" s="6"/>
      <c r="O115" s="6"/>
      <c r="P115" s="6"/>
      <c r="Q115" s="6"/>
      <c r="R115" s="6"/>
      <c r="S115" s="6"/>
      <c r="T115" s="6"/>
      <c r="U115" s="6"/>
      <c r="V115" s="6"/>
      <c r="W115" s="6"/>
      <c r="X115" s="6"/>
      <c r="Y115" s="6"/>
      <c r="Z115" s="6"/>
    </row>
    <row r="116" ht="12.0" customHeight="1">
      <c r="A116" s="6"/>
      <c r="B116" s="6"/>
      <c r="C116" s="6"/>
      <c r="D116" s="7"/>
      <c r="E116" s="6"/>
      <c r="F116" s="6"/>
      <c r="G116" s="6"/>
      <c r="H116" s="6"/>
      <c r="I116" s="6"/>
      <c r="J116" s="6"/>
      <c r="K116" s="6"/>
      <c r="L116" s="6"/>
      <c r="M116" s="6"/>
      <c r="N116" s="6"/>
      <c r="O116" s="6"/>
      <c r="P116" s="6"/>
      <c r="Q116" s="6"/>
      <c r="R116" s="6"/>
      <c r="S116" s="6"/>
      <c r="T116" s="6"/>
      <c r="U116" s="6"/>
      <c r="V116" s="6"/>
      <c r="W116" s="6"/>
      <c r="X116" s="6"/>
      <c r="Y116" s="6"/>
      <c r="Z116" s="6"/>
    </row>
    <row r="117" ht="12.0" customHeight="1">
      <c r="A117" s="6"/>
      <c r="B117" s="6"/>
      <c r="C117" s="6"/>
      <c r="D117" s="7"/>
      <c r="E117" s="6"/>
      <c r="F117" s="6"/>
      <c r="G117" s="6"/>
      <c r="H117" s="6"/>
      <c r="I117" s="6"/>
      <c r="J117" s="6"/>
      <c r="K117" s="6"/>
      <c r="L117" s="6"/>
      <c r="M117" s="6"/>
      <c r="N117" s="6"/>
      <c r="O117" s="6"/>
      <c r="P117" s="6"/>
      <c r="Q117" s="6"/>
      <c r="R117" s="6"/>
      <c r="S117" s="6"/>
      <c r="T117" s="6"/>
      <c r="U117" s="6"/>
      <c r="V117" s="6"/>
      <c r="W117" s="6"/>
      <c r="X117" s="6"/>
      <c r="Y117" s="6"/>
      <c r="Z117" s="6"/>
    </row>
    <row r="118" ht="12.0" customHeight="1">
      <c r="A118" s="6"/>
      <c r="B118" s="6"/>
      <c r="C118" s="6"/>
      <c r="D118" s="7"/>
      <c r="E118" s="6"/>
      <c r="F118" s="6"/>
      <c r="G118" s="6"/>
      <c r="H118" s="6"/>
      <c r="I118" s="6"/>
      <c r="J118" s="6"/>
      <c r="K118" s="6"/>
      <c r="L118" s="6"/>
      <c r="M118" s="6"/>
      <c r="N118" s="6"/>
      <c r="O118" s="6"/>
      <c r="P118" s="6"/>
      <c r="Q118" s="6"/>
      <c r="R118" s="6"/>
      <c r="S118" s="6"/>
      <c r="T118" s="6"/>
      <c r="U118" s="6"/>
      <c r="V118" s="6"/>
      <c r="W118" s="6"/>
      <c r="X118" s="6"/>
      <c r="Y118" s="6"/>
      <c r="Z118" s="6"/>
    </row>
    <row r="119" ht="12.0" customHeight="1">
      <c r="A119" s="6"/>
      <c r="B119" s="6"/>
      <c r="C119" s="6"/>
      <c r="D119" s="7"/>
      <c r="E119" s="6"/>
      <c r="F119" s="6"/>
      <c r="G119" s="6"/>
      <c r="H119" s="6"/>
      <c r="I119" s="6"/>
      <c r="J119" s="6"/>
      <c r="K119" s="6"/>
      <c r="L119" s="6"/>
      <c r="M119" s="6"/>
      <c r="N119" s="6"/>
      <c r="O119" s="6"/>
      <c r="P119" s="6"/>
      <c r="Q119" s="6"/>
      <c r="R119" s="6"/>
      <c r="S119" s="6"/>
      <c r="T119" s="6"/>
      <c r="U119" s="6"/>
      <c r="V119" s="6"/>
      <c r="W119" s="6"/>
      <c r="X119" s="6"/>
      <c r="Y119" s="6"/>
      <c r="Z119" s="6"/>
    </row>
    <row r="120" ht="12.0" customHeight="1">
      <c r="A120" s="6"/>
      <c r="B120" s="6"/>
      <c r="C120" s="6"/>
      <c r="D120" s="7"/>
      <c r="E120" s="6"/>
      <c r="F120" s="6"/>
      <c r="G120" s="6"/>
      <c r="H120" s="6"/>
      <c r="I120" s="6"/>
      <c r="J120" s="6"/>
      <c r="K120" s="6"/>
      <c r="L120" s="6"/>
      <c r="M120" s="6"/>
      <c r="N120" s="6"/>
      <c r="O120" s="6"/>
      <c r="P120" s="6"/>
      <c r="Q120" s="6"/>
      <c r="R120" s="6"/>
      <c r="S120" s="6"/>
      <c r="T120" s="6"/>
      <c r="U120" s="6"/>
      <c r="V120" s="6"/>
      <c r="W120" s="6"/>
      <c r="X120" s="6"/>
      <c r="Y120" s="6"/>
      <c r="Z120" s="6"/>
    </row>
    <row r="121" ht="12.0" customHeight="1">
      <c r="A121" s="6"/>
      <c r="B121" s="6"/>
      <c r="C121" s="6"/>
      <c r="D121" s="7"/>
      <c r="E121" s="6"/>
      <c r="F121" s="6"/>
      <c r="G121" s="6"/>
      <c r="H121" s="6"/>
      <c r="I121" s="6"/>
      <c r="J121" s="6"/>
      <c r="K121" s="6"/>
      <c r="L121" s="6"/>
      <c r="M121" s="6"/>
      <c r="N121" s="6"/>
      <c r="O121" s="6"/>
      <c r="P121" s="6"/>
      <c r="Q121" s="6"/>
      <c r="R121" s="6"/>
      <c r="S121" s="6"/>
      <c r="T121" s="6"/>
      <c r="U121" s="6"/>
      <c r="V121" s="6"/>
      <c r="W121" s="6"/>
      <c r="X121" s="6"/>
      <c r="Y121" s="6"/>
      <c r="Z121" s="6"/>
    </row>
    <row r="122" ht="12.0" customHeight="1">
      <c r="A122" s="6"/>
      <c r="B122" s="6"/>
      <c r="C122" s="6"/>
      <c r="D122" s="7"/>
      <c r="E122" s="6"/>
      <c r="F122" s="6"/>
      <c r="G122" s="6"/>
      <c r="H122" s="6"/>
      <c r="I122" s="6"/>
      <c r="J122" s="6"/>
      <c r="K122" s="6"/>
      <c r="L122" s="6"/>
      <c r="M122" s="6"/>
      <c r="N122" s="6"/>
      <c r="O122" s="6"/>
      <c r="P122" s="6"/>
      <c r="Q122" s="6"/>
      <c r="R122" s="6"/>
      <c r="S122" s="6"/>
      <c r="T122" s="6"/>
      <c r="U122" s="6"/>
      <c r="V122" s="6"/>
      <c r="W122" s="6"/>
      <c r="X122" s="6"/>
      <c r="Y122" s="6"/>
      <c r="Z122" s="6"/>
    </row>
    <row r="123" ht="12.0" customHeight="1">
      <c r="A123" s="6"/>
      <c r="B123" s="6"/>
      <c r="C123" s="6"/>
      <c r="D123" s="7"/>
      <c r="E123" s="6"/>
      <c r="F123" s="6"/>
      <c r="G123" s="6"/>
      <c r="H123" s="6"/>
      <c r="I123" s="6"/>
      <c r="J123" s="6"/>
      <c r="K123" s="6"/>
      <c r="L123" s="6"/>
      <c r="M123" s="6"/>
      <c r="N123" s="6"/>
      <c r="O123" s="6"/>
      <c r="P123" s="6"/>
      <c r="Q123" s="6"/>
      <c r="R123" s="6"/>
      <c r="S123" s="6"/>
      <c r="T123" s="6"/>
      <c r="U123" s="6"/>
      <c r="V123" s="6"/>
      <c r="W123" s="6"/>
      <c r="X123" s="6"/>
      <c r="Y123" s="6"/>
      <c r="Z123" s="6"/>
    </row>
    <row r="124" ht="12.0" customHeight="1">
      <c r="A124" s="6"/>
      <c r="B124" s="6"/>
      <c r="C124" s="6"/>
      <c r="D124" s="7"/>
      <c r="E124" s="6"/>
      <c r="F124" s="6"/>
      <c r="G124" s="6"/>
      <c r="H124" s="6"/>
      <c r="I124" s="6"/>
      <c r="J124" s="6"/>
      <c r="K124" s="6"/>
      <c r="L124" s="6"/>
      <c r="M124" s="6"/>
      <c r="N124" s="6"/>
      <c r="O124" s="6"/>
      <c r="P124" s="6"/>
      <c r="Q124" s="6"/>
      <c r="R124" s="6"/>
      <c r="S124" s="6"/>
      <c r="T124" s="6"/>
      <c r="U124" s="6"/>
      <c r="V124" s="6"/>
      <c r="W124" s="6"/>
      <c r="X124" s="6"/>
      <c r="Y124" s="6"/>
      <c r="Z124" s="6"/>
    </row>
    <row r="125" ht="12.0" customHeight="1">
      <c r="A125" s="6"/>
      <c r="B125" s="6"/>
      <c r="C125" s="6"/>
      <c r="D125" s="7"/>
      <c r="E125" s="6"/>
      <c r="F125" s="6"/>
      <c r="G125" s="6"/>
      <c r="H125" s="6"/>
      <c r="I125" s="6"/>
      <c r="J125" s="6"/>
      <c r="K125" s="6"/>
      <c r="L125" s="6"/>
      <c r="M125" s="6"/>
      <c r="N125" s="6"/>
      <c r="O125" s="6"/>
      <c r="P125" s="6"/>
      <c r="Q125" s="6"/>
      <c r="R125" s="6"/>
      <c r="S125" s="6"/>
      <c r="T125" s="6"/>
      <c r="U125" s="6"/>
      <c r="V125" s="6"/>
      <c r="W125" s="6"/>
      <c r="X125" s="6"/>
      <c r="Y125" s="6"/>
      <c r="Z125" s="6"/>
    </row>
    <row r="126" ht="12.0" customHeight="1">
      <c r="A126" s="6"/>
      <c r="B126" s="6"/>
      <c r="C126" s="6"/>
      <c r="D126" s="7"/>
      <c r="E126" s="6"/>
      <c r="F126" s="6"/>
      <c r="G126" s="6"/>
      <c r="H126" s="6"/>
      <c r="I126" s="6"/>
      <c r="J126" s="6"/>
      <c r="K126" s="6"/>
      <c r="L126" s="6"/>
      <c r="M126" s="6"/>
      <c r="N126" s="6"/>
      <c r="O126" s="6"/>
      <c r="P126" s="6"/>
      <c r="Q126" s="6"/>
      <c r="R126" s="6"/>
      <c r="S126" s="6"/>
      <c r="T126" s="6"/>
      <c r="U126" s="6"/>
      <c r="V126" s="6"/>
      <c r="W126" s="6"/>
      <c r="X126" s="6"/>
      <c r="Y126" s="6"/>
      <c r="Z126" s="6"/>
    </row>
    <row r="127" ht="12.0" customHeight="1">
      <c r="A127" s="6"/>
      <c r="B127" s="6"/>
      <c r="C127" s="6"/>
      <c r="D127" s="7"/>
      <c r="E127" s="6"/>
      <c r="F127" s="6"/>
      <c r="G127" s="6"/>
      <c r="H127" s="6"/>
      <c r="I127" s="6"/>
      <c r="J127" s="6"/>
      <c r="K127" s="6"/>
      <c r="L127" s="6"/>
      <c r="M127" s="6"/>
      <c r="N127" s="6"/>
      <c r="O127" s="6"/>
      <c r="P127" s="6"/>
      <c r="Q127" s="6"/>
      <c r="R127" s="6"/>
      <c r="S127" s="6"/>
      <c r="T127" s="6"/>
      <c r="U127" s="6"/>
      <c r="V127" s="6"/>
      <c r="W127" s="6"/>
      <c r="X127" s="6"/>
      <c r="Y127" s="6"/>
      <c r="Z127" s="6"/>
    </row>
    <row r="128" ht="12.0" customHeight="1">
      <c r="A128" s="6"/>
      <c r="B128" s="6"/>
      <c r="C128" s="6"/>
      <c r="D128" s="7"/>
      <c r="E128" s="6"/>
      <c r="F128" s="6"/>
      <c r="G128" s="6"/>
      <c r="H128" s="6"/>
      <c r="I128" s="6"/>
      <c r="J128" s="6"/>
      <c r="K128" s="6"/>
      <c r="L128" s="6"/>
      <c r="M128" s="6"/>
      <c r="N128" s="6"/>
      <c r="O128" s="6"/>
      <c r="P128" s="6"/>
      <c r="Q128" s="6"/>
      <c r="R128" s="6"/>
      <c r="S128" s="6"/>
      <c r="T128" s="6"/>
      <c r="U128" s="6"/>
      <c r="V128" s="6"/>
      <c r="W128" s="6"/>
      <c r="X128" s="6"/>
      <c r="Y128" s="6"/>
      <c r="Z128" s="6"/>
    </row>
    <row r="129" ht="12.0" customHeight="1">
      <c r="A129" s="6"/>
      <c r="B129" s="6"/>
      <c r="C129" s="6"/>
      <c r="D129" s="7"/>
      <c r="E129" s="6"/>
      <c r="F129" s="6"/>
      <c r="G129" s="6"/>
      <c r="H129" s="6"/>
      <c r="I129" s="6"/>
      <c r="J129" s="6"/>
      <c r="K129" s="6"/>
      <c r="L129" s="6"/>
      <c r="M129" s="6"/>
      <c r="N129" s="6"/>
      <c r="O129" s="6"/>
      <c r="P129" s="6"/>
      <c r="Q129" s="6"/>
      <c r="R129" s="6"/>
      <c r="S129" s="6"/>
      <c r="T129" s="6"/>
      <c r="U129" s="6"/>
      <c r="V129" s="6"/>
      <c r="W129" s="6"/>
      <c r="X129" s="6"/>
      <c r="Y129" s="6"/>
      <c r="Z129" s="6"/>
    </row>
    <row r="130" ht="12.0" customHeight="1">
      <c r="A130" s="6"/>
      <c r="B130" s="6"/>
      <c r="C130" s="6"/>
      <c r="D130" s="7"/>
      <c r="E130" s="6"/>
      <c r="F130" s="6"/>
      <c r="G130" s="6"/>
      <c r="H130" s="6"/>
      <c r="I130" s="6"/>
      <c r="J130" s="6"/>
      <c r="K130" s="6"/>
      <c r="L130" s="6"/>
      <c r="M130" s="6"/>
      <c r="N130" s="6"/>
      <c r="O130" s="6"/>
      <c r="P130" s="6"/>
      <c r="Q130" s="6"/>
      <c r="R130" s="6"/>
      <c r="S130" s="6"/>
      <c r="T130" s="6"/>
      <c r="U130" s="6"/>
      <c r="V130" s="6"/>
      <c r="W130" s="6"/>
      <c r="X130" s="6"/>
      <c r="Y130" s="6"/>
      <c r="Z130" s="6"/>
    </row>
    <row r="131" ht="12.0" customHeight="1">
      <c r="A131" s="6"/>
      <c r="B131" s="6"/>
      <c r="C131" s="6"/>
      <c r="D131" s="7"/>
      <c r="E131" s="6"/>
      <c r="F131" s="6"/>
      <c r="G131" s="6"/>
      <c r="H131" s="6"/>
      <c r="I131" s="6"/>
      <c r="J131" s="6"/>
      <c r="K131" s="6"/>
      <c r="L131" s="6"/>
      <c r="M131" s="6"/>
      <c r="N131" s="6"/>
      <c r="O131" s="6"/>
      <c r="P131" s="6"/>
      <c r="Q131" s="6"/>
      <c r="R131" s="6"/>
      <c r="S131" s="6"/>
      <c r="T131" s="6"/>
      <c r="U131" s="6"/>
      <c r="V131" s="6"/>
      <c r="W131" s="6"/>
      <c r="X131" s="6"/>
      <c r="Y131" s="6"/>
      <c r="Z131" s="6"/>
    </row>
    <row r="132" ht="12.0" customHeight="1">
      <c r="A132" s="6"/>
      <c r="B132" s="6"/>
      <c r="C132" s="6"/>
      <c r="D132" s="7"/>
      <c r="E132" s="6"/>
      <c r="F132" s="6"/>
      <c r="G132" s="6"/>
      <c r="H132" s="6"/>
      <c r="I132" s="6"/>
      <c r="J132" s="6"/>
      <c r="K132" s="6"/>
      <c r="L132" s="6"/>
      <c r="M132" s="6"/>
      <c r="N132" s="6"/>
      <c r="O132" s="6"/>
      <c r="P132" s="6"/>
      <c r="Q132" s="6"/>
      <c r="R132" s="6"/>
      <c r="S132" s="6"/>
      <c r="T132" s="6"/>
      <c r="U132" s="6"/>
      <c r="V132" s="6"/>
      <c r="W132" s="6"/>
      <c r="X132" s="6"/>
      <c r="Y132" s="6"/>
      <c r="Z132" s="6"/>
    </row>
    <row r="133" ht="12.0" customHeight="1">
      <c r="A133" s="6"/>
      <c r="B133" s="6"/>
      <c r="C133" s="6"/>
      <c r="D133" s="7"/>
      <c r="E133" s="6"/>
      <c r="F133" s="6"/>
      <c r="G133" s="6"/>
      <c r="H133" s="6"/>
      <c r="I133" s="6"/>
      <c r="J133" s="6"/>
      <c r="K133" s="6"/>
      <c r="L133" s="6"/>
      <c r="M133" s="6"/>
      <c r="N133" s="6"/>
      <c r="O133" s="6"/>
      <c r="P133" s="6"/>
      <c r="Q133" s="6"/>
      <c r="R133" s="6"/>
      <c r="S133" s="6"/>
      <c r="T133" s="6"/>
      <c r="U133" s="6"/>
      <c r="V133" s="6"/>
      <c r="W133" s="6"/>
      <c r="X133" s="6"/>
      <c r="Y133" s="6"/>
      <c r="Z133" s="6"/>
    </row>
    <row r="134" ht="12.0" customHeight="1">
      <c r="A134" s="6"/>
      <c r="B134" s="6"/>
      <c r="C134" s="6"/>
      <c r="D134" s="7"/>
      <c r="E134" s="6"/>
      <c r="F134" s="6"/>
      <c r="G134" s="6"/>
      <c r="H134" s="6"/>
      <c r="I134" s="6"/>
      <c r="J134" s="6"/>
      <c r="K134" s="6"/>
      <c r="L134" s="6"/>
      <c r="M134" s="6"/>
      <c r="N134" s="6"/>
      <c r="O134" s="6"/>
      <c r="P134" s="6"/>
      <c r="Q134" s="6"/>
      <c r="R134" s="6"/>
      <c r="S134" s="6"/>
      <c r="T134" s="6"/>
      <c r="U134" s="6"/>
      <c r="V134" s="6"/>
      <c r="W134" s="6"/>
      <c r="X134" s="6"/>
      <c r="Y134" s="6"/>
      <c r="Z134" s="6"/>
    </row>
    <row r="135" ht="12.0" customHeight="1">
      <c r="A135" s="6"/>
      <c r="B135" s="6"/>
      <c r="C135" s="6"/>
      <c r="D135" s="7"/>
      <c r="E135" s="6"/>
      <c r="F135" s="6"/>
      <c r="G135" s="6"/>
      <c r="H135" s="6"/>
      <c r="I135" s="6"/>
      <c r="J135" s="6"/>
      <c r="K135" s="6"/>
      <c r="L135" s="6"/>
      <c r="M135" s="6"/>
      <c r="N135" s="6"/>
      <c r="O135" s="6"/>
      <c r="P135" s="6"/>
      <c r="Q135" s="6"/>
      <c r="R135" s="6"/>
      <c r="S135" s="6"/>
      <c r="T135" s="6"/>
      <c r="U135" s="6"/>
      <c r="V135" s="6"/>
      <c r="W135" s="6"/>
      <c r="X135" s="6"/>
      <c r="Y135" s="6"/>
      <c r="Z135" s="6"/>
    </row>
    <row r="136" ht="12.0" customHeight="1">
      <c r="A136" s="6"/>
      <c r="B136" s="6"/>
      <c r="C136" s="6"/>
      <c r="D136" s="7"/>
      <c r="E136" s="6"/>
      <c r="F136" s="6"/>
      <c r="G136" s="6"/>
      <c r="H136" s="6"/>
      <c r="I136" s="6"/>
      <c r="J136" s="6"/>
      <c r="K136" s="6"/>
      <c r="L136" s="6"/>
      <c r="M136" s="6"/>
      <c r="N136" s="6"/>
      <c r="O136" s="6"/>
      <c r="P136" s="6"/>
      <c r="Q136" s="6"/>
      <c r="R136" s="6"/>
      <c r="S136" s="6"/>
      <c r="T136" s="6"/>
      <c r="U136" s="6"/>
      <c r="V136" s="6"/>
      <c r="W136" s="6"/>
      <c r="X136" s="6"/>
      <c r="Y136" s="6"/>
      <c r="Z136" s="6"/>
    </row>
    <row r="137" ht="12.0" customHeight="1">
      <c r="A137" s="6"/>
      <c r="B137" s="6"/>
      <c r="C137" s="6"/>
      <c r="D137" s="7"/>
      <c r="E137" s="6"/>
      <c r="F137" s="6"/>
      <c r="G137" s="6"/>
      <c r="H137" s="6"/>
      <c r="I137" s="6"/>
      <c r="J137" s="6"/>
      <c r="K137" s="6"/>
      <c r="L137" s="6"/>
      <c r="M137" s="6"/>
      <c r="N137" s="6"/>
      <c r="O137" s="6"/>
      <c r="P137" s="6"/>
      <c r="Q137" s="6"/>
      <c r="R137" s="6"/>
      <c r="S137" s="6"/>
      <c r="T137" s="6"/>
      <c r="U137" s="6"/>
      <c r="V137" s="6"/>
      <c r="W137" s="6"/>
      <c r="X137" s="6"/>
      <c r="Y137" s="6"/>
      <c r="Z137" s="6"/>
    </row>
    <row r="138" ht="12.0" customHeight="1">
      <c r="A138" s="6"/>
      <c r="B138" s="6"/>
      <c r="C138" s="6"/>
      <c r="D138" s="7"/>
      <c r="E138" s="6"/>
      <c r="F138" s="6"/>
      <c r="G138" s="6"/>
      <c r="H138" s="6"/>
      <c r="I138" s="6"/>
      <c r="J138" s="6"/>
      <c r="K138" s="6"/>
      <c r="L138" s="6"/>
      <c r="M138" s="6"/>
      <c r="N138" s="6"/>
      <c r="O138" s="6"/>
      <c r="P138" s="6"/>
      <c r="Q138" s="6"/>
      <c r="R138" s="6"/>
      <c r="S138" s="6"/>
      <c r="T138" s="6"/>
      <c r="U138" s="6"/>
      <c r="V138" s="6"/>
      <c r="W138" s="6"/>
      <c r="X138" s="6"/>
      <c r="Y138" s="6"/>
      <c r="Z138" s="6"/>
    </row>
    <row r="139" ht="12.0" customHeight="1">
      <c r="A139" s="6"/>
      <c r="B139" s="6"/>
      <c r="C139" s="6"/>
      <c r="D139" s="7"/>
      <c r="E139" s="6"/>
      <c r="F139" s="6"/>
      <c r="G139" s="6"/>
      <c r="H139" s="6"/>
      <c r="I139" s="6"/>
      <c r="J139" s="6"/>
      <c r="K139" s="6"/>
      <c r="L139" s="6"/>
      <c r="M139" s="6"/>
      <c r="N139" s="6"/>
      <c r="O139" s="6"/>
      <c r="P139" s="6"/>
      <c r="Q139" s="6"/>
      <c r="R139" s="6"/>
      <c r="S139" s="6"/>
      <c r="T139" s="6"/>
      <c r="U139" s="6"/>
      <c r="V139" s="6"/>
      <c r="W139" s="6"/>
      <c r="X139" s="6"/>
      <c r="Y139" s="6"/>
      <c r="Z139" s="6"/>
    </row>
    <row r="140" ht="12.0" customHeight="1">
      <c r="A140" s="6"/>
      <c r="B140" s="6"/>
      <c r="C140" s="6"/>
      <c r="D140" s="7"/>
      <c r="E140" s="6"/>
      <c r="F140" s="6"/>
      <c r="G140" s="6"/>
      <c r="H140" s="6"/>
      <c r="I140" s="6"/>
      <c r="J140" s="6"/>
      <c r="K140" s="6"/>
      <c r="L140" s="6"/>
      <c r="M140" s="6"/>
      <c r="N140" s="6"/>
      <c r="O140" s="6"/>
      <c r="P140" s="6"/>
      <c r="Q140" s="6"/>
      <c r="R140" s="6"/>
      <c r="S140" s="6"/>
      <c r="T140" s="6"/>
      <c r="U140" s="6"/>
      <c r="V140" s="6"/>
      <c r="W140" s="6"/>
      <c r="X140" s="6"/>
      <c r="Y140" s="6"/>
      <c r="Z140" s="6"/>
    </row>
    <row r="141" ht="12.0" customHeight="1">
      <c r="A141" s="6"/>
      <c r="B141" s="6"/>
      <c r="C141" s="6"/>
      <c r="D141" s="7"/>
      <c r="E141" s="6"/>
      <c r="F141" s="6"/>
      <c r="G141" s="6"/>
      <c r="H141" s="6"/>
      <c r="I141" s="6"/>
      <c r="J141" s="6"/>
      <c r="K141" s="6"/>
      <c r="L141" s="6"/>
      <c r="M141" s="6"/>
      <c r="N141" s="6"/>
      <c r="O141" s="6"/>
      <c r="P141" s="6"/>
      <c r="Q141" s="6"/>
      <c r="R141" s="6"/>
      <c r="S141" s="6"/>
      <c r="T141" s="6"/>
      <c r="U141" s="6"/>
      <c r="V141" s="6"/>
      <c r="W141" s="6"/>
      <c r="X141" s="6"/>
      <c r="Y141" s="6"/>
      <c r="Z141" s="6"/>
    </row>
    <row r="142" ht="12.0" customHeight="1">
      <c r="A142" s="6"/>
      <c r="B142" s="6"/>
      <c r="C142" s="6"/>
      <c r="D142" s="7"/>
      <c r="E142" s="6"/>
      <c r="F142" s="6"/>
      <c r="G142" s="6"/>
      <c r="H142" s="6"/>
      <c r="I142" s="6"/>
      <c r="J142" s="6"/>
      <c r="K142" s="6"/>
      <c r="L142" s="6"/>
      <c r="M142" s="6"/>
      <c r="N142" s="6"/>
      <c r="O142" s="6"/>
      <c r="P142" s="6"/>
      <c r="Q142" s="6"/>
      <c r="R142" s="6"/>
      <c r="S142" s="6"/>
      <c r="T142" s="6"/>
      <c r="U142" s="6"/>
      <c r="V142" s="6"/>
      <c r="W142" s="6"/>
      <c r="X142" s="6"/>
      <c r="Y142" s="6"/>
      <c r="Z142" s="6"/>
    </row>
    <row r="143" ht="12.0" customHeight="1">
      <c r="A143" s="6"/>
      <c r="B143" s="6"/>
      <c r="C143" s="6"/>
      <c r="D143" s="7"/>
      <c r="E143" s="6"/>
      <c r="F143" s="6"/>
      <c r="G143" s="6"/>
      <c r="H143" s="6"/>
      <c r="I143" s="6"/>
      <c r="J143" s="6"/>
      <c r="K143" s="6"/>
      <c r="L143" s="6"/>
      <c r="M143" s="6"/>
      <c r="N143" s="6"/>
      <c r="O143" s="6"/>
      <c r="P143" s="6"/>
      <c r="Q143" s="6"/>
      <c r="R143" s="6"/>
      <c r="S143" s="6"/>
      <c r="T143" s="6"/>
      <c r="U143" s="6"/>
      <c r="V143" s="6"/>
      <c r="W143" s="6"/>
      <c r="X143" s="6"/>
      <c r="Y143" s="6"/>
      <c r="Z143" s="6"/>
    </row>
    <row r="144" ht="12.0" customHeight="1">
      <c r="A144" s="6"/>
      <c r="B144" s="6"/>
      <c r="C144" s="6"/>
      <c r="D144" s="7"/>
      <c r="E144" s="6"/>
      <c r="F144" s="6"/>
      <c r="G144" s="6"/>
      <c r="H144" s="6"/>
      <c r="I144" s="6"/>
      <c r="J144" s="6"/>
      <c r="K144" s="6"/>
      <c r="L144" s="6"/>
      <c r="M144" s="6"/>
      <c r="N144" s="6"/>
      <c r="O144" s="6"/>
      <c r="P144" s="6"/>
      <c r="Q144" s="6"/>
      <c r="R144" s="6"/>
      <c r="S144" s="6"/>
      <c r="T144" s="6"/>
      <c r="U144" s="6"/>
      <c r="V144" s="6"/>
      <c r="W144" s="6"/>
      <c r="X144" s="6"/>
      <c r="Y144" s="6"/>
      <c r="Z144" s="6"/>
    </row>
    <row r="145" ht="12.0" customHeight="1">
      <c r="A145" s="6"/>
      <c r="B145" s="6"/>
      <c r="C145" s="6"/>
      <c r="D145" s="7"/>
      <c r="E145" s="6"/>
      <c r="F145" s="6"/>
      <c r="G145" s="6"/>
      <c r="H145" s="6"/>
      <c r="I145" s="6"/>
      <c r="J145" s="6"/>
      <c r="K145" s="6"/>
      <c r="L145" s="6"/>
      <c r="M145" s="6"/>
      <c r="N145" s="6"/>
      <c r="O145" s="6"/>
      <c r="P145" s="6"/>
      <c r="Q145" s="6"/>
      <c r="R145" s="6"/>
      <c r="S145" s="6"/>
      <c r="T145" s="6"/>
      <c r="U145" s="6"/>
      <c r="V145" s="6"/>
      <c r="W145" s="6"/>
      <c r="X145" s="6"/>
      <c r="Y145" s="6"/>
      <c r="Z145" s="6"/>
    </row>
    <row r="146" ht="12.0" customHeight="1">
      <c r="A146" s="6"/>
      <c r="B146" s="6"/>
      <c r="C146" s="6"/>
      <c r="D146" s="7"/>
      <c r="E146" s="6"/>
      <c r="F146" s="6"/>
      <c r="G146" s="6"/>
      <c r="H146" s="6"/>
      <c r="I146" s="6"/>
      <c r="J146" s="6"/>
      <c r="K146" s="6"/>
      <c r="L146" s="6"/>
      <c r="M146" s="6"/>
      <c r="N146" s="6"/>
      <c r="O146" s="6"/>
      <c r="P146" s="6"/>
      <c r="Q146" s="6"/>
      <c r="R146" s="6"/>
      <c r="S146" s="6"/>
      <c r="T146" s="6"/>
      <c r="U146" s="6"/>
      <c r="V146" s="6"/>
      <c r="W146" s="6"/>
      <c r="X146" s="6"/>
      <c r="Y146" s="6"/>
      <c r="Z146" s="6"/>
    </row>
    <row r="147" ht="12.0" customHeight="1">
      <c r="A147" s="6"/>
      <c r="B147" s="6"/>
      <c r="C147" s="6"/>
      <c r="D147" s="7"/>
      <c r="E147" s="6"/>
      <c r="F147" s="6"/>
      <c r="G147" s="6"/>
      <c r="H147" s="6"/>
      <c r="I147" s="6"/>
      <c r="J147" s="6"/>
      <c r="K147" s="6"/>
      <c r="L147" s="6"/>
      <c r="M147" s="6"/>
      <c r="N147" s="6"/>
      <c r="O147" s="6"/>
      <c r="P147" s="6"/>
      <c r="Q147" s="6"/>
      <c r="R147" s="6"/>
      <c r="S147" s="6"/>
      <c r="T147" s="6"/>
      <c r="U147" s="6"/>
      <c r="V147" s="6"/>
      <c r="W147" s="6"/>
      <c r="X147" s="6"/>
      <c r="Y147" s="6"/>
      <c r="Z147" s="6"/>
    </row>
    <row r="148" ht="12.0" customHeight="1">
      <c r="A148" s="6"/>
      <c r="B148" s="6"/>
      <c r="C148" s="6"/>
      <c r="D148" s="7"/>
      <c r="E148" s="6"/>
      <c r="F148" s="6"/>
      <c r="G148" s="6"/>
      <c r="H148" s="6"/>
      <c r="I148" s="6"/>
      <c r="J148" s="6"/>
      <c r="K148" s="6"/>
      <c r="L148" s="6"/>
      <c r="M148" s="6"/>
      <c r="N148" s="6"/>
      <c r="O148" s="6"/>
      <c r="P148" s="6"/>
      <c r="Q148" s="6"/>
      <c r="R148" s="6"/>
      <c r="S148" s="6"/>
      <c r="T148" s="6"/>
      <c r="U148" s="6"/>
      <c r="V148" s="6"/>
      <c r="W148" s="6"/>
      <c r="X148" s="6"/>
      <c r="Y148" s="6"/>
      <c r="Z148" s="6"/>
    </row>
    <row r="149" ht="12.0" customHeight="1">
      <c r="A149" s="6"/>
      <c r="B149" s="6"/>
      <c r="C149" s="6"/>
      <c r="D149" s="7"/>
      <c r="E149" s="6"/>
      <c r="F149" s="6"/>
      <c r="G149" s="6"/>
      <c r="H149" s="6"/>
      <c r="I149" s="6"/>
      <c r="J149" s="6"/>
      <c r="K149" s="6"/>
      <c r="L149" s="6"/>
      <c r="M149" s="6"/>
      <c r="N149" s="6"/>
      <c r="O149" s="6"/>
      <c r="P149" s="6"/>
      <c r="Q149" s="6"/>
      <c r="R149" s="6"/>
      <c r="S149" s="6"/>
      <c r="T149" s="6"/>
      <c r="U149" s="6"/>
      <c r="V149" s="6"/>
      <c r="W149" s="6"/>
      <c r="X149" s="6"/>
      <c r="Y149" s="6"/>
      <c r="Z149" s="6"/>
    </row>
    <row r="150" ht="12.0" customHeight="1">
      <c r="A150" s="6"/>
      <c r="B150" s="6"/>
      <c r="C150" s="6"/>
      <c r="D150" s="7"/>
      <c r="E150" s="6"/>
      <c r="F150" s="6"/>
      <c r="G150" s="6"/>
      <c r="H150" s="6"/>
      <c r="I150" s="6"/>
      <c r="J150" s="6"/>
      <c r="K150" s="6"/>
      <c r="L150" s="6"/>
      <c r="M150" s="6"/>
      <c r="N150" s="6"/>
      <c r="O150" s="6"/>
      <c r="P150" s="6"/>
      <c r="Q150" s="6"/>
      <c r="R150" s="6"/>
      <c r="S150" s="6"/>
      <c r="T150" s="6"/>
      <c r="U150" s="6"/>
      <c r="V150" s="6"/>
      <c r="W150" s="6"/>
      <c r="X150" s="6"/>
      <c r="Y150" s="6"/>
      <c r="Z150" s="6"/>
    </row>
    <row r="151" ht="12.0" customHeight="1">
      <c r="A151" s="6"/>
      <c r="B151" s="6"/>
      <c r="C151" s="6"/>
      <c r="D151" s="7"/>
      <c r="E151" s="6"/>
      <c r="F151" s="6"/>
      <c r="G151" s="6"/>
      <c r="H151" s="6"/>
      <c r="I151" s="6"/>
      <c r="J151" s="6"/>
      <c r="K151" s="6"/>
      <c r="L151" s="6"/>
      <c r="M151" s="6"/>
      <c r="N151" s="6"/>
      <c r="O151" s="6"/>
      <c r="P151" s="6"/>
      <c r="Q151" s="6"/>
      <c r="R151" s="6"/>
      <c r="S151" s="6"/>
      <c r="T151" s="6"/>
      <c r="U151" s="6"/>
      <c r="V151" s="6"/>
      <c r="W151" s="6"/>
      <c r="X151" s="6"/>
      <c r="Y151" s="6"/>
      <c r="Z151" s="6"/>
    </row>
    <row r="152" ht="12.0" customHeight="1">
      <c r="A152" s="6"/>
      <c r="B152" s="6"/>
      <c r="C152" s="6"/>
      <c r="D152" s="7"/>
      <c r="E152" s="6"/>
      <c r="F152" s="6"/>
      <c r="G152" s="6"/>
      <c r="H152" s="6"/>
      <c r="I152" s="6"/>
      <c r="J152" s="6"/>
      <c r="K152" s="6"/>
      <c r="L152" s="6"/>
      <c r="M152" s="6"/>
      <c r="N152" s="6"/>
      <c r="O152" s="6"/>
      <c r="P152" s="6"/>
      <c r="Q152" s="6"/>
      <c r="R152" s="6"/>
      <c r="S152" s="6"/>
      <c r="T152" s="6"/>
      <c r="U152" s="6"/>
      <c r="V152" s="6"/>
      <c r="W152" s="6"/>
      <c r="X152" s="6"/>
      <c r="Y152" s="6"/>
      <c r="Z152" s="6"/>
    </row>
    <row r="153" ht="12.0" customHeight="1">
      <c r="A153" s="6"/>
      <c r="B153" s="6"/>
      <c r="C153" s="6"/>
      <c r="D153" s="7"/>
      <c r="E153" s="6"/>
      <c r="F153" s="6"/>
      <c r="G153" s="6"/>
      <c r="H153" s="6"/>
      <c r="I153" s="6"/>
      <c r="J153" s="6"/>
      <c r="K153" s="6"/>
      <c r="L153" s="6"/>
      <c r="M153" s="6"/>
      <c r="N153" s="6"/>
      <c r="O153" s="6"/>
      <c r="P153" s="6"/>
      <c r="Q153" s="6"/>
      <c r="R153" s="6"/>
      <c r="S153" s="6"/>
      <c r="T153" s="6"/>
      <c r="U153" s="6"/>
      <c r="V153" s="6"/>
      <c r="W153" s="6"/>
      <c r="X153" s="6"/>
      <c r="Y153" s="6"/>
      <c r="Z153" s="6"/>
    </row>
    <row r="154" ht="12.0" customHeight="1">
      <c r="A154" s="6"/>
      <c r="B154" s="6"/>
      <c r="C154" s="6"/>
      <c r="D154" s="7"/>
      <c r="E154" s="6"/>
      <c r="F154" s="6"/>
      <c r="G154" s="6"/>
      <c r="H154" s="6"/>
      <c r="I154" s="6"/>
      <c r="J154" s="6"/>
      <c r="K154" s="6"/>
      <c r="L154" s="6"/>
      <c r="M154" s="6"/>
      <c r="N154" s="6"/>
      <c r="O154" s="6"/>
      <c r="P154" s="6"/>
      <c r="Q154" s="6"/>
      <c r="R154" s="6"/>
      <c r="S154" s="6"/>
      <c r="T154" s="6"/>
      <c r="U154" s="6"/>
      <c r="V154" s="6"/>
      <c r="W154" s="6"/>
      <c r="X154" s="6"/>
      <c r="Y154" s="6"/>
      <c r="Z154" s="6"/>
    </row>
    <row r="155" ht="12.0" customHeight="1">
      <c r="A155" s="6"/>
      <c r="B155" s="6"/>
      <c r="C155" s="6"/>
      <c r="D155" s="7"/>
      <c r="E155" s="6"/>
      <c r="F155" s="6"/>
      <c r="G155" s="6"/>
      <c r="H155" s="6"/>
      <c r="I155" s="6"/>
      <c r="J155" s="6"/>
      <c r="K155" s="6"/>
      <c r="L155" s="6"/>
      <c r="M155" s="6"/>
      <c r="N155" s="6"/>
      <c r="O155" s="6"/>
      <c r="P155" s="6"/>
      <c r="Q155" s="6"/>
      <c r="R155" s="6"/>
      <c r="S155" s="6"/>
      <c r="T155" s="6"/>
      <c r="U155" s="6"/>
      <c r="V155" s="6"/>
      <c r="W155" s="6"/>
      <c r="X155" s="6"/>
      <c r="Y155" s="6"/>
      <c r="Z155" s="6"/>
    </row>
    <row r="156" ht="12.0" customHeight="1">
      <c r="A156" s="6"/>
      <c r="B156" s="6"/>
      <c r="C156" s="6"/>
      <c r="D156" s="7"/>
      <c r="E156" s="6"/>
      <c r="F156" s="6"/>
      <c r="G156" s="6"/>
      <c r="H156" s="6"/>
      <c r="I156" s="6"/>
      <c r="J156" s="6"/>
      <c r="K156" s="6"/>
      <c r="L156" s="6"/>
      <c r="M156" s="6"/>
      <c r="N156" s="6"/>
      <c r="O156" s="6"/>
      <c r="P156" s="6"/>
      <c r="Q156" s="6"/>
      <c r="R156" s="6"/>
      <c r="S156" s="6"/>
      <c r="T156" s="6"/>
      <c r="U156" s="6"/>
      <c r="V156" s="6"/>
      <c r="W156" s="6"/>
      <c r="X156" s="6"/>
      <c r="Y156" s="6"/>
      <c r="Z156" s="6"/>
    </row>
    <row r="157" ht="12.0" customHeight="1">
      <c r="A157" s="6"/>
      <c r="B157" s="6"/>
      <c r="C157" s="6"/>
      <c r="D157" s="7"/>
      <c r="E157" s="6"/>
      <c r="F157" s="6"/>
      <c r="G157" s="6"/>
      <c r="H157" s="6"/>
      <c r="I157" s="6"/>
      <c r="J157" s="6"/>
      <c r="K157" s="6"/>
      <c r="L157" s="6"/>
      <c r="M157" s="6"/>
      <c r="N157" s="6"/>
      <c r="O157" s="6"/>
      <c r="P157" s="6"/>
      <c r="Q157" s="6"/>
      <c r="R157" s="6"/>
      <c r="S157" s="6"/>
      <c r="T157" s="6"/>
      <c r="U157" s="6"/>
      <c r="V157" s="6"/>
      <c r="W157" s="6"/>
      <c r="X157" s="6"/>
      <c r="Y157" s="6"/>
      <c r="Z157" s="6"/>
    </row>
    <row r="158" ht="12.0" customHeight="1">
      <c r="A158" s="6"/>
      <c r="B158" s="6"/>
      <c r="C158" s="6"/>
      <c r="D158" s="7"/>
      <c r="E158" s="6"/>
      <c r="F158" s="6"/>
      <c r="G158" s="6"/>
      <c r="H158" s="6"/>
      <c r="I158" s="6"/>
      <c r="J158" s="6"/>
      <c r="K158" s="6"/>
      <c r="L158" s="6"/>
      <c r="M158" s="6"/>
      <c r="N158" s="6"/>
      <c r="O158" s="6"/>
      <c r="P158" s="6"/>
      <c r="Q158" s="6"/>
      <c r="R158" s="6"/>
      <c r="S158" s="6"/>
      <c r="T158" s="6"/>
      <c r="U158" s="6"/>
      <c r="V158" s="6"/>
      <c r="W158" s="6"/>
      <c r="X158" s="6"/>
      <c r="Y158" s="6"/>
      <c r="Z158" s="6"/>
    </row>
    <row r="159" ht="12.0" customHeight="1">
      <c r="A159" s="6"/>
      <c r="B159" s="6"/>
      <c r="C159" s="6"/>
      <c r="D159" s="7"/>
      <c r="E159" s="6"/>
      <c r="F159" s="6"/>
      <c r="G159" s="6"/>
      <c r="H159" s="6"/>
      <c r="I159" s="6"/>
      <c r="J159" s="6"/>
      <c r="K159" s="6"/>
      <c r="L159" s="6"/>
      <c r="M159" s="6"/>
      <c r="N159" s="6"/>
      <c r="O159" s="6"/>
      <c r="P159" s="6"/>
      <c r="Q159" s="6"/>
      <c r="R159" s="6"/>
      <c r="S159" s="6"/>
      <c r="T159" s="6"/>
      <c r="U159" s="6"/>
      <c r="V159" s="6"/>
      <c r="W159" s="6"/>
      <c r="X159" s="6"/>
      <c r="Y159" s="6"/>
      <c r="Z159" s="6"/>
    </row>
    <row r="160" ht="12.0" customHeight="1">
      <c r="A160" s="6"/>
      <c r="B160" s="6"/>
      <c r="C160" s="6"/>
      <c r="D160" s="7"/>
      <c r="E160" s="6"/>
      <c r="F160" s="6"/>
      <c r="G160" s="6"/>
      <c r="H160" s="6"/>
      <c r="I160" s="6"/>
      <c r="J160" s="6"/>
      <c r="K160" s="6"/>
      <c r="L160" s="6"/>
      <c r="M160" s="6"/>
      <c r="N160" s="6"/>
      <c r="O160" s="6"/>
      <c r="P160" s="6"/>
      <c r="Q160" s="6"/>
      <c r="R160" s="6"/>
      <c r="S160" s="6"/>
      <c r="T160" s="6"/>
      <c r="U160" s="6"/>
      <c r="V160" s="6"/>
      <c r="W160" s="6"/>
      <c r="X160" s="6"/>
      <c r="Y160" s="6"/>
      <c r="Z160" s="6"/>
    </row>
    <row r="161" ht="12.0" customHeight="1">
      <c r="A161" s="6"/>
      <c r="B161" s="6"/>
      <c r="C161" s="6"/>
      <c r="D161" s="7"/>
      <c r="E161" s="6"/>
      <c r="F161" s="6"/>
      <c r="G161" s="6"/>
      <c r="H161" s="6"/>
      <c r="I161" s="6"/>
      <c r="J161" s="6"/>
      <c r="K161" s="6"/>
      <c r="L161" s="6"/>
      <c r="M161" s="6"/>
      <c r="N161" s="6"/>
      <c r="O161" s="6"/>
      <c r="P161" s="6"/>
      <c r="Q161" s="6"/>
      <c r="R161" s="6"/>
      <c r="S161" s="6"/>
      <c r="T161" s="6"/>
      <c r="U161" s="6"/>
      <c r="V161" s="6"/>
      <c r="W161" s="6"/>
      <c r="X161" s="6"/>
      <c r="Y161" s="6"/>
      <c r="Z161" s="6"/>
    </row>
    <row r="162" ht="12.0" customHeight="1">
      <c r="A162" s="6"/>
      <c r="B162" s="6"/>
      <c r="C162" s="6"/>
      <c r="D162" s="7"/>
      <c r="E162" s="6"/>
      <c r="F162" s="6"/>
      <c r="G162" s="6"/>
      <c r="H162" s="6"/>
      <c r="I162" s="6"/>
      <c r="J162" s="6"/>
      <c r="K162" s="6"/>
      <c r="L162" s="6"/>
      <c r="M162" s="6"/>
      <c r="N162" s="6"/>
      <c r="O162" s="6"/>
      <c r="P162" s="6"/>
      <c r="Q162" s="6"/>
      <c r="R162" s="6"/>
      <c r="S162" s="6"/>
      <c r="T162" s="6"/>
      <c r="U162" s="6"/>
      <c r="V162" s="6"/>
      <c r="W162" s="6"/>
      <c r="X162" s="6"/>
      <c r="Y162" s="6"/>
      <c r="Z162" s="6"/>
    </row>
    <row r="163" ht="12.0" customHeight="1">
      <c r="A163" s="6"/>
      <c r="B163" s="6"/>
      <c r="C163" s="6"/>
      <c r="D163" s="7"/>
      <c r="E163" s="6"/>
      <c r="F163" s="6"/>
      <c r="G163" s="6"/>
      <c r="H163" s="6"/>
      <c r="I163" s="6"/>
      <c r="J163" s="6"/>
      <c r="K163" s="6"/>
      <c r="L163" s="6"/>
      <c r="M163" s="6"/>
      <c r="N163" s="6"/>
      <c r="O163" s="6"/>
      <c r="P163" s="6"/>
      <c r="Q163" s="6"/>
      <c r="R163" s="6"/>
      <c r="S163" s="6"/>
      <c r="T163" s="6"/>
      <c r="U163" s="6"/>
      <c r="V163" s="6"/>
      <c r="W163" s="6"/>
      <c r="X163" s="6"/>
      <c r="Y163" s="6"/>
      <c r="Z163" s="6"/>
    </row>
    <row r="164" ht="12.0" customHeight="1">
      <c r="A164" s="6"/>
      <c r="B164" s="6"/>
      <c r="C164" s="6"/>
      <c r="D164" s="7"/>
      <c r="E164" s="6"/>
      <c r="F164" s="6"/>
      <c r="G164" s="6"/>
      <c r="H164" s="6"/>
      <c r="I164" s="6"/>
      <c r="J164" s="6"/>
      <c r="K164" s="6"/>
      <c r="L164" s="6"/>
      <c r="M164" s="6"/>
      <c r="N164" s="6"/>
      <c r="O164" s="6"/>
      <c r="P164" s="6"/>
      <c r="Q164" s="6"/>
      <c r="R164" s="6"/>
      <c r="S164" s="6"/>
      <c r="T164" s="6"/>
      <c r="U164" s="6"/>
      <c r="V164" s="6"/>
      <c r="W164" s="6"/>
      <c r="X164" s="6"/>
      <c r="Y164" s="6"/>
      <c r="Z164" s="6"/>
    </row>
    <row r="165" ht="12.0" customHeight="1">
      <c r="A165" s="6"/>
      <c r="B165" s="6"/>
      <c r="C165" s="6"/>
      <c r="D165" s="7"/>
      <c r="E165" s="6"/>
      <c r="F165" s="6"/>
      <c r="G165" s="6"/>
      <c r="H165" s="6"/>
      <c r="I165" s="6"/>
      <c r="J165" s="6"/>
      <c r="K165" s="6"/>
      <c r="L165" s="6"/>
      <c r="M165" s="6"/>
      <c r="N165" s="6"/>
      <c r="O165" s="6"/>
      <c r="P165" s="6"/>
      <c r="Q165" s="6"/>
      <c r="R165" s="6"/>
      <c r="S165" s="6"/>
      <c r="T165" s="6"/>
      <c r="U165" s="6"/>
      <c r="V165" s="6"/>
      <c r="W165" s="6"/>
      <c r="X165" s="6"/>
      <c r="Y165" s="6"/>
      <c r="Z165" s="6"/>
    </row>
    <row r="166" ht="12.0" customHeight="1">
      <c r="A166" s="6"/>
      <c r="B166" s="6"/>
      <c r="C166" s="6"/>
      <c r="D166" s="7"/>
      <c r="E166" s="6"/>
      <c r="F166" s="6"/>
      <c r="G166" s="6"/>
      <c r="H166" s="6"/>
      <c r="I166" s="6"/>
      <c r="J166" s="6"/>
      <c r="K166" s="6"/>
      <c r="L166" s="6"/>
      <c r="M166" s="6"/>
      <c r="N166" s="6"/>
      <c r="O166" s="6"/>
      <c r="P166" s="6"/>
      <c r="Q166" s="6"/>
      <c r="R166" s="6"/>
      <c r="S166" s="6"/>
      <c r="T166" s="6"/>
      <c r="U166" s="6"/>
      <c r="V166" s="6"/>
      <c r="W166" s="6"/>
      <c r="X166" s="6"/>
      <c r="Y166" s="6"/>
      <c r="Z166" s="6"/>
    </row>
    <row r="167" ht="12.0" customHeight="1">
      <c r="A167" s="6"/>
      <c r="B167" s="6"/>
      <c r="C167" s="6"/>
      <c r="D167" s="7"/>
      <c r="E167" s="6"/>
      <c r="F167" s="6"/>
      <c r="G167" s="6"/>
      <c r="H167" s="6"/>
      <c r="I167" s="6"/>
      <c r="J167" s="6"/>
      <c r="K167" s="6"/>
      <c r="L167" s="6"/>
      <c r="M167" s="6"/>
      <c r="N167" s="6"/>
      <c r="O167" s="6"/>
      <c r="P167" s="6"/>
      <c r="Q167" s="6"/>
      <c r="R167" s="6"/>
      <c r="S167" s="6"/>
      <c r="T167" s="6"/>
      <c r="U167" s="6"/>
      <c r="V167" s="6"/>
      <c r="W167" s="6"/>
      <c r="X167" s="6"/>
      <c r="Y167" s="6"/>
      <c r="Z167" s="6"/>
    </row>
    <row r="168" ht="12.0" customHeight="1">
      <c r="A168" s="6"/>
      <c r="B168" s="6"/>
      <c r="C168" s="6"/>
      <c r="D168" s="7"/>
      <c r="E168" s="6"/>
      <c r="F168" s="6"/>
      <c r="G168" s="6"/>
      <c r="H168" s="6"/>
      <c r="I168" s="6"/>
      <c r="J168" s="6"/>
      <c r="K168" s="6"/>
      <c r="L168" s="6"/>
      <c r="M168" s="6"/>
      <c r="N168" s="6"/>
      <c r="O168" s="6"/>
      <c r="P168" s="6"/>
      <c r="Q168" s="6"/>
      <c r="R168" s="6"/>
      <c r="S168" s="6"/>
      <c r="T168" s="6"/>
      <c r="U168" s="6"/>
      <c r="V168" s="6"/>
      <c r="W168" s="6"/>
      <c r="X168" s="6"/>
      <c r="Y168" s="6"/>
      <c r="Z168" s="6"/>
    </row>
    <row r="169" ht="12.0" customHeight="1">
      <c r="A169" s="6"/>
      <c r="B169" s="6"/>
      <c r="C169" s="6"/>
      <c r="D169" s="7"/>
      <c r="E169" s="6"/>
      <c r="F169" s="6"/>
      <c r="G169" s="6"/>
      <c r="H169" s="6"/>
      <c r="I169" s="6"/>
      <c r="J169" s="6"/>
      <c r="K169" s="6"/>
      <c r="L169" s="6"/>
      <c r="M169" s="6"/>
      <c r="N169" s="6"/>
      <c r="O169" s="6"/>
      <c r="P169" s="6"/>
      <c r="Q169" s="6"/>
      <c r="R169" s="6"/>
      <c r="S169" s="6"/>
      <c r="T169" s="6"/>
      <c r="U169" s="6"/>
      <c r="V169" s="6"/>
      <c r="W169" s="6"/>
      <c r="X169" s="6"/>
      <c r="Y169" s="6"/>
      <c r="Z169" s="6"/>
    </row>
    <row r="170" ht="12.0" customHeight="1">
      <c r="A170" s="6"/>
      <c r="B170" s="6"/>
      <c r="C170" s="6"/>
      <c r="D170" s="7"/>
      <c r="E170" s="6"/>
      <c r="F170" s="6"/>
      <c r="G170" s="6"/>
      <c r="H170" s="6"/>
      <c r="I170" s="6"/>
      <c r="J170" s="6"/>
      <c r="K170" s="6"/>
      <c r="L170" s="6"/>
      <c r="M170" s="6"/>
      <c r="N170" s="6"/>
      <c r="O170" s="6"/>
      <c r="P170" s="6"/>
      <c r="Q170" s="6"/>
      <c r="R170" s="6"/>
      <c r="S170" s="6"/>
      <c r="T170" s="6"/>
      <c r="U170" s="6"/>
      <c r="V170" s="6"/>
      <c r="W170" s="6"/>
      <c r="X170" s="6"/>
      <c r="Y170" s="6"/>
      <c r="Z170" s="6"/>
    </row>
    <row r="171" ht="12.0" customHeight="1">
      <c r="A171" s="6"/>
      <c r="B171" s="6"/>
      <c r="C171" s="6"/>
      <c r="D171" s="7"/>
      <c r="E171" s="6"/>
      <c r="F171" s="6"/>
      <c r="G171" s="6"/>
      <c r="H171" s="6"/>
      <c r="I171" s="6"/>
      <c r="J171" s="6"/>
      <c r="K171" s="6"/>
      <c r="L171" s="6"/>
      <c r="M171" s="6"/>
      <c r="N171" s="6"/>
      <c r="O171" s="6"/>
      <c r="P171" s="6"/>
      <c r="Q171" s="6"/>
      <c r="R171" s="6"/>
      <c r="S171" s="6"/>
      <c r="T171" s="6"/>
      <c r="U171" s="6"/>
      <c r="V171" s="6"/>
      <c r="W171" s="6"/>
      <c r="X171" s="6"/>
      <c r="Y171" s="6"/>
      <c r="Z171" s="6"/>
    </row>
    <row r="172" ht="12.0" customHeight="1">
      <c r="A172" s="6"/>
      <c r="B172" s="6"/>
      <c r="C172" s="6"/>
      <c r="D172" s="7"/>
      <c r="E172" s="6"/>
      <c r="F172" s="6"/>
      <c r="G172" s="6"/>
      <c r="H172" s="6"/>
      <c r="I172" s="6"/>
      <c r="J172" s="6"/>
      <c r="K172" s="6"/>
      <c r="L172" s="6"/>
      <c r="M172" s="6"/>
      <c r="N172" s="6"/>
      <c r="O172" s="6"/>
      <c r="P172" s="6"/>
      <c r="Q172" s="6"/>
      <c r="R172" s="6"/>
      <c r="S172" s="6"/>
      <c r="T172" s="6"/>
      <c r="U172" s="6"/>
      <c r="V172" s="6"/>
      <c r="W172" s="6"/>
      <c r="X172" s="6"/>
      <c r="Y172" s="6"/>
      <c r="Z172" s="6"/>
    </row>
    <row r="173" ht="12.0" customHeight="1">
      <c r="A173" s="6"/>
      <c r="B173" s="6"/>
      <c r="C173" s="6"/>
      <c r="D173" s="7"/>
      <c r="E173" s="6"/>
      <c r="F173" s="6"/>
      <c r="G173" s="6"/>
      <c r="H173" s="6"/>
      <c r="I173" s="6"/>
      <c r="J173" s="6"/>
      <c r="K173" s="6"/>
      <c r="L173" s="6"/>
      <c r="M173" s="6"/>
      <c r="N173" s="6"/>
      <c r="O173" s="6"/>
      <c r="P173" s="6"/>
      <c r="Q173" s="6"/>
      <c r="R173" s="6"/>
      <c r="S173" s="6"/>
      <c r="T173" s="6"/>
      <c r="U173" s="6"/>
      <c r="V173" s="6"/>
      <c r="W173" s="6"/>
      <c r="X173" s="6"/>
      <c r="Y173" s="6"/>
      <c r="Z173" s="6"/>
    </row>
    <row r="174" ht="12.0" customHeight="1">
      <c r="A174" s="6"/>
      <c r="B174" s="6"/>
      <c r="C174" s="6"/>
      <c r="D174" s="7"/>
      <c r="E174" s="6"/>
      <c r="F174" s="6"/>
      <c r="G174" s="6"/>
      <c r="H174" s="6"/>
      <c r="I174" s="6"/>
      <c r="J174" s="6"/>
      <c r="K174" s="6"/>
      <c r="L174" s="6"/>
      <c r="M174" s="6"/>
      <c r="N174" s="6"/>
      <c r="O174" s="6"/>
      <c r="P174" s="6"/>
      <c r="Q174" s="6"/>
      <c r="R174" s="6"/>
      <c r="S174" s="6"/>
      <c r="T174" s="6"/>
      <c r="U174" s="6"/>
      <c r="V174" s="6"/>
      <c r="W174" s="6"/>
      <c r="X174" s="6"/>
      <c r="Y174" s="6"/>
      <c r="Z174" s="6"/>
    </row>
    <row r="175" ht="12.0" customHeight="1">
      <c r="A175" s="6"/>
      <c r="B175" s="6"/>
      <c r="C175" s="6"/>
      <c r="D175" s="7"/>
      <c r="E175" s="6"/>
      <c r="F175" s="6"/>
      <c r="G175" s="6"/>
      <c r="H175" s="6"/>
      <c r="I175" s="6"/>
      <c r="J175" s="6"/>
      <c r="K175" s="6"/>
      <c r="L175" s="6"/>
      <c r="M175" s="6"/>
      <c r="N175" s="6"/>
      <c r="O175" s="6"/>
      <c r="P175" s="6"/>
      <c r="Q175" s="6"/>
      <c r="R175" s="6"/>
      <c r="S175" s="6"/>
      <c r="T175" s="6"/>
      <c r="U175" s="6"/>
      <c r="V175" s="6"/>
      <c r="W175" s="6"/>
      <c r="X175" s="6"/>
      <c r="Y175" s="6"/>
      <c r="Z175" s="6"/>
    </row>
    <row r="176" ht="12.0" customHeight="1">
      <c r="A176" s="6"/>
      <c r="B176" s="6"/>
      <c r="C176" s="6"/>
      <c r="D176" s="7"/>
      <c r="E176" s="6"/>
      <c r="F176" s="6"/>
      <c r="G176" s="6"/>
      <c r="H176" s="6"/>
      <c r="I176" s="6"/>
      <c r="J176" s="6"/>
      <c r="K176" s="6"/>
      <c r="L176" s="6"/>
      <c r="M176" s="6"/>
      <c r="N176" s="6"/>
      <c r="O176" s="6"/>
      <c r="P176" s="6"/>
      <c r="Q176" s="6"/>
      <c r="R176" s="6"/>
      <c r="S176" s="6"/>
      <c r="T176" s="6"/>
      <c r="U176" s="6"/>
      <c r="V176" s="6"/>
      <c r="W176" s="6"/>
      <c r="X176" s="6"/>
      <c r="Y176" s="6"/>
      <c r="Z176" s="6"/>
    </row>
    <row r="177" ht="12.0" customHeight="1">
      <c r="A177" s="6"/>
      <c r="B177" s="6"/>
      <c r="C177" s="6"/>
      <c r="D177" s="7"/>
      <c r="E177" s="6"/>
      <c r="F177" s="6"/>
      <c r="G177" s="6"/>
      <c r="H177" s="6"/>
      <c r="I177" s="6"/>
      <c r="J177" s="6"/>
      <c r="K177" s="6"/>
      <c r="L177" s="6"/>
      <c r="M177" s="6"/>
      <c r="N177" s="6"/>
      <c r="O177" s="6"/>
      <c r="P177" s="6"/>
      <c r="Q177" s="6"/>
      <c r="R177" s="6"/>
      <c r="S177" s="6"/>
      <c r="T177" s="6"/>
      <c r="U177" s="6"/>
      <c r="V177" s="6"/>
      <c r="W177" s="6"/>
      <c r="X177" s="6"/>
      <c r="Y177" s="6"/>
      <c r="Z177" s="6"/>
    </row>
    <row r="178" ht="12.0" customHeight="1">
      <c r="A178" s="6"/>
      <c r="B178" s="6"/>
      <c r="C178" s="6"/>
      <c r="D178" s="7"/>
      <c r="E178" s="6"/>
      <c r="F178" s="6"/>
      <c r="G178" s="6"/>
      <c r="H178" s="6"/>
      <c r="I178" s="6"/>
      <c r="J178" s="6"/>
      <c r="K178" s="6"/>
      <c r="L178" s="6"/>
      <c r="M178" s="6"/>
      <c r="N178" s="6"/>
      <c r="O178" s="6"/>
      <c r="P178" s="6"/>
      <c r="Q178" s="6"/>
      <c r="R178" s="6"/>
      <c r="S178" s="6"/>
      <c r="T178" s="6"/>
      <c r="U178" s="6"/>
      <c r="V178" s="6"/>
      <c r="W178" s="6"/>
      <c r="X178" s="6"/>
      <c r="Y178" s="6"/>
      <c r="Z178" s="6"/>
    </row>
    <row r="179" ht="12.0" customHeight="1">
      <c r="A179" s="6"/>
      <c r="B179" s="6"/>
      <c r="C179" s="6"/>
      <c r="D179" s="7"/>
      <c r="E179" s="6"/>
      <c r="F179" s="6"/>
      <c r="G179" s="6"/>
      <c r="H179" s="6"/>
      <c r="I179" s="6"/>
      <c r="J179" s="6"/>
      <c r="K179" s="6"/>
      <c r="L179" s="6"/>
      <c r="M179" s="6"/>
      <c r="N179" s="6"/>
      <c r="O179" s="6"/>
      <c r="P179" s="6"/>
      <c r="Q179" s="6"/>
      <c r="R179" s="6"/>
      <c r="S179" s="6"/>
      <c r="T179" s="6"/>
      <c r="U179" s="6"/>
      <c r="V179" s="6"/>
      <c r="W179" s="6"/>
      <c r="X179" s="6"/>
      <c r="Y179" s="6"/>
      <c r="Z179" s="6"/>
    </row>
    <row r="180" ht="12.0" customHeight="1">
      <c r="A180" s="6"/>
      <c r="B180" s="6"/>
      <c r="C180" s="6"/>
      <c r="D180" s="7"/>
      <c r="E180" s="6"/>
      <c r="F180" s="6"/>
      <c r="G180" s="6"/>
      <c r="H180" s="6"/>
      <c r="I180" s="6"/>
      <c r="J180" s="6"/>
      <c r="K180" s="6"/>
      <c r="L180" s="6"/>
      <c r="M180" s="6"/>
      <c r="N180" s="6"/>
      <c r="O180" s="6"/>
      <c r="P180" s="6"/>
      <c r="Q180" s="6"/>
      <c r="R180" s="6"/>
      <c r="S180" s="6"/>
      <c r="T180" s="6"/>
      <c r="U180" s="6"/>
      <c r="V180" s="6"/>
      <c r="W180" s="6"/>
      <c r="X180" s="6"/>
      <c r="Y180" s="6"/>
      <c r="Z180" s="6"/>
    </row>
    <row r="181" ht="12.0" customHeight="1">
      <c r="A181" s="6"/>
      <c r="B181" s="6"/>
      <c r="C181" s="6"/>
      <c r="D181" s="7"/>
      <c r="E181" s="6"/>
      <c r="F181" s="6"/>
      <c r="G181" s="6"/>
      <c r="H181" s="6"/>
      <c r="I181" s="6"/>
      <c r="J181" s="6"/>
      <c r="K181" s="6"/>
      <c r="L181" s="6"/>
      <c r="M181" s="6"/>
      <c r="N181" s="6"/>
      <c r="O181" s="6"/>
      <c r="P181" s="6"/>
      <c r="Q181" s="6"/>
      <c r="R181" s="6"/>
      <c r="S181" s="6"/>
      <c r="T181" s="6"/>
      <c r="U181" s="6"/>
      <c r="V181" s="6"/>
      <c r="W181" s="6"/>
      <c r="X181" s="6"/>
      <c r="Y181" s="6"/>
      <c r="Z181" s="6"/>
    </row>
    <row r="182" ht="12.0" customHeight="1">
      <c r="A182" s="6"/>
      <c r="B182" s="6"/>
      <c r="C182" s="6"/>
      <c r="D182" s="7"/>
      <c r="E182" s="6"/>
      <c r="F182" s="6"/>
      <c r="G182" s="6"/>
      <c r="H182" s="6"/>
      <c r="I182" s="6"/>
      <c r="J182" s="6"/>
      <c r="K182" s="6"/>
      <c r="L182" s="6"/>
      <c r="M182" s="6"/>
      <c r="N182" s="6"/>
      <c r="O182" s="6"/>
      <c r="P182" s="6"/>
      <c r="Q182" s="6"/>
      <c r="R182" s="6"/>
      <c r="S182" s="6"/>
      <c r="T182" s="6"/>
      <c r="U182" s="6"/>
      <c r="V182" s="6"/>
      <c r="W182" s="6"/>
      <c r="X182" s="6"/>
      <c r="Y182" s="6"/>
      <c r="Z182" s="6"/>
    </row>
    <row r="183" ht="12.0" customHeight="1">
      <c r="A183" s="6"/>
      <c r="B183" s="6"/>
      <c r="C183" s="6"/>
      <c r="D183" s="7"/>
      <c r="E183" s="6"/>
      <c r="F183" s="6"/>
      <c r="G183" s="6"/>
      <c r="H183" s="6"/>
      <c r="I183" s="6"/>
      <c r="J183" s="6"/>
      <c r="K183" s="6"/>
      <c r="L183" s="6"/>
      <c r="M183" s="6"/>
      <c r="N183" s="6"/>
      <c r="O183" s="6"/>
      <c r="P183" s="6"/>
      <c r="Q183" s="6"/>
      <c r="R183" s="6"/>
      <c r="S183" s="6"/>
      <c r="T183" s="6"/>
      <c r="U183" s="6"/>
      <c r="V183" s="6"/>
      <c r="W183" s="6"/>
      <c r="X183" s="6"/>
      <c r="Y183" s="6"/>
      <c r="Z183" s="6"/>
    </row>
    <row r="184" ht="12.0" customHeight="1">
      <c r="A184" s="6"/>
      <c r="B184" s="6"/>
      <c r="C184" s="6"/>
      <c r="D184" s="7"/>
      <c r="E184" s="6"/>
      <c r="F184" s="6"/>
      <c r="G184" s="6"/>
      <c r="H184" s="6"/>
      <c r="I184" s="6"/>
      <c r="J184" s="6"/>
      <c r="K184" s="6"/>
      <c r="L184" s="6"/>
      <c r="M184" s="6"/>
      <c r="N184" s="6"/>
      <c r="O184" s="6"/>
      <c r="P184" s="6"/>
      <c r="Q184" s="6"/>
      <c r="R184" s="6"/>
      <c r="S184" s="6"/>
      <c r="T184" s="6"/>
      <c r="U184" s="6"/>
      <c r="V184" s="6"/>
      <c r="W184" s="6"/>
      <c r="X184" s="6"/>
      <c r="Y184" s="6"/>
      <c r="Z184" s="6"/>
    </row>
    <row r="185" ht="12.0" customHeight="1">
      <c r="A185" s="6"/>
      <c r="B185" s="6"/>
      <c r="C185" s="6"/>
      <c r="D185" s="7"/>
      <c r="E185" s="6"/>
      <c r="F185" s="6"/>
      <c r="G185" s="6"/>
      <c r="H185" s="6"/>
      <c r="I185" s="6"/>
      <c r="J185" s="6"/>
      <c r="K185" s="6"/>
      <c r="L185" s="6"/>
      <c r="M185" s="6"/>
      <c r="N185" s="6"/>
      <c r="O185" s="6"/>
      <c r="P185" s="6"/>
      <c r="Q185" s="6"/>
      <c r="R185" s="6"/>
      <c r="S185" s="6"/>
      <c r="T185" s="6"/>
      <c r="U185" s="6"/>
      <c r="V185" s="6"/>
      <c r="W185" s="6"/>
      <c r="X185" s="6"/>
      <c r="Y185" s="6"/>
      <c r="Z185" s="6"/>
    </row>
    <row r="186" ht="12.0" customHeight="1">
      <c r="A186" s="6"/>
      <c r="B186" s="6"/>
      <c r="C186" s="6"/>
      <c r="D186" s="7"/>
      <c r="E186" s="6"/>
      <c r="F186" s="6"/>
      <c r="G186" s="6"/>
      <c r="H186" s="6"/>
      <c r="I186" s="6"/>
      <c r="J186" s="6"/>
      <c r="K186" s="6"/>
      <c r="L186" s="6"/>
      <c r="M186" s="6"/>
      <c r="N186" s="6"/>
      <c r="O186" s="6"/>
      <c r="P186" s="6"/>
      <c r="Q186" s="6"/>
      <c r="R186" s="6"/>
      <c r="S186" s="6"/>
      <c r="T186" s="6"/>
      <c r="U186" s="6"/>
      <c r="V186" s="6"/>
      <c r="W186" s="6"/>
      <c r="X186" s="6"/>
      <c r="Y186" s="6"/>
      <c r="Z186" s="6"/>
    </row>
    <row r="187" ht="12.0" customHeight="1">
      <c r="A187" s="6"/>
      <c r="B187" s="6"/>
      <c r="C187" s="6"/>
      <c r="D187" s="7"/>
      <c r="E187" s="6"/>
      <c r="F187" s="6"/>
      <c r="G187" s="6"/>
      <c r="H187" s="6"/>
      <c r="I187" s="6"/>
      <c r="J187" s="6"/>
      <c r="K187" s="6"/>
      <c r="L187" s="6"/>
      <c r="M187" s="6"/>
      <c r="N187" s="6"/>
      <c r="O187" s="6"/>
      <c r="P187" s="6"/>
      <c r="Q187" s="6"/>
      <c r="R187" s="6"/>
      <c r="S187" s="6"/>
      <c r="T187" s="6"/>
      <c r="U187" s="6"/>
      <c r="V187" s="6"/>
      <c r="W187" s="6"/>
      <c r="X187" s="6"/>
      <c r="Y187" s="6"/>
      <c r="Z187" s="6"/>
    </row>
    <row r="188" ht="12.0" customHeight="1">
      <c r="A188" s="6"/>
      <c r="B188" s="6"/>
      <c r="C188" s="6"/>
      <c r="D188" s="7"/>
      <c r="E188" s="6"/>
      <c r="F188" s="6"/>
      <c r="G188" s="6"/>
      <c r="H188" s="6"/>
      <c r="I188" s="6"/>
      <c r="J188" s="6"/>
      <c r="K188" s="6"/>
      <c r="L188" s="6"/>
      <c r="M188" s="6"/>
      <c r="N188" s="6"/>
      <c r="O188" s="6"/>
      <c r="P188" s="6"/>
      <c r="Q188" s="6"/>
      <c r="R188" s="6"/>
      <c r="S188" s="6"/>
      <c r="T188" s="6"/>
      <c r="U188" s="6"/>
      <c r="V188" s="6"/>
      <c r="W188" s="6"/>
      <c r="X188" s="6"/>
      <c r="Y188" s="6"/>
      <c r="Z188" s="6"/>
    </row>
    <row r="189" ht="12.0" customHeight="1">
      <c r="A189" s="6"/>
      <c r="B189" s="6"/>
      <c r="C189" s="6"/>
      <c r="D189" s="7"/>
      <c r="E189" s="6"/>
      <c r="F189" s="6"/>
      <c r="G189" s="6"/>
      <c r="H189" s="6"/>
      <c r="I189" s="6"/>
      <c r="J189" s="6"/>
      <c r="K189" s="6"/>
      <c r="L189" s="6"/>
      <c r="M189" s="6"/>
      <c r="N189" s="6"/>
      <c r="O189" s="6"/>
      <c r="P189" s="6"/>
      <c r="Q189" s="6"/>
      <c r="R189" s="6"/>
      <c r="S189" s="6"/>
      <c r="T189" s="6"/>
      <c r="U189" s="6"/>
      <c r="V189" s="6"/>
      <c r="W189" s="6"/>
      <c r="X189" s="6"/>
      <c r="Y189" s="6"/>
      <c r="Z189" s="6"/>
    </row>
    <row r="190" ht="12.0" customHeight="1">
      <c r="A190" s="6"/>
      <c r="B190" s="6"/>
      <c r="C190" s="6"/>
      <c r="D190" s="7"/>
      <c r="E190" s="6"/>
      <c r="F190" s="6"/>
      <c r="G190" s="6"/>
      <c r="H190" s="6"/>
      <c r="I190" s="6"/>
      <c r="J190" s="6"/>
      <c r="K190" s="6"/>
      <c r="L190" s="6"/>
      <c r="M190" s="6"/>
      <c r="N190" s="6"/>
      <c r="O190" s="6"/>
      <c r="P190" s="6"/>
      <c r="Q190" s="6"/>
      <c r="R190" s="6"/>
      <c r="S190" s="6"/>
      <c r="T190" s="6"/>
      <c r="U190" s="6"/>
      <c r="V190" s="6"/>
      <c r="W190" s="6"/>
      <c r="X190" s="6"/>
      <c r="Y190" s="6"/>
      <c r="Z190" s="6"/>
    </row>
    <row r="191" ht="12.0" customHeight="1">
      <c r="A191" s="6"/>
      <c r="B191" s="6"/>
      <c r="C191" s="6"/>
      <c r="D191" s="7"/>
      <c r="E191" s="6"/>
      <c r="F191" s="6"/>
      <c r="G191" s="6"/>
      <c r="H191" s="6"/>
      <c r="I191" s="6"/>
      <c r="J191" s="6"/>
      <c r="K191" s="6"/>
      <c r="L191" s="6"/>
      <c r="M191" s="6"/>
      <c r="N191" s="6"/>
      <c r="O191" s="6"/>
      <c r="P191" s="6"/>
      <c r="Q191" s="6"/>
      <c r="R191" s="6"/>
      <c r="S191" s="6"/>
      <c r="T191" s="6"/>
      <c r="U191" s="6"/>
      <c r="V191" s="6"/>
      <c r="W191" s="6"/>
      <c r="X191" s="6"/>
      <c r="Y191" s="6"/>
      <c r="Z191" s="6"/>
    </row>
    <row r="192" ht="12.0" customHeight="1">
      <c r="A192" s="6"/>
      <c r="B192" s="6"/>
      <c r="C192" s="6"/>
      <c r="D192" s="7"/>
      <c r="E192" s="6"/>
      <c r="F192" s="6"/>
      <c r="G192" s="6"/>
      <c r="H192" s="6"/>
      <c r="I192" s="6"/>
      <c r="J192" s="6"/>
      <c r="K192" s="6"/>
      <c r="L192" s="6"/>
      <c r="M192" s="6"/>
      <c r="N192" s="6"/>
      <c r="O192" s="6"/>
      <c r="P192" s="6"/>
      <c r="Q192" s="6"/>
      <c r="R192" s="6"/>
      <c r="S192" s="6"/>
      <c r="T192" s="6"/>
      <c r="U192" s="6"/>
      <c r="V192" s="6"/>
      <c r="W192" s="6"/>
      <c r="X192" s="6"/>
      <c r="Y192" s="6"/>
      <c r="Z192" s="6"/>
    </row>
    <row r="193" ht="12.0" customHeight="1">
      <c r="A193" s="6"/>
      <c r="B193" s="6"/>
      <c r="C193" s="6"/>
      <c r="D193" s="7"/>
      <c r="E193" s="6"/>
      <c r="F193" s="6"/>
      <c r="G193" s="6"/>
      <c r="H193" s="6"/>
      <c r="I193" s="6"/>
      <c r="J193" s="6"/>
      <c r="K193" s="6"/>
      <c r="L193" s="6"/>
      <c r="M193" s="6"/>
      <c r="N193" s="6"/>
      <c r="O193" s="6"/>
      <c r="P193" s="6"/>
      <c r="Q193" s="6"/>
      <c r="R193" s="6"/>
      <c r="S193" s="6"/>
      <c r="T193" s="6"/>
      <c r="U193" s="6"/>
      <c r="V193" s="6"/>
      <c r="W193" s="6"/>
      <c r="X193" s="6"/>
      <c r="Y193" s="6"/>
      <c r="Z193" s="6"/>
    </row>
    <row r="194" ht="12.0" customHeight="1">
      <c r="A194" s="6"/>
      <c r="B194" s="6"/>
      <c r="C194" s="6"/>
      <c r="D194" s="7"/>
      <c r="E194" s="6"/>
      <c r="F194" s="6"/>
      <c r="G194" s="6"/>
      <c r="H194" s="6"/>
      <c r="I194" s="6"/>
      <c r="J194" s="6"/>
      <c r="K194" s="6"/>
      <c r="L194" s="6"/>
      <c r="M194" s="6"/>
      <c r="N194" s="6"/>
      <c r="O194" s="6"/>
      <c r="P194" s="6"/>
      <c r="Q194" s="6"/>
      <c r="R194" s="6"/>
      <c r="S194" s="6"/>
      <c r="T194" s="6"/>
      <c r="U194" s="6"/>
      <c r="V194" s="6"/>
      <c r="W194" s="6"/>
      <c r="X194" s="6"/>
      <c r="Y194" s="6"/>
      <c r="Z194" s="6"/>
    </row>
    <row r="195" ht="12.0" customHeight="1">
      <c r="A195" s="6"/>
      <c r="B195" s="6"/>
      <c r="C195" s="6"/>
      <c r="D195" s="7"/>
      <c r="E195" s="6"/>
      <c r="F195" s="6"/>
      <c r="G195" s="6"/>
      <c r="H195" s="6"/>
      <c r="I195" s="6"/>
      <c r="J195" s="6"/>
      <c r="K195" s="6"/>
      <c r="L195" s="6"/>
      <c r="M195" s="6"/>
      <c r="N195" s="6"/>
      <c r="O195" s="6"/>
      <c r="P195" s="6"/>
      <c r="Q195" s="6"/>
      <c r="R195" s="6"/>
      <c r="S195" s="6"/>
      <c r="T195" s="6"/>
      <c r="U195" s="6"/>
      <c r="V195" s="6"/>
      <c r="W195" s="6"/>
      <c r="X195" s="6"/>
      <c r="Y195" s="6"/>
      <c r="Z195" s="6"/>
    </row>
    <row r="196" ht="12.0" customHeight="1">
      <c r="A196" s="6"/>
      <c r="B196" s="6"/>
      <c r="C196" s="6"/>
      <c r="D196" s="7"/>
      <c r="E196" s="6"/>
      <c r="F196" s="6"/>
      <c r="G196" s="6"/>
      <c r="H196" s="6"/>
      <c r="I196" s="6"/>
      <c r="J196" s="6"/>
      <c r="K196" s="6"/>
      <c r="L196" s="6"/>
      <c r="M196" s="6"/>
      <c r="N196" s="6"/>
      <c r="O196" s="6"/>
      <c r="P196" s="6"/>
      <c r="Q196" s="6"/>
      <c r="R196" s="6"/>
      <c r="S196" s="6"/>
      <c r="T196" s="6"/>
      <c r="U196" s="6"/>
      <c r="V196" s="6"/>
      <c r="W196" s="6"/>
      <c r="X196" s="6"/>
      <c r="Y196" s="6"/>
      <c r="Z196" s="6"/>
    </row>
    <row r="197" ht="12.0" customHeight="1">
      <c r="A197" s="6"/>
      <c r="B197" s="6"/>
      <c r="C197" s="6"/>
      <c r="D197" s="7"/>
      <c r="E197" s="6"/>
      <c r="F197" s="6"/>
      <c r="G197" s="6"/>
      <c r="H197" s="6"/>
      <c r="I197" s="6"/>
      <c r="J197" s="6"/>
      <c r="K197" s="6"/>
      <c r="L197" s="6"/>
      <c r="M197" s="6"/>
      <c r="N197" s="6"/>
      <c r="O197" s="6"/>
      <c r="P197" s="6"/>
      <c r="Q197" s="6"/>
      <c r="R197" s="6"/>
      <c r="S197" s="6"/>
      <c r="T197" s="6"/>
      <c r="U197" s="6"/>
      <c r="V197" s="6"/>
      <c r="W197" s="6"/>
      <c r="X197" s="6"/>
      <c r="Y197" s="6"/>
      <c r="Z197" s="6"/>
    </row>
    <row r="198" ht="12.0" customHeight="1">
      <c r="A198" s="6"/>
      <c r="B198" s="6"/>
      <c r="C198" s="6"/>
      <c r="D198" s="7"/>
      <c r="E198" s="6"/>
      <c r="F198" s="6"/>
      <c r="G198" s="6"/>
      <c r="H198" s="6"/>
      <c r="I198" s="6"/>
      <c r="J198" s="6"/>
      <c r="K198" s="6"/>
      <c r="L198" s="6"/>
      <c r="M198" s="6"/>
      <c r="N198" s="6"/>
      <c r="O198" s="6"/>
      <c r="P198" s="6"/>
      <c r="Q198" s="6"/>
      <c r="R198" s="6"/>
      <c r="S198" s="6"/>
      <c r="T198" s="6"/>
      <c r="U198" s="6"/>
      <c r="V198" s="6"/>
      <c r="W198" s="6"/>
      <c r="X198" s="6"/>
      <c r="Y198" s="6"/>
      <c r="Z198" s="6"/>
    </row>
    <row r="199" ht="12.0" customHeight="1">
      <c r="A199" s="6"/>
      <c r="B199" s="6"/>
      <c r="C199" s="6"/>
      <c r="D199" s="7"/>
      <c r="E199" s="6"/>
      <c r="F199" s="6"/>
      <c r="G199" s="6"/>
      <c r="H199" s="6"/>
      <c r="I199" s="6"/>
      <c r="J199" s="6"/>
      <c r="K199" s="6"/>
      <c r="L199" s="6"/>
      <c r="M199" s="6"/>
      <c r="N199" s="6"/>
      <c r="O199" s="6"/>
      <c r="P199" s="6"/>
      <c r="Q199" s="6"/>
      <c r="R199" s="6"/>
      <c r="S199" s="6"/>
      <c r="T199" s="6"/>
      <c r="U199" s="6"/>
      <c r="V199" s="6"/>
      <c r="W199" s="6"/>
      <c r="X199" s="6"/>
      <c r="Y199" s="6"/>
      <c r="Z199" s="6"/>
    </row>
    <row r="200" ht="12.0" customHeight="1">
      <c r="A200" s="6"/>
      <c r="B200" s="6"/>
      <c r="C200" s="6"/>
      <c r="D200" s="7"/>
      <c r="E200" s="6"/>
      <c r="F200" s="6"/>
      <c r="G200" s="6"/>
      <c r="H200" s="6"/>
      <c r="I200" s="6"/>
      <c r="J200" s="6"/>
      <c r="K200" s="6"/>
      <c r="L200" s="6"/>
      <c r="M200" s="6"/>
      <c r="N200" s="6"/>
      <c r="O200" s="6"/>
      <c r="P200" s="6"/>
      <c r="Q200" s="6"/>
      <c r="R200" s="6"/>
      <c r="S200" s="6"/>
      <c r="T200" s="6"/>
      <c r="U200" s="6"/>
      <c r="V200" s="6"/>
      <c r="W200" s="6"/>
      <c r="X200" s="6"/>
      <c r="Y200" s="6"/>
      <c r="Z200" s="6"/>
    </row>
    <row r="201" ht="12.0" customHeight="1">
      <c r="A201" s="6"/>
      <c r="B201" s="6"/>
      <c r="C201" s="6"/>
      <c r="D201" s="7"/>
      <c r="E201" s="6"/>
      <c r="F201" s="6"/>
      <c r="G201" s="6"/>
      <c r="H201" s="6"/>
      <c r="I201" s="6"/>
      <c r="J201" s="6"/>
      <c r="K201" s="6"/>
      <c r="L201" s="6"/>
      <c r="M201" s="6"/>
      <c r="N201" s="6"/>
      <c r="O201" s="6"/>
      <c r="P201" s="6"/>
      <c r="Q201" s="6"/>
      <c r="R201" s="6"/>
      <c r="S201" s="6"/>
      <c r="T201" s="6"/>
      <c r="U201" s="6"/>
      <c r="V201" s="6"/>
      <c r="W201" s="6"/>
      <c r="X201" s="6"/>
      <c r="Y201" s="6"/>
      <c r="Z201" s="6"/>
    </row>
    <row r="202" ht="12.0" customHeight="1">
      <c r="A202" s="6"/>
      <c r="B202" s="6"/>
      <c r="C202" s="6"/>
      <c r="D202" s="7"/>
      <c r="E202" s="6"/>
      <c r="F202" s="6"/>
      <c r="G202" s="6"/>
      <c r="H202" s="6"/>
      <c r="I202" s="6"/>
      <c r="J202" s="6"/>
      <c r="K202" s="6"/>
      <c r="L202" s="6"/>
      <c r="M202" s="6"/>
      <c r="N202" s="6"/>
      <c r="O202" s="6"/>
      <c r="P202" s="6"/>
      <c r="Q202" s="6"/>
      <c r="R202" s="6"/>
      <c r="S202" s="6"/>
      <c r="T202" s="6"/>
      <c r="U202" s="6"/>
      <c r="V202" s="6"/>
      <c r="W202" s="6"/>
      <c r="X202" s="6"/>
      <c r="Y202" s="6"/>
      <c r="Z202" s="6"/>
    </row>
    <row r="203" ht="12.0" customHeight="1">
      <c r="A203" s="6"/>
      <c r="B203" s="6"/>
      <c r="C203" s="6"/>
      <c r="D203" s="7"/>
      <c r="E203" s="6"/>
      <c r="F203" s="6"/>
      <c r="G203" s="6"/>
      <c r="H203" s="6"/>
      <c r="I203" s="6"/>
      <c r="J203" s="6"/>
      <c r="K203" s="6"/>
      <c r="L203" s="6"/>
      <c r="M203" s="6"/>
      <c r="N203" s="6"/>
      <c r="O203" s="6"/>
      <c r="P203" s="6"/>
      <c r="Q203" s="6"/>
      <c r="R203" s="6"/>
      <c r="S203" s="6"/>
      <c r="T203" s="6"/>
      <c r="U203" s="6"/>
      <c r="V203" s="6"/>
      <c r="W203" s="6"/>
      <c r="X203" s="6"/>
      <c r="Y203" s="6"/>
      <c r="Z203" s="6"/>
    </row>
    <row r="204" ht="12.0" customHeight="1">
      <c r="A204" s="6"/>
      <c r="B204" s="6"/>
      <c r="C204" s="6"/>
      <c r="D204" s="7"/>
      <c r="E204" s="6"/>
      <c r="F204" s="6"/>
      <c r="G204" s="6"/>
      <c r="H204" s="6"/>
      <c r="I204" s="6"/>
      <c r="J204" s="6"/>
      <c r="K204" s="6"/>
      <c r="L204" s="6"/>
      <c r="M204" s="6"/>
      <c r="N204" s="6"/>
      <c r="O204" s="6"/>
      <c r="P204" s="6"/>
      <c r="Q204" s="6"/>
      <c r="R204" s="6"/>
      <c r="S204" s="6"/>
      <c r="T204" s="6"/>
      <c r="U204" s="6"/>
      <c r="V204" s="6"/>
      <c r="W204" s="6"/>
      <c r="X204" s="6"/>
      <c r="Y204" s="6"/>
      <c r="Z204" s="6"/>
    </row>
    <row r="205" ht="12.0" customHeight="1">
      <c r="A205" s="6"/>
      <c r="B205" s="6"/>
      <c r="C205" s="6"/>
      <c r="D205" s="7"/>
      <c r="E205" s="6"/>
      <c r="F205" s="6"/>
      <c r="G205" s="6"/>
      <c r="H205" s="6"/>
      <c r="I205" s="6"/>
      <c r="J205" s="6"/>
      <c r="K205" s="6"/>
      <c r="L205" s="6"/>
      <c r="M205" s="6"/>
      <c r="N205" s="6"/>
      <c r="O205" s="6"/>
      <c r="P205" s="6"/>
      <c r="Q205" s="6"/>
      <c r="R205" s="6"/>
      <c r="S205" s="6"/>
      <c r="T205" s="6"/>
      <c r="U205" s="6"/>
      <c r="V205" s="6"/>
      <c r="W205" s="6"/>
      <c r="X205" s="6"/>
      <c r="Y205" s="6"/>
      <c r="Z205" s="6"/>
    </row>
    <row r="206" ht="12.0" customHeight="1">
      <c r="A206" s="6"/>
      <c r="B206" s="6"/>
      <c r="C206" s="6"/>
      <c r="D206" s="7"/>
      <c r="E206" s="6"/>
      <c r="F206" s="6"/>
      <c r="G206" s="6"/>
      <c r="H206" s="6"/>
      <c r="I206" s="6"/>
      <c r="J206" s="6"/>
      <c r="K206" s="6"/>
      <c r="L206" s="6"/>
      <c r="M206" s="6"/>
      <c r="N206" s="6"/>
      <c r="O206" s="6"/>
      <c r="P206" s="6"/>
      <c r="Q206" s="6"/>
      <c r="R206" s="6"/>
      <c r="S206" s="6"/>
      <c r="T206" s="6"/>
      <c r="U206" s="6"/>
      <c r="V206" s="6"/>
      <c r="W206" s="6"/>
      <c r="X206" s="6"/>
      <c r="Y206" s="6"/>
      <c r="Z206" s="6"/>
    </row>
    <row r="207" ht="12.0" customHeight="1">
      <c r="A207" s="6"/>
      <c r="B207" s="6"/>
      <c r="C207" s="6"/>
      <c r="D207" s="7"/>
      <c r="E207" s="6"/>
      <c r="F207" s="6"/>
      <c r="G207" s="6"/>
      <c r="H207" s="6"/>
      <c r="I207" s="6"/>
      <c r="J207" s="6"/>
      <c r="K207" s="6"/>
      <c r="L207" s="6"/>
      <c r="M207" s="6"/>
      <c r="N207" s="6"/>
      <c r="O207" s="6"/>
      <c r="P207" s="6"/>
      <c r="Q207" s="6"/>
      <c r="R207" s="6"/>
      <c r="S207" s="6"/>
      <c r="T207" s="6"/>
      <c r="U207" s="6"/>
      <c r="V207" s="6"/>
      <c r="W207" s="6"/>
      <c r="X207" s="6"/>
      <c r="Y207" s="6"/>
      <c r="Z207" s="6"/>
    </row>
    <row r="208" ht="12.0" customHeight="1">
      <c r="A208" s="6"/>
      <c r="B208" s="6"/>
      <c r="C208" s="6"/>
      <c r="D208" s="7"/>
      <c r="E208" s="6"/>
      <c r="F208" s="6"/>
      <c r="G208" s="6"/>
      <c r="H208" s="6"/>
      <c r="I208" s="6"/>
      <c r="J208" s="6"/>
      <c r="K208" s="6"/>
      <c r="L208" s="6"/>
      <c r="M208" s="6"/>
      <c r="N208" s="6"/>
      <c r="O208" s="6"/>
      <c r="P208" s="6"/>
      <c r="Q208" s="6"/>
      <c r="R208" s="6"/>
      <c r="S208" s="6"/>
      <c r="T208" s="6"/>
      <c r="U208" s="6"/>
      <c r="V208" s="6"/>
      <c r="W208" s="6"/>
      <c r="X208" s="6"/>
      <c r="Y208" s="6"/>
      <c r="Z208" s="6"/>
    </row>
    <row r="209" ht="12.0" customHeight="1">
      <c r="A209" s="6"/>
      <c r="B209" s="6"/>
      <c r="C209" s="6"/>
      <c r="D209" s="7"/>
      <c r="E209" s="6"/>
      <c r="F209" s="6"/>
      <c r="G209" s="6"/>
      <c r="H209" s="6"/>
      <c r="I209" s="6"/>
      <c r="J209" s="6"/>
      <c r="K209" s="6"/>
      <c r="L209" s="6"/>
      <c r="M209" s="6"/>
      <c r="N209" s="6"/>
      <c r="O209" s="6"/>
      <c r="P209" s="6"/>
      <c r="Q209" s="6"/>
      <c r="R209" s="6"/>
      <c r="S209" s="6"/>
      <c r="T209" s="6"/>
      <c r="U209" s="6"/>
      <c r="V209" s="6"/>
      <c r="W209" s="6"/>
      <c r="X209" s="6"/>
      <c r="Y209" s="6"/>
      <c r="Z209" s="6"/>
    </row>
    <row r="210" ht="12.0" customHeight="1">
      <c r="A210" s="6"/>
      <c r="B210" s="6"/>
      <c r="C210" s="6"/>
      <c r="D210" s="7"/>
      <c r="E210" s="6"/>
      <c r="F210" s="6"/>
      <c r="G210" s="6"/>
      <c r="H210" s="6"/>
      <c r="I210" s="6"/>
      <c r="J210" s="6"/>
      <c r="K210" s="6"/>
      <c r="L210" s="6"/>
      <c r="M210" s="6"/>
      <c r="N210" s="6"/>
      <c r="O210" s="6"/>
      <c r="P210" s="6"/>
      <c r="Q210" s="6"/>
      <c r="R210" s="6"/>
      <c r="S210" s="6"/>
      <c r="T210" s="6"/>
      <c r="U210" s="6"/>
      <c r="V210" s="6"/>
      <c r="W210" s="6"/>
      <c r="X210" s="6"/>
      <c r="Y210" s="6"/>
      <c r="Z210" s="6"/>
    </row>
    <row r="211" ht="12.0" customHeight="1">
      <c r="A211" s="6"/>
      <c r="B211" s="6"/>
      <c r="C211" s="6"/>
      <c r="D211" s="7"/>
      <c r="E211" s="6"/>
      <c r="F211" s="6"/>
      <c r="G211" s="6"/>
      <c r="H211" s="6"/>
      <c r="I211" s="6"/>
      <c r="J211" s="6"/>
      <c r="K211" s="6"/>
      <c r="L211" s="6"/>
      <c r="M211" s="6"/>
      <c r="N211" s="6"/>
      <c r="O211" s="6"/>
      <c r="P211" s="6"/>
      <c r="Q211" s="6"/>
      <c r="R211" s="6"/>
      <c r="S211" s="6"/>
      <c r="T211" s="6"/>
      <c r="U211" s="6"/>
      <c r="V211" s="6"/>
      <c r="W211" s="6"/>
      <c r="X211" s="6"/>
      <c r="Y211" s="6"/>
      <c r="Z211" s="6"/>
    </row>
    <row r="212" ht="12.0" customHeight="1">
      <c r="A212" s="6"/>
      <c r="B212" s="6"/>
      <c r="C212" s="6"/>
      <c r="D212" s="7"/>
      <c r="E212" s="6"/>
      <c r="F212" s="6"/>
      <c r="G212" s="6"/>
      <c r="H212" s="6"/>
      <c r="I212" s="6"/>
      <c r="J212" s="6"/>
      <c r="K212" s="6"/>
      <c r="L212" s="6"/>
      <c r="M212" s="6"/>
      <c r="N212" s="6"/>
      <c r="O212" s="6"/>
      <c r="P212" s="6"/>
      <c r="Q212" s="6"/>
      <c r="R212" s="6"/>
      <c r="S212" s="6"/>
      <c r="T212" s="6"/>
      <c r="U212" s="6"/>
      <c r="V212" s="6"/>
      <c r="W212" s="6"/>
      <c r="X212" s="6"/>
      <c r="Y212" s="6"/>
      <c r="Z212" s="6"/>
    </row>
    <row r="213" ht="12.0" customHeight="1">
      <c r="A213" s="6"/>
      <c r="B213" s="6"/>
      <c r="C213" s="6"/>
      <c r="D213" s="7"/>
      <c r="E213" s="6"/>
      <c r="F213" s="6"/>
      <c r="G213" s="6"/>
      <c r="H213" s="6"/>
      <c r="I213" s="6"/>
      <c r="J213" s="6"/>
      <c r="K213" s="6"/>
      <c r="L213" s="6"/>
      <c r="M213" s="6"/>
      <c r="N213" s="6"/>
      <c r="O213" s="6"/>
      <c r="P213" s="6"/>
      <c r="Q213" s="6"/>
      <c r="R213" s="6"/>
      <c r="S213" s="6"/>
      <c r="T213" s="6"/>
      <c r="U213" s="6"/>
      <c r="V213" s="6"/>
      <c r="W213" s="6"/>
      <c r="X213" s="6"/>
      <c r="Y213" s="6"/>
      <c r="Z213" s="6"/>
    </row>
    <row r="214" ht="12.0" customHeight="1">
      <c r="A214" s="6"/>
      <c r="B214" s="6"/>
      <c r="C214" s="6"/>
      <c r="D214" s="7"/>
      <c r="E214" s="6"/>
      <c r="F214" s="6"/>
      <c r="G214" s="6"/>
      <c r="H214" s="6"/>
      <c r="I214" s="6"/>
      <c r="J214" s="6"/>
      <c r="K214" s="6"/>
      <c r="L214" s="6"/>
      <c r="M214" s="6"/>
      <c r="N214" s="6"/>
      <c r="O214" s="6"/>
      <c r="P214" s="6"/>
      <c r="Q214" s="6"/>
      <c r="R214" s="6"/>
      <c r="S214" s="6"/>
      <c r="T214" s="6"/>
      <c r="U214" s="6"/>
      <c r="V214" s="6"/>
      <c r="W214" s="6"/>
      <c r="X214" s="6"/>
      <c r="Y214" s="6"/>
      <c r="Z214" s="6"/>
    </row>
    <row r="215" ht="12.0" customHeight="1">
      <c r="A215" s="6"/>
      <c r="B215" s="6"/>
      <c r="C215" s="6"/>
      <c r="D215" s="7"/>
      <c r="E215" s="6"/>
      <c r="F215" s="6"/>
      <c r="G215" s="6"/>
      <c r="H215" s="6"/>
      <c r="I215" s="6"/>
      <c r="J215" s="6"/>
      <c r="K215" s="6"/>
      <c r="L215" s="6"/>
      <c r="M215" s="6"/>
      <c r="N215" s="6"/>
      <c r="O215" s="6"/>
      <c r="P215" s="6"/>
      <c r="Q215" s="6"/>
      <c r="R215" s="6"/>
      <c r="S215" s="6"/>
      <c r="T215" s="6"/>
      <c r="U215" s="6"/>
      <c r="V215" s="6"/>
      <c r="W215" s="6"/>
      <c r="X215" s="6"/>
      <c r="Y215" s="6"/>
      <c r="Z215" s="6"/>
    </row>
    <row r="216" ht="12.0" customHeight="1">
      <c r="A216" s="6"/>
      <c r="B216" s="6"/>
      <c r="C216" s="6"/>
      <c r="D216" s="7"/>
      <c r="E216" s="6"/>
      <c r="F216" s="6"/>
      <c r="G216" s="6"/>
      <c r="H216" s="6"/>
      <c r="I216" s="6"/>
      <c r="J216" s="6"/>
      <c r="K216" s="6"/>
      <c r="L216" s="6"/>
      <c r="M216" s="6"/>
      <c r="N216" s="6"/>
      <c r="O216" s="6"/>
      <c r="P216" s="6"/>
      <c r="Q216" s="6"/>
      <c r="R216" s="6"/>
      <c r="S216" s="6"/>
      <c r="T216" s="6"/>
      <c r="U216" s="6"/>
      <c r="V216" s="6"/>
      <c r="W216" s="6"/>
      <c r="X216" s="6"/>
      <c r="Y216" s="6"/>
      <c r="Z216" s="6"/>
    </row>
    <row r="217" ht="12.0" customHeight="1">
      <c r="A217" s="6"/>
      <c r="B217" s="6"/>
      <c r="C217" s="6"/>
      <c r="D217" s="7"/>
      <c r="E217" s="6"/>
      <c r="F217" s="6"/>
      <c r="G217" s="6"/>
      <c r="H217" s="6"/>
      <c r="I217" s="6"/>
      <c r="J217" s="6"/>
      <c r="K217" s="6"/>
      <c r="L217" s="6"/>
      <c r="M217" s="6"/>
      <c r="N217" s="6"/>
      <c r="O217" s="6"/>
      <c r="P217" s="6"/>
      <c r="Q217" s="6"/>
      <c r="R217" s="6"/>
      <c r="S217" s="6"/>
      <c r="T217" s="6"/>
      <c r="U217" s="6"/>
      <c r="V217" s="6"/>
      <c r="W217" s="6"/>
      <c r="X217" s="6"/>
      <c r="Y217" s="6"/>
      <c r="Z217" s="6"/>
    </row>
    <row r="218" ht="12.0" customHeight="1">
      <c r="A218" s="6"/>
      <c r="B218" s="6"/>
      <c r="C218" s="6"/>
      <c r="D218" s="7"/>
      <c r="E218" s="6"/>
      <c r="F218" s="6"/>
      <c r="G218" s="6"/>
      <c r="H218" s="6"/>
      <c r="I218" s="6"/>
      <c r="J218" s="6"/>
      <c r="K218" s="6"/>
      <c r="L218" s="6"/>
      <c r="M218" s="6"/>
      <c r="N218" s="6"/>
      <c r="O218" s="6"/>
      <c r="P218" s="6"/>
      <c r="Q218" s="6"/>
      <c r="R218" s="6"/>
      <c r="S218" s="6"/>
      <c r="T218" s="6"/>
      <c r="U218" s="6"/>
      <c r="V218" s="6"/>
      <c r="W218" s="6"/>
      <c r="X218" s="6"/>
      <c r="Y218" s="6"/>
      <c r="Z218" s="6"/>
    </row>
    <row r="219" ht="12.0" customHeight="1">
      <c r="A219" s="6"/>
      <c r="B219" s="6"/>
      <c r="C219" s="6"/>
      <c r="D219" s="7"/>
      <c r="E219" s="6"/>
      <c r="F219" s="6"/>
      <c r="G219" s="6"/>
      <c r="H219" s="6"/>
      <c r="I219" s="6"/>
      <c r="J219" s="6"/>
      <c r="K219" s="6"/>
      <c r="L219" s="6"/>
      <c r="M219" s="6"/>
      <c r="N219" s="6"/>
      <c r="O219" s="6"/>
      <c r="P219" s="6"/>
      <c r="Q219" s="6"/>
      <c r="R219" s="6"/>
      <c r="S219" s="6"/>
      <c r="T219" s="6"/>
      <c r="U219" s="6"/>
      <c r="V219" s="6"/>
      <c r="W219" s="6"/>
      <c r="X219" s="6"/>
      <c r="Y219" s="6"/>
      <c r="Z219" s="6"/>
    </row>
    <row r="220" ht="12.0" customHeight="1">
      <c r="A220" s="6"/>
      <c r="B220" s="6"/>
      <c r="C220" s="6"/>
      <c r="D220" s="7"/>
      <c r="E220" s="6"/>
      <c r="F220" s="6"/>
      <c r="G220" s="6"/>
      <c r="H220" s="6"/>
      <c r="I220" s="6"/>
      <c r="J220" s="6"/>
      <c r="K220" s="6"/>
      <c r="L220" s="6"/>
      <c r="M220" s="6"/>
      <c r="N220" s="6"/>
      <c r="O220" s="6"/>
      <c r="P220" s="6"/>
      <c r="Q220" s="6"/>
      <c r="R220" s="6"/>
      <c r="S220" s="6"/>
      <c r="T220" s="6"/>
      <c r="U220" s="6"/>
      <c r="V220" s="6"/>
      <c r="W220" s="6"/>
      <c r="X220" s="6"/>
      <c r="Y220" s="6"/>
      <c r="Z220" s="6"/>
    </row>
    <row r="221" ht="12.0" customHeight="1">
      <c r="A221" s="6"/>
      <c r="B221" s="6"/>
      <c r="C221" s="6"/>
      <c r="D221" s="7"/>
      <c r="E221" s="6"/>
      <c r="F221" s="6"/>
      <c r="G221" s="6"/>
      <c r="H221" s="6"/>
      <c r="I221" s="6"/>
      <c r="J221" s="6"/>
      <c r="K221" s="6"/>
      <c r="L221" s="6"/>
      <c r="M221" s="6"/>
      <c r="N221" s="6"/>
      <c r="O221" s="6"/>
      <c r="P221" s="6"/>
      <c r="Q221" s="6"/>
      <c r="R221" s="6"/>
      <c r="S221" s="6"/>
      <c r="T221" s="6"/>
      <c r="U221" s="6"/>
      <c r="V221" s="6"/>
      <c r="W221" s="6"/>
      <c r="X221" s="6"/>
      <c r="Y221" s="6"/>
      <c r="Z221" s="6"/>
    </row>
    <row r="222" ht="12.0" customHeight="1">
      <c r="A222" s="6"/>
      <c r="B222" s="6"/>
      <c r="C222" s="6"/>
      <c r="D222" s="7"/>
      <c r="E222" s="6"/>
      <c r="F222" s="6"/>
      <c r="G222" s="6"/>
      <c r="H222" s="6"/>
      <c r="I222" s="6"/>
      <c r="J222" s="6"/>
      <c r="K222" s="6"/>
      <c r="L222" s="6"/>
      <c r="M222" s="6"/>
      <c r="N222" s="6"/>
      <c r="O222" s="6"/>
      <c r="P222" s="6"/>
      <c r="Q222" s="6"/>
      <c r="R222" s="6"/>
      <c r="S222" s="6"/>
      <c r="T222" s="6"/>
      <c r="U222" s="6"/>
      <c r="V222" s="6"/>
      <c r="W222" s="6"/>
      <c r="X222" s="6"/>
      <c r="Y222" s="6"/>
      <c r="Z222" s="6"/>
    </row>
    <row r="223" ht="12.0" customHeight="1">
      <c r="A223" s="6"/>
      <c r="B223" s="6"/>
      <c r="C223" s="6"/>
      <c r="D223" s="7"/>
      <c r="E223" s="6"/>
      <c r="F223" s="6"/>
      <c r="G223" s="6"/>
      <c r="H223" s="6"/>
      <c r="I223" s="6"/>
      <c r="J223" s="6"/>
      <c r="K223" s="6"/>
      <c r="L223" s="6"/>
      <c r="M223" s="6"/>
      <c r="N223" s="6"/>
      <c r="O223" s="6"/>
      <c r="P223" s="6"/>
      <c r="Q223" s="6"/>
      <c r="R223" s="6"/>
      <c r="S223" s="6"/>
      <c r="T223" s="6"/>
      <c r="U223" s="6"/>
      <c r="V223" s="6"/>
      <c r="W223" s="6"/>
      <c r="X223" s="6"/>
      <c r="Y223" s="6"/>
      <c r="Z223" s="6"/>
    </row>
    <row r="224" ht="12.0" customHeight="1">
      <c r="A224" s="6"/>
      <c r="B224" s="6"/>
      <c r="C224" s="6"/>
      <c r="D224" s="7"/>
      <c r="E224" s="6"/>
      <c r="F224" s="6"/>
      <c r="G224" s="6"/>
      <c r="H224" s="6"/>
      <c r="I224" s="6"/>
      <c r="J224" s="6"/>
      <c r="K224" s="6"/>
      <c r="L224" s="6"/>
      <c r="M224" s="6"/>
      <c r="N224" s="6"/>
      <c r="O224" s="6"/>
      <c r="P224" s="6"/>
      <c r="Q224" s="6"/>
      <c r="R224" s="6"/>
      <c r="S224" s="6"/>
      <c r="T224" s="6"/>
      <c r="U224" s="6"/>
      <c r="V224" s="6"/>
      <c r="W224" s="6"/>
      <c r="X224" s="6"/>
      <c r="Y224" s="6"/>
      <c r="Z224" s="6"/>
    </row>
    <row r="225" ht="12.0" customHeight="1">
      <c r="A225" s="6"/>
      <c r="B225" s="6"/>
      <c r="C225" s="6"/>
      <c r="D225" s="7"/>
      <c r="E225" s="6"/>
      <c r="F225" s="6"/>
      <c r="G225" s="6"/>
      <c r="H225" s="6"/>
      <c r="I225" s="6"/>
      <c r="J225" s="6"/>
      <c r="K225" s="6"/>
      <c r="L225" s="6"/>
      <c r="M225" s="6"/>
      <c r="N225" s="6"/>
      <c r="O225" s="6"/>
      <c r="P225" s="6"/>
      <c r="Q225" s="6"/>
      <c r="R225" s="6"/>
      <c r="S225" s="6"/>
      <c r="T225" s="6"/>
      <c r="U225" s="6"/>
      <c r="V225" s="6"/>
      <c r="W225" s="6"/>
      <c r="X225" s="6"/>
      <c r="Y225" s="6"/>
      <c r="Z225" s="6"/>
    </row>
    <row r="226" ht="12.0" customHeight="1">
      <c r="A226" s="6"/>
      <c r="B226" s="6"/>
      <c r="C226" s="6"/>
      <c r="D226" s="7"/>
      <c r="E226" s="6"/>
      <c r="F226" s="6"/>
      <c r="G226" s="6"/>
      <c r="H226" s="6"/>
      <c r="I226" s="6"/>
      <c r="J226" s="6"/>
      <c r="K226" s="6"/>
      <c r="L226" s="6"/>
      <c r="M226" s="6"/>
      <c r="N226" s="6"/>
      <c r="O226" s="6"/>
      <c r="P226" s="6"/>
      <c r="Q226" s="6"/>
      <c r="R226" s="6"/>
      <c r="S226" s="6"/>
      <c r="T226" s="6"/>
      <c r="U226" s="6"/>
      <c r="V226" s="6"/>
      <c r="W226" s="6"/>
      <c r="X226" s="6"/>
      <c r="Y226" s="6"/>
      <c r="Z226" s="6"/>
    </row>
    <row r="227" ht="12.0" customHeight="1">
      <c r="A227" s="6"/>
      <c r="B227" s="6"/>
      <c r="C227" s="6"/>
      <c r="D227" s="7"/>
      <c r="E227" s="6"/>
      <c r="F227" s="6"/>
      <c r="G227" s="6"/>
      <c r="H227" s="6"/>
      <c r="I227" s="6"/>
      <c r="J227" s="6"/>
      <c r="K227" s="6"/>
      <c r="L227" s="6"/>
      <c r="M227" s="6"/>
      <c r="N227" s="6"/>
      <c r="O227" s="6"/>
      <c r="P227" s="6"/>
      <c r="Q227" s="6"/>
      <c r="R227" s="6"/>
      <c r="S227" s="6"/>
      <c r="T227" s="6"/>
      <c r="U227" s="6"/>
      <c r="V227" s="6"/>
      <c r="W227" s="6"/>
      <c r="X227" s="6"/>
      <c r="Y227" s="6"/>
      <c r="Z227" s="6"/>
    </row>
    <row r="228" ht="12.0" customHeight="1">
      <c r="A228" s="6"/>
      <c r="B228" s="6"/>
      <c r="C228" s="6"/>
      <c r="D228" s="7"/>
      <c r="E228" s="6"/>
      <c r="F228" s="6"/>
      <c r="G228" s="6"/>
      <c r="H228" s="6"/>
      <c r="I228" s="6"/>
      <c r="J228" s="6"/>
      <c r="K228" s="6"/>
      <c r="L228" s="6"/>
      <c r="M228" s="6"/>
      <c r="N228" s="6"/>
      <c r="O228" s="6"/>
      <c r="P228" s="6"/>
      <c r="Q228" s="6"/>
      <c r="R228" s="6"/>
      <c r="S228" s="6"/>
      <c r="T228" s="6"/>
      <c r="U228" s="6"/>
      <c r="V228" s="6"/>
      <c r="W228" s="6"/>
      <c r="X228" s="6"/>
      <c r="Y228" s="6"/>
      <c r="Z228" s="6"/>
    </row>
    <row r="229" ht="12.0" customHeight="1">
      <c r="A229" s="6"/>
      <c r="B229" s="6"/>
      <c r="C229" s="6"/>
      <c r="D229" s="7"/>
      <c r="E229" s="6"/>
      <c r="F229" s="6"/>
      <c r="G229" s="6"/>
      <c r="H229" s="6"/>
      <c r="I229" s="6"/>
      <c r="J229" s="6"/>
      <c r="K229" s="6"/>
      <c r="L229" s="6"/>
      <c r="M229" s="6"/>
      <c r="N229" s="6"/>
      <c r="O229" s="6"/>
      <c r="P229" s="6"/>
      <c r="Q229" s="6"/>
      <c r="R229" s="6"/>
      <c r="S229" s="6"/>
      <c r="T229" s="6"/>
      <c r="U229" s="6"/>
      <c r="V229" s="6"/>
      <c r="W229" s="6"/>
      <c r="X229" s="6"/>
      <c r="Y229" s="6"/>
      <c r="Z229" s="6"/>
    </row>
    <row r="230" ht="12.0" customHeight="1">
      <c r="A230" s="6"/>
      <c r="B230" s="6"/>
      <c r="C230" s="6"/>
      <c r="D230" s="7"/>
      <c r="E230" s="6"/>
      <c r="F230" s="6"/>
      <c r="G230" s="6"/>
      <c r="H230" s="6"/>
      <c r="I230" s="6"/>
      <c r="J230" s="6"/>
      <c r="K230" s="6"/>
      <c r="L230" s="6"/>
      <c r="M230" s="6"/>
      <c r="N230" s="6"/>
      <c r="O230" s="6"/>
      <c r="P230" s="6"/>
      <c r="Q230" s="6"/>
      <c r="R230" s="6"/>
      <c r="S230" s="6"/>
      <c r="T230" s="6"/>
      <c r="U230" s="6"/>
      <c r="V230" s="6"/>
      <c r="W230" s="6"/>
      <c r="X230" s="6"/>
      <c r="Y230" s="6"/>
      <c r="Z230" s="6"/>
    </row>
    <row r="231" ht="12.0" customHeight="1">
      <c r="A231" s="6"/>
      <c r="B231" s="6"/>
      <c r="C231" s="6"/>
      <c r="D231" s="7"/>
      <c r="E231" s="6"/>
      <c r="F231" s="6"/>
      <c r="G231" s="6"/>
      <c r="H231" s="6"/>
      <c r="I231" s="6"/>
      <c r="J231" s="6"/>
      <c r="K231" s="6"/>
      <c r="L231" s="6"/>
      <c r="M231" s="6"/>
      <c r="N231" s="6"/>
      <c r="O231" s="6"/>
      <c r="P231" s="6"/>
      <c r="Q231" s="6"/>
      <c r="R231" s="6"/>
      <c r="S231" s="6"/>
      <c r="T231" s="6"/>
      <c r="U231" s="6"/>
      <c r="V231" s="6"/>
      <c r="W231" s="6"/>
      <c r="X231" s="6"/>
      <c r="Y231" s="6"/>
      <c r="Z231" s="6"/>
    </row>
    <row r="232" ht="12.0" customHeight="1">
      <c r="A232" s="6"/>
      <c r="B232" s="6"/>
      <c r="C232" s="6"/>
      <c r="D232" s="7"/>
      <c r="E232" s="6"/>
      <c r="F232" s="6"/>
      <c r="G232" s="6"/>
      <c r="H232" s="6"/>
      <c r="I232" s="6"/>
      <c r="J232" s="6"/>
      <c r="K232" s="6"/>
      <c r="L232" s="6"/>
      <c r="M232" s="6"/>
      <c r="N232" s="6"/>
      <c r="O232" s="6"/>
      <c r="P232" s="6"/>
      <c r="Q232" s="6"/>
      <c r="R232" s="6"/>
      <c r="S232" s="6"/>
      <c r="T232" s="6"/>
      <c r="U232" s="6"/>
      <c r="V232" s="6"/>
      <c r="W232" s="6"/>
      <c r="X232" s="6"/>
      <c r="Y232" s="6"/>
      <c r="Z232" s="6"/>
    </row>
    <row r="233" ht="12.0" customHeight="1">
      <c r="A233" s="6"/>
      <c r="B233" s="6"/>
      <c r="C233" s="6"/>
      <c r="D233" s="7"/>
      <c r="E233" s="6"/>
      <c r="F233" s="6"/>
      <c r="G233" s="6"/>
      <c r="H233" s="6"/>
      <c r="I233" s="6"/>
      <c r="J233" s="6"/>
      <c r="K233" s="6"/>
      <c r="L233" s="6"/>
      <c r="M233" s="6"/>
      <c r="N233" s="6"/>
      <c r="O233" s="6"/>
      <c r="P233" s="6"/>
      <c r="Q233" s="6"/>
      <c r="R233" s="6"/>
      <c r="S233" s="6"/>
      <c r="T233" s="6"/>
      <c r="U233" s="6"/>
      <c r="V233" s="6"/>
      <c r="W233" s="6"/>
      <c r="X233" s="6"/>
      <c r="Y233" s="6"/>
      <c r="Z233" s="6"/>
    </row>
    <row r="234" ht="12.0" customHeight="1">
      <c r="A234" s="6"/>
      <c r="B234" s="6"/>
      <c r="C234" s="6"/>
      <c r="D234" s="7"/>
      <c r="E234" s="6"/>
      <c r="F234" s="6"/>
      <c r="G234" s="6"/>
      <c r="H234" s="6"/>
      <c r="I234" s="6"/>
      <c r="J234" s="6"/>
      <c r="K234" s="6"/>
      <c r="L234" s="6"/>
      <c r="M234" s="6"/>
      <c r="N234" s="6"/>
      <c r="O234" s="6"/>
      <c r="P234" s="6"/>
      <c r="Q234" s="6"/>
      <c r="R234" s="6"/>
      <c r="S234" s="6"/>
      <c r="T234" s="6"/>
      <c r="U234" s="6"/>
      <c r="V234" s="6"/>
      <c r="W234" s="6"/>
      <c r="X234" s="6"/>
      <c r="Y234" s="6"/>
      <c r="Z234" s="6"/>
    </row>
    <row r="235" ht="12.0" customHeight="1">
      <c r="A235" s="6"/>
      <c r="B235" s="6"/>
      <c r="C235" s="6"/>
      <c r="D235" s="7"/>
      <c r="E235" s="6"/>
      <c r="F235" s="6"/>
      <c r="G235" s="6"/>
      <c r="H235" s="6"/>
      <c r="I235" s="6"/>
      <c r="J235" s="6"/>
      <c r="K235" s="6"/>
      <c r="L235" s="6"/>
      <c r="M235" s="6"/>
      <c r="N235" s="6"/>
      <c r="O235" s="6"/>
      <c r="P235" s="6"/>
      <c r="Q235" s="6"/>
      <c r="R235" s="6"/>
      <c r="S235" s="6"/>
      <c r="T235" s="6"/>
      <c r="U235" s="6"/>
      <c r="V235" s="6"/>
      <c r="W235" s="6"/>
      <c r="X235" s="6"/>
      <c r="Y235" s="6"/>
      <c r="Z235" s="6"/>
    </row>
    <row r="236" ht="12.0" customHeight="1">
      <c r="A236" s="6"/>
      <c r="B236" s="6"/>
      <c r="C236" s="6"/>
      <c r="D236" s="7"/>
      <c r="E236" s="6"/>
      <c r="F236" s="6"/>
      <c r="G236" s="6"/>
      <c r="H236" s="6"/>
      <c r="I236" s="6"/>
      <c r="J236" s="6"/>
      <c r="K236" s="6"/>
      <c r="L236" s="6"/>
      <c r="M236" s="6"/>
      <c r="N236" s="6"/>
      <c r="O236" s="6"/>
      <c r="P236" s="6"/>
      <c r="Q236" s="6"/>
      <c r="R236" s="6"/>
      <c r="S236" s="6"/>
      <c r="T236" s="6"/>
      <c r="U236" s="6"/>
      <c r="V236" s="6"/>
      <c r="W236" s="6"/>
      <c r="X236" s="6"/>
      <c r="Y236" s="6"/>
      <c r="Z236" s="6"/>
    </row>
    <row r="237" ht="12.0" customHeight="1">
      <c r="A237" s="6"/>
      <c r="B237" s="6"/>
      <c r="C237" s="6"/>
      <c r="D237" s="7"/>
      <c r="E237" s="6"/>
      <c r="F237" s="6"/>
      <c r="G237" s="6"/>
      <c r="H237" s="6"/>
      <c r="I237" s="6"/>
      <c r="J237" s="6"/>
      <c r="K237" s="6"/>
      <c r="L237" s="6"/>
      <c r="M237" s="6"/>
      <c r="N237" s="6"/>
      <c r="O237" s="6"/>
      <c r="P237" s="6"/>
      <c r="Q237" s="6"/>
      <c r="R237" s="6"/>
      <c r="S237" s="6"/>
      <c r="T237" s="6"/>
      <c r="U237" s="6"/>
      <c r="V237" s="6"/>
      <c r="W237" s="6"/>
      <c r="X237" s="6"/>
      <c r="Y237" s="6"/>
      <c r="Z237" s="6"/>
    </row>
    <row r="238" ht="12.0" customHeight="1">
      <c r="A238" s="6"/>
      <c r="B238" s="6"/>
      <c r="C238" s="6"/>
      <c r="D238" s="7"/>
      <c r="E238" s="6"/>
      <c r="F238" s="6"/>
      <c r="G238" s="6"/>
      <c r="H238" s="6"/>
      <c r="I238" s="6"/>
      <c r="J238" s="6"/>
      <c r="K238" s="6"/>
      <c r="L238" s="6"/>
      <c r="M238" s="6"/>
      <c r="N238" s="6"/>
      <c r="O238" s="6"/>
      <c r="P238" s="6"/>
      <c r="Q238" s="6"/>
      <c r="R238" s="6"/>
      <c r="S238" s="6"/>
      <c r="T238" s="6"/>
      <c r="U238" s="6"/>
      <c r="V238" s="6"/>
      <c r="W238" s="6"/>
      <c r="X238" s="6"/>
      <c r="Y238" s="6"/>
      <c r="Z238" s="6"/>
    </row>
    <row r="239" ht="12.0" customHeight="1">
      <c r="A239" s="6"/>
      <c r="B239" s="6"/>
      <c r="C239" s="6"/>
      <c r="D239" s="7"/>
      <c r="E239" s="6"/>
      <c r="F239" s="6"/>
      <c r="G239" s="6"/>
      <c r="H239" s="6"/>
      <c r="I239" s="6"/>
      <c r="J239" s="6"/>
      <c r="K239" s="6"/>
      <c r="L239" s="6"/>
      <c r="M239" s="6"/>
      <c r="N239" s="6"/>
      <c r="O239" s="6"/>
      <c r="P239" s="6"/>
      <c r="Q239" s="6"/>
      <c r="R239" s="6"/>
      <c r="S239" s="6"/>
      <c r="T239" s="6"/>
      <c r="U239" s="6"/>
      <c r="V239" s="6"/>
      <c r="W239" s="6"/>
      <c r="X239" s="6"/>
      <c r="Y239" s="6"/>
      <c r="Z239" s="6"/>
    </row>
    <row r="240" ht="12.0" customHeight="1">
      <c r="A240" s="6"/>
      <c r="B240" s="6"/>
      <c r="C240" s="6"/>
      <c r="D240" s="7"/>
      <c r="E240" s="6"/>
      <c r="F240" s="6"/>
      <c r="G240" s="6"/>
      <c r="H240" s="6"/>
      <c r="I240" s="6"/>
      <c r="J240" s="6"/>
      <c r="K240" s="6"/>
      <c r="L240" s="6"/>
      <c r="M240" s="6"/>
      <c r="N240" s="6"/>
      <c r="O240" s="6"/>
      <c r="P240" s="6"/>
      <c r="Q240" s="6"/>
      <c r="R240" s="6"/>
      <c r="S240" s="6"/>
      <c r="T240" s="6"/>
      <c r="U240" s="6"/>
      <c r="V240" s="6"/>
      <c r="W240" s="6"/>
      <c r="X240" s="6"/>
      <c r="Y240" s="6"/>
      <c r="Z240" s="6"/>
    </row>
    <row r="241" ht="12.0" customHeight="1">
      <c r="A241" s="6"/>
      <c r="B241" s="6"/>
      <c r="C241" s="6"/>
      <c r="D241" s="7"/>
      <c r="E241" s="6"/>
      <c r="F241" s="6"/>
      <c r="G241" s="6"/>
      <c r="H241" s="6"/>
      <c r="I241" s="6"/>
      <c r="J241" s="6"/>
      <c r="K241" s="6"/>
      <c r="L241" s="6"/>
      <c r="M241" s="6"/>
      <c r="N241" s="6"/>
      <c r="O241" s="6"/>
      <c r="P241" s="6"/>
      <c r="Q241" s="6"/>
      <c r="R241" s="6"/>
      <c r="S241" s="6"/>
      <c r="T241" s="6"/>
      <c r="U241" s="6"/>
      <c r="V241" s="6"/>
      <c r="W241" s="6"/>
      <c r="X241" s="6"/>
      <c r="Y241" s="6"/>
      <c r="Z241" s="6"/>
    </row>
    <row r="242" ht="12.0" customHeight="1">
      <c r="A242" s="6"/>
      <c r="B242" s="6"/>
      <c r="C242" s="6"/>
      <c r="D242" s="7"/>
      <c r="E242" s="6"/>
      <c r="F242" s="6"/>
      <c r="G242" s="6"/>
      <c r="H242" s="6"/>
      <c r="I242" s="6"/>
      <c r="J242" s="6"/>
      <c r="K242" s="6"/>
      <c r="L242" s="6"/>
      <c r="M242" s="6"/>
      <c r="N242" s="6"/>
      <c r="O242" s="6"/>
      <c r="P242" s="6"/>
      <c r="Q242" s="6"/>
      <c r="R242" s="6"/>
      <c r="S242" s="6"/>
      <c r="T242" s="6"/>
      <c r="U242" s="6"/>
      <c r="V242" s="6"/>
      <c r="W242" s="6"/>
      <c r="X242" s="6"/>
      <c r="Y242" s="6"/>
      <c r="Z242" s="6"/>
    </row>
    <row r="243" ht="12.0" customHeight="1">
      <c r="A243" s="6"/>
      <c r="B243" s="6"/>
      <c r="C243" s="6"/>
      <c r="D243" s="7"/>
      <c r="E243" s="6"/>
      <c r="F243" s="6"/>
      <c r="G243" s="6"/>
      <c r="H243" s="6"/>
      <c r="I243" s="6"/>
      <c r="J243" s="6"/>
      <c r="K243" s="6"/>
      <c r="L243" s="6"/>
      <c r="M243" s="6"/>
      <c r="N243" s="6"/>
      <c r="O243" s="6"/>
      <c r="P243" s="6"/>
      <c r="Q243" s="6"/>
      <c r="R243" s="6"/>
      <c r="S243" s="6"/>
      <c r="T243" s="6"/>
      <c r="U243" s="6"/>
      <c r="V243" s="6"/>
      <c r="W243" s="6"/>
      <c r="X243" s="6"/>
      <c r="Y243" s="6"/>
      <c r="Z243" s="6"/>
    </row>
    <row r="244" ht="12.0" customHeight="1">
      <c r="A244" s="6"/>
      <c r="B244" s="6"/>
      <c r="C244" s="6"/>
      <c r="D244" s="7"/>
      <c r="E244" s="6"/>
      <c r="F244" s="6"/>
      <c r="G244" s="6"/>
      <c r="H244" s="6"/>
      <c r="I244" s="6"/>
      <c r="J244" s="6"/>
      <c r="K244" s="6"/>
      <c r="L244" s="6"/>
      <c r="M244" s="6"/>
      <c r="N244" s="6"/>
      <c r="O244" s="6"/>
      <c r="P244" s="6"/>
      <c r="Q244" s="6"/>
      <c r="R244" s="6"/>
      <c r="S244" s="6"/>
      <c r="T244" s="6"/>
      <c r="U244" s="6"/>
      <c r="V244" s="6"/>
      <c r="W244" s="6"/>
      <c r="X244" s="6"/>
      <c r="Y244" s="6"/>
      <c r="Z244" s="6"/>
    </row>
    <row r="245" ht="12.0" customHeight="1">
      <c r="A245" s="6"/>
      <c r="B245" s="6"/>
      <c r="C245" s="6"/>
      <c r="D245" s="7"/>
      <c r="E245" s="6"/>
      <c r="F245" s="6"/>
      <c r="G245" s="6"/>
      <c r="H245" s="6"/>
      <c r="I245" s="6"/>
      <c r="J245" s="6"/>
      <c r="K245" s="6"/>
      <c r="L245" s="6"/>
      <c r="M245" s="6"/>
      <c r="N245" s="6"/>
      <c r="O245" s="6"/>
      <c r="P245" s="6"/>
      <c r="Q245" s="6"/>
      <c r="R245" s="6"/>
      <c r="S245" s="6"/>
      <c r="T245" s="6"/>
      <c r="U245" s="6"/>
      <c r="V245" s="6"/>
      <c r="W245" s="6"/>
      <c r="X245" s="6"/>
      <c r="Y245" s="6"/>
      <c r="Z245" s="6"/>
    </row>
    <row r="246" ht="12.0" customHeight="1">
      <c r="A246" s="6"/>
      <c r="B246" s="6"/>
      <c r="C246" s="6"/>
      <c r="D246" s="7"/>
      <c r="E246" s="6"/>
      <c r="F246" s="6"/>
      <c r="G246" s="6"/>
      <c r="H246" s="6"/>
      <c r="I246" s="6"/>
      <c r="J246" s="6"/>
      <c r="K246" s="6"/>
      <c r="L246" s="6"/>
      <c r="M246" s="6"/>
      <c r="N246" s="6"/>
      <c r="O246" s="6"/>
      <c r="P246" s="6"/>
      <c r="Q246" s="6"/>
      <c r="R246" s="6"/>
      <c r="S246" s="6"/>
      <c r="T246" s="6"/>
      <c r="U246" s="6"/>
      <c r="V246" s="6"/>
      <c r="W246" s="6"/>
      <c r="X246" s="6"/>
      <c r="Y246" s="6"/>
      <c r="Z246" s="6"/>
    </row>
    <row r="247" ht="12.0" customHeight="1">
      <c r="A247" s="6"/>
      <c r="B247" s="6"/>
      <c r="C247" s="6"/>
      <c r="D247" s="7"/>
      <c r="E247" s="6"/>
      <c r="F247" s="6"/>
      <c r="G247" s="6"/>
      <c r="H247" s="6"/>
      <c r="I247" s="6"/>
      <c r="J247" s="6"/>
      <c r="K247" s="6"/>
      <c r="L247" s="6"/>
      <c r="M247" s="6"/>
      <c r="N247" s="6"/>
      <c r="O247" s="6"/>
      <c r="P247" s="6"/>
      <c r="Q247" s="6"/>
      <c r="R247" s="6"/>
      <c r="S247" s="6"/>
      <c r="T247" s="6"/>
      <c r="U247" s="6"/>
      <c r="V247" s="6"/>
      <c r="W247" s="6"/>
      <c r="X247" s="6"/>
      <c r="Y247" s="6"/>
      <c r="Z247" s="6"/>
    </row>
    <row r="248" ht="12.0" customHeight="1">
      <c r="A248" s="6"/>
      <c r="B248" s="6"/>
      <c r="C248" s="6"/>
      <c r="D248" s="7"/>
      <c r="E248" s="6"/>
      <c r="F248" s="6"/>
      <c r="G248" s="6"/>
      <c r="H248" s="6"/>
      <c r="I248" s="6"/>
      <c r="J248" s="6"/>
      <c r="K248" s="6"/>
      <c r="L248" s="6"/>
      <c r="M248" s="6"/>
      <c r="N248" s="6"/>
      <c r="O248" s="6"/>
      <c r="P248" s="6"/>
      <c r="Q248" s="6"/>
      <c r="R248" s="6"/>
      <c r="S248" s="6"/>
      <c r="T248" s="6"/>
      <c r="U248" s="6"/>
      <c r="V248" s="6"/>
      <c r="W248" s="6"/>
      <c r="X248" s="6"/>
      <c r="Y248" s="6"/>
      <c r="Z248" s="6"/>
    </row>
    <row r="249" ht="12.0" customHeight="1">
      <c r="A249" s="6"/>
      <c r="B249" s="6"/>
      <c r="C249" s="6"/>
      <c r="D249" s="7"/>
      <c r="E249" s="6"/>
      <c r="F249" s="6"/>
      <c r="G249" s="6"/>
      <c r="H249" s="6"/>
      <c r="I249" s="6"/>
      <c r="J249" s="6"/>
      <c r="K249" s="6"/>
      <c r="L249" s="6"/>
      <c r="M249" s="6"/>
      <c r="N249" s="6"/>
      <c r="O249" s="6"/>
      <c r="P249" s="6"/>
      <c r="Q249" s="6"/>
      <c r="R249" s="6"/>
      <c r="S249" s="6"/>
      <c r="T249" s="6"/>
      <c r="U249" s="6"/>
      <c r="V249" s="6"/>
      <c r="W249" s="6"/>
      <c r="X249" s="6"/>
      <c r="Y249" s="6"/>
      <c r="Z249" s="6"/>
    </row>
    <row r="250" ht="12.0" customHeight="1">
      <c r="A250" s="6"/>
      <c r="B250" s="6"/>
      <c r="C250" s="6"/>
      <c r="D250" s="7"/>
      <c r="E250" s="6"/>
      <c r="F250" s="6"/>
      <c r="G250" s="6"/>
      <c r="H250" s="6"/>
      <c r="I250" s="6"/>
      <c r="J250" s="6"/>
      <c r="K250" s="6"/>
      <c r="L250" s="6"/>
      <c r="M250" s="6"/>
      <c r="N250" s="6"/>
      <c r="O250" s="6"/>
      <c r="P250" s="6"/>
      <c r="Q250" s="6"/>
      <c r="R250" s="6"/>
      <c r="S250" s="6"/>
      <c r="T250" s="6"/>
      <c r="U250" s="6"/>
      <c r="V250" s="6"/>
      <c r="W250" s="6"/>
      <c r="X250" s="6"/>
      <c r="Y250" s="6"/>
      <c r="Z250" s="6"/>
    </row>
    <row r="251" ht="12.0" customHeight="1">
      <c r="A251" s="6"/>
      <c r="B251" s="6"/>
      <c r="C251" s="6"/>
      <c r="D251" s="7"/>
      <c r="E251" s="6"/>
      <c r="F251" s="6"/>
      <c r="G251" s="6"/>
      <c r="H251" s="6"/>
      <c r="I251" s="6"/>
      <c r="J251" s="6"/>
      <c r="K251" s="6"/>
      <c r="L251" s="6"/>
      <c r="M251" s="6"/>
      <c r="N251" s="6"/>
      <c r="O251" s="6"/>
      <c r="P251" s="6"/>
      <c r="Q251" s="6"/>
      <c r="R251" s="6"/>
      <c r="S251" s="6"/>
      <c r="T251" s="6"/>
      <c r="U251" s="6"/>
      <c r="V251" s="6"/>
      <c r="W251" s="6"/>
      <c r="X251" s="6"/>
      <c r="Y251" s="6"/>
      <c r="Z251" s="6"/>
    </row>
    <row r="252" ht="12.0" customHeight="1">
      <c r="A252" s="6"/>
      <c r="B252" s="6"/>
      <c r="C252" s="6"/>
      <c r="D252" s="7"/>
      <c r="E252" s="6"/>
      <c r="F252" s="6"/>
      <c r="G252" s="6"/>
      <c r="H252" s="6"/>
      <c r="I252" s="6"/>
      <c r="J252" s="6"/>
      <c r="K252" s="6"/>
      <c r="L252" s="6"/>
      <c r="M252" s="6"/>
      <c r="N252" s="6"/>
      <c r="O252" s="6"/>
      <c r="P252" s="6"/>
      <c r="Q252" s="6"/>
      <c r="R252" s="6"/>
      <c r="S252" s="6"/>
      <c r="T252" s="6"/>
      <c r="U252" s="6"/>
      <c r="V252" s="6"/>
      <c r="W252" s="6"/>
      <c r="X252" s="6"/>
      <c r="Y252" s="6"/>
      <c r="Z252" s="6"/>
    </row>
    <row r="253" ht="12.0" customHeight="1">
      <c r="A253" s="6"/>
      <c r="B253" s="6"/>
      <c r="C253" s="6"/>
      <c r="D253" s="7"/>
      <c r="E253" s="6"/>
      <c r="F253" s="6"/>
      <c r="G253" s="6"/>
      <c r="H253" s="6"/>
      <c r="I253" s="6"/>
      <c r="J253" s="6"/>
      <c r="K253" s="6"/>
      <c r="L253" s="6"/>
      <c r="M253" s="6"/>
      <c r="N253" s="6"/>
      <c r="O253" s="6"/>
      <c r="P253" s="6"/>
      <c r="Q253" s="6"/>
      <c r="R253" s="6"/>
      <c r="S253" s="6"/>
      <c r="T253" s="6"/>
      <c r="U253" s="6"/>
      <c r="V253" s="6"/>
      <c r="W253" s="6"/>
      <c r="X253" s="6"/>
      <c r="Y253" s="6"/>
      <c r="Z253" s="6"/>
    </row>
    <row r="254" ht="12.0" customHeight="1">
      <c r="A254" s="6"/>
      <c r="B254" s="6"/>
      <c r="C254" s="6"/>
      <c r="D254" s="7"/>
      <c r="E254" s="6"/>
      <c r="F254" s="6"/>
      <c r="G254" s="6"/>
      <c r="H254" s="6"/>
      <c r="I254" s="6"/>
      <c r="J254" s="6"/>
      <c r="K254" s="6"/>
      <c r="L254" s="6"/>
      <c r="M254" s="6"/>
      <c r="N254" s="6"/>
      <c r="O254" s="6"/>
      <c r="P254" s="6"/>
      <c r="Q254" s="6"/>
      <c r="R254" s="6"/>
      <c r="S254" s="6"/>
      <c r="T254" s="6"/>
      <c r="U254" s="6"/>
      <c r="V254" s="6"/>
      <c r="W254" s="6"/>
      <c r="X254" s="6"/>
      <c r="Y254" s="6"/>
      <c r="Z254" s="6"/>
    </row>
    <row r="255" ht="12.0" customHeight="1">
      <c r="A255" s="6"/>
      <c r="B255" s="6"/>
      <c r="C255" s="6"/>
      <c r="D255" s="7"/>
      <c r="E255" s="6"/>
      <c r="F255" s="6"/>
      <c r="G255" s="6"/>
      <c r="H255" s="6"/>
      <c r="I255" s="6"/>
      <c r="J255" s="6"/>
      <c r="K255" s="6"/>
      <c r="L255" s="6"/>
      <c r="M255" s="6"/>
      <c r="N255" s="6"/>
      <c r="O255" s="6"/>
      <c r="P255" s="6"/>
      <c r="Q255" s="6"/>
      <c r="R255" s="6"/>
      <c r="S255" s="6"/>
      <c r="T255" s="6"/>
      <c r="U255" s="6"/>
      <c r="V255" s="6"/>
      <c r="W255" s="6"/>
      <c r="X255" s="6"/>
      <c r="Y255" s="6"/>
      <c r="Z255" s="6"/>
    </row>
    <row r="256" ht="12.0" customHeight="1">
      <c r="A256" s="6"/>
      <c r="B256" s="6"/>
      <c r="C256" s="6"/>
      <c r="D256" s="7"/>
      <c r="E256" s="6"/>
      <c r="F256" s="6"/>
      <c r="G256" s="6"/>
      <c r="H256" s="6"/>
      <c r="I256" s="6"/>
      <c r="J256" s="6"/>
      <c r="K256" s="6"/>
      <c r="L256" s="6"/>
      <c r="M256" s="6"/>
      <c r="N256" s="6"/>
      <c r="O256" s="6"/>
      <c r="P256" s="6"/>
      <c r="Q256" s="6"/>
      <c r="R256" s="6"/>
      <c r="S256" s="6"/>
      <c r="T256" s="6"/>
      <c r="U256" s="6"/>
      <c r="V256" s="6"/>
      <c r="W256" s="6"/>
      <c r="X256" s="6"/>
      <c r="Y256" s="6"/>
      <c r="Z256" s="6"/>
    </row>
    <row r="257" ht="12.0" customHeight="1">
      <c r="A257" s="6"/>
      <c r="B257" s="6"/>
      <c r="C257" s="6"/>
      <c r="D257" s="7"/>
      <c r="E257" s="6"/>
      <c r="F257" s="6"/>
      <c r="G257" s="6"/>
      <c r="H257" s="6"/>
      <c r="I257" s="6"/>
      <c r="J257" s="6"/>
      <c r="K257" s="6"/>
      <c r="L257" s="6"/>
      <c r="M257" s="6"/>
      <c r="N257" s="6"/>
      <c r="O257" s="6"/>
      <c r="P257" s="6"/>
      <c r="Q257" s="6"/>
      <c r="R257" s="6"/>
      <c r="S257" s="6"/>
      <c r="T257" s="6"/>
      <c r="U257" s="6"/>
      <c r="V257" s="6"/>
      <c r="W257" s="6"/>
      <c r="X257" s="6"/>
      <c r="Y257" s="6"/>
      <c r="Z257" s="6"/>
    </row>
    <row r="258" ht="12.0" customHeight="1">
      <c r="A258" s="6"/>
      <c r="B258" s="6"/>
      <c r="C258" s="6"/>
      <c r="D258" s="7"/>
      <c r="E258" s="6"/>
      <c r="F258" s="6"/>
      <c r="G258" s="6"/>
      <c r="H258" s="6"/>
      <c r="I258" s="6"/>
      <c r="J258" s="6"/>
      <c r="K258" s="6"/>
      <c r="L258" s="6"/>
      <c r="M258" s="6"/>
      <c r="N258" s="6"/>
      <c r="O258" s="6"/>
      <c r="P258" s="6"/>
      <c r="Q258" s="6"/>
      <c r="R258" s="6"/>
      <c r="S258" s="6"/>
      <c r="T258" s="6"/>
      <c r="U258" s="6"/>
      <c r="V258" s="6"/>
      <c r="W258" s="6"/>
      <c r="X258" s="6"/>
      <c r="Y258" s="6"/>
      <c r="Z258" s="6"/>
    </row>
    <row r="259" ht="12.0" customHeight="1">
      <c r="A259" s="6"/>
      <c r="B259" s="6"/>
      <c r="C259" s="6"/>
      <c r="D259" s="7"/>
      <c r="E259" s="6"/>
      <c r="F259" s="6"/>
      <c r="G259" s="6"/>
      <c r="H259" s="6"/>
      <c r="I259" s="6"/>
      <c r="J259" s="6"/>
      <c r="K259" s="6"/>
      <c r="L259" s="6"/>
      <c r="M259" s="6"/>
      <c r="N259" s="6"/>
      <c r="O259" s="6"/>
      <c r="P259" s="6"/>
      <c r="Q259" s="6"/>
      <c r="R259" s="6"/>
      <c r="S259" s="6"/>
      <c r="T259" s="6"/>
      <c r="U259" s="6"/>
      <c r="V259" s="6"/>
      <c r="W259" s="6"/>
      <c r="X259" s="6"/>
      <c r="Y259" s="6"/>
      <c r="Z259" s="6"/>
    </row>
    <row r="260" ht="12.0" customHeight="1">
      <c r="A260" s="6"/>
      <c r="B260" s="6"/>
      <c r="C260" s="6"/>
      <c r="D260" s="7"/>
      <c r="E260" s="6"/>
      <c r="F260" s="6"/>
      <c r="G260" s="6"/>
      <c r="H260" s="6"/>
      <c r="I260" s="6"/>
      <c r="J260" s="6"/>
      <c r="K260" s="6"/>
      <c r="L260" s="6"/>
      <c r="M260" s="6"/>
      <c r="N260" s="6"/>
      <c r="O260" s="6"/>
      <c r="P260" s="6"/>
      <c r="Q260" s="6"/>
      <c r="R260" s="6"/>
      <c r="S260" s="6"/>
      <c r="T260" s="6"/>
      <c r="U260" s="6"/>
      <c r="V260" s="6"/>
      <c r="W260" s="6"/>
      <c r="X260" s="6"/>
      <c r="Y260" s="6"/>
      <c r="Z260" s="6"/>
    </row>
    <row r="261" ht="12.0" customHeight="1">
      <c r="A261" s="6"/>
      <c r="B261" s="6"/>
      <c r="C261" s="6"/>
      <c r="D261" s="7"/>
      <c r="E261" s="6"/>
      <c r="F261" s="6"/>
      <c r="G261" s="6"/>
      <c r="H261" s="6"/>
      <c r="I261" s="6"/>
      <c r="J261" s="6"/>
      <c r="K261" s="6"/>
      <c r="L261" s="6"/>
      <c r="M261" s="6"/>
      <c r="N261" s="6"/>
      <c r="O261" s="6"/>
      <c r="P261" s="6"/>
      <c r="Q261" s="6"/>
      <c r="R261" s="6"/>
      <c r="S261" s="6"/>
      <c r="T261" s="6"/>
      <c r="U261" s="6"/>
      <c r="V261" s="6"/>
      <c r="W261" s="6"/>
      <c r="X261" s="6"/>
      <c r="Y261" s="6"/>
      <c r="Z261" s="6"/>
    </row>
    <row r="262" ht="12.0" customHeight="1">
      <c r="A262" s="6"/>
      <c r="B262" s="6"/>
      <c r="C262" s="6"/>
      <c r="D262" s="7"/>
      <c r="E262" s="6"/>
      <c r="F262" s="6"/>
      <c r="G262" s="6"/>
      <c r="H262" s="6"/>
      <c r="I262" s="6"/>
      <c r="J262" s="6"/>
      <c r="K262" s="6"/>
      <c r="L262" s="6"/>
      <c r="M262" s="6"/>
      <c r="N262" s="6"/>
      <c r="O262" s="6"/>
      <c r="P262" s="6"/>
      <c r="Q262" s="6"/>
      <c r="R262" s="6"/>
      <c r="S262" s="6"/>
      <c r="T262" s="6"/>
      <c r="U262" s="6"/>
      <c r="V262" s="6"/>
      <c r="W262" s="6"/>
      <c r="X262" s="6"/>
      <c r="Y262" s="6"/>
      <c r="Z262" s="6"/>
    </row>
    <row r="263" ht="12.0" customHeight="1">
      <c r="A263" s="6"/>
      <c r="B263" s="6"/>
      <c r="C263" s="6"/>
      <c r="D263" s="7"/>
      <c r="E263" s="6"/>
      <c r="F263" s="6"/>
      <c r="G263" s="6"/>
      <c r="H263" s="6"/>
      <c r="I263" s="6"/>
      <c r="J263" s="6"/>
      <c r="K263" s="6"/>
      <c r="L263" s="6"/>
      <c r="M263" s="6"/>
      <c r="N263" s="6"/>
      <c r="O263" s="6"/>
      <c r="P263" s="6"/>
      <c r="Q263" s="6"/>
      <c r="R263" s="6"/>
      <c r="S263" s="6"/>
      <c r="T263" s="6"/>
      <c r="U263" s="6"/>
      <c r="V263" s="6"/>
      <c r="W263" s="6"/>
      <c r="X263" s="6"/>
      <c r="Y263" s="6"/>
      <c r="Z263" s="6"/>
    </row>
    <row r="264" ht="12.0" customHeight="1">
      <c r="A264" s="6"/>
      <c r="B264" s="6"/>
      <c r="C264" s="6"/>
      <c r="D264" s="7"/>
      <c r="E264" s="6"/>
      <c r="F264" s="6"/>
      <c r="G264" s="6"/>
      <c r="H264" s="6"/>
      <c r="I264" s="6"/>
      <c r="J264" s="6"/>
      <c r="K264" s="6"/>
      <c r="L264" s="6"/>
      <c r="M264" s="6"/>
      <c r="N264" s="6"/>
      <c r="O264" s="6"/>
      <c r="P264" s="6"/>
      <c r="Q264" s="6"/>
      <c r="R264" s="6"/>
      <c r="S264" s="6"/>
      <c r="T264" s="6"/>
      <c r="U264" s="6"/>
      <c r="V264" s="6"/>
      <c r="W264" s="6"/>
      <c r="X264" s="6"/>
      <c r="Y264" s="6"/>
      <c r="Z264" s="6"/>
    </row>
    <row r="265" ht="12.0" customHeight="1">
      <c r="A265" s="6"/>
      <c r="B265" s="6"/>
      <c r="C265" s="6"/>
      <c r="D265" s="7"/>
      <c r="E265" s="6"/>
      <c r="F265" s="6"/>
      <c r="G265" s="6"/>
      <c r="H265" s="6"/>
      <c r="I265" s="6"/>
      <c r="J265" s="6"/>
      <c r="K265" s="6"/>
      <c r="L265" s="6"/>
      <c r="M265" s="6"/>
      <c r="N265" s="6"/>
      <c r="O265" s="6"/>
      <c r="P265" s="6"/>
      <c r="Q265" s="6"/>
      <c r="R265" s="6"/>
      <c r="S265" s="6"/>
      <c r="T265" s="6"/>
      <c r="U265" s="6"/>
      <c r="V265" s="6"/>
      <c r="W265" s="6"/>
      <c r="X265" s="6"/>
      <c r="Y265" s="6"/>
      <c r="Z265" s="6"/>
    </row>
    <row r="266" ht="12.0" customHeight="1">
      <c r="A266" s="6"/>
      <c r="B266" s="6"/>
      <c r="C266" s="6"/>
      <c r="D266" s="7"/>
      <c r="E266" s="6"/>
      <c r="F266" s="6"/>
      <c r="G266" s="6"/>
      <c r="H266" s="6"/>
      <c r="I266" s="6"/>
      <c r="J266" s="6"/>
      <c r="K266" s="6"/>
      <c r="L266" s="6"/>
      <c r="M266" s="6"/>
      <c r="N266" s="6"/>
      <c r="O266" s="6"/>
      <c r="P266" s="6"/>
      <c r="Q266" s="6"/>
      <c r="R266" s="6"/>
      <c r="S266" s="6"/>
      <c r="T266" s="6"/>
      <c r="U266" s="6"/>
      <c r="V266" s="6"/>
      <c r="W266" s="6"/>
      <c r="X266" s="6"/>
      <c r="Y266" s="6"/>
      <c r="Z266" s="6"/>
    </row>
    <row r="267" ht="12.0" customHeight="1">
      <c r="A267" s="6"/>
      <c r="B267" s="6"/>
      <c r="C267" s="6"/>
      <c r="D267" s="7"/>
      <c r="E267" s="6"/>
      <c r="F267" s="6"/>
      <c r="G267" s="6"/>
      <c r="H267" s="6"/>
      <c r="I267" s="6"/>
      <c r="J267" s="6"/>
      <c r="K267" s="6"/>
      <c r="L267" s="6"/>
      <c r="M267" s="6"/>
      <c r="N267" s="6"/>
      <c r="O267" s="6"/>
      <c r="P267" s="6"/>
      <c r="Q267" s="6"/>
      <c r="R267" s="6"/>
      <c r="S267" s="6"/>
      <c r="T267" s="6"/>
      <c r="U267" s="6"/>
      <c r="V267" s="6"/>
      <c r="W267" s="6"/>
      <c r="X267" s="6"/>
      <c r="Y267" s="6"/>
      <c r="Z267" s="6"/>
    </row>
    <row r="268" ht="12.0" customHeight="1">
      <c r="A268" s="6"/>
      <c r="B268" s="6"/>
      <c r="C268" s="6"/>
      <c r="D268" s="7"/>
      <c r="E268" s="6"/>
      <c r="F268" s="6"/>
      <c r="G268" s="6"/>
      <c r="H268" s="6"/>
      <c r="I268" s="6"/>
      <c r="J268" s="6"/>
      <c r="K268" s="6"/>
      <c r="L268" s="6"/>
      <c r="M268" s="6"/>
      <c r="N268" s="6"/>
      <c r="O268" s="6"/>
      <c r="P268" s="6"/>
      <c r="Q268" s="6"/>
      <c r="R268" s="6"/>
      <c r="S268" s="6"/>
      <c r="T268" s="6"/>
      <c r="U268" s="6"/>
      <c r="V268" s="6"/>
      <c r="W268" s="6"/>
      <c r="X268" s="6"/>
      <c r="Y268" s="6"/>
      <c r="Z268" s="6"/>
    </row>
    <row r="269" ht="12.0" customHeight="1">
      <c r="A269" s="6"/>
      <c r="B269" s="6"/>
      <c r="C269" s="6"/>
      <c r="D269" s="7"/>
      <c r="E269" s="6"/>
      <c r="F269" s="6"/>
      <c r="G269" s="6"/>
      <c r="H269" s="6"/>
      <c r="I269" s="6"/>
      <c r="J269" s="6"/>
      <c r="K269" s="6"/>
      <c r="L269" s="6"/>
      <c r="M269" s="6"/>
      <c r="N269" s="6"/>
      <c r="O269" s="6"/>
      <c r="P269" s="6"/>
      <c r="Q269" s="6"/>
      <c r="R269" s="6"/>
      <c r="S269" s="6"/>
      <c r="T269" s="6"/>
      <c r="U269" s="6"/>
      <c r="V269" s="6"/>
      <c r="W269" s="6"/>
      <c r="X269" s="6"/>
      <c r="Y269" s="6"/>
      <c r="Z269" s="6"/>
    </row>
    <row r="270" ht="12.0" customHeight="1">
      <c r="A270" s="6"/>
      <c r="B270" s="6"/>
      <c r="C270" s="6"/>
      <c r="D270" s="7"/>
      <c r="E270" s="6"/>
      <c r="F270" s="6"/>
      <c r="G270" s="6"/>
      <c r="H270" s="6"/>
      <c r="I270" s="6"/>
      <c r="J270" s="6"/>
      <c r="K270" s="6"/>
      <c r="L270" s="6"/>
      <c r="M270" s="6"/>
      <c r="N270" s="6"/>
      <c r="O270" s="6"/>
      <c r="P270" s="6"/>
      <c r="Q270" s="6"/>
      <c r="R270" s="6"/>
      <c r="S270" s="6"/>
      <c r="T270" s="6"/>
      <c r="U270" s="6"/>
      <c r="V270" s="6"/>
      <c r="W270" s="6"/>
      <c r="X270" s="6"/>
      <c r="Y270" s="6"/>
      <c r="Z270" s="6"/>
    </row>
    <row r="271" ht="12.0" customHeight="1">
      <c r="A271" s="6"/>
      <c r="B271" s="6"/>
      <c r="C271" s="6"/>
      <c r="D271" s="7"/>
      <c r="E271" s="6"/>
      <c r="F271" s="6"/>
      <c r="G271" s="6"/>
      <c r="H271" s="6"/>
      <c r="I271" s="6"/>
      <c r="J271" s="6"/>
      <c r="K271" s="6"/>
      <c r="L271" s="6"/>
      <c r="M271" s="6"/>
      <c r="N271" s="6"/>
      <c r="O271" s="6"/>
      <c r="P271" s="6"/>
      <c r="Q271" s="6"/>
      <c r="R271" s="6"/>
      <c r="S271" s="6"/>
      <c r="T271" s="6"/>
      <c r="U271" s="6"/>
      <c r="V271" s="6"/>
      <c r="W271" s="6"/>
      <c r="X271" s="6"/>
      <c r="Y271" s="6"/>
      <c r="Z271" s="6"/>
    </row>
    <row r="272" ht="12.0" customHeight="1">
      <c r="A272" s="6"/>
      <c r="B272" s="6"/>
      <c r="C272" s="6"/>
      <c r="D272" s="7"/>
      <c r="E272" s="6"/>
      <c r="F272" s="6"/>
      <c r="G272" s="6"/>
      <c r="H272" s="6"/>
      <c r="I272" s="6"/>
      <c r="J272" s="6"/>
      <c r="K272" s="6"/>
      <c r="L272" s="6"/>
      <c r="M272" s="6"/>
      <c r="N272" s="6"/>
      <c r="O272" s="6"/>
      <c r="P272" s="6"/>
      <c r="Q272" s="6"/>
      <c r="R272" s="6"/>
      <c r="S272" s="6"/>
      <c r="T272" s="6"/>
      <c r="U272" s="6"/>
      <c r="V272" s="6"/>
      <c r="W272" s="6"/>
      <c r="X272" s="6"/>
      <c r="Y272" s="6"/>
      <c r="Z272" s="6"/>
    </row>
    <row r="273" ht="12.0" customHeight="1">
      <c r="A273" s="6"/>
      <c r="B273" s="6"/>
      <c r="C273" s="6"/>
      <c r="D273" s="7"/>
      <c r="E273" s="6"/>
      <c r="F273" s="6"/>
      <c r="G273" s="6"/>
      <c r="H273" s="6"/>
      <c r="I273" s="6"/>
      <c r="J273" s="6"/>
      <c r="K273" s="6"/>
      <c r="L273" s="6"/>
      <c r="M273" s="6"/>
      <c r="N273" s="6"/>
      <c r="O273" s="6"/>
      <c r="P273" s="6"/>
      <c r="Q273" s="6"/>
      <c r="R273" s="6"/>
      <c r="S273" s="6"/>
      <c r="T273" s="6"/>
      <c r="U273" s="6"/>
      <c r="V273" s="6"/>
      <c r="W273" s="6"/>
      <c r="X273" s="6"/>
      <c r="Y273" s="6"/>
      <c r="Z273" s="6"/>
    </row>
    <row r="274" ht="12.0" customHeight="1">
      <c r="A274" s="6"/>
      <c r="B274" s="6"/>
      <c r="C274" s="6"/>
      <c r="D274" s="7"/>
      <c r="E274" s="6"/>
      <c r="F274" s="6"/>
      <c r="G274" s="6"/>
      <c r="H274" s="6"/>
      <c r="I274" s="6"/>
      <c r="J274" s="6"/>
      <c r="K274" s="6"/>
      <c r="L274" s="6"/>
      <c r="M274" s="6"/>
      <c r="N274" s="6"/>
      <c r="O274" s="6"/>
      <c r="P274" s="6"/>
      <c r="Q274" s="6"/>
      <c r="R274" s="6"/>
      <c r="S274" s="6"/>
      <c r="T274" s="6"/>
      <c r="U274" s="6"/>
      <c r="V274" s="6"/>
      <c r="W274" s="6"/>
      <c r="X274" s="6"/>
      <c r="Y274" s="6"/>
      <c r="Z274" s="6"/>
    </row>
    <row r="275" ht="12.0" customHeight="1">
      <c r="A275" s="6"/>
      <c r="B275" s="6"/>
      <c r="C275" s="6"/>
      <c r="D275" s="7"/>
      <c r="E275" s="6"/>
      <c r="F275" s="6"/>
      <c r="G275" s="6"/>
      <c r="H275" s="6"/>
      <c r="I275" s="6"/>
      <c r="J275" s="6"/>
      <c r="K275" s="6"/>
      <c r="L275" s="6"/>
      <c r="M275" s="6"/>
      <c r="N275" s="6"/>
      <c r="O275" s="6"/>
      <c r="P275" s="6"/>
      <c r="Q275" s="6"/>
      <c r="R275" s="6"/>
      <c r="S275" s="6"/>
      <c r="T275" s="6"/>
      <c r="U275" s="6"/>
      <c r="V275" s="6"/>
      <c r="W275" s="6"/>
      <c r="X275" s="6"/>
      <c r="Y275" s="6"/>
      <c r="Z275" s="6"/>
    </row>
    <row r="276" ht="12.0" customHeight="1">
      <c r="A276" s="6"/>
      <c r="B276" s="6"/>
      <c r="C276" s="6"/>
      <c r="D276" s="7"/>
      <c r="E276" s="6"/>
      <c r="F276" s="6"/>
      <c r="G276" s="6"/>
      <c r="H276" s="6"/>
      <c r="I276" s="6"/>
      <c r="J276" s="6"/>
      <c r="K276" s="6"/>
      <c r="L276" s="6"/>
      <c r="M276" s="6"/>
      <c r="N276" s="6"/>
      <c r="O276" s="6"/>
      <c r="P276" s="6"/>
      <c r="Q276" s="6"/>
      <c r="R276" s="6"/>
      <c r="S276" s="6"/>
      <c r="T276" s="6"/>
      <c r="U276" s="6"/>
      <c r="V276" s="6"/>
      <c r="W276" s="6"/>
      <c r="X276" s="6"/>
      <c r="Y276" s="6"/>
      <c r="Z276" s="6"/>
    </row>
    <row r="277" ht="12.0" customHeight="1">
      <c r="A277" s="6"/>
      <c r="B277" s="6"/>
      <c r="C277" s="6"/>
      <c r="D277" s="7"/>
      <c r="E277" s="6"/>
      <c r="F277" s="6"/>
      <c r="G277" s="6"/>
      <c r="H277" s="6"/>
      <c r="I277" s="6"/>
      <c r="J277" s="6"/>
      <c r="K277" s="6"/>
      <c r="L277" s="6"/>
      <c r="M277" s="6"/>
      <c r="N277" s="6"/>
      <c r="O277" s="6"/>
      <c r="P277" s="6"/>
      <c r="Q277" s="6"/>
      <c r="R277" s="6"/>
      <c r="S277" s="6"/>
      <c r="T277" s="6"/>
      <c r="U277" s="6"/>
      <c r="V277" s="6"/>
      <c r="W277" s="6"/>
      <c r="X277" s="6"/>
      <c r="Y277" s="6"/>
      <c r="Z277" s="6"/>
    </row>
    <row r="278" ht="12.0" customHeight="1">
      <c r="A278" s="6"/>
      <c r="B278" s="6"/>
      <c r="C278" s="6"/>
      <c r="D278" s="7"/>
      <c r="E278" s="6"/>
      <c r="F278" s="6"/>
      <c r="G278" s="6"/>
      <c r="H278" s="6"/>
      <c r="I278" s="6"/>
      <c r="J278" s="6"/>
      <c r="K278" s="6"/>
      <c r="L278" s="6"/>
      <c r="M278" s="6"/>
      <c r="N278" s="6"/>
      <c r="O278" s="6"/>
      <c r="P278" s="6"/>
      <c r="Q278" s="6"/>
      <c r="R278" s="6"/>
      <c r="S278" s="6"/>
      <c r="T278" s="6"/>
      <c r="U278" s="6"/>
      <c r="V278" s="6"/>
      <c r="W278" s="6"/>
      <c r="X278" s="6"/>
      <c r="Y278" s="6"/>
      <c r="Z278" s="6"/>
    </row>
    <row r="279" ht="12.0" customHeight="1">
      <c r="A279" s="6"/>
      <c r="B279" s="6"/>
      <c r="C279" s="6"/>
      <c r="D279" s="7"/>
      <c r="E279" s="6"/>
      <c r="F279" s="6"/>
      <c r="G279" s="6"/>
      <c r="H279" s="6"/>
      <c r="I279" s="6"/>
      <c r="J279" s="6"/>
      <c r="K279" s="6"/>
      <c r="L279" s="6"/>
      <c r="M279" s="6"/>
      <c r="N279" s="6"/>
      <c r="O279" s="6"/>
      <c r="P279" s="6"/>
      <c r="Q279" s="6"/>
      <c r="R279" s="6"/>
      <c r="S279" s="6"/>
      <c r="T279" s="6"/>
      <c r="U279" s="6"/>
      <c r="V279" s="6"/>
      <c r="W279" s="6"/>
      <c r="X279" s="6"/>
      <c r="Y279" s="6"/>
      <c r="Z279" s="6"/>
    </row>
    <row r="280" ht="12.0" customHeight="1">
      <c r="A280" s="6"/>
      <c r="B280" s="6"/>
      <c r="C280" s="6"/>
      <c r="D280" s="7"/>
      <c r="E280" s="6"/>
      <c r="F280" s="6"/>
      <c r="G280" s="6"/>
      <c r="H280" s="6"/>
      <c r="I280" s="6"/>
      <c r="J280" s="6"/>
      <c r="K280" s="6"/>
      <c r="L280" s="6"/>
      <c r="M280" s="6"/>
      <c r="N280" s="6"/>
      <c r="O280" s="6"/>
      <c r="P280" s="6"/>
      <c r="Q280" s="6"/>
      <c r="R280" s="6"/>
      <c r="S280" s="6"/>
      <c r="T280" s="6"/>
      <c r="U280" s="6"/>
      <c r="V280" s="6"/>
      <c r="W280" s="6"/>
      <c r="X280" s="6"/>
      <c r="Y280" s="6"/>
      <c r="Z280" s="6"/>
    </row>
    <row r="281" ht="12.0" customHeight="1">
      <c r="A281" s="6"/>
      <c r="B281" s="6"/>
      <c r="C281" s="6"/>
      <c r="D281" s="7"/>
      <c r="E281" s="6"/>
      <c r="F281" s="6"/>
      <c r="G281" s="6"/>
      <c r="H281" s="6"/>
      <c r="I281" s="6"/>
      <c r="J281" s="6"/>
      <c r="K281" s="6"/>
      <c r="L281" s="6"/>
      <c r="M281" s="6"/>
      <c r="N281" s="6"/>
      <c r="O281" s="6"/>
      <c r="P281" s="6"/>
      <c r="Q281" s="6"/>
      <c r="R281" s="6"/>
      <c r="S281" s="6"/>
      <c r="T281" s="6"/>
      <c r="U281" s="6"/>
      <c r="V281" s="6"/>
      <c r="W281" s="6"/>
      <c r="X281" s="6"/>
      <c r="Y281" s="6"/>
      <c r="Z281" s="6"/>
    </row>
    <row r="282" ht="12.0" customHeight="1">
      <c r="A282" s="6"/>
      <c r="B282" s="6"/>
      <c r="C282" s="6"/>
      <c r="D282" s="7"/>
      <c r="E282" s="6"/>
      <c r="F282" s="6"/>
      <c r="G282" s="6"/>
      <c r="H282" s="6"/>
      <c r="I282" s="6"/>
      <c r="J282" s="6"/>
      <c r="K282" s="6"/>
      <c r="L282" s="6"/>
      <c r="M282" s="6"/>
      <c r="N282" s="6"/>
      <c r="O282" s="6"/>
      <c r="P282" s="6"/>
      <c r="Q282" s="6"/>
      <c r="R282" s="6"/>
      <c r="S282" s="6"/>
      <c r="T282" s="6"/>
      <c r="U282" s="6"/>
      <c r="V282" s="6"/>
      <c r="W282" s="6"/>
      <c r="X282" s="6"/>
      <c r="Y282" s="6"/>
      <c r="Z282" s="6"/>
    </row>
    <row r="283" ht="12.0" customHeight="1">
      <c r="A283" s="6"/>
      <c r="B283" s="6"/>
      <c r="C283" s="6"/>
      <c r="D283" s="7"/>
      <c r="E283" s="6"/>
      <c r="F283" s="6"/>
      <c r="G283" s="6"/>
      <c r="H283" s="6"/>
      <c r="I283" s="6"/>
      <c r="J283" s="6"/>
      <c r="K283" s="6"/>
      <c r="L283" s="6"/>
      <c r="M283" s="6"/>
      <c r="N283" s="6"/>
      <c r="O283" s="6"/>
      <c r="P283" s="6"/>
      <c r="Q283" s="6"/>
      <c r="R283" s="6"/>
      <c r="S283" s="6"/>
      <c r="T283" s="6"/>
      <c r="U283" s="6"/>
      <c r="V283" s="6"/>
      <c r="W283" s="6"/>
      <c r="X283" s="6"/>
      <c r="Y283" s="6"/>
      <c r="Z283" s="6"/>
    </row>
    <row r="284" ht="12.0" customHeight="1">
      <c r="A284" s="6"/>
      <c r="B284" s="6"/>
      <c r="C284" s="6"/>
      <c r="D284" s="7"/>
      <c r="E284" s="6"/>
      <c r="F284" s="6"/>
      <c r="G284" s="6"/>
      <c r="H284" s="6"/>
      <c r="I284" s="6"/>
      <c r="J284" s="6"/>
      <c r="K284" s="6"/>
      <c r="L284" s="6"/>
      <c r="M284" s="6"/>
      <c r="N284" s="6"/>
      <c r="O284" s="6"/>
      <c r="P284" s="6"/>
      <c r="Q284" s="6"/>
      <c r="R284" s="6"/>
      <c r="S284" s="6"/>
      <c r="T284" s="6"/>
      <c r="U284" s="6"/>
      <c r="V284" s="6"/>
      <c r="W284" s="6"/>
      <c r="X284" s="6"/>
      <c r="Y284" s="6"/>
      <c r="Z284" s="6"/>
    </row>
    <row r="285" ht="12.0" customHeight="1">
      <c r="A285" s="6"/>
      <c r="B285" s="6"/>
      <c r="C285" s="6"/>
      <c r="D285" s="7"/>
      <c r="E285" s="6"/>
      <c r="F285" s="6"/>
      <c r="G285" s="6"/>
      <c r="H285" s="6"/>
      <c r="I285" s="6"/>
      <c r="J285" s="6"/>
      <c r="K285" s="6"/>
      <c r="L285" s="6"/>
      <c r="M285" s="6"/>
      <c r="N285" s="6"/>
      <c r="O285" s="6"/>
      <c r="P285" s="6"/>
      <c r="Q285" s="6"/>
      <c r="R285" s="6"/>
      <c r="S285" s="6"/>
      <c r="T285" s="6"/>
      <c r="U285" s="6"/>
      <c r="V285" s="6"/>
      <c r="W285" s="6"/>
      <c r="X285" s="6"/>
      <c r="Y285" s="6"/>
      <c r="Z285" s="6"/>
    </row>
    <row r="286" ht="12.0" customHeight="1">
      <c r="A286" s="6"/>
      <c r="B286" s="6"/>
      <c r="C286" s="6"/>
      <c r="D286" s="7"/>
      <c r="E286" s="6"/>
      <c r="F286" s="6"/>
      <c r="G286" s="6"/>
      <c r="H286" s="6"/>
      <c r="I286" s="6"/>
      <c r="J286" s="6"/>
      <c r="K286" s="6"/>
      <c r="L286" s="6"/>
      <c r="M286" s="6"/>
      <c r="N286" s="6"/>
      <c r="O286" s="6"/>
      <c r="P286" s="6"/>
      <c r="Q286" s="6"/>
      <c r="R286" s="6"/>
      <c r="S286" s="6"/>
      <c r="T286" s="6"/>
      <c r="U286" s="6"/>
      <c r="V286" s="6"/>
      <c r="W286" s="6"/>
      <c r="X286" s="6"/>
      <c r="Y286" s="6"/>
      <c r="Z286" s="6"/>
    </row>
    <row r="287" ht="12.0" customHeight="1">
      <c r="A287" s="6"/>
      <c r="B287" s="6"/>
      <c r="C287" s="6"/>
      <c r="D287" s="7"/>
      <c r="E287" s="6"/>
      <c r="F287" s="6"/>
      <c r="G287" s="6"/>
      <c r="H287" s="6"/>
      <c r="I287" s="6"/>
      <c r="J287" s="6"/>
      <c r="K287" s="6"/>
      <c r="L287" s="6"/>
      <c r="M287" s="6"/>
      <c r="N287" s="6"/>
      <c r="O287" s="6"/>
      <c r="P287" s="6"/>
      <c r="Q287" s="6"/>
      <c r="R287" s="6"/>
      <c r="S287" s="6"/>
      <c r="T287" s="6"/>
      <c r="U287" s="6"/>
      <c r="V287" s="6"/>
      <c r="W287" s="6"/>
      <c r="X287" s="6"/>
      <c r="Y287" s="6"/>
      <c r="Z287" s="6"/>
    </row>
    <row r="288" ht="12.0" customHeight="1">
      <c r="A288" s="6"/>
      <c r="B288" s="6"/>
      <c r="C288" s="6"/>
      <c r="D288" s="7"/>
      <c r="E288" s="6"/>
      <c r="F288" s="6"/>
      <c r="G288" s="6"/>
      <c r="H288" s="6"/>
      <c r="I288" s="6"/>
      <c r="J288" s="6"/>
      <c r="K288" s="6"/>
      <c r="L288" s="6"/>
      <c r="M288" s="6"/>
      <c r="N288" s="6"/>
      <c r="O288" s="6"/>
      <c r="P288" s="6"/>
      <c r="Q288" s="6"/>
      <c r="R288" s="6"/>
      <c r="S288" s="6"/>
      <c r="T288" s="6"/>
      <c r="U288" s="6"/>
      <c r="V288" s="6"/>
      <c r="W288" s="6"/>
      <c r="X288" s="6"/>
      <c r="Y288" s="6"/>
      <c r="Z288" s="6"/>
    </row>
    <row r="289" ht="12.0" customHeight="1">
      <c r="A289" s="6"/>
      <c r="B289" s="6"/>
      <c r="C289" s="6"/>
      <c r="D289" s="7"/>
      <c r="E289" s="6"/>
      <c r="F289" s="6"/>
      <c r="G289" s="6"/>
      <c r="H289" s="6"/>
      <c r="I289" s="6"/>
      <c r="J289" s="6"/>
      <c r="K289" s="6"/>
      <c r="L289" s="6"/>
      <c r="M289" s="6"/>
      <c r="N289" s="6"/>
      <c r="O289" s="6"/>
      <c r="P289" s="6"/>
      <c r="Q289" s="6"/>
      <c r="R289" s="6"/>
      <c r="S289" s="6"/>
      <c r="T289" s="6"/>
      <c r="U289" s="6"/>
      <c r="V289" s="6"/>
      <c r="W289" s="6"/>
      <c r="X289" s="6"/>
      <c r="Y289" s="6"/>
      <c r="Z289" s="6"/>
    </row>
    <row r="290" ht="12.0" customHeight="1">
      <c r="A290" s="6"/>
      <c r="B290" s="6"/>
      <c r="C290" s="6"/>
      <c r="D290" s="7"/>
      <c r="E290" s="6"/>
      <c r="F290" s="6"/>
      <c r="G290" s="6"/>
      <c r="H290" s="6"/>
      <c r="I290" s="6"/>
      <c r="J290" s="6"/>
      <c r="K290" s="6"/>
      <c r="L290" s="6"/>
      <c r="M290" s="6"/>
      <c r="N290" s="6"/>
      <c r="O290" s="6"/>
      <c r="P290" s="6"/>
      <c r="Q290" s="6"/>
      <c r="R290" s="6"/>
      <c r="S290" s="6"/>
      <c r="T290" s="6"/>
      <c r="U290" s="6"/>
      <c r="V290" s="6"/>
      <c r="W290" s="6"/>
      <c r="X290" s="6"/>
      <c r="Y290" s="6"/>
      <c r="Z290" s="6"/>
    </row>
    <row r="291" ht="12.0" customHeight="1">
      <c r="A291" s="6"/>
      <c r="B291" s="6"/>
      <c r="C291" s="6"/>
      <c r="D291" s="7"/>
      <c r="E291" s="6"/>
      <c r="F291" s="6"/>
      <c r="G291" s="6"/>
      <c r="H291" s="6"/>
      <c r="I291" s="6"/>
      <c r="J291" s="6"/>
      <c r="K291" s="6"/>
      <c r="L291" s="6"/>
      <c r="M291" s="6"/>
      <c r="N291" s="6"/>
      <c r="O291" s="6"/>
      <c r="P291" s="6"/>
      <c r="Q291" s="6"/>
      <c r="R291" s="6"/>
      <c r="S291" s="6"/>
      <c r="T291" s="6"/>
      <c r="U291" s="6"/>
      <c r="V291" s="6"/>
      <c r="W291" s="6"/>
      <c r="X291" s="6"/>
      <c r="Y291" s="6"/>
      <c r="Z291" s="6"/>
    </row>
    <row r="292" ht="12.0" customHeight="1">
      <c r="A292" s="6"/>
      <c r="B292" s="6"/>
      <c r="C292" s="6"/>
      <c r="D292" s="7"/>
      <c r="E292" s="6"/>
      <c r="F292" s="6"/>
      <c r="G292" s="6"/>
      <c r="H292" s="6"/>
      <c r="I292" s="6"/>
      <c r="J292" s="6"/>
      <c r="K292" s="6"/>
      <c r="L292" s="6"/>
      <c r="M292" s="6"/>
      <c r="N292" s="6"/>
      <c r="O292" s="6"/>
      <c r="P292" s="6"/>
      <c r="Q292" s="6"/>
      <c r="R292" s="6"/>
      <c r="S292" s="6"/>
      <c r="T292" s="6"/>
      <c r="U292" s="6"/>
      <c r="V292" s="6"/>
      <c r="W292" s="6"/>
      <c r="X292" s="6"/>
      <c r="Y292" s="6"/>
      <c r="Z292" s="6"/>
    </row>
    <row r="293" ht="12.0" customHeight="1">
      <c r="A293" s="6"/>
      <c r="B293" s="6"/>
      <c r="C293" s="6"/>
      <c r="D293" s="7"/>
      <c r="E293" s="6"/>
      <c r="F293" s="6"/>
      <c r="G293" s="6"/>
      <c r="H293" s="6"/>
      <c r="I293" s="6"/>
      <c r="J293" s="6"/>
      <c r="K293" s="6"/>
      <c r="L293" s="6"/>
      <c r="M293" s="6"/>
      <c r="N293" s="6"/>
      <c r="O293" s="6"/>
      <c r="P293" s="6"/>
      <c r="Q293" s="6"/>
      <c r="R293" s="6"/>
      <c r="S293" s="6"/>
      <c r="T293" s="6"/>
      <c r="U293" s="6"/>
      <c r="V293" s="6"/>
      <c r="W293" s="6"/>
      <c r="X293" s="6"/>
      <c r="Y293" s="6"/>
      <c r="Z293" s="6"/>
    </row>
    <row r="294" ht="12.0" customHeight="1">
      <c r="A294" s="6"/>
      <c r="B294" s="6"/>
      <c r="C294" s="6"/>
      <c r="D294" s="7"/>
      <c r="E294" s="6"/>
      <c r="F294" s="6"/>
      <c r="G294" s="6"/>
      <c r="H294" s="6"/>
      <c r="I294" s="6"/>
      <c r="J294" s="6"/>
      <c r="K294" s="6"/>
      <c r="L294" s="6"/>
      <c r="M294" s="6"/>
      <c r="N294" s="6"/>
      <c r="O294" s="6"/>
      <c r="P294" s="6"/>
      <c r="Q294" s="6"/>
      <c r="R294" s="6"/>
      <c r="S294" s="6"/>
      <c r="T294" s="6"/>
      <c r="U294" s="6"/>
      <c r="V294" s="6"/>
      <c r="W294" s="6"/>
      <c r="X294" s="6"/>
      <c r="Y294" s="6"/>
      <c r="Z294" s="6"/>
    </row>
    <row r="295" ht="12.0" customHeight="1">
      <c r="A295" s="6"/>
      <c r="B295" s="6"/>
      <c r="C295" s="6"/>
      <c r="D295" s="7"/>
      <c r="E295" s="6"/>
      <c r="F295" s="6"/>
      <c r="G295" s="6"/>
      <c r="H295" s="6"/>
      <c r="I295" s="6"/>
      <c r="J295" s="6"/>
      <c r="K295" s="6"/>
      <c r="L295" s="6"/>
      <c r="M295" s="6"/>
      <c r="N295" s="6"/>
      <c r="O295" s="6"/>
      <c r="P295" s="6"/>
      <c r="Q295" s="6"/>
      <c r="R295" s="6"/>
      <c r="S295" s="6"/>
      <c r="T295" s="6"/>
      <c r="U295" s="6"/>
      <c r="V295" s="6"/>
      <c r="W295" s="6"/>
      <c r="X295" s="6"/>
      <c r="Y295" s="6"/>
      <c r="Z295" s="6"/>
    </row>
    <row r="296" ht="12.0" customHeight="1">
      <c r="A296" s="6"/>
      <c r="B296" s="6"/>
      <c r="C296" s="6"/>
      <c r="D296" s="7"/>
      <c r="E296" s="6"/>
      <c r="F296" s="6"/>
      <c r="G296" s="6"/>
      <c r="H296" s="6"/>
      <c r="I296" s="6"/>
      <c r="J296" s="6"/>
      <c r="K296" s="6"/>
      <c r="L296" s="6"/>
      <c r="M296" s="6"/>
      <c r="N296" s="6"/>
      <c r="O296" s="6"/>
      <c r="P296" s="6"/>
      <c r="Q296" s="6"/>
      <c r="R296" s="6"/>
      <c r="S296" s="6"/>
      <c r="T296" s="6"/>
      <c r="U296" s="6"/>
      <c r="V296" s="6"/>
      <c r="W296" s="6"/>
      <c r="X296" s="6"/>
      <c r="Y296" s="6"/>
      <c r="Z296" s="6"/>
    </row>
    <row r="297" ht="12.0" customHeight="1">
      <c r="A297" s="6"/>
      <c r="B297" s="6"/>
      <c r="C297" s="6"/>
      <c r="D297" s="7"/>
      <c r="E297" s="6"/>
      <c r="F297" s="6"/>
      <c r="G297" s="6"/>
      <c r="H297" s="6"/>
      <c r="I297" s="6"/>
      <c r="J297" s="6"/>
      <c r="K297" s="6"/>
      <c r="L297" s="6"/>
      <c r="M297" s="6"/>
      <c r="N297" s="6"/>
      <c r="O297" s="6"/>
      <c r="P297" s="6"/>
      <c r="Q297" s="6"/>
      <c r="R297" s="6"/>
      <c r="S297" s="6"/>
      <c r="T297" s="6"/>
      <c r="U297" s="6"/>
      <c r="V297" s="6"/>
      <c r="W297" s="6"/>
      <c r="X297" s="6"/>
      <c r="Y297" s="6"/>
      <c r="Z297" s="6"/>
    </row>
    <row r="298" ht="12.0" customHeight="1">
      <c r="A298" s="6"/>
      <c r="B298" s="6"/>
      <c r="C298" s="6"/>
      <c r="D298" s="7"/>
      <c r="E298" s="6"/>
      <c r="F298" s="6"/>
      <c r="G298" s="6"/>
      <c r="H298" s="6"/>
      <c r="I298" s="6"/>
      <c r="J298" s="6"/>
      <c r="K298" s="6"/>
      <c r="L298" s="6"/>
      <c r="M298" s="6"/>
      <c r="N298" s="6"/>
      <c r="O298" s="6"/>
      <c r="P298" s="6"/>
      <c r="Q298" s="6"/>
      <c r="R298" s="6"/>
      <c r="S298" s="6"/>
      <c r="T298" s="6"/>
      <c r="U298" s="6"/>
      <c r="V298" s="6"/>
      <c r="W298" s="6"/>
      <c r="X298" s="6"/>
      <c r="Y298" s="6"/>
      <c r="Z298" s="6"/>
    </row>
    <row r="299" ht="12.0" customHeight="1">
      <c r="A299" s="6"/>
      <c r="B299" s="6"/>
      <c r="C299" s="6"/>
      <c r="D299" s="7"/>
      <c r="E299" s="6"/>
      <c r="F299" s="6"/>
      <c r="G299" s="6"/>
      <c r="H299" s="6"/>
      <c r="I299" s="6"/>
      <c r="J299" s="6"/>
      <c r="K299" s="6"/>
      <c r="L299" s="6"/>
      <c r="M299" s="6"/>
      <c r="N299" s="6"/>
      <c r="O299" s="6"/>
      <c r="P299" s="6"/>
      <c r="Q299" s="6"/>
      <c r="R299" s="6"/>
      <c r="S299" s="6"/>
      <c r="T299" s="6"/>
      <c r="U299" s="6"/>
      <c r="V299" s="6"/>
      <c r="W299" s="6"/>
      <c r="X299" s="6"/>
      <c r="Y299" s="6"/>
      <c r="Z299" s="6"/>
    </row>
    <row r="300" ht="12.0" customHeight="1">
      <c r="A300" s="6"/>
      <c r="B300" s="6"/>
      <c r="C300" s="6"/>
      <c r="D300" s="7"/>
      <c r="E300" s="6"/>
      <c r="F300" s="6"/>
      <c r="G300" s="6"/>
      <c r="H300" s="6"/>
      <c r="I300" s="6"/>
      <c r="J300" s="6"/>
      <c r="K300" s="6"/>
      <c r="L300" s="6"/>
      <c r="M300" s="6"/>
      <c r="N300" s="6"/>
      <c r="O300" s="6"/>
      <c r="P300" s="6"/>
      <c r="Q300" s="6"/>
      <c r="R300" s="6"/>
      <c r="S300" s="6"/>
      <c r="T300" s="6"/>
      <c r="U300" s="6"/>
      <c r="V300" s="6"/>
      <c r="W300" s="6"/>
      <c r="X300" s="6"/>
      <c r="Y300" s="6"/>
      <c r="Z300" s="6"/>
    </row>
    <row r="301" ht="12.0" customHeight="1">
      <c r="A301" s="6"/>
      <c r="B301" s="6"/>
      <c r="C301" s="6"/>
      <c r="D301" s="7"/>
      <c r="E301" s="6"/>
      <c r="F301" s="6"/>
      <c r="G301" s="6"/>
      <c r="H301" s="6"/>
      <c r="I301" s="6"/>
      <c r="J301" s="6"/>
      <c r="K301" s="6"/>
      <c r="L301" s="6"/>
      <c r="M301" s="6"/>
      <c r="N301" s="6"/>
      <c r="O301" s="6"/>
      <c r="P301" s="6"/>
      <c r="Q301" s="6"/>
      <c r="R301" s="6"/>
      <c r="S301" s="6"/>
      <c r="T301" s="6"/>
      <c r="U301" s="6"/>
      <c r="V301" s="6"/>
      <c r="W301" s="6"/>
      <c r="X301" s="6"/>
      <c r="Y301" s="6"/>
      <c r="Z301" s="6"/>
    </row>
    <row r="302" ht="12.0" customHeight="1">
      <c r="A302" s="6"/>
      <c r="B302" s="6"/>
      <c r="C302" s="6"/>
      <c r="D302" s="7"/>
      <c r="E302" s="6"/>
      <c r="F302" s="6"/>
      <c r="G302" s="6"/>
      <c r="H302" s="6"/>
      <c r="I302" s="6"/>
      <c r="J302" s="6"/>
      <c r="K302" s="6"/>
      <c r="L302" s="6"/>
      <c r="M302" s="6"/>
      <c r="N302" s="6"/>
      <c r="O302" s="6"/>
      <c r="P302" s="6"/>
      <c r="Q302" s="6"/>
      <c r="R302" s="6"/>
      <c r="S302" s="6"/>
      <c r="T302" s="6"/>
      <c r="U302" s="6"/>
      <c r="V302" s="6"/>
      <c r="W302" s="6"/>
      <c r="X302" s="6"/>
      <c r="Y302" s="6"/>
      <c r="Z302" s="6"/>
    </row>
    <row r="303" ht="12.0" customHeight="1">
      <c r="A303" s="6"/>
      <c r="B303" s="6"/>
      <c r="C303" s="6"/>
      <c r="D303" s="7"/>
      <c r="E303" s="6"/>
      <c r="F303" s="6"/>
      <c r="G303" s="6"/>
      <c r="H303" s="6"/>
      <c r="I303" s="6"/>
      <c r="J303" s="6"/>
      <c r="K303" s="6"/>
      <c r="L303" s="6"/>
      <c r="M303" s="6"/>
      <c r="N303" s="6"/>
      <c r="O303" s="6"/>
      <c r="P303" s="6"/>
      <c r="Q303" s="6"/>
      <c r="R303" s="6"/>
      <c r="S303" s="6"/>
      <c r="T303" s="6"/>
      <c r="U303" s="6"/>
      <c r="V303" s="6"/>
      <c r="W303" s="6"/>
      <c r="X303" s="6"/>
      <c r="Y303" s="6"/>
      <c r="Z303" s="6"/>
    </row>
    <row r="304" ht="12.0" customHeight="1">
      <c r="A304" s="6"/>
      <c r="B304" s="6"/>
      <c r="C304" s="6"/>
      <c r="D304" s="7"/>
      <c r="E304" s="6"/>
      <c r="F304" s="6"/>
      <c r="G304" s="6"/>
      <c r="H304" s="6"/>
      <c r="I304" s="6"/>
      <c r="J304" s="6"/>
      <c r="K304" s="6"/>
      <c r="L304" s="6"/>
      <c r="M304" s="6"/>
      <c r="N304" s="6"/>
      <c r="O304" s="6"/>
      <c r="P304" s="6"/>
      <c r="Q304" s="6"/>
      <c r="R304" s="6"/>
      <c r="S304" s="6"/>
      <c r="T304" s="6"/>
      <c r="U304" s="6"/>
      <c r="V304" s="6"/>
      <c r="W304" s="6"/>
      <c r="X304" s="6"/>
      <c r="Y304" s="6"/>
      <c r="Z304" s="6"/>
    </row>
    <row r="305" ht="12.0" customHeight="1">
      <c r="A305" s="6"/>
      <c r="B305" s="6"/>
      <c r="C305" s="6"/>
      <c r="D305" s="7"/>
      <c r="E305" s="6"/>
      <c r="F305" s="6"/>
      <c r="G305" s="6"/>
      <c r="H305" s="6"/>
      <c r="I305" s="6"/>
      <c r="J305" s="6"/>
      <c r="K305" s="6"/>
      <c r="L305" s="6"/>
      <c r="M305" s="6"/>
      <c r="N305" s="6"/>
      <c r="O305" s="6"/>
      <c r="P305" s="6"/>
      <c r="Q305" s="6"/>
      <c r="R305" s="6"/>
      <c r="S305" s="6"/>
      <c r="T305" s="6"/>
      <c r="U305" s="6"/>
      <c r="V305" s="6"/>
      <c r="W305" s="6"/>
      <c r="X305" s="6"/>
      <c r="Y305" s="6"/>
      <c r="Z305" s="6"/>
    </row>
    <row r="306" ht="12.0" customHeight="1">
      <c r="A306" s="6"/>
      <c r="B306" s="6"/>
      <c r="C306" s="6"/>
      <c r="D306" s="7"/>
      <c r="E306" s="6"/>
      <c r="F306" s="6"/>
      <c r="G306" s="6"/>
      <c r="H306" s="6"/>
      <c r="I306" s="6"/>
      <c r="J306" s="6"/>
      <c r="K306" s="6"/>
      <c r="L306" s="6"/>
      <c r="M306" s="6"/>
      <c r="N306" s="6"/>
      <c r="O306" s="6"/>
      <c r="P306" s="6"/>
      <c r="Q306" s="6"/>
      <c r="R306" s="6"/>
      <c r="S306" s="6"/>
      <c r="T306" s="6"/>
      <c r="U306" s="6"/>
      <c r="V306" s="6"/>
      <c r="W306" s="6"/>
      <c r="X306" s="6"/>
      <c r="Y306" s="6"/>
      <c r="Z306" s="6"/>
    </row>
    <row r="307" ht="12.0" customHeight="1">
      <c r="A307" s="6"/>
      <c r="B307" s="6"/>
      <c r="C307" s="6"/>
      <c r="D307" s="7"/>
      <c r="E307" s="6"/>
      <c r="F307" s="6"/>
      <c r="G307" s="6"/>
      <c r="H307" s="6"/>
      <c r="I307" s="6"/>
      <c r="J307" s="6"/>
      <c r="K307" s="6"/>
      <c r="L307" s="6"/>
      <c r="M307" s="6"/>
      <c r="N307" s="6"/>
      <c r="O307" s="6"/>
      <c r="P307" s="6"/>
      <c r="Q307" s="6"/>
      <c r="R307" s="6"/>
      <c r="S307" s="6"/>
      <c r="T307" s="6"/>
      <c r="U307" s="6"/>
      <c r="V307" s="6"/>
      <c r="W307" s="6"/>
      <c r="X307" s="6"/>
      <c r="Y307" s="6"/>
      <c r="Z307" s="6"/>
    </row>
    <row r="308" ht="12.0" customHeight="1">
      <c r="A308" s="6"/>
      <c r="B308" s="6"/>
      <c r="C308" s="6"/>
      <c r="D308" s="7"/>
      <c r="E308" s="6"/>
      <c r="F308" s="6"/>
      <c r="G308" s="6"/>
      <c r="H308" s="6"/>
      <c r="I308" s="6"/>
      <c r="J308" s="6"/>
      <c r="K308" s="6"/>
      <c r="L308" s="6"/>
      <c r="M308" s="6"/>
      <c r="N308" s="6"/>
      <c r="O308" s="6"/>
      <c r="P308" s="6"/>
      <c r="Q308" s="6"/>
      <c r="R308" s="6"/>
      <c r="S308" s="6"/>
      <c r="T308" s="6"/>
      <c r="U308" s="6"/>
      <c r="V308" s="6"/>
      <c r="W308" s="6"/>
      <c r="X308" s="6"/>
      <c r="Y308" s="6"/>
      <c r="Z308" s="6"/>
    </row>
    <row r="309" ht="12.0" customHeight="1">
      <c r="A309" s="6"/>
      <c r="B309" s="6"/>
      <c r="C309" s="6"/>
      <c r="D309" s="7"/>
      <c r="E309" s="6"/>
      <c r="F309" s="6"/>
      <c r="G309" s="6"/>
      <c r="H309" s="6"/>
      <c r="I309" s="6"/>
      <c r="J309" s="6"/>
      <c r="K309" s="6"/>
      <c r="L309" s="6"/>
      <c r="M309" s="6"/>
      <c r="N309" s="6"/>
      <c r="O309" s="6"/>
      <c r="P309" s="6"/>
      <c r="Q309" s="6"/>
      <c r="R309" s="6"/>
      <c r="S309" s="6"/>
      <c r="T309" s="6"/>
      <c r="U309" s="6"/>
      <c r="V309" s="6"/>
      <c r="W309" s="6"/>
      <c r="X309" s="6"/>
      <c r="Y309" s="6"/>
      <c r="Z309" s="6"/>
    </row>
    <row r="310" ht="12.0" customHeight="1">
      <c r="A310" s="6"/>
      <c r="B310" s="6"/>
      <c r="C310" s="6"/>
      <c r="D310" s="7"/>
      <c r="E310" s="6"/>
      <c r="F310" s="6"/>
      <c r="G310" s="6"/>
      <c r="H310" s="6"/>
      <c r="I310" s="6"/>
      <c r="J310" s="6"/>
      <c r="K310" s="6"/>
      <c r="L310" s="6"/>
      <c r="M310" s="6"/>
      <c r="N310" s="6"/>
      <c r="O310" s="6"/>
      <c r="P310" s="6"/>
      <c r="Q310" s="6"/>
      <c r="R310" s="6"/>
      <c r="S310" s="6"/>
      <c r="T310" s="6"/>
      <c r="U310" s="6"/>
      <c r="V310" s="6"/>
      <c r="W310" s="6"/>
      <c r="X310" s="6"/>
      <c r="Y310" s="6"/>
      <c r="Z310" s="6"/>
    </row>
    <row r="311" ht="12.0" customHeight="1">
      <c r="A311" s="6"/>
      <c r="B311" s="6"/>
      <c r="C311" s="6"/>
      <c r="D311" s="7"/>
      <c r="E311" s="6"/>
      <c r="F311" s="6"/>
      <c r="G311" s="6"/>
      <c r="H311" s="6"/>
      <c r="I311" s="6"/>
      <c r="J311" s="6"/>
      <c r="K311" s="6"/>
      <c r="L311" s="6"/>
      <c r="M311" s="6"/>
      <c r="N311" s="6"/>
      <c r="O311" s="6"/>
      <c r="P311" s="6"/>
      <c r="Q311" s="6"/>
      <c r="R311" s="6"/>
      <c r="S311" s="6"/>
      <c r="T311" s="6"/>
      <c r="U311" s="6"/>
      <c r="V311" s="6"/>
      <c r="W311" s="6"/>
      <c r="X311" s="6"/>
      <c r="Y311" s="6"/>
      <c r="Z311" s="6"/>
    </row>
    <row r="312" ht="12.0" customHeight="1">
      <c r="A312" s="6"/>
      <c r="B312" s="6"/>
      <c r="C312" s="6"/>
      <c r="D312" s="7"/>
      <c r="E312" s="6"/>
      <c r="F312" s="6"/>
      <c r="G312" s="6"/>
      <c r="H312" s="6"/>
      <c r="I312" s="6"/>
      <c r="J312" s="6"/>
      <c r="K312" s="6"/>
      <c r="L312" s="6"/>
      <c r="M312" s="6"/>
      <c r="N312" s="6"/>
      <c r="O312" s="6"/>
      <c r="P312" s="6"/>
      <c r="Q312" s="6"/>
      <c r="R312" s="6"/>
      <c r="S312" s="6"/>
      <c r="T312" s="6"/>
      <c r="U312" s="6"/>
      <c r="V312" s="6"/>
      <c r="W312" s="6"/>
      <c r="X312" s="6"/>
      <c r="Y312" s="6"/>
      <c r="Z312" s="6"/>
    </row>
    <row r="313" ht="12.0" customHeight="1">
      <c r="A313" s="6"/>
      <c r="B313" s="6"/>
      <c r="C313" s="6"/>
      <c r="D313" s="7"/>
      <c r="E313" s="6"/>
      <c r="F313" s="6"/>
      <c r="G313" s="6"/>
      <c r="H313" s="6"/>
      <c r="I313" s="6"/>
      <c r="J313" s="6"/>
      <c r="K313" s="6"/>
      <c r="L313" s="6"/>
      <c r="M313" s="6"/>
      <c r="N313" s="6"/>
      <c r="O313" s="6"/>
      <c r="P313" s="6"/>
      <c r="Q313" s="6"/>
      <c r="R313" s="6"/>
      <c r="S313" s="6"/>
      <c r="T313" s="6"/>
      <c r="U313" s="6"/>
      <c r="V313" s="6"/>
      <c r="W313" s="6"/>
      <c r="X313" s="6"/>
      <c r="Y313" s="6"/>
      <c r="Z313" s="6"/>
    </row>
    <row r="314" ht="12.0" customHeight="1">
      <c r="A314" s="6"/>
      <c r="B314" s="6"/>
      <c r="C314" s="6"/>
      <c r="D314" s="7"/>
      <c r="E314" s="6"/>
      <c r="F314" s="6"/>
      <c r="G314" s="6"/>
      <c r="H314" s="6"/>
      <c r="I314" s="6"/>
      <c r="J314" s="6"/>
      <c r="K314" s="6"/>
      <c r="L314" s="6"/>
      <c r="M314" s="6"/>
      <c r="N314" s="6"/>
      <c r="O314" s="6"/>
      <c r="P314" s="6"/>
      <c r="Q314" s="6"/>
      <c r="R314" s="6"/>
      <c r="S314" s="6"/>
      <c r="T314" s="6"/>
      <c r="U314" s="6"/>
      <c r="V314" s="6"/>
      <c r="W314" s="6"/>
      <c r="X314" s="6"/>
      <c r="Y314" s="6"/>
      <c r="Z314" s="6"/>
    </row>
    <row r="315" ht="12.0" customHeight="1">
      <c r="A315" s="6"/>
      <c r="B315" s="6"/>
      <c r="C315" s="6"/>
      <c r="D315" s="7"/>
      <c r="E315" s="6"/>
      <c r="F315" s="6"/>
      <c r="G315" s="6"/>
      <c r="H315" s="6"/>
      <c r="I315" s="6"/>
      <c r="J315" s="6"/>
      <c r="K315" s="6"/>
      <c r="L315" s="6"/>
      <c r="M315" s="6"/>
      <c r="N315" s="6"/>
      <c r="O315" s="6"/>
      <c r="P315" s="6"/>
      <c r="Q315" s="6"/>
      <c r="R315" s="6"/>
      <c r="S315" s="6"/>
      <c r="T315" s="6"/>
      <c r="U315" s="6"/>
      <c r="V315" s="6"/>
      <c r="W315" s="6"/>
      <c r="X315" s="6"/>
      <c r="Y315" s="6"/>
      <c r="Z315" s="6"/>
    </row>
    <row r="316" ht="12.0" customHeight="1">
      <c r="A316" s="6"/>
      <c r="B316" s="6"/>
      <c r="C316" s="6"/>
      <c r="D316" s="7"/>
      <c r="E316" s="6"/>
      <c r="F316" s="6"/>
      <c r="G316" s="6"/>
      <c r="H316" s="6"/>
      <c r="I316" s="6"/>
      <c r="J316" s="6"/>
      <c r="K316" s="6"/>
      <c r="L316" s="6"/>
      <c r="M316" s="6"/>
      <c r="N316" s="6"/>
      <c r="O316" s="6"/>
      <c r="P316" s="6"/>
      <c r="Q316" s="6"/>
      <c r="R316" s="6"/>
      <c r="S316" s="6"/>
      <c r="T316" s="6"/>
      <c r="U316" s="6"/>
      <c r="V316" s="6"/>
      <c r="W316" s="6"/>
      <c r="X316" s="6"/>
      <c r="Y316" s="6"/>
      <c r="Z316" s="6"/>
    </row>
    <row r="317" ht="12.0" customHeight="1">
      <c r="A317" s="6"/>
      <c r="B317" s="6"/>
      <c r="C317" s="6"/>
      <c r="D317" s="7"/>
      <c r="E317" s="6"/>
      <c r="F317" s="6"/>
      <c r="G317" s="6"/>
      <c r="H317" s="6"/>
      <c r="I317" s="6"/>
      <c r="J317" s="6"/>
      <c r="K317" s="6"/>
      <c r="L317" s="6"/>
      <c r="M317" s="6"/>
      <c r="N317" s="6"/>
      <c r="O317" s="6"/>
      <c r="P317" s="6"/>
      <c r="Q317" s="6"/>
      <c r="R317" s="6"/>
      <c r="S317" s="6"/>
      <c r="T317" s="6"/>
      <c r="U317" s="6"/>
      <c r="V317" s="6"/>
      <c r="W317" s="6"/>
      <c r="X317" s="6"/>
      <c r="Y317" s="6"/>
      <c r="Z317" s="6"/>
    </row>
    <row r="318" ht="12.0" customHeight="1">
      <c r="A318" s="6"/>
      <c r="B318" s="6"/>
      <c r="C318" s="6"/>
      <c r="D318" s="7"/>
      <c r="E318" s="6"/>
      <c r="F318" s="6"/>
      <c r="G318" s="6"/>
      <c r="H318" s="6"/>
      <c r="I318" s="6"/>
      <c r="J318" s="6"/>
      <c r="K318" s="6"/>
      <c r="L318" s="6"/>
      <c r="M318" s="6"/>
      <c r="N318" s="6"/>
      <c r="O318" s="6"/>
      <c r="P318" s="6"/>
      <c r="Q318" s="6"/>
      <c r="R318" s="6"/>
      <c r="S318" s="6"/>
      <c r="T318" s="6"/>
      <c r="U318" s="6"/>
      <c r="V318" s="6"/>
      <c r="W318" s="6"/>
      <c r="X318" s="6"/>
      <c r="Y318" s="6"/>
      <c r="Z318" s="6"/>
    </row>
    <row r="319" ht="12.0" customHeight="1">
      <c r="A319" s="6"/>
      <c r="B319" s="6"/>
      <c r="C319" s="6"/>
      <c r="D319" s="7"/>
      <c r="E319" s="6"/>
      <c r="F319" s="6"/>
      <c r="G319" s="6"/>
      <c r="H319" s="6"/>
      <c r="I319" s="6"/>
      <c r="J319" s="6"/>
      <c r="K319" s="6"/>
      <c r="L319" s="6"/>
      <c r="M319" s="6"/>
      <c r="N319" s="6"/>
      <c r="O319" s="6"/>
      <c r="P319" s="6"/>
      <c r="Q319" s="6"/>
      <c r="R319" s="6"/>
      <c r="S319" s="6"/>
      <c r="T319" s="6"/>
      <c r="U319" s="6"/>
      <c r="V319" s="6"/>
      <c r="W319" s="6"/>
      <c r="X319" s="6"/>
      <c r="Y319" s="6"/>
      <c r="Z319" s="6"/>
    </row>
    <row r="320" ht="12.0" customHeight="1">
      <c r="A320" s="6"/>
      <c r="B320" s="6"/>
      <c r="C320" s="6"/>
      <c r="D320" s="7"/>
      <c r="E320" s="6"/>
      <c r="F320" s="6"/>
      <c r="G320" s="6"/>
      <c r="H320" s="6"/>
      <c r="I320" s="6"/>
      <c r="J320" s="6"/>
      <c r="K320" s="6"/>
      <c r="L320" s="6"/>
      <c r="M320" s="6"/>
      <c r="N320" s="6"/>
      <c r="O320" s="6"/>
      <c r="P320" s="6"/>
      <c r="Q320" s="6"/>
      <c r="R320" s="6"/>
      <c r="S320" s="6"/>
      <c r="T320" s="6"/>
      <c r="U320" s="6"/>
      <c r="V320" s="6"/>
      <c r="W320" s="6"/>
      <c r="X320" s="6"/>
      <c r="Y320" s="6"/>
      <c r="Z320" s="6"/>
    </row>
    <row r="321" ht="12.0" customHeight="1">
      <c r="A321" s="6"/>
      <c r="B321" s="6"/>
      <c r="C321" s="6"/>
      <c r="D321" s="7"/>
      <c r="E321" s="6"/>
      <c r="F321" s="6"/>
      <c r="G321" s="6"/>
      <c r="H321" s="6"/>
      <c r="I321" s="6"/>
      <c r="J321" s="6"/>
      <c r="K321" s="6"/>
      <c r="L321" s="6"/>
      <c r="M321" s="6"/>
      <c r="N321" s="6"/>
      <c r="O321" s="6"/>
      <c r="P321" s="6"/>
      <c r="Q321" s="6"/>
      <c r="R321" s="6"/>
      <c r="S321" s="6"/>
      <c r="T321" s="6"/>
      <c r="U321" s="6"/>
      <c r="V321" s="6"/>
      <c r="W321" s="6"/>
      <c r="X321" s="6"/>
      <c r="Y321" s="6"/>
      <c r="Z321" s="6"/>
    </row>
    <row r="322" ht="12.0" customHeight="1">
      <c r="A322" s="6"/>
      <c r="B322" s="6"/>
      <c r="C322" s="6"/>
      <c r="D322" s="7"/>
      <c r="E322" s="6"/>
      <c r="F322" s="6"/>
      <c r="G322" s="6"/>
      <c r="H322" s="6"/>
      <c r="I322" s="6"/>
      <c r="J322" s="6"/>
      <c r="K322" s="6"/>
      <c r="L322" s="6"/>
      <c r="M322" s="6"/>
      <c r="N322" s="6"/>
      <c r="O322" s="6"/>
      <c r="P322" s="6"/>
      <c r="Q322" s="6"/>
      <c r="R322" s="6"/>
      <c r="S322" s="6"/>
      <c r="T322" s="6"/>
      <c r="U322" s="6"/>
      <c r="V322" s="6"/>
      <c r="W322" s="6"/>
      <c r="X322" s="6"/>
      <c r="Y322" s="6"/>
      <c r="Z322" s="6"/>
    </row>
    <row r="323" ht="12.0" customHeight="1">
      <c r="A323" s="6"/>
      <c r="B323" s="6"/>
      <c r="C323" s="6"/>
      <c r="D323" s="7"/>
      <c r="E323" s="6"/>
      <c r="F323" s="6"/>
      <c r="G323" s="6"/>
      <c r="H323" s="6"/>
      <c r="I323" s="6"/>
      <c r="J323" s="6"/>
      <c r="K323" s="6"/>
      <c r="L323" s="6"/>
      <c r="M323" s="6"/>
      <c r="N323" s="6"/>
      <c r="O323" s="6"/>
      <c r="P323" s="6"/>
      <c r="Q323" s="6"/>
      <c r="R323" s="6"/>
      <c r="S323" s="6"/>
      <c r="T323" s="6"/>
      <c r="U323" s="6"/>
      <c r="V323" s="6"/>
      <c r="W323" s="6"/>
      <c r="X323" s="6"/>
      <c r="Y323" s="6"/>
      <c r="Z323" s="6"/>
    </row>
    <row r="324" ht="12.0" customHeight="1">
      <c r="A324" s="6"/>
      <c r="B324" s="6"/>
      <c r="C324" s="6"/>
      <c r="D324" s="7"/>
      <c r="E324" s="6"/>
      <c r="F324" s="6"/>
      <c r="G324" s="6"/>
      <c r="H324" s="6"/>
      <c r="I324" s="6"/>
      <c r="J324" s="6"/>
      <c r="K324" s="6"/>
      <c r="L324" s="6"/>
      <c r="M324" s="6"/>
      <c r="N324" s="6"/>
      <c r="O324" s="6"/>
      <c r="P324" s="6"/>
      <c r="Q324" s="6"/>
      <c r="R324" s="6"/>
      <c r="S324" s="6"/>
      <c r="T324" s="6"/>
      <c r="U324" s="6"/>
      <c r="V324" s="6"/>
      <c r="W324" s="6"/>
      <c r="X324" s="6"/>
      <c r="Y324" s="6"/>
      <c r="Z324" s="6"/>
    </row>
    <row r="325" ht="12.0" customHeight="1">
      <c r="A325" s="6"/>
      <c r="B325" s="6"/>
      <c r="C325" s="6"/>
      <c r="D325" s="7"/>
      <c r="E325" s="6"/>
      <c r="F325" s="6"/>
      <c r="G325" s="6"/>
      <c r="H325" s="6"/>
      <c r="I325" s="6"/>
      <c r="J325" s="6"/>
      <c r="K325" s="6"/>
      <c r="L325" s="6"/>
      <c r="M325" s="6"/>
      <c r="N325" s="6"/>
      <c r="O325" s="6"/>
      <c r="P325" s="6"/>
      <c r="Q325" s="6"/>
      <c r="R325" s="6"/>
      <c r="S325" s="6"/>
      <c r="T325" s="6"/>
      <c r="U325" s="6"/>
      <c r="V325" s="6"/>
      <c r="W325" s="6"/>
      <c r="X325" s="6"/>
      <c r="Y325" s="6"/>
      <c r="Z325" s="6"/>
    </row>
    <row r="326" ht="12.0" customHeight="1">
      <c r="A326" s="6"/>
      <c r="B326" s="6"/>
      <c r="C326" s="6"/>
      <c r="D326" s="7"/>
      <c r="E326" s="6"/>
      <c r="F326" s="6"/>
      <c r="G326" s="6"/>
      <c r="H326" s="6"/>
      <c r="I326" s="6"/>
      <c r="J326" s="6"/>
      <c r="K326" s="6"/>
      <c r="L326" s="6"/>
      <c r="M326" s="6"/>
      <c r="N326" s="6"/>
      <c r="O326" s="6"/>
      <c r="P326" s="6"/>
      <c r="Q326" s="6"/>
      <c r="R326" s="6"/>
      <c r="S326" s="6"/>
      <c r="T326" s="6"/>
      <c r="U326" s="6"/>
      <c r="V326" s="6"/>
      <c r="W326" s="6"/>
      <c r="X326" s="6"/>
      <c r="Y326" s="6"/>
      <c r="Z326" s="6"/>
    </row>
    <row r="327" ht="12.0" customHeight="1">
      <c r="A327" s="6"/>
      <c r="B327" s="6"/>
      <c r="C327" s="6"/>
      <c r="D327" s="7"/>
      <c r="E327" s="6"/>
      <c r="F327" s="6"/>
      <c r="G327" s="6"/>
      <c r="H327" s="6"/>
      <c r="I327" s="6"/>
      <c r="J327" s="6"/>
      <c r="K327" s="6"/>
      <c r="L327" s="6"/>
      <c r="M327" s="6"/>
      <c r="N327" s="6"/>
      <c r="O327" s="6"/>
      <c r="P327" s="6"/>
      <c r="Q327" s="6"/>
      <c r="R327" s="6"/>
      <c r="S327" s="6"/>
      <c r="T327" s="6"/>
      <c r="U327" s="6"/>
      <c r="V327" s="6"/>
      <c r="W327" s="6"/>
      <c r="X327" s="6"/>
      <c r="Y327" s="6"/>
      <c r="Z327" s="6"/>
    </row>
    <row r="328" ht="12.0" customHeight="1">
      <c r="A328" s="6"/>
      <c r="B328" s="6"/>
      <c r="C328" s="6"/>
      <c r="D328" s="7"/>
      <c r="E328" s="6"/>
      <c r="F328" s="6"/>
      <c r="G328" s="6"/>
      <c r="H328" s="6"/>
      <c r="I328" s="6"/>
      <c r="J328" s="6"/>
      <c r="K328" s="6"/>
      <c r="L328" s="6"/>
      <c r="M328" s="6"/>
      <c r="N328" s="6"/>
      <c r="O328" s="6"/>
      <c r="P328" s="6"/>
      <c r="Q328" s="6"/>
      <c r="R328" s="6"/>
      <c r="S328" s="6"/>
      <c r="T328" s="6"/>
      <c r="U328" s="6"/>
      <c r="V328" s="6"/>
      <c r="W328" s="6"/>
      <c r="X328" s="6"/>
      <c r="Y328" s="6"/>
      <c r="Z328" s="6"/>
    </row>
    <row r="329" ht="12.0" customHeight="1">
      <c r="A329" s="6"/>
      <c r="B329" s="6"/>
      <c r="C329" s="6"/>
      <c r="D329" s="7"/>
      <c r="E329" s="6"/>
      <c r="F329" s="6"/>
      <c r="G329" s="6"/>
      <c r="H329" s="6"/>
      <c r="I329" s="6"/>
      <c r="J329" s="6"/>
      <c r="K329" s="6"/>
      <c r="L329" s="6"/>
      <c r="M329" s="6"/>
      <c r="N329" s="6"/>
      <c r="O329" s="6"/>
      <c r="P329" s="6"/>
      <c r="Q329" s="6"/>
      <c r="R329" s="6"/>
      <c r="S329" s="6"/>
      <c r="T329" s="6"/>
      <c r="U329" s="6"/>
      <c r="V329" s="6"/>
      <c r="W329" s="6"/>
      <c r="X329" s="6"/>
      <c r="Y329" s="6"/>
      <c r="Z329" s="6"/>
    </row>
    <row r="330" ht="12.0" customHeight="1">
      <c r="A330" s="6"/>
      <c r="B330" s="6"/>
      <c r="C330" s="6"/>
      <c r="D330" s="7"/>
      <c r="E330" s="6"/>
      <c r="F330" s="6"/>
      <c r="G330" s="6"/>
      <c r="H330" s="6"/>
      <c r="I330" s="6"/>
      <c r="J330" s="6"/>
      <c r="K330" s="6"/>
      <c r="L330" s="6"/>
      <c r="M330" s="6"/>
      <c r="N330" s="6"/>
      <c r="O330" s="6"/>
      <c r="P330" s="6"/>
      <c r="Q330" s="6"/>
      <c r="R330" s="6"/>
      <c r="S330" s="6"/>
      <c r="T330" s="6"/>
      <c r="U330" s="6"/>
      <c r="V330" s="6"/>
      <c r="W330" s="6"/>
      <c r="X330" s="6"/>
      <c r="Y330" s="6"/>
      <c r="Z330" s="6"/>
    </row>
    <row r="331" ht="12.0" customHeight="1">
      <c r="A331" s="6"/>
      <c r="B331" s="6"/>
      <c r="C331" s="6"/>
      <c r="D331" s="7"/>
      <c r="E331" s="6"/>
      <c r="F331" s="6"/>
      <c r="G331" s="6"/>
      <c r="H331" s="6"/>
      <c r="I331" s="6"/>
      <c r="J331" s="6"/>
      <c r="K331" s="6"/>
      <c r="L331" s="6"/>
      <c r="M331" s="6"/>
      <c r="N331" s="6"/>
      <c r="O331" s="6"/>
      <c r="P331" s="6"/>
      <c r="Q331" s="6"/>
      <c r="R331" s="6"/>
      <c r="S331" s="6"/>
      <c r="T331" s="6"/>
      <c r="U331" s="6"/>
      <c r="V331" s="6"/>
      <c r="W331" s="6"/>
      <c r="X331" s="6"/>
      <c r="Y331" s="6"/>
      <c r="Z331" s="6"/>
    </row>
    <row r="332" ht="12.0" customHeight="1">
      <c r="A332" s="6"/>
      <c r="B332" s="6"/>
      <c r="C332" s="6"/>
      <c r="D332" s="7"/>
      <c r="E332" s="6"/>
      <c r="F332" s="6"/>
      <c r="G332" s="6"/>
      <c r="H332" s="6"/>
      <c r="I332" s="6"/>
      <c r="J332" s="6"/>
      <c r="K332" s="6"/>
      <c r="L332" s="6"/>
      <c r="M332" s="6"/>
      <c r="N332" s="6"/>
      <c r="O332" s="6"/>
      <c r="P332" s="6"/>
      <c r="Q332" s="6"/>
      <c r="R332" s="6"/>
      <c r="S332" s="6"/>
      <c r="T332" s="6"/>
      <c r="U332" s="6"/>
      <c r="V332" s="6"/>
      <c r="W332" s="6"/>
      <c r="X332" s="6"/>
      <c r="Y332" s="6"/>
      <c r="Z332" s="6"/>
    </row>
    <row r="333" ht="12.0" customHeight="1">
      <c r="A333" s="6"/>
      <c r="B333" s="6"/>
      <c r="C333" s="6"/>
      <c r="D333" s="7"/>
      <c r="E333" s="6"/>
      <c r="F333" s="6"/>
      <c r="G333" s="6"/>
      <c r="H333" s="6"/>
      <c r="I333" s="6"/>
      <c r="J333" s="6"/>
      <c r="K333" s="6"/>
      <c r="L333" s="6"/>
      <c r="M333" s="6"/>
      <c r="N333" s="6"/>
      <c r="O333" s="6"/>
      <c r="P333" s="6"/>
      <c r="Q333" s="6"/>
      <c r="R333" s="6"/>
      <c r="S333" s="6"/>
      <c r="T333" s="6"/>
      <c r="U333" s="6"/>
      <c r="V333" s="6"/>
      <c r="W333" s="6"/>
      <c r="X333" s="6"/>
      <c r="Y333" s="6"/>
      <c r="Z333" s="6"/>
    </row>
    <row r="334" ht="12.0" customHeight="1">
      <c r="A334" s="6"/>
      <c r="B334" s="6"/>
      <c r="C334" s="6"/>
      <c r="D334" s="7"/>
      <c r="E334" s="6"/>
      <c r="F334" s="6"/>
      <c r="G334" s="6"/>
      <c r="H334" s="6"/>
      <c r="I334" s="6"/>
      <c r="J334" s="6"/>
      <c r="K334" s="6"/>
      <c r="L334" s="6"/>
      <c r="M334" s="6"/>
      <c r="N334" s="6"/>
      <c r="O334" s="6"/>
      <c r="P334" s="6"/>
      <c r="Q334" s="6"/>
      <c r="R334" s="6"/>
      <c r="S334" s="6"/>
      <c r="T334" s="6"/>
      <c r="U334" s="6"/>
      <c r="V334" s="6"/>
      <c r="W334" s="6"/>
      <c r="X334" s="6"/>
      <c r="Y334" s="6"/>
      <c r="Z334" s="6"/>
    </row>
    <row r="335" ht="12.0" customHeight="1">
      <c r="A335" s="6"/>
      <c r="B335" s="6"/>
      <c r="C335" s="6"/>
      <c r="D335" s="7"/>
      <c r="E335" s="6"/>
      <c r="F335" s="6"/>
      <c r="G335" s="6"/>
      <c r="H335" s="6"/>
      <c r="I335" s="6"/>
      <c r="J335" s="6"/>
      <c r="K335" s="6"/>
      <c r="L335" s="6"/>
      <c r="M335" s="6"/>
      <c r="N335" s="6"/>
      <c r="O335" s="6"/>
      <c r="P335" s="6"/>
      <c r="Q335" s="6"/>
      <c r="R335" s="6"/>
      <c r="S335" s="6"/>
      <c r="T335" s="6"/>
      <c r="U335" s="6"/>
      <c r="V335" s="6"/>
      <c r="W335" s="6"/>
      <c r="X335" s="6"/>
      <c r="Y335" s="6"/>
      <c r="Z335" s="6"/>
    </row>
    <row r="336" ht="12.0" customHeight="1">
      <c r="A336" s="6"/>
      <c r="B336" s="6"/>
      <c r="C336" s="6"/>
      <c r="D336" s="7"/>
      <c r="E336" s="6"/>
      <c r="F336" s="6"/>
      <c r="G336" s="6"/>
      <c r="H336" s="6"/>
      <c r="I336" s="6"/>
      <c r="J336" s="6"/>
      <c r="K336" s="6"/>
      <c r="L336" s="6"/>
      <c r="M336" s="6"/>
      <c r="N336" s="6"/>
      <c r="O336" s="6"/>
      <c r="P336" s="6"/>
      <c r="Q336" s="6"/>
      <c r="R336" s="6"/>
      <c r="S336" s="6"/>
      <c r="T336" s="6"/>
      <c r="U336" s="6"/>
      <c r="V336" s="6"/>
      <c r="W336" s="6"/>
      <c r="X336" s="6"/>
      <c r="Y336" s="6"/>
      <c r="Z336" s="6"/>
    </row>
    <row r="337" ht="12.0" customHeight="1">
      <c r="A337" s="6"/>
      <c r="B337" s="6"/>
      <c r="C337" s="6"/>
      <c r="D337" s="7"/>
      <c r="E337" s="6"/>
      <c r="F337" s="6"/>
      <c r="G337" s="6"/>
      <c r="H337" s="6"/>
      <c r="I337" s="6"/>
      <c r="J337" s="6"/>
      <c r="K337" s="6"/>
      <c r="L337" s="6"/>
      <c r="M337" s="6"/>
      <c r="N337" s="6"/>
      <c r="O337" s="6"/>
      <c r="P337" s="6"/>
      <c r="Q337" s="6"/>
      <c r="R337" s="6"/>
      <c r="S337" s="6"/>
      <c r="T337" s="6"/>
      <c r="U337" s="6"/>
      <c r="V337" s="6"/>
      <c r="W337" s="6"/>
      <c r="X337" s="6"/>
      <c r="Y337" s="6"/>
      <c r="Z337" s="6"/>
    </row>
    <row r="338" ht="12.0" customHeight="1">
      <c r="A338" s="6"/>
      <c r="B338" s="6"/>
      <c r="C338" s="6"/>
      <c r="D338" s="7"/>
      <c r="E338" s="6"/>
      <c r="F338" s="6"/>
      <c r="G338" s="6"/>
      <c r="H338" s="6"/>
      <c r="I338" s="6"/>
      <c r="J338" s="6"/>
      <c r="K338" s="6"/>
      <c r="L338" s="6"/>
      <c r="M338" s="6"/>
      <c r="N338" s="6"/>
      <c r="O338" s="6"/>
      <c r="P338" s="6"/>
      <c r="Q338" s="6"/>
      <c r="R338" s="6"/>
      <c r="S338" s="6"/>
      <c r="T338" s="6"/>
      <c r="U338" s="6"/>
      <c r="V338" s="6"/>
      <c r="W338" s="6"/>
      <c r="X338" s="6"/>
      <c r="Y338" s="6"/>
      <c r="Z338" s="6"/>
    </row>
    <row r="339" ht="12.0" customHeight="1">
      <c r="A339" s="6"/>
      <c r="B339" s="6"/>
      <c r="C339" s="6"/>
      <c r="D339" s="7"/>
      <c r="E339" s="6"/>
      <c r="F339" s="6"/>
      <c r="G339" s="6"/>
      <c r="H339" s="6"/>
      <c r="I339" s="6"/>
      <c r="J339" s="6"/>
      <c r="K339" s="6"/>
      <c r="L339" s="6"/>
      <c r="M339" s="6"/>
      <c r="N339" s="6"/>
      <c r="O339" s="6"/>
      <c r="P339" s="6"/>
      <c r="Q339" s="6"/>
      <c r="R339" s="6"/>
      <c r="S339" s="6"/>
      <c r="T339" s="6"/>
      <c r="U339" s="6"/>
      <c r="V339" s="6"/>
      <c r="W339" s="6"/>
      <c r="X339" s="6"/>
      <c r="Y339" s="6"/>
      <c r="Z339" s="6"/>
    </row>
    <row r="340" ht="12.0" customHeight="1">
      <c r="A340" s="6"/>
      <c r="B340" s="6"/>
      <c r="C340" s="6"/>
      <c r="D340" s="7"/>
      <c r="E340" s="6"/>
      <c r="F340" s="6"/>
      <c r="G340" s="6"/>
      <c r="H340" s="6"/>
      <c r="I340" s="6"/>
      <c r="J340" s="6"/>
      <c r="K340" s="6"/>
      <c r="L340" s="6"/>
      <c r="M340" s="6"/>
      <c r="N340" s="6"/>
      <c r="O340" s="6"/>
      <c r="P340" s="6"/>
      <c r="Q340" s="6"/>
      <c r="R340" s="6"/>
      <c r="S340" s="6"/>
      <c r="T340" s="6"/>
      <c r="U340" s="6"/>
      <c r="V340" s="6"/>
      <c r="W340" s="6"/>
      <c r="X340" s="6"/>
      <c r="Y340" s="6"/>
      <c r="Z340" s="6"/>
    </row>
    <row r="341" ht="12.0" customHeight="1">
      <c r="A341" s="6"/>
      <c r="B341" s="6"/>
      <c r="C341" s="6"/>
      <c r="D341" s="7"/>
      <c r="E341" s="6"/>
      <c r="F341" s="6"/>
      <c r="G341" s="6"/>
      <c r="H341" s="6"/>
      <c r="I341" s="6"/>
      <c r="J341" s="6"/>
      <c r="K341" s="6"/>
      <c r="L341" s="6"/>
      <c r="M341" s="6"/>
      <c r="N341" s="6"/>
      <c r="O341" s="6"/>
      <c r="P341" s="6"/>
      <c r="Q341" s="6"/>
      <c r="R341" s="6"/>
      <c r="S341" s="6"/>
      <c r="T341" s="6"/>
      <c r="U341" s="6"/>
      <c r="V341" s="6"/>
      <c r="W341" s="6"/>
      <c r="X341" s="6"/>
      <c r="Y341" s="6"/>
      <c r="Z341" s="6"/>
    </row>
    <row r="342" ht="12.0" customHeight="1">
      <c r="A342" s="6"/>
      <c r="B342" s="6"/>
      <c r="C342" s="6"/>
      <c r="D342" s="7"/>
      <c r="E342" s="6"/>
      <c r="F342" s="6"/>
      <c r="G342" s="6"/>
      <c r="H342" s="6"/>
      <c r="I342" s="6"/>
      <c r="J342" s="6"/>
      <c r="K342" s="6"/>
      <c r="L342" s="6"/>
      <c r="M342" s="6"/>
      <c r="N342" s="6"/>
      <c r="O342" s="6"/>
      <c r="P342" s="6"/>
      <c r="Q342" s="6"/>
      <c r="R342" s="6"/>
      <c r="S342" s="6"/>
      <c r="T342" s="6"/>
      <c r="U342" s="6"/>
      <c r="V342" s="6"/>
      <c r="W342" s="6"/>
      <c r="X342" s="6"/>
      <c r="Y342" s="6"/>
      <c r="Z342" s="6"/>
    </row>
    <row r="343" ht="12.0" customHeight="1">
      <c r="A343" s="6"/>
      <c r="B343" s="6"/>
      <c r="C343" s="6"/>
      <c r="D343" s="7"/>
      <c r="E343" s="6"/>
      <c r="F343" s="6"/>
      <c r="G343" s="6"/>
      <c r="H343" s="6"/>
      <c r="I343" s="6"/>
      <c r="J343" s="6"/>
      <c r="K343" s="6"/>
      <c r="L343" s="6"/>
      <c r="M343" s="6"/>
      <c r="N343" s="6"/>
      <c r="O343" s="6"/>
      <c r="P343" s="6"/>
      <c r="Q343" s="6"/>
      <c r="R343" s="6"/>
      <c r="S343" s="6"/>
      <c r="T343" s="6"/>
      <c r="U343" s="6"/>
      <c r="V343" s="6"/>
      <c r="W343" s="6"/>
      <c r="X343" s="6"/>
      <c r="Y343" s="6"/>
      <c r="Z343" s="6"/>
    </row>
    <row r="344" ht="12.0" customHeight="1">
      <c r="A344" s="6"/>
      <c r="B344" s="6"/>
      <c r="C344" s="6"/>
      <c r="D344" s="7"/>
      <c r="E344" s="6"/>
      <c r="F344" s="6"/>
      <c r="G344" s="6"/>
      <c r="H344" s="6"/>
      <c r="I344" s="6"/>
      <c r="J344" s="6"/>
      <c r="K344" s="6"/>
      <c r="L344" s="6"/>
      <c r="M344" s="6"/>
      <c r="N344" s="6"/>
      <c r="O344" s="6"/>
      <c r="P344" s="6"/>
      <c r="Q344" s="6"/>
      <c r="R344" s="6"/>
      <c r="S344" s="6"/>
      <c r="T344" s="6"/>
      <c r="U344" s="6"/>
      <c r="V344" s="6"/>
      <c r="W344" s="6"/>
      <c r="X344" s="6"/>
      <c r="Y344" s="6"/>
      <c r="Z344" s="6"/>
    </row>
    <row r="345" ht="12.0" customHeight="1">
      <c r="A345" s="6"/>
      <c r="B345" s="6"/>
      <c r="C345" s="6"/>
      <c r="D345" s="7"/>
      <c r="E345" s="6"/>
      <c r="F345" s="6"/>
      <c r="G345" s="6"/>
      <c r="H345" s="6"/>
      <c r="I345" s="6"/>
      <c r="J345" s="6"/>
      <c r="K345" s="6"/>
      <c r="L345" s="6"/>
      <c r="M345" s="6"/>
      <c r="N345" s="6"/>
      <c r="O345" s="6"/>
      <c r="P345" s="6"/>
      <c r="Q345" s="6"/>
      <c r="R345" s="6"/>
      <c r="S345" s="6"/>
      <c r="T345" s="6"/>
      <c r="U345" s="6"/>
      <c r="V345" s="6"/>
      <c r="W345" s="6"/>
      <c r="X345" s="6"/>
      <c r="Y345" s="6"/>
      <c r="Z345" s="6"/>
    </row>
    <row r="346" ht="12.0" customHeight="1">
      <c r="A346" s="6"/>
      <c r="B346" s="6"/>
      <c r="C346" s="6"/>
      <c r="D346" s="7"/>
      <c r="E346" s="6"/>
      <c r="F346" s="6"/>
      <c r="G346" s="6"/>
      <c r="H346" s="6"/>
      <c r="I346" s="6"/>
      <c r="J346" s="6"/>
      <c r="K346" s="6"/>
      <c r="L346" s="6"/>
      <c r="M346" s="6"/>
      <c r="N346" s="6"/>
      <c r="O346" s="6"/>
      <c r="P346" s="6"/>
      <c r="Q346" s="6"/>
      <c r="R346" s="6"/>
      <c r="S346" s="6"/>
      <c r="T346" s="6"/>
      <c r="U346" s="6"/>
      <c r="V346" s="6"/>
      <c r="W346" s="6"/>
      <c r="X346" s="6"/>
      <c r="Y346" s="6"/>
      <c r="Z346" s="6"/>
    </row>
    <row r="347" ht="12.0" customHeight="1">
      <c r="A347" s="6"/>
      <c r="B347" s="6"/>
      <c r="C347" s="6"/>
      <c r="D347" s="7"/>
      <c r="E347" s="6"/>
      <c r="F347" s="6"/>
      <c r="G347" s="6"/>
      <c r="H347" s="6"/>
      <c r="I347" s="6"/>
      <c r="J347" s="6"/>
      <c r="K347" s="6"/>
      <c r="L347" s="6"/>
      <c r="M347" s="6"/>
      <c r="N347" s="6"/>
      <c r="O347" s="6"/>
      <c r="P347" s="6"/>
      <c r="Q347" s="6"/>
      <c r="R347" s="6"/>
      <c r="S347" s="6"/>
      <c r="T347" s="6"/>
      <c r="U347" s="6"/>
      <c r="V347" s="6"/>
      <c r="W347" s="6"/>
      <c r="X347" s="6"/>
      <c r="Y347" s="6"/>
      <c r="Z347" s="6"/>
    </row>
    <row r="348" ht="12.0" customHeight="1">
      <c r="A348" s="6"/>
      <c r="B348" s="6"/>
      <c r="C348" s="6"/>
      <c r="D348" s="7"/>
      <c r="E348" s="6"/>
      <c r="F348" s="6"/>
      <c r="G348" s="6"/>
      <c r="H348" s="6"/>
      <c r="I348" s="6"/>
      <c r="J348" s="6"/>
      <c r="K348" s="6"/>
      <c r="L348" s="6"/>
      <c r="M348" s="6"/>
      <c r="N348" s="6"/>
      <c r="O348" s="6"/>
      <c r="P348" s="6"/>
      <c r="Q348" s="6"/>
      <c r="R348" s="6"/>
      <c r="S348" s="6"/>
      <c r="T348" s="6"/>
      <c r="U348" s="6"/>
      <c r="V348" s="6"/>
      <c r="W348" s="6"/>
      <c r="X348" s="6"/>
      <c r="Y348" s="6"/>
      <c r="Z348" s="6"/>
    </row>
    <row r="349" ht="12.0" customHeight="1">
      <c r="A349" s="6"/>
      <c r="B349" s="6"/>
      <c r="C349" s="6"/>
      <c r="D349" s="7"/>
      <c r="E349" s="6"/>
      <c r="F349" s="6"/>
      <c r="G349" s="6"/>
      <c r="H349" s="6"/>
      <c r="I349" s="6"/>
      <c r="J349" s="6"/>
      <c r="K349" s="6"/>
      <c r="L349" s="6"/>
      <c r="M349" s="6"/>
      <c r="N349" s="6"/>
      <c r="O349" s="6"/>
      <c r="P349" s="6"/>
      <c r="Q349" s="6"/>
      <c r="R349" s="6"/>
      <c r="S349" s="6"/>
      <c r="T349" s="6"/>
      <c r="U349" s="6"/>
      <c r="V349" s="6"/>
      <c r="W349" s="6"/>
      <c r="X349" s="6"/>
      <c r="Y349" s="6"/>
      <c r="Z349" s="6"/>
    </row>
    <row r="350" ht="12.0" customHeight="1">
      <c r="A350" s="6"/>
      <c r="B350" s="6"/>
      <c r="C350" s="6"/>
      <c r="D350" s="7"/>
      <c r="E350" s="6"/>
      <c r="F350" s="6"/>
      <c r="G350" s="6"/>
      <c r="H350" s="6"/>
      <c r="I350" s="6"/>
      <c r="J350" s="6"/>
      <c r="K350" s="6"/>
      <c r="L350" s="6"/>
      <c r="M350" s="6"/>
      <c r="N350" s="6"/>
      <c r="O350" s="6"/>
      <c r="P350" s="6"/>
      <c r="Q350" s="6"/>
      <c r="R350" s="6"/>
      <c r="S350" s="6"/>
      <c r="T350" s="6"/>
      <c r="U350" s="6"/>
      <c r="V350" s="6"/>
      <c r="W350" s="6"/>
      <c r="X350" s="6"/>
      <c r="Y350" s="6"/>
      <c r="Z350" s="6"/>
    </row>
    <row r="351" ht="12.0" customHeight="1">
      <c r="A351" s="6"/>
      <c r="B351" s="6"/>
      <c r="C351" s="6"/>
      <c r="D351" s="7"/>
      <c r="E351" s="6"/>
      <c r="F351" s="6"/>
      <c r="G351" s="6"/>
      <c r="H351" s="6"/>
      <c r="I351" s="6"/>
      <c r="J351" s="6"/>
      <c r="K351" s="6"/>
      <c r="L351" s="6"/>
      <c r="M351" s="6"/>
      <c r="N351" s="6"/>
      <c r="O351" s="6"/>
      <c r="P351" s="6"/>
      <c r="Q351" s="6"/>
      <c r="R351" s="6"/>
      <c r="S351" s="6"/>
      <c r="T351" s="6"/>
      <c r="U351" s="6"/>
      <c r="V351" s="6"/>
      <c r="W351" s="6"/>
      <c r="X351" s="6"/>
      <c r="Y351" s="6"/>
      <c r="Z351" s="6"/>
    </row>
    <row r="352" ht="12.0" customHeight="1">
      <c r="A352" s="6"/>
      <c r="B352" s="6"/>
      <c r="C352" s="6"/>
      <c r="D352" s="7"/>
      <c r="E352" s="6"/>
      <c r="F352" s="6"/>
      <c r="G352" s="6"/>
      <c r="H352" s="6"/>
      <c r="I352" s="6"/>
      <c r="J352" s="6"/>
      <c r="K352" s="6"/>
      <c r="L352" s="6"/>
      <c r="M352" s="6"/>
      <c r="N352" s="6"/>
      <c r="O352" s="6"/>
      <c r="P352" s="6"/>
      <c r="Q352" s="6"/>
      <c r="R352" s="6"/>
      <c r="S352" s="6"/>
      <c r="T352" s="6"/>
      <c r="U352" s="6"/>
      <c r="V352" s="6"/>
      <c r="W352" s="6"/>
      <c r="X352" s="6"/>
      <c r="Y352" s="6"/>
      <c r="Z352" s="6"/>
    </row>
    <row r="353" ht="12.0" customHeight="1">
      <c r="A353" s="6"/>
      <c r="B353" s="6"/>
      <c r="C353" s="6"/>
      <c r="D353" s="7"/>
      <c r="E353" s="6"/>
      <c r="F353" s="6"/>
      <c r="G353" s="6"/>
      <c r="H353" s="6"/>
      <c r="I353" s="6"/>
      <c r="J353" s="6"/>
      <c r="K353" s="6"/>
      <c r="L353" s="6"/>
      <c r="M353" s="6"/>
      <c r="N353" s="6"/>
      <c r="O353" s="6"/>
      <c r="P353" s="6"/>
      <c r="Q353" s="6"/>
      <c r="R353" s="6"/>
      <c r="S353" s="6"/>
      <c r="T353" s="6"/>
      <c r="U353" s="6"/>
      <c r="V353" s="6"/>
      <c r="W353" s="6"/>
      <c r="X353" s="6"/>
      <c r="Y353" s="6"/>
      <c r="Z353" s="6"/>
    </row>
    <row r="354" ht="12.0" customHeight="1">
      <c r="A354" s="6"/>
      <c r="B354" s="6"/>
      <c r="C354" s="6"/>
      <c r="D354" s="7"/>
      <c r="E354" s="6"/>
      <c r="F354" s="6"/>
      <c r="G354" s="6"/>
      <c r="H354" s="6"/>
      <c r="I354" s="6"/>
      <c r="J354" s="6"/>
      <c r="K354" s="6"/>
      <c r="L354" s="6"/>
      <c r="M354" s="6"/>
      <c r="N354" s="6"/>
      <c r="O354" s="6"/>
      <c r="P354" s="6"/>
      <c r="Q354" s="6"/>
      <c r="R354" s="6"/>
      <c r="S354" s="6"/>
      <c r="T354" s="6"/>
      <c r="U354" s="6"/>
      <c r="V354" s="6"/>
      <c r="W354" s="6"/>
      <c r="X354" s="6"/>
      <c r="Y354" s="6"/>
      <c r="Z354" s="6"/>
    </row>
    <row r="355" ht="12.0" customHeight="1">
      <c r="A355" s="6"/>
      <c r="B355" s="6"/>
      <c r="C355" s="6"/>
      <c r="D355" s="7"/>
      <c r="E355" s="6"/>
      <c r="F355" s="6"/>
      <c r="G355" s="6"/>
      <c r="H355" s="6"/>
      <c r="I355" s="6"/>
      <c r="J355" s="6"/>
      <c r="K355" s="6"/>
      <c r="L355" s="6"/>
      <c r="M355" s="6"/>
      <c r="N355" s="6"/>
      <c r="O355" s="6"/>
      <c r="P355" s="6"/>
      <c r="Q355" s="6"/>
      <c r="R355" s="6"/>
      <c r="S355" s="6"/>
      <c r="T355" s="6"/>
      <c r="U355" s="6"/>
      <c r="V355" s="6"/>
      <c r="W355" s="6"/>
      <c r="X355" s="6"/>
      <c r="Y355" s="6"/>
      <c r="Z355" s="6"/>
    </row>
    <row r="356" ht="12.0" customHeight="1">
      <c r="A356" s="6"/>
      <c r="B356" s="6"/>
      <c r="C356" s="6"/>
      <c r="D356" s="7"/>
      <c r="E356" s="6"/>
      <c r="F356" s="6"/>
      <c r="G356" s="6"/>
      <c r="H356" s="6"/>
      <c r="I356" s="6"/>
      <c r="J356" s="6"/>
      <c r="K356" s="6"/>
      <c r="L356" s="6"/>
      <c r="M356" s="6"/>
      <c r="N356" s="6"/>
      <c r="O356" s="6"/>
      <c r="P356" s="6"/>
      <c r="Q356" s="6"/>
      <c r="R356" s="6"/>
      <c r="S356" s="6"/>
      <c r="T356" s="6"/>
      <c r="U356" s="6"/>
      <c r="V356" s="6"/>
      <c r="W356" s="6"/>
      <c r="X356" s="6"/>
      <c r="Y356" s="6"/>
      <c r="Z356" s="6"/>
    </row>
    <row r="357" ht="12.0" customHeight="1">
      <c r="A357" s="6"/>
      <c r="B357" s="6"/>
      <c r="C357" s="6"/>
      <c r="D357" s="7"/>
      <c r="E357" s="6"/>
      <c r="F357" s="6"/>
      <c r="G357" s="6"/>
      <c r="H357" s="6"/>
      <c r="I357" s="6"/>
      <c r="J357" s="6"/>
      <c r="K357" s="6"/>
      <c r="L357" s="6"/>
      <c r="M357" s="6"/>
      <c r="N357" s="6"/>
      <c r="O357" s="6"/>
      <c r="P357" s="6"/>
      <c r="Q357" s="6"/>
      <c r="R357" s="6"/>
      <c r="S357" s="6"/>
      <c r="T357" s="6"/>
      <c r="U357" s="6"/>
      <c r="V357" s="6"/>
      <c r="W357" s="6"/>
      <c r="X357" s="6"/>
      <c r="Y357" s="6"/>
      <c r="Z357" s="6"/>
    </row>
    <row r="358" ht="12.0" customHeight="1">
      <c r="A358" s="6"/>
      <c r="B358" s="6"/>
      <c r="C358" s="6"/>
      <c r="D358" s="7"/>
      <c r="E358" s="6"/>
      <c r="F358" s="6"/>
      <c r="G358" s="6"/>
      <c r="H358" s="6"/>
      <c r="I358" s="6"/>
      <c r="J358" s="6"/>
      <c r="K358" s="6"/>
      <c r="L358" s="6"/>
      <c r="M358" s="6"/>
      <c r="N358" s="6"/>
      <c r="O358" s="6"/>
      <c r="P358" s="6"/>
      <c r="Q358" s="6"/>
      <c r="R358" s="6"/>
      <c r="S358" s="6"/>
      <c r="T358" s="6"/>
      <c r="U358" s="6"/>
      <c r="V358" s="6"/>
      <c r="W358" s="6"/>
      <c r="X358" s="6"/>
      <c r="Y358" s="6"/>
      <c r="Z358" s="6"/>
    </row>
    <row r="359" ht="12.0" customHeight="1">
      <c r="A359" s="6"/>
      <c r="B359" s="6"/>
      <c r="C359" s="6"/>
      <c r="D359" s="7"/>
      <c r="E359" s="6"/>
      <c r="F359" s="6"/>
      <c r="G359" s="6"/>
      <c r="H359" s="6"/>
      <c r="I359" s="6"/>
      <c r="J359" s="6"/>
      <c r="K359" s="6"/>
      <c r="L359" s="6"/>
      <c r="M359" s="6"/>
      <c r="N359" s="6"/>
      <c r="O359" s="6"/>
      <c r="P359" s="6"/>
      <c r="Q359" s="6"/>
      <c r="R359" s="6"/>
      <c r="S359" s="6"/>
      <c r="T359" s="6"/>
      <c r="U359" s="6"/>
      <c r="V359" s="6"/>
      <c r="W359" s="6"/>
      <c r="X359" s="6"/>
      <c r="Y359" s="6"/>
      <c r="Z359" s="6"/>
    </row>
    <row r="360" ht="12.0" customHeight="1">
      <c r="A360" s="6"/>
      <c r="B360" s="6"/>
      <c r="C360" s="6"/>
      <c r="D360" s="7"/>
      <c r="E360" s="6"/>
      <c r="F360" s="6"/>
      <c r="G360" s="6"/>
      <c r="H360" s="6"/>
      <c r="I360" s="6"/>
      <c r="J360" s="6"/>
      <c r="K360" s="6"/>
      <c r="L360" s="6"/>
      <c r="M360" s="6"/>
      <c r="N360" s="6"/>
      <c r="O360" s="6"/>
      <c r="P360" s="6"/>
      <c r="Q360" s="6"/>
      <c r="R360" s="6"/>
      <c r="S360" s="6"/>
      <c r="T360" s="6"/>
      <c r="U360" s="6"/>
      <c r="V360" s="6"/>
      <c r="W360" s="6"/>
      <c r="X360" s="6"/>
      <c r="Y360" s="6"/>
      <c r="Z360" s="6"/>
    </row>
    <row r="361" ht="12.0" customHeight="1">
      <c r="A361" s="6"/>
      <c r="B361" s="6"/>
      <c r="C361" s="6"/>
      <c r="D361" s="7"/>
      <c r="E361" s="6"/>
      <c r="F361" s="6"/>
      <c r="G361" s="6"/>
      <c r="H361" s="6"/>
      <c r="I361" s="6"/>
      <c r="J361" s="6"/>
      <c r="K361" s="6"/>
      <c r="L361" s="6"/>
      <c r="M361" s="6"/>
      <c r="N361" s="6"/>
      <c r="O361" s="6"/>
      <c r="P361" s="6"/>
      <c r="Q361" s="6"/>
      <c r="R361" s="6"/>
      <c r="S361" s="6"/>
      <c r="T361" s="6"/>
      <c r="U361" s="6"/>
      <c r="V361" s="6"/>
      <c r="W361" s="6"/>
      <c r="X361" s="6"/>
      <c r="Y361" s="6"/>
      <c r="Z361" s="6"/>
    </row>
    <row r="362" ht="12.0" customHeight="1">
      <c r="A362" s="6"/>
      <c r="B362" s="6"/>
      <c r="C362" s="6"/>
      <c r="D362" s="7"/>
      <c r="E362" s="6"/>
      <c r="F362" s="6"/>
      <c r="G362" s="6"/>
      <c r="H362" s="6"/>
      <c r="I362" s="6"/>
      <c r="J362" s="6"/>
      <c r="K362" s="6"/>
      <c r="L362" s="6"/>
      <c r="M362" s="6"/>
      <c r="N362" s="6"/>
      <c r="O362" s="6"/>
      <c r="P362" s="6"/>
      <c r="Q362" s="6"/>
      <c r="R362" s="6"/>
      <c r="S362" s="6"/>
      <c r="T362" s="6"/>
      <c r="U362" s="6"/>
      <c r="V362" s="6"/>
      <c r="W362" s="6"/>
      <c r="X362" s="6"/>
      <c r="Y362" s="6"/>
      <c r="Z362" s="6"/>
    </row>
    <row r="363" ht="12.0" customHeight="1">
      <c r="A363" s="6"/>
      <c r="B363" s="6"/>
      <c r="C363" s="6"/>
      <c r="D363" s="7"/>
      <c r="E363" s="6"/>
      <c r="F363" s="6"/>
      <c r="G363" s="6"/>
      <c r="H363" s="6"/>
      <c r="I363" s="6"/>
      <c r="J363" s="6"/>
      <c r="K363" s="6"/>
      <c r="L363" s="6"/>
      <c r="M363" s="6"/>
      <c r="N363" s="6"/>
      <c r="O363" s="6"/>
      <c r="P363" s="6"/>
      <c r="Q363" s="6"/>
      <c r="R363" s="6"/>
      <c r="S363" s="6"/>
      <c r="T363" s="6"/>
      <c r="U363" s="6"/>
      <c r="V363" s="6"/>
      <c r="W363" s="6"/>
      <c r="X363" s="6"/>
      <c r="Y363" s="6"/>
      <c r="Z363" s="6"/>
    </row>
    <row r="364" ht="12.0" customHeight="1">
      <c r="A364" s="6"/>
      <c r="B364" s="6"/>
      <c r="C364" s="6"/>
      <c r="D364" s="7"/>
      <c r="E364" s="6"/>
      <c r="F364" s="6"/>
      <c r="G364" s="6"/>
      <c r="H364" s="6"/>
      <c r="I364" s="6"/>
      <c r="J364" s="6"/>
      <c r="K364" s="6"/>
      <c r="L364" s="6"/>
      <c r="M364" s="6"/>
      <c r="N364" s="6"/>
      <c r="O364" s="6"/>
      <c r="P364" s="6"/>
      <c r="Q364" s="6"/>
      <c r="R364" s="6"/>
      <c r="S364" s="6"/>
      <c r="T364" s="6"/>
      <c r="U364" s="6"/>
      <c r="V364" s="6"/>
      <c r="W364" s="6"/>
      <c r="X364" s="6"/>
      <c r="Y364" s="6"/>
      <c r="Z364" s="6"/>
    </row>
    <row r="365" ht="12.0" customHeight="1">
      <c r="A365" s="6"/>
      <c r="B365" s="6"/>
      <c r="C365" s="6"/>
      <c r="D365" s="7"/>
      <c r="E365" s="6"/>
      <c r="F365" s="6"/>
      <c r="G365" s="6"/>
      <c r="H365" s="6"/>
      <c r="I365" s="6"/>
      <c r="J365" s="6"/>
      <c r="K365" s="6"/>
      <c r="L365" s="6"/>
      <c r="M365" s="6"/>
      <c r="N365" s="6"/>
      <c r="O365" s="6"/>
      <c r="P365" s="6"/>
      <c r="Q365" s="6"/>
      <c r="R365" s="6"/>
      <c r="S365" s="6"/>
      <c r="T365" s="6"/>
      <c r="U365" s="6"/>
      <c r="V365" s="6"/>
      <c r="W365" s="6"/>
      <c r="X365" s="6"/>
      <c r="Y365" s="6"/>
      <c r="Z365" s="6"/>
    </row>
    <row r="366" ht="12.0" customHeight="1">
      <c r="A366" s="6"/>
      <c r="B366" s="6"/>
      <c r="C366" s="6"/>
      <c r="D366" s="7"/>
      <c r="E366" s="6"/>
      <c r="F366" s="6"/>
      <c r="G366" s="6"/>
      <c r="H366" s="6"/>
      <c r="I366" s="6"/>
      <c r="J366" s="6"/>
      <c r="K366" s="6"/>
      <c r="L366" s="6"/>
      <c r="M366" s="6"/>
      <c r="N366" s="6"/>
      <c r="O366" s="6"/>
      <c r="P366" s="6"/>
      <c r="Q366" s="6"/>
      <c r="R366" s="6"/>
      <c r="S366" s="6"/>
      <c r="T366" s="6"/>
      <c r="U366" s="6"/>
      <c r="V366" s="6"/>
      <c r="W366" s="6"/>
      <c r="X366" s="6"/>
      <c r="Y366" s="6"/>
      <c r="Z366" s="6"/>
    </row>
    <row r="367" ht="12.0" customHeight="1">
      <c r="A367" s="6"/>
      <c r="B367" s="6"/>
      <c r="C367" s="6"/>
      <c r="D367" s="7"/>
      <c r="E367" s="6"/>
      <c r="F367" s="6"/>
      <c r="G367" s="6"/>
      <c r="H367" s="6"/>
      <c r="I367" s="6"/>
      <c r="J367" s="6"/>
      <c r="K367" s="6"/>
      <c r="L367" s="6"/>
      <c r="M367" s="6"/>
      <c r="N367" s="6"/>
      <c r="O367" s="6"/>
      <c r="P367" s="6"/>
      <c r="Q367" s="6"/>
      <c r="R367" s="6"/>
      <c r="S367" s="6"/>
      <c r="T367" s="6"/>
      <c r="U367" s="6"/>
      <c r="V367" s="6"/>
      <c r="W367" s="6"/>
      <c r="X367" s="6"/>
      <c r="Y367" s="6"/>
      <c r="Z367" s="6"/>
    </row>
    <row r="368" ht="12.0" customHeight="1">
      <c r="A368" s="6"/>
      <c r="B368" s="6"/>
      <c r="C368" s="6"/>
      <c r="D368" s="7"/>
      <c r="E368" s="6"/>
      <c r="F368" s="6"/>
      <c r="G368" s="6"/>
      <c r="H368" s="6"/>
      <c r="I368" s="6"/>
      <c r="J368" s="6"/>
      <c r="K368" s="6"/>
      <c r="L368" s="6"/>
      <c r="M368" s="6"/>
      <c r="N368" s="6"/>
      <c r="O368" s="6"/>
      <c r="P368" s="6"/>
      <c r="Q368" s="6"/>
      <c r="R368" s="6"/>
      <c r="S368" s="6"/>
      <c r="T368" s="6"/>
      <c r="U368" s="6"/>
      <c r="V368" s="6"/>
      <c r="W368" s="6"/>
      <c r="X368" s="6"/>
      <c r="Y368" s="6"/>
      <c r="Z368" s="6"/>
    </row>
    <row r="369" ht="12.0" customHeight="1">
      <c r="A369" s="6"/>
      <c r="B369" s="6"/>
      <c r="C369" s="6"/>
      <c r="D369" s="7"/>
      <c r="E369" s="6"/>
      <c r="F369" s="6"/>
      <c r="G369" s="6"/>
      <c r="H369" s="6"/>
      <c r="I369" s="6"/>
      <c r="J369" s="6"/>
      <c r="K369" s="6"/>
      <c r="L369" s="6"/>
      <c r="M369" s="6"/>
      <c r="N369" s="6"/>
      <c r="O369" s="6"/>
      <c r="P369" s="6"/>
      <c r="Q369" s="6"/>
      <c r="R369" s="6"/>
      <c r="S369" s="6"/>
      <c r="T369" s="6"/>
      <c r="U369" s="6"/>
      <c r="V369" s="6"/>
      <c r="W369" s="6"/>
      <c r="X369" s="6"/>
      <c r="Y369" s="6"/>
      <c r="Z369" s="6"/>
    </row>
    <row r="370" ht="12.0" customHeight="1">
      <c r="A370" s="6"/>
      <c r="B370" s="6"/>
      <c r="C370" s="6"/>
      <c r="D370" s="7"/>
      <c r="E370" s="6"/>
      <c r="F370" s="6"/>
      <c r="G370" s="6"/>
      <c r="H370" s="6"/>
      <c r="I370" s="6"/>
      <c r="J370" s="6"/>
      <c r="K370" s="6"/>
      <c r="L370" s="6"/>
      <c r="M370" s="6"/>
      <c r="N370" s="6"/>
      <c r="O370" s="6"/>
      <c r="P370" s="6"/>
      <c r="Q370" s="6"/>
      <c r="R370" s="6"/>
      <c r="S370" s="6"/>
      <c r="T370" s="6"/>
      <c r="U370" s="6"/>
      <c r="V370" s="6"/>
      <c r="W370" s="6"/>
      <c r="X370" s="6"/>
      <c r="Y370" s="6"/>
      <c r="Z370" s="6"/>
    </row>
    <row r="371" ht="12.0" customHeight="1">
      <c r="A371" s="6"/>
      <c r="B371" s="6"/>
      <c r="C371" s="6"/>
      <c r="D371" s="7"/>
      <c r="E371" s="6"/>
      <c r="F371" s="6"/>
      <c r="G371" s="6"/>
      <c r="H371" s="6"/>
      <c r="I371" s="6"/>
      <c r="J371" s="6"/>
      <c r="K371" s="6"/>
      <c r="L371" s="6"/>
      <c r="M371" s="6"/>
      <c r="N371" s="6"/>
      <c r="O371" s="6"/>
      <c r="P371" s="6"/>
      <c r="Q371" s="6"/>
      <c r="R371" s="6"/>
      <c r="S371" s="6"/>
      <c r="T371" s="6"/>
      <c r="U371" s="6"/>
      <c r="V371" s="6"/>
      <c r="W371" s="6"/>
      <c r="X371" s="6"/>
      <c r="Y371" s="6"/>
      <c r="Z371" s="6"/>
    </row>
    <row r="372" ht="12.0" customHeight="1">
      <c r="A372" s="6"/>
      <c r="B372" s="6"/>
      <c r="C372" s="6"/>
      <c r="D372" s="7"/>
      <c r="E372" s="6"/>
      <c r="F372" s="6"/>
      <c r="G372" s="6"/>
      <c r="H372" s="6"/>
      <c r="I372" s="6"/>
      <c r="J372" s="6"/>
      <c r="K372" s="6"/>
      <c r="L372" s="6"/>
      <c r="M372" s="6"/>
      <c r="N372" s="6"/>
      <c r="O372" s="6"/>
      <c r="P372" s="6"/>
      <c r="Q372" s="6"/>
      <c r="R372" s="6"/>
      <c r="S372" s="6"/>
      <c r="T372" s="6"/>
      <c r="U372" s="6"/>
      <c r="V372" s="6"/>
      <c r="W372" s="6"/>
      <c r="X372" s="6"/>
      <c r="Y372" s="6"/>
      <c r="Z372" s="6"/>
    </row>
    <row r="373" ht="12.0" customHeight="1">
      <c r="A373" s="6"/>
      <c r="B373" s="6"/>
      <c r="C373" s="6"/>
      <c r="D373" s="7"/>
      <c r="E373" s="6"/>
      <c r="F373" s="6"/>
      <c r="G373" s="6"/>
      <c r="H373" s="6"/>
      <c r="I373" s="6"/>
      <c r="J373" s="6"/>
      <c r="K373" s="6"/>
      <c r="L373" s="6"/>
      <c r="M373" s="6"/>
      <c r="N373" s="6"/>
      <c r="O373" s="6"/>
      <c r="P373" s="6"/>
      <c r="Q373" s="6"/>
      <c r="R373" s="6"/>
      <c r="S373" s="6"/>
      <c r="T373" s="6"/>
      <c r="U373" s="6"/>
      <c r="V373" s="6"/>
      <c r="W373" s="6"/>
      <c r="X373" s="6"/>
      <c r="Y373" s="6"/>
      <c r="Z373" s="6"/>
    </row>
    <row r="374" ht="12.0" customHeight="1">
      <c r="A374" s="6"/>
      <c r="B374" s="6"/>
      <c r="C374" s="6"/>
      <c r="D374" s="7"/>
      <c r="E374" s="6"/>
      <c r="F374" s="6"/>
      <c r="G374" s="6"/>
      <c r="H374" s="6"/>
      <c r="I374" s="6"/>
      <c r="J374" s="6"/>
      <c r="K374" s="6"/>
      <c r="L374" s="6"/>
      <c r="M374" s="6"/>
      <c r="N374" s="6"/>
      <c r="O374" s="6"/>
      <c r="P374" s="6"/>
      <c r="Q374" s="6"/>
      <c r="R374" s="6"/>
      <c r="S374" s="6"/>
      <c r="T374" s="6"/>
      <c r="U374" s="6"/>
      <c r="V374" s="6"/>
      <c r="W374" s="6"/>
      <c r="X374" s="6"/>
      <c r="Y374" s="6"/>
      <c r="Z374" s="6"/>
    </row>
    <row r="375" ht="12.0" customHeight="1">
      <c r="A375" s="6"/>
      <c r="B375" s="6"/>
      <c r="C375" s="6"/>
      <c r="D375" s="7"/>
      <c r="E375" s="6"/>
      <c r="F375" s="6"/>
      <c r="G375" s="6"/>
      <c r="H375" s="6"/>
      <c r="I375" s="6"/>
      <c r="J375" s="6"/>
      <c r="K375" s="6"/>
      <c r="L375" s="6"/>
      <c r="M375" s="6"/>
      <c r="N375" s="6"/>
      <c r="O375" s="6"/>
      <c r="P375" s="6"/>
      <c r="Q375" s="6"/>
      <c r="R375" s="6"/>
      <c r="S375" s="6"/>
      <c r="T375" s="6"/>
      <c r="U375" s="6"/>
      <c r="V375" s="6"/>
      <c r="W375" s="6"/>
      <c r="X375" s="6"/>
      <c r="Y375" s="6"/>
      <c r="Z375" s="6"/>
    </row>
    <row r="376" ht="12.0" customHeight="1">
      <c r="A376" s="6"/>
      <c r="B376" s="6"/>
      <c r="C376" s="6"/>
      <c r="D376" s="7"/>
      <c r="E376" s="6"/>
      <c r="F376" s="6"/>
      <c r="G376" s="6"/>
      <c r="H376" s="6"/>
      <c r="I376" s="6"/>
      <c r="J376" s="6"/>
      <c r="K376" s="6"/>
      <c r="L376" s="6"/>
      <c r="M376" s="6"/>
      <c r="N376" s="6"/>
      <c r="O376" s="6"/>
      <c r="P376" s="6"/>
      <c r="Q376" s="6"/>
      <c r="R376" s="6"/>
      <c r="S376" s="6"/>
      <c r="T376" s="6"/>
      <c r="U376" s="6"/>
      <c r="V376" s="6"/>
      <c r="W376" s="6"/>
      <c r="X376" s="6"/>
      <c r="Y376" s="6"/>
      <c r="Z376" s="6"/>
    </row>
    <row r="377" ht="12.0" customHeight="1">
      <c r="A377" s="6"/>
      <c r="B377" s="6"/>
      <c r="C377" s="6"/>
      <c r="D377" s="7"/>
      <c r="E377" s="6"/>
      <c r="F377" s="6"/>
      <c r="G377" s="6"/>
      <c r="H377" s="6"/>
      <c r="I377" s="6"/>
      <c r="J377" s="6"/>
      <c r="K377" s="6"/>
      <c r="L377" s="6"/>
      <c r="M377" s="6"/>
      <c r="N377" s="6"/>
      <c r="O377" s="6"/>
      <c r="P377" s="6"/>
      <c r="Q377" s="6"/>
      <c r="R377" s="6"/>
      <c r="S377" s="6"/>
      <c r="T377" s="6"/>
      <c r="U377" s="6"/>
      <c r="V377" s="6"/>
      <c r="W377" s="6"/>
      <c r="X377" s="6"/>
      <c r="Y377" s="6"/>
      <c r="Z377" s="6"/>
    </row>
    <row r="378" ht="12.0" customHeight="1">
      <c r="A378" s="6"/>
      <c r="B378" s="6"/>
      <c r="C378" s="6"/>
      <c r="D378" s="7"/>
      <c r="E378" s="6"/>
      <c r="F378" s="6"/>
      <c r="G378" s="6"/>
      <c r="H378" s="6"/>
      <c r="I378" s="6"/>
      <c r="J378" s="6"/>
      <c r="K378" s="6"/>
      <c r="L378" s="6"/>
      <c r="M378" s="6"/>
      <c r="N378" s="6"/>
      <c r="O378" s="6"/>
      <c r="P378" s="6"/>
      <c r="Q378" s="6"/>
      <c r="R378" s="6"/>
      <c r="S378" s="6"/>
      <c r="T378" s="6"/>
      <c r="U378" s="6"/>
      <c r="V378" s="6"/>
      <c r="W378" s="6"/>
      <c r="X378" s="6"/>
      <c r="Y378" s="6"/>
      <c r="Z378" s="6"/>
    </row>
    <row r="379" ht="12.0" customHeight="1">
      <c r="A379" s="6"/>
      <c r="B379" s="6"/>
      <c r="C379" s="6"/>
      <c r="D379" s="7"/>
      <c r="E379" s="6"/>
      <c r="F379" s="6"/>
      <c r="G379" s="6"/>
      <c r="H379" s="6"/>
      <c r="I379" s="6"/>
      <c r="J379" s="6"/>
      <c r="K379" s="6"/>
      <c r="L379" s="6"/>
      <c r="M379" s="6"/>
      <c r="N379" s="6"/>
      <c r="O379" s="6"/>
      <c r="P379" s="6"/>
      <c r="Q379" s="6"/>
      <c r="R379" s="6"/>
      <c r="S379" s="6"/>
      <c r="T379" s="6"/>
      <c r="U379" s="6"/>
      <c r="V379" s="6"/>
      <c r="W379" s="6"/>
      <c r="X379" s="6"/>
      <c r="Y379" s="6"/>
      <c r="Z379" s="6"/>
    </row>
    <row r="380" ht="12.0" customHeight="1">
      <c r="A380" s="6"/>
      <c r="B380" s="6"/>
      <c r="C380" s="6"/>
      <c r="D380" s="7"/>
      <c r="E380" s="6"/>
      <c r="F380" s="6"/>
      <c r="G380" s="6"/>
      <c r="H380" s="6"/>
      <c r="I380" s="6"/>
      <c r="J380" s="6"/>
      <c r="K380" s="6"/>
      <c r="L380" s="6"/>
      <c r="M380" s="6"/>
      <c r="N380" s="6"/>
      <c r="O380" s="6"/>
      <c r="P380" s="6"/>
      <c r="Q380" s="6"/>
      <c r="R380" s="6"/>
      <c r="S380" s="6"/>
      <c r="T380" s="6"/>
      <c r="U380" s="6"/>
      <c r="V380" s="6"/>
      <c r="W380" s="6"/>
      <c r="X380" s="6"/>
      <c r="Y380" s="6"/>
      <c r="Z380" s="6"/>
    </row>
    <row r="381" ht="12.0" customHeight="1">
      <c r="A381" s="6"/>
      <c r="B381" s="6"/>
      <c r="C381" s="6"/>
      <c r="D381" s="7"/>
      <c r="E381" s="6"/>
      <c r="F381" s="6"/>
      <c r="G381" s="6"/>
      <c r="H381" s="6"/>
      <c r="I381" s="6"/>
      <c r="J381" s="6"/>
      <c r="K381" s="6"/>
      <c r="L381" s="6"/>
      <c r="M381" s="6"/>
      <c r="N381" s="6"/>
      <c r="O381" s="6"/>
      <c r="P381" s="6"/>
      <c r="Q381" s="6"/>
      <c r="R381" s="6"/>
      <c r="S381" s="6"/>
      <c r="T381" s="6"/>
      <c r="U381" s="6"/>
      <c r="V381" s="6"/>
      <c r="W381" s="6"/>
      <c r="X381" s="6"/>
      <c r="Y381" s="6"/>
      <c r="Z381" s="6"/>
    </row>
    <row r="382" ht="12.0" customHeight="1">
      <c r="A382" s="6"/>
      <c r="B382" s="6"/>
      <c r="C382" s="6"/>
      <c r="D382" s="7"/>
      <c r="E382" s="6"/>
      <c r="F382" s="6"/>
      <c r="G382" s="6"/>
      <c r="H382" s="6"/>
      <c r="I382" s="6"/>
      <c r="J382" s="6"/>
      <c r="K382" s="6"/>
      <c r="L382" s="6"/>
      <c r="M382" s="6"/>
      <c r="N382" s="6"/>
      <c r="O382" s="6"/>
      <c r="P382" s="6"/>
      <c r="Q382" s="6"/>
      <c r="R382" s="6"/>
      <c r="S382" s="6"/>
      <c r="T382" s="6"/>
      <c r="U382" s="6"/>
      <c r="V382" s="6"/>
      <c r="W382" s="6"/>
      <c r="X382" s="6"/>
      <c r="Y382" s="6"/>
      <c r="Z382" s="6"/>
    </row>
    <row r="383" ht="12.0" customHeight="1">
      <c r="A383" s="6"/>
      <c r="B383" s="6"/>
      <c r="C383" s="6"/>
      <c r="D383" s="7"/>
      <c r="E383" s="6"/>
      <c r="F383" s="6"/>
      <c r="G383" s="6"/>
      <c r="H383" s="6"/>
      <c r="I383" s="6"/>
      <c r="J383" s="6"/>
      <c r="K383" s="6"/>
      <c r="L383" s="6"/>
      <c r="M383" s="6"/>
      <c r="N383" s="6"/>
      <c r="O383" s="6"/>
      <c r="P383" s="6"/>
      <c r="Q383" s="6"/>
      <c r="R383" s="6"/>
      <c r="S383" s="6"/>
      <c r="T383" s="6"/>
      <c r="U383" s="6"/>
      <c r="V383" s="6"/>
      <c r="W383" s="6"/>
      <c r="X383" s="6"/>
      <c r="Y383" s="6"/>
      <c r="Z383" s="6"/>
    </row>
    <row r="384" ht="12.0" customHeight="1">
      <c r="A384" s="6"/>
      <c r="B384" s="6"/>
      <c r="C384" s="6"/>
      <c r="D384" s="7"/>
      <c r="E384" s="6"/>
      <c r="F384" s="6"/>
      <c r="G384" s="6"/>
      <c r="H384" s="6"/>
      <c r="I384" s="6"/>
      <c r="J384" s="6"/>
      <c r="K384" s="6"/>
      <c r="L384" s="6"/>
      <c r="M384" s="6"/>
      <c r="N384" s="6"/>
      <c r="O384" s="6"/>
      <c r="P384" s="6"/>
      <c r="Q384" s="6"/>
      <c r="R384" s="6"/>
      <c r="S384" s="6"/>
      <c r="T384" s="6"/>
      <c r="U384" s="6"/>
      <c r="V384" s="6"/>
      <c r="W384" s="6"/>
      <c r="X384" s="6"/>
      <c r="Y384" s="6"/>
      <c r="Z384" s="6"/>
    </row>
    <row r="385" ht="12.0" customHeight="1">
      <c r="A385" s="6"/>
      <c r="B385" s="6"/>
      <c r="C385" s="6"/>
      <c r="D385" s="7"/>
      <c r="E385" s="6"/>
      <c r="F385" s="6"/>
      <c r="G385" s="6"/>
      <c r="H385" s="6"/>
      <c r="I385" s="6"/>
      <c r="J385" s="6"/>
      <c r="K385" s="6"/>
      <c r="L385" s="6"/>
      <c r="M385" s="6"/>
      <c r="N385" s="6"/>
      <c r="O385" s="6"/>
      <c r="P385" s="6"/>
      <c r="Q385" s="6"/>
      <c r="R385" s="6"/>
      <c r="S385" s="6"/>
      <c r="T385" s="6"/>
      <c r="U385" s="6"/>
      <c r="V385" s="6"/>
      <c r="W385" s="6"/>
      <c r="X385" s="6"/>
      <c r="Y385" s="6"/>
      <c r="Z385" s="6"/>
    </row>
    <row r="386" ht="12.0" customHeight="1">
      <c r="A386" s="6"/>
      <c r="B386" s="6"/>
      <c r="C386" s="6"/>
      <c r="D386" s="7"/>
      <c r="E386" s="6"/>
      <c r="F386" s="6"/>
      <c r="G386" s="6"/>
      <c r="H386" s="6"/>
      <c r="I386" s="6"/>
      <c r="J386" s="6"/>
      <c r="K386" s="6"/>
      <c r="L386" s="6"/>
      <c r="M386" s="6"/>
      <c r="N386" s="6"/>
      <c r="O386" s="6"/>
      <c r="P386" s="6"/>
      <c r="Q386" s="6"/>
      <c r="R386" s="6"/>
      <c r="S386" s="6"/>
      <c r="T386" s="6"/>
      <c r="U386" s="6"/>
      <c r="V386" s="6"/>
      <c r="W386" s="6"/>
      <c r="X386" s="6"/>
      <c r="Y386" s="6"/>
      <c r="Z386" s="6"/>
    </row>
    <row r="387" ht="12.0" customHeight="1">
      <c r="A387" s="6"/>
      <c r="B387" s="6"/>
      <c r="C387" s="6"/>
      <c r="D387" s="7"/>
      <c r="E387" s="6"/>
      <c r="F387" s="6"/>
      <c r="G387" s="6"/>
      <c r="H387" s="6"/>
      <c r="I387" s="6"/>
      <c r="J387" s="6"/>
      <c r="K387" s="6"/>
      <c r="L387" s="6"/>
      <c r="M387" s="6"/>
      <c r="N387" s="6"/>
      <c r="O387" s="6"/>
      <c r="P387" s="6"/>
      <c r="Q387" s="6"/>
      <c r="R387" s="6"/>
      <c r="S387" s="6"/>
      <c r="T387" s="6"/>
      <c r="U387" s="6"/>
      <c r="V387" s="6"/>
      <c r="W387" s="6"/>
      <c r="X387" s="6"/>
      <c r="Y387" s="6"/>
      <c r="Z387" s="6"/>
    </row>
    <row r="388" ht="12.0" customHeight="1">
      <c r="A388" s="6"/>
      <c r="B388" s="6"/>
      <c r="C388" s="6"/>
      <c r="D388" s="7"/>
      <c r="E388" s="6"/>
      <c r="F388" s="6"/>
      <c r="G388" s="6"/>
      <c r="H388" s="6"/>
      <c r="I388" s="6"/>
      <c r="J388" s="6"/>
      <c r="K388" s="6"/>
      <c r="L388" s="6"/>
      <c r="M388" s="6"/>
      <c r="N388" s="6"/>
      <c r="O388" s="6"/>
      <c r="P388" s="6"/>
      <c r="Q388" s="6"/>
      <c r="R388" s="6"/>
      <c r="S388" s="6"/>
      <c r="T388" s="6"/>
      <c r="U388" s="6"/>
      <c r="V388" s="6"/>
      <c r="W388" s="6"/>
      <c r="X388" s="6"/>
      <c r="Y388" s="6"/>
      <c r="Z388" s="6"/>
    </row>
    <row r="389" ht="12.0" customHeight="1">
      <c r="A389" s="6"/>
      <c r="B389" s="6"/>
      <c r="C389" s="6"/>
      <c r="D389" s="7"/>
      <c r="E389" s="6"/>
      <c r="F389" s="6"/>
      <c r="G389" s="6"/>
      <c r="H389" s="6"/>
      <c r="I389" s="6"/>
      <c r="J389" s="6"/>
      <c r="K389" s="6"/>
      <c r="L389" s="6"/>
      <c r="M389" s="6"/>
      <c r="N389" s="6"/>
      <c r="O389" s="6"/>
      <c r="P389" s="6"/>
      <c r="Q389" s="6"/>
      <c r="R389" s="6"/>
      <c r="S389" s="6"/>
      <c r="T389" s="6"/>
      <c r="U389" s="6"/>
      <c r="V389" s="6"/>
      <c r="W389" s="6"/>
      <c r="X389" s="6"/>
      <c r="Y389" s="6"/>
      <c r="Z389" s="6"/>
    </row>
    <row r="390" ht="12.0" customHeight="1">
      <c r="A390" s="6"/>
      <c r="B390" s="6"/>
      <c r="C390" s="6"/>
      <c r="D390" s="7"/>
      <c r="E390" s="6"/>
      <c r="F390" s="6"/>
      <c r="G390" s="6"/>
      <c r="H390" s="6"/>
      <c r="I390" s="6"/>
      <c r="J390" s="6"/>
      <c r="K390" s="6"/>
      <c r="L390" s="6"/>
      <c r="M390" s="6"/>
      <c r="N390" s="6"/>
      <c r="O390" s="6"/>
      <c r="P390" s="6"/>
      <c r="Q390" s="6"/>
      <c r="R390" s="6"/>
      <c r="S390" s="6"/>
      <c r="T390" s="6"/>
      <c r="U390" s="6"/>
      <c r="V390" s="6"/>
      <c r="W390" s="6"/>
      <c r="X390" s="6"/>
      <c r="Y390" s="6"/>
      <c r="Z390" s="6"/>
    </row>
    <row r="391" ht="12.0" customHeight="1">
      <c r="A391" s="6"/>
      <c r="B391" s="6"/>
      <c r="C391" s="6"/>
      <c r="D391" s="7"/>
      <c r="E391" s="6"/>
      <c r="F391" s="6"/>
      <c r="G391" s="6"/>
      <c r="H391" s="6"/>
      <c r="I391" s="6"/>
      <c r="J391" s="6"/>
      <c r="K391" s="6"/>
      <c r="L391" s="6"/>
      <c r="M391" s="6"/>
      <c r="N391" s="6"/>
      <c r="O391" s="6"/>
      <c r="P391" s="6"/>
      <c r="Q391" s="6"/>
      <c r="R391" s="6"/>
      <c r="S391" s="6"/>
      <c r="T391" s="6"/>
      <c r="U391" s="6"/>
      <c r="V391" s="6"/>
      <c r="W391" s="6"/>
      <c r="X391" s="6"/>
      <c r="Y391" s="6"/>
      <c r="Z391" s="6"/>
    </row>
    <row r="392" ht="12.0" customHeight="1">
      <c r="A392" s="6"/>
      <c r="B392" s="6"/>
      <c r="C392" s="6"/>
      <c r="D392" s="7"/>
      <c r="E392" s="6"/>
      <c r="F392" s="6"/>
      <c r="G392" s="6"/>
      <c r="H392" s="6"/>
      <c r="I392" s="6"/>
      <c r="J392" s="6"/>
      <c r="K392" s="6"/>
      <c r="L392" s="6"/>
      <c r="M392" s="6"/>
      <c r="N392" s="6"/>
      <c r="O392" s="6"/>
      <c r="P392" s="6"/>
      <c r="Q392" s="6"/>
      <c r="R392" s="6"/>
      <c r="S392" s="6"/>
      <c r="T392" s="6"/>
      <c r="U392" s="6"/>
      <c r="V392" s="6"/>
      <c r="W392" s="6"/>
      <c r="X392" s="6"/>
      <c r="Y392" s="6"/>
      <c r="Z392" s="6"/>
    </row>
    <row r="393" ht="12.0" customHeight="1">
      <c r="A393" s="6"/>
      <c r="B393" s="6"/>
      <c r="C393" s="6"/>
      <c r="D393" s="7"/>
      <c r="E393" s="6"/>
      <c r="F393" s="6"/>
      <c r="G393" s="6"/>
      <c r="H393" s="6"/>
      <c r="I393" s="6"/>
      <c r="J393" s="6"/>
      <c r="K393" s="6"/>
      <c r="L393" s="6"/>
      <c r="M393" s="6"/>
      <c r="N393" s="6"/>
      <c r="O393" s="6"/>
      <c r="P393" s="6"/>
      <c r="Q393" s="6"/>
      <c r="R393" s="6"/>
      <c r="S393" s="6"/>
      <c r="T393" s="6"/>
      <c r="U393" s="6"/>
      <c r="V393" s="6"/>
      <c r="W393" s="6"/>
      <c r="X393" s="6"/>
      <c r="Y393" s="6"/>
      <c r="Z393" s="6"/>
    </row>
    <row r="394" ht="12.0" customHeight="1">
      <c r="A394" s="6"/>
      <c r="B394" s="6"/>
      <c r="C394" s="6"/>
      <c r="D394" s="7"/>
      <c r="E394" s="6"/>
      <c r="F394" s="6"/>
      <c r="G394" s="6"/>
      <c r="H394" s="6"/>
      <c r="I394" s="6"/>
      <c r="J394" s="6"/>
      <c r="K394" s="6"/>
      <c r="L394" s="6"/>
      <c r="M394" s="6"/>
      <c r="N394" s="6"/>
      <c r="O394" s="6"/>
      <c r="P394" s="6"/>
      <c r="Q394" s="6"/>
      <c r="R394" s="6"/>
      <c r="S394" s="6"/>
      <c r="T394" s="6"/>
      <c r="U394" s="6"/>
      <c r="V394" s="6"/>
      <c r="W394" s="6"/>
      <c r="X394" s="6"/>
      <c r="Y394" s="6"/>
      <c r="Z394" s="6"/>
    </row>
    <row r="395" ht="12.0" customHeight="1">
      <c r="A395" s="6"/>
      <c r="B395" s="6"/>
      <c r="C395" s="6"/>
      <c r="D395" s="7"/>
      <c r="E395" s="6"/>
      <c r="F395" s="6"/>
      <c r="G395" s="6"/>
      <c r="H395" s="6"/>
      <c r="I395" s="6"/>
      <c r="J395" s="6"/>
      <c r="K395" s="6"/>
      <c r="L395" s="6"/>
      <c r="M395" s="6"/>
      <c r="N395" s="6"/>
      <c r="O395" s="6"/>
      <c r="P395" s="6"/>
      <c r="Q395" s="6"/>
      <c r="R395" s="6"/>
      <c r="S395" s="6"/>
      <c r="T395" s="6"/>
      <c r="U395" s="6"/>
      <c r="V395" s="6"/>
      <c r="W395" s="6"/>
      <c r="X395" s="6"/>
      <c r="Y395" s="6"/>
      <c r="Z395" s="6"/>
    </row>
    <row r="396" ht="12.0" customHeight="1">
      <c r="A396" s="6"/>
      <c r="B396" s="6"/>
      <c r="C396" s="6"/>
      <c r="D396" s="7"/>
      <c r="E396" s="6"/>
      <c r="F396" s="6"/>
      <c r="G396" s="6"/>
      <c r="H396" s="6"/>
      <c r="I396" s="6"/>
      <c r="J396" s="6"/>
      <c r="K396" s="6"/>
      <c r="L396" s="6"/>
      <c r="M396" s="6"/>
      <c r="N396" s="6"/>
      <c r="O396" s="6"/>
      <c r="P396" s="6"/>
      <c r="Q396" s="6"/>
      <c r="R396" s="6"/>
      <c r="S396" s="6"/>
      <c r="T396" s="6"/>
      <c r="U396" s="6"/>
      <c r="V396" s="6"/>
      <c r="W396" s="6"/>
      <c r="X396" s="6"/>
      <c r="Y396" s="6"/>
      <c r="Z396" s="6"/>
    </row>
    <row r="397" ht="12.0" customHeight="1">
      <c r="A397" s="6"/>
      <c r="B397" s="6"/>
      <c r="C397" s="6"/>
      <c r="D397" s="7"/>
      <c r="E397" s="6"/>
      <c r="F397" s="6"/>
      <c r="G397" s="6"/>
      <c r="H397" s="6"/>
      <c r="I397" s="6"/>
      <c r="J397" s="6"/>
      <c r="K397" s="6"/>
      <c r="L397" s="6"/>
      <c r="M397" s="6"/>
      <c r="N397" s="6"/>
      <c r="O397" s="6"/>
      <c r="P397" s="6"/>
      <c r="Q397" s="6"/>
      <c r="R397" s="6"/>
      <c r="S397" s="6"/>
      <c r="T397" s="6"/>
      <c r="U397" s="6"/>
      <c r="V397" s="6"/>
      <c r="W397" s="6"/>
      <c r="X397" s="6"/>
      <c r="Y397" s="6"/>
      <c r="Z397" s="6"/>
    </row>
    <row r="398" ht="12.0" customHeight="1">
      <c r="A398" s="6"/>
      <c r="B398" s="6"/>
      <c r="C398" s="6"/>
      <c r="D398" s="7"/>
      <c r="E398" s="6"/>
      <c r="F398" s="6"/>
      <c r="G398" s="6"/>
      <c r="H398" s="6"/>
      <c r="I398" s="6"/>
      <c r="J398" s="6"/>
      <c r="K398" s="6"/>
      <c r="L398" s="6"/>
      <c r="M398" s="6"/>
      <c r="N398" s="6"/>
      <c r="O398" s="6"/>
      <c r="P398" s="6"/>
      <c r="Q398" s="6"/>
      <c r="R398" s="6"/>
      <c r="S398" s="6"/>
      <c r="T398" s="6"/>
      <c r="U398" s="6"/>
      <c r="V398" s="6"/>
      <c r="W398" s="6"/>
      <c r="X398" s="6"/>
      <c r="Y398" s="6"/>
      <c r="Z398" s="6"/>
    </row>
    <row r="399" ht="12.0" customHeight="1">
      <c r="A399" s="6"/>
      <c r="B399" s="6"/>
      <c r="C399" s="6"/>
      <c r="D399" s="7"/>
      <c r="E399" s="6"/>
      <c r="F399" s="6"/>
      <c r="G399" s="6"/>
      <c r="H399" s="6"/>
      <c r="I399" s="6"/>
      <c r="J399" s="6"/>
      <c r="K399" s="6"/>
      <c r="L399" s="6"/>
      <c r="M399" s="6"/>
      <c r="N399" s="6"/>
      <c r="O399" s="6"/>
      <c r="P399" s="6"/>
      <c r="Q399" s="6"/>
      <c r="R399" s="6"/>
      <c r="S399" s="6"/>
      <c r="T399" s="6"/>
      <c r="U399" s="6"/>
      <c r="V399" s="6"/>
      <c r="W399" s="6"/>
      <c r="X399" s="6"/>
      <c r="Y399" s="6"/>
      <c r="Z399" s="6"/>
    </row>
    <row r="400" ht="12.0" customHeight="1">
      <c r="A400" s="6"/>
      <c r="B400" s="6"/>
      <c r="C400" s="6"/>
      <c r="D400" s="7"/>
      <c r="E400" s="6"/>
      <c r="F400" s="6"/>
      <c r="G400" s="6"/>
      <c r="H400" s="6"/>
      <c r="I400" s="6"/>
      <c r="J400" s="6"/>
      <c r="K400" s="6"/>
      <c r="L400" s="6"/>
      <c r="M400" s="6"/>
      <c r="N400" s="6"/>
      <c r="O400" s="6"/>
      <c r="P400" s="6"/>
      <c r="Q400" s="6"/>
      <c r="R400" s="6"/>
      <c r="S400" s="6"/>
      <c r="T400" s="6"/>
      <c r="U400" s="6"/>
      <c r="V400" s="6"/>
      <c r="W400" s="6"/>
      <c r="X400" s="6"/>
      <c r="Y400" s="6"/>
      <c r="Z400" s="6"/>
    </row>
    <row r="401" ht="12.0" customHeight="1">
      <c r="A401" s="6"/>
      <c r="B401" s="6"/>
      <c r="C401" s="6"/>
      <c r="D401" s="7"/>
      <c r="E401" s="6"/>
      <c r="F401" s="6"/>
      <c r="G401" s="6"/>
      <c r="H401" s="6"/>
      <c r="I401" s="6"/>
      <c r="J401" s="6"/>
      <c r="K401" s="6"/>
      <c r="L401" s="6"/>
      <c r="M401" s="6"/>
      <c r="N401" s="6"/>
      <c r="O401" s="6"/>
      <c r="P401" s="6"/>
      <c r="Q401" s="6"/>
      <c r="R401" s="6"/>
      <c r="S401" s="6"/>
      <c r="T401" s="6"/>
      <c r="U401" s="6"/>
      <c r="V401" s="6"/>
      <c r="W401" s="6"/>
      <c r="X401" s="6"/>
      <c r="Y401" s="6"/>
      <c r="Z401" s="6"/>
    </row>
    <row r="402" ht="12.0" customHeight="1">
      <c r="A402" s="6"/>
      <c r="B402" s="6"/>
      <c r="C402" s="6"/>
      <c r="D402" s="7"/>
      <c r="E402" s="6"/>
      <c r="F402" s="6"/>
      <c r="G402" s="6"/>
      <c r="H402" s="6"/>
      <c r="I402" s="6"/>
      <c r="J402" s="6"/>
      <c r="K402" s="6"/>
      <c r="L402" s="6"/>
      <c r="M402" s="6"/>
      <c r="N402" s="6"/>
      <c r="O402" s="6"/>
      <c r="P402" s="6"/>
      <c r="Q402" s="6"/>
      <c r="R402" s="6"/>
      <c r="S402" s="6"/>
      <c r="T402" s="6"/>
      <c r="U402" s="6"/>
      <c r="V402" s="6"/>
      <c r="W402" s="6"/>
      <c r="X402" s="6"/>
      <c r="Y402" s="6"/>
      <c r="Z402" s="6"/>
    </row>
    <row r="403" ht="12.0" customHeight="1">
      <c r="A403" s="6"/>
      <c r="B403" s="6"/>
      <c r="C403" s="6"/>
      <c r="D403" s="7"/>
      <c r="E403" s="6"/>
      <c r="F403" s="6"/>
      <c r="G403" s="6"/>
      <c r="H403" s="6"/>
      <c r="I403" s="6"/>
      <c r="J403" s="6"/>
      <c r="K403" s="6"/>
      <c r="L403" s="6"/>
      <c r="M403" s="6"/>
      <c r="N403" s="6"/>
      <c r="O403" s="6"/>
      <c r="P403" s="6"/>
      <c r="Q403" s="6"/>
      <c r="R403" s="6"/>
      <c r="S403" s="6"/>
      <c r="T403" s="6"/>
      <c r="U403" s="6"/>
      <c r="V403" s="6"/>
      <c r="W403" s="6"/>
      <c r="X403" s="6"/>
      <c r="Y403" s="6"/>
      <c r="Z403" s="6"/>
    </row>
    <row r="404" ht="12.0" customHeight="1">
      <c r="A404" s="6"/>
      <c r="B404" s="6"/>
      <c r="C404" s="6"/>
      <c r="D404" s="7"/>
      <c r="E404" s="6"/>
      <c r="F404" s="6"/>
      <c r="G404" s="6"/>
      <c r="H404" s="6"/>
      <c r="I404" s="6"/>
      <c r="J404" s="6"/>
      <c r="K404" s="6"/>
      <c r="L404" s="6"/>
      <c r="M404" s="6"/>
      <c r="N404" s="6"/>
      <c r="O404" s="6"/>
      <c r="P404" s="6"/>
      <c r="Q404" s="6"/>
      <c r="R404" s="6"/>
      <c r="S404" s="6"/>
      <c r="T404" s="6"/>
      <c r="U404" s="6"/>
      <c r="V404" s="6"/>
      <c r="W404" s="6"/>
      <c r="X404" s="6"/>
      <c r="Y404" s="6"/>
      <c r="Z404" s="6"/>
    </row>
    <row r="405" ht="12.0" customHeight="1">
      <c r="A405" s="6"/>
      <c r="B405" s="6"/>
      <c r="C405" s="6"/>
      <c r="D405" s="7"/>
      <c r="E405" s="6"/>
      <c r="F405" s="6"/>
      <c r="G405" s="6"/>
      <c r="H405" s="6"/>
      <c r="I405" s="6"/>
      <c r="J405" s="6"/>
      <c r="K405" s="6"/>
      <c r="L405" s="6"/>
      <c r="M405" s="6"/>
      <c r="N405" s="6"/>
      <c r="O405" s="6"/>
      <c r="P405" s="6"/>
      <c r="Q405" s="6"/>
      <c r="R405" s="6"/>
      <c r="S405" s="6"/>
      <c r="T405" s="6"/>
      <c r="U405" s="6"/>
      <c r="V405" s="6"/>
      <c r="W405" s="6"/>
      <c r="X405" s="6"/>
      <c r="Y405" s="6"/>
      <c r="Z405" s="6"/>
    </row>
    <row r="406" ht="12.0" customHeight="1">
      <c r="A406" s="6"/>
      <c r="B406" s="6"/>
      <c r="C406" s="6"/>
      <c r="D406" s="7"/>
      <c r="E406" s="6"/>
      <c r="F406" s="6"/>
      <c r="G406" s="6"/>
      <c r="H406" s="6"/>
      <c r="I406" s="6"/>
      <c r="J406" s="6"/>
      <c r="K406" s="6"/>
      <c r="L406" s="6"/>
      <c r="M406" s="6"/>
      <c r="N406" s="6"/>
      <c r="O406" s="6"/>
      <c r="P406" s="6"/>
      <c r="Q406" s="6"/>
      <c r="R406" s="6"/>
      <c r="S406" s="6"/>
      <c r="T406" s="6"/>
      <c r="U406" s="6"/>
      <c r="V406" s="6"/>
      <c r="W406" s="6"/>
      <c r="X406" s="6"/>
      <c r="Y406" s="6"/>
      <c r="Z406" s="6"/>
    </row>
    <row r="407" ht="12.0" customHeight="1">
      <c r="A407" s="6"/>
      <c r="B407" s="6"/>
      <c r="C407" s="6"/>
      <c r="D407" s="7"/>
      <c r="E407" s="6"/>
      <c r="F407" s="6"/>
      <c r="G407" s="6"/>
      <c r="H407" s="6"/>
      <c r="I407" s="6"/>
      <c r="J407" s="6"/>
      <c r="K407" s="6"/>
      <c r="L407" s="6"/>
      <c r="M407" s="6"/>
      <c r="N407" s="6"/>
      <c r="O407" s="6"/>
      <c r="P407" s="6"/>
      <c r="Q407" s="6"/>
      <c r="R407" s="6"/>
      <c r="S407" s="6"/>
      <c r="T407" s="6"/>
      <c r="U407" s="6"/>
      <c r="V407" s="6"/>
      <c r="W407" s="6"/>
      <c r="X407" s="6"/>
      <c r="Y407" s="6"/>
      <c r="Z407" s="6"/>
    </row>
    <row r="408" ht="12.0" customHeight="1">
      <c r="A408" s="6"/>
      <c r="B408" s="6"/>
      <c r="C408" s="6"/>
      <c r="D408" s="7"/>
      <c r="E408" s="6"/>
      <c r="F408" s="6"/>
      <c r="G408" s="6"/>
      <c r="H408" s="6"/>
      <c r="I408" s="6"/>
      <c r="J408" s="6"/>
      <c r="K408" s="6"/>
      <c r="L408" s="6"/>
      <c r="M408" s="6"/>
      <c r="N408" s="6"/>
      <c r="O408" s="6"/>
      <c r="P408" s="6"/>
      <c r="Q408" s="6"/>
      <c r="R408" s="6"/>
      <c r="S408" s="6"/>
      <c r="T408" s="6"/>
      <c r="U408" s="6"/>
      <c r="V408" s="6"/>
      <c r="W408" s="6"/>
      <c r="X408" s="6"/>
      <c r="Y408" s="6"/>
      <c r="Z408" s="6"/>
    </row>
    <row r="409" ht="12.0" customHeight="1">
      <c r="A409" s="6"/>
      <c r="B409" s="6"/>
      <c r="C409" s="6"/>
      <c r="D409" s="7"/>
      <c r="E409" s="6"/>
      <c r="F409" s="6"/>
      <c r="G409" s="6"/>
      <c r="H409" s="6"/>
      <c r="I409" s="6"/>
      <c r="J409" s="6"/>
      <c r="K409" s="6"/>
      <c r="L409" s="6"/>
      <c r="M409" s="6"/>
      <c r="N409" s="6"/>
      <c r="O409" s="6"/>
      <c r="P409" s="6"/>
      <c r="Q409" s="6"/>
      <c r="R409" s="6"/>
      <c r="S409" s="6"/>
      <c r="T409" s="6"/>
      <c r="U409" s="6"/>
      <c r="V409" s="6"/>
      <c r="W409" s="6"/>
      <c r="X409" s="6"/>
      <c r="Y409" s="6"/>
      <c r="Z409" s="6"/>
    </row>
    <row r="410" ht="12.0" customHeight="1">
      <c r="A410" s="6"/>
      <c r="B410" s="6"/>
      <c r="C410" s="6"/>
      <c r="D410" s="7"/>
      <c r="E410" s="6"/>
      <c r="F410" s="6"/>
      <c r="G410" s="6"/>
      <c r="H410" s="6"/>
      <c r="I410" s="6"/>
      <c r="J410" s="6"/>
      <c r="K410" s="6"/>
      <c r="L410" s="6"/>
      <c r="M410" s="6"/>
      <c r="N410" s="6"/>
      <c r="O410" s="6"/>
      <c r="P410" s="6"/>
      <c r="Q410" s="6"/>
      <c r="R410" s="6"/>
      <c r="S410" s="6"/>
      <c r="T410" s="6"/>
      <c r="U410" s="6"/>
      <c r="V410" s="6"/>
      <c r="W410" s="6"/>
      <c r="X410" s="6"/>
      <c r="Y410" s="6"/>
      <c r="Z410" s="6"/>
    </row>
    <row r="411" ht="12.0" customHeight="1">
      <c r="A411" s="6"/>
      <c r="B411" s="6"/>
      <c r="C411" s="6"/>
      <c r="D411" s="7"/>
      <c r="E411" s="6"/>
      <c r="F411" s="6"/>
      <c r="G411" s="6"/>
      <c r="H411" s="6"/>
      <c r="I411" s="6"/>
      <c r="J411" s="6"/>
      <c r="K411" s="6"/>
      <c r="L411" s="6"/>
      <c r="M411" s="6"/>
      <c r="N411" s="6"/>
      <c r="O411" s="6"/>
      <c r="P411" s="6"/>
      <c r="Q411" s="6"/>
      <c r="R411" s="6"/>
      <c r="S411" s="6"/>
      <c r="T411" s="6"/>
      <c r="U411" s="6"/>
      <c r="V411" s="6"/>
      <c r="W411" s="6"/>
      <c r="X411" s="6"/>
      <c r="Y411" s="6"/>
      <c r="Z411" s="6"/>
    </row>
    <row r="412" ht="12.0" customHeight="1">
      <c r="A412" s="6"/>
      <c r="B412" s="6"/>
      <c r="C412" s="6"/>
      <c r="D412" s="7"/>
      <c r="E412" s="6"/>
      <c r="F412" s="6"/>
      <c r="G412" s="6"/>
      <c r="H412" s="6"/>
      <c r="I412" s="6"/>
      <c r="J412" s="6"/>
      <c r="K412" s="6"/>
      <c r="L412" s="6"/>
      <c r="M412" s="6"/>
      <c r="N412" s="6"/>
      <c r="O412" s="6"/>
      <c r="P412" s="6"/>
      <c r="Q412" s="6"/>
      <c r="R412" s="6"/>
      <c r="S412" s="6"/>
      <c r="T412" s="6"/>
      <c r="U412" s="6"/>
      <c r="V412" s="6"/>
      <c r="W412" s="6"/>
      <c r="X412" s="6"/>
      <c r="Y412" s="6"/>
      <c r="Z412" s="6"/>
    </row>
    <row r="413" ht="12.0" customHeight="1">
      <c r="A413" s="6"/>
      <c r="B413" s="6"/>
      <c r="C413" s="6"/>
      <c r="D413" s="7"/>
      <c r="E413" s="6"/>
      <c r="F413" s="6"/>
      <c r="G413" s="6"/>
      <c r="H413" s="6"/>
      <c r="I413" s="6"/>
      <c r="J413" s="6"/>
      <c r="K413" s="6"/>
      <c r="L413" s="6"/>
      <c r="M413" s="6"/>
      <c r="N413" s="6"/>
      <c r="O413" s="6"/>
      <c r="P413" s="6"/>
      <c r="Q413" s="6"/>
      <c r="R413" s="6"/>
      <c r="S413" s="6"/>
      <c r="T413" s="6"/>
      <c r="U413" s="6"/>
      <c r="V413" s="6"/>
      <c r="W413" s="6"/>
      <c r="X413" s="6"/>
      <c r="Y413" s="6"/>
      <c r="Z413" s="6"/>
    </row>
    <row r="414" ht="12.0" customHeight="1">
      <c r="A414" s="6"/>
      <c r="B414" s="6"/>
      <c r="C414" s="6"/>
      <c r="D414" s="7"/>
      <c r="E414" s="6"/>
      <c r="F414" s="6"/>
      <c r="G414" s="6"/>
      <c r="H414" s="6"/>
      <c r="I414" s="6"/>
      <c r="J414" s="6"/>
      <c r="K414" s="6"/>
      <c r="L414" s="6"/>
      <c r="M414" s="6"/>
      <c r="N414" s="6"/>
      <c r="O414" s="6"/>
      <c r="P414" s="6"/>
      <c r="Q414" s="6"/>
      <c r="R414" s="6"/>
      <c r="S414" s="6"/>
      <c r="T414" s="6"/>
      <c r="U414" s="6"/>
      <c r="V414" s="6"/>
      <c r="W414" s="6"/>
      <c r="X414" s="6"/>
      <c r="Y414" s="6"/>
      <c r="Z414" s="6"/>
    </row>
    <row r="415" ht="12.0" customHeight="1">
      <c r="A415" s="6"/>
      <c r="B415" s="6"/>
      <c r="C415" s="6"/>
      <c r="D415" s="7"/>
      <c r="E415" s="6"/>
      <c r="F415" s="6"/>
      <c r="G415" s="6"/>
      <c r="H415" s="6"/>
      <c r="I415" s="6"/>
      <c r="J415" s="6"/>
      <c r="K415" s="6"/>
      <c r="L415" s="6"/>
      <c r="M415" s="6"/>
      <c r="N415" s="6"/>
      <c r="O415" s="6"/>
      <c r="P415" s="6"/>
      <c r="Q415" s="6"/>
      <c r="R415" s="6"/>
      <c r="S415" s="6"/>
      <c r="T415" s="6"/>
      <c r="U415" s="6"/>
      <c r="V415" s="6"/>
      <c r="W415" s="6"/>
      <c r="X415" s="6"/>
      <c r="Y415" s="6"/>
      <c r="Z415" s="6"/>
    </row>
    <row r="416" ht="12.0" customHeight="1">
      <c r="A416" s="6"/>
      <c r="B416" s="6"/>
      <c r="C416" s="6"/>
      <c r="D416" s="7"/>
      <c r="E416" s="6"/>
      <c r="F416" s="6"/>
      <c r="G416" s="6"/>
      <c r="H416" s="6"/>
      <c r="I416" s="6"/>
      <c r="J416" s="6"/>
      <c r="K416" s="6"/>
      <c r="L416" s="6"/>
      <c r="M416" s="6"/>
      <c r="N416" s="6"/>
      <c r="O416" s="6"/>
      <c r="P416" s="6"/>
      <c r="Q416" s="6"/>
      <c r="R416" s="6"/>
      <c r="S416" s="6"/>
      <c r="T416" s="6"/>
      <c r="U416" s="6"/>
      <c r="V416" s="6"/>
      <c r="W416" s="6"/>
      <c r="X416" s="6"/>
      <c r="Y416" s="6"/>
      <c r="Z416" s="6"/>
    </row>
    <row r="417" ht="12.0" customHeight="1">
      <c r="A417" s="6"/>
      <c r="B417" s="6"/>
      <c r="C417" s="6"/>
      <c r="D417" s="7"/>
      <c r="E417" s="6"/>
      <c r="F417" s="6"/>
      <c r="G417" s="6"/>
      <c r="H417" s="6"/>
      <c r="I417" s="6"/>
      <c r="J417" s="6"/>
      <c r="K417" s="6"/>
      <c r="L417" s="6"/>
      <c r="M417" s="6"/>
      <c r="N417" s="6"/>
      <c r="O417" s="6"/>
      <c r="P417" s="6"/>
      <c r="Q417" s="6"/>
      <c r="R417" s="6"/>
      <c r="S417" s="6"/>
      <c r="T417" s="6"/>
      <c r="U417" s="6"/>
      <c r="V417" s="6"/>
      <c r="W417" s="6"/>
      <c r="X417" s="6"/>
      <c r="Y417" s="6"/>
      <c r="Z417" s="6"/>
    </row>
    <row r="418" ht="12.0" customHeight="1">
      <c r="A418" s="6"/>
      <c r="B418" s="6"/>
      <c r="C418" s="6"/>
      <c r="D418" s="7"/>
      <c r="E418" s="6"/>
      <c r="F418" s="6"/>
      <c r="G418" s="6"/>
      <c r="H418" s="6"/>
      <c r="I418" s="6"/>
      <c r="J418" s="6"/>
      <c r="K418" s="6"/>
      <c r="L418" s="6"/>
      <c r="M418" s="6"/>
      <c r="N418" s="6"/>
      <c r="O418" s="6"/>
      <c r="P418" s="6"/>
      <c r="Q418" s="6"/>
      <c r="R418" s="6"/>
      <c r="S418" s="6"/>
      <c r="T418" s="6"/>
      <c r="U418" s="6"/>
      <c r="V418" s="6"/>
      <c r="W418" s="6"/>
      <c r="X418" s="6"/>
      <c r="Y418" s="6"/>
      <c r="Z418" s="6"/>
    </row>
    <row r="419" ht="12.0" customHeight="1">
      <c r="A419" s="6"/>
      <c r="B419" s="6"/>
      <c r="C419" s="6"/>
      <c r="D419" s="7"/>
      <c r="E419" s="6"/>
      <c r="F419" s="6"/>
      <c r="G419" s="6"/>
      <c r="H419" s="6"/>
      <c r="I419" s="6"/>
      <c r="J419" s="6"/>
      <c r="K419" s="6"/>
      <c r="L419" s="6"/>
      <c r="M419" s="6"/>
      <c r="N419" s="6"/>
      <c r="O419" s="6"/>
      <c r="P419" s="6"/>
      <c r="Q419" s="6"/>
      <c r="R419" s="6"/>
      <c r="S419" s="6"/>
      <c r="T419" s="6"/>
      <c r="U419" s="6"/>
      <c r="V419" s="6"/>
      <c r="W419" s="6"/>
      <c r="X419" s="6"/>
      <c r="Y419" s="6"/>
      <c r="Z419" s="6"/>
    </row>
    <row r="420" ht="12.0" customHeight="1">
      <c r="A420" s="6"/>
      <c r="B420" s="6"/>
      <c r="C420" s="6"/>
      <c r="D420" s="7"/>
      <c r="E420" s="6"/>
      <c r="F420" s="6"/>
      <c r="G420" s="6"/>
      <c r="H420" s="6"/>
      <c r="I420" s="6"/>
      <c r="J420" s="6"/>
      <c r="K420" s="6"/>
      <c r="L420" s="6"/>
      <c r="M420" s="6"/>
      <c r="N420" s="6"/>
      <c r="O420" s="6"/>
      <c r="P420" s="6"/>
      <c r="Q420" s="6"/>
      <c r="R420" s="6"/>
      <c r="S420" s="6"/>
      <c r="T420" s="6"/>
      <c r="U420" s="6"/>
      <c r="V420" s="6"/>
      <c r="W420" s="6"/>
      <c r="X420" s="6"/>
      <c r="Y420" s="6"/>
      <c r="Z420" s="6"/>
    </row>
    <row r="421" ht="12.0" customHeight="1">
      <c r="A421" s="6"/>
      <c r="B421" s="6"/>
      <c r="C421" s="6"/>
      <c r="D421" s="7"/>
      <c r="E421" s="6"/>
      <c r="F421" s="6"/>
      <c r="G421" s="6"/>
      <c r="H421" s="6"/>
      <c r="I421" s="6"/>
      <c r="J421" s="6"/>
      <c r="K421" s="6"/>
      <c r="L421" s="6"/>
      <c r="M421" s="6"/>
      <c r="N421" s="6"/>
      <c r="O421" s="6"/>
      <c r="P421" s="6"/>
      <c r="Q421" s="6"/>
      <c r="R421" s="6"/>
      <c r="S421" s="6"/>
      <c r="T421" s="6"/>
      <c r="U421" s="6"/>
      <c r="V421" s="6"/>
      <c r="W421" s="6"/>
      <c r="X421" s="6"/>
      <c r="Y421" s="6"/>
      <c r="Z421" s="6"/>
    </row>
    <row r="422" ht="12.0" customHeight="1">
      <c r="A422" s="6"/>
      <c r="B422" s="6"/>
      <c r="C422" s="6"/>
      <c r="D422" s="7"/>
      <c r="E422" s="6"/>
      <c r="F422" s="6"/>
      <c r="G422" s="6"/>
      <c r="H422" s="6"/>
      <c r="I422" s="6"/>
      <c r="J422" s="6"/>
      <c r="K422" s="6"/>
      <c r="L422" s="6"/>
      <c r="M422" s="6"/>
      <c r="N422" s="6"/>
      <c r="O422" s="6"/>
      <c r="P422" s="6"/>
      <c r="Q422" s="6"/>
      <c r="R422" s="6"/>
      <c r="S422" s="6"/>
      <c r="T422" s="6"/>
      <c r="U422" s="6"/>
      <c r="V422" s="6"/>
      <c r="W422" s="6"/>
      <c r="X422" s="6"/>
      <c r="Y422" s="6"/>
      <c r="Z422" s="6"/>
    </row>
    <row r="423" ht="12.0" customHeight="1">
      <c r="A423" s="6"/>
      <c r="B423" s="6"/>
      <c r="C423" s="6"/>
      <c r="D423" s="7"/>
      <c r="E423" s="6"/>
      <c r="F423" s="6"/>
      <c r="G423" s="6"/>
      <c r="H423" s="6"/>
      <c r="I423" s="6"/>
      <c r="J423" s="6"/>
      <c r="K423" s="6"/>
      <c r="L423" s="6"/>
      <c r="M423" s="6"/>
      <c r="N423" s="6"/>
      <c r="O423" s="6"/>
      <c r="P423" s="6"/>
      <c r="Q423" s="6"/>
      <c r="R423" s="6"/>
      <c r="S423" s="6"/>
      <c r="T423" s="6"/>
      <c r="U423" s="6"/>
      <c r="V423" s="6"/>
      <c r="W423" s="6"/>
      <c r="X423" s="6"/>
      <c r="Y423" s="6"/>
      <c r="Z423" s="6"/>
    </row>
    <row r="424" ht="12.0" customHeight="1">
      <c r="A424" s="6"/>
      <c r="B424" s="6"/>
      <c r="C424" s="6"/>
      <c r="D424" s="7"/>
      <c r="E424" s="6"/>
      <c r="F424" s="6"/>
      <c r="G424" s="6"/>
      <c r="H424" s="6"/>
      <c r="I424" s="6"/>
      <c r="J424" s="6"/>
      <c r="K424" s="6"/>
      <c r="L424" s="6"/>
      <c r="M424" s="6"/>
      <c r="N424" s="6"/>
      <c r="O424" s="6"/>
      <c r="P424" s="6"/>
      <c r="Q424" s="6"/>
      <c r="R424" s="6"/>
      <c r="S424" s="6"/>
      <c r="T424" s="6"/>
      <c r="U424" s="6"/>
      <c r="V424" s="6"/>
      <c r="W424" s="6"/>
      <c r="X424" s="6"/>
      <c r="Y424" s="6"/>
      <c r="Z424" s="6"/>
    </row>
    <row r="425" ht="12.0" customHeight="1">
      <c r="A425" s="6"/>
      <c r="B425" s="6"/>
      <c r="C425" s="6"/>
      <c r="D425" s="7"/>
      <c r="E425" s="6"/>
      <c r="F425" s="6"/>
      <c r="G425" s="6"/>
      <c r="H425" s="6"/>
      <c r="I425" s="6"/>
      <c r="J425" s="6"/>
      <c r="K425" s="6"/>
      <c r="L425" s="6"/>
      <c r="M425" s="6"/>
      <c r="N425" s="6"/>
      <c r="O425" s="6"/>
      <c r="P425" s="6"/>
      <c r="Q425" s="6"/>
      <c r="R425" s="6"/>
      <c r="S425" s="6"/>
      <c r="T425" s="6"/>
      <c r="U425" s="6"/>
      <c r="V425" s="6"/>
      <c r="W425" s="6"/>
      <c r="X425" s="6"/>
      <c r="Y425" s="6"/>
      <c r="Z425" s="6"/>
    </row>
    <row r="426" ht="12.0" customHeight="1">
      <c r="A426" s="6"/>
      <c r="B426" s="6"/>
      <c r="C426" s="6"/>
      <c r="D426" s="7"/>
      <c r="E426" s="6"/>
      <c r="F426" s="6"/>
      <c r="G426" s="6"/>
      <c r="H426" s="6"/>
      <c r="I426" s="6"/>
      <c r="J426" s="6"/>
      <c r="K426" s="6"/>
      <c r="L426" s="6"/>
      <c r="M426" s="6"/>
      <c r="N426" s="6"/>
      <c r="O426" s="6"/>
      <c r="P426" s="6"/>
      <c r="Q426" s="6"/>
      <c r="R426" s="6"/>
      <c r="S426" s="6"/>
      <c r="T426" s="6"/>
      <c r="U426" s="6"/>
      <c r="V426" s="6"/>
      <c r="W426" s="6"/>
      <c r="X426" s="6"/>
      <c r="Y426" s="6"/>
      <c r="Z426" s="6"/>
    </row>
    <row r="427" ht="12.0" customHeight="1">
      <c r="A427" s="6"/>
      <c r="B427" s="6"/>
      <c r="C427" s="6"/>
      <c r="D427" s="7"/>
      <c r="E427" s="6"/>
      <c r="F427" s="6"/>
      <c r="G427" s="6"/>
      <c r="H427" s="6"/>
      <c r="I427" s="6"/>
      <c r="J427" s="6"/>
      <c r="K427" s="6"/>
      <c r="L427" s="6"/>
      <c r="M427" s="6"/>
      <c r="N427" s="6"/>
      <c r="O427" s="6"/>
      <c r="P427" s="6"/>
      <c r="Q427" s="6"/>
      <c r="R427" s="6"/>
      <c r="S427" s="6"/>
      <c r="T427" s="6"/>
      <c r="U427" s="6"/>
      <c r="V427" s="6"/>
      <c r="W427" s="6"/>
      <c r="X427" s="6"/>
      <c r="Y427" s="6"/>
      <c r="Z427" s="6"/>
    </row>
    <row r="428" ht="12.0" customHeight="1">
      <c r="A428" s="6"/>
      <c r="B428" s="6"/>
      <c r="C428" s="6"/>
      <c r="D428" s="7"/>
      <c r="E428" s="6"/>
      <c r="F428" s="6"/>
      <c r="G428" s="6"/>
      <c r="H428" s="6"/>
      <c r="I428" s="6"/>
      <c r="J428" s="6"/>
      <c r="K428" s="6"/>
      <c r="L428" s="6"/>
      <c r="M428" s="6"/>
      <c r="N428" s="6"/>
      <c r="O428" s="6"/>
      <c r="P428" s="6"/>
      <c r="Q428" s="6"/>
      <c r="R428" s="6"/>
      <c r="S428" s="6"/>
      <c r="T428" s="6"/>
      <c r="U428" s="6"/>
      <c r="V428" s="6"/>
      <c r="W428" s="6"/>
      <c r="X428" s="6"/>
      <c r="Y428" s="6"/>
      <c r="Z428" s="6"/>
    </row>
    <row r="429" ht="12.0" customHeight="1">
      <c r="A429" s="6"/>
      <c r="B429" s="6"/>
      <c r="C429" s="6"/>
      <c r="D429" s="7"/>
      <c r="E429" s="6"/>
      <c r="F429" s="6"/>
      <c r="G429" s="6"/>
      <c r="H429" s="6"/>
      <c r="I429" s="6"/>
      <c r="J429" s="6"/>
      <c r="K429" s="6"/>
      <c r="L429" s="6"/>
      <c r="M429" s="6"/>
      <c r="N429" s="6"/>
      <c r="O429" s="6"/>
      <c r="P429" s="6"/>
      <c r="Q429" s="6"/>
      <c r="R429" s="6"/>
      <c r="S429" s="6"/>
      <c r="T429" s="6"/>
      <c r="U429" s="6"/>
      <c r="V429" s="6"/>
      <c r="W429" s="6"/>
      <c r="X429" s="6"/>
      <c r="Y429" s="6"/>
      <c r="Z429" s="6"/>
    </row>
    <row r="430" ht="12.0" customHeight="1">
      <c r="A430" s="6"/>
      <c r="B430" s="6"/>
      <c r="C430" s="6"/>
      <c r="D430" s="7"/>
      <c r="E430" s="6"/>
      <c r="F430" s="6"/>
      <c r="G430" s="6"/>
      <c r="H430" s="6"/>
      <c r="I430" s="6"/>
      <c r="J430" s="6"/>
      <c r="K430" s="6"/>
      <c r="L430" s="6"/>
      <c r="M430" s="6"/>
      <c r="N430" s="6"/>
      <c r="O430" s="6"/>
      <c r="P430" s="6"/>
      <c r="Q430" s="6"/>
      <c r="R430" s="6"/>
      <c r="S430" s="6"/>
      <c r="T430" s="6"/>
      <c r="U430" s="6"/>
      <c r="V430" s="6"/>
      <c r="W430" s="6"/>
      <c r="X430" s="6"/>
      <c r="Y430" s="6"/>
      <c r="Z430" s="6"/>
    </row>
    <row r="431" ht="12.0" customHeight="1">
      <c r="A431" s="6"/>
      <c r="B431" s="6"/>
      <c r="C431" s="6"/>
      <c r="D431" s="7"/>
      <c r="E431" s="6"/>
      <c r="F431" s="6"/>
      <c r="G431" s="6"/>
      <c r="H431" s="6"/>
      <c r="I431" s="6"/>
      <c r="J431" s="6"/>
      <c r="K431" s="6"/>
      <c r="L431" s="6"/>
      <c r="M431" s="6"/>
      <c r="N431" s="6"/>
      <c r="O431" s="6"/>
      <c r="P431" s="6"/>
      <c r="Q431" s="6"/>
      <c r="R431" s="6"/>
      <c r="S431" s="6"/>
      <c r="T431" s="6"/>
      <c r="U431" s="6"/>
      <c r="V431" s="6"/>
      <c r="W431" s="6"/>
      <c r="X431" s="6"/>
      <c r="Y431" s="6"/>
      <c r="Z431" s="6"/>
    </row>
    <row r="432" ht="12.0" customHeight="1">
      <c r="A432" s="6"/>
      <c r="B432" s="6"/>
      <c r="C432" s="6"/>
      <c r="D432" s="7"/>
      <c r="E432" s="6"/>
      <c r="F432" s="6"/>
      <c r="G432" s="6"/>
      <c r="H432" s="6"/>
      <c r="I432" s="6"/>
      <c r="J432" s="6"/>
      <c r="K432" s="6"/>
      <c r="L432" s="6"/>
      <c r="M432" s="6"/>
      <c r="N432" s="6"/>
      <c r="O432" s="6"/>
      <c r="P432" s="6"/>
      <c r="Q432" s="6"/>
      <c r="R432" s="6"/>
      <c r="S432" s="6"/>
      <c r="T432" s="6"/>
      <c r="U432" s="6"/>
      <c r="V432" s="6"/>
      <c r="W432" s="6"/>
      <c r="X432" s="6"/>
      <c r="Y432" s="6"/>
      <c r="Z432" s="6"/>
    </row>
    <row r="433" ht="12.0" customHeight="1">
      <c r="A433" s="6"/>
      <c r="B433" s="6"/>
      <c r="C433" s="6"/>
      <c r="D433" s="7"/>
      <c r="E433" s="6"/>
      <c r="F433" s="6"/>
      <c r="G433" s="6"/>
      <c r="H433" s="6"/>
      <c r="I433" s="6"/>
      <c r="J433" s="6"/>
      <c r="K433" s="6"/>
      <c r="L433" s="6"/>
      <c r="M433" s="6"/>
      <c r="N433" s="6"/>
      <c r="O433" s="6"/>
      <c r="P433" s="6"/>
      <c r="Q433" s="6"/>
      <c r="R433" s="6"/>
      <c r="S433" s="6"/>
      <c r="T433" s="6"/>
      <c r="U433" s="6"/>
      <c r="V433" s="6"/>
      <c r="W433" s="6"/>
      <c r="X433" s="6"/>
      <c r="Y433" s="6"/>
      <c r="Z433" s="6"/>
    </row>
    <row r="434" ht="12.0" customHeight="1">
      <c r="A434" s="6"/>
      <c r="B434" s="6"/>
      <c r="C434" s="6"/>
      <c r="D434" s="7"/>
      <c r="E434" s="6"/>
      <c r="F434" s="6"/>
      <c r="G434" s="6"/>
      <c r="H434" s="6"/>
      <c r="I434" s="6"/>
      <c r="J434" s="6"/>
      <c r="K434" s="6"/>
      <c r="L434" s="6"/>
      <c r="M434" s="6"/>
      <c r="N434" s="6"/>
      <c r="O434" s="6"/>
      <c r="P434" s="6"/>
      <c r="Q434" s="6"/>
      <c r="R434" s="6"/>
      <c r="S434" s="6"/>
      <c r="T434" s="6"/>
      <c r="U434" s="6"/>
      <c r="V434" s="6"/>
      <c r="W434" s="6"/>
      <c r="X434" s="6"/>
      <c r="Y434" s="6"/>
      <c r="Z434" s="6"/>
    </row>
    <row r="435" ht="12.0" customHeight="1">
      <c r="A435" s="6"/>
      <c r="B435" s="6"/>
      <c r="C435" s="6"/>
      <c r="D435" s="7"/>
      <c r="E435" s="6"/>
      <c r="F435" s="6"/>
      <c r="G435" s="6"/>
      <c r="H435" s="6"/>
      <c r="I435" s="6"/>
      <c r="J435" s="6"/>
      <c r="K435" s="6"/>
      <c r="L435" s="6"/>
      <c r="M435" s="6"/>
      <c r="N435" s="6"/>
      <c r="O435" s="6"/>
      <c r="P435" s="6"/>
      <c r="Q435" s="6"/>
      <c r="R435" s="6"/>
      <c r="S435" s="6"/>
      <c r="T435" s="6"/>
      <c r="U435" s="6"/>
      <c r="V435" s="6"/>
      <c r="W435" s="6"/>
      <c r="X435" s="6"/>
      <c r="Y435" s="6"/>
      <c r="Z435" s="6"/>
    </row>
    <row r="436" ht="12.0" customHeight="1">
      <c r="A436" s="6"/>
      <c r="B436" s="6"/>
      <c r="C436" s="6"/>
      <c r="D436" s="7"/>
      <c r="E436" s="6"/>
      <c r="F436" s="6"/>
      <c r="G436" s="6"/>
      <c r="H436" s="6"/>
      <c r="I436" s="6"/>
      <c r="J436" s="6"/>
      <c r="K436" s="6"/>
      <c r="L436" s="6"/>
      <c r="M436" s="6"/>
      <c r="N436" s="6"/>
      <c r="O436" s="6"/>
      <c r="P436" s="6"/>
      <c r="Q436" s="6"/>
      <c r="R436" s="6"/>
      <c r="S436" s="6"/>
      <c r="T436" s="6"/>
      <c r="U436" s="6"/>
      <c r="V436" s="6"/>
      <c r="W436" s="6"/>
      <c r="X436" s="6"/>
      <c r="Y436" s="6"/>
      <c r="Z436" s="6"/>
    </row>
    <row r="437" ht="12.0" customHeight="1">
      <c r="A437" s="6"/>
      <c r="B437" s="6"/>
      <c r="C437" s="6"/>
      <c r="D437" s="7"/>
      <c r="E437" s="6"/>
      <c r="F437" s="6"/>
      <c r="G437" s="6"/>
      <c r="H437" s="6"/>
      <c r="I437" s="6"/>
      <c r="J437" s="6"/>
      <c r="K437" s="6"/>
      <c r="L437" s="6"/>
      <c r="M437" s="6"/>
      <c r="N437" s="6"/>
      <c r="O437" s="6"/>
      <c r="P437" s="6"/>
      <c r="Q437" s="6"/>
      <c r="R437" s="6"/>
      <c r="S437" s="6"/>
      <c r="T437" s="6"/>
      <c r="U437" s="6"/>
      <c r="V437" s="6"/>
      <c r="W437" s="6"/>
      <c r="X437" s="6"/>
      <c r="Y437" s="6"/>
      <c r="Z437" s="6"/>
    </row>
    <row r="438" ht="12.0" customHeight="1">
      <c r="A438" s="6"/>
      <c r="B438" s="6"/>
      <c r="C438" s="6"/>
      <c r="D438" s="7"/>
      <c r="E438" s="6"/>
      <c r="F438" s="6"/>
      <c r="G438" s="6"/>
      <c r="H438" s="6"/>
      <c r="I438" s="6"/>
      <c r="J438" s="6"/>
      <c r="K438" s="6"/>
      <c r="L438" s="6"/>
      <c r="M438" s="6"/>
      <c r="N438" s="6"/>
      <c r="O438" s="6"/>
      <c r="P438" s="6"/>
      <c r="Q438" s="6"/>
      <c r="R438" s="6"/>
      <c r="S438" s="6"/>
      <c r="T438" s="6"/>
      <c r="U438" s="6"/>
      <c r="V438" s="6"/>
      <c r="W438" s="6"/>
      <c r="X438" s="6"/>
      <c r="Y438" s="6"/>
      <c r="Z438" s="6"/>
    </row>
    <row r="439" ht="12.0" customHeight="1">
      <c r="A439" s="6"/>
      <c r="B439" s="6"/>
      <c r="C439" s="6"/>
      <c r="D439" s="7"/>
      <c r="E439" s="6"/>
      <c r="F439" s="6"/>
      <c r="G439" s="6"/>
      <c r="H439" s="6"/>
      <c r="I439" s="6"/>
      <c r="J439" s="6"/>
      <c r="K439" s="6"/>
      <c r="L439" s="6"/>
      <c r="M439" s="6"/>
      <c r="N439" s="6"/>
      <c r="O439" s="6"/>
      <c r="P439" s="6"/>
      <c r="Q439" s="6"/>
      <c r="R439" s="6"/>
      <c r="S439" s="6"/>
      <c r="T439" s="6"/>
      <c r="U439" s="6"/>
      <c r="V439" s="6"/>
      <c r="W439" s="6"/>
      <c r="X439" s="6"/>
      <c r="Y439" s="6"/>
      <c r="Z439" s="6"/>
    </row>
    <row r="440" ht="12.0" customHeight="1">
      <c r="A440" s="6"/>
      <c r="B440" s="6"/>
      <c r="C440" s="6"/>
      <c r="D440" s="7"/>
      <c r="E440" s="6"/>
      <c r="F440" s="6"/>
      <c r="G440" s="6"/>
      <c r="H440" s="6"/>
      <c r="I440" s="6"/>
      <c r="J440" s="6"/>
      <c r="K440" s="6"/>
      <c r="L440" s="6"/>
      <c r="M440" s="6"/>
      <c r="N440" s="6"/>
      <c r="O440" s="6"/>
      <c r="P440" s="6"/>
      <c r="Q440" s="6"/>
      <c r="R440" s="6"/>
      <c r="S440" s="6"/>
      <c r="T440" s="6"/>
      <c r="U440" s="6"/>
      <c r="V440" s="6"/>
      <c r="W440" s="6"/>
      <c r="X440" s="6"/>
      <c r="Y440" s="6"/>
      <c r="Z440" s="6"/>
    </row>
    <row r="441" ht="12.0" customHeight="1">
      <c r="A441" s="6"/>
      <c r="B441" s="6"/>
      <c r="C441" s="6"/>
      <c r="D441" s="7"/>
      <c r="E441" s="6"/>
      <c r="F441" s="6"/>
      <c r="G441" s="6"/>
      <c r="H441" s="6"/>
      <c r="I441" s="6"/>
      <c r="J441" s="6"/>
      <c r="K441" s="6"/>
      <c r="L441" s="6"/>
      <c r="M441" s="6"/>
      <c r="N441" s="6"/>
      <c r="O441" s="6"/>
      <c r="P441" s="6"/>
      <c r="Q441" s="6"/>
      <c r="R441" s="6"/>
      <c r="S441" s="6"/>
      <c r="T441" s="6"/>
      <c r="U441" s="6"/>
      <c r="V441" s="6"/>
      <c r="W441" s="6"/>
      <c r="X441" s="6"/>
      <c r="Y441" s="6"/>
      <c r="Z441" s="6"/>
    </row>
    <row r="442" ht="12.0" customHeight="1">
      <c r="A442" s="6"/>
      <c r="B442" s="6"/>
      <c r="C442" s="6"/>
      <c r="D442" s="7"/>
      <c r="E442" s="6"/>
      <c r="F442" s="6"/>
      <c r="G442" s="6"/>
      <c r="H442" s="6"/>
      <c r="I442" s="6"/>
      <c r="J442" s="6"/>
      <c r="K442" s="6"/>
      <c r="L442" s="6"/>
      <c r="M442" s="6"/>
      <c r="N442" s="6"/>
      <c r="O442" s="6"/>
      <c r="P442" s="6"/>
      <c r="Q442" s="6"/>
      <c r="R442" s="6"/>
      <c r="S442" s="6"/>
      <c r="T442" s="6"/>
      <c r="U442" s="6"/>
      <c r="V442" s="6"/>
      <c r="W442" s="6"/>
      <c r="X442" s="6"/>
      <c r="Y442" s="6"/>
      <c r="Z442" s="6"/>
    </row>
    <row r="443" ht="12.0" customHeight="1">
      <c r="A443" s="6"/>
      <c r="B443" s="6"/>
      <c r="C443" s="6"/>
      <c r="D443" s="7"/>
      <c r="E443" s="6"/>
      <c r="F443" s="6"/>
      <c r="G443" s="6"/>
      <c r="H443" s="6"/>
      <c r="I443" s="6"/>
      <c r="J443" s="6"/>
      <c r="K443" s="6"/>
      <c r="L443" s="6"/>
      <c r="M443" s="6"/>
      <c r="N443" s="6"/>
      <c r="O443" s="6"/>
      <c r="P443" s="6"/>
      <c r="Q443" s="6"/>
      <c r="R443" s="6"/>
      <c r="S443" s="6"/>
      <c r="T443" s="6"/>
      <c r="U443" s="6"/>
      <c r="V443" s="6"/>
      <c r="W443" s="6"/>
      <c r="X443" s="6"/>
      <c r="Y443" s="6"/>
      <c r="Z443" s="6"/>
    </row>
    <row r="444" ht="12.0" customHeight="1">
      <c r="A444" s="6"/>
      <c r="B444" s="6"/>
      <c r="C444" s="6"/>
      <c r="D444" s="7"/>
      <c r="E444" s="6"/>
      <c r="F444" s="6"/>
      <c r="G444" s="6"/>
      <c r="H444" s="6"/>
      <c r="I444" s="6"/>
      <c r="J444" s="6"/>
      <c r="K444" s="6"/>
      <c r="L444" s="6"/>
      <c r="M444" s="6"/>
      <c r="N444" s="6"/>
      <c r="O444" s="6"/>
      <c r="P444" s="6"/>
      <c r="Q444" s="6"/>
      <c r="R444" s="6"/>
      <c r="S444" s="6"/>
      <c r="T444" s="6"/>
      <c r="U444" s="6"/>
      <c r="V444" s="6"/>
      <c r="W444" s="6"/>
      <c r="X444" s="6"/>
      <c r="Y444" s="6"/>
      <c r="Z444" s="6"/>
    </row>
    <row r="445" ht="12.0" customHeight="1">
      <c r="A445" s="6"/>
      <c r="B445" s="6"/>
      <c r="C445" s="6"/>
      <c r="D445" s="7"/>
      <c r="E445" s="6"/>
      <c r="F445" s="6"/>
      <c r="G445" s="6"/>
      <c r="H445" s="6"/>
      <c r="I445" s="6"/>
      <c r="J445" s="6"/>
      <c r="K445" s="6"/>
      <c r="L445" s="6"/>
      <c r="M445" s="6"/>
      <c r="N445" s="6"/>
      <c r="O445" s="6"/>
      <c r="P445" s="6"/>
      <c r="Q445" s="6"/>
      <c r="R445" s="6"/>
      <c r="S445" s="6"/>
      <c r="T445" s="6"/>
      <c r="U445" s="6"/>
      <c r="V445" s="6"/>
      <c r="W445" s="6"/>
      <c r="X445" s="6"/>
      <c r="Y445" s="6"/>
      <c r="Z445" s="6"/>
    </row>
    <row r="446" ht="12.0" customHeight="1">
      <c r="A446" s="6"/>
      <c r="B446" s="6"/>
      <c r="C446" s="6"/>
      <c r="D446" s="7"/>
      <c r="E446" s="6"/>
      <c r="F446" s="6"/>
      <c r="G446" s="6"/>
      <c r="H446" s="6"/>
      <c r="I446" s="6"/>
      <c r="J446" s="6"/>
      <c r="K446" s="6"/>
      <c r="L446" s="6"/>
      <c r="M446" s="6"/>
      <c r="N446" s="6"/>
      <c r="O446" s="6"/>
      <c r="P446" s="6"/>
      <c r="Q446" s="6"/>
      <c r="R446" s="6"/>
      <c r="S446" s="6"/>
      <c r="T446" s="6"/>
      <c r="U446" s="6"/>
      <c r="V446" s="6"/>
      <c r="W446" s="6"/>
      <c r="X446" s="6"/>
      <c r="Y446" s="6"/>
      <c r="Z446" s="6"/>
    </row>
    <row r="447" ht="12.0" customHeight="1">
      <c r="A447" s="6"/>
      <c r="B447" s="6"/>
      <c r="C447" s="6"/>
      <c r="D447" s="7"/>
      <c r="E447" s="6"/>
      <c r="F447" s="6"/>
      <c r="G447" s="6"/>
      <c r="H447" s="6"/>
      <c r="I447" s="6"/>
      <c r="J447" s="6"/>
      <c r="K447" s="6"/>
      <c r="L447" s="6"/>
      <c r="M447" s="6"/>
      <c r="N447" s="6"/>
      <c r="O447" s="6"/>
      <c r="P447" s="6"/>
      <c r="Q447" s="6"/>
      <c r="R447" s="6"/>
      <c r="S447" s="6"/>
      <c r="T447" s="6"/>
      <c r="U447" s="6"/>
      <c r="V447" s="6"/>
      <c r="W447" s="6"/>
      <c r="X447" s="6"/>
      <c r="Y447" s="6"/>
      <c r="Z447" s="6"/>
    </row>
    <row r="448" ht="12.0" customHeight="1">
      <c r="A448" s="6"/>
      <c r="B448" s="6"/>
      <c r="C448" s="6"/>
      <c r="D448" s="7"/>
      <c r="E448" s="6"/>
      <c r="F448" s="6"/>
      <c r="G448" s="6"/>
      <c r="H448" s="6"/>
      <c r="I448" s="6"/>
      <c r="J448" s="6"/>
      <c r="K448" s="6"/>
      <c r="L448" s="6"/>
      <c r="M448" s="6"/>
      <c r="N448" s="6"/>
      <c r="O448" s="6"/>
      <c r="P448" s="6"/>
      <c r="Q448" s="6"/>
      <c r="R448" s="6"/>
      <c r="S448" s="6"/>
      <c r="T448" s="6"/>
      <c r="U448" s="6"/>
      <c r="V448" s="6"/>
      <c r="W448" s="6"/>
      <c r="X448" s="6"/>
      <c r="Y448" s="6"/>
      <c r="Z448" s="6"/>
    </row>
    <row r="449" ht="12.0" customHeight="1">
      <c r="A449" s="6"/>
      <c r="B449" s="6"/>
      <c r="C449" s="6"/>
      <c r="D449" s="7"/>
      <c r="E449" s="6"/>
      <c r="F449" s="6"/>
      <c r="G449" s="6"/>
      <c r="H449" s="6"/>
      <c r="I449" s="6"/>
      <c r="J449" s="6"/>
      <c r="K449" s="6"/>
      <c r="L449" s="6"/>
      <c r="M449" s="6"/>
      <c r="N449" s="6"/>
      <c r="O449" s="6"/>
      <c r="P449" s="6"/>
      <c r="Q449" s="6"/>
      <c r="R449" s="6"/>
      <c r="S449" s="6"/>
      <c r="T449" s="6"/>
      <c r="U449" s="6"/>
      <c r="V449" s="6"/>
      <c r="W449" s="6"/>
      <c r="X449" s="6"/>
      <c r="Y449" s="6"/>
      <c r="Z449" s="6"/>
    </row>
    <row r="450" ht="12.0" customHeight="1">
      <c r="A450" s="6"/>
      <c r="B450" s="6"/>
      <c r="C450" s="6"/>
      <c r="D450" s="7"/>
      <c r="E450" s="6"/>
      <c r="F450" s="6"/>
      <c r="G450" s="6"/>
      <c r="H450" s="6"/>
      <c r="I450" s="6"/>
      <c r="J450" s="6"/>
      <c r="K450" s="6"/>
      <c r="L450" s="6"/>
      <c r="M450" s="6"/>
      <c r="N450" s="6"/>
      <c r="O450" s="6"/>
      <c r="P450" s="6"/>
      <c r="Q450" s="6"/>
      <c r="R450" s="6"/>
      <c r="S450" s="6"/>
      <c r="T450" s="6"/>
      <c r="U450" s="6"/>
      <c r="V450" s="6"/>
      <c r="W450" s="6"/>
      <c r="X450" s="6"/>
      <c r="Y450" s="6"/>
      <c r="Z450" s="6"/>
    </row>
    <row r="451" ht="12.0" customHeight="1">
      <c r="A451" s="6"/>
      <c r="B451" s="6"/>
      <c r="C451" s="6"/>
      <c r="D451" s="7"/>
      <c r="E451" s="6"/>
      <c r="F451" s="6"/>
      <c r="G451" s="6"/>
      <c r="H451" s="6"/>
      <c r="I451" s="6"/>
      <c r="J451" s="6"/>
      <c r="K451" s="6"/>
      <c r="L451" s="6"/>
      <c r="M451" s="6"/>
      <c r="N451" s="6"/>
      <c r="O451" s="6"/>
      <c r="P451" s="6"/>
      <c r="Q451" s="6"/>
      <c r="R451" s="6"/>
      <c r="S451" s="6"/>
      <c r="T451" s="6"/>
      <c r="U451" s="6"/>
      <c r="V451" s="6"/>
      <c r="W451" s="6"/>
      <c r="X451" s="6"/>
      <c r="Y451" s="6"/>
      <c r="Z451" s="6"/>
    </row>
    <row r="452" ht="12.0" customHeight="1">
      <c r="A452" s="6"/>
      <c r="B452" s="6"/>
      <c r="C452" s="6"/>
      <c r="D452" s="7"/>
      <c r="E452" s="6"/>
      <c r="F452" s="6"/>
      <c r="G452" s="6"/>
      <c r="H452" s="6"/>
      <c r="I452" s="6"/>
      <c r="J452" s="6"/>
      <c r="K452" s="6"/>
      <c r="L452" s="6"/>
      <c r="M452" s="6"/>
      <c r="N452" s="6"/>
      <c r="O452" s="6"/>
      <c r="P452" s="6"/>
      <c r="Q452" s="6"/>
      <c r="R452" s="6"/>
      <c r="S452" s="6"/>
      <c r="T452" s="6"/>
      <c r="U452" s="6"/>
      <c r="V452" s="6"/>
      <c r="W452" s="6"/>
      <c r="X452" s="6"/>
      <c r="Y452" s="6"/>
      <c r="Z452" s="6"/>
    </row>
    <row r="453" ht="12.0" customHeight="1">
      <c r="A453" s="6"/>
      <c r="B453" s="6"/>
      <c r="C453" s="6"/>
      <c r="D453" s="7"/>
      <c r="E453" s="6"/>
      <c r="F453" s="6"/>
      <c r="G453" s="6"/>
      <c r="H453" s="6"/>
      <c r="I453" s="6"/>
      <c r="J453" s="6"/>
      <c r="K453" s="6"/>
      <c r="L453" s="6"/>
      <c r="M453" s="6"/>
      <c r="N453" s="6"/>
      <c r="O453" s="6"/>
      <c r="P453" s="6"/>
      <c r="Q453" s="6"/>
      <c r="R453" s="6"/>
      <c r="S453" s="6"/>
      <c r="T453" s="6"/>
      <c r="U453" s="6"/>
      <c r="V453" s="6"/>
      <c r="W453" s="6"/>
      <c r="X453" s="6"/>
      <c r="Y453" s="6"/>
      <c r="Z453" s="6"/>
    </row>
    <row r="454" ht="12.0" customHeight="1">
      <c r="A454" s="6"/>
      <c r="B454" s="6"/>
      <c r="C454" s="6"/>
      <c r="D454" s="7"/>
      <c r="E454" s="6"/>
      <c r="F454" s="6"/>
      <c r="G454" s="6"/>
      <c r="H454" s="6"/>
      <c r="I454" s="6"/>
      <c r="J454" s="6"/>
      <c r="K454" s="6"/>
      <c r="L454" s="6"/>
      <c r="M454" s="6"/>
      <c r="N454" s="6"/>
      <c r="O454" s="6"/>
      <c r="P454" s="6"/>
      <c r="Q454" s="6"/>
      <c r="R454" s="6"/>
      <c r="S454" s="6"/>
      <c r="T454" s="6"/>
      <c r="U454" s="6"/>
      <c r="V454" s="6"/>
      <c r="W454" s="6"/>
      <c r="X454" s="6"/>
      <c r="Y454" s="6"/>
      <c r="Z454" s="6"/>
    </row>
    <row r="455" ht="12.0" customHeight="1">
      <c r="A455" s="6"/>
      <c r="B455" s="6"/>
      <c r="C455" s="6"/>
      <c r="D455" s="7"/>
      <c r="E455" s="6"/>
      <c r="F455" s="6"/>
      <c r="G455" s="6"/>
      <c r="H455" s="6"/>
      <c r="I455" s="6"/>
      <c r="J455" s="6"/>
      <c r="K455" s="6"/>
      <c r="L455" s="6"/>
      <c r="M455" s="6"/>
      <c r="N455" s="6"/>
      <c r="O455" s="6"/>
      <c r="P455" s="6"/>
      <c r="Q455" s="6"/>
      <c r="R455" s="6"/>
      <c r="S455" s="6"/>
      <c r="T455" s="6"/>
      <c r="U455" s="6"/>
      <c r="V455" s="6"/>
      <c r="W455" s="6"/>
      <c r="X455" s="6"/>
      <c r="Y455" s="6"/>
      <c r="Z455" s="6"/>
    </row>
    <row r="456" ht="12.0" customHeight="1">
      <c r="A456" s="6"/>
      <c r="B456" s="6"/>
      <c r="C456" s="6"/>
      <c r="D456" s="7"/>
      <c r="E456" s="6"/>
      <c r="F456" s="6"/>
      <c r="G456" s="6"/>
      <c r="H456" s="6"/>
      <c r="I456" s="6"/>
      <c r="J456" s="6"/>
      <c r="K456" s="6"/>
      <c r="L456" s="6"/>
      <c r="M456" s="6"/>
      <c r="N456" s="6"/>
      <c r="O456" s="6"/>
      <c r="P456" s="6"/>
      <c r="Q456" s="6"/>
      <c r="R456" s="6"/>
      <c r="S456" s="6"/>
      <c r="T456" s="6"/>
      <c r="U456" s="6"/>
      <c r="V456" s="6"/>
      <c r="W456" s="6"/>
      <c r="X456" s="6"/>
      <c r="Y456" s="6"/>
      <c r="Z456" s="6"/>
    </row>
    <row r="457" ht="12.0" customHeight="1">
      <c r="A457" s="6"/>
      <c r="B457" s="6"/>
      <c r="C457" s="6"/>
      <c r="D457" s="7"/>
      <c r="E457" s="6"/>
      <c r="F457" s="6"/>
      <c r="G457" s="6"/>
      <c r="H457" s="6"/>
      <c r="I457" s="6"/>
      <c r="J457" s="6"/>
      <c r="K457" s="6"/>
      <c r="L457" s="6"/>
      <c r="M457" s="6"/>
      <c r="N457" s="6"/>
      <c r="O457" s="6"/>
      <c r="P457" s="6"/>
      <c r="Q457" s="6"/>
      <c r="R457" s="6"/>
      <c r="S457" s="6"/>
      <c r="T457" s="6"/>
      <c r="U457" s="6"/>
      <c r="V457" s="6"/>
      <c r="W457" s="6"/>
      <c r="X457" s="6"/>
      <c r="Y457" s="6"/>
      <c r="Z457" s="6"/>
    </row>
    <row r="458" ht="12.0" customHeight="1">
      <c r="A458" s="6"/>
      <c r="B458" s="6"/>
      <c r="C458" s="6"/>
      <c r="D458" s="7"/>
      <c r="E458" s="6"/>
      <c r="F458" s="6"/>
      <c r="G458" s="6"/>
      <c r="H458" s="6"/>
      <c r="I458" s="6"/>
      <c r="J458" s="6"/>
      <c r="K458" s="6"/>
      <c r="L458" s="6"/>
      <c r="M458" s="6"/>
      <c r="N458" s="6"/>
      <c r="O458" s="6"/>
      <c r="P458" s="6"/>
      <c r="Q458" s="6"/>
      <c r="R458" s="6"/>
      <c r="S458" s="6"/>
      <c r="T458" s="6"/>
      <c r="U458" s="6"/>
      <c r="V458" s="6"/>
      <c r="W458" s="6"/>
      <c r="X458" s="6"/>
      <c r="Y458" s="6"/>
      <c r="Z458" s="6"/>
    </row>
    <row r="459" ht="12.0" customHeight="1">
      <c r="A459" s="6"/>
      <c r="B459" s="6"/>
      <c r="C459" s="6"/>
      <c r="D459" s="7"/>
      <c r="E459" s="6"/>
      <c r="F459" s="6"/>
      <c r="G459" s="6"/>
      <c r="H459" s="6"/>
      <c r="I459" s="6"/>
      <c r="J459" s="6"/>
      <c r="K459" s="6"/>
      <c r="L459" s="6"/>
      <c r="M459" s="6"/>
      <c r="N459" s="6"/>
      <c r="O459" s="6"/>
      <c r="P459" s="6"/>
      <c r="Q459" s="6"/>
      <c r="R459" s="6"/>
      <c r="S459" s="6"/>
      <c r="T459" s="6"/>
      <c r="U459" s="6"/>
      <c r="V459" s="6"/>
      <c r="W459" s="6"/>
      <c r="X459" s="6"/>
      <c r="Y459" s="6"/>
      <c r="Z459" s="6"/>
    </row>
    <row r="460" ht="12.0" customHeight="1">
      <c r="A460" s="6"/>
      <c r="B460" s="6"/>
      <c r="C460" s="6"/>
      <c r="D460" s="7"/>
      <c r="E460" s="6"/>
      <c r="F460" s="6"/>
      <c r="G460" s="6"/>
      <c r="H460" s="6"/>
      <c r="I460" s="6"/>
      <c r="J460" s="6"/>
      <c r="K460" s="6"/>
      <c r="L460" s="6"/>
      <c r="M460" s="6"/>
      <c r="N460" s="6"/>
      <c r="O460" s="6"/>
      <c r="P460" s="6"/>
      <c r="Q460" s="6"/>
      <c r="R460" s="6"/>
      <c r="S460" s="6"/>
      <c r="T460" s="6"/>
      <c r="U460" s="6"/>
      <c r="V460" s="6"/>
      <c r="W460" s="6"/>
      <c r="X460" s="6"/>
      <c r="Y460" s="6"/>
      <c r="Z460" s="6"/>
    </row>
    <row r="461" ht="12.0" customHeight="1">
      <c r="A461" s="6"/>
      <c r="B461" s="6"/>
      <c r="C461" s="6"/>
      <c r="D461" s="7"/>
      <c r="E461" s="6"/>
      <c r="F461" s="6"/>
      <c r="G461" s="6"/>
      <c r="H461" s="6"/>
      <c r="I461" s="6"/>
      <c r="J461" s="6"/>
      <c r="K461" s="6"/>
      <c r="L461" s="6"/>
      <c r="M461" s="6"/>
      <c r="N461" s="6"/>
      <c r="O461" s="6"/>
      <c r="P461" s="6"/>
      <c r="Q461" s="6"/>
      <c r="R461" s="6"/>
      <c r="S461" s="6"/>
      <c r="T461" s="6"/>
      <c r="U461" s="6"/>
      <c r="V461" s="6"/>
      <c r="W461" s="6"/>
      <c r="X461" s="6"/>
      <c r="Y461" s="6"/>
      <c r="Z461" s="6"/>
    </row>
    <row r="462" ht="12.0" customHeight="1">
      <c r="A462" s="6"/>
      <c r="B462" s="6"/>
      <c r="C462" s="6"/>
      <c r="D462" s="7"/>
      <c r="E462" s="6"/>
      <c r="F462" s="6"/>
      <c r="G462" s="6"/>
      <c r="H462" s="6"/>
      <c r="I462" s="6"/>
      <c r="J462" s="6"/>
      <c r="K462" s="6"/>
      <c r="L462" s="6"/>
      <c r="M462" s="6"/>
      <c r="N462" s="6"/>
      <c r="O462" s="6"/>
      <c r="P462" s="6"/>
      <c r="Q462" s="6"/>
      <c r="R462" s="6"/>
      <c r="S462" s="6"/>
      <c r="T462" s="6"/>
      <c r="U462" s="6"/>
      <c r="V462" s="6"/>
      <c r="W462" s="6"/>
      <c r="X462" s="6"/>
      <c r="Y462" s="6"/>
      <c r="Z462" s="6"/>
    </row>
    <row r="463" ht="12.0" customHeight="1">
      <c r="A463" s="6"/>
      <c r="B463" s="6"/>
      <c r="C463" s="6"/>
      <c r="D463" s="7"/>
      <c r="E463" s="6"/>
      <c r="F463" s="6"/>
      <c r="G463" s="6"/>
      <c r="H463" s="6"/>
      <c r="I463" s="6"/>
      <c r="J463" s="6"/>
      <c r="K463" s="6"/>
      <c r="L463" s="6"/>
      <c r="M463" s="6"/>
      <c r="N463" s="6"/>
      <c r="O463" s="6"/>
      <c r="P463" s="6"/>
      <c r="Q463" s="6"/>
      <c r="R463" s="6"/>
      <c r="S463" s="6"/>
      <c r="T463" s="6"/>
      <c r="U463" s="6"/>
      <c r="V463" s="6"/>
      <c r="W463" s="6"/>
      <c r="X463" s="6"/>
      <c r="Y463" s="6"/>
      <c r="Z463" s="6"/>
    </row>
    <row r="464" ht="12.0" customHeight="1">
      <c r="A464" s="6"/>
      <c r="B464" s="6"/>
      <c r="C464" s="6"/>
      <c r="D464" s="7"/>
      <c r="E464" s="6"/>
      <c r="F464" s="6"/>
      <c r="G464" s="6"/>
      <c r="H464" s="6"/>
      <c r="I464" s="6"/>
      <c r="J464" s="6"/>
      <c r="K464" s="6"/>
      <c r="L464" s="6"/>
      <c r="M464" s="6"/>
      <c r="N464" s="6"/>
      <c r="O464" s="6"/>
      <c r="P464" s="6"/>
      <c r="Q464" s="6"/>
      <c r="R464" s="6"/>
      <c r="S464" s="6"/>
      <c r="T464" s="6"/>
      <c r="U464" s="6"/>
      <c r="V464" s="6"/>
      <c r="W464" s="6"/>
      <c r="X464" s="6"/>
      <c r="Y464" s="6"/>
      <c r="Z464" s="6"/>
    </row>
    <row r="465" ht="12.0" customHeight="1">
      <c r="A465" s="6"/>
      <c r="B465" s="6"/>
      <c r="C465" s="6"/>
      <c r="D465" s="7"/>
      <c r="E465" s="6"/>
      <c r="F465" s="6"/>
      <c r="G465" s="6"/>
      <c r="H465" s="6"/>
      <c r="I465" s="6"/>
      <c r="J465" s="6"/>
      <c r="K465" s="6"/>
      <c r="L465" s="6"/>
      <c r="M465" s="6"/>
      <c r="N465" s="6"/>
      <c r="O465" s="6"/>
      <c r="P465" s="6"/>
      <c r="Q465" s="6"/>
      <c r="R465" s="6"/>
      <c r="S465" s="6"/>
      <c r="T465" s="6"/>
      <c r="U465" s="6"/>
      <c r="V465" s="6"/>
      <c r="W465" s="6"/>
      <c r="X465" s="6"/>
      <c r="Y465" s="6"/>
      <c r="Z465" s="6"/>
    </row>
    <row r="466" ht="12.0" customHeight="1">
      <c r="A466" s="6"/>
      <c r="B466" s="6"/>
      <c r="C466" s="6"/>
      <c r="D466" s="7"/>
      <c r="E466" s="6"/>
      <c r="F466" s="6"/>
      <c r="G466" s="6"/>
      <c r="H466" s="6"/>
      <c r="I466" s="6"/>
      <c r="J466" s="6"/>
      <c r="K466" s="6"/>
      <c r="L466" s="6"/>
      <c r="M466" s="6"/>
      <c r="N466" s="6"/>
      <c r="O466" s="6"/>
      <c r="P466" s="6"/>
      <c r="Q466" s="6"/>
      <c r="R466" s="6"/>
      <c r="S466" s="6"/>
      <c r="T466" s="6"/>
      <c r="U466" s="6"/>
      <c r="V466" s="6"/>
      <c r="W466" s="6"/>
      <c r="X466" s="6"/>
      <c r="Y466" s="6"/>
      <c r="Z466" s="6"/>
    </row>
    <row r="467" ht="12.0" customHeight="1">
      <c r="A467" s="6"/>
      <c r="B467" s="6"/>
      <c r="C467" s="6"/>
      <c r="D467" s="7"/>
      <c r="E467" s="6"/>
      <c r="F467" s="6"/>
      <c r="G467" s="6"/>
      <c r="H467" s="6"/>
      <c r="I467" s="6"/>
      <c r="J467" s="6"/>
      <c r="K467" s="6"/>
      <c r="L467" s="6"/>
      <c r="M467" s="6"/>
      <c r="N467" s="6"/>
      <c r="O467" s="6"/>
      <c r="P467" s="6"/>
      <c r="Q467" s="6"/>
      <c r="R467" s="6"/>
      <c r="S467" s="6"/>
      <c r="T467" s="6"/>
      <c r="U467" s="6"/>
      <c r="V467" s="6"/>
      <c r="W467" s="6"/>
      <c r="X467" s="6"/>
      <c r="Y467" s="6"/>
      <c r="Z467" s="6"/>
    </row>
    <row r="468" ht="12.0" customHeight="1">
      <c r="A468" s="6"/>
      <c r="B468" s="6"/>
      <c r="C468" s="6"/>
      <c r="D468" s="7"/>
      <c r="E468" s="6"/>
      <c r="F468" s="6"/>
      <c r="G468" s="6"/>
      <c r="H468" s="6"/>
      <c r="I468" s="6"/>
      <c r="J468" s="6"/>
      <c r="K468" s="6"/>
      <c r="L468" s="6"/>
      <c r="M468" s="6"/>
      <c r="N468" s="6"/>
      <c r="O468" s="6"/>
      <c r="P468" s="6"/>
      <c r="Q468" s="6"/>
      <c r="R468" s="6"/>
      <c r="S468" s="6"/>
      <c r="T468" s="6"/>
      <c r="U468" s="6"/>
      <c r="V468" s="6"/>
      <c r="W468" s="6"/>
      <c r="X468" s="6"/>
      <c r="Y468" s="6"/>
      <c r="Z468" s="6"/>
    </row>
    <row r="469" ht="12.0" customHeight="1">
      <c r="A469" s="6"/>
      <c r="B469" s="6"/>
      <c r="C469" s="6"/>
      <c r="D469" s="7"/>
      <c r="E469" s="6"/>
      <c r="F469" s="6"/>
      <c r="G469" s="6"/>
      <c r="H469" s="6"/>
      <c r="I469" s="6"/>
      <c r="J469" s="6"/>
      <c r="K469" s="6"/>
      <c r="L469" s="6"/>
      <c r="M469" s="6"/>
      <c r="N469" s="6"/>
      <c r="O469" s="6"/>
      <c r="P469" s="6"/>
      <c r="Q469" s="6"/>
      <c r="R469" s="6"/>
      <c r="S469" s="6"/>
      <c r="T469" s="6"/>
      <c r="U469" s="6"/>
      <c r="V469" s="6"/>
      <c r="W469" s="6"/>
      <c r="X469" s="6"/>
      <c r="Y469" s="6"/>
      <c r="Z469" s="6"/>
    </row>
    <row r="470" ht="12.0" customHeight="1">
      <c r="A470" s="6"/>
      <c r="B470" s="6"/>
      <c r="C470" s="6"/>
      <c r="D470" s="7"/>
      <c r="E470" s="6"/>
      <c r="F470" s="6"/>
      <c r="G470" s="6"/>
      <c r="H470" s="6"/>
      <c r="I470" s="6"/>
      <c r="J470" s="6"/>
      <c r="K470" s="6"/>
      <c r="L470" s="6"/>
      <c r="M470" s="6"/>
      <c r="N470" s="6"/>
      <c r="O470" s="6"/>
      <c r="P470" s="6"/>
      <c r="Q470" s="6"/>
      <c r="R470" s="6"/>
      <c r="S470" s="6"/>
      <c r="T470" s="6"/>
      <c r="U470" s="6"/>
      <c r="V470" s="6"/>
      <c r="W470" s="6"/>
      <c r="X470" s="6"/>
      <c r="Y470" s="6"/>
      <c r="Z470" s="6"/>
    </row>
    <row r="471" ht="12.0" customHeight="1">
      <c r="A471" s="6"/>
      <c r="B471" s="6"/>
      <c r="C471" s="6"/>
      <c r="D471" s="7"/>
      <c r="E471" s="6"/>
      <c r="F471" s="6"/>
      <c r="G471" s="6"/>
      <c r="H471" s="6"/>
      <c r="I471" s="6"/>
      <c r="J471" s="6"/>
      <c r="K471" s="6"/>
      <c r="L471" s="6"/>
      <c r="M471" s="6"/>
      <c r="N471" s="6"/>
      <c r="O471" s="6"/>
      <c r="P471" s="6"/>
      <c r="Q471" s="6"/>
      <c r="R471" s="6"/>
      <c r="S471" s="6"/>
      <c r="T471" s="6"/>
      <c r="U471" s="6"/>
      <c r="V471" s="6"/>
      <c r="W471" s="6"/>
      <c r="X471" s="6"/>
      <c r="Y471" s="6"/>
      <c r="Z471" s="6"/>
    </row>
    <row r="472" ht="12.0" customHeight="1">
      <c r="A472" s="6"/>
      <c r="B472" s="6"/>
      <c r="C472" s="6"/>
      <c r="D472" s="7"/>
      <c r="E472" s="6"/>
      <c r="F472" s="6"/>
      <c r="G472" s="6"/>
      <c r="H472" s="6"/>
      <c r="I472" s="6"/>
      <c r="J472" s="6"/>
      <c r="K472" s="6"/>
      <c r="L472" s="6"/>
      <c r="M472" s="6"/>
      <c r="N472" s="6"/>
      <c r="O472" s="6"/>
      <c r="P472" s="6"/>
      <c r="Q472" s="6"/>
      <c r="R472" s="6"/>
      <c r="S472" s="6"/>
      <c r="T472" s="6"/>
      <c r="U472" s="6"/>
      <c r="V472" s="6"/>
      <c r="W472" s="6"/>
      <c r="X472" s="6"/>
      <c r="Y472" s="6"/>
      <c r="Z472" s="6"/>
    </row>
    <row r="473" ht="12.0" customHeight="1">
      <c r="A473" s="6"/>
      <c r="B473" s="6"/>
      <c r="C473" s="6"/>
      <c r="D473" s="7"/>
      <c r="E473" s="6"/>
      <c r="F473" s="6"/>
      <c r="G473" s="6"/>
      <c r="H473" s="6"/>
      <c r="I473" s="6"/>
      <c r="J473" s="6"/>
      <c r="K473" s="6"/>
      <c r="L473" s="6"/>
      <c r="M473" s="6"/>
      <c r="N473" s="6"/>
      <c r="O473" s="6"/>
      <c r="P473" s="6"/>
      <c r="Q473" s="6"/>
      <c r="R473" s="6"/>
      <c r="S473" s="6"/>
      <c r="T473" s="6"/>
      <c r="U473" s="6"/>
      <c r="V473" s="6"/>
      <c r="W473" s="6"/>
      <c r="X473" s="6"/>
      <c r="Y473" s="6"/>
      <c r="Z473" s="6"/>
    </row>
    <row r="474" ht="12.0" customHeight="1">
      <c r="A474" s="6"/>
      <c r="B474" s="6"/>
      <c r="C474" s="6"/>
      <c r="D474" s="7"/>
      <c r="E474" s="6"/>
      <c r="F474" s="6"/>
      <c r="G474" s="6"/>
      <c r="H474" s="6"/>
      <c r="I474" s="6"/>
      <c r="J474" s="6"/>
      <c r="K474" s="6"/>
      <c r="L474" s="6"/>
      <c r="M474" s="6"/>
      <c r="N474" s="6"/>
      <c r="O474" s="6"/>
      <c r="P474" s="6"/>
      <c r="Q474" s="6"/>
      <c r="R474" s="6"/>
      <c r="S474" s="6"/>
      <c r="T474" s="6"/>
      <c r="U474" s="6"/>
      <c r="V474" s="6"/>
      <c r="W474" s="6"/>
      <c r="X474" s="6"/>
      <c r="Y474" s="6"/>
      <c r="Z474" s="6"/>
    </row>
    <row r="475" ht="12.0" customHeight="1">
      <c r="A475" s="6"/>
      <c r="B475" s="6"/>
      <c r="C475" s="6"/>
      <c r="D475" s="7"/>
      <c r="E475" s="6"/>
      <c r="F475" s="6"/>
      <c r="G475" s="6"/>
      <c r="H475" s="6"/>
      <c r="I475" s="6"/>
      <c r="J475" s="6"/>
      <c r="K475" s="6"/>
      <c r="L475" s="6"/>
      <c r="M475" s="6"/>
      <c r="N475" s="6"/>
      <c r="O475" s="6"/>
      <c r="P475" s="6"/>
      <c r="Q475" s="6"/>
      <c r="R475" s="6"/>
      <c r="S475" s="6"/>
      <c r="T475" s="6"/>
      <c r="U475" s="6"/>
      <c r="V475" s="6"/>
      <c r="W475" s="6"/>
      <c r="X475" s="6"/>
      <c r="Y475" s="6"/>
      <c r="Z475" s="6"/>
    </row>
    <row r="476" ht="12.0" customHeight="1">
      <c r="A476" s="6"/>
      <c r="B476" s="6"/>
      <c r="C476" s="6"/>
      <c r="D476" s="7"/>
      <c r="E476" s="6"/>
      <c r="F476" s="6"/>
      <c r="G476" s="6"/>
      <c r="H476" s="6"/>
      <c r="I476" s="6"/>
      <c r="J476" s="6"/>
      <c r="K476" s="6"/>
      <c r="L476" s="6"/>
      <c r="M476" s="6"/>
      <c r="N476" s="6"/>
      <c r="O476" s="6"/>
      <c r="P476" s="6"/>
      <c r="Q476" s="6"/>
      <c r="R476" s="6"/>
      <c r="S476" s="6"/>
      <c r="T476" s="6"/>
      <c r="U476" s="6"/>
      <c r="V476" s="6"/>
      <c r="W476" s="6"/>
      <c r="X476" s="6"/>
      <c r="Y476" s="6"/>
      <c r="Z476" s="6"/>
    </row>
    <row r="477" ht="12.0" customHeight="1">
      <c r="A477" s="6"/>
      <c r="B477" s="6"/>
      <c r="C477" s="6"/>
      <c r="D477" s="7"/>
      <c r="E477" s="6"/>
      <c r="F477" s="6"/>
      <c r="G477" s="6"/>
      <c r="H477" s="6"/>
      <c r="I477" s="6"/>
      <c r="J477" s="6"/>
      <c r="K477" s="6"/>
      <c r="L477" s="6"/>
      <c r="M477" s="6"/>
      <c r="N477" s="6"/>
      <c r="O477" s="6"/>
      <c r="P477" s="6"/>
      <c r="Q477" s="6"/>
      <c r="R477" s="6"/>
      <c r="S477" s="6"/>
      <c r="T477" s="6"/>
      <c r="U477" s="6"/>
      <c r="V477" s="6"/>
      <c r="W477" s="6"/>
      <c r="X477" s="6"/>
      <c r="Y477" s="6"/>
      <c r="Z477" s="6"/>
    </row>
    <row r="478" ht="12.0" customHeight="1">
      <c r="A478" s="6"/>
      <c r="B478" s="6"/>
      <c r="C478" s="6"/>
      <c r="D478" s="7"/>
      <c r="E478" s="6"/>
      <c r="F478" s="6"/>
      <c r="G478" s="6"/>
      <c r="H478" s="6"/>
      <c r="I478" s="6"/>
      <c r="J478" s="6"/>
      <c r="K478" s="6"/>
      <c r="L478" s="6"/>
      <c r="M478" s="6"/>
      <c r="N478" s="6"/>
      <c r="O478" s="6"/>
      <c r="P478" s="6"/>
      <c r="Q478" s="6"/>
      <c r="R478" s="6"/>
      <c r="S478" s="6"/>
      <c r="T478" s="6"/>
      <c r="U478" s="6"/>
      <c r="V478" s="6"/>
      <c r="W478" s="6"/>
      <c r="X478" s="6"/>
      <c r="Y478" s="6"/>
      <c r="Z478" s="6"/>
    </row>
    <row r="479" ht="12.0" customHeight="1">
      <c r="A479" s="6"/>
      <c r="B479" s="6"/>
      <c r="C479" s="6"/>
      <c r="D479" s="7"/>
      <c r="E479" s="6"/>
      <c r="F479" s="6"/>
      <c r="G479" s="6"/>
      <c r="H479" s="6"/>
      <c r="I479" s="6"/>
      <c r="J479" s="6"/>
      <c r="K479" s="6"/>
      <c r="L479" s="6"/>
      <c r="M479" s="6"/>
      <c r="N479" s="6"/>
      <c r="O479" s="6"/>
      <c r="P479" s="6"/>
      <c r="Q479" s="6"/>
      <c r="R479" s="6"/>
      <c r="S479" s="6"/>
      <c r="T479" s="6"/>
      <c r="U479" s="6"/>
      <c r="V479" s="6"/>
      <c r="W479" s="6"/>
      <c r="X479" s="6"/>
      <c r="Y479" s="6"/>
      <c r="Z479" s="6"/>
    </row>
    <row r="480" ht="12.0" customHeight="1">
      <c r="A480" s="6"/>
      <c r="B480" s="6"/>
      <c r="C480" s="6"/>
      <c r="D480" s="7"/>
      <c r="E480" s="6"/>
      <c r="F480" s="6"/>
      <c r="G480" s="6"/>
      <c r="H480" s="6"/>
      <c r="I480" s="6"/>
      <c r="J480" s="6"/>
      <c r="K480" s="6"/>
      <c r="L480" s="6"/>
      <c r="M480" s="6"/>
      <c r="N480" s="6"/>
      <c r="O480" s="6"/>
      <c r="P480" s="6"/>
      <c r="Q480" s="6"/>
      <c r="R480" s="6"/>
      <c r="S480" s="6"/>
      <c r="T480" s="6"/>
      <c r="U480" s="6"/>
      <c r="V480" s="6"/>
      <c r="W480" s="6"/>
      <c r="X480" s="6"/>
      <c r="Y480" s="6"/>
      <c r="Z480" s="6"/>
    </row>
    <row r="481" ht="12.0" customHeight="1">
      <c r="A481" s="6"/>
      <c r="B481" s="6"/>
      <c r="C481" s="6"/>
      <c r="D481" s="7"/>
      <c r="E481" s="6"/>
      <c r="F481" s="6"/>
      <c r="G481" s="6"/>
      <c r="H481" s="6"/>
      <c r="I481" s="6"/>
      <c r="J481" s="6"/>
      <c r="K481" s="6"/>
      <c r="L481" s="6"/>
      <c r="M481" s="6"/>
      <c r="N481" s="6"/>
      <c r="O481" s="6"/>
      <c r="P481" s="6"/>
      <c r="Q481" s="6"/>
      <c r="R481" s="6"/>
      <c r="S481" s="6"/>
      <c r="T481" s="6"/>
      <c r="U481" s="6"/>
      <c r="V481" s="6"/>
      <c r="W481" s="6"/>
      <c r="X481" s="6"/>
      <c r="Y481" s="6"/>
      <c r="Z481" s="6"/>
    </row>
    <row r="482" ht="12.0" customHeight="1">
      <c r="A482" s="6"/>
      <c r="B482" s="6"/>
      <c r="C482" s="6"/>
      <c r="D482" s="7"/>
      <c r="E482" s="6"/>
      <c r="F482" s="6"/>
      <c r="G482" s="6"/>
      <c r="H482" s="6"/>
      <c r="I482" s="6"/>
      <c r="J482" s="6"/>
      <c r="K482" s="6"/>
      <c r="L482" s="6"/>
      <c r="M482" s="6"/>
      <c r="N482" s="6"/>
      <c r="O482" s="6"/>
      <c r="P482" s="6"/>
      <c r="Q482" s="6"/>
      <c r="R482" s="6"/>
      <c r="S482" s="6"/>
      <c r="T482" s="6"/>
      <c r="U482" s="6"/>
      <c r="V482" s="6"/>
      <c r="W482" s="6"/>
      <c r="X482" s="6"/>
      <c r="Y482" s="6"/>
      <c r="Z482" s="6"/>
    </row>
    <row r="483" ht="12.0" customHeight="1">
      <c r="A483" s="6"/>
      <c r="B483" s="6"/>
      <c r="C483" s="6"/>
      <c r="D483" s="7"/>
      <c r="E483" s="6"/>
      <c r="F483" s="6"/>
      <c r="G483" s="6"/>
      <c r="H483" s="6"/>
      <c r="I483" s="6"/>
      <c r="J483" s="6"/>
      <c r="K483" s="6"/>
      <c r="L483" s="6"/>
      <c r="M483" s="6"/>
      <c r="N483" s="6"/>
      <c r="O483" s="6"/>
      <c r="P483" s="6"/>
      <c r="Q483" s="6"/>
      <c r="R483" s="6"/>
      <c r="S483" s="6"/>
      <c r="T483" s="6"/>
      <c r="U483" s="6"/>
      <c r="V483" s="6"/>
      <c r="W483" s="6"/>
      <c r="X483" s="6"/>
      <c r="Y483" s="6"/>
      <c r="Z483" s="6"/>
    </row>
    <row r="484" ht="12.0" customHeight="1">
      <c r="A484" s="6"/>
      <c r="B484" s="6"/>
      <c r="C484" s="6"/>
      <c r="D484" s="7"/>
      <c r="E484" s="6"/>
      <c r="F484" s="6"/>
      <c r="G484" s="6"/>
      <c r="H484" s="6"/>
      <c r="I484" s="6"/>
      <c r="J484" s="6"/>
      <c r="K484" s="6"/>
      <c r="L484" s="6"/>
      <c r="M484" s="6"/>
      <c r="N484" s="6"/>
      <c r="O484" s="6"/>
      <c r="P484" s="6"/>
      <c r="Q484" s="6"/>
      <c r="R484" s="6"/>
      <c r="S484" s="6"/>
      <c r="T484" s="6"/>
      <c r="U484" s="6"/>
      <c r="V484" s="6"/>
      <c r="W484" s="6"/>
      <c r="X484" s="6"/>
      <c r="Y484" s="6"/>
      <c r="Z484" s="6"/>
    </row>
    <row r="485" ht="12.0" customHeight="1">
      <c r="A485" s="6"/>
      <c r="B485" s="6"/>
      <c r="C485" s="6"/>
      <c r="D485" s="7"/>
      <c r="E485" s="6"/>
      <c r="F485" s="6"/>
      <c r="G485" s="6"/>
      <c r="H485" s="6"/>
      <c r="I485" s="6"/>
      <c r="J485" s="6"/>
      <c r="K485" s="6"/>
      <c r="L485" s="6"/>
      <c r="M485" s="6"/>
      <c r="N485" s="6"/>
      <c r="O485" s="6"/>
      <c r="P485" s="6"/>
      <c r="Q485" s="6"/>
      <c r="R485" s="6"/>
      <c r="S485" s="6"/>
      <c r="T485" s="6"/>
      <c r="U485" s="6"/>
      <c r="V485" s="6"/>
      <c r="W485" s="6"/>
      <c r="X485" s="6"/>
      <c r="Y485" s="6"/>
      <c r="Z485" s="6"/>
    </row>
    <row r="486" ht="12.0" customHeight="1">
      <c r="A486" s="6"/>
      <c r="B486" s="6"/>
      <c r="C486" s="6"/>
      <c r="D486" s="7"/>
      <c r="E486" s="6"/>
      <c r="F486" s="6"/>
      <c r="G486" s="6"/>
      <c r="H486" s="6"/>
      <c r="I486" s="6"/>
      <c r="J486" s="6"/>
      <c r="K486" s="6"/>
      <c r="L486" s="6"/>
      <c r="M486" s="6"/>
      <c r="N486" s="6"/>
      <c r="O486" s="6"/>
      <c r="P486" s="6"/>
      <c r="Q486" s="6"/>
      <c r="R486" s="6"/>
      <c r="S486" s="6"/>
      <c r="T486" s="6"/>
      <c r="U486" s="6"/>
      <c r="V486" s="6"/>
      <c r="W486" s="6"/>
      <c r="X486" s="6"/>
      <c r="Y486" s="6"/>
      <c r="Z486" s="6"/>
    </row>
    <row r="487" ht="12.0" customHeight="1">
      <c r="A487" s="6"/>
      <c r="B487" s="6"/>
      <c r="C487" s="6"/>
      <c r="D487" s="7"/>
      <c r="E487" s="6"/>
      <c r="F487" s="6"/>
      <c r="G487" s="6"/>
      <c r="H487" s="6"/>
      <c r="I487" s="6"/>
      <c r="J487" s="6"/>
      <c r="K487" s="6"/>
      <c r="L487" s="6"/>
      <c r="M487" s="6"/>
      <c r="N487" s="6"/>
      <c r="O487" s="6"/>
      <c r="P487" s="6"/>
      <c r="Q487" s="6"/>
      <c r="R487" s="6"/>
      <c r="S487" s="6"/>
      <c r="T487" s="6"/>
      <c r="U487" s="6"/>
      <c r="V487" s="6"/>
      <c r="W487" s="6"/>
      <c r="X487" s="6"/>
      <c r="Y487" s="6"/>
      <c r="Z487" s="6"/>
    </row>
    <row r="488" ht="12.0" customHeight="1">
      <c r="A488" s="6"/>
      <c r="B488" s="6"/>
      <c r="C488" s="6"/>
      <c r="D488" s="7"/>
      <c r="E488" s="6"/>
      <c r="F488" s="6"/>
      <c r="G488" s="6"/>
      <c r="H488" s="6"/>
      <c r="I488" s="6"/>
      <c r="J488" s="6"/>
      <c r="K488" s="6"/>
      <c r="L488" s="6"/>
      <c r="M488" s="6"/>
      <c r="N488" s="6"/>
      <c r="O488" s="6"/>
      <c r="P488" s="6"/>
      <c r="Q488" s="6"/>
      <c r="R488" s="6"/>
      <c r="S488" s="6"/>
      <c r="T488" s="6"/>
      <c r="U488" s="6"/>
      <c r="V488" s="6"/>
      <c r="W488" s="6"/>
      <c r="X488" s="6"/>
      <c r="Y488" s="6"/>
      <c r="Z488" s="6"/>
    </row>
    <row r="489" ht="12.0" customHeight="1">
      <c r="A489" s="6"/>
      <c r="B489" s="6"/>
      <c r="C489" s="6"/>
      <c r="D489" s="7"/>
      <c r="E489" s="6"/>
      <c r="F489" s="6"/>
      <c r="G489" s="6"/>
      <c r="H489" s="6"/>
      <c r="I489" s="6"/>
      <c r="J489" s="6"/>
      <c r="K489" s="6"/>
      <c r="L489" s="6"/>
      <c r="M489" s="6"/>
      <c r="N489" s="6"/>
      <c r="O489" s="6"/>
      <c r="P489" s="6"/>
      <c r="Q489" s="6"/>
      <c r="R489" s="6"/>
      <c r="S489" s="6"/>
      <c r="T489" s="6"/>
      <c r="U489" s="6"/>
      <c r="V489" s="6"/>
      <c r="W489" s="6"/>
      <c r="X489" s="6"/>
      <c r="Y489" s="6"/>
      <c r="Z489" s="6"/>
    </row>
    <row r="490" ht="12.0" customHeight="1">
      <c r="A490" s="6"/>
      <c r="B490" s="6"/>
      <c r="C490" s="6"/>
      <c r="D490" s="7"/>
      <c r="E490" s="6"/>
      <c r="F490" s="6"/>
      <c r="G490" s="6"/>
      <c r="H490" s="6"/>
      <c r="I490" s="6"/>
      <c r="J490" s="6"/>
      <c r="K490" s="6"/>
      <c r="L490" s="6"/>
      <c r="M490" s="6"/>
      <c r="N490" s="6"/>
      <c r="O490" s="6"/>
      <c r="P490" s="6"/>
      <c r="Q490" s="6"/>
      <c r="R490" s="6"/>
      <c r="S490" s="6"/>
      <c r="T490" s="6"/>
      <c r="U490" s="6"/>
      <c r="V490" s="6"/>
      <c r="W490" s="6"/>
      <c r="X490" s="6"/>
      <c r="Y490" s="6"/>
      <c r="Z490" s="6"/>
    </row>
    <row r="491" ht="12.0" customHeight="1">
      <c r="A491" s="6"/>
      <c r="B491" s="6"/>
      <c r="C491" s="6"/>
      <c r="D491" s="7"/>
      <c r="E491" s="6"/>
      <c r="F491" s="6"/>
      <c r="G491" s="6"/>
      <c r="H491" s="6"/>
      <c r="I491" s="6"/>
      <c r="J491" s="6"/>
      <c r="K491" s="6"/>
      <c r="L491" s="6"/>
      <c r="M491" s="6"/>
      <c r="N491" s="6"/>
      <c r="O491" s="6"/>
      <c r="P491" s="6"/>
      <c r="Q491" s="6"/>
      <c r="R491" s="6"/>
      <c r="S491" s="6"/>
      <c r="T491" s="6"/>
      <c r="U491" s="6"/>
      <c r="V491" s="6"/>
      <c r="W491" s="6"/>
      <c r="X491" s="6"/>
      <c r="Y491" s="6"/>
      <c r="Z491" s="6"/>
    </row>
    <row r="492" ht="12.0" customHeight="1">
      <c r="A492" s="6"/>
      <c r="B492" s="6"/>
      <c r="C492" s="6"/>
      <c r="D492" s="7"/>
      <c r="E492" s="6"/>
      <c r="F492" s="6"/>
      <c r="G492" s="6"/>
      <c r="H492" s="6"/>
      <c r="I492" s="6"/>
      <c r="J492" s="6"/>
      <c r="K492" s="6"/>
      <c r="L492" s="6"/>
      <c r="M492" s="6"/>
      <c r="N492" s="6"/>
      <c r="O492" s="6"/>
      <c r="P492" s="6"/>
      <c r="Q492" s="6"/>
      <c r="R492" s="6"/>
      <c r="S492" s="6"/>
      <c r="T492" s="6"/>
      <c r="U492" s="6"/>
      <c r="V492" s="6"/>
      <c r="W492" s="6"/>
      <c r="X492" s="6"/>
      <c r="Y492" s="6"/>
      <c r="Z492" s="6"/>
    </row>
    <row r="493" ht="12.0" customHeight="1">
      <c r="A493" s="6"/>
      <c r="B493" s="6"/>
      <c r="C493" s="6"/>
      <c r="D493" s="7"/>
      <c r="E493" s="6"/>
      <c r="F493" s="6"/>
      <c r="G493" s="6"/>
      <c r="H493" s="6"/>
      <c r="I493" s="6"/>
      <c r="J493" s="6"/>
      <c r="K493" s="6"/>
      <c r="L493" s="6"/>
      <c r="M493" s="6"/>
      <c r="N493" s="6"/>
      <c r="O493" s="6"/>
      <c r="P493" s="6"/>
      <c r="Q493" s="6"/>
      <c r="R493" s="6"/>
      <c r="S493" s="6"/>
      <c r="T493" s="6"/>
      <c r="U493" s="6"/>
      <c r="V493" s="6"/>
      <c r="W493" s="6"/>
      <c r="X493" s="6"/>
      <c r="Y493" s="6"/>
      <c r="Z493" s="6"/>
    </row>
    <row r="494" ht="12.0" customHeight="1">
      <c r="A494" s="6"/>
      <c r="B494" s="6"/>
      <c r="C494" s="6"/>
      <c r="D494" s="7"/>
      <c r="E494" s="6"/>
      <c r="F494" s="6"/>
      <c r="G494" s="6"/>
      <c r="H494" s="6"/>
      <c r="I494" s="6"/>
      <c r="J494" s="6"/>
      <c r="K494" s="6"/>
      <c r="L494" s="6"/>
      <c r="M494" s="6"/>
      <c r="N494" s="6"/>
      <c r="O494" s="6"/>
      <c r="P494" s="6"/>
      <c r="Q494" s="6"/>
      <c r="R494" s="6"/>
      <c r="S494" s="6"/>
      <c r="T494" s="6"/>
      <c r="U494" s="6"/>
      <c r="V494" s="6"/>
      <c r="W494" s="6"/>
      <c r="X494" s="6"/>
      <c r="Y494" s="6"/>
      <c r="Z494" s="6"/>
    </row>
    <row r="495" ht="12.0" customHeight="1">
      <c r="A495" s="6"/>
      <c r="B495" s="6"/>
      <c r="C495" s="6"/>
      <c r="D495" s="7"/>
      <c r="E495" s="6"/>
      <c r="F495" s="6"/>
      <c r="G495" s="6"/>
      <c r="H495" s="6"/>
      <c r="I495" s="6"/>
      <c r="J495" s="6"/>
      <c r="K495" s="6"/>
      <c r="L495" s="6"/>
      <c r="M495" s="6"/>
      <c r="N495" s="6"/>
      <c r="O495" s="6"/>
      <c r="P495" s="6"/>
      <c r="Q495" s="6"/>
      <c r="R495" s="6"/>
      <c r="S495" s="6"/>
      <c r="T495" s="6"/>
      <c r="U495" s="6"/>
      <c r="V495" s="6"/>
      <c r="W495" s="6"/>
      <c r="X495" s="6"/>
      <c r="Y495" s="6"/>
      <c r="Z495" s="6"/>
    </row>
    <row r="496" ht="12.0" customHeight="1">
      <c r="A496" s="6"/>
      <c r="B496" s="6"/>
      <c r="C496" s="6"/>
      <c r="D496" s="7"/>
      <c r="E496" s="6"/>
      <c r="F496" s="6"/>
      <c r="G496" s="6"/>
      <c r="H496" s="6"/>
      <c r="I496" s="6"/>
      <c r="J496" s="6"/>
      <c r="K496" s="6"/>
      <c r="L496" s="6"/>
      <c r="M496" s="6"/>
      <c r="N496" s="6"/>
      <c r="O496" s="6"/>
      <c r="P496" s="6"/>
      <c r="Q496" s="6"/>
      <c r="R496" s="6"/>
      <c r="S496" s="6"/>
      <c r="T496" s="6"/>
      <c r="U496" s="6"/>
      <c r="V496" s="6"/>
      <c r="W496" s="6"/>
      <c r="X496" s="6"/>
      <c r="Y496" s="6"/>
      <c r="Z496" s="6"/>
    </row>
    <row r="497" ht="12.0" customHeight="1">
      <c r="A497" s="6"/>
      <c r="B497" s="6"/>
      <c r="C497" s="6"/>
      <c r="D497" s="7"/>
      <c r="E497" s="6"/>
      <c r="F497" s="6"/>
      <c r="G497" s="6"/>
      <c r="H497" s="6"/>
      <c r="I497" s="6"/>
      <c r="J497" s="6"/>
      <c r="K497" s="6"/>
      <c r="L497" s="6"/>
      <c r="M497" s="6"/>
      <c r="N497" s="6"/>
      <c r="O497" s="6"/>
      <c r="P497" s="6"/>
      <c r="Q497" s="6"/>
      <c r="R497" s="6"/>
      <c r="S497" s="6"/>
      <c r="T497" s="6"/>
      <c r="U497" s="6"/>
      <c r="V497" s="6"/>
      <c r="W497" s="6"/>
      <c r="X497" s="6"/>
      <c r="Y497" s="6"/>
      <c r="Z497" s="6"/>
    </row>
    <row r="498" ht="12.0" customHeight="1">
      <c r="A498" s="6"/>
      <c r="B498" s="6"/>
      <c r="C498" s="6"/>
      <c r="D498" s="7"/>
      <c r="E498" s="6"/>
      <c r="F498" s="6"/>
      <c r="G498" s="6"/>
      <c r="H498" s="6"/>
      <c r="I498" s="6"/>
      <c r="J498" s="6"/>
      <c r="K498" s="6"/>
      <c r="L498" s="6"/>
      <c r="M498" s="6"/>
      <c r="N498" s="6"/>
      <c r="O498" s="6"/>
      <c r="P498" s="6"/>
      <c r="Q498" s="6"/>
      <c r="R498" s="6"/>
      <c r="S498" s="6"/>
      <c r="T498" s="6"/>
      <c r="U498" s="6"/>
      <c r="V498" s="6"/>
      <c r="W498" s="6"/>
      <c r="X498" s="6"/>
      <c r="Y498" s="6"/>
      <c r="Z498" s="6"/>
    </row>
    <row r="499" ht="12.0" customHeight="1">
      <c r="A499" s="6"/>
      <c r="B499" s="6"/>
      <c r="C499" s="6"/>
      <c r="D499" s="7"/>
      <c r="E499" s="6"/>
      <c r="F499" s="6"/>
      <c r="G499" s="6"/>
      <c r="H499" s="6"/>
      <c r="I499" s="6"/>
      <c r="J499" s="6"/>
      <c r="K499" s="6"/>
      <c r="L499" s="6"/>
      <c r="M499" s="6"/>
      <c r="N499" s="6"/>
      <c r="O499" s="6"/>
      <c r="P499" s="6"/>
      <c r="Q499" s="6"/>
      <c r="R499" s="6"/>
      <c r="S499" s="6"/>
      <c r="T499" s="6"/>
      <c r="U499" s="6"/>
      <c r="V499" s="6"/>
      <c r="W499" s="6"/>
      <c r="X499" s="6"/>
      <c r="Y499" s="6"/>
      <c r="Z499" s="6"/>
    </row>
    <row r="500" ht="12.0" customHeight="1">
      <c r="A500" s="6"/>
      <c r="B500" s="6"/>
      <c r="C500" s="6"/>
      <c r="D500" s="7"/>
      <c r="E500" s="6"/>
      <c r="F500" s="6"/>
      <c r="G500" s="6"/>
      <c r="H500" s="6"/>
      <c r="I500" s="6"/>
      <c r="J500" s="6"/>
      <c r="K500" s="6"/>
      <c r="L500" s="6"/>
      <c r="M500" s="6"/>
      <c r="N500" s="6"/>
      <c r="O500" s="6"/>
      <c r="P500" s="6"/>
      <c r="Q500" s="6"/>
      <c r="R500" s="6"/>
      <c r="S500" s="6"/>
      <c r="T500" s="6"/>
      <c r="U500" s="6"/>
      <c r="V500" s="6"/>
      <c r="W500" s="6"/>
      <c r="X500" s="6"/>
      <c r="Y500" s="6"/>
      <c r="Z500" s="6"/>
    </row>
    <row r="501" ht="12.0" customHeight="1">
      <c r="A501" s="6"/>
      <c r="B501" s="6"/>
      <c r="C501" s="6"/>
      <c r="D501" s="7"/>
      <c r="E501" s="6"/>
      <c r="F501" s="6"/>
      <c r="G501" s="6"/>
      <c r="H501" s="6"/>
      <c r="I501" s="6"/>
      <c r="J501" s="6"/>
      <c r="K501" s="6"/>
      <c r="L501" s="6"/>
      <c r="M501" s="6"/>
      <c r="N501" s="6"/>
      <c r="O501" s="6"/>
      <c r="P501" s="6"/>
      <c r="Q501" s="6"/>
      <c r="R501" s="6"/>
      <c r="S501" s="6"/>
      <c r="T501" s="6"/>
      <c r="U501" s="6"/>
      <c r="V501" s="6"/>
      <c r="W501" s="6"/>
      <c r="X501" s="6"/>
      <c r="Y501" s="6"/>
      <c r="Z501" s="6"/>
    </row>
    <row r="502" ht="12.0" customHeight="1">
      <c r="A502" s="6"/>
      <c r="B502" s="6"/>
      <c r="C502" s="6"/>
      <c r="D502" s="7"/>
      <c r="E502" s="6"/>
      <c r="F502" s="6"/>
      <c r="G502" s="6"/>
      <c r="H502" s="6"/>
      <c r="I502" s="6"/>
      <c r="J502" s="6"/>
      <c r="K502" s="6"/>
      <c r="L502" s="6"/>
      <c r="M502" s="6"/>
      <c r="N502" s="6"/>
      <c r="O502" s="6"/>
      <c r="P502" s="6"/>
      <c r="Q502" s="6"/>
      <c r="R502" s="6"/>
      <c r="S502" s="6"/>
      <c r="T502" s="6"/>
      <c r="U502" s="6"/>
      <c r="V502" s="6"/>
      <c r="W502" s="6"/>
      <c r="X502" s="6"/>
      <c r="Y502" s="6"/>
      <c r="Z502" s="6"/>
    </row>
    <row r="503" ht="12.0" customHeight="1">
      <c r="A503" s="6"/>
      <c r="B503" s="6"/>
      <c r="C503" s="6"/>
      <c r="D503" s="7"/>
      <c r="E503" s="6"/>
      <c r="F503" s="6"/>
      <c r="G503" s="6"/>
      <c r="H503" s="6"/>
      <c r="I503" s="6"/>
      <c r="J503" s="6"/>
      <c r="K503" s="6"/>
      <c r="L503" s="6"/>
      <c r="M503" s="6"/>
      <c r="N503" s="6"/>
      <c r="O503" s="6"/>
      <c r="P503" s="6"/>
      <c r="Q503" s="6"/>
      <c r="R503" s="6"/>
      <c r="S503" s="6"/>
      <c r="T503" s="6"/>
      <c r="U503" s="6"/>
      <c r="V503" s="6"/>
      <c r="W503" s="6"/>
      <c r="X503" s="6"/>
      <c r="Y503" s="6"/>
      <c r="Z503" s="6"/>
    </row>
    <row r="504" ht="12.0" customHeight="1">
      <c r="A504" s="6"/>
      <c r="B504" s="6"/>
      <c r="C504" s="6"/>
      <c r="D504" s="7"/>
      <c r="E504" s="6"/>
      <c r="F504" s="6"/>
      <c r="G504" s="6"/>
      <c r="H504" s="6"/>
      <c r="I504" s="6"/>
      <c r="J504" s="6"/>
      <c r="K504" s="6"/>
      <c r="L504" s="6"/>
      <c r="M504" s="6"/>
      <c r="N504" s="6"/>
      <c r="O504" s="6"/>
      <c r="P504" s="6"/>
      <c r="Q504" s="6"/>
      <c r="R504" s="6"/>
      <c r="S504" s="6"/>
      <c r="T504" s="6"/>
      <c r="U504" s="6"/>
      <c r="V504" s="6"/>
      <c r="W504" s="6"/>
      <c r="X504" s="6"/>
      <c r="Y504" s="6"/>
      <c r="Z504" s="6"/>
    </row>
    <row r="505" ht="12.0" customHeight="1">
      <c r="A505" s="6"/>
      <c r="B505" s="6"/>
      <c r="C505" s="6"/>
      <c r="D505" s="7"/>
      <c r="E505" s="6"/>
      <c r="F505" s="6"/>
      <c r="G505" s="6"/>
      <c r="H505" s="6"/>
      <c r="I505" s="6"/>
      <c r="J505" s="6"/>
      <c r="K505" s="6"/>
      <c r="L505" s="6"/>
      <c r="M505" s="6"/>
      <c r="N505" s="6"/>
      <c r="O505" s="6"/>
      <c r="P505" s="6"/>
      <c r="Q505" s="6"/>
      <c r="R505" s="6"/>
      <c r="S505" s="6"/>
      <c r="T505" s="6"/>
      <c r="U505" s="6"/>
      <c r="V505" s="6"/>
      <c r="W505" s="6"/>
      <c r="X505" s="6"/>
      <c r="Y505" s="6"/>
      <c r="Z505" s="6"/>
    </row>
    <row r="506" ht="12.0" customHeight="1">
      <c r="A506" s="6"/>
      <c r="B506" s="6"/>
      <c r="C506" s="6"/>
      <c r="D506" s="7"/>
      <c r="E506" s="6"/>
      <c r="F506" s="6"/>
      <c r="G506" s="6"/>
      <c r="H506" s="6"/>
      <c r="I506" s="6"/>
      <c r="J506" s="6"/>
      <c r="K506" s="6"/>
      <c r="L506" s="6"/>
      <c r="M506" s="6"/>
      <c r="N506" s="6"/>
      <c r="O506" s="6"/>
      <c r="P506" s="6"/>
      <c r="Q506" s="6"/>
      <c r="R506" s="6"/>
      <c r="S506" s="6"/>
      <c r="T506" s="6"/>
      <c r="U506" s="6"/>
      <c r="V506" s="6"/>
      <c r="W506" s="6"/>
      <c r="X506" s="6"/>
      <c r="Y506" s="6"/>
      <c r="Z506" s="6"/>
    </row>
    <row r="507" ht="12.0" customHeight="1">
      <c r="A507" s="6"/>
      <c r="B507" s="6"/>
      <c r="C507" s="6"/>
      <c r="D507" s="7"/>
      <c r="E507" s="6"/>
      <c r="F507" s="6"/>
      <c r="G507" s="6"/>
      <c r="H507" s="6"/>
      <c r="I507" s="6"/>
      <c r="J507" s="6"/>
      <c r="K507" s="6"/>
      <c r="L507" s="6"/>
      <c r="M507" s="6"/>
      <c r="N507" s="6"/>
      <c r="O507" s="6"/>
      <c r="P507" s="6"/>
      <c r="Q507" s="6"/>
      <c r="R507" s="6"/>
      <c r="S507" s="6"/>
      <c r="T507" s="6"/>
      <c r="U507" s="6"/>
      <c r="V507" s="6"/>
      <c r="W507" s="6"/>
      <c r="X507" s="6"/>
      <c r="Y507" s="6"/>
      <c r="Z507" s="6"/>
    </row>
    <row r="508" ht="12.0" customHeight="1">
      <c r="A508" s="6"/>
      <c r="B508" s="6"/>
      <c r="C508" s="6"/>
      <c r="D508" s="7"/>
      <c r="E508" s="6"/>
      <c r="F508" s="6"/>
      <c r="G508" s="6"/>
      <c r="H508" s="6"/>
      <c r="I508" s="6"/>
      <c r="J508" s="6"/>
      <c r="K508" s="6"/>
      <c r="L508" s="6"/>
      <c r="M508" s="6"/>
      <c r="N508" s="6"/>
      <c r="O508" s="6"/>
      <c r="P508" s="6"/>
      <c r="Q508" s="6"/>
      <c r="R508" s="6"/>
      <c r="S508" s="6"/>
      <c r="T508" s="6"/>
      <c r="U508" s="6"/>
      <c r="V508" s="6"/>
      <c r="W508" s="6"/>
      <c r="X508" s="6"/>
      <c r="Y508" s="6"/>
      <c r="Z508" s="6"/>
    </row>
    <row r="509" ht="12.0" customHeight="1">
      <c r="A509" s="6"/>
      <c r="B509" s="6"/>
      <c r="C509" s="6"/>
      <c r="D509" s="7"/>
      <c r="E509" s="6"/>
      <c r="F509" s="6"/>
      <c r="G509" s="6"/>
      <c r="H509" s="6"/>
      <c r="I509" s="6"/>
      <c r="J509" s="6"/>
      <c r="K509" s="6"/>
      <c r="L509" s="6"/>
      <c r="M509" s="6"/>
      <c r="N509" s="6"/>
      <c r="O509" s="6"/>
      <c r="P509" s="6"/>
      <c r="Q509" s="6"/>
      <c r="R509" s="6"/>
      <c r="S509" s="6"/>
      <c r="T509" s="6"/>
      <c r="U509" s="6"/>
      <c r="V509" s="6"/>
      <c r="W509" s="6"/>
      <c r="X509" s="6"/>
      <c r="Y509" s="6"/>
      <c r="Z509" s="6"/>
    </row>
    <row r="510" ht="12.0" customHeight="1">
      <c r="A510" s="6"/>
      <c r="B510" s="6"/>
      <c r="C510" s="6"/>
      <c r="D510" s="7"/>
      <c r="E510" s="6"/>
      <c r="F510" s="6"/>
      <c r="G510" s="6"/>
      <c r="H510" s="6"/>
      <c r="I510" s="6"/>
      <c r="J510" s="6"/>
      <c r="K510" s="6"/>
      <c r="L510" s="6"/>
      <c r="M510" s="6"/>
      <c r="N510" s="6"/>
      <c r="O510" s="6"/>
      <c r="P510" s="6"/>
      <c r="Q510" s="6"/>
      <c r="R510" s="6"/>
      <c r="S510" s="6"/>
      <c r="T510" s="6"/>
      <c r="U510" s="6"/>
      <c r="V510" s="6"/>
      <c r="W510" s="6"/>
      <c r="X510" s="6"/>
      <c r="Y510" s="6"/>
      <c r="Z510" s="6"/>
    </row>
    <row r="511" ht="12.0" customHeight="1">
      <c r="A511" s="6"/>
      <c r="B511" s="6"/>
      <c r="C511" s="6"/>
      <c r="D511" s="7"/>
      <c r="E511" s="6"/>
      <c r="F511" s="6"/>
      <c r="G511" s="6"/>
      <c r="H511" s="6"/>
      <c r="I511" s="6"/>
      <c r="J511" s="6"/>
      <c r="K511" s="6"/>
      <c r="L511" s="6"/>
      <c r="M511" s="6"/>
      <c r="N511" s="6"/>
      <c r="O511" s="6"/>
      <c r="P511" s="6"/>
      <c r="Q511" s="6"/>
      <c r="R511" s="6"/>
      <c r="S511" s="6"/>
      <c r="T511" s="6"/>
      <c r="U511" s="6"/>
      <c r="V511" s="6"/>
      <c r="W511" s="6"/>
      <c r="X511" s="6"/>
      <c r="Y511" s="6"/>
      <c r="Z511" s="6"/>
    </row>
    <row r="512" ht="12.0" customHeight="1">
      <c r="A512" s="6"/>
      <c r="B512" s="6"/>
      <c r="C512" s="6"/>
      <c r="D512" s="7"/>
      <c r="E512" s="6"/>
      <c r="F512" s="6"/>
      <c r="G512" s="6"/>
      <c r="H512" s="6"/>
      <c r="I512" s="6"/>
      <c r="J512" s="6"/>
      <c r="K512" s="6"/>
      <c r="L512" s="6"/>
      <c r="M512" s="6"/>
      <c r="N512" s="6"/>
      <c r="O512" s="6"/>
      <c r="P512" s="6"/>
      <c r="Q512" s="6"/>
      <c r="R512" s="6"/>
      <c r="S512" s="6"/>
      <c r="T512" s="6"/>
      <c r="U512" s="6"/>
      <c r="V512" s="6"/>
      <c r="W512" s="6"/>
      <c r="X512" s="6"/>
      <c r="Y512" s="6"/>
      <c r="Z512" s="6"/>
    </row>
    <row r="513" ht="12.0" customHeight="1">
      <c r="A513" s="6"/>
      <c r="B513" s="6"/>
      <c r="C513" s="6"/>
      <c r="D513" s="7"/>
      <c r="E513" s="6"/>
      <c r="F513" s="6"/>
      <c r="G513" s="6"/>
      <c r="H513" s="6"/>
      <c r="I513" s="6"/>
      <c r="J513" s="6"/>
      <c r="K513" s="6"/>
      <c r="L513" s="6"/>
      <c r="M513" s="6"/>
      <c r="N513" s="6"/>
      <c r="O513" s="6"/>
      <c r="P513" s="6"/>
      <c r="Q513" s="6"/>
      <c r="R513" s="6"/>
      <c r="S513" s="6"/>
      <c r="T513" s="6"/>
      <c r="U513" s="6"/>
      <c r="V513" s="6"/>
      <c r="W513" s="6"/>
      <c r="X513" s="6"/>
      <c r="Y513" s="6"/>
      <c r="Z513" s="6"/>
    </row>
    <row r="514" ht="12.0" customHeight="1">
      <c r="A514" s="6"/>
      <c r="B514" s="6"/>
      <c r="C514" s="6"/>
      <c r="D514" s="7"/>
      <c r="E514" s="6"/>
      <c r="F514" s="6"/>
      <c r="G514" s="6"/>
      <c r="H514" s="6"/>
      <c r="I514" s="6"/>
      <c r="J514" s="6"/>
      <c r="K514" s="6"/>
      <c r="L514" s="6"/>
      <c r="M514" s="6"/>
      <c r="N514" s="6"/>
      <c r="O514" s="6"/>
      <c r="P514" s="6"/>
      <c r="Q514" s="6"/>
      <c r="R514" s="6"/>
      <c r="S514" s="6"/>
      <c r="T514" s="6"/>
      <c r="U514" s="6"/>
      <c r="V514" s="6"/>
      <c r="W514" s="6"/>
      <c r="X514" s="6"/>
      <c r="Y514" s="6"/>
      <c r="Z514" s="6"/>
    </row>
    <row r="515" ht="12.0" customHeight="1">
      <c r="A515" s="6"/>
      <c r="B515" s="6"/>
      <c r="C515" s="6"/>
      <c r="D515" s="7"/>
      <c r="E515" s="6"/>
      <c r="F515" s="6"/>
      <c r="G515" s="6"/>
      <c r="H515" s="6"/>
      <c r="I515" s="6"/>
      <c r="J515" s="6"/>
      <c r="K515" s="6"/>
      <c r="L515" s="6"/>
      <c r="M515" s="6"/>
      <c r="N515" s="6"/>
      <c r="O515" s="6"/>
      <c r="P515" s="6"/>
      <c r="Q515" s="6"/>
      <c r="R515" s="6"/>
      <c r="S515" s="6"/>
      <c r="T515" s="6"/>
      <c r="U515" s="6"/>
      <c r="V515" s="6"/>
      <c r="W515" s="6"/>
      <c r="X515" s="6"/>
      <c r="Y515" s="6"/>
      <c r="Z515" s="6"/>
    </row>
    <row r="516" ht="12.0" customHeight="1">
      <c r="A516" s="6"/>
      <c r="B516" s="6"/>
      <c r="C516" s="6"/>
      <c r="D516" s="7"/>
      <c r="E516" s="6"/>
      <c r="F516" s="6"/>
      <c r="G516" s="6"/>
      <c r="H516" s="6"/>
      <c r="I516" s="6"/>
      <c r="J516" s="6"/>
      <c r="K516" s="6"/>
      <c r="L516" s="6"/>
      <c r="M516" s="6"/>
      <c r="N516" s="6"/>
      <c r="O516" s="6"/>
      <c r="P516" s="6"/>
      <c r="Q516" s="6"/>
      <c r="R516" s="6"/>
      <c r="S516" s="6"/>
      <c r="T516" s="6"/>
      <c r="U516" s="6"/>
      <c r="V516" s="6"/>
      <c r="W516" s="6"/>
      <c r="X516" s="6"/>
      <c r="Y516" s="6"/>
      <c r="Z516" s="6"/>
    </row>
    <row r="517" ht="12.0" customHeight="1">
      <c r="A517" s="6"/>
      <c r="B517" s="6"/>
      <c r="C517" s="6"/>
      <c r="D517" s="7"/>
      <c r="E517" s="6"/>
      <c r="F517" s="6"/>
      <c r="G517" s="6"/>
      <c r="H517" s="6"/>
      <c r="I517" s="6"/>
      <c r="J517" s="6"/>
      <c r="K517" s="6"/>
      <c r="L517" s="6"/>
      <c r="M517" s="6"/>
      <c r="N517" s="6"/>
      <c r="O517" s="6"/>
      <c r="P517" s="6"/>
      <c r="Q517" s="6"/>
      <c r="R517" s="6"/>
      <c r="S517" s="6"/>
      <c r="T517" s="6"/>
      <c r="U517" s="6"/>
      <c r="V517" s="6"/>
      <c r="W517" s="6"/>
      <c r="X517" s="6"/>
      <c r="Y517" s="6"/>
      <c r="Z517" s="6"/>
    </row>
    <row r="518" ht="12.0" customHeight="1">
      <c r="A518" s="6"/>
      <c r="B518" s="6"/>
      <c r="C518" s="6"/>
      <c r="D518" s="7"/>
      <c r="E518" s="6"/>
      <c r="F518" s="6"/>
      <c r="G518" s="6"/>
      <c r="H518" s="6"/>
      <c r="I518" s="6"/>
      <c r="J518" s="6"/>
      <c r="K518" s="6"/>
      <c r="L518" s="6"/>
      <c r="M518" s="6"/>
      <c r="N518" s="6"/>
      <c r="O518" s="6"/>
      <c r="P518" s="6"/>
      <c r="Q518" s="6"/>
      <c r="R518" s="6"/>
      <c r="S518" s="6"/>
      <c r="T518" s="6"/>
      <c r="U518" s="6"/>
      <c r="V518" s="6"/>
      <c r="W518" s="6"/>
      <c r="X518" s="6"/>
      <c r="Y518" s="6"/>
      <c r="Z518" s="6"/>
    </row>
    <row r="519" ht="12.0" customHeight="1">
      <c r="A519" s="6"/>
      <c r="B519" s="6"/>
      <c r="C519" s="6"/>
      <c r="D519" s="7"/>
      <c r="E519" s="6"/>
      <c r="F519" s="6"/>
      <c r="G519" s="6"/>
      <c r="H519" s="6"/>
      <c r="I519" s="6"/>
      <c r="J519" s="6"/>
      <c r="K519" s="6"/>
      <c r="L519" s="6"/>
      <c r="M519" s="6"/>
      <c r="N519" s="6"/>
      <c r="O519" s="6"/>
      <c r="P519" s="6"/>
      <c r="Q519" s="6"/>
      <c r="R519" s="6"/>
      <c r="S519" s="6"/>
      <c r="T519" s="6"/>
      <c r="U519" s="6"/>
      <c r="V519" s="6"/>
      <c r="W519" s="6"/>
      <c r="X519" s="6"/>
      <c r="Y519" s="6"/>
      <c r="Z519" s="6"/>
    </row>
    <row r="520" ht="12.0" customHeight="1">
      <c r="A520" s="6"/>
      <c r="B520" s="6"/>
      <c r="C520" s="6"/>
      <c r="D520" s="7"/>
      <c r="E520" s="6"/>
      <c r="F520" s="6"/>
      <c r="G520" s="6"/>
      <c r="H520" s="6"/>
      <c r="I520" s="6"/>
      <c r="J520" s="6"/>
      <c r="K520" s="6"/>
      <c r="L520" s="6"/>
      <c r="M520" s="6"/>
      <c r="N520" s="6"/>
      <c r="O520" s="6"/>
      <c r="P520" s="6"/>
      <c r="Q520" s="6"/>
      <c r="R520" s="6"/>
      <c r="S520" s="6"/>
      <c r="T520" s="6"/>
      <c r="U520" s="6"/>
      <c r="V520" s="6"/>
      <c r="W520" s="6"/>
      <c r="X520" s="6"/>
      <c r="Y520" s="6"/>
      <c r="Z520" s="6"/>
    </row>
    <row r="521" ht="12.0" customHeight="1">
      <c r="A521" s="6"/>
      <c r="B521" s="6"/>
      <c r="C521" s="6"/>
      <c r="D521" s="7"/>
      <c r="E521" s="6"/>
      <c r="F521" s="6"/>
      <c r="G521" s="6"/>
      <c r="H521" s="6"/>
      <c r="I521" s="6"/>
      <c r="J521" s="6"/>
      <c r="K521" s="6"/>
      <c r="L521" s="6"/>
      <c r="M521" s="6"/>
      <c r="N521" s="6"/>
      <c r="O521" s="6"/>
      <c r="P521" s="6"/>
      <c r="Q521" s="6"/>
      <c r="R521" s="6"/>
      <c r="S521" s="6"/>
      <c r="T521" s="6"/>
      <c r="U521" s="6"/>
      <c r="V521" s="6"/>
      <c r="W521" s="6"/>
      <c r="X521" s="6"/>
      <c r="Y521" s="6"/>
      <c r="Z521" s="6"/>
    </row>
    <row r="522" ht="12.0" customHeight="1">
      <c r="A522" s="6"/>
      <c r="B522" s="6"/>
      <c r="C522" s="6"/>
      <c r="D522" s="7"/>
      <c r="E522" s="6"/>
      <c r="F522" s="6"/>
      <c r="G522" s="6"/>
      <c r="H522" s="6"/>
      <c r="I522" s="6"/>
      <c r="J522" s="6"/>
      <c r="K522" s="6"/>
      <c r="L522" s="6"/>
      <c r="M522" s="6"/>
      <c r="N522" s="6"/>
      <c r="O522" s="6"/>
      <c r="P522" s="6"/>
      <c r="Q522" s="6"/>
      <c r="R522" s="6"/>
      <c r="S522" s="6"/>
      <c r="T522" s="6"/>
      <c r="U522" s="6"/>
      <c r="V522" s="6"/>
      <c r="W522" s="6"/>
      <c r="X522" s="6"/>
      <c r="Y522" s="6"/>
      <c r="Z522" s="6"/>
    </row>
    <row r="523" ht="12.0" customHeight="1">
      <c r="A523" s="6"/>
      <c r="B523" s="6"/>
      <c r="C523" s="6"/>
      <c r="D523" s="7"/>
      <c r="E523" s="6"/>
      <c r="F523" s="6"/>
      <c r="G523" s="6"/>
      <c r="H523" s="6"/>
      <c r="I523" s="6"/>
      <c r="J523" s="6"/>
      <c r="K523" s="6"/>
      <c r="L523" s="6"/>
      <c r="M523" s="6"/>
      <c r="N523" s="6"/>
      <c r="O523" s="6"/>
      <c r="P523" s="6"/>
      <c r="Q523" s="6"/>
      <c r="R523" s="6"/>
      <c r="S523" s="6"/>
      <c r="T523" s="6"/>
      <c r="U523" s="6"/>
      <c r="V523" s="6"/>
      <c r="W523" s="6"/>
      <c r="X523" s="6"/>
      <c r="Y523" s="6"/>
      <c r="Z523" s="6"/>
    </row>
    <row r="524" ht="12.0" customHeight="1">
      <c r="A524" s="6"/>
      <c r="B524" s="6"/>
      <c r="C524" s="6"/>
      <c r="D524" s="7"/>
      <c r="E524" s="6"/>
      <c r="F524" s="6"/>
      <c r="G524" s="6"/>
      <c r="H524" s="6"/>
      <c r="I524" s="6"/>
      <c r="J524" s="6"/>
      <c r="K524" s="6"/>
      <c r="L524" s="6"/>
      <c r="M524" s="6"/>
      <c r="N524" s="6"/>
      <c r="O524" s="6"/>
      <c r="P524" s="6"/>
      <c r="Q524" s="6"/>
      <c r="R524" s="6"/>
      <c r="S524" s="6"/>
      <c r="T524" s="6"/>
      <c r="U524" s="6"/>
      <c r="V524" s="6"/>
      <c r="W524" s="6"/>
      <c r="X524" s="6"/>
      <c r="Y524" s="6"/>
      <c r="Z524" s="6"/>
    </row>
    <row r="525" ht="12.0" customHeight="1">
      <c r="A525" s="6"/>
      <c r="B525" s="6"/>
      <c r="C525" s="6"/>
      <c r="D525" s="7"/>
      <c r="E525" s="6"/>
      <c r="F525" s="6"/>
      <c r="G525" s="6"/>
      <c r="H525" s="6"/>
      <c r="I525" s="6"/>
      <c r="J525" s="6"/>
      <c r="K525" s="6"/>
      <c r="L525" s="6"/>
      <c r="M525" s="6"/>
      <c r="N525" s="6"/>
      <c r="O525" s="6"/>
      <c r="P525" s="6"/>
      <c r="Q525" s="6"/>
      <c r="R525" s="6"/>
      <c r="S525" s="6"/>
      <c r="T525" s="6"/>
      <c r="U525" s="6"/>
      <c r="V525" s="6"/>
      <c r="W525" s="6"/>
      <c r="X525" s="6"/>
      <c r="Y525" s="6"/>
      <c r="Z525" s="6"/>
    </row>
    <row r="526" ht="12.0" customHeight="1">
      <c r="A526" s="6"/>
      <c r="B526" s="6"/>
      <c r="C526" s="6"/>
      <c r="D526" s="7"/>
      <c r="E526" s="6"/>
      <c r="F526" s="6"/>
      <c r="G526" s="6"/>
      <c r="H526" s="6"/>
      <c r="I526" s="6"/>
      <c r="J526" s="6"/>
      <c r="K526" s="6"/>
      <c r="L526" s="6"/>
      <c r="M526" s="6"/>
      <c r="N526" s="6"/>
      <c r="O526" s="6"/>
      <c r="P526" s="6"/>
      <c r="Q526" s="6"/>
      <c r="R526" s="6"/>
      <c r="S526" s="6"/>
      <c r="T526" s="6"/>
      <c r="U526" s="6"/>
      <c r="V526" s="6"/>
      <c r="W526" s="6"/>
      <c r="X526" s="6"/>
      <c r="Y526" s="6"/>
      <c r="Z526" s="6"/>
    </row>
    <row r="527" ht="12.0" customHeight="1">
      <c r="A527" s="6"/>
      <c r="B527" s="6"/>
      <c r="C527" s="6"/>
      <c r="D527" s="7"/>
      <c r="E527" s="6"/>
      <c r="F527" s="6"/>
      <c r="G527" s="6"/>
      <c r="H527" s="6"/>
      <c r="I527" s="6"/>
      <c r="J527" s="6"/>
      <c r="K527" s="6"/>
      <c r="L527" s="6"/>
      <c r="M527" s="6"/>
      <c r="N527" s="6"/>
      <c r="O527" s="6"/>
      <c r="P527" s="6"/>
      <c r="Q527" s="6"/>
      <c r="R527" s="6"/>
      <c r="S527" s="6"/>
      <c r="T527" s="6"/>
      <c r="U527" s="6"/>
      <c r="V527" s="6"/>
      <c r="W527" s="6"/>
      <c r="X527" s="6"/>
      <c r="Y527" s="6"/>
      <c r="Z527" s="6"/>
    </row>
    <row r="528" ht="12.0" customHeight="1">
      <c r="A528" s="6"/>
      <c r="B528" s="6"/>
      <c r="C528" s="6"/>
      <c r="D528" s="7"/>
      <c r="E528" s="6"/>
      <c r="F528" s="6"/>
      <c r="G528" s="6"/>
      <c r="H528" s="6"/>
      <c r="I528" s="6"/>
      <c r="J528" s="6"/>
      <c r="K528" s="6"/>
      <c r="L528" s="6"/>
      <c r="M528" s="6"/>
      <c r="N528" s="6"/>
      <c r="O528" s="6"/>
      <c r="P528" s="6"/>
      <c r="Q528" s="6"/>
      <c r="R528" s="6"/>
      <c r="S528" s="6"/>
      <c r="T528" s="6"/>
      <c r="U528" s="6"/>
      <c r="V528" s="6"/>
      <c r="W528" s="6"/>
      <c r="X528" s="6"/>
      <c r="Y528" s="6"/>
      <c r="Z528" s="6"/>
    </row>
    <row r="529" ht="12.0" customHeight="1">
      <c r="A529" s="6"/>
      <c r="B529" s="6"/>
      <c r="C529" s="6"/>
      <c r="D529" s="7"/>
      <c r="E529" s="6"/>
      <c r="F529" s="6"/>
      <c r="G529" s="6"/>
      <c r="H529" s="6"/>
      <c r="I529" s="6"/>
      <c r="J529" s="6"/>
      <c r="K529" s="6"/>
      <c r="L529" s="6"/>
      <c r="M529" s="6"/>
      <c r="N529" s="6"/>
      <c r="O529" s="6"/>
      <c r="P529" s="6"/>
      <c r="Q529" s="6"/>
      <c r="R529" s="6"/>
      <c r="S529" s="6"/>
      <c r="T529" s="6"/>
      <c r="U529" s="6"/>
      <c r="V529" s="6"/>
      <c r="W529" s="6"/>
      <c r="X529" s="6"/>
      <c r="Y529" s="6"/>
      <c r="Z529" s="6"/>
    </row>
    <row r="530" ht="12.0" customHeight="1">
      <c r="A530" s="6"/>
      <c r="B530" s="6"/>
      <c r="C530" s="6"/>
      <c r="D530" s="7"/>
      <c r="E530" s="6"/>
      <c r="F530" s="6"/>
      <c r="G530" s="6"/>
      <c r="H530" s="6"/>
      <c r="I530" s="6"/>
      <c r="J530" s="6"/>
      <c r="K530" s="6"/>
      <c r="L530" s="6"/>
      <c r="M530" s="6"/>
      <c r="N530" s="6"/>
      <c r="O530" s="6"/>
      <c r="P530" s="6"/>
      <c r="Q530" s="6"/>
      <c r="R530" s="6"/>
      <c r="S530" s="6"/>
      <c r="T530" s="6"/>
      <c r="U530" s="6"/>
      <c r="V530" s="6"/>
      <c r="W530" s="6"/>
      <c r="X530" s="6"/>
      <c r="Y530" s="6"/>
      <c r="Z530" s="6"/>
    </row>
    <row r="531" ht="12.0" customHeight="1">
      <c r="A531" s="6"/>
      <c r="B531" s="6"/>
      <c r="C531" s="6"/>
      <c r="D531" s="7"/>
      <c r="E531" s="6"/>
      <c r="F531" s="6"/>
      <c r="G531" s="6"/>
      <c r="H531" s="6"/>
      <c r="I531" s="6"/>
      <c r="J531" s="6"/>
      <c r="K531" s="6"/>
      <c r="L531" s="6"/>
      <c r="M531" s="6"/>
      <c r="N531" s="6"/>
      <c r="O531" s="6"/>
      <c r="P531" s="6"/>
      <c r="Q531" s="6"/>
      <c r="R531" s="6"/>
      <c r="S531" s="6"/>
      <c r="T531" s="6"/>
      <c r="U531" s="6"/>
      <c r="V531" s="6"/>
      <c r="W531" s="6"/>
      <c r="X531" s="6"/>
      <c r="Y531" s="6"/>
      <c r="Z531" s="6"/>
    </row>
    <row r="532" ht="12.0" customHeight="1">
      <c r="A532" s="6"/>
      <c r="B532" s="6"/>
      <c r="C532" s="6"/>
      <c r="D532" s="7"/>
      <c r="E532" s="6"/>
      <c r="F532" s="6"/>
      <c r="G532" s="6"/>
      <c r="H532" s="6"/>
      <c r="I532" s="6"/>
      <c r="J532" s="6"/>
      <c r="K532" s="6"/>
      <c r="L532" s="6"/>
      <c r="M532" s="6"/>
      <c r="N532" s="6"/>
      <c r="O532" s="6"/>
      <c r="P532" s="6"/>
      <c r="Q532" s="6"/>
      <c r="R532" s="6"/>
      <c r="S532" s="6"/>
      <c r="T532" s="6"/>
      <c r="U532" s="6"/>
      <c r="V532" s="6"/>
      <c r="W532" s="6"/>
      <c r="X532" s="6"/>
      <c r="Y532" s="6"/>
      <c r="Z532" s="6"/>
    </row>
    <row r="533" ht="12.0" customHeight="1">
      <c r="A533" s="6"/>
      <c r="B533" s="6"/>
      <c r="C533" s="6"/>
      <c r="D533" s="7"/>
      <c r="E533" s="6"/>
      <c r="F533" s="6"/>
      <c r="G533" s="6"/>
      <c r="H533" s="6"/>
      <c r="I533" s="6"/>
      <c r="J533" s="6"/>
      <c r="K533" s="6"/>
      <c r="L533" s="6"/>
      <c r="M533" s="6"/>
      <c r="N533" s="6"/>
      <c r="O533" s="6"/>
      <c r="P533" s="6"/>
      <c r="Q533" s="6"/>
      <c r="R533" s="6"/>
      <c r="S533" s="6"/>
      <c r="T533" s="6"/>
      <c r="U533" s="6"/>
      <c r="V533" s="6"/>
      <c r="W533" s="6"/>
      <c r="X533" s="6"/>
      <c r="Y533" s="6"/>
      <c r="Z533" s="6"/>
    </row>
    <row r="534" ht="12.0" customHeight="1">
      <c r="A534" s="6"/>
      <c r="B534" s="6"/>
      <c r="C534" s="6"/>
      <c r="D534" s="7"/>
      <c r="E534" s="6"/>
      <c r="F534" s="6"/>
      <c r="G534" s="6"/>
      <c r="H534" s="6"/>
      <c r="I534" s="6"/>
      <c r="J534" s="6"/>
      <c r="K534" s="6"/>
      <c r="L534" s="6"/>
      <c r="M534" s="6"/>
      <c r="N534" s="6"/>
      <c r="O534" s="6"/>
      <c r="P534" s="6"/>
      <c r="Q534" s="6"/>
      <c r="R534" s="6"/>
      <c r="S534" s="6"/>
      <c r="T534" s="6"/>
      <c r="U534" s="6"/>
      <c r="V534" s="6"/>
      <c r="W534" s="6"/>
      <c r="X534" s="6"/>
      <c r="Y534" s="6"/>
      <c r="Z534" s="6"/>
    </row>
    <row r="535" ht="12.0" customHeight="1">
      <c r="A535" s="6"/>
      <c r="B535" s="6"/>
      <c r="C535" s="6"/>
      <c r="D535" s="7"/>
      <c r="E535" s="6"/>
      <c r="F535" s="6"/>
      <c r="G535" s="6"/>
      <c r="H535" s="6"/>
      <c r="I535" s="6"/>
      <c r="J535" s="6"/>
      <c r="K535" s="6"/>
      <c r="L535" s="6"/>
      <c r="M535" s="6"/>
      <c r="N535" s="6"/>
      <c r="O535" s="6"/>
      <c r="P535" s="6"/>
      <c r="Q535" s="6"/>
      <c r="R535" s="6"/>
      <c r="S535" s="6"/>
      <c r="T535" s="6"/>
      <c r="U535" s="6"/>
      <c r="V535" s="6"/>
      <c r="W535" s="6"/>
      <c r="X535" s="6"/>
      <c r="Y535" s="6"/>
      <c r="Z535" s="6"/>
    </row>
    <row r="536" ht="12.0" customHeight="1">
      <c r="A536" s="6"/>
      <c r="B536" s="6"/>
      <c r="C536" s="6"/>
      <c r="D536" s="7"/>
      <c r="E536" s="6"/>
      <c r="F536" s="6"/>
      <c r="G536" s="6"/>
      <c r="H536" s="6"/>
      <c r="I536" s="6"/>
      <c r="J536" s="6"/>
      <c r="K536" s="6"/>
      <c r="L536" s="6"/>
      <c r="M536" s="6"/>
      <c r="N536" s="6"/>
      <c r="O536" s="6"/>
      <c r="P536" s="6"/>
      <c r="Q536" s="6"/>
      <c r="R536" s="6"/>
      <c r="S536" s="6"/>
      <c r="T536" s="6"/>
      <c r="U536" s="6"/>
      <c r="V536" s="6"/>
      <c r="W536" s="6"/>
      <c r="X536" s="6"/>
      <c r="Y536" s="6"/>
      <c r="Z536" s="6"/>
    </row>
    <row r="537" ht="12.0" customHeight="1">
      <c r="A537" s="6"/>
      <c r="B537" s="6"/>
      <c r="C537" s="6"/>
      <c r="D537" s="7"/>
      <c r="E537" s="6"/>
      <c r="F537" s="6"/>
      <c r="G537" s="6"/>
      <c r="H537" s="6"/>
      <c r="I537" s="6"/>
      <c r="J537" s="6"/>
      <c r="K537" s="6"/>
      <c r="L537" s="6"/>
      <c r="M537" s="6"/>
      <c r="N537" s="6"/>
      <c r="O537" s="6"/>
      <c r="P537" s="6"/>
      <c r="Q537" s="6"/>
      <c r="R537" s="6"/>
      <c r="S537" s="6"/>
      <c r="T537" s="6"/>
      <c r="U537" s="6"/>
      <c r="V537" s="6"/>
      <c r="W537" s="6"/>
      <c r="X537" s="6"/>
      <c r="Y537" s="6"/>
      <c r="Z537" s="6"/>
    </row>
    <row r="538" ht="12.0" customHeight="1">
      <c r="A538" s="6"/>
      <c r="B538" s="6"/>
      <c r="C538" s="6"/>
      <c r="D538" s="7"/>
      <c r="E538" s="6"/>
      <c r="F538" s="6"/>
      <c r="G538" s="6"/>
      <c r="H538" s="6"/>
      <c r="I538" s="6"/>
      <c r="J538" s="6"/>
      <c r="K538" s="6"/>
      <c r="L538" s="6"/>
      <c r="M538" s="6"/>
      <c r="N538" s="6"/>
      <c r="O538" s="6"/>
      <c r="P538" s="6"/>
      <c r="Q538" s="6"/>
      <c r="R538" s="6"/>
      <c r="S538" s="6"/>
      <c r="T538" s="6"/>
      <c r="U538" s="6"/>
      <c r="V538" s="6"/>
      <c r="W538" s="6"/>
      <c r="X538" s="6"/>
      <c r="Y538" s="6"/>
      <c r="Z538" s="6"/>
    </row>
    <row r="539" ht="12.0" customHeight="1">
      <c r="A539" s="6"/>
      <c r="B539" s="6"/>
      <c r="C539" s="6"/>
      <c r="D539" s="7"/>
      <c r="E539" s="6"/>
      <c r="F539" s="6"/>
      <c r="G539" s="6"/>
      <c r="H539" s="6"/>
      <c r="I539" s="6"/>
      <c r="J539" s="6"/>
      <c r="K539" s="6"/>
      <c r="L539" s="6"/>
      <c r="M539" s="6"/>
      <c r="N539" s="6"/>
      <c r="O539" s="6"/>
      <c r="P539" s="6"/>
      <c r="Q539" s="6"/>
      <c r="R539" s="6"/>
      <c r="S539" s="6"/>
      <c r="T539" s="6"/>
      <c r="U539" s="6"/>
      <c r="V539" s="6"/>
      <c r="W539" s="6"/>
      <c r="X539" s="6"/>
      <c r="Y539" s="6"/>
      <c r="Z539" s="6"/>
    </row>
    <row r="540" ht="12.0" customHeight="1">
      <c r="A540" s="6"/>
      <c r="B540" s="6"/>
      <c r="C540" s="6"/>
      <c r="D540" s="7"/>
      <c r="E540" s="6"/>
      <c r="F540" s="6"/>
      <c r="G540" s="6"/>
      <c r="H540" s="6"/>
      <c r="I540" s="6"/>
      <c r="J540" s="6"/>
      <c r="K540" s="6"/>
      <c r="L540" s="6"/>
      <c r="M540" s="6"/>
      <c r="N540" s="6"/>
      <c r="O540" s="6"/>
      <c r="P540" s="6"/>
      <c r="Q540" s="6"/>
      <c r="R540" s="6"/>
      <c r="S540" s="6"/>
      <c r="T540" s="6"/>
      <c r="U540" s="6"/>
      <c r="V540" s="6"/>
      <c r="W540" s="6"/>
      <c r="X540" s="6"/>
      <c r="Y540" s="6"/>
      <c r="Z540" s="6"/>
    </row>
    <row r="541" ht="12.0" customHeight="1">
      <c r="A541" s="6"/>
      <c r="B541" s="6"/>
      <c r="C541" s="6"/>
      <c r="D541" s="7"/>
      <c r="E541" s="6"/>
      <c r="F541" s="6"/>
      <c r="G541" s="6"/>
      <c r="H541" s="6"/>
      <c r="I541" s="6"/>
      <c r="J541" s="6"/>
      <c r="K541" s="6"/>
      <c r="L541" s="6"/>
      <c r="M541" s="6"/>
      <c r="N541" s="6"/>
      <c r="O541" s="6"/>
      <c r="P541" s="6"/>
      <c r="Q541" s="6"/>
      <c r="R541" s="6"/>
      <c r="S541" s="6"/>
      <c r="T541" s="6"/>
      <c r="U541" s="6"/>
      <c r="V541" s="6"/>
      <c r="W541" s="6"/>
      <c r="X541" s="6"/>
      <c r="Y541" s="6"/>
      <c r="Z541" s="6"/>
    </row>
    <row r="542" ht="12.0" customHeight="1">
      <c r="A542" s="6"/>
      <c r="B542" s="6"/>
      <c r="C542" s="6"/>
      <c r="D542" s="7"/>
      <c r="E542" s="6"/>
      <c r="F542" s="6"/>
      <c r="G542" s="6"/>
      <c r="H542" s="6"/>
      <c r="I542" s="6"/>
      <c r="J542" s="6"/>
      <c r="K542" s="6"/>
      <c r="L542" s="6"/>
      <c r="M542" s="6"/>
      <c r="N542" s="6"/>
      <c r="O542" s="6"/>
      <c r="P542" s="6"/>
      <c r="Q542" s="6"/>
      <c r="R542" s="6"/>
      <c r="S542" s="6"/>
      <c r="T542" s="6"/>
      <c r="U542" s="6"/>
      <c r="V542" s="6"/>
      <c r="W542" s="6"/>
      <c r="X542" s="6"/>
      <c r="Y542" s="6"/>
      <c r="Z542" s="6"/>
    </row>
    <row r="543" ht="12.0" customHeight="1">
      <c r="A543" s="6"/>
      <c r="B543" s="6"/>
      <c r="C543" s="6"/>
      <c r="D543" s="7"/>
      <c r="E543" s="6"/>
      <c r="F543" s="6"/>
      <c r="G543" s="6"/>
      <c r="H543" s="6"/>
      <c r="I543" s="6"/>
      <c r="J543" s="6"/>
      <c r="K543" s="6"/>
      <c r="L543" s="6"/>
      <c r="M543" s="6"/>
      <c r="N543" s="6"/>
      <c r="O543" s="6"/>
      <c r="P543" s="6"/>
      <c r="Q543" s="6"/>
      <c r="R543" s="6"/>
      <c r="S543" s="6"/>
      <c r="T543" s="6"/>
      <c r="U543" s="6"/>
      <c r="V543" s="6"/>
      <c r="W543" s="6"/>
      <c r="X543" s="6"/>
      <c r="Y543" s="6"/>
      <c r="Z543" s="6"/>
    </row>
    <row r="544" ht="12.0" customHeight="1">
      <c r="A544" s="6"/>
      <c r="B544" s="6"/>
      <c r="C544" s="6"/>
      <c r="D544" s="7"/>
      <c r="E544" s="6"/>
      <c r="F544" s="6"/>
      <c r="G544" s="6"/>
      <c r="H544" s="6"/>
      <c r="I544" s="6"/>
      <c r="J544" s="6"/>
      <c r="K544" s="6"/>
      <c r="L544" s="6"/>
      <c r="M544" s="6"/>
      <c r="N544" s="6"/>
      <c r="O544" s="6"/>
      <c r="P544" s="6"/>
      <c r="Q544" s="6"/>
      <c r="R544" s="6"/>
      <c r="S544" s="6"/>
      <c r="T544" s="6"/>
      <c r="U544" s="6"/>
      <c r="V544" s="6"/>
      <c r="W544" s="6"/>
      <c r="X544" s="6"/>
      <c r="Y544" s="6"/>
      <c r="Z544" s="6"/>
    </row>
    <row r="545" ht="12.0" customHeight="1">
      <c r="A545" s="6"/>
      <c r="B545" s="6"/>
      <c r="C545" s="6"/>
      <c r="D545" s="7"/>
      <c r="E545" s="6"/>
      <c r="F545" s="6"/>
      <c r="G545" s="6"/>
      <c r="H545" s="6"/>
      <c r="I545" s="6"/>
      <c r="J545" s="6"/>
      <c r="K545" s="6"/>
      <c r="L545" s="6"/>
      <c r="M545" s="6"/>
      <c r="N545" s="6"/>
      <c r="O545" s="6"/>
      <c r="P545" s="6"/>
      <c r="Q545" s="6"/>
      <c r="R545" s="6"/>
      <c r="S545" s="6"/>
      <c r="T545" s="6"/>
      <c r="U545" s="6"/>
      <c r="V545" s="6"/>
      <c r="W545" s="6"/>
      <c r="X545" s="6"/>
      <c r="Y545" s="6"/>
      <c r="Z545" s="6"/>
    </row>
    <row r="546" ht="12.0" customHeight="1">
      <c r="A546" s="6"/>
      <c r="B546" s="6"/>
      <c r="C546" s="6"/>
      <c r="D546" s="7"/>
      <c r="E546" s="6"/>
      <c r="F546" s="6"/>
      <c r="G546" s="6"/>
      <c r="H546" s="6"/>
      <c r="I546" s="6"/>
      <c r="J546" s="6"/>
      <c r="K546" s="6"/>
      <c r="L546" s="6"/>
      <c r="M546" s="6"/>
      <c r="N546" s="6"/>
      <c r="O546" s="6"/>
      <c r="P546" s="6"/>
      <c r="Q546" s="6"/>
      <c r="R546" s="6"/>
      <c r="S546" s="6"/>
      <c r="T546" s="6"/>
      <c r="U546" s="6"/>
      <c r="V546" s="6"/>
      <c r="W546" s="6"/>
      <c r="X546" s="6"/>
      <c r="Y546" s="6"/>
      <c r="Z546" s="6"/>
    </row>
    <row r="547" ht="12.0" customHeight="1">
      <c r="A547" s="6"/>
      <c r="B547" s="6"/>
      <c r="C547" s="6"/>
      <c r="D547" s="7"/>
      <c r="E547" s="6"/>
      <c r="F547" s="6"/>
      <c r="G547" s="6"/>
      <c r="H547" s="6"/>
      <c r="I547" s="6"/>
      <c r="J547" s="6"/>
      <c r="K547" s="6"/>
      <c r="L547" s="6"/>
      <c r="M547" s="6"/>
      <c r="N547" s="6"/>
      <c r="O547" s="6"/>
      <c r="P547" s="6"/>
      <c r="Q547" s="6"/>
      <c r="R547" s="6"/>
      <c r="S547" s="6"/>
      <c r="T547" s="6"/>
      <c r="U547" s="6"/>
      <c r="V547" s="6"/>
      <c r="W547" s="6"/>
      <c r="X547" s="6"/>
      <c r="Y547" s="6"/>
      <c r="Z547" s="6"/>
    </row>
    <row r="548" ht="12.0" customHeight="1">
      <c r="A548" s="6"/>
      <c r="B548" s="6"/>
      <c r="C548" s="6"/>
      <c r="D548" s="7"/>
      <c r="E548" s="6"/>
      <c r="F548" s="6"/>
      <c r="G548" s="6"/>
      <c r="H548" s="6"/>
      <c r="I548" s="6"/>
      <c r="J548" s="6"/>
      <c r="K548" s="6"/>
      <c r="L548" s="6"/>
      <c r="M548" s="6"/>
      <c r="N548" s="6"/>
      <c r="O548" s="6"/>
      <c r="P548" s="6"/>
      <c r="Q548" s="6"/>
      <c r="R548" s="6"/>
      <c r="S548" s="6"/>
      <c r="T548" s="6"/>
      <c r="U548" s="6"/>
      <c r="V548" s="6"/>
      <c r="W548" s="6"/>
      <c r="X548" s="6"/>
      <c r="Y548" s="6"/>
      <c r="Z548" s="6"/>
    </row>
    <row r="549" ht="12.0" customHeight="1">
      <c r="A549" s="6"/>
      <c r="B549" s="6"/>
      <c r="C549" s="6"/>
      <c r="D549" s="7"/>
      <c r="E549" s="6"/>
      <c r="F549" s="6"/>
      <c r="G549" s="6"/>
      <c r="H549" s="6"/>
      <c r="I549" s="6"/>
      <c r="J549" s="6"/>
      <c r="K549" s="6"/>
      <c r="L549" s="6"/>
      <c r="M549" s="6"/>
      <c r="N549" s="6"/>
      <c r="O549" s="6"/>
      <c r="P549" s="6"/>
      <c r="Q549" s="6"/>
      <c r="R549" s="6"/>
      <c r="S549" s="6"/>
      <c r="T549" s="6"/>
      <c r="U549" s="6"/>
      <c r="V549" s="6"/>
      <c r="W549" s="6"/>
      <c r="X549" s="6"/>
      <c r="Y549" s="6"/>
      <c r="Z549" s="6"/>
    </row>
    <row r="550" ht="12.0" customHeight="1">
      <c r="A550" s="6"/>
      <c r="B550" s="6"/>
      <c r="C550" s="6"/>
      <c r="D550" s="7"/>
      <c r="E550" s="6"/>
      <c r="F550" s="6"/>
      <c r="G550" s="6"/>
      <c r="H550" s="6"/>
      <c r="I550" s="6"/>
      <c r="J550" s="6"/>
      <c r="K550" s="6"/>
      <c r="L550" s="6"/>
      <c r="M550" s="6"/>
      <c r="N550" s="6"/>
      <c r="O550" s="6"/>
      <c r="P550" s="6"/>
      <c r="Q550" s="6"/>
      <c r="R550" s="6"/>
      <c r="S550" s="6"/>
      <c r="T550" s="6"/>
      <c r="U550" s="6"/>
      <c r="V550" s="6"/>
      <c r="W550" s="6"/>
      <c r="X550" s="6"/>
      <c r="Y550" s="6"/>
      <c r="Z550" s="6"/>
    </row>
    <row r="551" ht="12.0" customHeight="1">
      <c r="A551" s="6"/>
      <c r="B551" s="6"/>
      <c r="C551" s="6"/>
      <c r="D551" s="7"/>
      <c r="E551" s="6"/>
      <c r="F551" s="6"/>
      <c r="G551" s="6"/>
      <c r="H551" s="6"/>
      <c r="I551" s="6"/>
      <c r="J551" s="6"/>
      <c r="K551" s="6"/>
      <c r="L551" s="6"/>
      <c r="M551" s="6"/>
      <c r="N551" s="6"/>
      <c r="O551" s="6"/>
      <c r="P551" s="6"/>
      <c r="Q551" s="6"/>
      <c r="R551" s="6"/>
      <c r="S551" s="6"/>
      <c r="T551" s="6"/>
      <c r="U551" s="6"/>
      <c r="V551" s="6"/>
      <c r="W551" s="6"/>
      <c r="X551" s="6"/>
      <c r="Y551" s="6"/>
      <c r="Z551" s="6"/>
    </row>
    <row r="552" ht="12.0" customHeight="1">
      <c r="A552" s="6"/>
      <c r="B552" s="6"/>
      <c r="C552" s="6"/>
      <c r="D552" s="7"/>
      <c r="E552" s="6"/>
      <c r="F552" s="6"/>
      <c r="G552" s="6"/>
      <c r="H552" s="6"/>
      <c r="I552" s="6"/>
      <c r="J552" s="6"/>
      <c r="K552" s="6"/>
      <c r="L552" s="6"/>
      <c r="M552" s="6"/>
      <c r="N552" s="6"/>
      <c r="O552" s="6"/>
      <c r="P552" s="6"/>
      <c r="Q552" s="6"/>
      <c r="R552" s="6"/>
      <c r="S552" s="6"/>
      <c r="T552" s="6"/>
      <c r="U552" s="6"/>
      <c r="V552" s="6"/>
      <c r="W552" s="6"/>
      <c r="X552" s="6"/>
      <c r="Y552" s="6"/>
      <c r="Z552" s="6"/>
    </row>
    <row r="553" ht="12.0" customHeight="1">
      <c r="A553" s="6"/>
      <c r="B553" s="6"/>
      <c r="C553" s="6"/>
      <c r="D553" s="7"/>
      <c r="E553" s="6"/>
      <c r="F553" s="6"/>
      <c r="G553" s="6"/>
      <c r="H553" s="6"/>
      <c r="I553" s="6"/>
      <c r="J553" s="6"/>
      <c r="K553" s="6"/>
      <c r="L553" s="6"/>
      <c r="M553" s="6"/>
      <c r="N553" s="6"/>
      <c r="O553" s="6"/>
      <c r="P553" s="6"/>
      <c r="Q553" s="6"/>
      <c r="R553" s="6"/>
      <c r="S553" s="6"/>
      <c r="T553" s="6"/>
      <c r="U553" s="6"/>
      <c r="V553" s="6"/>
      <c r="W553" s="6"/>
      <c r="X553" s="6"/>
      <c r="Y553" s="6"/>
      <c r="Z553" s="6"/>
    </row>
    <row r="554" ht="12.0" customHeight="1">
      <c r="A554" s="6"/>
      <c r="B554" s="6"/>
      <c r="C554" s="6"/>
      <c r="D554" s="7"/>
      <c r="E554" s="6"/>
      <c r="F554" s="6"/>
      <c r="G554" s="6"/>
      <c r="H554" s="6"/>
      <c r="I554" s="6"/>
      <c r="J554" s="6"/>
      <c r="K554" s="6"/>
      <c r="L554" s="6"/>
      <c r="M554" s="6"/>
      <c r="N554" s="6"/>
      <c r="O554" s="6"/>
      <c r="P554" s="6"/>
      <c r="Q554" s="6"/>
      <c r="R554" s="6"/>
      <c r="S554" s="6"/>
      <c r="T554" s="6"/>
      <c r="U554" s="6"/>
      <c r="V554" s="6"/>
      <c r="W554" s="6"/>
      <c r="X554" s="6"/>
      <c r="Y554" s="6"/>
      <c r="Z554" s="6"/>
    </row>
    <row r="555" ht="12.0" customHeight="1">
      <c r="A555" s="6"/>
      <c r="B555" s="6"/>
      <c r="C555" s="6"/>
      <c r="D555" s="7"/>
      <c r="E555" s="6"/>
      <c r="F555" s="6"/>
      <c r="G555" s="6"/>
      <c r="H555" s="6"/>
      <c r="I555" s="6"/>
      <c r="J555" s="6"/>
      <c r="K555" s="6"/>
      <c r="L555" s="6"/>
      <c r="M555" s="6"/>
      <c r="N555" s="6"/>
      <c r="O555" s="6"/>
      <c r="P555" s="6"/>
      <c r="Q555" s="6"/>
      <c r="R555" s="6"/>
      <c r="S555" s="6"/>
      <c r="T555" s="6"/>
      <c r="U555" s="6"/>
      <c r="V555" s="6"/>
      <c r="W555" s="6"/>
      <c r="X555" s="6"/>
      <c r="Y555" s="6"/>
      <c r="Z555" s="6"/>
    </row>
    <row r="556" ht="12.0" customHeight="1">
      <c r="A556" s="6"/>
      <c r="B556" s="6"/>
      <c r="C556" s="6"/>
      <c r="D556" s="7"/>
      <c r="E556" s="6"/>
      <c r="F556" s="6"/>
      <c r="G556" s="6"/>
      <c r="H556" s="6"/>
      <c r="I556" s="6"/>
      <c r="J556" s="6"/>
      <c r="K556" s="6"/>
      <c r="L556" s="6"/>
      <c r="M556" s="6"/>
      <c r="N556" s="6"/>
      <c r="O556" s="6"/>
      <c r="P556" s="6"/>
      <c r="Q556" s="6"/>
      <c r="R556" s="6"/>
      <c r="S556" s="6"/>
      <c r="T556" s="6"/>
      <c r="U556" s="6"/>
      <c r="V556" s="6"/>
      <c r="W556" s="6"/>
      <c r="X556" s="6"/>
      <c r="Y556" s="6"/>
      <c r="Z556" s="6"/>
    </row>
    <row r="557" ht="12.0" customHeight="1">
      <c r="A557" s="6"/>
      <c r="B557" s="6"/>
      <c r="C557" s="6"/>
      <c r="D557" s="7"/>
      <c r="E557" s="6"/>
      <c r="F557" s="6"/>
      <c r="G557" s="6"/>
      <c r="H557" s="6"/>
      <c r="I557" s="6"/>
      <c r="J557" s="6"/>
      <c r="K557" s="6"/>
      <c r="L557" s="6"/>
      <c r="M557" s="6"/>
      <c r="N557" s="6"/>
      <c r="O557" s="6"/>
      <c r="P557" s="6"/>
      <c r="Q557" s="6"/>
      <c r="R557" s="6"/>
      <c r="S557" s="6"/>
      <c r="T557" s="6"/>
      <c r="U557" s="6"/>
      <c r="V557" s="6"/>
      <c r="W557" s="6"/>
      <c r="X557" s="6"/>
      <c r="Y557" s="6"/>
      <c r="Z557" s="6"/>
    </row>
    <row r="558" ht="12.0" customHeight="1">
      <c r="A558" s="6"/>
      <c r="B558" s="6"/>
      <c r="C558" s="6"/>
      <c r="D558" s="7"/>
      <c r="E558" s="6"/>
      <c r="F558" s="6"/>
      <c r="G558" s="6"/>
      <c r="H558" s="6"/>
      <c r="I558" s="6"/>
      <c r="J558" s="6"/>
      <c r="K558" s="6"/>
      <c r="L558" s="6"/>
      <c r="M558" s="6"/>
      <c r="N558" s="6"/>
      <c r="O558" s="6"/>
      <c r="P558" s="6"/>
      <c r="Q558" s="6"/>
      <c r="R558" s="6"/>
      <c r="S558" s="6"/>
      <c r="T558" s="6"/>
      <c r="U558" s="6"/>
      <c r="V558" s="6"/>
      <c r="W558" s="6"/>
      <c r="X558" s="6"/>
      <c r="Y558" s="6"/>
      <c r="Z558" s="6"/>
    </row>
    <row r="559" ht="12.0" customHeight="1">
      <c r="A559" s="6"/>
      <c r="B559" s="6"/>
      <c r="C559" s="6"/>
      <c r="D559" s="7"/>
      <c r="E559" s="6"/>
      <c r="F559" s="6"/>
      <c r="G559" s="6"/>
      <c r="H559" s="6"/>
      <c r="I559" s="6"/>
      <c r="J559" s="6"/>
      <c r="K559" s="6"/>
      <c r="L559" s="6"/>
      <c r="M559" s="6"/>
      <c r="N559" s="6"/>
      <c r="O559" s="6"/>
      <c r="P559" s="6"/>
      <c r="Q559" s="6"/>
      <c r="R559" s="6"/>
      <c r="S559" s="6"/>
      <c r="T559" s="6"/>
      <c r="U559" s="6"/>
      <c r="V559" s="6"/>
      <c r="W559" s="6"/>
      <c r="X559" s="6"/>
      <c r="Y559" s="6"/>
      <c r="Z559" s="6"/>
    </row>
    <row r="560" ht="12.0" customHeight="1">
      <c r="A560" s="6"/>
      <c r="B560" s="6"/>
      <c r="C560" s="6"/>
      <c r="D560" s="7"/>
      <c r="E560" s="6"/>
      <c r="F560" s="6"/>
      <c r="G560" s="6"/>
      <c r="H560" s="6"/>
      <c r="I560" s="6"/>
      <c r="J560" s="6"/>
      <c r="K560" s="6"/>
      <c r="L560" s="6"/>
      <c r="M560" s="6"/>
      <c r="N560" s="6"/>
      <c r="O560" s="6"/>
      <c r="P560" s="6"/>
      <c r="Q560" s="6"/>
      <c r="R560" s="6"/>
      <c r="S560" s="6"/>
      <c r="T560" s="6"/>
      <c r="U560" s="6"/>
      <c r="V560" s="6"/>
      <c r="W560" s="6"/>
      <c r="X560" s="6"/>
      <c r="Y560" s="6"/>
      <c r="Z560" s="6"/>
    </row>
    <row r="561" ht="12.0" customHeight="1">
      <c r="A561" s="6"/>
      <c r="B561" s="6"/>
      <c r="C561" s="6"/>
      <c r="D561" s="7"/>
      <c r="E561" s="6"/>
      <c r="F561" s="6"/>
      <c r="G561" s="6"/>
      <c r="H561" s="6"/>
      <c r="I561" s="6"/>
      <c r="J561" s="6"/>
      <c r="K561" s="6"/>
      <c r="L561" s="6"/>
      <c r="M561" s="6"/>
      <c r="N561" s="6"/>
      <c r="O561" s="6"/>
      <c r="P561" s="6"/>
      <c r="Q561" s="6"/>
      <c r="R561" s="6"/>
      <c r="S561" s="6"/>
      <c r="T561" s="6"/>
      <c r="U561" s="6"/>
      <c r="V561" s="6"/>
      <c r="W561" s="6"/>
      <c r="X561" s="6"/>
      <c r="Y561" s="6"/>
      <c r="Z561" s="6"/>
    </row>
    <row r="562" ht="12.0" customHeight="1">
      <c r="A562" s="6"/>
      <c r="B562" s="6"/>
      <c r="C562" s="6"/>
      <c r="D562" s="7"/>
      <c r="E562" s="6"/>
      <c r="F562" s="6"/>
      <c r="G562" s="6"/>
      <c r="H562" s="6"/>
      <c r="I562" s="6"/>
      <c r="J562" s="6"/>
      <c r="K562" s="6"/>
      <c r="L562" s="6"/>
      <c r="M562" s="6"/>
      <c r="N562" s="6"/>
      <c r="O562" s="6"/>
      <c r="P562" s="6"/>
      <c r="Q562" s="6"/>
      <c r="R562" s="6"/>
      <c r="S562" s="6"/>
      <c r="T562" s="6"/>
      <c r="U562" s="6"/>
      <c r="V562" s="6"/>
      <c r="W562" s="6"/>
      <c r="X562" s="6"/>
      <c r="Y562" s="6"/>
      <c r="Z562" s="6"/>
    </row>
    <row r="563" ht="12.0" customHeight="1">
      <c r="A563" s="6"/>
      <c r="B563" s="6"/>
      <c r="C563" s="6"/>
      <c r="D563" s="7"/>
      <c r="E563" s="6"/>
      <c r="F563" s="6"/>
      <c r="G563" s="6"/>
      <c r="H563" s="6"/>
      <c r="I563" s="6"/>
      <c r="J563" s="6"/>
      <c r="K563" s="6"/>
      <c r="L563" s="6"/>
      <c r="M563" s="6"/>
      <c r="N563" s="6"/>
      <c r="O563" s="6"/>
      <c r="P563" s="6"/>
      <c r="Q563" s="6"/>
      <c r="R563" s="6"/>
      <c r="S563" s="6"/>
      <c r="T563" s="6"/>
      <c r="U563" s="6"/>
      <c r="V563" s="6"/>
      <c r="W563" s="6"/>
      <c r="X563" s="6"/>
      <c r="Y563" s="6"/>
      <c r="Z563" s="6"/>
    </row>
    <row r="564" ht="12.0" customHeight="1">
      <c r="A564" s="6"/>
      <c r="B564" s="6"/>
      <c r="C564" s="6"/>
      <c r="D564" s="7"/>
      <c r="E564" s="6"/>
      <c r="F564" s="6"/>
      <c r="G564" s="6"/>
      <c r="H564" s="6"/>
      <c r="I564" s="6"/>
      <c r="J564" s="6"/>
      <c r="K564" s="6"/>
      <c r="L564" s="6"/>
      <c r="M564" s="6"/>
      <c r="N564" s="6"/>
      <c r="O564" s="6"/>
      <c r="P564" s="6"/>
      <c r="Q564" s="6"/>
      <c r="R564" s="6"/>
      <c r="S564" s="6"/>
      <c r="T564" s="6"/>
      <c r="U564" s="6"/>
      <c r="V564" s="6"/>
      <c r="W564" s="6"/>
      <c r="X564" s="6"/>
      <c r="Y564" s="6"/>
      <c r="Z564" s="6"/>
    </row>
    <row r="565" ht="12.0" customHeight="1">
      <c r="A565" s="6"/>
      <c r="B565" s="6"/>
      <c r="C565" s="6"/>
      <c r="D565" s="7"/>
      <c r="E565" s="6"/>
      <c r="F565" s="6"/>
      <c r="G565" s="6"/>
      <c r="H565" s="6"/>
      <c r="I565" s="6"/>
      <c r="J565" s="6"/>
      <c r="K565" s="6"/>
      <c r="L565" s="6"/>
      <c r="M565" s="6"/>
      <c r="N565" s="6"/>
      <c r="O565" s="6"/>
      <c r="P565" s="6"/>
      <c r="Q565" s="6"/>
      <c r="R565" s="6"/>
      <c r="S565" s="6"/>
      <c r="T565" s="6"/>
      <c r="U565" s="6"/>
      <c r="V565" s="6"/>
      <c r="W565" s="6"/>
      <c r="X565" s="6"/>
      <c r="Y565" s="6"/>
      <c r="Z565" s="6"/>
    </row>
    <row r="566" ht="12.0" customHeight="1">
      <c r="A566" s="6"/>
      <c r="B566" s="6"/>
      <c r="C566" s="6"/>
      <c r="D566" s="7"/>
      <c r="E566" s="6"/>
      <c r="F566" s="6"/>
      <c r="G566" s="6"/>
      <c r="H566" s="6"/>
      <c r="I566" s="6"/>
      <c r="J566" s="6"/>
      <c r="K566" s="6"/>
      <c r="L566" s="6"/>
      <c r="M566" s="6"/>
      <c r="N566" s="6"/>
      <c r="O566" s="6"/>
      <c r="P566" s="6"/>
      <c r="Q566" s="6"/>
      <c r="R566" s="6"/>
      <c r="S566" s="6"/>
      <c r="T566" s="6"/>
      <c r="U566" s="6"/>
      <c r="V566" s="6"/>
      <c r="W566" s="6"/>
      <c r="X566" s="6"/>
      <c r="Y566" s="6"/>
      <c r="Z566" s="6"/>
    </row>
    <row r="567" ht="12.0" customHeight="1">
      <c r="A567" s="6"/>
      <c r="B567" s="6"/>
      <c r="C567" s="6"/>
      <c r="D567" s="7"/>
      <c r="E567" s="6"/>
      <c r="F567" s="6"/>
      <c r="G567" s="6"/>
      <c r="H567" s="6"/>
      <c r="I567" s="6"/>
      <c r="J567" s="6"/>
      <c r="K567" s="6"/>
      <c r="L567" s="6"/>
      <c r="M567" s="6"/>
      <c r="N567" s="6"/>
      <c r="O567" s="6"/>
      <c r="P567" s="6"/>
      <c r="Q567" s="6"/>
      <c r="R567" s="6"/>
      <c r="S567" s="6"/>
      <c r="T567" s="6"/>
      <c r="U567" s="6"/>
      <c r="V567" s="6"/>
      <c r="W567" s="6"/>
      <c r="X567" s="6"/>
      <c r="Y567" s="6"/>
      <c r="Z567" s="6"/>
    </row>
    <row r="568" ht="12.0" customHeight="1">
      <c r="A568" s="6"/>
      <c r="B568" s="6"/>
      <c r="C568" s="6"/>
      <c r="D568" s="7"/>
      <c r="E568" s="6"/>
      <c r="F568" s="6"/>
      <c r="G568" s="6"/>
      <c r="H568" s="6"/>
      <c r="I568" s="6"/>
      <c r="J568" s="6"/>
      <c r="K568" s="6"/>
      <c r="L568" s="6"/>
      <c r="M568" s="6"/>
      <c r="N568" s="6"/>
      <c r="O568" s="6"/>
      <c r="P568" s="6"/>
      <c r="Q568" s="6"/>
      <c r="R568" s="6"/>
      <c r="S568" s="6"/>
      <c r="T568" s="6"/>
      <c r="U568" s="6"/>
      <c r="V568" s="6"/>
      <c r="W568" s="6"/>
      <c r="X568" s="6"/>
      <c r="Y568" s="6"/>
      <c r="Z568" s="6"/>
    </row>
    <row r="569" ht="12.0" customHeight="1">
      <c r="A569" s="6"/>
      <c r="B569" s="6"/>
      <c r="C569" s="6"/>
      <c r="D569" s="7"/>
      <c r="E569" s="6"/>
      <c r="F569" s="6"/>
      <c r="G569" s="6"/>
      <c r="H569" s="6"/>
      <c r="I569" s="6"/>
      <c r="J569" s="6"/>
      <c r="K569" s="6"/>
      <c r="L569" s="6"/>
      <c r="M569" s="6"/>
      <c r="N569" s="6"/>
      <c r="O569" s="6"/>
      <c r="P569" s="6"/>
      <c r="Q569" s="6"/>
      <c r="R569" s="6"/>
      <c r="S569" s="6"/>
      <c r="T569" s="6"/>
      <c r="U569" s="6"/>
      <c r="V569" s="6"/>
      <c r="W569" s="6"/>
      <c r="X569" s="6"/>
      <c r="Y569" s="6"/>
      <c r="Z569" s="6"/>
    </row>
    <row r="570" ht="12.0" customHeight="1">
      <c r="A570" s="6"/>
      <c r="B570" s="6"/>
      <c r="C570" s="6"/>
      <c r="D570" s="7"/>
      <c r="E570" s="6"/>
      <c r="F570" s="6"/>
      <c r="G570" s="6"/>
      <c r="H570" s="6"/>
      <c r="I570" s="6"/>
      <c r="J570" s="6"/>
      <c r="K570" s="6"/>
      <c r="L570" s="6"/>
      <c r="M570" s="6"/>
      <c r="N570" s="6"/>
      <c r="O570" s="6"/>
      <c r="P570" s="6"/>
      <c r="Q570" s="6"/>
      <c r="R570" s="6"/>
      <c r="S570" s="6"/>
      <c r="T570" s="6"/>
      <c r="U570" s="6"/>
      <c r="V570" s="6"/>
      <c r="W570" s="6"/>
      <c r="X570" s="6"/>
      <c r="Y570" s="6"/>
      <c r="Z570" s="6"/>
    </row>
    <row r="571" ht="12.0" customHeight="1">
      <c r="A571" s="6"/>
      <c r="B571" s="6"/>
      <c r="C571" s="6"/>
      <c r="D571" s="7"/>
      <c r="E571" s="6"/>
      <c r="F571" s="6"/>
      <c r="G571" s="6"/>
      <c r="H571" s="6"/>
      <c r="I571" s="6"/>
      <c r="J571" s="6"/>
      <c r="K571" s="6"/>
      <c r="L571" s="6"/>
      <c r="M571" s="6"/>
      <c r="N571" s="6"/>
      <c r="O571" s="6"/>
      <c r="P571" s="6"/>
      <c r="Q571" s="6"/>
      <c r="R571" s="6"/>
      <c r="S571" s="6"/>
      <c r="T571" s="6"/>
      <c r="U571" s="6"/>
      <c r="V571" s="6"/>
      <c r="W571" s="6"/>
      <c r="X571" s="6"/>
      <c r="Y571" s="6"/>
      <c r="Z571" s="6"/>
    </row>
    <row r="572" ht="12.0" customHeight="1">
      <c r="A572" s="6"/>
      <c r="B572" s="6"/>
      <c r="C572" s="6"/>
      <c r="D572" s="7"/>
      <c r="E572" s="6"/>
      <c r="F572" s="6"/>
      <c r="G572" s="6"/>
      <c r="H572" s="6"/>
      <c r="I572" s="6"/>
      <c r="J572" s="6"/>
      <c r="K572" s="6"/>
      <c r="L572" s="6"/>
      <c r="M572" s="6"/>
      <c r="N572" s="6"/>
      <c r="O572" s="6"/>
      <c r="P572" s="6"/>
      <c r="Q572" s="6"/>
      <c r="R572" s="6"/>
      <c r="S572" s="6"/>
      <c r="T572" s="6"/>
      <c r="U572" s="6"/>
      <c r="V572" s="6"/>
      <c r="W572" s="6"/>
      <c r="X572" s="6"/>
      <c r="Y572" s="6"/>
      <c r="Z572" s="6"/>
    </row>
    <row r="573" ht="12.0" customHeight="1">
      <c r="A573" s="6"/>
      <c r="B573" s="6"/>
      <c r="C573" s="6"/>
      <c r="D573" s="7"/>
      <c r="E573" s="6"/>
      <c r="F573" s="6"/>
      <c r="G573" s="6"/>
      <c r="H573" s="6"/>
      <c r="I573" s="6"/>
      <c r="J573" s="6"/>
      <c r="K573" s="6"/>
      <c r="L573" s="6"/>
      <c r="M573" s="6"/>
      <c r="N573" s="6"/>
      <c r="O573" s="6"/>
      <c r="P573" s="6"/>
      <c r="Q573" s="6"/>
      <c r="R573" s="6"/>
      <c r="S573" s="6"/>
      <c r="T573" s="6"/>
      <c r="U573" s="6"/>
      <c r="V573" s="6"/>
      <c r="W573" s="6"/>
      <c r="X573" s="6"/>
      <c r="Y573" s="6"/>
      <c r="Z573" s="6"/>
    </row>
    <row r="574" ht="12.0" customHeight="1">
      <c r="A574" s="6"/>
      <c r="B574" s="6"/>
      <c r="C574" s="6"/>
      <c r="D574" s="7"/>
      <c r="E574" s="6"/>
      <c r="F574" s="6"/>
      <c r="G574" s="6"/>
      <c r="H574" s="6"/>
      <c r="I574" s="6"/>
      <c r="J574" s="6"/>
      <c r="K574" s="6"/>
      <c r="L574" s="6"/>
      <c r="M574" s="6"/>
      <c r="N574" s="6"/>
      <c r="O574" s="6"/>
      <c r="P574" s="6"/>
      <c r="Q574" s="6"/>
      <c r="R574" s="6"/>
      <c r="S574" s="6"/>
      <c r="T574" s="6"/>
      <c r="U574" s="6"/>
      <c r="V574" s="6"/>
      <c r="W574" s="6"/>
      <c r="X574" s="6"/>
      <c r="Y574" s="6"/>
      <c r="Z574" s="6"/>
    </row>
    <row r="575" ht="12.0" customHeight="1">
      <c r="A575" s="6"/>
      <c r="B575" s="6"/>
      <c r="C575" s="6"/>
      <c r="D575" s="7"/>
      <c r="E575" s="6"/>
      <c r="F575" s="6"/>
      <c r="G575" s="6"/>
      <c r="H575" s="6"/>
      <c r="I575" s="6"/>
      <c r="J575" s="6"/>
      <c r="K575" s="6"/>
      <c r="L575" s="6"/>
      <c r="M575" s="6"/>
      <c r="N575" s="6"/>
      <c r="O575" s="6"/>
      <c r="P575" s="6"/>
      <c r="Q575" s="6"/>
      <c r="R575" s="6"/>
      <c r="S575" s="6"/>
      <c r="T575" s="6"/>
      <c r="U575" s="6"/>
      <c r="V575" s="6"/>
      <c r="W575" s="6"/>
      <c r="X575" s="6"/>
      <c r="Y575" s="6"/>
      <c r="Z575" s="6"/>
    </row>
    <row r="576" ht="12.0" customHeight="1">
      <c r="A576" s="6"/>
      <c r="B576" s="6"/>
      <c r="C576" s="6"/>
      <c r="D576" s="7"/>
      <c r="E576" s="6"/>
      <c r="F576" s="6"/>
      <c r="G576" s="6"/>
      <c r="H576" s="6"/>
      <c r="I576" s="6"/>
      <c r="J576" s="6"/>
      <c r="K576" s="6"/>
      <c r="L576" s="6"/>
      <c r="M576" s="6"/>
      <c r="N576" s="6"/>
      <c r="O576" s="6"/>
      <c r="P576" s="6"/>
      <c r="Q576" s="6"/>
      <c r="R576" s="6"/>
      <c r="S576" s="6"/>
      <c r="T576" s="6"/>
      <c r="U576" s="6"/>
      <c r="V576" s="6"/>
      <c r="W576" s="6"/>
      <c r="X576" s="6"/>
      <c r="Y576" s="6"/>
      <c r="Z576" s="6"/>
    </row>
    <row r="577" ht="12.0" customHeight="1">
      <c r="A577" s="6"/>
      <c r="B577" s="6"/>
      <c r="C577" s="6"/>
      <c r="D577" s="7"/>
      <c r="E577" s="6"/>
      <c r="F577" s="6"/>
      <c r="G577" s="6"/>
      <c r="H577" s="6"/>
      <c r="I577" s="6"/>
      <c r="J577" s="6"/>
      <c r="K577" s="6"/>
      <c r="L577" s="6"/>
      <c r="M577" s="6"/>
      <c r="N577" s="6"/>
      <c r="O577" s="6"/>
      <c r="P577" s="6"/>
      <c r="Q577" s="6"/>
      <c r="R577" s="6"/>
      <c r="S577" s="6"/>
      <c r="T577" s="6"/>
      <c r="U577" s="6"/>
      <c r="V577" s="6"/>
      <c r="W577" s="6"/>
      <c r="X577" s="6"/>
      <c r="Y577" s="6"/>
      <c r="Z577" s="6"/>
    </row>
    <row r="578" ht="12.0" customHeight="1">
      <c r="A578" s="6"/>
      <c r="B578" s="6"/>
      <c r="C578" s="6"/>
      <c r="D578" s="7"/>
      <c r="E578" s="6"/>
      <c r="F578" s="6"/>
      <c r="G578" s="6"/>
      <c r="H578" s="6"/>
      <c r="I578" s="6"/>
      <c r="J578" s="6"/>
      <c r="K578" s="6"/>
      <c r="L578" s="6"/>
      <c r="M578" s="6"/>
      <c r="N578" s="6"/>
      <c r="O578" s="6"/>
      <c r="P578" s="6"/>
      <c r="Q578" s="6"/>
      <c r="R578" s="6"/>
      <c r="S578" s="6"/>
      <c r="T578" s="6"/>
      <c r="U578" s="6"/>
      <c r="V578" s="6"/>
      <c r="W578" s="6"/>
      <c r="X578" s="6"/>
      <c r="Y578" s="6"/>
      <c r="Z578" s="6"/>
    </row>
    <row r="579" ht="12.0" customHeight="1">
      <c r="A579" s="6"/>
      <c r="B579" s="6"/>
      <c r="C579" s="6"/>
      <c r="D579" s="7"/>
      <c r="E579" s="6"/>
      <c r="F579" s="6"/>
      <c r="G579" s="6"/>
      <c r="H579" s="6"/>
      <c r="I579" s="6"/>
      <c r="J579" s="6"/>
      <c r="K579" s="6"/>
      <c r="L579" s="6"/>
      <c r="M579" s="6"/>
      <c r="N579" s="6"/>
      <c r="O579" s="6"/>
      <c r="P579" s="6"/>
      <c r="Q579" s="6"/>
      <c r="R579" s="6"/>
      <c r="S579" s="6"/>
      <c r="T579" s="6"/>
      <c r="U579" s="6"/>
      <c r="V579" s="6"/>
      <c r="W579" s="6"/>
      <c r="X579" s="6"/>
      <c r="Y579" s="6"/>
      <c r="Z579" s="6"/>
    </row>
    <row r="580" ht="12.0" customHeight="1">
      <c r="A580" s="6"/>
      <c r="B580" s="6"/>
      <c r="C580" s="6"/>
      <c r="D580" s="7"/>
      <c r="E580" s="6"/>
      <c r="F580" s="6"/>
      <c r="G580" s="6"/>
      <c r="H580" s="6"/>
      <c r="I580" s="6"/>
      <c r="J580" s="6"/>
      <c r="K580" s="6"/>
      <c r="L580" s="6"/>
      <c r="M580" s="6"/>
      <c r="N580" s="6"/>
      <c r="O580" s="6"/>
      <c r="P580" s="6"/>
      <c r="Q580" s="6"/>
      <c r="R580" s="6"/>
      <c r="S580" s="6"/>
      <c r="T580" s="6"/>
      <c r="U580" s="6"/>
      <c r="V580" s="6"/>
      <c r="W580" s="6"/>
      <c r="X580" s="6"/>
      <c r="Y580" s="6"/>
      <c r="Z580" s="6"/>
    </row>
    <row r="581" ht="12.0" customHeight="1">
      <c r="A581" s="6"/>
      <c r="B581" s="6"/>
      <c r="C581" s="6"/>
      <c r="D581" s="7"/>
      <c r="E581" s="6"/>
      <c r="F581" s="6"/>
      <c r="G581" s="6"/>
      <c r="H581" s="6"/>
      <c r="I581" s="6"/>
      <c r="J581" s="6"/>
      <c r="K581" s="6"/>
      <c r="L581" s="6"/>
      <c r="M581" s="6"/>
      <c r="N581" s="6"/>
      <c r="O581" s="6"/>
      <c r="P581" s="6"/>
      <c r="Q581" s="6"/>
      <c r="R581" s="6"/>
      <c r="S581" s="6"/>
      <c r="T581" s="6"/>
      <c r="U581" s="6"/>
      <c r="V581" s="6"/>
      <c r="W581" s="6"/>
      <c r="X581" s="6"/>
      <c r="Y581" s="6"/>
      <c r="Z581" s="6"/>
    </row>
    <row r="582" ht="12.0" customHeight="1">
      <c r="A582" s="6"/>
      <c r="B582" s="6"/>
      <c r="C582" s="6"/>
      <c r="D582" s="7"/>
      <c r="E582" s="6"/>
      <c r="F582" s="6"/>
      <c r="G582" s="6"/>
      <c r="H582" s="6"/>
      <c r="I582" s="6"/>
      <c r="J582" s="6"/>
      <c r="K582" s="6"/>
      <c r="L582" s="6"/>
      <c r="M582" s="6"/>
      <c r="N582" s="6"/>
      <c r="O582" s="6"/>
      <c r="P582" s="6"/>
      <c r="Q582" s="6"/>
      <c r="R582" s="6"/>
      <c r="S582" s="6"/>
      <c r="T582" s="6"/>
      <c r="U582" s="6"/>
      <c r="V582" s="6"/>
      <c r="W582" s="6"/>
      <c r="X582" s="6"/>
      <c r="Y582" s="6"/>
      <c r="Z582" s="6"/>
    </row>
    <row r="583" ht="12.0" customHeight="1">
      <c r="A583" s="6"/>
      <c r="B583" s="6"/>
      <c r="C583" s="6"/>
      <c r="D583" s="7"/>
      <c r="E583" s="6"/>
      <c r="F583" s="6"/>
      <c r="G583" s="6"/>
      <c r="H583" s="6"/>
      <c r="I583" s="6"/>
      <c r="J583" s="6"/>
      <c r="K583" s="6"/>
      <c r="L583" s="6"/>
      <c r="M583" s="6"/>
      <c r="N583" s="6"/>
      <c r="O583" s="6"/>
      <c r="P583" s="6"/>
      <c r="Q583" s="6"/>
      <c r="R583" s="6"/>
      <c r="S583" s="6"/>
      <c r="T583" s="6"/>
      <c r="U583" s="6"/>
      <c r="V583" s="6"/>
      <c r="W583" s="6"/>
      <c r="X583" s="6"/>
      <c r="Y583" s="6"/>
      <c r="Z583" s="6"/>
    </row>
    <row r="584" ht="12.0" customHeight="1">
      <c r="A584" s="6"/>
      <c r="B584" s="6"/>
      <c r="C584" s="6"/>
      <c r="D584" s="7"/>
      <c r="E584" s="6"/>
      <c r="F584" s="6"/>
      <c r="G584" s="6"/>
      <c r="H584" s="6"/>
      <c r="I584" s="6"/>
      <c r="J584" s="6"/>
      <c r="K584" s="6"/>
      <c r="L584" s="6"/>
      <c r="M584" s="6"/>
      <c r="N584" s="6"/>
      <c r="O584" s="6"/>
      <c r="P584" s="6"/>
      <c r="Q584" s="6"/>
      <c r="R584" s="6"/>
      <c r="S584" s="6"/>
      <c r="T584" s="6"/>
      <c r="U584" s="6"/>
      <c r="V584" s="6"/>
      <c r="W584" s="6"/>
      <c r="X584" s="6"/>
      <c r="Y584" s="6"/>
      <c r="Z584" s="6"/>
    </row>
    <row r="585" ht="12.0" customHeight="1">
      <c r="A585" s="6"/>
      <c r="B585" s="6"/>
      <c r="C585" s="6"/>
      <c r="D585" s="7"/>
      <c r="E585" s="6"/>
      <c r="F585" s="6"/>
      <c r="G585" s="6"/>
      <c r="H585" s="6"/>
      <c r="I585" s="6"/>
      <c r="J585" s="6"/>
      <c r="K585" s="6"/>
      <c r="L585" s="6"/>
      <c r="M585" s="6"/>
      <c r="N585" s="6"/>
      <c r="O585" s="6"/>
      <c r="P585" s="6"/>
      <c r="Q585" s="6"/>
      <c r="R585" s="6"/>
      <c r="S585" s="6"/>
      <c r="T585" s="6"/>
      <c r="U585" s="6"/>
      <c r="V585" s="6"/>
      <c r="W585" s="6"/>
      <c r="X585" s="6"/>
      <c r="Y585" s="6"/>
      <c r="Z585" s="6"/>
    </row>
    <row r="586" ht="12.0" customHeight="1">
      <c r="A586" s="6"/>
      <c r="B586" s="6"/>
      <c r="C586" s="6"/>
      <c r="D586" s="7"/>
      <c r="E586" s="6"/>
      <c r="F586" s="6"/>
      <c r="G586" s="6"/>
      <c r="H586" s="6"/>
      <c r="I586" s="6"/>
      <c r="J586" s="6"/>
      <c r="K586" s="6"/>
      <c r="L586" s="6"/>
      <c r="M586" s="6"/>
      <c r="N586" s="6"/>
      <c r="O586" s="6"/>
      <c r="P586" s="6"/>
      <c r="Q586" s="6"/>
      <c r="R586" s="6"/>
      <c r="S586" s="6"/>
      <c r="T586" s="6"/>
      <c r="U586" s="6"/>
      <c r="V586" s="6"/>
      <c r="W586" s="6"/>
      <c r="X586" s="6"/>
      <c r="Y586" s="6"/>
      <c r="Z586" s="6"/>
    </row>
    <row r="587" ht="12.0" customHeight="1">
      <c r="A587" s="6"/>
      <c r="B587" s="6"/>
      <c r="C587" s="6"/>
      <c r="D587" s="7"/>
      <c r="E587" s="6"/>
      <c r="F587" s="6"/>
      <c r="G587" s="6"/>
      <c r="H587" s="6"/>
      <c r="I587" s="6"/>
      <c r="J587" s="6"/>
      <c r="K587" s="6"/>
      <c r="L587" s="6"/>
      <c r="M587" s="6"/>
      <c r="N587" s="6"/>
      <c r="O587" s="6"/>
      <c r="P587" s="6"/>
      <c r="Q587" s="6"/>
      <c r="R587" s="6"/>
      <c r="S587" s="6"/>
      <c r="T587" s="6"/>
      <c r="U587" s="6"/>
      <c r="V587" s="6"/>
      <c r="W587" s="6"/>
      <c r="X587" s="6"/>
      <c r="Y587" s="6"/>
      <c r="Z587" s="6"/>
    </row>
    <row r="588" ht="12.0" customHeight="1">
      <c r="A588" s="6"/>
      <c r="B588" s="6"/>
      <c r="C588" s="6"/>
      <c r="D588" s="7"/>
      <c r="E588" s="6"/>
      <c r="F588" s="6"/>
      <c r="G588" s="6"/>
      <c r="H588" s="6"/>
      <c r="I588" s="6"/>
      <c r="J588" s="6"/>
      <c r="K588" s="6"/>
      <c r="L588" s="6"/>
      <c r="M588" s="6"/>
      <c r="N588" s="6"/>
      <c r="O588" s="6"/>
      <c r="P588" s="6"/>
      <c r="Q588" s="6"/>
      <c r="R588" s="6"/>
      <c r="S588" s="6"/>
      <c r="T588" s="6"/>
      <c r="U588" s="6"/>
      <c r="V588" s="6"/>
      <c r="W588" s="6"/>
      <c r="X588" s="6"/>
      <c r="Y588" s="6"/>
      <c r="Z588" s="6"/>
    </row>
    <row r="589" ht="12.0" customHeight="1">
      <c r="A589" s="6"/>
      <c r="B589" s="6"/>
      <c r="C589" s="6"/>
      <c r="D589" s="7"/>
      <c r="E589" s="6"/>
      <c r="F589" s="6"/>
      <c r="G589" s="6"/>
      <c r="H589" s="6"/>
      <c r="I589" s="6"/>
      <c r="J589" s="6"/>
      <c r="K589" s="6"/>
      <c r="L589" s="6"/>
      <c r="M589" s="6"/>
      <c r="N589" s="6"/>
      <c r="O589" s="6"/>
      <c r="P589" s="6"/>
      <c r="Q589" s="6"/>
      <c r="R589" s="6"/>
      <c r="S589" s="6"/>
      <c r="T589" s="6"/>
      <c r="U589" s="6"/>
      <c r="V589" s="6"/>
      <c r="W589" s="6"/>
      <c r="X589" s="6"/>
      <c r="Y589" s="6"/>
      <c r="Z589" s="6"/>
    </row>
    <row r="590" ht="12.0" customHeight="1">
      <c r="A590" s="6"/>
      <c r="B590" s="6"/>
      <c r="C590" s="6"/>
      <c r="D590" s="7"/>
      <c r="E590" s="6"/>
      <c r="F590" s="6"/>
      <c r="G590" s="6"/>
      <c r="H590" s="6"/>
      <c r="I590" s="6"/>
      <c r="J590" s="6"/>
      <c r="K590" s="6"/>
      <c r="L590" s="6"/>
      <c r="M590" s="6"/>
      <c r="N590" s="6"/>
      <c r="O590" s="6"/>
      <c r="P590" s="6"/>
      <c r="Q590" s="6"/>
      <c r="R590" s="6"/>
      <c r="S590" s="6"/>
      <c r="T590" s="6"/>
      <c r="U590" s="6"/>
      <c r="V590" s="6"/>
      <c r="W590" s="6"/>
      <c r="X590" s="6"/>
      <c r="Y590" s="6"/>
      <c r="Z590" s="6"/>
    </row>
    <row r="591" ht="12.0" customHeight="1">
      <c r="A591" s="6"/>
      <c r="B591" s="6"/>
      <c r="C591" s="6"/>
      <c r="D591" s="7"/>
      <c r="E591" s="6"/>
      <c r="F591" s="6"/>
      <c r="G591" s="6"/>
      <c r="H591" s="6"/>
      <c r="I591" s="6"/>
      <c r="J591" s="6"/>
      <c r="K591" s="6"/>
      <c r="L591" s="6"/>
      <c r="M591" s="6"/>
      <c r="N591" s="6"/>
      <c r="O591" s="6"/>
      <c r="P591" s="6"/>
      <c r="Q591" s="6"/>
      <c r="R591" s="6"/>
      <c r="S591" s="6"/>
      <c r="T591" s="6"/>
      <c r="U591" s="6"/>
      <c r="V591" s="6"/>
      <c r="W591" s="6"/>
      <c r="X591" s="6"/>
      <c r="Y591" s="6"/>
      <c r="Z591" s="6"/>
    </row>
    <row r="592" ht="12.0" customHeight="1">
      <c r="A592" s="6"/>
      <c r="B592" s="6"/>
      <c r="C592" s="6"/>
      <c r="D592" s="7"/>
      <c r="E592" s="6"/>
      <c r="F592" s="6"/>
      <c r="G592" s="6"/>
      <c r="H592" s="6"/>
      <c r="I592" s="6"/>
      <c r="J592" s="6"/>
      <c r="K592" s="6"/>
      <c r="L592" s="6"/>
      <c r="M592" s="6"/>
      <c r="N592" s="6"/>
      <c r="O592" s="6"/>
      <c r="P592" s="6"/>
      <c r="Q592" s="6"/>
      <c r="R592" s="6"/>
      <c r="S592" s="6"/>
      <c r="T592" s="6"/>
      <c r="U592" s="6"/>
      <c r="V592" s="6"/>
      <c r="W592" s="6"/>
      <c r="X592" s="6"/>
      <c r="Y592" s="6"/>
      <c r="Z592" s="6"/>
    </row>
    <row r="593" ht="12.0" customHeight="1">
      <c r="A593" s="6"/>
      <c r="B593" s="6"/>
      <c r="C593" s="6"/>
      <c r="D593" s="7"/>
      <c r="E593" s="6"/>
      <c r="F593" s="6"/>
      <c r="G593" s="6"/>
      <c r="H593" s="6"/>
      <c r="I593" s="6"/>
      <c r="J593" s="6"/>
      <c r="K593" s="6"/>
      <c r="L593" s="6"/>
      <c r="M593" s="6"/>
      <c r="N593" s="6"/>
      <c r="O593" s="6"/>
      <c r="P593" s="6"/>
      <c r="Q593" s="6"/>
      <c r="R593" s="6"/>
      <c r="S593" s="6"/>
      <c r="T593" s="6"/>
      <c r="U593" s="6"/>
      <c r="V593" s="6"/>
      <c r="W593" s="6"/>
      <c r="X593" s="6"/>
      <c r="Y593" s="6"/>
      <c r="Z593" s="6"/>
    </row>
    <row r="594" ht="12.0" customHeight="1">
      <c r="A594" s="6"/>
      <c r="B594" s="6"/>
      <c r="C594" s="6"/>
      <c r="D594" s="7"/>
      <c r="E594" s="6"/>
      <c r="F594" s="6"/>
      <c r="G594" s="6"/>
      <c r="H594" s="6"/>
      <c r="I594" s="6"/>
      <c r="J594" s="6"/>
      <c r="K594" s="6"/>
      <c r="L594" s="6"/>
      <c r="M594" s="6"/>
      <c r="N594" s="6"/>
      <c r="O594" s="6"/>
      <c r="P594" s="6"/>
      <c r="Q594" s="6"/>
      <c r="R594" s="6"/>
      <c r="S594" s="6"/>
      <c r="T594" s="6"/>
      <c r="U594" s="6"/>
      <c r="V594" s="6"/>
      <c r="W594" s="6"/>
      <c r="X594" s="6"/>
      <c r="Y594" s="6"/>
      <c r="Z594" s="6"/>
    </row>
    <row r="595" ht="12.0" customHeight="1">
      <c r="A595" s="6"/>
      <c r="B595" s="6"/>
      <c r="C595" s="6"/>
      <c r="D595" s="7"/>
      <c r="E595" s="6"/>
      <c r="F595" s="6"/>
      <c r="G595" s="6"/>
      <c r="H595" s="6"/>
      <c r="I595" s="6"/>
      <c r="J595" s="6"/>
      <c r="K595" s="6"/>
      <c r="L595" s="6"/>
      <c r="M595" s="6"/>
      <c r="N595" s="6"/>
      <c r="O595" s="6"/>
      <c r="P595" s="6"/>
      <c r="Q595" s="6"/>
      <c r="R595" s="6"/>
      <c r="S595" s="6"/>
      <c r="T595" s="6"/>
      <c r="U595" s="6"/>
      <c r="V595" s="6"/>
      <c r="W595" s="6"/>
      <c r="X595" s="6"/>
      <c r="Y595" s="6"/>
      <c r="Z595" s="6"/>
    </row>
    <row r="596" ht="12.0" customHeight="1">
      <c r="A596" s="6"/>
      <c r="B596" s="6"/>
      <c r="C596" s="6"/>
      <c r="D596" s="7"/>
      <c r="E596" s="6"/>
      <c r="F596" s="6"/>
      <c r="G596" s="6"/>
      <c r="H596" s="6"/>
      <c r="I596" s="6"/>
      <c r="J596" s="6"/>
      <c r="K596" s="6"/>
      <c r="L596" s="6"/>
      <c r="M596" s="6"/>
      <c r="N596" s="6"/>
      <c r="O596" s="6"/>
      <c r="P596" s="6"/>
      <c r="Q596" s="6"/>
      <c r="R596" s="6"/>
      <c r="S596" s="6"/>
      <c r="T596" s="6"/>
      <c r="U596" s="6"/>
      <c r="V596" s="6"/>
      <c r="W596" s="6"/>
      <c r="X596" s="6"/>
      <c r="Y596" s="6"/>
      <c r="Z596" s="6"/>
    </row>
    <row r="597" ht="12.0" customHeight="1">
      <c r="A597" s="6"/>
      <c r="B597" s="6"/>
      <c r="C597" s="6"/>
      <c r="D597" s="7"/>
      <c r="E597" s="6"/>
      <c r="F597" s="6"/>
      <c r="G597" s="6"/>
      <c r="H597" s="6"/>
      <c r="I597" s="6"/>
      <c r="J597" s="6"/>
      <c r="K597" s="6"/>
      <c r="L597" s="6"/>
      <c r="M597" s="6"/>
      <c r="N597" s="6"/>
      <c r="O597" s="6"/>
      <c r="P597" s="6"/>
      <c r="Q597" s="6"/>
      <c r="R597" s="6"/>
      <c r="S597" s="6"/>
      <c r="T597" s="6"/>
      <c r="U597" s="6"/>
      <c r="V597" s="6"/>
      <c r="W597" s="6"/>
      <c r="X597" s="6"/>
      <c r="Y597" s="6"/>
      <c r="Z597" s="6"/>
    </row>
    <row r="598" ht="12.0" customHeight="1">
      <c r="A598" s="6"/>
      <c r="B598" s="6"/>
      <c r="C598" s="6"/>
      <c r="D598" s="7"/>
      <c r="E598" s="6"/>
      <c r="F598" s="6"/>
      <c r="G598" s="6"/>
      <c r="H598" s="6"/>
      <c r="I598" s="6"/>
      <c r="J598" s="6"/>
      <c r="K598" s="6"/>
      <c r="L598" s="6"/>
      <c r="M598" s="6"/>
      <c r="N598" s="6"/>
      <c r="O598" s="6"/>
      <c r="P598" s="6"/>
      <c r="Q598" s="6"/>
      <c r="R598" s="6"/>
      <c r="S598" s="6"/>
      <c r="T598" s="6"/>
      <c r="U598" s="6"/>
      <c r="V598" s="6"/>
      <c r="W598" s="6"/>
      <c r="X598" s="6"/>
      <c r="Y598" s="6"/>
      <c r="Z598" s="6"/>
    </row>
    <row r="599" ht="12.0" customHeight="1">
      <c r="A599" s="6"/>
      <c r="B599" s="6"/>
      <c r="C599" s="6"/>
      <c r="D599" s="7"/>
      <c r="E599" s="6"/>
      <c r="F599" s="6"/>
      <c r="G599" s="6"/>
      <c r="H599" s="6"/>
      <c r="I599" s="6"/>
      <c r="J599" s="6"/>
      <c r="K599" s="6"/>
      <c r="L599" s="6"/>
      <c r="M599" s="6"/>
      <c r="N599" s="6"/>
      <c r="O599" s="6"/>
      <c r="P599" s="6"/>
      <c r="Q599" s="6"/>
      <c r="R599" s="6"/>
      <c r="S599" s="6"/>
      <c r="T599" s="6"/>
      <c r="U599" s="6"/>
      <c r="V599" s="6"/>
      <c r="W599" s="6"/>
      <c r="X599" s="6"/>
      <c r="Y599" s="6"/>
      <c r="Z599" s="6"/>
    </row>
    <row r="600" ht="12.0" customHeight="1">
      <c r="A600" s="6"/>
      <c r="B600" s="6"/>
      <c r="C600" s="6"/>
      <c r="D600" s="7"/>
      <c r="E600" s="6"/>
      <c r="F600" s="6"/>
      <c r="G600" s="6"/>
      <c r="H600" s="6"/>
      <c r="I600" s="6"/>
      <c r="J600" s="6"/>
      <c r="K600" s="6"/>
      <c r="L600" s="6"/>
      <c r="M600" s="6"/>
      <c r="N600" s="6"/>
      <c r="O600" s="6"/>
      <c r="P600" s="6"/>
      <c r="Q600" s="6"/>
      <c r="R600" s="6"/>
      <c r="S600" s="6"/>
      <c r="T600" s="6"/>
      <c r="U600" s="6"/>
      <c r="V600" s="6"/>
      <c r="W600" s="6"/>
      <c r="X600" s="6"/>
      <c r="Y600" s="6"/>
      <c r="Z600" s="6"/>
    </row>
    <row r="601" ht="12.0" customHeight="1">
      <c r="A601" s="6"/>
      <c r="B601" s="6"/>
      <c r="C601" s="6"/>
      <c r="D601" s="7"/>
      <c r="E601" s="6"/>
      <c r="F601" s="6"/>
      <c r="G601" s="6"/>
      <c r="H601" s="6"/>
      <c r="I601" s="6"/>
      <c r="J601" s="6"/>
      <c r="K601" s="6"/>
      <c r="L601" s="6"/>
      <c r="M601" s="6"/>
      <c r="N601" s="6"/>
      <c r="O601" s="6"/>
      <c r="P601" s="6"/>
      <c r="Q601" s="6"/>
      <c r="R601" s="6"/>
      <c r="S601" s="6"/>
      <c r="T601" s="6"/>
      <c r="U601" s="6"/>
      <c r="V601" s="6"/>
      <c r="W601" s="6"/>
      <c r="X601" s="6"/>
      <c r="Y601" s="6"/>
      <c r="Z601" s="6"/>
    </row>
    <row r="602" ht="12.0" customHeight="1">
      <c r="A602" s="6"/>
      <c r="B602" s="6"/>
      <c r="C602" s="6"/>
      <c r="D602" s="7"/>
      <c r="E602" s="6"/>
      <c r="F602" s="6"/>
      <c r="G602" s="6"/>
      <c r="H602" s="6"/>
      <c r="I602" s="6"/>
      <c r="J602" s="6"/>
      <c r="K602" s="6"/>
      <c r="L602" s="6"/>
      <c r="M602" s="6"/>
      <c r="N602" s="6"/>
      <c r="O602" s="6"/>
      <c r="P602" s="6"/>
      <c r="Q602" s="6"/>
      <c r="R602" s="6"/>
      <c r="S602" s="6"/>
      <c r="T602" s="6"/>
      <c r="U602" s="6"/>
      <c r="V602" s="6"/>
      <c r="W602" s="6"/>
      <c r="X602" s="6"/>
      <c r="Y602" s="6"/>
      <c r="Z602" s="6"/>
    </row>
    <row r="603" ht="12.0" customHeight="1">
      <c r="A603" s="6"/>
      <c r="B603" s="6"/>
      <c r="C603" s="6"/>
      <c r="D603" s="7"/>
      <c r="E603" s="6"/>
      <c r="F603" s="6"/>
      <c r="G603" s="6"/>
      <c r="H603" s="6"/>
      <c r="I603" s="6"/>
      <c r="J603" s="6"/>
      <c r="K603" s="6"/>
      <c r="L603" s="6"/>
      <c r="M603" s="6"/>
      <c r="N603" s="6"/>
      <c r="O603" s="6"/>
      <c r="P603" s="6"/>
      <c r="Q603" s="6"/>
      <c r="R603" s="6"/>
      <c r="S603" s="6"/>
      <c r="T603" s="6"/>
      <c r="U603" s="6"/>
      <c r="V603" s="6"/>
      <c r="W603" s="6"/>
      <c r="X603" s="6"/>
      <c r="Y603" s="6"/>
      <c r="Z603" s="6"/>
    </row>
    <row r="604" ht="12.0" customHeight="1">
      <c r="A604" s="6"/>
      <c r="B604" s="6"/>
      <c r="C604" s="6"/>
      <c r="D604" s="7"/>
      <c r="E604" s="6"/>
      <c r="F604" s="6"/>
      <c r="G604" s="6"/>
      <c r="H604" s="6"/>
      <c r="I604" s="6"/>
      <c r="J604" s="6"/>
      <c r="K604" s="6"/>
      <c r="L604" s="6"/>
      <c r="M604" s="6"/>
      <c r="N604" s="6"/>
      <c r="O604" s="6"/>
      <c r="P604" s="6"/>
      <c r="Q604" s="6"/>
      <c r="R604" s="6"/>
      <c r="S604" s="6"/>
      <c r="T604" s="6"/>
      <c r="U604" s="6"/>
      <c r="V604" s="6"/>
      <c r="W604" s="6"/>
      <c r="X604" s="6"/>
      <c r="Y604" s="6"/>
      <c r="Z604" s="6"/>
    </row>
    <row r="605" ht="12.0" customHeight="1">
      <c r="A605" s="6"/>
      <c r="B605" s="6"/>
      <c r="C605" s="6"/>
      <c r="D605" s="7"/>
      <c r="E605" s="6"/>
      <c r="F605" s="6"/>
      <c r="G605" s="6"/>
      <c r="H605" s="6"/>
      <c r="I605" s="6"/>
      <c r="J605" s="6"/>
      <c r="K605" s="6"/>
      <c r="L605" s="6"/>
      <c r="M605" s="6"/>
      <c r="N605" s="6"/>
      <c r="O605" s="6"/>
      <c r="P605" s="6"/>
      <c r="Q605" s="6"/>
      <c r="R605" s="6"/>
      <c r="S605" s="6"/>
      <c r="T605" s="6"/>
      <c r="U605" s="6"/>
      <c r="V605" s="6"/>
      <c r="W605" s="6"/>
      <c r="X605" s="6"/>
      <c r="Y605" s="6"/>
      <c r="Z605" s="6"/>
    </row>
    <row r="606" ht="12.0" customHeight="1">
      <c r="A606" s="6"/>
      <c r="B606" s="6"/>
      <c r="C606" s="6"/>
      <c r="D606" s="7"/>
      <c r="E606" s="6"/>
      <c r="F606" s="6"/>
      <c r="G606" s="6"/>
      <c r="H606" s="6"/>
      <c r="I606" s="6"/>
      <c r="J606" s="6"/>
      <c r="K606" s="6"/>
      <c r="L606" s="6"/>
      <c r="M606" s="6"/>
      <c r="N606" s="6"/>
      <c r="O606" s="6"/>
      <c r="P606" s="6"/>
      <c r="Q606" s="6"/>
      <c r="R606" s="6"/>
      <c r="S606" s="6"/>
      <c r="T606" s="6"/>
      <c r="U606" s="6"/>
      <c r="V606" s="6"/>
      <c r="W606" s="6"/>
      <c r="X606" s="6"/>
      <c r="Y606" s="6"/>
      <c r="Z606" s="6"/>
    </row>
    <row r="607" ht="12.0" customHeight="1">
      <c r="A607" s="6"/>
      <c r="B607" s="6"/>
      <c r="C607" s="6"/>
      <c r="D607" s="7"/>
      <c r="E607" s="6"/>
      <c r="F607" s="6"/>
      <c r="G607" s="6"/>
      <c r="H607" s="6"/>
      <c r="I607" s="6"/>
      <c r="J607" s="6"/>
      <c r="K607" s="6"/>
      <c r="L607" s="6"/>
      <c r="M607" s="6"/>
      <c r="N607" s="6"/>
      <c r="O607" s="6"/>
      <c r="P607" s="6"/>
      <c r="Q607" s="6"/>
      <c r="R607" s="6"/>
      <c r="S607" s="6"/>
      <c r="T607" s="6"/>
      <c r="U607" s="6"/>
      <c r="V607" s="6"/>
      <c r="W607" s="6"/>
      <c r="X607" s="6"/>
      <c r="Y607" s="6"/>
      <c r="Z607" s="6"/>
    </row>
    <row r="608" ht="12.0" customHeight="1">
      <c r="A608" s="6"/>
      <c r="B608" s="6"/>
      <c r="C608" s="6"/>
      <c r="D608" s="7"/>
      <c r="E608" s="6"/>
      <c r="F608" s="6"/>
      <c r="G608" s="6"/>
      <c r="H608" s="6"/>
      <c r="I608" s="6"/>
      <c r="J608" s="6"/>
      <c r="K608" s="6"/>
      <c r="L608" s="6"/>
      <c r="M608" s="6"/>
      <c r="N608" s="6"/>
      <c r="O608" s="6"/>
      <c r="P608" s="6"/>
      <c r="Q608" s="6"/>
      <c r="R608" s="6"/>
      <c r="S608" s="6"/>
      <c r="T608" s="6"/>
      <c r="U608" s="6"/>
      <c r="V608" s="6"/>
      <c r="W608" s="6"/>
      <c r="X608" s="6"/>
      <c r="Y608" s="6"/>
      <c r="Z608" s="6"/>
    </row>
    <row r="609" ht="12.0" customHeight="1">
      <c r="A609" s="6"/>
      <c r="B609" s="6"/>
      <c r="C609" s="6"/>
      <c r="D609" s="7"/>
      <c r="E609" s="6"/>
      <c r="F609" s="6"/>
      <c r="G609" s="6"/>
      <c r="H609" s="6"/>
      <c r="I609" s="6"/>
      <c r="J609" s="6"/>
      <c r="K609" s="6"/>
      <c r="L609" s="6"/>
      <c r="M609" s="6"/>
      <c r="N609" s="6"/>
      <c r="O609" s="6"/>
      <c r="P609" s="6"/>
      <c r="Q609" s="6"/>
      <c r="R609" s="6"/>
      <c r="S609" s="6"/>
      <c r="T609" s="6"/>
      <c r="U609" s="6"/>
      <c r="V609" s="6"/>
      <c r="W609" s="6"/>
      <c r="X609" s="6"/>
      <c r="Y609" s="6"/>
      <c r="Z609" s="6"/>
    </row>
    <row r="610" ht="12.0" customHeight="1">
      <c r="A610" s="6"/>
      <c r="B610" s="6"/>
      <c r="C610" s="6"/>
      <c r="D610" s="7"/>
      <c r="E610" s="6"/>
      <c r="F610" s="6"/>
      <c r="G610" s="6"/>
      <c r="H610" s="6"/>
      <c r="I610" s="6"/>
      <c r="J610" s="6"/>
      <c r="K610" s="6"/>
      <c r="L610" s="6"/>
      <c r="M610" s="6"/>
      <c r="N610" s="6"/>
      <c r="O610" s="6"/>
      <c r="P610" s="6"/>
      <c r="Q610" s="6"/>
      <c r="R610" s="6"/>
      <c r="S610" s="6"/>
      <c r="T610" s="6"/>
      <c r="U610" s="6"/>
      <c r="V610" s="6"/>
      <c r="W610" s="6"/>
      <c r="X610" s="6"/>
      <c r="Y610" s="6"/>
      <c r="Z610" s="6"/>
    </row>
    <row r="611" ht="12.0" customHeight="1">
      <c r="A611" s="6"/>
      <c r="B611" s="6"/>
      <c r="C611" s="6"/>
      <c r="D611" s="7"/>
      <c r="E611" s="6"/>
      <c r="F611" s="6"/>
      <c r="G611" s="6"/>
      <c r="H611" s="6"/>
      <c r="I611" s="6"/>
      <c r="J611" s="6"/>
      <c r="K611" s="6"/>
      <c r="L611" s="6"/>
      <c r="M611" s="6"/>
      <c r="N611" s="6"/>
      <c r="O611" s="6"/>
      <c r="P611" s="6"/>
      <c r="Q611" s="6"/>
      <c r="R611" s="6"/>
      <c r="S611" s="6"/>
      <c r="T611" s="6"/>
      <c r="U611" s="6"/>
      <c r="V611" s="6"/>
      <c r="W611" s="6"/>
      <c r="X611" s="6"/>
      <c r="Y611" s="6"/>
      <c r="Z611" s="6"/>
    </row>
    <row r="612" ht="12.0" customHeight="1">
      <c r="A612" s="6"/>
      <c r="B612" s="6"/>
      <c r="C612" s="6"/>
      <c r="D612" s="7"/>
      <c r="E612" s="6"/>
      <c r="F612" s="6"/>
      <c r="G612" s="6"/>
      <c r="H612" s="6"/>
      <c r="I612" s="6"/>
      <c r="J612" s="6"/>
      <c r="K612" s="6"/>
      <c r="L612" s="6"/>
      <c r="M612" s="6"/>
      <c r="N612" s="6"/>
      <c r="O612" s="6"/>
      <c r="P612" s="6"/>
      <c r="Q612" s="6"/>
      <c r="R612" s="6"/>
      <c r="S612" s="6"/>
      <c r="T612" s="6"/>
      <c r="U612" s="6"/>
      <c r="V612" s="6"/>
      <c r="W612" s="6"/>
      <c r="X612" s="6"/>
      <c r="Y612" s="6"/>
      <c r="Z612" s="6"/>
    </row>
    <row r="613" ht="12.0" customHeight="1">
      <c r="A613" s="6"/>
      <c r="B613" s="6"/>
      <c r="C613" s="6"/>
      <c r="D613" s="7"/>
      <c r="E613" s="6"/>
      <c r="F613" s="6"/>
      <c r="G613" s="6"/>
      <c r="H613" s="6"/>
      <c r="I613" s="6"/>
      <c r="J613" s="6"/>
      <c r="K613" s="6"/>
      <c r="L613" s="6"/>
      <c r="M613" s="6"/>
      <c r="N613" s="6"/>
      <c r="O613" s="6"/>
      <c r="P613" s="6"/>
      <c r="Q613" s="6"/>
      <c r="R613" s="6"/>
      <c r="S613" s="6"/>
      <c r="T613" s="6"/>
      <c r="U613" s="6"/>
      <c r="V613" s="6"/>
      <c r="W613" s="6"/>
      <c r="X613" s="6"/>
      <c r="Y613" s="6"/>
      <c r="Z613" s="6"/>
    </row>
    <row r="614" ht="12.0" customHeight="1">
      <c r="A614" s="6"/>
      <c r="B614" s="6"/>
      <c r="C614" s="6"/>
      <c r="D614" s="7"/>
      <c r="E614" s="6"/>
      <c r="F614" s="6"/>
      <c r="G614" s="6"/>
      <c r="H614" s="6"/>
      <c r="I614" s="6"/>
      <c r="J614" s="6"/>
      <c r="K614" s="6"/>
      <c r="L614" s="6"/>
      <c r="M614" s="6"/>
      <c r="N614" s="6"/>
      <c r="O614" s="6"/>
      <c r="P614" s="6"/>
      <c r="Q614" s="6"/>
      <c r="R614" s="6"/>
      <c r="S614" s="6"/>
      <c r="T614" s="6"/>
      <c r="U614" s="6"/>
      <c r="V614" s="6"/>
      <c r="W614" s="6"/>
      <c r="X614" s="6"/>
      <c r="Y614" s="6"/>
      <c r="Z614" s="6"/>
    </row>
    <row r="615" ht="12.0" customHeight="1">
      <c r="A615" s="6"/>
      <c r="B615" s="6"/>
      <c r="C615" s="6"/>
      <c r="D615" s="7"/>
      <c r="E615" s="6"/>
      <c r="F615" s="6"/>
      <c r="G615" s="6"/>
      <c r="H615" s="6"/>
      <c r="I615" s="6"/>
      <c r="J615" s="6"/>
      <c r="K615" s="6"/>
      <c r="L615" s="6"/>
      <c r="M615" s="6"/>
      <c r="N615" s="6"/>
      <c r="O615" s="6"/>
      <c r="P615" s="6"/>
      <c r="Q615" s="6"/>
      <c r="R615" s="6"/>
      <c r="S615" s="6"/>
      <c r="T615" s="6"/>
      <c r="U615" s="6"/>
      <c r="V615" s="6"/>
      <c r="W615" s="6"/>
      <c r="X615" s="6"/>
      <c r="Y615" s="6"/>
      <c r="Z615" s="6"/>
    </row>
    <row r="616" ht="12.0" customHeight="1">
      <c r="A616" s="6"/>
      <c r="B616" s="6"/>
      <c r="C616" s="6"/>
      <c r="D616" s="7"/>
      <c r="E616" s="6"/>
      <c r="F616" s="6"/>
      <c r="G616" s="6"/>
      <c r="H616" s="6"/>
      <c r="I616" s="6"/>
      <c r="J616" s="6"/>
      <c r="K616" s="6"/>
      <c r="L616" s="6"/>
      <c r="M616" s="6"/>
      <c r="N616" s="6"/>
      <c r="O616" s="6"/>
      <c r="P616" s="6"/>
      <c r="Q616" s="6"/>
      <c r="R616" s="6"/>
      <c r="S616" s="6"/>
      <c r="T616" s="6"/>
      <c r="U616" s="6"/>
      <c r="V616" s="6"/>
      <c r="W616" s="6"/>
      <c r="X616" s="6"/>
      <c r="Y616" s="6"/>
      <c r="Z616" s="6"/>
    </row>
    <row r="617" ht="12.0" customHeight="1">
      <c r="A617" s="6"/>
      <c r="B617" s="6"/>
      <c r="C617" s="6"/>
      <c r="D617" s="7"/>
      <c r="E617" s="6"/>
      <c r="F617" s="6"/>
      <c r="G617" s="6"/>
      <c r="H617" s="6"/>
      <c r="I617" s="6"/>
      <c r="J617" s="6"/>
      <c r="K617" s="6"/>
      <c r="L617" s="6"/>
      <c r="M617" s="6"/>
      <c r="N617" s="6"/>
      <c r="O617" s="6"/>
      <c r="P617" s="6"/>
      <c r="Q617" s="6"/>
      <c r="R617" s="6"/>
      <c r="S617" s="6"/>
      <c r="T617" s="6"/>
      <c r="U617" s="6"/>
      <c r="V617" s="6"/>
      <c r="W617" s="6"/>
      <c r="X617" s="6"/>
      <c r="Y617" s="6"/>
      <c r="Z617" s="6"/>
    </row>
    <row r="618" ht="12.0" customHeight="1">
      <c r="A618" s="6"/>
      <c r="B618" s="6"/>
      <c r="C618" s="6"/>
      <c r="D618" s="7"/>
      <c r="E618" s="6"/>
      <c r="F618" s="6"/>
      <c r="G618" s="6"/>
      <c r="H618" s="6"/>
      <c r="I618" s="6"/>
      <c r="J618" s="6"/>
      <c r="K618" s="6"/>
      <c r="L618" s="6"/>
      <c r="M618" s="6"/>
      <c r="N618" s="6"/>
      <c r="O618" s="6"/>
      <c r="P618" s="6"/>
      <c r="Q618" s="6"/>
      <c r="R618" s="6"/>
      <c r="S618" s="6"/>
      <c r="T618" s="6"/>
      <c r="U618" s="6"/>
      <c r="V618" s="6"/>
      <c r="W618" s="6"/>
      <c r="X618" s="6"/>
      <c r="Y618" s="6"/>
      <c r="Z618" s="6"/>
    </row>
    <row r="619" ht="12.0" customHeight="1">
      <c r="A619" s="6"/>
      <c r="B619" s="6"/>
      <c r="C619" s="6"/>
      <c r="D619" s="7"/>
      <c r="E619" s="6"/>
      <c r="F619" s="6"/>
      <c r="G619" s="6"/>
      <c r="H619" s="6"/>
      <c r="I619" s="6"/>
      <c r="J619" s="6"/>
      <c r="K619" s="6"/>
      <c r="L619" s="6"/>
      <c r="M619" s="6"/>
      <c r="N619" s="6"/>
      <c r="O619" s="6"/>
      <c r="P619" s="6"/>
      <c r="Q619" s="6"/>
      <c r="R619" s="6"/>
      <c r="S619" s="6"/>
      <c r="T619" s="6"/>
      <c r="U619" s="6"/>
      <c r="V619" s="6"/>
      <c r="W619" s="6"/>
      <c r="X619" s="6"/>
      <c r="Y619" s="6"/>
      <c r="Z619" s="6"/>
    </row>
    <row r="620" ht="12.0" customHeight="1">
      <c r="A620" s="6"/>
      <c r="B620" s="6"/>
      <c r="C620" s="6"/>
      <c r="D620" s="7"/>
      <c r="E620" s="6"/>
      <c r="F620" s="6"/>
      <c r="G620" s="6"/>
      <c r="H620" s="6"/>
      <c r="I620" s="6"/>
      <c r="J620" s="6"/>
      <c r="K620" s="6"/>
      <c r="L620" s="6"/>
      <c r="M620" s="6"/>
      <c r="N620" s="6"/>
      <c r="O620" s="6"/>
      <c r="P620" s="6"/>
      <c r="Q620" s="6"/>
      <c r="R620" s="6"/>
      <c r="S620" s="6"/>
      <c r="T620" s="6"/>
      <c r="U620" s="6"/>
      <c r="V620" s="6"/>
      <c r="W620" s="6"/>
      <c r="X620" s="6"/>
      <c r="Y620" s="6"/>
      <c r="Z620" s="6"/>
    </row>
    <row r="621" ht="12.0" customHeight="1">
      <c r="A621" s="6"/>
      <c r="B621" s="6"/>
      <c r="C621" s="6"/>
      <c r="D621" s="7"/>
      <c r="E621" s="6"/>
      <c r="F621" s="6"/>
      <c r="G621" s="6"/>
      <c r="H621" s="6"/>
      <c r="I621" s="6"/>
      <c r="J621" s="6"/>
      <c r="K621" s="6"/>
      <c r="L621" s="6"/>
      <c r="M621" s="6"/>
      <c r="N621" s="6"/>
      <c r="O621" s="6"/>
      <c r="P621" s="6"/>
      <c r="Q621" s="6"/>
      <c r="R621" s="6"/>
      <c r="S621" s="6"/>
      <c r="T621" s="6"/>
      <c r="U621" s="6"/>
      <c r="V621" s="6"/>
      <c r="W621" s="6"/>
      <c r="X621" s="6"/>
      <c r="Y621" s="6"/>
      <c r="Z621" s="6"/>
    </row>
    <row r="622" ht="12.0" customHeight="1">
      <c r="A622" s="6"/>
      <c r="B622" s="6"/>
      <c r="C622" s="6"/>
      <c r="D622" s="7"/>
      <c r="E622" s="6"/>
      <c r="F622" s="6"/>
      <c r="G622" s="6"/>
      <c r="H622" s="6"/>
      <c r="I622" s="6"/>
      <c r="J622" s="6"/>
      <c r="K622" s="6"/>
      <c r="L622" s="6"/>
      <c r="M622" s="6"/>
      <c r="N622" s="6"/>
      <c r="O622" s="6"/>
      <c r="P622" s="6"/>
      <c r="Q622" s="6"/>
      <c r="R622" s="6"/>
      <c r="S622" s="6"/>
      <c r="T622" s="6"/>
      <c r="U622" s="6"/>
      <c r="V622" s="6"/>
      <c r="W622" s="6"/>
      <c r="X622" s="6"/>
      <c r="Y622" s="6"/>
      <c r="Z622" s="6"/>
    </row>
    <row r="623" ht="12.0" customHeight="1">
      <c r="A623" s="6"/>
      <c r="B623" s="6"/>
      <c r="C623" s="6"/>
      <c r="D623" s="7"/>
      <c r="E623" s="6"/>
      <c r="F623" s="6"/>
      <c r="G623" s="6"/>
      <c r="H623" s="6"/>
      <c r="I623" s="6"/>
      <c r="J623" s="6"/>
      <c r="K623" s="6"/>
      <c r="L623" s="6"/>
      <c r="M623" s="6"/>
      <c r="N623" s="6"/>
      <c r="O623" s="6"/>
      <c r="P623" s="6"/>
      <c r="Q623" s="6"/>
      <c r="R623" s="6"/>
      <c r="S623" s="6"/>
      <c r="T623" s="6"/>
      <c r="U623" s="6"/>
      <c r="V623" s="6"/>
      <c r="W623" s="6"/>
      <c r="X623" s="6"/>
      <c r="Y623" s="6"/>
      <c r="Z623" s="6"/>
    </row>
    <row r="624" ht="12.0" customHeight="1">
      <c r="A624" s="6"/>
      <c r="B624" s="6"/>
      <c r="C624" s="6"/>
      <c r="D624" s="7"/>
      <c r="E624" s="6"/>
      <c r="F624" s="6"/>
      <c r="G624" s="6"/>
      <c r="H624" s="6"/>
      <c r="I624" s="6"/>
      <c r="J624" s="6"/>
      <c r="K624" s="6"/>
      <c r="L624" s="6"/>
      <c r="M624" s="6"/>
      <c r="N624" s="6"/>
      <c r="O624" s="6"/>
      <c r="P624" s="6"/>
      <c r="Q624" s="6"/>
      <c r="R624" s="6"/>
      <c r="S624" s="6"/>
      <c r="T624" s="6"/>
      <c r="U624" s="6"/>
      <c r="V624" s="6"/>
      <c r="W624" s="6"/>
      <c r="X624" s="6"/>
      <c r="Y624" s="6"/>
      <c r="Z624" s="6"/>
    </row>
    <row r="625" ht="12.0" customHeight="1">
      <c r="A625" s="6"/>
      <c r="B625" s="6"/>
      <c r="C625" s="6"/>
      <c r="D625" s="7"/>
      <c r="E625" s="6"/>
      <c r="F625" s="6"/>
      <c r="G625" s="6"/>
      <c r="H625" s="6"/>
      <c r="I625" s="6"/>
      <c r="J625" s="6"/>
      <c r="K625" s="6"/>
      <c r="L625" s="6"/>
      <c r="M625" s="6"/>
      <c r="N625" s="6"/>
      <c r="O625" s="6"/>
      <c r="P625" s="6"/>
      <c r="Q625" s="6"/>
      <c r="R625" s="6"/>
      <c r="S625" s="6"/>
      <c r="T625" s="6"/>
      <c r="U625" s="6"/>
      <c r="V625" s="6"/>
      <c r="W625" s="6"/>
      <c r="X625" s="6"/>
      <c r="Y625" s="6"/>
      <c r="Z625" s="6"/>
    </row>
    <row r="626" ht="12.0" customHeight="1">
      <c r="A626" s="6"/>
      <c r="B626" s="6"/>
      <c r="C626" s="6"/>
      <c r="D626" s="7"/>
      <c r="E626" s="6"/>
      <c r="F626" s="6"/>
      <c r="G626" s="6"/>
      <c r="H626" s="6"/>
      <c r="I626" s="6"/>
      <c r="J626" s="6"/>
      <c r="K626" s="6"/>
      <c r="L626" s="6"/>
      <c r="M626" s="6"/>
      <c r="N626" s="6"/>
      <c r="O626" s="6"/>
      <c r="P626" s="6"/>
      <c r="Q626" s="6"/>
      <c r="R626" s="6"/>
      <c r="S626" s="6"/>
      <c r="T626" s="6"/>
      <c r="U626" s="6"/>
      <c r="V626" s="6"/>
      <c r="W626" s="6"/>
      <c r="X626" s="6"/>
      <c r="Y626" s="6"/>
      <c r="Z626" s="6"/>
    </row>
    <row r="627" ht="12.0" customHeight="1">
      <c r="A627" s="6"/>
      <c r="B627" s="6"/>
      <c r="C627" s="6"/>
      <c r="D627" s="7"/>
      <c r="E627" s="6"/>
      <c r="F627" s="6"/>
      <c r="G627" s="6"/>
      <c r="H627" s="6"/>
      <c r="I627" s="6"/>
      <c r="J627" s="6"/>
      <c r="K627" s="6"/>
      <c r="L627" s="6"/>
      <c r="M627" s="6"/>
      <c r="N627" s="6"/>
      <c r="O627" s="6"/>
      <c r="P627" s="6"/>
      <c r="Q627" s="6"/>
      <c r="R627" s="6"/>
      <c r="S627" s="6"/>
      <c r="T627" s="6"/>
      <c r="U627" s="6"/>
      <c r="V627" s="6"/>
      <c r="W627" s="6"/>
      <c r="X627" s="6"/>
      <c r="Y627" s="6"/>
      <c r="Z627" s="6"/>
    </row>
    <row r="628" ht="12.0" customHeight="1">
      <c r="A628" s="6"/>
      <c r="B628" s="6"/>
      <c r="C628" s="6"/>
      <c r="D628" s="7"/>
      <c r="E628" s="6"/>
      <c r="F628" s="6"/>
      <c r="G628" s="6"/>
      <c r="H628" s="6"/>
      <c r="I628" s="6"/>
      <c r="J628" s="6"/>
      <c r="K628" s="6"/>
      <c r="L628" s="6"/>
      <c r="M628" s="6"/>
      <c r="N628" s="6"/>
      <c r="O628" s="6"/>
      <c r="P628" s="6"/>
      <c r="Q628" s="6"/>
      <c r="R628" s="6"/>
      <c r="S628" s="6"/>
      <c r="T628" s="6"/>
      <c r="U628" s="6"/>
      <c r="V628" s="6"/>
      <c r="W628" s="6"/>
      <c r="X628" s="6"/>
      <c r="Y628" s="6"/>
      <c r="Z628" s="6"/>
    </row>
    <row r="629" ht="12.0" customHeight="1">
      <c r="A629" s="6"/>
      <c r="B629" s="6"/>
      <c r="C629" s="6"/>
      <c r="D629" s="7"/>
      <c r="E629" s="6"/>
      <c r="F629" s="6"/>
      <c r="G629" s="6"/>
      <c r="H629" s="6"/>
      <c r="I629" s="6"/>
      <c r="J629" s="6"/>
      <c r="K629" s="6"/>
      <c r="L629" s="6"/>
      <c r="M629" s="6"/>
      <c r="N629" s="6"/>
      <c r="O629" s="6"/>
      <c r="P629" s="6"/>
      <c r="Q629" s="6"/>
      <c r="R629" s="6"/>
      <c r="S629" s="6"/>
      <c r="T629" s="6"/>
      <c r="U629" s="6"/>
      <c r="V629" s="6"/>
      <c r="W629" s="6"/>
      <c r="X629" s="6"/>
      <c r="Y629" s="6"/>
      <c r="Z629" s="6"/>
    </row>
    <row r="630" ht="12.0" customHeight="1">
      <c r="A630" s="6"/>
      <c r="B630" s="6"/>
      <c r="C630" s="6"/>
      <c r="D630" s="7"/>
      <c r="E630" s="6"/>
      <c r="F630" s="6"/>
      <c r="G630" s="6"/>
      <c r="H630" s="6"/>
      <c r="I630" s="6"/>
      <c r="J630" s="6"/>
      <c r="K630" s="6"/>
      <c r="L630" s="6"/>
      <c r="M630" s="6"/>
      <c r="N630" s="6"/>
      <c r="O630" s="6"/>
      <c r="P630" s="6"/>
      <c r="Q630" s="6"/>
      <c r="R630" s="6"/>
      <c r="S630" s="6"/>
      <c r="T630" s="6"/>
      <c r="U630" s="6"/>
      <c r="V630" s="6"/>
      <c r="W630" s="6"/>
      <c r="X630" s="6"/>
      <c r="Y630" s="6"/>
      <c r="Z630" s="6"/>
    </row>
    <row r="631" ht="12.0" customHeight="1">
      <c r="A631" s="6"/>
      <c r="B631" s="6"/>
      <c r="C631" s="6"/>
      <c r="D631" s="7"/>
      <c r="E631" s="6"/>
      <c r="F631" s="6"/>
      <c r="G631" s="6"/>
      <c r="H631" s="6"/>
      <c r="I631" s="6"/>
      <c r="J631" s="6"/>
      <c r="K631" s="6"/>
      <c r="L631" s="6"/>
      <c r="M631" s="6"/>
      <c r="N631" s="6"/>
      <c r="O631" s="6"/>
      <c r="P631" s="6"/>
      <c r="Q631" s="6"/>
      <c r="R631" s="6"/>
      <c r="S631" s="6"/>
      <c r="T631" s="6"/>
      <c r="U631" s="6"/>
      <c r="V631" s="6"/>
      <c r="W631" s="6"/>
      <c r="X631" s="6"/>
      <c r="Y631" s="6"/>
      <c r="Z631" s="6"/>
    </row>
    <row r="632" ht="12.0" customHeight="1">
      <c r="A632" s="6"/>
      <c r="B632" s="6"/>
      <c r="C632" s="6"/>
      <c r="D632" s="7"/>
      <c r="E632" s="6"/>
      <c r="F632" s="6"/>
      <c r="G632" s="6"/>
      <c r="H632" s="6"/>
      <c r="I632" s="6"/>
      <c r="J632" s="6"/>
      <c r="K632" s="6"/>
      <c r="L632" s="6"/>
      <c r="M632" s="6"/>
      <c r="N632" s="6"/>
      <c r="O632" s="6"/>
      <c r="P632" s="6"/>
      <c r="Q632" s="6"/>
      <c r="R632" s="6"/>
      <c r="S632" s="6"/>
      <c r="T632" s="6"/>
      <c r="U632" s="6"/>
      <c r="V632" s="6"/>
      <c r="W632" s="6"/>
      <c r="X632" s="6"/>
      <c r="Y632" s="6"/>
      <c r="Z632" s="6"/>
    </row>
    <row r="633" ht="12.0" customHeight="1">
      <c r="A633" s="6"/>
      <c r="B633" s="6"/>
      <c r="C633" s="6"/>
      <c r="D633" s="7"/>
      <c r="E633" s="6"/>
      <c r="F633" s="6"/>
      <c r="G633" s="6"/>
      <c r="H633" s="6"/>
      <c r="I633" s="6"/>
      <c r="J633" s="6"/>
      <c r="K633" s="6"/>
      <c r="L633" s="6"/>
      <c r="M633" s="6"/>
      <c r="N633" s="6"/>
      <c r="O633" s="6"/>
      <c r="P633" s="6"/>
      <c r="Q633" s="6"/>
      <c r="R633" s="6"/>
      <c r="S633" s="6"/>
      <c r="T633" s="6"/>
      <c r="U633" s="6"/>
      <c r="V633" s="6"/>
      <c r="W633" s="6"/>
      <c r="X633" s="6"/>
      <c r="Y633" s="6"/>
      <c r="Z633" s="6"/>
    </row>
    <row r="634" ht="12.0" customHeight="1">
      <c r="A634" s="6"/>
      <c r="B634" s="6"/>
      <c r="C634" s="6"/>
      <c r="D634" s="7"/>
      <c r="E634" s="6"/>
      <c r="F634" s="6"/>
      <c r="G634" s="6"/>
      <c r="H634" s="6"/>
      <c r="I634" s="6"/>
      <c r="J634" s="6"/>
      <c r="K634" s="6"/>
      <c r="L634" s="6"/>
      <c r="M634" s="6"/>
      <c r="N634" s="6"/>
      <c r="O634" s="6"/>
      <c r="P634" s="6"/>
      <c r="Q634" s="6"/>
      <c r="R634" s="6"/>
      <c r="S634" s="6"/>
      <c r="T634" s="6"/>
      <c r="U634" s="6"/>
      <c r="V634" s="6"/>
      <c r="W634" s="6"/>
      <c r="X634" s="6"/>
      <c r="Y634" s="6"/>
      <c r="Z634" s="6"/>
    </row>
    <row r="635" ht="12.0" customHeight="1">
      <c r="A635" s="6"/>
      <c r="B635" s="6"/>
      <c r="C635" s="6"/>
      <c r="D635" s="7"/>
      <c r="E635" s="6"/>
      <c r="F635" s="6"/>
      <c r="G635" s="6"/>
      <c r="H635" s="6"/>
      <c r="I635" s="6"/>
      <c r="J635" s="6"/>
      <c r="K635" s="6"/>
      <c r="L635" s="6"/>
      <c r="M635" s="6"/>
      <c r="N635" s="6"/>
      <c r="O635" s="6"/>
      <c r="P635" s="6"/>
      <c r="Q635" s="6"/>
      <c r="R635" s="6"/>
      <c r="S635" s="6"/>
      <c r="T635" s="6"/>
      <c r="U635" s="6"/>
      <c r="V635" s="6"/>
      <c r="W635" s="6"/>
      <c r="X635" s="6"/>
      <c r="Y635" s="6"/>
      <c r="Z635" s="6"/>
    </row>
    <row r="636" ht="12.0" customHeight="1">
      <c r="A636" s="6"/>
      <c r="B636" s="6"/>
      <c r="C636" s="6"/>
      <c r="D636" s="7"/>
      <c r="E636" s="6"/>
      <c r="F636" s="6"/>
      <c r="G636" s="6"/>
      <c r="H636" s="6"/>
      <c r="I636" s="6"/>
      <c r="J636" s="6"/>
      <c r="K636" s="6"/>
      <c r="L636" s="6"/>
      <c r="M636" s="6"/>
      <c r="N636" s="6"/>
      <c r="O636" s="6"/>
      <c r="P636" s="6"/>
      <c r="Q636" s="6"/>
      <c r="R636" s="6"/>
      <c r="S636" s="6"/>
      <c r="T636" s="6"/>
      <c r="U636" s="6"/>
      <c r="V636" s="6"/>
      <c r="W636" s="6"/>
      <c r="X636" s="6"/>
      <c r="Y636" s="6"/>
      <c r="Z636" s="6"/>
    </row>
    <row r="637" ht="12.0" customHeight="1">
      <c r="A637" s="6"/>
      <c r="B637" s="6"/>
      <c r="C637" s="6"/>
      <c r="D637" s="7"/>
      <c r="E637" s="6"/>
      <c r="F637" s="6"/>
      <c r="G637" s="6"/>
      <c r="H637" s="6"/>
      <c r="I637" s="6"/>
      <c r="J637" s="6"/>
      <c r="K637" s="6"/>
      <c r="L637" s="6"/>
      <c r="M637" s="6"/>
      <c r="N637" s="6"/>
      <c r="O637" s="6"/>
      <c r="P637" s="6"/>
      <c r="Q637" s="6"/>
      <c r="R637" s="6"/>
      <c r="S637" s="6"/>
      <c r="T637" s="6"/>
      <c r="U637" s="6"/>
      <c r="V637" s="6"/>
      <c r="W637" s="6"/>
      <c r="X637" s="6"/>
      <c r="Y637" s="6"/>
      <c r="Z637" s="6"/>
    </row>
    <row r="638" ht="12.0" customHeight="1">
      <c r="A638" s="6"/>
      <c r="B638" s="6"/>
      <c r="C638" s="6"/>
      <c r="D638" s="7"/>
      <c r="E638" s="6"/>
      <c r="F638" s="6"/>
      <c r="G638" s="6"/>
      <c r="H638" s="6"/>
      <c r="I638" s="6"/>
      <c r="J638" s="6"/>
      <c r="K638" s="6"/>
      <c r="L638" s="6"/>
      <c r="M638" s="6"/>
      <c r="N638" s="6"/>
      <c r="O638" s="6"/>
      <c r="P638" s="6"/>
      <c r="Q638" s="6"/>
      <c r="R638" s="6"/>
      <c r="S638" s="6"/>
      <c r="T638" s="6"/>
      <c r="U638" s="6"/>
      <c r="V638" s="6"/>
      <c r="W638" s="6"/>
      <c r="X638" s="6"/>
      <c r="Y638" s="6"/>
      <c r="Z638" s="6"/>
    </row>
    <row r="639" ht="12.0" customHeight="1">
      <c r="A639" s="6"/>
      <c r="B639" s="6"/>
      <c r="C639" s="6"/>
      <c r="D639" s="7"/>
      <c r="E639" s="6"/>
      <c r="F639" s="6"/>
      <c r="G639" s="6"/>
      <c r="H639" s="6"/>
      <c r="I639" s="6"/>
      <c r="J639" s="6"/>
      <c r="K639" s="6"/>
      <c r="L639" s="6"/>
      <c r="M639" s="6"/>
      <c r="N639" s="6"/>
      <c r="O639" s="6"/>
      <c r="P639" s="6"/>
      <c r="Q639" s="6"/>
      <c r="R639" s="6"/>
      <c r="S639" s="6"/>
      <c r="T639" s="6"/>
      <c r="U639" s="6"/>
      <c r="V639" s="6"/>
      <c r="W639" s="6"/>
      <c r="X639" s="6"/>
      <c r="Y639" s="6"/>
      <c r="Z639" s="6"/>
    </row>
    <row r="640" ht="12.0" customHeight="1">
      <c r="A640" s="6"/>
      <c r="B640" s="6"/>
      <c r="C640" s="6"/>
      <c r="D640" s="7"/>
      <c r="E640" s="6"/>
      <c r="F640" s="6"/>
      <c r="G640" s="6"/>
      <c r="H640" s="6"/>
      <c r="I640" s="6"/>
      <c r="J640" s="6"/>
      <c r="K640" s="6"/>
      <c r="L640" s="6"/>
      <c r="M640" s="6"/>
      <c r="N640" s="6"/>
      <c r="O640" s="6"/>
      <c r="P640" s="6"/>
      <c r="Q640" s="6"/>
      <c r="R640" s="6"/>
      <c r="S640" s="6"/>
      <c r="T640" s="6"/>
      <c r="U640" s="6"/>
      <c r="V640" s="6"/>
      <c r="W640" s="6"/>
      <c r="X640" s="6"/>
      <c r="Y640" s="6"/>
      <c r="Z640" s="6"/>
    </row>
    <row r="641" ht="12.0" customHeight="1">
      <c r="A641" s="6"/>
      <c r="B641" s="6"/>
      <c r="C641" s="6"/>
      <c r="D641" s="7"/>
      <c r="E641" s="6"/>
      <c r="F641" s="6"/>
      <c r="G641" s="6"/>
      <c r="H641" s="6"/>
      <c r="I641" s="6"/>
      <c r="J641" s="6"/>
      <c r="K641" s="6"/>
      <c r="L641" s="6"/>
      <c r="M641" s="6"/>
      <c r="N641" s="6"/>
      <c r="O641" s="6"/>
      <c r="P641" s="6"/>
      <c r="Q641" s="6"/>
      <c r="R641" s="6"/>
      <c r="S641" s="6"/>
      <c r="T641" s="6"/>
      <c r="U641" s="6"/>
      <c r="V641" s="6"/>
      <c r="W641" s="6"/>
      <c r="X641" s="6"/>
      <c r="Y641" s="6"/>
      <c r="Z641" s="6"/>
    </row>
    <row r="642" ht="12.0" customHeight="1">
      <c r="A642" s="6"/>
      <c r="B642" s="6"/>
      <c r="C642" s="6"/>
      <c r="D642" s="7"/>
      <c r="E642" s="6"/>
      <c r="F642" s="6"/>
      <c r="G642" s="6"/>
      <c r="H642" s="6"/>
      <c r="I642" s="6"/>
      <c r="J642" s="6"/>
      <c r="K642" s="6"/>
      <c r="L642" s="6"/>
      <c r="M642" s="6"/>
      <c r="N642" s="6"/>
      <c r="O642" s="6"/>
      <c r="P642" s="6"/>
      <c r="Q642" s="6"/>
      <c r="R642" s="6"/>
      <c r="S642" s="6"/>
      <c r="T642" s="6"/>
      <c r="U642" s="6"/>
      <c r="V642" s="6"/>
      <c r="W642" s="6"/>
      <c r="X642" s="6"/>
      <c r="Y642" s="6"/>
      <c r="Z642" s="6"/>
    </row>
    <row r="643" ht="12.0" customHeight="1">
      <c r="A643" s="6"/>
      <c r="B643" s="6"/>
      <c r="C643" s="6"/>
      <c r="D643" s="7"/>
      <c r="E643" s="6"/>
      <c r="F643" s="6"/>
      <c r="G643" s="6"/>
      <c r="H643" s="6"/>
      <c r="I643" s="6"/>
      <c r="J643" s="6"/>
      <c r="K643" s="6"/>
      <c r="L643" s="6"/>
      <c r="M643" s="6"/>
      <c r="N643" s="6"/>
      <c r="O643" s="6"/>
      <c r="P643" s="6"/>
      <c r="Q643" s="6"/>
      <c r="R643" s="6"/>
      <c r="S643" s="6"/>
      <c r="T643" s="6"/>
      <c r="U643" s="6"/>
      <c r="V643" s="6"/>
      <c r="W643" s="6"/>
      <c r="X643" s="6"/>
      <c r="Y643" s="6"/>
      <c r="Z643" s="6"/>
    </row>
    <row r="644" ht="12.0" customHeight="1">
      <c r="A644" s="6"/>
      <c r="B644" s="6"/>
      <c r="C644" s="6"/>
      <c r="D644" s="7"/>
      <c r="E644" s="6"/>
      <c r="F644" s="6"/>
      <c r="G644" s="6"/>
      <c r="H644" s="6"/>
      <c r="I644" s="6"/>
      <c r="J644" s="6"/>
      <c r="K644" s="6"/>
      <c r="L644" s="6"/>
      <c r="M644" s="6"/>
      <c r="N644" s="6"/>
      <c r="O644" s="6"/>
      <c r="P644" s="6"/>
      <c r="Q644" s="6"/>
      <c r="R644" s="6"/>
      <c r="S644" s="6"/>
      <c r="T644" s="6"/>
      <c r="U644" s="6"/>
      <c r="V644" s="6"/>
      <c r="W644" s="6"/>
      <c r="X644" s="6"/>
      <c r="Y644" s="6"/>
      <c r="Z644" s="6"/>
    </row>
    <row r="645" ht="12.0" customHeight="1">
      <c r="A645" s="6"/>
      <c r="B645" s="6"/>
      <c r="C645" s="6"/>
      <c r="D645" s="7"/>
      <c r="E645" s="6"/>
      <c r="F645" s="6"/>
      <c r="G645" s="6"/>
      <c r="H645" s="6"/>
      <c r="I645" s="6"/>
      <c r="J645" s="6"/>
      <c r="K645" s="6"/>
      <c r="L645" s="6"/>
      <c r="M645" s="6"/>
      <c r="N645" s="6"/>
      <c r="O645" s="6"/>
      <c r="P645" s="6"/>
      <c r="Q645" s="6"/>
      <c r="R645" s="6"/>
      <c r="S645" s="6"/>
      <c r="T645" s="6"/>
      <c r="U645" s="6"/>
      <c r="V645" s="6"/>
      <c r="W645" s="6"/>
      <c r="X645" s="6"/>
      <c r="Y645" s="6"/>
      <c r="Z645" s="6"/>
    </row>
    <row r="646" ht="12.0" customHeight="1">
      <c r="A646" s="6"/>
      <c r="B646" s="6"/>
      <c r="C646" s="6"/>
      <c r="D646" s="7"/>
      <c r="E646" s="6"/>
      <c r="F646" s="6"/>
      <c r="G646" s="6"/>
      <c r="H646" s="6"/>
      <c r="I646" s="6"/>
      <c r="J646" s="6"/>
      <c r="K646" s="6"/>
      <c r="L646" s="6"/>
      <c r="M646" s="6"/>
      <c r="N646" s="6"/>
      <c r="O646" s="6"/>
      <c r="P646" s="6"/>
      <c r="Q646" s="6"/>
      <c r="R646" s="6"/>
      <c r="S646" s="6"/>
      <c r="T646" s="6"/>
      <c r="U646" s="6"/>
      <c r="V646" s="6"/>
      <c r="W646" s="6"/>
      <c r="X646" s="6"/>
      <c r="Y646" s="6"/>
      <c r="Z646" s="6"/>
    </row>
    <row r="647" ht="12.0" customHeight="1">
      <c r="A647" s="6"/>
      <c r="B647" s="6"/>
      <c r="C647" s="6"/>
      <c r="D647" s="7"/>
      <c r="E647" s="6"/>
      <c r="F647" s="6"/>
      <c r="G647" s="6"/>
      <c r="H647" s="6"/>
      <c r="I647" s="6"/>
      <c r="J647" s="6"/>
      <c r="K647" s="6"/>
      <c r="L647" s="6"/>
      <c r="M647" s="6"/>
      <c r="N647" s="6"/>
      <c r="O647" s="6"/>
      <c r="P647" s="6"/>
      <c r="Q647" s="6"/>
      <c r="R647" s="6"/>
      <c r="S647" s="6"/>
      <c r="T647" s="6"/>
      <c r="U647" s="6"/>
      <c r="V647" s="6"/>
      <c r="W647" s="6"/>
      <c r="X647" s="6"/>
      <c r="Y647" s="6"/>
      <c r="Z647" s="6"/>
    </row>
    <row r="648" ht="12.0" customHeight="1">
      <c r="A648" s="6"/>
      <c r="B648" s="6"/>
      <c r="C648" s="6"/>
      <c r="D648" s="7"/>
      <c r="E648" s="6"/>
      <c r="F648" s="6"/>
      <c r="G648" s="6"/>
      <c r="H648" s="6"/>
      <c r="I648" s="6"/>
      <c r="J648" s="6"/>
      <c r="K648" s="6"/>
      <c r="L648" s="6"/>
      <c r="M648" s="6"/>
      <c r="N648" s="6"/>
      <c r="O648" s="6"/>
      <c r="P648" s="6"/>
      <c r="Q648" s="6"/>
      <c r="R648" s="6"/>
      <c r="S648" s="6"/>
      <c r="T648" s="6"/>
      <c r="U648" s="6"/>
      <c r="V648" s="6"/>
      <c r="W648" s="6"/>
      <c r="X648" s="6"/>
      <c r="Y648" s="6"/>
      <c r="Z648" s="6"/>
    </row>
    <row r="649" ht="12.0" customHeight="1">
      <c r="A649" s="6"/>
      <c r="B649" s="6"/>
      <c r="C649" s="6"/>
      <c r="D649" s="7"/>
      <c r="E649" s="6"/>
      <c r="F649" s="6"/>
      <c r="G649" s="6"/>
      <c r="H649" s="6"/>
      <c r="I649" s="6"/>
      <c r="J649" s="6"/>
      <c r="K649" s="6"/>
      <c r="L649" s="6"/>
      <c r="M649" s="6"/>
      <c r="N649" s="6"/>
      <c r="O649" s="6"/>
      <c r="P649" s="6"/>
      <c r="Q649" s="6"/>
      <c r="R649" s="6"/>
      <c r="S649" s="6"/>
      <c r="T649" s="6"/>
      <c r="U649" s="6"/>
      <c r="V649" s="6"/>
      <c r="W649" s="6"/>
      <c r="X649" s="6"/>
      <c r="Y649" s="6"/>
      <c r="Z649" s="6"/>
    </row>
    <row r="650" ht="12.0" customHeight="1">
      <c r="A650" s="6"/>
      <c r="B650" s="6"/>
      <c r="C650" s="6"/>
      <c r="D650" s="7"/>
      <c r="E650" s="6"/>
      <c r="F650" s="6"/>
      <c r="G650" s="6"/>
      <c r="H650" s="6"/>
      <c r="I650" s="6"/>
      <c r="J650" s="6"/>
      <c r="K650" s="6"/>
      <c r="L650" s="6"/>
      <c r="M650" s="6"/>
      <c r="N650" s="6"/>
      <c r="O650" s="6"/>
      <c r="P650" s="6"/>
      <c r="Q650" s="6"/>
      <c r="R650" s="6"/>
      <c r="S650" s="6"/>
      <c r="T650" s="6"/>
      <c r="U650" s="6"/>
      <c r="V650" s="6"/>
      <c r="W650" s="6"/>
      <c r="X650" s="6"/>
      <c r="Y650" s="6"/>
      <c r="Z650" s="6"/>
    </row>
    <row r="651" ht="12.0" customHeight="1">
      <c r="A651" s="6"/>
      <c r="B651" s="6"/>
      <c r="C651" s="6"/>
      <c r="D651" s="7"/>
      <c r="E651" s="6"/>
      <c r="F651" s="6"/>
      <c r="G651" s="6"/>
      <c r="H651" s="6"/>
      <c r="I651" s="6"/>
      <c r="J651" s="6"/>
      <c r="K651" s="6"/>
      <c r="L651" s="6"/>
      <c r="M651" s="6"/>
      <c r="N651" s="6"/>
      <c r="O651" s="6"/>
      <c r="P651" s="6"/>
      <c r="Q651" s="6"/>
      <c r="R651" s="6"/>
      <c r="S651" s="6"/>
      <c r="T651" s="6"/>
      <c r="U651" s="6"/>
      <c r="V651" s="6"/>
      <c r="W651" s="6"/>
      <c r="X651" s="6"/>
      <c r="Y651" s="6"/>
      <c r="Z651" s="6"/>
    </row>
    <row r="652" ht="12.0" customHeight="1">
      <c r="A652" s="6"/>
      <c r="B652" s="6"/>
      <c r="C652" s="6"/>
      <c r="D652" s="7"/>
      <c r="E652" s="6"/>
      <c r="F652" s="6"/>
      <c r="G652" s="6"/>
      <c r="H652" s="6"/>
      <c r="I652" s="6"/>
      <c r="J652" s="6"/>
      <c r="K652" s="6"/>
      <c r="L652" s="6"/>
      <c r="M652" s="6"/>
      <c r="N652" s="6"/>
      <c r="O652" s="6"/>
      <c r="P652" s="6"/>
      <c r="Q652" s="6"/>
      <c r="R652" s="6"/>
      <c r="S652" s="6"/>
      <c r="T652" s="6"/>
      <c r="U652" s="6"/>
      <c r="V652" s="6"/>
      <c r="W652" s="6"/>
      <c r="X652" s="6"/>
      <c r="Y652" s="6"/>
      <c r="Z652" s="6"/>
    </row>
    <row r="653" ht="12.0" customHeight="1">
      <c r="A653" s="6"/>
      <c r="B653" s="6"/>
      <c r="C653" s="6"/>
      <c r="D653" s="7"/>
      <c r="E653" s="6"/>
      <c r="F653" s="6"/>
      <c r="G653" s="6"/>
      <c r="H653" s="6"/>
      <c r="I653" s="6"/>
      <c r="J653" s="6"/>
      <c r="K653" s="6"/>
      <c r="L653" s="6"/>
      <c r="M653" s="6"/>
      <c r="N653" s="6"/>
      <c r="O653" s="6"/>
      <c r="P653" s="6"/>
      <c r="Q653" s="6"/>
      <c r="R653" s="6"/>
      <c r="S653" s="6"/>
      <c r="T653" s="6"/>
      <c r="U653" s="6"/>
      <c r="V653" s="6"/>
      <c r="W653" s="6"/>
      <c r="X653" s="6"/>
      <c r="Y653" s="6"/>
      <c r="Z653" s="6"/>
    </row>
    <row r="654" ht="12.0" customHeight="1">
      <c r="A654" s="6"/>
      <c r="B654" s="6"/>
      <c r="C654" s="6"/>
      <c r="D654" s="7"/>
      <c r="E654" s="6"/>
      <c r="F654" s="6"/>
      <c r="G654" s="6"/>
      <c r="H654" s="6"/>
      <c r="I654" s="6"/>
      <c r="J654" s="6"/>
      <c r="K654" s="6"/>
      <c r="L654" s="6"/>
      <c r="M654" s="6"/>
      <c r="N654" s="6"/>
      <c r="O654" s="6"/>
      <c r="P654" s="6"/>
      <c r="Q654" s="6"/>
      <c r="R654" s="6"/>
      <c r="S654" s="6"/>
      <c r="T654" s="6"/>
      <c r="U654" s="6"/>
      <c r="V654" s="6"/>
      <c r="W654" s="6"/>
      <c r="X654" s="6"/>
      <c r="Y654" s="6"/>
      <c r="Z654" s="6"/>
    </row>
    <row r="655" ht="12.0" customHeight="1">
      <c r="A655" s="6"/>
      <c r="B655" s="6"/>
      <c r="C655" s="6"/>
      <c r="D655" s="7"/>
      <c r="E655" s="6"/>
      <c r="F655" s="6"/>
      <c r="G655" s="6"/>
      <c r="H655" s="6"/>
      <c r="I655" s="6"/>
      <c r="J655" s="6"/>
      <c r="K655" s="6"/>
      <c r="L655" s="6"/>
      <c r="M655" s="6"/>
      <c r="N655" s="6"/>
      <c r="O655" s="6"/>
      <c r="P655" s="6"/>
      <c r="Q655" s="6"/>
      <c r="R655" s="6"/>
      <c r="S655" s="6"/>
      <c r="T655" s="6"/>
      <c r="U655" s="6"/>
      <c r="V655" s="6"/>
      <c r="W655" s="6"/>
      <c r="X655" s="6"/>
      <c r="Y655" s="6"/>
      <c r="Z655" s="6"/>
    </row>
    <row r="656" ht="12.0" customHeight="1">
      <c r="A656" s="6"/>
      <c r="B656" s="6"/>
      <c r="C656" s="6"/>
      <c r="D656" s="7"/>
      <c r="E656" s="6"/>
      <c r="F656" s="6"/>
      <c r="G656" s="6"/>
      <c r="H656" s="6"/>
      <c r="I656" s="6"/>
      <c r="J656" s="6"/>
      <c r="K656" s="6"/>
      <c r="L656" s="6"/>
      <c r="M656" s="6"/>
      <c r="N656" s="6"/>
      <c r="O656" s="6"/>
      <c r="P656" s="6"/>
      <c r="Q656" s="6"/>
      <c r="R656" s="6"/>
      <c r="S656" s="6"/>
      <c r="T656" s="6"/>
      <c r="U656" s="6"/>
      <c r="V656" s="6"/>
      <c r="W656" s="6"/>
      <c r="X656" s="6"/>
      <c r="Y656" s="6"/>
      <c r="Z656" s="6"/>
    </row>
    <row r="657" ht="12.0" customHeight="1">
      <c r="A657" s="6"/>
      <c r="B657" s="6"/>
      <c r="C657" s="6"/>
      <c r="D657" s="7"/>
      <c r="E657" s="6"/>
      <c r="F657" s="6"/>
      <c r="G657" s="6"/>
      <c r="H657" s="6"/>
      <c r="I657" s="6"/>
      <c r="J657" s="6"/>
      <c r="K657" s="6"/>
      <c r="L657" s="6"/>
      <c r="M657" s="6"/>
      <c r="N657" s="6"/>
      <c r="O657" s="6"/>
      <c r="P657" s="6"/>
      <c r="Q657" s="6"/>
      <c r="R657" s="6"/>
      <c r="S657" s="6"/>
      <c r="T657" s="6"/>
      <c r="U657" s="6"/>
      <c r="V657" s="6"/>
      <c r="W657" s="6"/>
      <c r="X657" s="6"/>
      <c r="Y657" s="6"/>
      <c r="Z657" s="6"/>
    </row>
    <row r="658" ht="12.0" customHeight="1">
      <c r="A658" s="6"/>
      <c r="B658" s="6"/>
      <c r="C658" s="6"/>
      <c r="D658" s="7"/>
      <c r="E658" s="6"/>
      <c r="F658" s="6"/>
      <c r="G658" s="6"/>
      <c r="H658" s="6"/>
      <c r="I658" s="6"/>
      <c r="J658" s="6"/>
      <c r="K658" s="6"/>
      <c r="L658" s="6"/>
      <c r="M658" s="6"/>
      <c r="N658" s="6"/>
      <c r="O658" s="6"/>
      <c r="P658" s="6"/>
      <c r="Q658" s="6"/>
      <c r="R658" s="6"/>
      <c r="S658" s="6"/>
      <c r="T658" s="6"/>
      <c r="U658" s="6"/>
      <c r="V658" s="6"/>
      <c r="W658" s="6"/>
      <c r="X658" s="6"/>
      <c r="Y658" s="6"/>
      <c r="Z658" s="6"/>
    </row>
    <row r="659" ht="12.0" customHeight="1">
      <c r="A659" s="6"/>
      <c r="B659" s="6"/>
      <c r="C659" s="6"/>
      <c r="D659" s="7"/>
      <c r="E659" s="6"/>
      <c r="F659" s="6"/>
      <c r="G659" s="6"/>
      <c r="H659" s="6"/>
      <c r="I659" s="6"/>
      <c r="J659" s="6"/>
      <c r="K659" s="6"/>
      <c r="L659" s="6"/>
      <c r="M659" s="6"/>
      <c r="N659" s="6"/>
      <c r="O659" s="6"/>
      <c r="P659" s="6"/>
      <c r="Q659" s="6"/>
      <c r="R659" s="6"/>
      <c r="S659" s="6"/>
      <c r="T659" s="6"/>
      <c r="U659" s="6"/>
      <c r="V659" s="6"/>
      <c r="W659" s="6"/>
      <c r="X659" s="6"/>
      <c r="Y659" s="6"/>
      <c r="Z659" s="6"/>
    </row>
    <row r="660" ht="12.0" customHeight="1">
      <c r="A660" s="6"/>
      <c r="B660" s="6"/>
      <c r="C660" s="6"/>
      <c r="D660" s="7"/>
      <c r="E660" s="6"/>
      <c r="F660" s="6"/>
      <c r="G660" s="6"/>
      <c r="H660" s="6"/>
      <c r="I660" s="6"/>
      <c r="J660" s="6"/>
      <c r="K660" s="6"/>
      <c r="L660" s="6"/>
      <c r="M660" s="6"/>
      <c r="N660" s="6"/>
      <c r="O660" s="6"/>
      <c r="P660" s="6"/>
      <c r="Q660" s="6"/>
      <c r="R660" s="6"/>
      <c r="S660" s="6"/>
      <c r="T660" s="6"/>
      <c r="U660" s="6"/>
      <c r="V660" s="6"/>
      <c r="W660" s="6"/>
      <c r="X660" s="6"/>
      <c r="Y660" s="6"/>
      <c r="Z660" s="6"/>
    </row>
    <row r="661" ht="12.0" customHeight="1">
      <c r="A661" s="6"/>
      <c r="B661" s="6"/>
      <c r="C661" s="6"/>
      <c r="D661" s="7"/>
      <c r="E661" s="6"/>
      <c r="F661" s="6"/>
      <c r="G661" s="6"/>
      <c r="H661" s="6"/>
      <c r="I661" s="6"/>
      <c r="J661" s="6"/>
      <c r="K661" s="6"/>
      <c r="L661" s="6"/>
      <c r="M661" s="6"/>
      <c r="N661" s="6"/>
      <c r="O661" s="6"/>
      <c r="P661" s="6"/>
      <c r="Q661" s="6"/>
      <c r="R661" s="6"/>
      <c r="S661" s="6"/>
      <c r="T661" s="6"/>
      <c r="U661" s="6"/>
      <c r="V661" s="6"/>
      <c r="W661" s="6"/>
      <c r="X661" s="6"/>
      <c r="Y661" s="6"/>
      <c r="Z661" s="6"/>
    </row>
    <row r="662" ht="12.0" customHeight="1">
      <c r="A662" s="6"/>
      <c r="B662" s="6"/>
      <c r="C662" s="6"/>
      <c r="D662" s="7"/>
      <c r="E662" s="6"/>
      <c r="F662" s="6"/>
      <c r="G662" s="6"/>
      <c r="H662" s="6"/>
      <c r="I662" s="6"/>
      <c r="J662" s="6"/>
      <c r="K662" s="6"/>
      <c r="L662" s="6"/>
      <c r="M662" s="6"/>
      <c r="N662" s="6"/>
      <c r="O662" s="6"/>
      <c r="P662" s="6"/>
      <c r="Q662" s="6"/>
      <c r="R662" s="6"/>
      <c r="S662" s="6"/>
      <c r="T662" s="6"/>
      <c r="U662" s="6"/>
      <c r="V662" s="6"/>
      <c r="W662" s="6"/>
      <c r="X662" s="6"/>
      <c r="Y662" s="6"/>
      <c r="Z662" s="6"/>
    </row>
    <row r="663" ht="12.0" customHeight="1">
      <c r="A663" s="6"/>
      <c r="B663" s="6"/>
      <c r="C663" s="6"/>
      <c r="D663" s="7"/>
      <c r="E663" s="6"/>
      <c r="F663" s="6"/>
      <c r="G663" s="6"/>
      <c r="H663" s="6"/>
      <c r="I663" s="6"/>
      <c r="J663" s="6"/>
      <c r="K663" s="6"/>
      <c r="L663" s="6"/>
      <c r="M663" s="6"/>
      <c r="N663" s="6"/>
      <c r="O663" s="6"/>
      <c r="P663" s="6"/>
      <c r="Q663" s="6"/>
      <c r="R663" s="6"/>
      <c r="S663" s="6"/>
      <c r="T663" s="6"/>
      <c r="U663" s="6"/>
      <c r="V663" s="6"/>
      <c r="W663" s="6"/>
      <c r="X663" s="6"/>
      <c r="Y663" s="6"/>
      <c r="Z663" s="6"/>
    </row>
    <row r="664" ht="12.0" customHeight="1">
      <c r="A664" s="6"/>
      <c r="B664" s="6"/>
      <c r="C664" s="6"/>
      <c r="D664" s="7"/>
      <c r="E664" s="6"/>
      <c r="F664" s="6"/>
      <c r="G664" s="6"/>
      <c r="H664" s="6"/>
      <c r="I664" s="6"/>
      <c r="J664" s="6"/>
      <c r="K664" s="6"/>
      <c r="L664" s="6"/>
      <c r="M664" s="6"/>
      <c r="N664" s="6"/>
      <c r="O664" s="6"/>
      <c r="P664" s="6"/>
      <c r="Q664" s="6"/>
      <c r="R664" s="6"/>
      <c r="S664" s="6"/>
      <c r="T664" s="6"/>
      <c r="U664" s="6"/>
      <c r="V664" s="6"/>
      <c r="W664" s="6"/>
      <c r="X664" s="6"/>
      <c r="Y664" s="6"/>
      <c r="Z664" s="6"/>
    </row>
    <row r="665" ht="12.0" customHeight="1">
      <c r="A665" s="6"/>
      <c r="B665" s="6"/>
      <c r="C665" s="6"/>
      <c r="D665" s="7"/>
      <c r="E665" s="6"/>
      <c r="F665" s="6"/>
      <c r="G665" s="6"/>
      <c r="H665" s="6"/>
      <c r="I665" s="6"/>
      <c r="J665" s="6"/>
      <c r="K665" s="6"/>
      <c r="L665" s="6"/>
      <c r="M665" s="6"/>
      <c r="N665" s="6"/>
      <c r="O665" s="6"/>
      <c r="P665" s="6"/>
      <c r="Q665" s="6"/>
      <c r="R665" s="6"/>
      <c r="S665" s="6"/>
      <c r="T665" s="6"/>
      <c r="U665" s="6"/>
      <c r="V665" s="6"/>
      <c r="W665" s="6"/>
      <c r="X665" s="6"/>
      <c r="Y665" s="6"/>
      <c r="Z665" s="6"/>
    </row>
    <row r="666" ht="12.0" customHeight="1">
      <c r="A666" s="6"/>
      <c r="B666" s="6"/>
      <c r="C666" s="6"/>
      <c r="D666" s="7"/>
      <c r="E666" s="6"/>
      <c r="F666" s="6"/>
      <c r="G666" s="6"/>
      <c r="H666" s="6"/>
      <c r="I666" s="6"/>
      <c r="J666" s="6"/>
      <c r="K666" s="6"/>
      <c r="L666" s="6"/>
      <c r="M666" s="6"/>
      <c r="N666" s="6"/>
      <c r="O666" s="6"/>
      <c r="P666" s="6"/>
      <c r="Q666" s="6"/>
      <c r="R666" s="6"/>
      <c r="S666" s="6"/>
      <c r="T666" s="6"/>
      <c r="U666" s="6"/>
      <c r="V666" s="6"/>
      <c r="W666" s="6"/>
      <c r="X666" s="6"/>
      <c r="Y666" s="6"/>
      <c r="Z666" s="6"/>
    </row>
    <row r="667" ht="12.0" customHeight="1">
      <c r="A667" s="6"/>
      <c r="B667" s="6"/>
      <c r="C667" s="6"/>
      <c r="D667" s="7"/>
      <c r="E667" s="6"/>
      <c r="F667" s="6"/>
      <c r="G667" s="6"/>
      <c r="H667" s="6"/>
      <c r="I667" s="6"/>
      <c r="J667" s="6"/>
      <c r="K667" s="6"/>
      <c r="L667" s="6"/>
      <c r="M667" s="6"/>
      <c r="N667" s="6"/>
      <c r="O667" s="6"/>
      <c r="P667" s="6"/>
      <c r="Q667" s="6"/>
      <c r="R667" s="6"/>
      <c r="S667" s="6"/>
      <c r="T667" s="6"/>
      <c r="U667" s="6"/>
      <c r="V667" s="6"/>
      <c r="W667" s="6"/>
      <c r="X667" s="6"/>
      <c r="Y667" s="6"/>
      <c r="Z667" s="6"/>
    </row>
    <row r="668" ht="12.0" customHeight="1">
      <c r="A668" s="6"/>
      <c r="B668" s="6"/>
      <c r="C668" s="6"/>
      <c r="D668" s="7"/>
      <c r="E668" s="6"/>
      <c r="F668" s="6"/>
      <c r="G668" s="6"/>
      <c r="H668" s="6"/>
      <c r="I668" s="6"/>
      <c r="J668" s="6"/>
      <c r="K668" s="6"/>
      <c r="L668" s="6"/>
      <c r="M668" s="6"/>
      <c r="N668" s="6"/>
      <c r="O668" s="6"/>
      <c r="P668" s="6"/>
      <c r="Q668" s="6"/>
      <c r="R668" s="6"/>
      <c r="S668" s="6"/>
      <c r="T668" s="6"/>
      <c r="U668" s="6"/>
      <c r="V668" s="6"/>
      <c r="W668" s="6"/>
      <c r="X668" s="6"/>
      <c r="Y668" s="6"/>
      <c r="Z668" s="6"/>
    </row>
    <row r="669" ht="12.0" customHeight="1">
      <c r="A669" s="6"/>
      <c r="B669" s="6"/>
      <c r="C669" s="6"/>
      <c r="D669" s="7"/>
      <c r="E669" s="6"/>
      <c r="F669" s="6"/>
      <c r="G669" s="6"/>
      <c r="H669" s="6"/>
      <c r="I669" s="6"/>
      <c r="J669" s="6"/>
      <c r="K669" s="6"/>
      <c r="L669" s="6"/>
      <c r="M669" s="6"/>
      <c r="N669" s="6"/>
      <c r="O669" s="6"/>
      <c r="P669" s="6"/>
      <c r="Q669" s="6"/>
      <c r="R669" s="6"/>
      <c r="S669" s="6"/>
      <c r="T669" s="6"/>
      <c r="U669" s="6"/>
      <c r="V669" s="6"/>
      <c r="W669" s="6"/>
      <c r="X669" s="6"/>
      <c r="Y669" s="6"/>
      <c r="Z669" s="6"/>
    </row>
    <row r="670" ht="12.0" customHeight="1">
      <c r="A670" s="6"/>
      <c r="B670" s="6"/>
      <c r="C670" s="6"/>
      <c r="D670" s="7"/>
      <c r="E670" s="6"/>
      <c r="F670" s="6"/>
      <c r="G670" s="6"/>
      <c r="H670" s="6"/>
      <c r="I670" s="6"/>
      <c r="J670" s="6"/>
      <c r="K670" s="6"/>
      <c r="L670" s="6"/>
      <c r="M670" s="6"/>
      <c r="N670" s="6"/>
      <c r="O670" s="6"/>
      <c r="P670" s="6"/>
      <c r="Q670" s="6"/>
      <c r="R670" s="6"/>
      <c r="S670" s="6"/>
      <c r="T670" s="6"/>
      <c r="U670" s="6"/>
      <c r="V670" s="6"/>
      <c r="W670" s="6"/>
      <c r="X670" s="6"/>
      <c r="Y670" s="6"/>
      <c r="Z670" s="6"/>
    </row>
    <row r="671" ht="12.0" customHeight="1">
      <c r="A671" s="6"/>
      <c r="B671" s="6"/>
      <c r="C671" s="6"/>
      <c r="D671" s="7"/>
      <c r="E671" s="6"/>
      <c r="F671" s="6"/>
      <c r="G671" s="6"/>
      <c r="H671" s="6"/>
      <c r="I671" s="6"/>
      <c r="J671" s="6"/>
      <c r="K671" s="6"/>
      <c r="L671" s="6"/>
      <c r="M671" s="6"/>
      <c r="N671" s="6"/>
      <c r="O671" s="6"/>
      <c r="P671" s="6"/>
      <c r="Q671" s="6"/>
      <c r="R671" s="6"/>
      <c r="S671" s="6"/>
      <c r="T671" s="6"/>
      <c r="U671" s="6"/>
      <c r="V671" s="6"/>
      <c r="W671" s="6"/>
      <c r="X671" s="6"/>
      <c r="Y671" s="6"/>
      <c r="Z671" s="6"/>
    </row>
    <row r="672" ht="12.0" customHeight="1">
      <c r="A672" s="6"/>
      <c r="B672" s="6"/>
      <c r="C672" s="6"/>
      <c r="D672" s="7"/>
      <c r="E672" s="6"/>
      <c r="F672" s="6"/>
      <c r="G672" s="6"/>
      <c r="H672" s="6"/>
      <c r="I672" s="6"/>
      <c r="J672" s="6"/>
      <c r="K672" s="6"/>
      <c r="L672" s="6"/>
      <c r="M672" s="6"/>
      <c r="N672" s="6"/>
      <c r="O672" s="6"/>
      <c r="P672" s="6"/>
      <c r="Q672" s="6"/>
      <c r="R672" s="6"/>
      <c r="S672" s="6"/>
      <c r="T672" s="6"/>
      <c r="U672" s="6"/>
      <c r="V672" s="6"/>
      <c r="W672" s="6"/>
      <c r="X672" s="6"/>
      <c r="Y672" s="6"/>
      <c r="Z672" s="6"/>
    </row>
    <row r="673" ht="12.0" customHeight="1">
      <c r="A673" s="6"/>
      <c r="B673" s="6"/>
      <c r="C673" s="6"/>
      <c r="D673" s="7"/>
      <c r="E673" s="6"/>
      <c r="F673" s="6"/>
      <c r="G673" s="6"/>
      <c r="H673" s="6"/>
      <c r="I673" s="6"/>
      <c r="J673" s="6"/>
      <c r="K673" s="6"/>
      <c r="L673" s="6"/>
      <c r="M673" s="6"/>
      <c r="N673" s="6"/>
      <c r="O673" s="6"/>
      <c r="P673" s="6"/>
      <c r="Q673" s="6"/>
      <c r="R673" s="6"/>
      <c r="S673" s="6"/>
      <c r="T673" s="6"/>
      <c r="U673" s="6"/>
      <c r="V673" s="6"/>
      <c r="W673" s="6"/>
      <c r="X673" s="6"/>
      <c r="Y673" s="6"/>
      <c r="Z673" s="6"/>
    </row>
    <row r="674" ht="12.0" customHeight="1">
      <c r="A674" s="6"/>
      <c r="B674" s="6"/>
      <c r="C674" s="6"/>
      <c r="D674" s="7"/>
      <c r="E674" s="6"/>
      <c r="F674" s="6"/>
      <c r="G674" s="6"/>
      <c r="H674" s="6"/>
      <c r="I674" s="6"/>
      <c r="J674" s="6"/>
      <c r="K674" s="6"/>
      <c r="L674" s="6"/>
      <c r="M674" s="6"/>
      <c r="N674" s="6"/>
      <c r="O674" s="6"/>
      <c r="P674" s="6"/>
      <c r="Q674" s="6"/>
      <c r="R674" s="6"/>
      <c r="S674" s="6"/>
      <c r="T674" s="6"/>
      <c r="U674" s="6"/>
      <c r="V674" s="6"/>
      <c r="W674" s="6"/>
      <c r="X674" s="6"/>
      <c r="Y674" s="6"/>
      <c r="Z674" s="6"/>
    </row>
    <row r="675" ht="12.0" customHeight="1">
      <c r="A675" s="6"/>
      <c r="B675" s="6"/>
      <c r="C675" s="6"/>
      <c r="D675" s="7"/>
      <c r="E675" s="6"/>
      <c r="F675" s="6"/>
      <c r="G675" s="6"/>
      <c r="H675" s="6"/>
      <c r="I675" s="6"/>
      <c r="J675" s="6"/>
      <c r="K675" s="6"/>
      <c r="L675" s="6"/>
      <c r="M675" s="6"/>
      <c r="N675" s="6"/>
      <c r="O675" s="6"/>
      <c r="P675" s="6"/>
      <c r="Q675" s="6"/>
      <c r="R675" s="6"/>
      <c r="S675" s="6"/>
      <c r="T675" s="6"/>
      <c r="U675" s="6"/>
      <c r="V675" s="6"/>
      <c r="W675" s="6"/>
      <c r="X675" s="6"/>
      <c r="Y675" s="6"/>
      <c r="Z675" s="6"/>
    </row>
    <row r="676" ht="12.0" customHeight="1">
      <c r="A676" s="6"/>
      <c r="B676" s="6"/>
      <c r="C676" s="6"/>
      <c r="D676" s="7"/>
      <c r="E676" s="6"/>
      <c r="F676" s="6"/>
      <c r="G676" s="6"/>
      <c r="H676" s="6"/>
      <c r="I676" s="6"/>
      <c r="J676" s="6"/>
      <c r="K676" s="6"/>
      <c r="L676" s="6"/>
      <c r="M676" s="6"/>
      <c r="N676" s="6"/>
      <c r="O676" s="6"/>
      <c r="P676" s="6"/>
      <c r="Q676" s="6"/>
      <c r="R676" s="6"/>
      <c r="S676" s="6"/>
      <c r="T676" s="6"/>
      <c r="U676" s="6"/>
      <c r="V676" s="6"/>
      <c r="W676" s="6"/>
      <c r="X676" s="6"/>
      <c r="Y676" s="6"/>
      <c r="Z676" s="6"/>
    </row>
    <row r="677" ht="12.0" customHeight="1">
      <c r="A677" s="6"/>
      <c r="B677" s="6"/>
      <c r="C677" s="6"/>
      <c r="D677" s="7"/>
      <c r="E677" s="6"/>
      <c r="F677" s="6"/>
      <c r="G677" s="6"/>
      <c r="H677" s="6"/>
      <c r="I677" s="6"/>
      <c r="J677" s="6"/>
      <c r="K677" s="6"/>
      <c r="L677" s="6"/>
      <c r="M677" s="6"/>
      <c r="N677" s="6"/>
      <c r="O677" s="6"/>
      <c r="P677" s="6"/>
      <c r="Q677" s="6"/>
      <c r="R677" s="6"/>
      <c r="S677" s="6"/>
      <c r="T677" s="6"/>
      <c r="U677" s="6"/>
      <c r="V677" s="6"/>
      <c r="W677" s="6"/>
      <c r="X677" s="6"/>
      <c r="Y677" s="6"/>
      <c r="Z677" s="6"/>
    </row>
    <row r="678" ht="12.0" customHeight="1">
      <c r="A678" s="6"/>
      <c r="B678" s="6"/>
      <c r="C678" s="6"/>
      <c r="D678" s="7"/>
      <c r="E678" s="6"/>
      <c r="F678" s="6"/>
      <c r="G678" s="6"/>
      <c r="H678" s="6"/>
      <c r="I678" s="6"/>
      <c r="J678" s="6"/>
      <c r="K678" s="6"/>
      <c r="L678" s="6"/>
      <c r="M678" s="6"/>
      <c r="N678" s="6"/>
      <c r="O678" s="6"/>
      <c r="P678" s="6"/>
      <c r="Q678" s="6"/>
      <c r="R678" s="6"/>
      <c r="S678" s="6"/>
      <c r="T678" s="6"/>
      <c r="U678" s="6"/>
      <c r="V678" s="6"/>
      <c r="W678" s="6"/>
      <c r="X678" s="6"/>
      <c r="Y678" s="6"/>
      <c r="Z678" s="6"/>
    </row>
    <row r="679" ht="12.0" customHeight="1">
      <c r="A679" s="6"/>
      <c r="B679" s="6"/>
      <c r="C679" s="6"/>
      <c r="D679" s="7"/>
      <c r="E679" s="6"/>
      <c r="F679" s="6"/>
      <c r="G679" s="6"/>
      <c r="H679" s="6"/>
      <c r="I679" s="6"/>
      <c r="J679" s="6"/>
      <c r="K679" s="6"/>
      <c r="L679" s="6"/>
      <c r="M679" s="6"/>
      <c r="N679" s="6"/>
      <c r="O679" s="6"/>
      <c r="P679" s="6"/>
      <c r="Q679" s="6"/>
      <c r="R679" s="6"/>
      <c r="S679" s="6"/>
      <c r="T679" s="6"/>
      <c r="U679" s="6"/>
      <c r="V679" s="6"/>
      <c r="W679" s="6"/>
      <c r="X679" s="6"/>
      <c r="Y679" s="6"/>
      <c r="Z679" s="6"/>
    </row>
    <row r="680" ht="12.0" customHeight="1">
      <c r="A680" s="6"/>
      <c r="B680" s="6"/>
      <c r="C680" s="6"/>
      <c r="D680" s="7"/>
      <c r="E680" s="6"/>
      <c r="F680" s="6"/>
      <c r="G680" s="6"/>
      <c r="H680" s="6"/>
      <c r="I680" s="6"/>
      <c r="J680" s="6"/>
      <c r="K680" s="6"/>
      <c r="L680" s="6"/>
      <c r="M680" s="6"/>
      <c r="N680" s="6"/>
      <c r="O680" s="6"/>
      <c r="P680" s="6"/>
      <c r="Q680" s="6"/>
      <c r="R680" s="6"/>
      <c r="S680" s="6"/>
      <c r="T680" s="6"/>
      <c r="U680" s="6"/>
      <c r="V680" s="6"/>
      <c r="W680" s="6"/>
      <c r="X680" s="6"/>
      <c r="Y680" s="6"/>
      <c r="Z680" s="6"/>
    </row>
    <row r="681" ht="12.0" customHeight="1">
      <c r="A681" s="6"/>
      <c r="B681" s="6"/>
      <c r="C681" s="6"/>
      <c r="D681" s="7"/>
      <c r="E681" s="6"/>
      <c r="F681" s="6"/>
      <c r="G681" s="6"/>
      <c r="H681" s="6"/>
      <c r="I681" s="6"/>
      <c r="J681" s="6"/>
      <c r="K681" s="6"/>
      <c r="L681" s="6"/>
      <c r="M681" s="6"/>
      <c r="N681" s="6"/>
      <c r="O681" s="6"/>
      <c r="P681" s="6"/>
      <c r="Q681" s="6"/>
      <c r="R681" s="6"/>
      <c r="S681" s="6"/>
      <c r="T681" s="6"/>
      <c r="U681" s="6"/>
      <c r="V681" s="6"/>
      <c r="W681" s="6"/>
      <c r="X681" s="6"/>
      <c r="Y681" s="6"/>
      <c r="Z681" s="6"/>
    </row>
    <row r="682" ht="12.0" customHeight="1">
      <c r="A682" s="6"/>
      <c r="B682" s="6"/>
      <c r="C682" s="6"/>
      <c r="D682" s="7"/>
      <c r="E682" s="6"/>
      <c r="F682" s="6"/>
      <c r="G682" s="6"/>
      <c r="H682" s="6"/>
      <c r="I682" s="6"/>
      <c r="J682" s="6"/>
      <c r="K682" s="6"/>
      <c r="L682" s="6"/>
      <c r="M682" s="6"/>
      <c r="N682" s="6"/>
      <c r="O682" s="6"/>
      <c r="P682" s="6"/>
      <c r="Q682" s="6"/>
      <c r="R682" s="6"/>
      <c r="S682" s="6"/>
      <c r="T682" s="6"/>
      <c r="U682" s="6"/>
      <c r="V682" s="6"/>
      <c r="W682" s="6"/>
      <c r="X682" s="6"/>
      <c r="Y682" s="6"/>
      <c r="Z682" s="6"/>
    </row>
    <row r="683" ht="12.0" customHeight="1">
      <c r="A683" s="6"/>
      <c r="B683" s="6"/>
      <c r="C683" s="6"/>
      <c r="D683" s="7"/>
      <c r="E683" s="6"/>
      <c r="F683" s="6"/>
      <c r="G683" s="6"/>
      <c r="H683" s="6"/>
      <c r="I683" s="6"/>
      <c r="J683" s="6"/>
      <c r="K683" s="6"/>
      <c r="L683" s="6"/>
      <c r="M683" s="6"/>
      <c r="N683" s="6"/>
      <c r="O683" s="6"/>
      <c r="P683" s="6"/>
      <c r="Q683" s="6"/>
      <c r="R683" s="6"/>
      <c r="S683" s="6"/>
      <c r="T683" s="6"/>
      <c r="U683" s="6"/>
      <c r="V683" s="6"/>
      <c r="W683" s="6"/>
      <c r="X683" s="6"/>
      <c r="Y683" s="6"/>
      <c r="Z683" s="6"/>
    </row>
    <row r="684" ht="12.0" customHeight="1">
      <c r="A684" s="6"/>
      <c r="B684" s="6"/>
      <c r="C684" s="6"/>
      <c r="D684" s="7"/>
      <c r="E684" s="6"/>
      <c r="F684" s="6"/>
      <c r="G684" s="6"/>
      <c r="H684" s="6"/>
      <c r="I684" s="6"/>
      <c r="J684" s="6"/>
      <c r="K684" s="6"/>
      <c r="L684" s="6"/>
      <c r="M684" s="6"/>
      <c r="N684" s="6"/>
      <c r="O684" s="6"/>
      <c r="P684" s="6"/>
      <c r="Q684" s="6"/>
      <c r="R684" s="6"/>
      <c r="S684" s="6"/>
      <c r="T684" s="6"/>
      <c r="U684" s="6"/>
      <c r="V684" s="6"/>
      <c r="W684" s="6"/>
      <c r="X684" s="6"/>
      <c r="Y684" s="6"/>
      <c r="Z684" s="6"/>
    </row>
    <row r="685" ht="12.0" customHeight="1">
      <c r="A685" s="6"/>
      <c r="B685" s="6"/>
      <c r="C685" s="6"/>
      <c r="D685" s="7"/>
      <c r="E685" s="6"/>
      <c r="F685" s="6"/>
      <c r="G685" s="6"/>
      <c r="H685" s="6"/>
      <c r="I685" s="6"/>
      <c r="J685" s="6"/>
      <c r="K685" s="6"/>
      <c r="L685" s="6"/>
      <c r="M685" s="6"/>
      <c r="N685" s="6"/>
      <c r="O685" s="6"/>
      <c r="P685" s="6"/>
      <c r="Q685" s="6"/>
      <c r="R685" s="6"/>
      <c r="S685" s="6"/>
      <c r="T685" s="6"/>
      <c r="U685" s="6"/>
      <c r="V685" s="6"/>
      <c r="W685" s="6"/>
      <c r="X685" s="6"/>
      <c r="Y685" s="6"/>
      <c r="Z685" s="6"/>
    </row>
    <row r="686" ht="12.0" customHeight="1">
      <c r="A686" s="6"/>
      <c r="B686" s="6"/>
      <c r="C686" s="6"/>
      <c r="D686" s="7"/>
      <c r="E686" s="6"/>
      <c r="F686" s="6"/>
      <c r="G686" s="6"/>
      <c r="H686" s="6"/>
      <c r="I686" s="6"/>
      <c r="J686" s="6"/>
      <c r="K686" s="6"/>
      <c r="L686" s="6"/>
      <c r="M686" s="6"/>
      <c r="N686" s="6"/>
      <c r="O686" s="6"/>
      <c r="P686" s="6"/>
      <c r="Q686" s="6"/>
      <c r="R686" s="6"/>
      <c r="S686" s="6"/>
      <c r="T686" s="6"/>
      <c r="U686" s="6"/>
      <c r="V686" s="6"/>
      <c r="W686" s="6"/>
      <c r="X686" s="6"/>
      <c r="Y686" s="6"/>
      <c r="Z686" s="6"/>
    </row>
    <row r="687" ht="12.0" customHeight="1">
      <c r="A687" s="6"/>
      <c r="B687" s="6"/>
      <c r="C687" s="6"/>
      <c r="D687" s="7"/>
      <c r="E687" s="6"/>
      <c r="F687" s="6"/>
      <c r="G687" s="6"/>
      <c r="H687" s="6"/>
      <c r="I687" s="6"/>
      <c r="J687" s="6"/>
      <c r="K687" s="6"/>
      <c r="L687" s="6"/>
      <c r="M687" s="6"/>
      <c r="N687" s="6"/>
      <c r="O687" s="6"/>
      <c r="P687" s="6"/>
      <c r="Q687" s="6"/>
      <c r="R687" s="6"/>
      <c r="S687" s="6"/>
      <c r="T687" s="6"/>
      <c r="U687" s="6"/>
      <c r="V687" s="6"/>
      <c r="W687" s="6"/>
      <c r="X687" s="6"/>
      <c r="Y687" s="6"/>
      <c r="Z687" s="6"/>
    </row>
    <row r="688" ht="12.0" customHeight="1">
      <c r="A688" s="6"/>
      <c r="B688" s="6"/>
      <c r="C688" s="6"/>
      <c r="D688" s="7"/>
      <c r="E688" s="6"/>
      <c r="F688" s="6"/>
      <c r="G688" s="6"/>
      <c r="H688" s="6"/>
      <c r="I688" s="6"/>
      <c r="J688" s="6"/>
      <c r="K688" s="6"/>
      <c r="L688" s="6"/>
      <c r="M688" s="6"/>
      <c r="N688" s="6"/>
      <c r="O688" s="6"/>
      <c r="P688" s="6"/>
      <c r="Q688" s="6"/>
      <c r="R688" s="6"/>
      <c r="S688" s="6"/>
      <c r="T688" s="6"/>
      <c r="U688" s="6"/>
      <c r="V688" s="6"/>
      <c r="W688" s="6"/>
      <c r="X688" s="6"/>
      <c r="Y688" s="6"/>
      <c r="Z688" s="6"/>
    </row>
    <row r="689" ht="12.0" customHeight="1">
      <c r="A689" s="6"/>
      <c r="B689" s="6"/>
      <c r="C689" s="6"/>
      <c r="D689" s="7"/>
      <c r="E689" s="6"/>
      <c r="F689" s="6"/>
      <c r="G689" s="6"/>
      <c r="H689" s="6"/>
      <c r="I689" s="6"/>
      <c r="J689" s="6"/>
      <c r="K689" s="6"/>
      <c r="L689" s="6"/>
      <c r="M689" s="6"/>
      <c r="N689" s="6"/>
      <c r="O689" s="6"/>
      <c r="P689" s="6"/>
      <c r="Q689" s="6"/>
      <c r="R689" s="6"/>
      <c r="S689" s="6"/>
      <c r="T689" s="6"/>
      <c r="U689" s="6"/>
      <c r="V689" s="6"/>
      <c r="W689" s="6"/>
      <c r="X689" s="6"/>
      <c r="Y689" s="6"/>
      <c r="Z689" s="6"/>
    </row>
    <row r="690" ht="12.0" customHeight="1">
      <c r="A690" s="6"/>
      <c r="B690" s="6"/>
      <c r="C690" s="6"/>
      <c r="D690" s="7"/>
      <c r="E690" s="6"/>
      <c r="F690" s="6"/>
      <c r="G690" s="6"/>
      <c r="H690" s="6"/>
      <c r="I690" s="6"/>
      <c r="J690" s="6"/>
      <c r="K690" s="6"/>
      <c r="L690" s="6"/>
      <c r="M690" s="6"/>
      <c r="N690" s="6"/>
      <c r="O690" s="6"/>
      <c r="P690" s="6"/>
      <c r="Q690" s="6"/>
      <c r="R690" s="6"/>
      <c r="S690" s="6"/>
      <c r="T690" s="6"/>
      <c r="U690" s="6"/>
      <c r="V690" s="6"/>
      <c r="W690" s="6"/>
      <c r="X690" s="6"/>
      <c r="Y690" s="6"/>
      <c r="Z690" s="6"/>
    </row>
    <row r="691" ht="12.0" customHeight="1">
      <c r="A691" s="6"/>
      <c r="B691" s="6"/>
      <c r="C691" s="6"/>
      <c r="D691" s="7"/>
      <c r="E691" s="6"/>
      <c r="F691" s="6"/>
      <c r="G691" s="6"/>
      <c r="H691" s="6"/>
      <c r="I691" s="6"/>
      <c r="J691" s="6"/>
      <c r="K691" s="6"/>
      <c r="L691" s="6"/>
      <c r="M691" s="6"/>
      <c r="N691" s="6"/>
      <c r="O691" s="6"/>
      <c r="P691" s="6"/>
      <c r="Q691" s="6"/>
      <c r="R691" s="6"/>
      <c r="S691" s="6"/>
      <c r="T691" s="6"/>
      <c r="U691" s="6"/>
      <c r="V691" s="6"/>
      <c r="W691" s="6"/>
      <c r="X691" s="6"/>
      <c r="Y691" s="6"/>
      <c r="Z691" s="6"/>
    </row>
    <row r="692" ht="12.0" customHeight="1">
      <c r="A692" s="6"/>
      <c r="B692" s="6"/>
      <c r="C692" s="6"/>
      <c r="D692" s="7"/>
      <c r="E692" s="6"/>
      <c r="F692" s="6"/>
      <c r="G692" s="6"/>
      <c r="H692" s="6"/>
      <c r="I692" s="6"/>
      <c r="J692" s="6"/>
      <c r="K692" s="6"/>
      <c r="L692" s="6"/>
      <c r="M692" s="6"/>
      <c r="N692" s="6"/>
      <c r="O692" s="6"/>
      <c r="P692" s="6"/>
      <c r="Q692" s="6"/>
      <c r="R692" s="6"/>
      <c r="S692" s="6"/>
      <c r="T692" s="6"/>
      <c r="U692" s="6"/>
      <c r="V692" s="6"/>
      <c r="W692" s="6"/>
      <c r="X692" s="6"/>
      <c r="Y692" s="6"/>
      <c r="Z692" s="6"/>
    </row>
    <row r="693" ht="12.0" customHeight="1">
      <c r="A693" s="6"/>
      <c r="B693" s="6"/>
      <c r="C693" s="6"/>
      <c r="D693" s="7"/>
      <c r="E693" s="6"/>
      <c r="F693" s="6"/>
      <c r="G693" s="6"/>
      <c r="H693" s="6"/>
      <c r="I693" s="6"/>
      <c r="J693" s="6"/>
      <c r="K693" s="6"/>
      <c r="L693" s="6"/>
      <c r="M693" s="6"/>
      <c r="N693" s="6"/>
      <c r="O693" s="6"/>
      <c r="P693" s="6"/>
      <c r="Q693" s="6"/>
      <c r="R693" s="6"/>
      <c r="S693" s="6"/>
      <c r="T693" s="6"/>
      <c r="U693" s="6"/>
      <c r="V693" s="6"/>
      <c r="W693" s="6"/>
      <c r="X693" s="6"/>
      <c r="Y693" s="6"/>
      <c r="Z693" s="6"/>
    </row>
    <row r="694" ht="12.0" customHeight="1">
      <c r="A694" s="6"/>
      <c r="B694" s="6"/>
      <c r="C694" s="6"/>
      <c r="D694" s="7"/>
      <c r="E694" s="6"/>
      <c r="F694" s="6"/>
      <c r="G694" s="6"/>
      <c r="H694" s="6"/>
      <c r="I694" s="6"/>
      <c r="J694" s="6"/>
      <c r="K694" s="6"/>
      <c r="L694" s="6"/>
      <c r="M694" s="6"/>
      <c r="N694" s="6"/>
      <c r="O694" s="6"/>
      <c r="P694" s="6"/>
      <c r="Q694" s="6"/>
      <c r="R694" s="6"/>
      <c r="S694" s="6"/>
      <c r="T694" s="6"/>
      <c r="U694" s="6"/>
      <c r="V694" s="6"/>
      <c r="W694" s="6"/>
      <c r="X694" s="6"/>
      <c r="Y694" s="6"/>
      <c r="Z694" s="6"/>
    </row>
    <row r="695" ht="12.0" customHeight="1">
      <c r="A695" s="6"/>
      <c r="B695" s="6"/>
      <c r="C695" s="6"/>
      <c r="D695" s="7"/>
      <c r="E695" s="6"/>
      <c r="F695" s="6"/>
      <c r="G695" s="6"/>
      <c r="H695" s="6"/>
      <c r="I695" s="6"/>
      <c r="J695" s="6"/>
      <c r="K695" s="6"/>
      <c r="L695" s="6"/>
      <c r="M695" s="6"/>
      <c r="N695" s="6"/>
      <c r="O695" s="6"/>
      <c r="P695" s="6"/>
      <c r="Q695" s="6"/>
      <c r="R695" s="6"/>
      <c r="S695" s="6"/>
      <c r="T695" s="6"/>
      <c r="U695" s="6"/>
      <c r="V695" s="6"/>
      <c r="W695" s="6"/>
      <c r="X695" s="6"/>
      <c r="Y695" s="6"/>
      <c r="Z695" s="6"/>
    </row>
    <row r="696" ht="12.0" customHeight="1">
      <c r="A696" s="6"/>
      <c r="B696" s="6"/>
      <c r="C696" s="6"/>
      <c r="D696" s="7"/>
      <c r="E696" s="6"/>
      <c r="F696" s="6"/>
      <c r="G696" s="6"/>
      <c r="H696" s="6"/>
      <c r="I696" s="6"/>
      <c r="J696" s="6"/>
      <c r="K696" s="6"/>
      <c r="L696" s="6"/>
      <c r="M696" s="6"/>
      <c r="N696" s="6"/>
      <c r="O696" s="6"/>
      <c r="P696" s="6"/>
      <c r="Q696" s="6"/>
      <c r="R696" s="6"/>
      <c r="S696" s="6"/>
      <c r="T696" s="6"/>
      <c r="U696" s="6"/>
      <c r="V696" s="6"/>
      <c r="W696" s="6"/>
      <c r="X696" s="6"/>
      <c r="Y696" s="6"/>
      <c r="Z696" s="6"/>
    </row>
    <row r="697" ht="12.0" customHeight="1">
      <c r="A697" s="6"/>
      <c r="B697" s="6"/>
      <c r="C697" s="6"/>
      <c r="D697" s="7"/>
      <c r="E697" s="6"/>
      <c r="F697" s="6"/>
      <c r="G697" s="6"/>
      <c r="H697" s="6"/>
      <c r="I697" s="6"/>
      <c r="J697" s="6"/>
      <c r="K697" s="6"/>
      <c r="L697" s="6"/>
      <c r="M697" s="6"/>
      <c r="N697" s="6"/>
      <c r="O697" s="6"/>
      <c r="P697" s="6"/>
      <c r="Q697" s="6"/>
      <c r="R697" s="6"/>
      <c r="S697" s="6"/>
      <c r="T697" s="6"/>
      <c r="U697" s="6"/>
      <c r="V697" s="6"/>
      <c r="W697" s="6"/>
      <c r="X697" s="6"/>
      <c r="Y697" s="6"/>
      <c r="Z697" s="6"/>
    </row>
    <row r="698" ht="12.0" customHeight="1">
      <c r="A698" s="6"/>
      <c r="B698" s="6"/>
      <c r="C698" s="6"/>
      <c r="D698" s="7"/>
      <c r="E698" s="6"/>
      <c r="F698" s="6"/>
      <c r="G698" s="6"/>
      <c r="H698" s="6"/>
      <c r="I698" s="6"/>
      <c r="J698" s="6"/>
      <c r="K698" s="6"/>
      <c r="L698" s="6"/>
      <c r="M698" s="6"/>
      <c r="N698" s="6"/>
      <c r="O698" s="6"/>
      <c r="P698" s="6"/>
      <c r="Q698" s="6"/>
      <c r="R698" s="6"/>
      <c r="S698" s="6"/>
      <c r="T698" s="6"/>
      <c r="U698" s="6"/>
      <c r="V698" s="6"/>
      <c r="W698" s="6"/>
      <c r="X698" s="6"/>
      <c r="Y698" s="6"/>
      <c r="Z698" s="6"/>
    </row>
    <row r="699" ht="12.0" customHeight="1">
      <c r="A699" s="6"/>
      <c r="B699" s="6"/>
      <c r="C699" s="6"/>
      <c r="D699" s="7"/>
      <c r="E699" s="6"/>
      <c r="F699" s="6"/>
      <c r="G699" s="6"/>
      <c r="H699" s="6"/>
      <c r="I699" s="6"/>
      <c r="J699" s="6"/>
      <c r="K699" s="6"/>
      <c r="L699" s="6"/>
      <c r="M699" s="6"/>
      <c r="N699" s="6"/>
      <c r="O699" s="6"/>
      <c r="P699" s="6"/>
      <c r="Q699" s="6"/>
      <c r="R699" s="6"/>
      <c r="S699" s="6"/>
      <c r="T699" s="6"/>
      <c r="U699" s="6"/>
      <c r="V699" s="6"/>
      <c r="W699" s="6"/>
      <c r="X699" s="6"/>
      <c r="Y699" s="6"/>
      <c r="Z699" s="6"/>
    </row>
    <row r="700" ht="12.0" customHeight="1">
      <c r="A700" s="6"/>
      <c r="B700" s="6"/>
      <c r="C700" s="6"/>
      <c r="D700" s="7"/>
      <c r="E700" s="6"/>
      <c r="F700" s="6"/>
      <c r="G700" s="6"/>
      <c r="H700" s="6"/>
      <c r="I700" s="6"/>
      <c r="J700" s="6"/>
      <c r="K700" s="6"/>
      <c r="L700" s="6"/>
      <c r="M700" s="6"/>
      <c r="N700" s="6"/>
      <c r="O700" s="6"/>
      <c r="P700" s="6"/>
      <c r="Q700" s="6"/>
      <c r="R700" s="6"/>
      <c r="S700" s="6"/>
      <c r="T700" s="6"/>
      <c r="U700" s="6"/>
      <c r="V700" s="6"/>
      <c r="W700" s="6"/>
      <c r="X700" s="6"/>
      <c r="Y700" s="6"/>
      <c r="Z700" s="6"/>
    </row>
    <row r="701" ht="12.0" customHeight="1">
      <c r="A701" s="6"/>
      <c r="B701" s="6"/>
      <c r="C701" s="6"/>
      <c r="D701" s="7"/>
      <c r="E701" s="6"/>
      <c r="F701" s="6"/>
      <c r="G701" s="6"/>
      <c r="H701" s="6"/>
      <c r="I701" s="6"/>
      <c r="J701" s="6"/>
      <c r="K701" s="6"/>
      <c r="L701" s="6"/>
      <c r="M701" s="6"/>
      <c r="N701" s="6"/>
      <c r="O701" s="6"/>
      <c r="P701" s="6"/>
      <c r="Q701" s="6"/>
      <c r="R701" s="6"/>
      <c r="S701" s="6"/>
      <c r="T701" s="6"/>
      <c r="U701" s="6"/>
      <c r="V701" s="6"/>
      <c r="W701" s="6"/>
      <c r="X701" s="6"/>
      <c r="Y701" s="6"/>
      <c r="Z701" s="6"/>
    </row>
    <row r="702" ht="12.0" customHeight="1">
      <c r="A702" s="6"/>
      <c r="B702" s="6"/>
      <c r="C702" s="6"/>
      <c r="D702" s="7"/>
      <c r="E702" s="6"/>
      <c r="F702" s="6"/>
      <c r="G702" s="6"/>
      <c r="H702" s="6"/>
      <c r="I702" s="6"/>
      <c r="J702" s="6"/>
      <c r="K702" s="6"/>
      <c r="L702" s="6"/>
      <c r="M702" s="6"/>
      <c r="N702" s="6"/>
      <c r="O702" s="6"/>
      <c r="P702" s="6"/>
      <c r="Q702" s="6"/>
      <c r="R702" s="6"/>
      <c r="S702" s="6"/>
      <c r="T702" s="6"/>
      <c r="U702" s="6"/>
      <c r="V702" s="6"/>
      <c r="W702" s="6"/>
      <c r="X702" s="6"/>
      <c r="Y702" s="6"/>
      <c r="Z702" s="6"/>
    </row>
    <row r="703" ht="12.0" customHeight="1">
      <c r="A703" s="6"/>
      <c r="B703" s="6"/>
      <c r="C703" s="6"/>
      <c r="D703" s="7"/>
      <c r="E703" s="6"/>
      <c r="F703" s="6"/>
      <c r="G703" s="6"/>
      <c r="H703" s="6"/>
      <c r="I703" s="6"/>
      <c r="J703" s="6"/>
      <c r="K703" s="6"/>
      <c r="L703" s="6"/>
      <c r="M703" s="6"/>
      <c r="N703" s="6"/>
      <c r="O703" s="6"/>
      <c r="P703" s="6"/>
      <c r="Q703" s="6"/>
      <c r="R703" s="6"/>
      <c r="S703" s="6"/>
      <c r="T703" s="6"/>
      <c r="U703" s="6"/>
      <c r="V703" s="6"/>
      <c r="W703" s="6"/>
      <c r="X703" s="6"/>
      <c r="Y703" s="6"/>
      <c r="Z703" s="6"/>
    </row>
    <row r="704" ht="12.0" customHeight="1">
      <c r="A704" s="6"/>
      <c r="B704" s="6"/>
      <c r="C704" s="6"/>
      <c r="D704" s="7"/>
      <c r="E704" s="6"/>
      <c r="F704" s="6"/>
      <c r="G704" s="6"/>
      <c r="H704" s="6"/>
      <c r="I704" s="6"/>
      <c r="J704" s="6"/>
      <c r="K704" s="6"/>
      <c r="L704" s="6"/>
      <c r="M704" s="6"/>
      <c r="N704" s="6"/>
      <c r="O704" s="6"/>
      <c r="P704" s="6"/>
      <c r="Q704" s="6"/>
      <c r="R704" s="6"/>
      <c r="S704" s="6"/>
      <c r="T704" s="6"/>
      <c r="U704" s="6"/>
      <c r="V704" s="6"/>
      <c r="W704" s="6"/>
      <c r="X704" s="6"/>
      <c r="Y704" s="6"/>
      <c r="Z704" s="6"/>
    </row>
    <row r="705" ht="12.0" customHeight="1">
      <c r="A705" s="6"/>
      <c r="B705" s="6"/>
      <c r="C705" s="6"/>
      <c r="D705" s="7"/>
      <c r="E705" s="6"/>
      <c r="F705" s="6"/>
      <c r="G705" s="6"/>
      <c r="H705" s="6"/>
      <c r="I705" s="6"/>
      <c r="J705" s="6"/>
      <c r="K705" s="6"/>
      <c r="L705" s="6"/>
      <c r="M705" s="6"/>
      <c r="N705" s="6"/>
      <c r="O705" s="6"/>
      <c r="P705" s="6"/>
      <c r="Q705" s="6"/>
      <c r="R705" s="6"/>
      <c r="S705" s="6"/>
      <c r="T705" s="6"/>
      <c r="U705" s="6"/>
      <c r="V705" s="6"/>
      <c r="W705" s="6"/>
      <c r="X705" s="6"/>
      <c r="Y705" s="6"/>
      <c r="Z705" s="6"/>
    </row>
    <row r="706" ht="12.0" customHeight="1">
      <c r="A706" s="6"/>
      <c r="B706" s="6"/>
      <c r="C706" s="6"/>
      <c r="D706" s="7"/>
      <c r="E706" s="6"/>
      <c r="F706" s="6"/>
      <c r="G706" s="6"/>
      <c r="H706" s="6"/>
      <c r="I706" s="6"/>
      <c r="J706" s="6"/>
      <c r="K706" s="6"/>
      <c r="L706" s="6"/>
      <c r="M706" s="6"/>
      <c r="N706" s="6"/>
      <c r="O706" s="6"/>
      <c r="P706" s="6"/>
      <c r="Q706" s="6"/>
      <c r="R706" s="6"/>
      <c r="S706" s="6"/>
      <c r="T706" s="6"/>
      <c r="U706" s="6"/>
      <c r="V706" s="6"/>
      <c r="W706" s="6"/>
      <c r="X706" s="6"/>
      <c r="Y706" s="6"/>
      <c r="Z706" s="6"/>
    </row>
    <row r="707" ht="12.0" customHeight="1">
      <c r="A707" s="6"/>
      <c r="B707" s="6"/>
      <c r="C707" s="6"/>
      <c r="D707" s="7"/>
      <c r="E707" s="6"/>
      <c r="F707" s="6"/>
      <c r="G707" s="6"/>
      <c r="H707" s="6"/>
      <c r="I707" s="6"/>
      <c r="J707" s="6"/>
      <c r="K707" s="6"/>
      <c r="L707" s="6"/>
      <c r="M707" s="6"/>
      <c r="N707" s="6"/>
      <c r="O707" s="6"/>
      <c r="P707" s="6"/>
      <c r="Q707" s="6"/>
      <c r="R707" s="6"/>
      <c r="S707" s="6"/>
      <c r="T707" s="6"/>
      <c r="U707" s="6"/>
      <c r="V707" s="6"/>
      <c r="W707" s="6"/>
      <c r="X707" s="6"/>
      <c r="Y707" s="6"/>
      <c r="Z707" s="6"/>
    </row>
    <row r="708" ht="12.0" customHeight="1">
      <c r="A708" s="6"/>
      <c r="B708" s="6"/>
      <c r="C708" s="6"/>
      <c r="D708" s="7"/>
      <c r="E708" s="6"/>
      <c r="F708" s="6"/>
      <c r="G708" s="6"/>
      <c r="H708" s="6"/>
      <c r="I708" s="6"/>
      <c r="J708" s="6"/>
      <c r="K708" s="6"/>
      <c r="L708" s="6"/>
      <c r="M708" s="6"/>
      <c r="N708" s="6"/>
      <c r="O708" s="6"/>
      <c r="P708" s="6"/>
      <c r="Q708" s="6"/>
      <c r="R708" s="6"/>
      <c r="S708" s="6"/>
      <c r="T708" s="6"/>
      <c r="U708" s="6"/>
      <c r="V708" s="6"/>
      <c r="W708" s="6"/>
      <c r="X708" s="6"/>
      <c r="Y708" s="6"/>
      <c r="Z708" s="6"/>
    </row>
    <row r="709" ht="12.0" customHeight="1">
      <c r="A709" s="6"/>
      <c r="B709" s="6"/>
      <c r="C709" s="6"/>
      <c r="D709" s="7"/>
      <c r="E709" s="6"/>
      <c r="F709" s="6"/>
      <c r="G709" s="6"/>
      <c r="H709" s="6"/>
      <c r="I709" s="6"/>
      <c r="J709" s="6"/>
      <c r="K709" s="6"/>
      <c r="L709" s="6"/>
      <c r="M709" s="6"/>
      <c r="N709" s="6"/>
      <c r="O709" s="6"/>
      <c r="P709" s="6"/>
      <c r="Q709" s="6"/>
      <c r="R709" s="6"/>
      <c r="S709" s="6"/>
      <c r="T709" s="6"/>
      <c r="U709" s="6"/>
      <c r="V709" s="6"/>
      <c r="W709" s="6"/>
      <c r="X709" s="6"/>
      <c r="Y709" s="6"/>
      <c r="Z709" s="6"/>
    </row>
    <row r="710" ht="12.0" customHeight="1">
      <c r="A710" s="6"/>
      <c r="B710" s="6"/>
      <c r="C710" s="6"/>
      <c r="D710" s="7"/>
      <c r="E710" s="6"/>
      <c r="F710" s="6"/>
      <c r="G710" s="6"/>
      <c r="H710" s="6"/>
      <c r="I710" s="6"/>
      <c r="J710" s="6"/>
      <c r="K710" s="6"/>
      <c r="L710" s="6"/>
      <c r="M710" s="6"/>
      <c r="N710" s="6"/>
      <c r="O710" s="6"/>
      <c r="P710" s="6"/>
      <c r="Q710" s="6"/>
      <c r="R710" s="6"/>
      <c r="S710" s="6"/>
      <c r="T710" s="6"/>
      <c r="U710" s="6"/>
      <c r="V710" s="6"/>
      <c r="W710" s="6"/>
      <c r="X710" s="6"/>
      <c r="Y710" s="6"/>
      <c r="Z710" s="6"/>
    </row>
    <row r="711" ht="12.0" customHeight="1">
      <c r="A711" s="6"/>
      <c r="B711" s="6"/>
      <c r="C711" s="6"/>
      <c r="D711" s="7"/>
      <c r="E711" s="6"/>
      <c r="F711" s="6"/>
      <c r="G711" s="6"/>
      <c r="H711" s="6"/>
      <c r="I711" s="6"/>
      <c r="J711" s="6"/>
      <c r="K711" s="6"/>
      <c r="L711" s="6"/>
      <c r="M711" s="6"/>
      <c r="N711" s="6"/>
      <c r="O711" s="6"/>
      <c r="P711" s="6"/>
      <c r="Q711" s="6"/>
      <c r="R711" s="6"/>
      <c r="S711" s="6"/>
      <c r="T711" s="6"/>
      <c r="U711" s="6"/>
      <c r="V711" s="6"/>
      <c r="W711" s="6"/>
      <c r="X711" s="6"/>
      <c r="Y711" s="6"/>
      <c r="Z711" s="6"/>
    </row>
    <row r="712" ht="12.0" customHeight="1">
      <c r="A712" s="6"/>
      <c r="B712" s="6"/>
      <c r="C712" s="6"/>
      <c r="D712" s="7"/>
      <c r="E712" s="6"/>
      <c r="F712" s="6"/>
      <c r="G712" s="6"/>
      <c r="H712" s="6"/>
      <c r="I712" s="6"/>
      <c r="J712" s="6"/>
      <c r="K712" s="6"/>
      <c r="L712" s="6"/>
      <c r="M712" s="6"/>
      <c r="N712" s="6"/>
      <c r="O712" s="6"/>
      <c r="P712" s="6"/>
      <c r="Q712" s="6"/>
      <c r="R712" s="6"/>
      <c r="S712" s="6"/>
      <c r="T712" s="6"/>
      <c r="U712" s="6"/>
      <c r="V712" s="6"/>
      <c r="W712" s="6"/>
      <c r="X712" s="6"/>
      <c r="Y712" s="6"/>
      <c r="Z712" s="6"/>
    </row>
    <row r="713" ht="12.0" customHeight="1">
      <c r="A713" s="6"/>
      <c r="B713" s="6"/>
      <c r="C713" s="6"/>
      <c r="D713" s="7"/>
      <c r="E713" s="6"/>
      <c r="F713" s="6"/>
      <c r="G713" s="6"/>
      <c r="H713" s="6"/>
      <c r="I713" s="6"/>
      <c r="J713" s="6"/>
      <c r="K713" s="6"/>
      <c r="L713" s="6"/>
      <c r="M713" s="6"/>
      <c r="N713" s="6"/>
      <c r="O713" s="6"/>
      <c r="P713" s="6"/>
      <c r="Q713" s="6"/>
      <c r="R713" s="6"/>
      <c r="S713" s="6"/>
      <c r="T713" s="6"/>
      <c r="U713" s="6"/>
      <c r="V713" s="6"/>
      <c r="W713" s="6"/>
      <c r="X713" s="6"/>
      <c r="Y713" s="6"/>
      <c r="Z713" s="6"/>
    </row>
    <row r="714" ht="12.0" customHeight="1">
      <c r="A714" s="6"/>
      <c r="B714" s="6"/>
      <c r="C714" s="6"/>
      <c r="D714" s="7"/>
      <c r="E714" s="6"/>
      <c r="F714" s="6"/>
      <c r="G714" s="6"/>
      <c r="H714" s="6"/>
      <c r="I714" s="6"/>
      <c r="J714" s="6"/>
      <c r="K714" s="6"/>
      <c r="L714" s="6"/>
      <c r="M714" s="6"/>
      <c r="N714" s="6"/>
      <c r="O714" s="6"/>
      <c r="P714" s="6"/>
      <c r="Q714" s="6"/>
      <c r="R714" s="6"/>
      <c r="S714" s="6"/>
      <c r="T714" s="6"/>
      <c r="U714" s="6"/>
      <c r="V714" s="6"/>
      <c r="W714" s="6"/>
      <c r="X714" s="6"/>
      <c r="Y714" s="6"/>
      <c r="Z714" s="6"/>
    </row>
    <row r="715" ht="12.0" customHeight="1">
      <c r="A715" s="6"/>
      <c r="B715" s="6"/>
      <c r="C715" s="6"/>
      <c r="D715" s="7"/>
      <c r="E715" s="6"/>
      <c r="F715" s="6"/>
      <c r="G715" s="6"/>
      <c r="H715" s="6"/>
      <c r="I715" s="6"/>
      <c r="J715" s="6"/>
      <c r="K715" s="6"/>
      <c r="L715" s="6"/>
      <c r="M715" s="6"/>
      <c r="N715" s="6"/>
      <c r="O715" s="6"/>
      <c r="P715" s="6"/>
      <c r="Q715" s="6"/>
      <c r="R715" s="6"/>
      <c r="S715" s="6"/>
      <c r="T715" s="6"/>
      <c r="U715" s="6"/>
      <c r="V715" s="6"/>
      <c r="W715" s="6"/>
      <c r="X715" s="6"/>
      <c r="Y715" s="6"/>
      <c r="Z715" s="6"/>
    </row>
    <row r="716" ht="12.0" customHeight="1">
      <c r="A716" s="6"/>
      <c r="B716" s="6"/>
      <c r="C716" s="6"/>
      <c r="D716" s="7"/>
      <c r="E716" s="6"/>
      <c r="F716" s="6"/>
      <c r="G716" s="6"/>
      <c r="H716" s="6"/>
      <c r="I716" s="6"/>
      <c r="J716" s="6"/>
      <c r="K716" s="6"/>
      <c r="L716" s="6"/>
      <c r="M716" s="6"/>
      <c r="N716" s="6"/>
      <c r="O716" s="6"/>
      <c r="P716" s="6"/>
      <c r="Q716" s="6"/>
      <c r="R716" s="6"/>
      <c r="S716" s="6"/>
      <c r="T716" s="6"/>
      <c r="U716" s="6"/>
      <c r="V716" s="6"/>
      <c r="W716" s="6"/>
      <c r="X716" s="6"/>
      <c r="Y716" s="6"/>
      <c r="Z716" s="6"/>
    </row>
    <row r="717" ht="12.0" customHeight="1">
      <c r="A717" s="6"/>
      <c r="B717" s="6"/>
      <c r="C717" s="6"/>
      <c r="D717" s="7"/>
      <c r="E717" s="6"/>
      <c r="F717" s="6"/>
      <c r="G717" s="6"/>
      <c r="H717" s="6"/>
      <c r="I717" s="6"/>
      <c r="J717" s="6"/>
      <c r="K717" s="6"/>
      <c r="L717" s="6"/>
      <c r="M717" s="6"/>
      <c r="N717" s="6"/>
      <c r="O717" s="6"/>
      <c r="P717" s="6"/>
      <c r="Q717" s="6"/>
      <c r="R717" s="6"/>
      <c r="S717" s="6"/>
      <c r="T717" s="6"/>
      <c r="U717" s="6"/>
      <c r="V717" s="6"/>
      <c r="W717" s="6"/>
      <c r="X717" s="6"/>
      <c r="Y717" s="6"/>
      <c r="Z717" s="6"/>
    </row>
    <row r="718" ht="12.0" customHeight="1">
      <c r="A718" s="6"/>
      <c r="B718" s="6"/>
      <c r="C718" s="6"/>
      <c r="D718" s="7"/>
      <c r="E718" s="6"/>
      <c r="F718" s="6"/>
      <c r="G718" s="6"/>
      <c r="H718" s="6"/>
      <c r="I718" s="6"/>
      <c r="J718" s="6"/>
      <c r="K718" s="6"/>
      <c r="L718" s="6"/>
      <c r="M718" s="6"/>
      <c r="N718" s="6"/>
      <c r="O718" s="6"/>
      <c r="P718" s="6"/>
      <c r="Q718" s="6"/>
      <c r="R718" s="6"/>
      <c r="S718" s="6"/>
      <c r="T718" s="6"/>
      <c r="U718" s="6"/>
      <c r="V718" s="6"/>
      <c r="W718" s="6"/>
      <c r="X718" s="6"/>
      <c r="Y718" s="6"/>
      <c r="Z718" s="6"/>
    </row>
    <row r="719" ht="12.0" customHeight="1">
      <c r="A719" s="6"/>
      <c r="B719" s="6"/>
      <c r="C719" s="6"/>
      <c r="D719" s="7"/>
      <c r="E719" s="6"/>
      <c r="F719" s="6"/>
      <c r="G719" s="6"/>
      <c r="H719" s="6"/>
      <c r="I719" s="6"/>
      <c r="J719" s="6"/>
      <c r="K719" s="6"/>
      <c r="L719" s="6"/>
      <c r="M719" s="6"/>
      <c r="N719" s="6"/>
      <c r="O719" s="6"/>
      <c r="P719" s="6"/>
      <c r="Q719" s="6"/>
      <c r="R719" s="6"/>
      <c r="S719" s="6"/>
      <c r="T719" s="6"/>
      <c r="U719" s="6"/>
      <c r="V719" s="6"/>
      <c r="W719" s="6"/>
      <c r="X719" s="6"/>
      <c r="Y719" s="6"/>
      <c r="Z719" s="6"/>
    </row>
    <row r="720" ht="12.0" customHeight="1">
      <c r="A720" s="6"/>
      <c r="B720" s="6"/>
      <c r="C720" s="6"/>
      <c r="D720" s="7"/>
      <c r="E720" s="6"/>
      <c r="F720" s="6"/>
      <c r="G720" s="6"/>
      <c r="H720" s="6"/>
      <c r="I720" s="6"/>
      <c r="J720" s="6"/>
      <c r="K720" s="6"/>
      <c r="L720" s="6"/>
      <c r="M720" s="6"/>
      <c r="N720" s="6"/>
      <c r="O720" s="6"/>
      <c r="P720" s="6"/>
      <c r="Q720" s="6"/>
      <c r="R720" s="6"/>
      <c r="S720" s="6"/>
      <c r="T720" s="6"/>
      <c r="U720" s="6"/>
      <c r="V720" s="6"/>
      <c r="W720" s="6"/>
      <c r="X720" s="6"/>
      <c r="Y720" s="6"/>
      <c r="Z720" s="6"/>
    </row>
    <row r="721" ht="12.0" customHeight="1">
      <c r="A721" s="6"/>
      <c r="B721" s="6"/>
      <c r="C721" s="6"/>
      <c r="D721" s="7"/>
      <c r="E721" s="6"/>
      <c r="F721" s="6"/>
      <c r="G721" s="6"/>
      <c r="H721" s="6"/>
      <c r="I721" s="6"/>
      <c r="J721" s="6"/>
      <c r="K721" s="6"/>
      <c r="L721" s="6"/>
      <c r="M721" s="6"/>
      <c r="N721" s="6"/>
      <c r="O721" s="6"/>
      <c r="P721" s="6"/>
      <c r="Q721" s="6"/>
      <c r="R721" s="6"/>
      <c r="S721" s="6"/>
      <c r="T721" s="6"/>
      <c r="U721" s="6"/>
      <c r="V721" s="6"/>
      <c r="W721" s="6"/>
      <c r="X721" s="6"/>
      <c r="Y721" s="6"/>
      <c r="Z721" s="6"/>
    </row>
    <row r="722" ht="12.0" customHeight="1">
      <c r="A722" s="6"/>
      <c r="B722" s="6"/>
      <c r="C722" s="6"/>
      <c r="D722" s="7"/>
      <c r="E722" s="6"/>
      <c r="F722" s="6"/>
      <c r="G722" s="6"/>
      <c r="H722" s="6"/>
      <c r="I722" s="6"/>
      <c r="J722" s="6"/>
      <c r="K722" s="6"/>
      <c r="L722" s="6"/>
      <c r="M722" s="6"/>
      <c r="N722" s="6"/>
      <c r="O722" s="6"/>
      <c r="P722" s="6"/>
      <c r="Q722" s="6"/>
      <c r="R722" s="6"/>
      <c r="S722" s="6"/>
      <c r="T722" s="6"/>
      <c r="U722" s="6"/>
      <c r="V722" s="6"/>
      <c r="W722" s="6"/>
      <c r="X722" s="6"/>
      <c r="Y722" s="6"/>
      <c r="Z722" s="6"/>
    </row>
    <row r="723" ht="12.0" customHeight="1">
      <c r="A723" s="6"/>
      <c r="B723" s="6"/>
      <c r="C723" s="6"/>
      <c r="D723" s="7"/>
      <c r="E723" s="6"/>
      <c r="F723" s="6"/>
      <c r="G723" s="6"/>
      <c r="H723" s="6"/>
      <c r="I723" s="6"/>
      <c r="J723" s="6"/>
      <c r="K723" s="6"/>
      <c r="L723" s="6"/>
      <c r="M723" s="6"/>
      <c r="N723" s="6"/>
      <c r="O723" s="6"/>
      <c r="P723" s="6"/>
      <c r="Q723" s="6"/>
      <c r="R723" s="6"/>
      <c r="S723" s="6"/>
      <c r="T723" s="6"/>
      <c r="U723" s="6"/>
      <c r="V723" s="6"/>
      <c r="W723" s="6"/>
      <c r="X723" s="6"/>
      <c r="Y723" s="6"/>
      <c r="Z723" s="6"/>
    </row>
    <row r="724" ht="12.0" customHeight="1">
      <c r="A724" s="6"/>
      <c r="B724" s="6"/>
      <c r="C724" s="6"/>
      <c r="D724" s="7"/>
      <c r="E724" s="6"/>
      <c r="F724" s="6"/>
      <c r="G724" s="6"/>
      <c r="H724" s="6"/>
      <c r="I724" s="6"/>
      <c r="J724" s="6"/>
      <c r="K724" s="6"/>
      <c r="L724" s="6"/>
      <c r="M724" s="6"/>
      <c r="N724" s="6"/>
      <c r="O724" s="6"/>
      <c r="P724" s="6"/>
      <c r="Q724" s="6"/>
      <c r="R724" s="6"/>
      <c r="S724" s="6"/>
      <c r="T724" s="6"/>
      <c r="U724" s="6"/>
      <c r="V724" s="6"/>
      <c r="W724" s="6"/>
      <c r="X724" s="6"/>
      <c r="Y724" s="6"/>
      <c r="Z724" s="6"/>
    </row>
    <row r="725" ht="12.0" customHeight="1">
      <c r="A725" s="6"/>
      <c r="B725" s="6"/>
      <c r="C725" s="6"/>
      <c r="D725" s="7"/>
      <c r="E725" s="6"/>
      <c r="F725" s="6"/>
      <c r="G725" s="6"/>
      <c r="H725" s="6"/>
      <c r="I725" s="6"/>
      <c r="J725" s="6"/>
      <c r="K725" s="6"/>
      <c r="L725" s="6"/>
      <c r="M725" s="6"/>
      <c r="N725" s="6"/>
      <c r="O725" s="6"/>
      <c r="P725" s="6"/>
      <c r="Q725" s="6"/>
      <c r="R725" s="6"/>
      <c r="S725" s="6"/>
      <c r="T725" s="6"/>
      <c r="U725" s="6"/>
      <c r="V725" s="6"/>
      <c r="W725" s="6"/>
      <c r="X725" s="6"/>
      <c r="Y725" s="6"/>
      <c r="Z725" s="6"/>
    </row>
    <row r="726" ht="12.0" customHeight="1">
      <c r="A726" s="6"/>
      <c r="B726" s="6"/>
      <c r="C726" s="6"/>
      <c r="D726" s="7"/>
      <c r="E726" s="6"/>
      <c r="F726" s="6"/>
      <c r="G726" s="6"/>
      <c r="H726" s="6"/>
      <c r="I726" s="6"/>
      <c r="J726" s="6"/>
      <c r="K726" s="6"/>
      <c r="L726" s="6"/>
      <c r="M726" s="6"/>
      <c r="N726" s="6"/>
      <c r="O726" s="6"/>
      <c r="P726" s="6"/>
      <c r="Q726" s="6"/>
      <c r="R726" s="6"/>
      <c r="S726" s="6"/>
      <c r="T726" s="6"/>
      <c r="U726" s="6"/>
      <c r="V726" s="6"/>
      <c r="W726" s="6"/>
      <c r="X726" s="6"/>
      <c r="Y726" s="6"/>
      <c r="Z726" s="6"/>
    </row>
    <row r="727" ht="12.0" customHeight="1">
      <c r="A727" s="6"/>
      <c r="B727" s="6"/>
      <c r="C727" s="6"/>
      <c r="D727" s="7"/>
      <c r="E727" s="6"/>
      <c r="F727" s="6"/>
      <c r="G727" s="6"/>
      <c r="H727" s="6"/>
      <c r="I727" s="6"/>
      <c r="J727" s="6"/>
      <c r="K727" s="6"/>
      <c r="L727" s="6"/>
      <c r="M727" s="6"/>
      <c r="N727" s="6"/>
      <c r="O727" s="6"/>
      <c r="P727" s="6"/>
      <c r="Q727" s="6"/>
      <c r="R727" s="6"/>
      <c r="S727" s="6"/>
      <c r="T727" s="6"/>
      <c r="U727" s="6"/>
      <c r="V727" s="6"/>
      <c r="W727" s="6"/>
      <c r="X727" s="6"/>
      <c r="Y727" s="6"/>
      <c r="Z727" s="6"/>
    </row>
    <row r="728" ht="12.0" customHeight="1">
      <c r="A728" s="6"/>
      <c r="B728" s="6"/>
      <c r="C728" s="6"/>
      <c r="D728" s="7"/>
      <c r="E728" s="6"/>
      <c r="F728" s="6"/>
      <c r="G728" s="6"/>
      <c r="H728" s="6"/>
      <c r="I728" s="6"/>
      <c r="J728" s="6"/>
      <c r="K728" s="6"/>
      <c r="L728" s="6"/>
      <c r="M728" s="6"/>
      <c r="N728" s="6"/>
      <c r="O728" s="6"/>
      <c r="P728" s="6"/>
      <c r="Q728" s="6"/>
      <c r="R728" s="6"/>
      <c r="S728" s="6"/>
      <c r="T728" s="6"/>
      <c r="U728" s="6"/>
      <c r="V728" s="6"/>
      <c r="W728" s="6"/>
      <c r="X728" s="6"/>
      <c r="Y728" s="6"/>
      <c r="Z728" s="6"/>
    </row>
    <row r="729" ht="12.0" customHeight="1">
      <c r="A729" s="6"/>
      <c r="B729" s="6"/>
      <c r="C729" s="6"/>
      <c r="D729" s="7"/>
      <c r="E729" s="6"/>
      <c r="F729" s="6"/>
      <c r="G729" s="6"/>
      <c r="H729" s="6"/>
      <c r="I729" s="6"/>
      <c r="J729" s="6"/>
      <c r="K729" s="6"/>
      <c r="L729" s="6"/>
      <c r="M729" s="6"/>
      <c r="N729" s="6"/>
      <c r="O729" s="6"/>
      <c r="P729" s="6"/>
      <c r="Q729" s="6"/>
      <c r="R729" s="6"/>
      <c r="S729" s="6"/>
      <c r="T729" s="6"/>
      <c r="U729" s="6"/>
      <c r="V729" s="6"/>
      <c r="W729" s="6"/>
      <c r="X729" s="6"/>
      <c r="Y729" s="6"/>
      <c r="Z729" s="6"/>
    </row>
    <row r="730" ht="12.0" customHeight="1">
      <c r="A730" s="6"/>
      <c r="B730" s="6"/>
      <c r="C730" s="6"/>
      <c r="D730" s="7"/>
      <c r="E730" s="6"/>
      <c r="F730" s="6"/>
      <c r="G730" s="6"/>
      <c r="H730" s="6"/>
      <c r="I730" s="6"/>
      <c r="J730" s="6"/>
      <c r="K730" s="6"/>
      <c r="L730" s="6"/>
      <c r="M730" s="6"/>
      <c r="N730" s="6"/>
      <c r="O730" s="6"/>
      <c r="P730" s="6"/>
      <c r="Q730" s="6"/>
      <c r="R730" s="6"/>
      <c r="S730" s="6"/>
      <c r="T730" s="6"/>
      <c r="U730" s="6"/>
      <c r="V730" s="6"/>
      <c r="W730" s="6"/>
      <c r="X730" s="6"/>
      <c r="Y730" s="6"/>
      <c r="Z730" s="6"/>
    </row>
    <row r="731" ht="12.0" customHeight="1">
      <c r="A731" s="6"/>
      <c r="B731" s="6"/>
      <c r="C731" s="6"/>
      <c r="D731" s="7"/>
      <c r="E731" s="6"/>
      <c r="F731" s="6"/>
      <c r="G731" s="6"/>
      <c r="H731" s="6"/>
      <c r="I731" s="6"/>
      <c r="J731" s="6"/>
      <c r="K731" s="6"/>
      <c r="L731" s="6"/>
      <c r="M731" s="6"/>
      <c r="N731" s="6"/>
      <c r="O731" s="6"/>
      <c r="P731" s="6"/>
      <c r="Q731" s="6"/>
      <c r="R731" s="6"/>
      <c r="S731" s="6"/>
      <c r="T731" s="6"/>
      <c r="U731" s="6"/>
      <c r="V731" s="6"/>
      <c r="W731" s="6"/>
      <c r="X731" s="6"/>
      <c r="Y731" s="6"/>
      <c r="Z731" s="6"/>
    </row>
    <row r="732" ht="12.0" customHeight="1">
      <c r="A732" s="6"/>
      <c r="B732" s="6"/>
      <c r="C732" s="6"/>
      <c r="D732" s="7"/>
      <c r="E732" s="6"/>
      <c r="F732" s="6"/>
      <c r="G732" s="6"/>
      <c r="H732" s="6"/>
      <c r="I732" s="6"/>
      <c r="J732" s="6"/>
      <c r="K732" s="6"/>
      <c r="L732" s="6"/>
      <c r="M732" s="6"/>
      <c r="N732" s="6"/>
      <c r="O732" s="6"/>
      <c r="P732" s="6"/>
      <c r="Q732" s="6"/>
      <c r="R732" s="6"/>
      <c r="S732" s="6"/>
      <c r="T732" s="6"/>
      <c r="U732" s="6"/>
      <c r="V732" s="6"/>
      <c r="W732" s="6"/>
      <c r="X732" s="6"/>
      <c r="Y732" s="6"/>
      <c r="Z732" s="6"/>
    </row>
    <row r="733" ht="12.0" customHeight="1">
      <c r="A733" s="6"/>
      <c r="B733" s="6"/>
      <c r="C733" s="6"/>
      <c r="D733" s="7"/>
      <c r="E733" s="6"/>
      <c r="F733" s="6"/>
      <c r="G733" s="6"/>
      <c r="H733" s="6"/>
      <c r="I733" s="6"/>
      <c r="J733" s="6"/>
      <c r="K733" s="6"/>
      <c r="L733" s="6"/>
      <c r="M733" s="6"/>
      <c r="N733" s="6"/>
      <c r="O733" s="6"/>
      <c r="P733" s="6"/>
      <c r="Q733" s="6"/>
      <c r="R733" s="6"/>
      <c r="S733" s="6"/>
      <c r="T733" s="6"/>
      <c r="U733" s="6"/>
      <c r="V733" s="6"/>
      <c r="W733" s="6"/>
      <c r="X733" s="6"/>
      <c r="Y733" s="6"/>
      <c r="Z733" s="6"/>
    </row>
    <row r="734" ht="12.0" customHeight="1">
      <c r="A734" s="6"/>
      <c r="B734" s="6"/>
      <c r="C734" s="6"/>
      <c r="D734" s="7"/>
      <c r="E734" s="6"/>
      <c r="F734" s="6"/>
      <c r="G734" s="6"/>
      <c r="H734" s="6"/>
      <c r="I734" s="6"/>
      <c r="J734" s="6"/>
      <c r="K734" s="6"/>
      <c r="L734" s="6"/>
      <c r="M734" s="6"/>
      <c r="N734" s="6"/>
      <c r="O734" s="6"/>
      <c r="P734" s="6"/>
      <c r="Q734" s="6"/>
      <c r="R734" s="6"/>
      <c r="S734" s="6"/>
      <c r="T734" s="6"/>
      <c r="U734" s="6"/>
      <c r="V734" s="6"/>
      <c r="W734" s="6"/>
      <c r="X734" s="6"/>
      <c r="Y734" s="6"/>
      <c r="Z734" s="6"/>
    </row>
    <row r="735" ht="12.0" customHeight="1">
      <c r="A735" s="6"/>
      <c r="B735" s="6"/>
      <c r="C735" s="6"/>
      <c r="D735" s="7"/>
      <c r="E735" s="6"/>
      <c r="F735" s="6"/>
      <c r="G735" s="6"/>
      <c r="H735" s="6"/>
      <c r="I735" s="6"/>
      <c r="J735" s="6"/>
      <c r="K735" s="6"/>
      <c r="L735" s="6"/>
      <c r="M735" s="6"/>
      <c r="N735" s="6"/>
      <c r="O735" s="6"/>
      <c r="P735" s="6"/>
      <c r="Q735" s="6"/>
      <c r="R735" s="6"/>
      <c r="S735" s="6"/>
      <c r="T735" s="6"/>
      <c r="U735" s="6"/>
      <c r="V735" s="6"/>
      <c r="W735" s="6"/>
      <c r="X735" s="6"/>
      <c r="Y735" s="6"/>
      <c r="Z735" s="6"/>
    </row>
    <row r="736" ht="12.0" customHeight="1">
      <c r="A736" s="6"/>
      <c r="B736" s="6"/>
      <c r="C736" s="6"/>
      <c r="D736" s="7"/>
      <c r="E736" s="6"/>
      <c r="F736" s="6"/>
      <c r="G736" s="6"/>
      <c r="H736" s="6"/>
      <c r="I736" s="6"/>
      <c r="J736" s="6"/>
      <c r="K736" s="6"/>
      <c r="L736" s="6"/>
      <c r="M736" s="6"/>
      <c r="N736" s="6"/>
      <c r="O736" s="6"/>
      <c r="P736" s="6"/>
      <c r="Q736" s="6"/>
      <c r="R736" s="6"/>
      <c r="S736" s="6"/>
      <c r="T736" s="6"/>
      <c r="U736" s="6"/>
      <c r="V736" s="6"/>
      <c r="W736" s="6"/>
      <c r="X736" s="6"/>
      <c r="Y736" s="6"/>
      <c r="Z736" s="6"/>
    </row>
    <row r="737" ht="12.0" customHeight="1">
      <c r="A737" s="6"/>
      <c r="B737" s="6"/>
      <c r="C737" s="6"/>
      <c r="D737" s="7"/>
      <c r="E737" s="6"/>
      <c r="F737" s="6"/>
      <c r="G737" s="6"/>
      <c r="H737" s="6"/>
      <c r="I737" s="6"/>
      <c r="J737" s="6"/>
      <c r="K737" s="6"/>
      <c r="L737" s="6"/>
      <c r="M737" s="6"/>
      <c r="N737" s="6"/>
      <c r="O737" s="6"/>
      <c r="P737" s="6"/>
      <c r="Q737" s="6"/>
      <c r="R737" s="6"/>
      <c r="S737" s="6"/>
      <c r="T737" s="6"/>
      <c r="U737" s="6"/>
      <c r="V737" s="6"/>
      <c r="W737" s="6"/>
      <c r="X737" s="6"/>
      <c r="Y737" s="6"/>
      <c r="Z737" s="6"/>
    </row>
    <row r="738" ht="12.0" customHeight="1">
      <c r="A738" s="6"/>
      <c r="B738" s="6"/>
      <c r="C738" s="6"/>
      <c r="D738" s="7"/>
      <c r="E738" s="6"/>
      <c r="F738" s="6"/>
      <c r="G738" s="6"/>
      <c r="H738" s="6"/>
      <c r="I738" s="6"/>
      <c r="J738" s="6"/>
      <c r="K738" s="6"/>
      <c r="L738" s="6"/>
      <c r="M738" s="6"/>
      <c r="N738" s="6"/>
      <c r="O738" s="6"/>
      <c r="P738" s="6"/>
      <c r="Q738" s="6"/>
      <c r="R738" s="6"/>
      <c r="S738" s="6"/>
      <c r="T738" s="6"/>
      <c r="U738" s="6"/>
      <c r="V738" s="6"/>
      <c r="W738" s="6"/>
      <c r="X738" s="6"/>
      <c r="Y738" s="6"/>
      <c r="Z738" s="6"/>
    </row>
    <row r="739" ht="12.0" customHeight="1">
      <c r="A739" s="6"/>
      <c r="B739" s="6"/>
      <c r="C739" s="6"/>
      <c r="D739" s="7"/>
      <c r="E739" s="6"/>
      <c r="F739" s="6"/>
      <c r="G739" s="6"/>
      <c r="H739" s="6"/>
      <c r="I739" s="6"/>
      <c r="J739" s="6"/>
      <c r="K739" s="6"/>
      <c r="L739" s="6"/>
      <c r="M739" s="6"/>
      <c r="N739" s="6"/>
      <c r="O739" s="6"/>
      <c r="P739" s="6"/>
      <c r="Q739" s="6"/>
      <c r="R739" s="6"/>
      <c r="S739" s="6"/>
      <c r="T739" s="6"/>
      <c r="U739" s="6"/>
      <c r="V739" s="6"/>
      <c r="W739" s="6"/>
      <c r="X739" s="6"/>
      <c r="Y739" s="6"/>
      <c r="Z739" s="6"/>
    </row>
    <row r="740" ht="12.0" customHeight="1">
      <c r="A740" s="6"/>
      <c r="B740" s="6"/>
      <c r="C740" s="6"/>
      <c r="D740" s="7"/>
      <c r="E740" s="6"/>
      <c r="F740" s="6"/>
      <c r="G740" s="6"/>
      <c r="H740" s="6"/>
      <c r="I740" s="6"/>
      <c r="J740" s="6"/>
      <c r="K740" s="6"/>
      <c r="L740" s="6"/>
      <c r="M740" s="6"/>
      <c r="N740" s="6"/>
      <c r="O740" s="6"/>
      <c r="P740" s="6"/>
      <c r="Q740" s="6"/>
      <c r="R740" s="6"/>
      <c r="S740" s="6"/>
      <c r="T740" s="6"/>
      <c r="U740" s="6"/>
      <c r="V740" s="6"/>
      <c r="W740" s="6"/>
      <c r="X740" s="6"/>
      <c r="Y740" s="6"/>
      <c r="Z740" s="6"/>
    </row>
    <row r="741" ht="12.0" customHeight="1">
      <c r="A741" s="6"/>
      <c r="B741" s="6"/>
      <c r="C741" s="6"/>
      <c r="D741" s="7"/>
      <c r="E741" s="6"/>
      <c r="F741" s="6"/>
      <c r="G741" s="6"/>
      <c r="H741" s="6"/>
      <c r="I741" s="6"/>
      <c r="J741" s="6"/>
      <c r="K741" s="6"/>
      <c r="L741" s="6"/>
      <c r="M741" s="6"/>
      <c r="N741" s="6"/>
      <c r="O741" s="6"/>
      <c r="P741" s="6"/>
      <c r="Q741" s="6"/>
      <c r="R741" s="6"/>
      <c r="S741" s="6"/>
      <c r="T741" s="6"/>
      <c r="U741" s="6"/>
      <c r="V741" s="6"/>
      <c r="W741" s="6"/>
      <c r="X741" s="6"/>
      <c r="Y741" s="6"/>
      <c r="Z741" s="6"/>
    </row>
    <row r="742" ht="12.0" customHeight="1">
      <c r="A742" s="6"/>
      <c r="B742" s="6"/>
      <c r="C742" s="6"/>
      <c r="D742" s="7"/>
      <c r="E742" s="6"/>
      <c r="F742" s="6"/>
      <c r="G742" s="6"/>
      <c r="H742" s="6"/>
      <c r="I742" s="6"/>
      <c r="J742" s="6"/>
      <c r="K742" s="6"/>
      <c r="L742" s="6"/>
      <c r="M742" s="6"/>
      <c r="N742" s="6"/>
      <c r="O742" s="6"/>
      <c r="P742" s="6"/>
      <c r="Q742" s="6"/>
      <c r="R742" s="6"/>
      <c r="S742" s="6"/>
      <c r="T742" s="6"/>
      <c r="U742" s="6"/>
      <c r="V742" s="6"/>
      <c r="W742" s="6"/>
      <c r="X742" s="6"/>
      <c r="Y742" s="6"/>
      <c r="Z742" s="6"/>
    </row>
    <row r="743" ht="12.0" customHeight="1">
      <c r="A743" s="6"/>
      <c r="B743" s="6"/>
      <c r="C743" s="6"/>
      <c r="D743" s="7"/>
      <c r="E743" s="6"/>
      <c r="F743" s="6"/>
      <c r="G743" s="6"/>
      <c r="H743" s="6"/>
      <c r="I743" s="6"/>
      <c r="J743" s="6"/>
      <c r="K743" s="6"/>
      <c r="L743" s="6"/>
      <c r="M743" s="6"/>
      <c r="N743" s="6"/>
      <c r="O743" s="6"/>
      <c r="P743" s="6"/>
      <c r="Q743" s="6"/>
      <c r="R743" s="6"/>
      <c r="S743" s="6"/>
      <c r="T743" s="6"/>
      <c r="U743" s="6"/>
      <c r="V743" s="6"/>
      <c r="W743" s="6"/>
      <c r="X743" s="6"/>
      <c r="Y743" s="6"/>
      <c r="Z743" s="6"/>
    </row>
    <row r="744" ht="12.0" customHeight="1">
      <c r="A744" s="6"/>
      <c r="B744" s="6"/>
      <c r="C744" s="6"/>
      <c r="D744" s="7"/>
      <c r="E744" s="6"/>
      <c r="F744" s="6"/>
      <c r="G744" s="6"/>
      <c r="H744" s="6"/>
      <c r="I744" s="6"/>
      <c r="J744" s="6"/>
      <c r="K744" s="6"/>
      <c r="L744" s="6"/>
      <c r="M744" s="6"/>
      <c r="N744" s="6"/>
      <c r="O744" s="6"/>
      <c r="P744" s="6"/>
      <c r="Q744" s="6"/>
      <c r="R744" s="6"/>
      <c r="S744" s="6"/>
      <c r="T744" s="6"/>
      <c r="U744" s="6"/>
      <c r="V744" s="6"/>
      <c r="W744" s="6"/>
      <c r="X744" s="6"/>
      <c r="Y744" s="6"/>
      <c r="Z744" s="6"/>
    </row>
    <row r="745" ht="12.0" customHeight="1">
      <c r="A745" s="6"/>
      <c r="B745" s="6"/>
      <c r="C745" s="6"/>
      <c r="D745" s="7"/>
      <c r="E745" s="6"/>
      <c r="F745" s="6"/>
      <c r="G745" s="6"/>
      <c r="H745" s="6"/>
      <c r="I745" s="6"/>
      <c r="J745" s="6"/>
      <c r="K745" s="6"/>
      <c r="L745" s="6"/>
      <c r="M745" s="6"/>
      <c r="N745" s="6"/>
      <c r="O745" s="6"/>
      <c r="P745" s="6"/>
      <c r="Q745" s="6"/>
      <c r="R745" s="6"/>
      <c r="S745" s="6"/>
      <c r="T745" s="6"/>
      <c r="U745" s="6"/>
      <c r="V745" s="6"/>
      <c r="W745" s="6"/>
      <c r="X745" s="6"/>
      <c r="Y745" s="6"/>
      <c r="Z745" s="6"/>
    </row>
    <row r="746" ht="12.0" customHeight="1">
      <c r="A746" s="6"/>
      <c r="B746" s="6"/>
      <c r="C746" s="6"/>
      <c r="D746" s="7"/>
      <c r="E746" s="6"/>
      <c r="F746" s="6"/>
      <c r="G746" s="6"/>
      <c r="H746" s="6"/>
      <c r="I746" s="6"/>
      <c r="J746" s="6"/>
      <c r="K746" s="6"/>
      <c r="L746" s="6"/>
      <c r="M746" s="6"/>
      <c r="N746" s="6"/>
      <c r="O746" s="6"/>
      <c r="P746" s="6"/>
      <c r="Q746" s="6"/>
      <c r="R746" s="6"/>
      <c r="S746" s="6"/>
      <c r="T746" s="6"/>
      <c r="U746" s="6"/>
      <c r="V746" s="6"/>
      <c r="W746" s="6"/>
      <c r="X746" s="6"/>
      <c r="Y746" s="6"/>
      <c r="Z746" s="6"/>
    </row>
    <row r="747" ht="12.0" customHeight="1">
      <c r="A747" s="6"/>
      <c r="B747" s="6"/>
      <c r="C747" s="6"/>
      <c r="D747" s="7"/>
      <c r="E747" s="6"/>
      <c r="F747" s="6"/>
      <c r="G747" s="6"/>
      <c r="H747" s="6"/>
      <c r="I747" s="6"/>
      <c r="J747" s="6"/>
      <c r="K747" s="6"/>
      <c r="L747" s="6"/>
      <c r="M747" s="6"/>
      <c r="N747" s="6"/>
      <c r="O747" s="6"/>
      <c r="P747" s="6"/>
      <c r="Q747" s="6"/>
      <c r="R747" s="6"/>
      <c r="S747" s="6"/>
      <c r="T747" s="6"/>
      <c r="U747" s="6"/>
      <c r="V747" s="6"/>
      <c r="W747" s="6"/>
      <c r="X747" s="6"/>
      <c r="Y747" s="6"/>
      <c r="Z747" s="6"/>
    </row>
    <row r="748" ht="12.0" customHeight="1">
      <c r="A748" s="6"/>
      <c r="B748" s="6"/>
      <c r="C748" s="6"/>
      <c r="D748" s="7"/>
      <c r="E748" s="6"/>
      <c r="F748" s="6"/>
      <c r="G748" s="6"/>
      <c r="H748" s="6"/>
      <c r="I748" s="6"/>
      <c r="J748" s="6"/>
      <c r="K748" s="6"/>
      <c r="L748" s="6"/>
      <c r="M748" s="6"/>
      <c r="N748" s="6"/>
      <c r="O748" s="6"/>
      <c r="P748" s="6"/>
      <c r="Q748" s="6"/>
      <c r="R748" s="6"/>
      <c r="S748" s="6"/>
      <c r="T748" s="6"/>
      <c r="U748" s="6"/>
      <c r="V748" s="6"/>
      <c r="W748" s="6"/>
      <c r="X748" s="6"/>
      <c r="Y748" s="6"/>
      <c r="Z748" s="6"/>
    </row>
    <row r="749" ht="12.0" customHeight="1">
      <c r="A749" s="6"/>
      <c r="B749" s="6"/>
      <c r="C749" s="6"/>
      <c r="D749" s="7"/>
      <c r="E749" s="6"/>
      <c r="F749" s="6"/>
      <c r="G749" s="6"/>
      <c r="H749" s="6"/>
      <c r="I749" s="6"/>
      <c r="J749" s="6"/>
      <c r="K749" s="6"/>
      <c r="L749" s="6"/>
      <c r="M749" s="6"/>
      <c r="N749" s="6"/>
      <c r="O749" s="6"/>
      <c r="P749" s="6"/>
      <c r="Q749" s="6"/>
      <c r="R749" s="6"/>
      <c r="S749" s="6"/>
      <c r="T749" s="6"/>
      <c r="U749" s="6"/>
      <c r="V749" s="6"/>
      <c r="W749" s="6"/>
      <c r="X749" s="6"/>
      <c r="Y749" s="6"/>
      <c r="Z749" s="6"/>
    </row>
    <row r="750" ht="12.0" customHeight="1">
      <c r="A750" s="6"/>
      <c r="B750" s="6"/>
      <c r="C750" s="6"/>
      <c r="D750" s="7"/>
      <c r="E750" s="6"/>
      <c r="F750" s="6"/>
      <c r="G750" s="6"/>
      <c r="H750" s="6"/>
      <c r="I750" s="6"/>
      <c r="J750" s="6"/>
      <c r="K750" s="6"/>
      <c r="L750" s="6"/>
      <c r="M750" s="6"/>
      <c r="N750" s="6"/>
      <c r="O750" s="6"/>
      <c r="P750" s="6"/>
      <c r="Q750" s="6"/>
      <c r="R750" s="6"/>
      <c r="S750" s="6"/>
      <c r="T750" s="6"/>
      <c r="U750" s="6"/>
      <c r="V750" s="6"/>
      <c r="W750" s="6"/>
      <c r="X750" s="6"/>
      <c r="Y750" s="6"/>
      <c r="Z750" s="6"/>
    </row>
    <row r="751" ht="12.0" customHeight="1">
      <c r="A751" s="6"/>
      <c r="B751" s="6"/>
      <c r="C751" s="6"/>
      <c r="D751" s="7"/>
      <c r="E751" s="6"/>
      <c r="F751" s="6"/>
      <c r="G751" s="6"/>
      <c r="H751" s="6"/>
      <c r="I751" s="6"/>
      <c r="J751" s="6"/>
      <c r="K751" s="6"/>
      <c r="L751" s="6"/>
      <c r="M751" s="6"/>
      <c r="N751" s="6"/>
      <c r="O751" s="6"/>
      <c r="P751" s="6"/>
      <c r="Q751" s="6"/>
      <c r="R751" s="6"/>
      <c r="S751" s="6"/>
      <c r="T751" s="6"/>
      <c r="U751" s="6"/>
      <c r="V751" s="6"/>
      <c r="W751" s="6"/>
      <c r="X751" s="6"/>
      <c r="Y751" s="6"/>
      <c r="Z751" s="6"/>
    </row>
    <row r="752" ht="12.0" customHeight="1">
      <c r="A752" s="6"/>
      <c r="B752" s="6"/>
      <c r="C752" s="6"/>
      <c r="D752" s="7"/>
      <c r="E752" s="6"/>
      <c r="F752" s="6"/>
      <c r="G752" s="6"/>
      <c r="H752" s="6"/>
      <c r="I752" s="6"/>
      <c r="J752" s="6"/>
      <c r="K752" s="6"/>
      <c r="L752" s="6"/>
      <c r="M752" s="6"/>
      <c r="N752" s="6"/>
      <c r="O752" s="6"/>
      <c r="P752" s="6"/>
      <c r="Q752" s="6"/>
      <c r="R752" s="6"/>
      <c r="S752" s="6"/>
      <c r="T752" s="6"/>
      <c r="U752" s="6"/>
      <c r="V752" s="6"/>
      <c r="W752" s="6"/>
      <c r="X752" s="6"/>
      <c r="Y752" s="6"/>
      <c r="Z752" s="6"/>
    </row>
    <row r="753" ht="12.0" customHeight="1">
      <c r="A753" s="6"/>
      <c r="B753" s="6"/>
      <c r="C753" s="6"/>
      <c r="D753" s="7"/>
      <c r="E753" s="6"/>
      <c r="F753" s="6"/>
      <c r="G753" s="6"/>
      <c r="H753" s="6"/>
      <c r="I753" s="6"/>
      <c r="J753" s="6"/>
      <c r="K753" s="6"/>
      <c r="L753" s="6"/>
      <c r="M753" s="6"/>
      <c r="N753" s="6"/>
      <c r="O753" s="6"/>
      <c r="P753" s="6"/>
      <c r="Q753" s="6"/>
      <c r="R753" s="6"/>
      <c r="S753" s="6"/>
      <c r="T753" s="6"/>
      <c r="U753" s="6"/>
      <c r="V753" s="6"/>
      <c r="W753" s="6"/>
      <c r="X753" s="6"/>
      <c r="Y753" s="6"/>
      <c r="Z753" s="6"/>
    </row>
    <row r="754" ht="12.0" customHeight="1">
      <c r="A754" s="6"/>
      <c r="B754" s="6"/>
      <c r="C754" s="6"/>
      <c r="D754" s="7"/>
      <c r="E754" s="6"/>
      <c r="F754" s="6"/>
      <c r="G754" s="6"/>
      <c r="H754" s="6"/>
      <c r="I754" s="6"/>
      <c r="J754" s="6"/>
      <c r="K754" s="6"/>
      <c r="L754" s="6"/>
      <c r="M754" s="6"/>
      <c r="N754" s="6"/>
      <c r="O754" s="6"/>
      <c r="P754" s="6"/>
      <c r="Q754" s="6"/>
      <c r="R754" s="6"/>
      <c r="S754" s="6"/>
      <c r="T754" s="6"/>
      <c r="U754" s="6"/>
      <c r="V754" s="6"/>
      <c r="W754" s="6"/>
      <c r="X754" s="6"/>
      <c r="Y754" s="6"/>
      <c r="Z754" s="6"/>
    </row>
    <row r="755" ht="12.0" customHeight="1">
      <c r="A755" s="6"/>
      <c r="B755" s="6"/>
      <c r="C755" s="6"/>
      <c r="D755" s="7"/>
      <c r="E755" s="6"/>
      <c r="F755" s="6"/>
      <c r="G755" s="6"/>
      <c r="H755" s="6"/>
      <c r="I755" s="6"/>
      <c r="J755" s="6"/>
      <c r="K755" s="6"/>
      <c r="L755" s="6"/>
      <c r="M755" s="6"/>
      <c r="N755" s="6"/>
      <c r="O755" s="6"/>
      <c r="P755" s="6"/>
      <c r="Q755" s="6"/>
      <c r="R755" s="6"/>
      <c r="S755" s="6"/>
      <c r="T755" s="6"/>
      <c r="U755" s="6"/>
      <c r="V755" s="6"/>
      <c r="W755" s="6"/>
      <c r="X755" s="6"/>
      <c r="Y755" s="6"/>
      <c r="Z755" s="6"/>
    </row>
    <row r="756" ht="12.0" customHeight="1">
      <c r="A756" s="6"/>
      <c r="B756" s="6"/>
      <c r="C756" s="6"/>
      <c r="D756" s="7"/>
      <c r="E756" s="6"/>
      <c r="F756" s="6"/>
      <c r="G756" s="6"/>
      <c r="H756" s="6"/>
      <c r="I756" s="6"/>
      <c r="J756" s="6"/>
      <c r="K756" s="6"/>
      <c r="L756" s="6"/>
      <c r="M756" s="6"/>
      <c r="N756" s="6"/>
      <c r="O756" s="6"/>
      <c r="P756" s="6"/>
      <c r="Q756" s="6"/>
      <c r="R756" s="6"/>
      <c r="S756" s="6"/>
      <c r="T756" s="6"/>
      <c r="U756" s="6"/>
      <c r="V756" s="6"/>
      <c r="W756" s="6"/>
      <c r="X756" s="6"/>
      <c r="Y756" s="6"/>
      <c r="Z756" s="6"/>
    </row>
    <row r="757" ht="12.0" customHeight="1">
      <c r="A757" s="6"/>
      <c r="B757" s="6"/>
      <c r="C757" s="6"/>
      <c r="D757" s="7"/>
      <c r="E757" s="6"/>
      <c r="F757" s="6"/>
      <c r="G757" s="6"/>
      <c r="H757" s="6"/>
      <c r="I757" s="6"/>
      <c r="J757" s="6"/>
      <c r="K757" s="6"/>
      <c r="L757" s="6"/>
      <c r="M757" s="6"/>
      <c r="N757" s="6"/>
      <c r="O757" s="6"/>
      <c r="P757" s="6"/>
      <c r="Q757" s="6"/>
      <c r="R757" s="6"/>
      <c r="S757" s="6"/>
      <c r="T757" s="6"/>
      <c r="U757" s="6"/>
      <c r="V757" s="6"/>
      <c r="W757" s="6"/>
      <c r="X757" s="6"/>
      <c r="Y757" s="6"/>
      <c r="Z757" s="6"/>
    </row>
    <row r="758" ht="12.0" customHeight="1">
      <c r="A758" s="6"/>
      <c r="B758" s="6"/>
      <c r="C758" s="6"/>
      <c r="D758" s="7"/>
      <c r="E758" s="6"/>
      <c r="F758" s="6"/>
      <c r="G758" s="6"/>
      <c r="H758" s="6"/>
      <c r="I758" s="6"/>
      <c r="J758" s="6"/>
      <c r="K758" s="6"/>
      <c r="L758" s="6"/>
      <c r="M758" s="6"/>
      <c r="N758" s="6"/>
      <c r="O758" s="6"/>
      <c r="P758" s="6"/>
      <c r="Q758" s="6"/>
      <c r="R758" s="6"/>
      <c r="S758" s="6"/>
      <c r="T758" s="6"/>
      <c r="U758" s="6"/>
      <c r="V758" s="6"/>
      <c r="W758" s="6"/>
      <c r="X758" s="6"/>
      <c r="Y758" s="6"/>
      <c r="Z758" s="6"/>
    </row>
    <row r="759" ht="12.0" customHeight="1">
      <c r="A759" s="6"/>
      <c r="B759" s="6"/>
      <c r="C759" s="6"/>
      <c r="D759" s="7"/>
      <c r="E759" s="6"/>
      <c r="F759" s="6"/>
      <c r="G759" s="6"/>
      <c r="H759" s="6"/>
      <c r="I759" s="6"/>
      <c r="J759" s="6"/>
      <c r="K759" s="6"/>
      <c r="L759" s="6"/>
      <c r="M759" s="6"/>
      <c r="N759" s="6"/>
      <c r="O759" s="6"/>
      <c r="P759" s="6"/>
      <c r="Q759" s="6"/>
      <c r="R759" s="6"/>
      <c r="S759" s="6"/>
      <c r="T759" s="6"/>
      <c r="U759" s="6"/>
      <c r="V759" s="6"/>
      <c r="W759" s="6"/>
      <c r="X759" s="6"/>
      <c r="Y759" s="6"/>
      <c r="Z759" s="6"/>
    </row>
    <row r="760" ht="12.0" customHeight="1">
      <c r="A760" s="6"/>
      <c r="B760" s="6"/>
      <c r="C760" s="6"/>
      <c r="D760" s="7"/>
      <c r="E760" s="6"/>
      <c r="F760" s="6"/>
      <c r="G760" s="6"/>
      <c r="H760" s="6"/>
      <c r="I760" s="6"/>
      <c r="J760" s="6"/>
      <c r="K760" s="6"/>
      <c r="L760" s="6"/>
      <c r="M760" s="6"/>
      <c r="N760" s="6"/>
      <c r="O760" s="6"/>
      <c r="P760" s="6"/>
      <c r="Q760" s="6"/>
      <c r="R760" s="6"/>
      <c r="S760" s="6"/>
      <c r="T760" s="6"/>
      <c r="U760" s="6"/>
      <c r="V760" s="6"/>
      <c r="W760" s="6"/>
      <c r="X760" s="6"/>
      <c r="Y760" s="6"/>
      <c r="Z760" s="6"/>
    </row>
    <row r="761" ht="12.0" customHeight="1">
      <c r="A761" s="6"/>
      <c r="B761" s="6"/>
      <c r="C761" s="6"/>
      <c r="D761" s="7"/>
      <c r="E761" s="6"/>
      <c r="F761" s="6"/>
      <c r="G761" s="6"/>
      <c r="H761" s="6"/>
      <c r="I761" s="6"/>
      <c r="J761" s="6"/>
      <c r="K761" s="6"/>
      <c r="L761" s="6"/>
      <c r="M761" s="6"/>
      <c r="N761" s="6"/>
      <c r="O761" s="6"/>
      <c r="P761" s="6"/>
      <c r="Q761" s="6"/>
      <c r="R761" s="6"/>
      <c r="S761" s="6"/>
      <c r="T761" s="6"/>
      <c r="U761" s="6"/>
      <c r="V761" s="6"/>
      <c r="W761" s="6"/>
      <c r="X761" s="6"/>
      <c r="Y761" s="6"/>
      <c r="Z761" s="6"/>
    </row>
    <row r="762" ht="12.0" customHeight="1">
      <c r="A762" s="6"/>
      <c r="B762" s="6"/>
      <c r="C762" s="6"/>
      <c r="D762" s="7"/>
      <c r="E762" s="6"/>
      <c r="F762" s="6"/>
      <c r="G762" s="6"/>
      <c r="H762" s="6"/>
      <c r="I762" s="6"/>
      <c r="J762" s="6"/>
      <c r="K762" s="6"/>
      <c r="L762" s="6"/>
      <c r="M762" s="6"/>
      <c r="N762" s="6"/>
      <c r="O762" s="6"/>
      <c r="P762" s="6"/>
      <c r="Q762" s="6"/>
      <c r="R762" s="6"/>
      <c r="S762" s="6"/>
      <c r="T762" s="6"/>
      <c r="U762" s="6"/>
      <c r="V762" s="6"/>
      <c r="W762" s="6"/>
      <c r="X762" s="6"/>
      <c r="Y762" s="6"/>
      <c r="Z762" s="6"/>
    </row>
    <row r="763" ht="12.0" customHeight="1">
      <c r="A763" s="6"/>
      <c r="B763" s="6"/>
      <c r="C763" s="6"/>
      <c r="D763" s="7"/>
      <c r="E763" s="6"/>
      <c r="F763" s="6"/>
      <c r="G763" s="6"/>
      <c r="H763" s="6"/>
      <c r="I763" s="6"/>
      <c r="J763" s="6"/>
      <c r="K763" s="6"/>
      <c r="L763" s="6"/>
      <c r="M763" s="6"/>
      <c r="N763" s="6"/>
      <c r="O763" s="6"/>
      <c r="P763" s="6"/>
      <c r="Q763" s="6"/>
      <c r="R763" s="6"/>
      <c r="S763" s="6"/>
      <c r="T763" s="6"/>
      <c r="U763" s="6"/>
      <c r="V763" s="6"/>
      <c r="W763" s="6"/>
      <c r="X763" s="6"/>
      <c r="Y763" s="6"/>
      <c r="Z763" s="6"/>
    </row>
    <row r="764" ht="12.0" customHeight="1">
      <c r="A764" s="6"/>
      <c r="B764" s="6"/>
      <c r="C764" s="6"/>
      <c r="D764" s="7"/>
      <c r="E764" s="6"/>
      <c r="F764" s="6"/>
      <c r="G764" s="6"/>
      <c r="H764" s="6"/>
      <c r="I764" s="6"/>
      <c r="J764" s="6"/>
      <c r="K764" s="6"/>
      <c r="L764" s="6"/>
      <c r="M764" s="6"/>
      <c r="N764" s="6"/>
      <c r="O764" s="6"/>
      <c r="P764" s="6"/>
      <c r="Q764" s="6"/>
      <c r="R764" s="6"/>
      <c r="S764" s="6"/>
      <c r="T764" s="6"/>
      <c r="U764" s="6"/>
      <c r="V764" s="6"/>
      <c r="W764" s="6"/>
      <c r="X764" s="6"/>
      <c r="Y764" s="6"/>
      <c r="Z764" s="6"/>
    </row>
    <row r="765" ht="12.0" customHeight="1">
      <c r="A765" s="6"/>
      <c r="B765" s="6"/>
      <c r="C765" s="6"/>
      <c r="D765" s="7"/>
      <c r="E765" s="6"/>
      <c r="F765" s="6"/>
      <c r="G765" s="6"/>
      <c r="H765" s="6"/>
      <c r="I765" s="6"/>
      <c r="J765" s="6"/>
      <c r="K765" s="6"/>
      <c r="L765" s="6"/>
      <c r="M765" s="6"/>
      <c r="N765" s="6"/>
      <c r="O765" s="6"/>
      <c r="P765" s="6"/>
      <c r="Q765" s="6"/>
      <c r="R765" s="6"/>
      <c r="S765" s="6"/>
      <c r="T765" s="6"/>
      <c r="U765" s="6"/>
      <c r="V765" s="6"/>
      <c r="W765" s="6"/>
      <c r="X765" s="6"/>
      <c r="Y765" s="6"/>
      <c r="Z765" s="6"/>
    </row>
    <row r="766" ht="12.0" customHeight="1">
      <c r="A766" s="6"/>
      <c r="B766" s="6"/>
      <c r="C766" s="6"/>
      <c r="D766" s="7"/>
      <c r="E766" s="6"/>
      <c r="F766" s="6"/>
      <c r="G766" s="6"/>
      <c r="H766" s="6"/>
      <c r="I766" s="6"/>
      <c r="J766" s="6"/>
      <c r="K766" s="6"/>
      <c r="L766" s="6"/>
      <c r="M766" s="6"/>
      <c r="N766" s="6"/>
      <c r="O766" s="6"/>
      <c r="P766" s="6"/>
      <c r="Q766" s="6"/>
      <c r="R766" s="6"/>
      <c r="S766" s="6"/>
      <c r="T766" s="6"/>
      <c r="U766" s="6"/>
      <c r="V766" s="6"/>
      <c r="W766" s="6"/>
      <c r="X766" s="6"/>
      <c r="Y766" s="6"/>
      <c r="Z766" s="6"/>
    </row>
    <row r="767" ht="12.0" customHeight="1">
      <c r="A767" s="6"/>
      <c r="B767" s="6"/>
      <c r="C767" s="6"/>
      <c r="D767" s="7"/>
      <c r="E767" s="6"/>
      <c r="F767" s="6"/>
      <c r="G767" s="6"/>
      <c r="H767" s="6"/>
      <c r="I767" s="6"/>
      <c r="J767" s="6"/>
      <c r="K767" s="6"/>
      <c r="L767" s="6"/>
      <c r="M767" s="6"/>
      <c r="N767" s="6"/>
      <c r="O767" s="6"/>
      <c r="P767" s="6"/>
      <c r="Q767" s="6"/>
      <c r="R767" s="6"/>
      <c r="S767" s="6"/>
      <c r="T767" s="6"/>
      <c r="U767" s="6"/>
      <c r="V767" s="6"/>
      <c r="W767" s="6"/>
      <c r="X767" s="6"/>
      <c r="Y767" s="6"/>
      <c r="Z767" s="6"/>
    </row>
    <row r="768" ht="12.0" customHeight="1">
      <c r="A768" s="6"/>
      <c r="B768" s="6"/>
      <c r="C768" s="6"/>
      <c r="D768" s="7"/>
      <c r="E768" s="6"/>
      <c r="F768" s="6"/>
      <c r="G768" s="6"/>
      <c r="H768" s="6"/>
      <c r="I768" s="6"/>
      <c r="J768" s="6"/>
      <c r="K768" s="6"/>
      <c r="L768" s="6"/>
      <c r="M768" s="6"/>
      <c r="N768" s="6"/>
      <c r="O768" s="6"/>
      <c r="P768" s="6"/>
      <c r="Q768" s="6"/>
      <c r="R768" s="6"/>
      <c r="S768" s="6"/>
      <c r="T768" s="6"/>
      <c r="U768" s="6"/>
      <c r="V768" s="6"/>
      <c r="W768" s="6"/>
      <c r="X768" s="6"/>
      <c r="Y768" s="6"/>
      <c r="Z768" s="6"/>
    </row>
    <row r="769" ht="12.0" customHeight="1">
      <c r="A769" s="6"/>
      <c r="B769" s="6"/>
      <c r="C769" s="6"/>
      <c r="D769" s="7"/>
      <c r="E769" s="6"/>
      <c r="F769" s="6"/>
      <c r="G769" s="6"/>
      <c r="H769" s="6"/>
      <c r="I769" s="6"/>
      <c r="J769" s="6"/>
      <c r="K769" s="6"/>
      <c r="L769" s="6"/>
      <c r="M769" s="6"/>
      <c r="N769" s="6"/>
      <c r="O769" s="6"/>
      <c r="P769" s="6"/>
      <c r="Q769" s="6"/>
      <c r="R769" s="6"/>
      <c r="S769" s="6"/>
      <c r="T769" s="6"/>
      <c r="U769" s="6"/>
      <c r="V769" s="6"/>
      <c r="W769" s="6"/>
      <c r="X769" s="6"/>
      <c r="Y769" s="6"/>
      <c r="Z769" s="6"/>
    </row>
    <row r="770" ht="12.0" customHeight="1">
      <c r="A770" s="6"/>
      <c r="B770" s="6"/>
      <c r="C770" s="6"/>
      <c r="D770" s="7"/>
      <c r="E770" s="6"/>
      <c r="F770" s="6"/>
      <c r="G770" s="6"/>
      <c r="H770" s="6"/>
      <c r="I770" s="6"/>
      <c r="J770" s="6"/>
      <c r="K770" s="6"/>
      <c r="L770" s="6"/>
      <c r="M770" s="6"/>
      <c r="N770" s="6"/>
      <c r="O770" s="6"/>
      <c r="P770" s="6"/>
      <c r="Q770" s="6"/>
      <c r="R770" s="6"/>
      <c r="S770" s="6"/>
      <c r="T770" s="6"/>
      <c r="U770" s="6"/>
      <c r="V770" s="6"/>
      <c r="W770" s="6"/>
      <c r="X770" s="6"/>
      <c r="Y770" s="6"/>
      <c r="Z770" s="6"/>
    </row>
    <row r="771" ht="12.0" customHeight="1">
      <c r="A771" s="6"/>
      <c r="B771" s="6"/>
      <c r="C771" s="6"/>
      <c r="D771" s="7"/>
      <c r="E771" s="6"/>
      <c r="F771" s="6"/>
      <c r="G771" s="6"/>
      <c r="H771" s="6"/>
      <c r="I771" s="6"/>
      <c r="J771" s="6"/>
      <c r="K771" s="6"/>
      <c r="L771" s="6"/>
      <c r="M771" s="6"/>
      <c r="N771" s="6"/>
      <c r="O771" s="6"/>
      <c r="P771" s="6"/>
      <c r="Q771" s="6"/>
      <c r="R771" s="6"/>
      <c r="S771" s="6"/>
      <c r="T771" s="6"/>
      <c r="U771" s="6"/>
      <c r="V771" s="6"/>
      <c r="W771" s="6"/>
      <c r="X771" s="6"/>
      <c r="Y771" s="6"/>
      <c r="Z771" s="6"/>
    </row>
    <row r="772" ht="12.0" customHeight="1">
      <c r="A772" s="6"/>
      <c r="B772" s="6"/>
      <c r="C772" s="6"/>
      <c r="D772" s="7"/>
      <c r="E772" s="6"/>
      <c r="F772" s="6"/>
      <c r="G772" s="6"/>
      <c r="H772" s="6"/>
      <c r="I772" s="6"/>
      <c r="J772" s="6"/>
      <c r="K772" s="6"/>
      <c r="L772" s="6"/>
      <c r="M772" s="6"/>
      <c r="N772" s="6"/>
      <c r="O772" s="6"/>
      <c r="P772" s="6"/>
      <c r="Q772" s="6"/>
      <c r="R772" s="6"/>
      <c r="S772" s="6"/>
      <c r="T772" s="6"/>
      <c r="U772" s="6"/>
      <c r="V772" s="6"/>
      <c r="W772" s="6"/>
      <c r="X772" s="6"/>
      <c r="Y772" s="6"/>
      <c r="Z772" s="6"/>
    </row>
    <row r="773" ht="12.0" customHeight="1">
      <c r="A773" s="6"/>
      <c r="B773" s="6"/>
      <c r="C773" s="6"/>
      <c r="D773" s="7"/>
      <c r="E773" s="6"/>
      <c r="F773" s="6"/>
      <c r="G773" s="6"/>
      <c r="H773" s="6"/>
      <c r="I773" s="6"/>
      <c r="J773" s="6"/>
      <c r="K773" s="6"/>
      <c r="L773" s="6"/>
      <c r="M773" s="6"/>
      <c r="N773" s="6"/>
      <c r="O773" s="6"/>
      <c r="P773" s="6"/>
      <c r="Q773" s="6"/>
      <c r="R773" s="6"/>
      <c r="S773" s="6"/>
      <c r="T773" s="6"/>
      <c r="U773" s="6"/>
      <c r="V773" s="6"/>
      <c r="W773" s="6"/>
      <c r="X773" s="6"/>
      <c r="Y773" s="6"/>
      <c r="Z773" s="6"/>
    </row>
    <row r="774" ht="12.0" customHeight="1">
      <c r="A774" s="6"/>
      <c r="B774" s="6"/>
      <c r="C774" s="6"/>
      <c r="D774" s="7"/>
      <c r="E774" s="6"/>
      <c r="F774" s="6"/>
      <c r="G774" s="6"/>
      <c r="H774" s="6"/>
      <c r="I774" s="6"/>
      <c r="J774" s="6"/>
      <c r="K774" s="6"/>
      <c r="L774" s="6"/>
      <c r="M774" s="6"/>
      <c r="N774" s="6"/>
      <c r="O774" s="6"/>
      <c r="P774" s="6"/>
      <c r="Q774" s="6"/>
      <c r="R774" s="6"/>
      <c r="S774" s="6"/>
      <c r="T774" s="6"/>
      <c r="U774" s="6"/>
      <c r="V774" s="6"/>
      <c r="W774" s="6"/>
      <c r="X774" s="6"/>
      <c r="Y774" s="6"/>
      <c r="Z774" s="6"/>
    </row>
    <row r="775" ht="12.0" customHeight="1">
      <c r="A775" s="6"/>
      <c r="B775" s="6"/>
      <c r="C775" s="6"/>
      <c r="D775" s="7"/>
      <c r="E775" s="6"/>
      <c r="F775" s="6"/>
      <c r="G775" s="6"/>
      <c r="H775" s="6"/>
      <c r="I775" s="6"/>
      <c r="J775" s="6"/>
      <c r="K775" s="6"/>
      <c r="L775" s="6"/>
      <c r="M775" s="6"/>
      <c r="N775" s="6"/>
      <c r="O775" s="6"/>
      <c r="P775" s="6"/>
      <c r="Q775" s="6"/>
      <c r="R775" s="6"/>
      <c r="S775" s="6"/>
      <c r="T775" s="6"/>
      <c r="U775" s="6"/>
      <c r="V775" s="6"/>
      <c r="W775" s="6"/>
      <c r="X775" s="6"/>
      <c r="Y775" s="6"/>
      <c r="Z775" s="6"/>
    </row>
    <row r="776" ht="12.0" customHeight="1">
      <c r="A776" s="6"/>
      <c r="B776" s="6"/>
      <c r="C776" s="6"/>
      <c r="D776" s="7"/>
      <c r="E776" s="6"/>
      <c r="F776" s="6"/>
      <c r="G776" s="6"/>
      <c r="H776" s="6"/>
      <c r="I776" s="6"/>
      <c r="J776" s="6"/>
      <c r="K776" s="6"/>
      <c r="L776" s="6"/>
      <c r="M776" s="6"/>
      <c r="N776" s="6"/>
      <c r="O776" s="6"/>
      <c r="P776" s="6"/>
      <c r="Q776" s="6"/>
      <c r="R776" s="6"/>
      <c r="S776" s="6"/>
      <c r="T776" s="6"/>
      <c r="U776" s="6"/>
      <c r="V776" s="6"/>
      <c r="W776" s="6"/>
      <c r="X776" s="6"/>
      <c r="Y776" s="6"/>
      <c r="Z776" s="6"/>
    </row>
    <row r="777" ht="12.0" customHeight="1">
      <c r="A777" s="6"/>
      <c r="B777" s="6"/>
      <c r="C777" s="6"/>
      <c r="D777" s="7"/>
      <c r="E777" s="6"/>
      <c r="F777" s="6"/>
      <c r="G777" s="6"/>
      <c r="H777" s="6"/>
      <c r="I777" s="6"/>
      <c r="J777" s="6"/>
      <c r="K777" s="6"/>
      <c r="L777" s="6"/>
      <c r="M777" s="6"/>
      <c r="N777" s="6"/>
      <c r="O777" s="6"/>
      <c r="P777" s="6"/>
      <c r="Q777" s="6"/>
      <c r="R777" s="6"/>
      <c r="S777" s="6"/>
      <c r="T777" s="6"/>
      <c r="U777" s="6"/>
      <c r="V777" s="6"/>
      <c r="W777" s="6"/>
      <c r="X777" s="6"/>
      <c r="Y777" s="6"/>
      <c r="Z777" s="6"/>
    </row>
    <row r="778" ht="12.0" customHeight="1">
      <c r="A778" s="6"/>
      <c r="B778" s="6"/>
      <c r="C778" s="6"/>
      <c r="D778" s="7"/>
      <c r="E778" s="6"/>
      <c r="F778" s="6"/>
      <c r="G778" s="6"/>
      <c r="H778" s="6"/>
      <c r="I778" s="6"/>
      <c r="J778" s="6"/>
      <c r="K778" s="6"/>
      <c r="L778" s="6"/>
      <c r="M778" s="6"/>
      <c r="N778" s="6"/>
      <c r="O778" s="6"/>
      <c r="P778" s="6"/>
      <c r="Q778" s="6"/>
      <c r="R778" s="6"/>
      <c r="S778" s="6"/>
      <c r="T778" s="6"/>
      <c r="U778" s="6"/>
      <c r="V778" s="6"/>
      <c r="W778" s="6"/>
      <c r="X778" s="6"/>
      <c r="Y778" s="6"/>
      <c r="Z778" s="6"/>
    </row>
    <row r="779" ht="12.0" customHeight="1">
      <c r="A779" s="6"/>
      <c r="B779" s="6"/>
      <c r="C779" s="6"/>
      <c r="D779" s="7"/>
      <c r="E779" s="6"/>
      <c r="F779" s="6"/>
      <c r="G779" s="6"/>
      <c r="H779" s="6"/>
      <c r="I779" s="6"/>
      <c r="J779" s="6"/>
      <c r="K779" s="6"/>
      <c r="L779" s="6"/>
      <c r="M779" s="6"/>
      <c r="N779" s="6"/>
      <c r="O779" s="6"/>
      <c r="P779" s="6"/>
      <c r="Q779" s="6"/>
      <c r="R779" s="6"/>
      <c r="S779" s="6"/>
      <c r="T779" s="6"/>
      <c r="U779" s="6"/>
      <c r="V779" s="6"/>
      <c r="W779" s="6"/>
      <c r="X779" s="6"/>
      <c r="Y779" s="6"/>
      <c r="Z779" s="6"/>
    </row>
    <row r="780" ht="12.0" customHeight="1">
      <c r="A780" s="6"/>
      <c r="B780" s="6"/>
      <c r="C780" s="6"/>
      <c r="D780" s="7"/>
      <c r="E780" s="6"/>
      <c r="F780" s="6"/>
      <c r="G780" s="6"/>
      <c r="H780" s="6"/>
      <c r="I780" s="6"/>
      <c r="J780" s="6"/>
      <c r="K780" s="6"/>
      <c r="L780" s="6"/>
      <c r="M780" s="6"/>
      <c r="N780" s="6"/>
      <c r="O780" s="6"/>
      <c r="P780" s="6"/>
      <c r="Q780" s="6"/>
      <c r="R780" s="6"/>
      <c r="S780" s="6"/>
      <c r="T780" s="6"/>
      <c r="U780" s="6"/>
      <c r="V780" s="6"/>
      <c r="W780" s="6"/>
      <c r="X780" s="6"/>
      <c r="Y780" s="6"/>
      <c r="Z780" s="6"/>
    </row>
    <row r="781" ht="12.0" customHeight="1">
      <c r="A781" s="6"/>
      <c r="B781" s="6"/>
      <c r="C781" s="6"/>
      <c r="D781" s="7"/>
      <c r="E781" s="6"/>
      <c r="F781" s="6"/>
      <c r="G781" s="6"/>
      <c r="H781" s="6"/>
      <c r="I781" s="6"/>
      <c r="J781" s="6"/>
      <c r="K781" s="6"/>
      <c r="L781" s="6"/>
      <c r="M781" s="6"/>
      <c r="N781" s="6"/>
      <c r="O781" s="6"/>
      <c r="P781" s="6"/>
      <c r="Q781" s="6"/>
      <c r="R781" s="6"/>
      <c r="S781" s="6"/>
      <c r="T781" s="6"/>
      <c r="U781" s="6"/>
      <c r="V781" s="6"/>
      <c r="W781" s="6"/>
      <c r="X781" s="6"/>
      <c r="Y781" s="6"/>
      <c r="Z781" s="6"/>
    </row>
    <row r="782" ht="12.0" customHeight="1">
      <c r="A782" s="6"/>
      <c r="B782" s="6"/>
      <c r="C782" s="6"/>
      <c r="D782" s="7"/>
      <c r="E782" s="6"/>
      <c r="F782" s="6"/>
      <c r="G782" s="6"/>
      <c r="H782" s="6"/>
      <c r="I782" s="6"/>
      <c r="J782" s="6"/>
      <c r="K782" s="6"/>
      <c r="L782" s="6"/>
      <c r="M782" s="6"/>
      <c r="N782" s="6"/>
      <c r="O782" s="6"/>
      <c r="P782" s="6"/>
      <c r="Q782" s="6"/>
      <c r="R782" s="6"/>
      <c r="S782" s="6"/>
      <c r="T782" s="6"/>
      <c r="U782" s="6"/>
      <c r="V782" s="6"/>
      <c r="W782" s="6"/>
      <c r="X782" s="6"/>
      <c r="Y782" s="6"/>
      <c r="Z782" s="6"/>
    </row>
    <row r="783" ht="12.0" customHeight="1">
      <c r="A783" s="6"/>
      <c r="B783" s="6"/>
      <c r="C783" s="6"/>
      <c r="D783" s="7"/>
      <c r="E783" s="6"/>
      <c r="F783" s="6"/>
      <c r="G783" s="6"/>
      <c r="H783" s="6"/>
      <c r="I783" s="6"/>
      <c r="J783" s="6"/>
      <c r="K783" s="6"/>
      <c r="L783" s="6"/>
      <c r="M783" s="6"/>
      <c r="N783" s="6"/>
      <c r="O783" s="6"/>
      <c r="P783" s="6"/>
      <c r="Q783" s="6"/>
      <c r="R783" s="6"/>
      <c r="S783" s="6"/>
      <c r="T783" s="6"/>
      <c r="U783" s="6"/>
      <c r="V783" s="6"/>
      <c r="W783" s="6"/>
      <c r="X783" s="6"/>
      <c r="Y783" s="6"/>
      <c r="Z783" s="6"/>
    </row>
    <row r="784" ht="12.0" customHeight="1">
      <c r="A784" s="6"/>
      <c r="B784" s="6"/>
      <c r="C784" s="6"/>
      <c r="D784" s="7"/>
      <c r="E784" s="6"/>
      <c r="F784" s="6"/>
      <c r="G784" s="6"/>
      <c r="H784" s="6"/>
      <c r="I784" s="6"/>
      <c r="J784" s="6"/>
      <c r="K784" s="6"/>
      <c r="L784" s="6"/>
      <c r="M784" s="6"/>
      <c r="N784" s="6"/>
      <c r="O784" s="6"/>
      <c r="P784" s="6"/>
      <c r="Q784" s="6"/>
      <c r="R784" s="6"/>
      <c r="S784" s="6"/>
      <c r="T784" s="6"/>
      <c r="U784" s="6"/>
      <c r="V784" s="6"/>
      <c r="W784" s="6"/>
      <c r="X784" s="6"/>
      <c r="Y784" s="6"/>
      <c r="Z784" s="6"/>
    </row>
    <row r="785" ht="12.0" customHeight="1">
      <c r="A785" s="6"/>
      <c r="B785" s="6"/>
      <c r="C785" s="6"/>
      <c r="D785" s="7"/>
      <c r="E785" s="6"/>
      <c r="F785" s="6"/>
      <c r="G785" s="6"/>
      <c r="H785" s="6"/>
      <c r="I785" s="6"/>
      <c r="J785" s="6"/>
      <c r="K785" s="6"/>
      <c r="L785" s="6"/>
      <c r="M785" s="6"/>
      <c r="N785" s="6"/>
      <c r="O785" s="6"/>
      <c r="P785" s="6"/>
      <c r="Q785" s="6"/>
      <c r="R785" s="6"/>
      <c r="S785" s="6"/>
      <c r="T785" s="6"/>
      <c r="U785" s="6"/>
      <c r="V785" s="6"/>
      <c r="W785" s="6"/>
      <c r="X785" s="6"/>
      <c r="Y785" s="6"/>
      <c r="Z785" s="6"/>
    </row>
    <row r="786" ht="12.0" customHeight="1">
      <c r="A786" s="6"/>
      <c r="B786" s="6"/>
      <c r="C786" s="6"/>
      <c r="D786" s="7"/>
      <c r="E786" s="6"/>
      <c r="F786" s="6"/>
      <c r="G786" s="6"/>
      <c r="H786" s="6"/>
      <c r="I786" s="6"/>
      <c r="J786" s="6"/>
      <c r="K786" s="6"/>
      <c r="L786" s="6"/>
      <c r="M786" s="6"/>
      <c r="N786" s="6"/>
      <c r="O786" s="6"/>
      <c r="P786" s="6"/>
      <c r="Q786" s="6"/>
      <c r="R786" s="6"/>
      <c r="S786" s="6"/>
      <c r="T786" s="6"/>
      <c r="U786" s="6"/>
      <c r="V786" s="6"/>
      <c r="W786" s="6"/>
      <c r="X786" s="6"/>
      <c r="Y786" s="6"/>
      <c r="Z786" s="6"/>
    </row>
    <row r="787" ht="12.0" customHeight="1">
      <c r="A787" s="6"/>
      <c r="B787" s="6"/>
      <c r="C787" s="6"/>
      <c r="D787" s="7"/>
      <c r="E787" s="6"/>
      <c r="F787" s="6"/>
      <c r="G787" s="6"/>
      <c r="H787" s="6"/>
      <c r="I787" s="6"/>
      <c r="J787" s="6"/>
      <c r="K787" s="6"/>
      <c r="L787" s="6"/>
      <c r="M787" s="6"/>
      <c r="N787" s="6"/>
      <c r="O787" s="6"/>
      <c r="P787" s="6"/>
      <c r="Q787" s="6"/>
      <c r="R787" s="6"/>
      <c r="S787" s="6"/>
      <c r="T787" s="6"/>
      <c r="U787" s="6"/>
      <c r="V787" s="6"/>
      <c r="W787" s="6"/>
      <c r="X787" s="6"/>
      <c r="Y787" s="6"/>
      <c r="Z787" s="6"/>
    </row>
    <row r="788" ht="12.0" customHeight="1">
      <c r="A788" s="6"/>
      <c r="B788" s="6"/>
      <c r="C788" s="6"/>
      <c r="D788" s="7"/>
      <c r="E788" s="6"/>
      <c r="F788" s="6"/>
      <c r="G788" s="6"/>
      <c r="H788" s="6"/>
      <c r="I788" s="6"/>
      <c r="J788" s="6"/>
      <c r="K788" s="6"/>
      <c r="L788" s="6"/>
      <c r="M788" s="6"/>
      <c r="N788" s="6"/>
      <c r="O788" s="6"/>
      <c r="P788" s="6"/>
      <c r="Q788" s="6"/>
      <c r="R788" s="6"/>
      <c r="S788" s="6"/>
      <c r="T788" s="6"/>
      <c r="U788" s="6"/>
      <c r="V788" s="6"/>
      <c r="W788" s="6"/>
      <c r="X788" s="6"/>
      <c r="Y788" s="6"/>
      <c r="Z788" s="6"/>
    </row>
    <row r="789" ht="12.0" customHeight="1">
      <c r="A789" s="6"/>
      <c r="B789" s="6"/>
      <c r="C789" s="6"/>
      <c r="D789" s="7"/>
      <c r="E789" s="6"/>
      <c r="F789" s="6"/>
      <c r="G789" s="6"/>
      <c r="H789" s="6"/>
      <c r="I789" s="6"/>
      <c r="J789" s="6"/>
      <c r="K789" s="6"/>
      <c r="L789" s="6"/>
      <c r="M789" s="6"/>
      <c r="N789" s="6"/>
      <c r="O789" s="6"/>
      <c r="P789" s="6"/>
      <c r="Q789" s="6"/>
      <c r="R789" s="6"/>
      <c r="S789" s="6"/>
      <c r="T789" s="6"/>
      <c r="U789" s="6"/>
      <c r="V789" s="6"/>
      <c r="W789" s="6"/>
      <c r="X789" s="6"/>
      <c r="Y789" s="6"/>
      <c r="Z789" s="6"/>
    </row>
    <row r="790" ht="12.0" customHeight="1">
      <c r="A790" s="6"/>
      <c r="B790" s="6"/>
      <c r="C790" s="6"/>
      <c r="D790" s="7"/>
      <c r="E790" s="6"/>
      <c r="F790" s="6"/>
      <c r="G790" s="6"/>
      <c r="H790" s="6"/>
      <c r="I790" s="6"/>
      <c r="J790" s="6"/>
      <c r="K790" s="6"/>
      <c r="L790" s="6"/>
      <c r="M790" s="6"/>
      <c r="N790" s="6"/>
      <c r="O790" s="6"/>
      <c r="P790" s="6"/>
      <c r="Q790" s="6"/>
      <c r="R790" s="6"/>
      <c r="S790" s="6"/>
      <c r="T790" s="6"/>
      <c r="U790" s="6"/>
      <c r="V790" s="6"/>
      <c r="W790" s="6"/>
      <c r="X790" s="6"/>
      <c r="Y790" s="6"/>
      <c r="Z790" s="6"/>
    </row>
    <row r="791" ht="12.0" customHeight="1">
      <c r="A791" s="6"/>
      <c r="B791" s="6"/>
      <c r="C791" s="6"/>
      <c r="D791" s="7"/>
      <c r="E791" s="6"/>
      <c r="F791" s="6"/>
      <c r="G791" s="6"/>
      <c r="H791" s="6"/>
      <c r="I791" s="6"/>
      <c r="J791" s="6"/>
      <c r="K791" s="6"/>
      <c r="L791" s="6"/>
      <c r="M791" s="6"/>
      <c r="N791" s="6"/>
      <c r="O791" s="6"/>
      <c r="P791" s="6"/>
      <c r="Q791" s="6"/>
      <c r="R791" s="6"/>
      <c r="S791" s="6"/>
      <c r="T791" s="6"/>
      <c r="U791" s="6"/>
      <c r="V791" s="6"/>
      <c r="W791" s="6"/>
      <c r="X791" s="6"/>
      <c r="Y791" s="6"/>
      <c r="Z791" s="6"/>
    </row>
    <row r="792" ht="12.0" customHeight="1">
      <c r="A792" s="6"/>
      <c r="B792" s="6"/>
      <c r="C792" s="6"/>
      <c r="D792" s="7"/>
      <c r="E792" s="6"/>
      <c r="F792" s="6"/>
      <c r="G792" s="6"/>
      <c r="H792" s="6"/>
      <c r="I792" s="6"/>
      <c r="J792" s="6"/>
      <c r="K792" s="6"/>
      <c r="L792" s="6"/>
      <c r="M792" s="6"/>
      <c r="N792" s="6"/>
      <c r="O792" s="6"/>
      <c r="P792" s="6"/>
      <c r="Q792" s="6"/>
      <c r="R792" s="6"/>
      <c r="S792" s="6"/>
      <c r="T792" s="6"/>
      <c r="U792" s="6"/>
      <c r="V792" s="6"/>
      <c r="W792" s="6"/>
      <c r="X792" s="6"/>
      <c r="Y792" s="6"/>
      <c r="Z792" s="6"/>
    </row>
    <row r="793" ht="12.0" customHeight="1">
      <c r="A793" s="6"/>
      <c r="B793" s="6"/>
      <c r="C793" s="6"/>
      <c r="D793" s="7"/>
      <c r="E793" s="6"/>
      <c r="F793" s="6"/>
      <c r="G793" s="6"/>
      <c r="H793" s="6"/>
      <c r="I793" s="6"/>
      <c r="J793" s="6"/>
      <c r="K793" s="6"/>
      <c r="L793" s="6"/>
      <c r="M793" s="6"/>
      <c r="N793" s="6"/>
      <c r="O793" s="6"/>
      <c r="P793" s="6"/>
      <c r="Q793" s="6"/>
      <c r="R793" s="6"/>
      <c r="S793" s="6"/>
      <c r="T793" s="6"/>
      <c r="U793" s="6"/>
      <c r="V793" s="6"/>
      <c r="W793" s="6"/>
      <c r="X793" s="6"/>
      <c r="Y793" s="6"/>
      <c r="Z793" s="6"/>
    </row>
    <row r="794" ht="12.0" customHeight="1">
      <c r="A794" s="6"/>
      <c r="B794" s="6"/>
      <c r="C794" s="6"/>
      <c r="D794" s="7"/>
      <c r="E794" s="6"/>
      <c r="F794" s="6"/>
      <c r="G794" s="6"/>
      <c r="H794" s="6"/>
      <c r="I794" s="6"/>
      <c r="J794" s="6"/>
      <c r="K794" s="6"/>
      <c r="L794" s="6"/>
      <c r="M794" s="6"/>
      <c r="N794" s="6"/>
      <c r="O794" s="6"/>
      <c r="P794" s="6"/>
      <c r="Q794" s="6"/>
      <c r="R794" s="6"/>
      <c r="S794" s="6"/>
      <c r="T794" s="6"/>
      <c r="U794" s="6"/>
      <c r="V794" s="6"/>
      <c r="W794" s="6"/>
      <c r="X794" s="6"/>
      <c r="Y794" s="6"/>
      <c r="Z794" s="6"/>
    </row>
    <row r="795" ht="12.0" customHeight="1">
      <c r="A795" s="6"/>
      <c r="B795" s="6"/>
      <c r="C795" s="6"/>
      <c r="D795" s="7"/>
      <c r="E795" s="6"/>
      <c r="F795" s="6"/>
      <c r="G795" s="6"/>
      <c r="H795" s="6"/>
      <c r="I795" s="6"/>
      <c r="J795" s="6"/>
      <c r="K795" s="6"/>
      <c r="L795" s="6"/>
      <c r="M795" s="6"/>
      <c r="N795" s="6"/>
      <c r="O795" s="6"/>
      <c r="P795" s="6"/>
      <c r="Q795" s="6"/>
      <c r="R795" s="6"/>
      <c r="S795" s="6"/>
      <c r="T795" s="6"/>
      <c r="U795" s="6"/>
      <c r="V795" s="6"/>
      <c r="W795" s="6"/>
      <c r="X795" s="6"/>
      <c r="Y795" s="6"/>
      <c r="Z795" s="6"/>
    </row>
    <row r="796" ht="12.0" customHeight="1">
      <c r="A796" s="6"/>
      <c r="B796" s="6"/>
      <c r="C796" s="6"/>
      <c r="D796" s="7"/>
      <c r="E796" s="6"/>
      <c r="F796" s="6"/>
      <c r="G796" s="6"/>
      <c r="H796" s="6"/>
      <c r="I796" s="6"/>
      <c r="J796" s="6"/>
      <c r="K796" s="6"/>
      <c r="L796" s="6"/>
      <c r="M796" s="6"/>
      <c r="N796" s="6"/>
      <c r="O796" s="6"/>
      <c r="P796" s="6"/>
      <c r="Q796" s="6"/>
      <c r="R796" s="6"/>
      <c r="S796" s="6"/>
      <c r="T796" s="6"/>
      <c r="U796" s="6"/>
      <c r="V796" s="6"/>
      <c r="W796" s="6"/>
      <c r="X796" s="6"/>
      <c r="Y796" s="6"/>
      <c r="Z796" s="6"/>
    </row>
    <row r="797" ht="12.0" customHeight="1">
      <c r="A797" s="6"/>
      <c r="B797" s="6"/>
      <c r="C797" s="6"/>
      <c r="D797" s="7"/>
      <c r="E797" s="6"/>
      <c r="F797" s="6"/>
      <c r="G797" s="6"/>
      <c r="H797" s="6"/>
      <c r="I797" s="6"/>
      <c r="J797" s="6"/>
      <c r="K797" s="6"/>
      <c r="L797" s="6"/>
      <c r="M797" s="6"/>
      <c r="N797" s="6"/>
      <c r="O797" s="6"/>
      <c r="P797" s="6"/>
      <c r="Q797" s="6"/>
      <c r="R797" s="6"/>
      <c r="S797" s="6"/>
      <c r="T797" s="6"/>
      <c r="U797" s="6"/>
      <c r="V797" s="6"/>
      <c r="W797" s="6"/>
      <c r="X797" s="6"/>
      <c r="Y797" s="6"/>
      <c r="Z797" s="6"/>
    </row>
    <row r="798" ht="12.0" customHeight="1">
      <c r="A798" s="6"/>
      <c r="B798" s="6"/>
      <c r="C798" s="6"/>
      <c r="D798" s="7"/>
      <c r="E798" s="6"/>
      <c r="F798" s="6"/>
      <c r="G798" s="6"/>
      <c r="H798" s="6"/>
      <c r="I798" s="6"/>
      <c r="J798" s="6"/>
      <c r="K798" s="6"/>
      <c r="L798" s="6"/>
      <c r="M798" s="6"/>
      <c r="N798" s="6"/>
      <c r="O798" s="6"/>
      <c r="P798" s="6"/>
      <c r="Q798" s="6"/>
      <c r="R798" s="6"/>
      <c r="S798" s="6"/>
      <c r="T798" s="6"/>
      <c r="U798" s="6"/>
      <c r="V798" s="6"/>
      <c r="W798" s="6"/>
      <c r="X798" s="6"/>
      <c r="Y798" s="6"/>
      <c r="Z798" s="6"/>
    </row>
    <row r="799" ht="12.0" customHeight="1">
      <c r="A799" s="6"/>
      <c r="B799" s="6"/>
      <c r="C799" s="6"/>
      <c r="D799" s="7"/>
      <c r="E799" s="6"/>
      <c r="F799" s="6"/>
      <c r="G799" s="6"/>
      <c r="H799" s="6"/>
      <c r="I799" s="6"/>
      <c r="J799" s="6"/>
      <c r="K799" s="6"/>
      <c r="L799" s="6"/>
      <c r="M799" s="6"/>
      <c r="N799" s="6"/>
      <c r="O799" s="6"/>
      <c r="P799" s="6"/>
      <c r="Q799" s="6"/>
      <c r="R799" s="6"/>
      <c r="S799" s="6"/>
      <c r="T799" s="6"/>
      <c r="U799" s="6"/>
      <c r="V799" s="6"/>
      <c r="W799" s="6"/>
      <c r="X799" s="6"/>
      <c r="Y799" s="6"/>
      <c r="Z799" s="6"/>
    </row>
    <row r="800" ht="12.0" customHeight="1">
      <c r="A800" s="6"/>
      <c r="B800" s="6"/>
      <c r="C800" s="6"/>
      <c r="D800" s="7"/>
      <c r="E800" s="6"/>
      <c r="F800" s="6"/>
      <c r="G800" s="6"/>
      <c r="H800" s="6"/>
      <c r="I800" s="6"/>
      <c r="J800" s="6"/>
      <c r="K800" s="6"/>
      <c r="L800" s="6"/>
      <c r="M800" s="6"/>
      <c r="N800" s="6"/>
      <c r="O800" s="6"/>
      <c r="P800" s="6"/>
      <c r="Q800" s="6"/>
      <c r="R800" s="6"/>
      <c r="S800" s="6"/>
      <c r="T800" s="6"/>
      <c r="U800" s="6"/>
      <c r="V800" s="6"/>
      <c r="W800" s="6"/>
      <c r="X800" s="6"/>
      <c r="Y800" s="6"/>
      <c r="Z800" s="6"/>
    </row>
    <row r="801" ht="12.0" customHeight="1">
      <c r="A801" s="6"/>
      <c r="B801" s="6"/>
      <c r="C801" s="6"/>
      <c r="D801" s="7"/>
      <c r="E801" s="6"/>
      <c r="F801" s="6"/>
      <c r="G801" s="6"/>
      <c r="H801" s="6"/>
      <c r="I801" s="6"/>
      <c r="J801" s="6"/>
      <c r="K801" s="6"/>
      <c r="L801" s="6"/>
      <c r="M801" s="6"/>
      <c r="N801" s="6"/>
      <c r="O801" s="6"/>
      <c r="P801" s="6"/>
      <c r="Q801" s="6"/>
      <c r="R801" s="6"/>
      <c r="S801" s="6"/>
      <c r="T801" s="6"/>
      <c r="U801" s="6"/>
      <c r="V801" s="6"/>
      <c r="W801" s="6"/>
      <c r="X801" s="6"/>
      <c r="Y801" s="6"/>
      <c r="Z801" s="6"/>
    </row>
    <row r="802" ht="12.0" customHeight="1">
      <c r="A802" s="6"/>
      <c r="B802" s="6"/>
      <c r="C802" s="6"/>
      <c r="D802" s="7"/>
      <c r="E802" s="6"/>
      <c r="F802" s="6"/>
      <c r="G802" s="6"/>
      <c r="H802" s="6"/>
      <c r="I802" s="6"/>
      <c r="J802" s="6"/>
      <c r="K802" s="6"/>
      <c r="L802" s="6"/>
      <c r="M802" s="6"/>
      <c r="N802" s="6"/>
      <c r="O802" s="6"/>
      <c r="P802" s="6"/>
      <c r="Q802" s="6"/>
      <c r="R802" s="6"/>
      <c r="S802" s="6"/>
      <c r="T802" s="6"/>
      <c r="U802" s="6"/>
      <c r="V802" s="6"/>
      <c r="W802" s="6"/>
      <c r="X802" s="6"/>
      <c r="Y802" s="6"/>
      <c r="Z802" s="6"/>
    </row>
    <row r="803" ht="12.0" customHeight="1">
      <c r="A803" s="6"/>
      <c r="B803" s="6"/>
      <c r="C803" s="6"/>
      <c r="D803" s="7"/>
      <c r="E803" s="6"/>
      <c r="F803" s="6"/>
      <c r="G803" s="6"/>
      <c r="H803" s="6"/>
      <c r="I803" s="6"/>
      <c r="J803" s="6"/>
      <c r="K803" s="6"/>
      <c r="L803" s="6"/>
      <c r="M803" s="6"/>
      <c r="N803" s="6"/>
      <c r="O803" s="6"/>
      <c r="P803" s="6"/>
      <c r="Q803" s="6"/>
      <c r="R803" s="6"/>
      <c r="S803" s="6"/>
      <c r="T803" s="6"/>
      <c r="U803" s="6"/>
      <c r="V803" s="6"/>
      <c r="W803" s="6"/>
      <c r="X803" s="6"/>
      <c r="Y803" s="6"/>
      <c r="Z803" s="6"/>
    </row>
    <row r="804" ht="12.0" customHeight="1">
      <c r="A804" s="6"/>
      <c r="B804" s="6"/>
      <c r="C804" s="6"/>
      <c r="D804" s="7"/>
      <c r="E804" s="6"/>
      <c r="F804" s="6"/>
      <c r="G804" s="6"/>
      <c r="H804" s="6"/>
      <c r="I804" s="6"/>
      <c r="J804" s="6"/>
      <c r="K804" s="6"/>
      <c r="L804" s="6"/>
      <c r="M804" s="6"/>
      <c r="N804" s="6"/>
      <c r="O804" s="6"/>
      <c r="P804" s="6"/>
      <c r="Q804" s="6"/>
      <c r="R804" s="6"/>
      <c r="S804" s="6"/>
      <c r="T804" s="6"/>
      <c r="U804" s="6"/>
      <c r="V804" s="6"/>
      <c r="W804" s="6"/>
      <c r="X804" s="6"/>
      <c r="Y804" s="6"/>
      <c r="Z804" s="6"/>
    </row>
    <row r="805" ht="12.0" customHeight="1">
      <c r="A805" s="6"/>
      <c r="B805" s="6"/>
      <c r="C805" s="6"/>
      <c r="D805" s="7"/>
      <c r="E805" s="6"/>
      <c r="F805" s="6"/>
      <c r="G805" s="6"/>
      <c r="H805" s="6"/>
      <c r="I805" s="6"/>
      <c r="J805" s="6"/>
      <c r="K805" s="6"/>
      <c r="L805" s="6"/>
      <c r="M805" s="6"/>
      <c r="N805" s="6"/>
      <c r="O805" s="6"/>
      <c r="P805" s="6"/>
      <c r="Q805" s="6"/>
      <c r="R805" s="6"/>
      <c r="S805" s="6"/>
      <c r="T805" s="6"/>
      <c r="U805" s="6"/>
      <c r="V805" s="6"/>
      <c r="W805" s="6"/>
      <c r="X805" s="6"/>
      <c r="Y805" s="6"/>
      <c r="Z805" s="6"/>
    </row>
    <row r="806" ht="12.0" customHeight="1">
      <c r="A806" s="6"/>
      <c r="B806" s="6"/>
      <c r="C806" s="6"/>
      <c r="D806" s="7"/>
      <c r="E806" s="6"/>
      <c r="F806" s="6"/>
      <c r="G806" s="6"/>
      <c r="H806" s="6"/>
      <c r="I806" s="6"/>
      <c r="J806" s="6"/>
      <c r="K806" s="6"/>
      <c r="L806" s="6"/>
      <c r="M806" s="6"/>
      <c r="N806" s="6"/>
      <c r="O806" s="6"/>
      <c r="P806" s="6"/>
      <c r="Q806" s="6"/>
      <c r="R806" s="6"/>
      <c r="S806" s="6"/>
      <c r="T806" s="6"/>
      <c r="U806" s="6"/>
      <c r="V806" s="6"/>
      <c r="W806" s="6"/>
      <c r="X806" s="6"/>
      <c r="Y806" s="6"/>
      <c r="Z806" s="6"/>
    </row>
    <row r="807" ht="12.0" customHeight="1">
      <c r="A807" s="6"/>
      <c r="B807" s="6"/>
      <c r="C807" s="6"/>
      <c r="D807" s="7"/>
      <c r="E807" s="6"/>
      <c r="F807" s="6"/>
      <c r="G807" s="6"/>
      <c r="H807" s="6"/>
      <c r="I807" s="6"/>
      <c r="J807" s="6"/>
      <c r="K807" s="6"/>
      <c r="L807" s="6"/>
      <c r="M807" s="6"/>
      <c r="N807" s="6"/>
      <c r="O807" s="6"/>
      <c r="P807" s="6"/>
      <c r="Q807" s="6"/>
      <c r="R807" s="6"/>
      <c r="S807" s="6"/>
      <c r="T807" s="6"/>
      <c r="U807" s="6"/>
      <c r="V807" s="6"/>
      <c r="W807" s="6"/>
      <c r="X807" s="6"/>
      <c r="Y807" s="6"/>
      <c r="Z807" s="6"/>
    </row>
    <row r="808" ht="12.0" customHeight="1">
      <c r="A808" s="6"/>
      <c r="B808" s="6"/>
      <c r="C808" s="6"/>
      <c r="D808" s="7"/>
      <c r="E808" s="6"/>
      <c r="F808" s="6"/>
      <c r="G808" s="6"/>
      <c r="H808" s="6"/>
      <c r="I808" s="6"/>
      <c r="J808" s="6"/>
      <c r="K808" s="6"/>
      <c r="L808" s="6"/>
      <c r="M808" s="6"/>
      <c r="N808" s="6"/>
      <c r="O808" s="6"/>
      <c r="P808" s="6"/>
      <c r="Q808" s="6"/>
      <c r="R808" s="6"/>
      <c r="S808" s="6"/>
      <c r="T808" s="6"/>
      <c r="U808" s="6"/>
      <c r="V808" s="6"/>
      <c r="W808" s="6"/>
      <c r="X808" s="6"/>
      <c r="Y808" s="6"/>
      <c r="Z808" s="6"/>
    </row>
    <row r="809" ht="12.0" customHeight="1">
      <c r="A809" s="6"/>
      <c r="B809" s="6"/>
      <c r="C809" s="6"/>
      <c r="D809" s="7"/>
      <c r="E809" s="6"/>
      <c r="F809" s="6"/>
      <c r="G809" s="6"/>
      <c r="H809" s="6"/>
      <c r="I809" s="6"/>
      <c r="J809" s="6"/>
      <c r="K809" s="6"/>
      <c r="L809" s="6"/>
      <c r="M809" s="6"/>
      <c r="N809" s="6"/>
      <c r="O809" s="6"/>
      <c r="P809" s="6"/>
      <c r="Q809" s="6"/>
      <c r="R809" s="6"/>
      <c r="S809" s="6"/>
      <c r="T809" s="6"/>
      <c r="U809" s="6"/>
      <c r="V809" s="6"/>
      <c r="W809" s="6"/>
      <c r="X809" s="6"/>
      <c r="Y809" s="6"/>
      <c r="Z809" s="6"/>
    </row>
    <row r="810" ht="12.0" customHeight="1">
      <c r="A810" s="6"/>
      <c r="B810" s="6"/>
      <c r="C810" s="6"/>
      <c r="D810" s="7"/>
      <c r="E810" s="6"/>
      <c r="F810" s="6"/>
      <c r="G810" s="6"/>
      <c r="H810" s="6"/>
      <c r="I810" s="6"/>
      <c r="J810" s="6"/>
      <c r="K810" s="6"/>
      <c r="L810" s="6"/>
      <c r="M810" s="6"/>
      <c r="N810" s="6"/>
      <c r="O810" s="6"/>
      <c r="P810" s="6"/>
      <c r="Q810" s="6"/>
      <c r="R810" s="6"/>
      <c r="S810" s="6"/>
      <c r="T810" s="6"/>
      <c r="U810" s="6"/>
      <c r="V810" s="6"/>
      <c r="W810" s="6"/>
      <c r="X810" s="6"/>
      <c r="Y810" s="6"/>
      <c r="Z810" s="6"/>
    </row>
    <row r="811" ht="12.0" customHeight="1">
      <c r="A811" s="6"/>
      <c r="B811" s="6"/>
      <c r="C811" s="6"/>
      <c r="D811" s="7"/>
      <c r="E811" s="6"/>
      <c r="F811" s="6"/>
      <c r="G811" s="6"/>
      <c r="H811" s="6"/>
      <c r="I811" s="6"/>
      <c r="J811" s="6"/>
      <c r="K811" s="6"/>
      <c r="L811" s="6"/>
      <c r="M811" s="6"/>
      <c r="N811" s="6"/>
      <c r="O811" s="6"/>
      <c r="P811" s="6"/>
      <c r="Q811" s="6"/>
      <c r="R811" s="6"/>
      <c r="S811" s="6"/>
      <c r="T811" s="6"/>
      <c r="U811" s="6"/>
      <c r="V811" s="6"/>
      <c r="W811" s="6"/>
      <c r="X811" s="6"/>
      <c r="Y811" s="6"/>
      <c r="Z811" s="6"/>
    </row>
    <row r="812" ht="12.0" customHeight="1">
      <c r="A812" s="6"/>
      <c r="B812" s="6"/>
      <c r="C812" s="6"/>
      <c r="D812" s="7"/>
      <c r="E812" s="6"/>
      <c r="F812" s="6"/>
      <c r="G812" s="6"/>
      <c r="H812" s="6"/>
      <c r="I812" s="6"/>
      <c r="J812" s="6"/>
      <c r="K812" s="6"/>
      <c r="L812" s="6"/>
      <c r="M812" s="6"/>
      <c r="N812" s="6"/>
      <c r="O812" s="6"/>
      <c r="P812" s="6"/>
      <c r="Q812" s="6"/>
      <c r="R812" s="6"/>
      <c r="S812" s="6"/>
      <c r="T812" s="6"/>
      <c r="U812" s="6"/>
      <c r="V812" s="6"/>
      <c r="W812" s="6"/>
      <c r="X812" s="6"/>
      <c r="Y812" s="6"/>
      <c r="Z812" s="6"/>
    </row>
    <row r="813" ht="12.0" customHeight="1">
      <c r="A813" s="6"/>
      <c r="B813" s="6"/>
      <c r="C813" s="6"/>
      <c r="D813" s="7"/>
      <c r="E813" s="6"/>
      <c r="F813" s="6"/>
      <c r="G813" s="6"/>
      <c r="H813" s="6"/>
      <c r="I813" s="6"/>
      <c r="J813" s="6"/>
      <c r="K813" s="6"/>
      <c r="L813" s="6"/>
      <c r="M813" s="6"/>
      <c r="N813" s="6"/>
      <c r="O813" s="6"/>
      <c r="P813" s="6"/>
      <c r="Q813" s="6"/>
      <c r="R813" s="6"/>
      <c r="S813" s="6"/>
      <c r="T813" s="6"/>
      <c r="U813" s="6"/>
      <c r="V813" s="6"/>
      <c r="W813" s="6"/>
      <c r="X813" s="6"/>
      <c r="Y813" s="6"/>
      <c r="Z813" s="6"/>
    </row>
    <row r="814" ht="12.0" customHeight="1">
      <c r="A814" s="6"/>
      <c r="B814" s="6"/>
      <c r="C814" s="6"/>
      <c r="D814" s="7"/>
      <c r="E814" s="6"/>
      <c r="F814" s="6"/>
      <c r="G814" s="6"/>
      <c r="H814" s="6"/>
      <c r="I814" s="6"/>
      <c r="J814" s="6"/>
      <c r="K814" s="6"/>
      <c r="L814" s="6"/>
      <c r="M814" s="6"/>
      <c r="N814" s="6"/>
      <c r="O814" s="6"/>
      <c r="P814" s="6"/>
      <c r="Q814" s="6"/>
      <c r="R814" s="6"/>
      <c r="S814" s="6"/>
      <c r="T814" s="6"/>
      <c r="U814" s="6"/>
      <c r="V814" s="6"/>
      <c r="W814" s="6"/>
      <c r="X814" s="6"/>
      <c r="Y814" s="6"/>
      <c r="Z814" s="6"/>
    </row>
    <row r="815" ht="12.0" customHeight="1">
      <c r="A815" s="6"/>
      <c r="B815" s="6"/>
      <c r="C815" s="6"/>
      <c r="D815" s="7"/>
      <c r="E815" s="6"/>
      <c r="F815" s="6"/>
      <c r="G815" s="6"/>
      <c r="H815" s="6"/>
      <c r="I815" s="6"/>
      <c r="J815" s="6"/>
      <c r="K815" s="6"/>
      <c r="L815" s="6"/>
      <c r="M815" s="6"/>
      <c r="N815" s="6"/>
      <c r="O815" s="6"/>
      <c r="P815" s="6"/>
      <c r="Q815" s="6"/>
      <c r="R815" s="6"/>
      <c r="S815" s="6"/>
      <c r="T815" s="6"/>
      <c r="U815" s="6"/>
      <c r="V815" s="6"/>
      <c r="W815" s="6"/>
      <c r="X815" s="6"/>
      <c r="Y815" s="6"/>
      <c r="Z815" s="6"/>
    </row>
    <row r="816" ht="12.0" customHeight="1">
      <c r="A816" s="6"/>
      <c r="B816" s="6"/>
      <c r="C816" s="6"/>
      <c r="D816" s="7"/>
      <c r="E816" s="6"/>
      <c r="F816" s="6"/>
      <c r="G816" s="6"/>
      <c r="H816" s="6"/>
      <c r="I816" s="6"/>
      <c r="J816" s="6"/>
      <c r="K816" s="6"/>
      <c r="L816" s="6"/>
      <c r="M816" s="6"/>
      <c r="N816" s="6"/>
      <c r="O816" s="6"/>
      <c r="P816" s="6"/>
      <c r="Q816" s="6"/>
      <c r="R816" s="6"/>
      <c r="S816" s="6"/>
      <c r="T816" s="6"/>
      <c r="U816" s="6"/>
      <c r="V816" s="6"/>
      <c r="W816" s="6"/>
      <c r="X816" s="6"/>
      <c r="Y816" s="6"/>
      <c r="Z816" s="6"/>
    </row>
    <row r="817" ht="12.0" customHeight="1">
      <c r="A817" s="6"/>
      <c r="B817" s="6"/>
      <c r="C817" s="6"/>
      <c r="D817" s="7"/>
      <c r="E817" s="6"/>
      <c r="F817" s="6"/>
      <c r="G817" s="6"/>
      <c r="H817" s="6"/>
      <c r="I817" s="6"/>
      <c r="J817" s="6"/>
      <c r="K817" s="6"/>
      <c r="L817" s="6"/>
      <c r="M817" s="6"/>
      <c r="N817" s="6"/>
      <c r="O817" s="6"/>
      <c r="P817" s="6"/>
      <c r="Q817" s="6"/>
      <c r="R817" s="6"/>
      <c r="S817" s="6"/>
      <c r="T817" s="6"/>
      <c r="U817" s="6"/>
      <c r="V817" s="6"/>
      <c r="W817" s="6"/>
      <c r="X817" s="6"/>
      <c r="Y817" s="6"/>
      <c r="Z817" s="6"/>
    </row>
    <row r="818" ht="12.0" customHeight="1">
      <c r="A818" s="6"/>
      <c r="B818" s="6"/>
      <c r="C818" s="6"/>
      <c r="D818" s="7"/>
      <c r="E818" s="6"/>
      <c r="F818" s="6"/>
      <c r="G818" s="6"/>
      <c r="H818" s="6"/>
      <c r="I818" s="6"/>
      <c r="J818" s="6"/>
      <c r="K818" s="6"/>
      <c r="L818" s="6"/>
      <c r="M818" s="6"/>
      <c r="N818" s="6"/>
      <c r="O818" s="6"/>
      <c r="P818" s="6"/>
      <c r="Q818" s="6"/>
      <c r="R818" s="6"/>
      <c r="S818" s="6"/>
      <c r="T818" s="6"/>
      <c r="U818" s="6"/>
      <c r="V818" s="6"/>
      <c r="W818" s="6"/>
      <c r="X818" s="6"/>
      <c r="Y818" s="6"/>
      <c r="Z818" s="6"/>
    </row>
    <row r="819" ht="12.0" customHeight="1">
      <c r="A819" s="6"/>
      <c r="B819" s="6"/>
      <c r="C819" s="6"/>
      <c r="D819" s="7"/>
      <c r="E819" s="6"/>
      <c r="F819" s="6"/>
      <c r="G819" s="6"/>
      <c r="H819" s="6"/>
      <c r="I819" s="6"/>
      <c r="J819" s="6"/>
      <c r="K819" s="6"/>
      <c r="L819" s="6"/>
      <c r="M819" s="6"/>
      <c r="N819" s="6"/>
      <c r="O819" s="6"/>
      <c r="P819" s="6"/>
      <c r="Q819" s="6"/>
      <c r="R819" s="6"/>
      <c r="S819" s="6"/>
      <c r="T819" s="6"/>
      <c r="U819" s="6"/>
      <c r="V819" s="6"/>
      <c r="W819" s="6"/>
      <c r="X819" s="6"/>
      <c r="Y819" s="6"/>
      <c r="Z819" s="6"/>
    </row>
    <row r="820" ht="12.0" customHeight="1">
      <c r="A820" s="6"/>
      <c r="B820" s="6"/>
      <c r="C820" s="6"/>
      <c r="D820" s="7"/>
      <c r="E820" s="6"/>
      <c r="F820" s="6"/>
      <c r="G820" s="6"/>
      <c r="H820" s="6"/>
      <c r="I820" s="6"/>
      <c r="J820" s="6"/>
      <c r="K820" s="6"/>
      <c r="L820" s="6"/>
      <c r="M820" s="6"/>
      <c r="N820" s="6"/>
      <c r="O820" s="6"/>
      <c r="P820" s="6"/>
      <c r="Q820" s="6"/>
      <c r="R820" s="6"/>
      <c r="S820" s="6"/>
      <c r="T820" s="6"/>
      <c r="U820" s="6"/>
      <c r="V820" s="6"/>
      <c r="W820" s="6"/>
      <c r="X820" s="6"/>
      <c r="Y820" s="6"/>
      <c r="Z820" s="6"/>
    </row>
    <row r="821" ht="12.0" customHeight="1">
      <c r="A821" s="6"/>
      <c r="B821" s="6"/>
      <c r="C821" s="6"/>
      <c r="D821" s="7"/>
      <c r="E821" s="6"/>
      <c r="F821" s="6"/>
      <c r="G821" s="6"/>
      <c r="H821" s="6"/>
      <c r="I821" s="6"/>
      <c r="J821" s="6"/>
      <c r="K821" s="6"/>
      <c r="L821" s="6"/>
      <c r="M821" s="6"/>
      <c r="N821" s="6"/>
      <c r="O821" s="6"/>
      <c r="P821" s="6"/>
      <c r="Q821" s="6"/>
      <c r="R821" s="6"/>
      <c r="S821" s="6"/>
      <c r="T821" s="6"/>
      <c r="U821" s="6"/>
      <c r="V821" s="6"/>
      <c r="W821" s="6"/>
      <c r="X821" s="6"/>
      <c r="Y821" s="6"/>
      <c r="Z821" s="6"/>
    </row>
    <row r="822" ht="12.0" customHeight="1">
      <c r="A822" s="6"/>
      <c r="B822" s="6"/>
      <c r="C822" s="6"/>
      <c r="D822" s="7"/>
      <c r="E822" s="6"/>
      <c r="F822" s="6"/>
      <c r="G822" s="6"/>
      <c r="H822" s="6"/>
      <c r="I822" s="6"/>
      <c r="J822" s="6"/>
      <c r="K822" s="6"/>
      <c r="L822" s="6"/>
      <c r="M822" s="6"/>
      <c r="N822" s="6"/>
      <c r="O822" s="6"/>
      <c r="P822" s="6"/>
      <c r="Q822" s="6"/>
      <c r="R822" s="6"/>
      <c r="S822" s="6"/>
      <c r="T822" s="6"/>
      <c r="U822" s="6"/>
      <c r="V822" s="6"/>
      <c r="W822" s="6"/>
      <c r="X822" s="6"/>
      <c r="Y822" s="6"/>
      <c r="Z822" s="6"/>
    </row>
    <row r="823" ht="12.0" customHeight="1">
      <c r="A823" s="6"/>
      <c r="B823" s="6"/>
      <c r="C823" s="6"/>
      <c r="D823" s="7"/>
      <c r="E823" s="6"/>
      <c r="F823" s="6"/>
      <c r="G823" s="6"/>
      <c r="H823" s="6"/>
      <c r="I823" s="6"/>
      <c r="J823" s="6"/>
      <c r="K823" s="6"/>
      <c r="L823" s="6"/>
      <c r="M823" s="6"/>
      <c r="N823" s="6"/>
      <c r="O823" s="6"/>
      <c r="P823" s="6"/>
      <c r="Q823" s="6"/>
      <c r="R823" s="6"/>
      <c r="S823" s="6"/>
      <c r="T823" s="6"/>
      <c r="U823" s="6"/>
      <c r="V823" s="6"/>
      <c r="W823" s="6"/>
      <c r="X823" s="6"/>
      <c r="Y823" s="6"/>
      <c r="Z823" s="6"/>
    </row>
    <row r="824" ht="12.0" customHeight="1">
      <c r="A824" s="6"/>
      <c r="B824" s="6"/>
      <c r="C824" s="6"/>
      <c r="D824" s="7"/>
      <c r="E824" s="6"/>
      <c r="F824" s="6"/>
      <c r="G824" s="6"/>
      <c r="H824" s="6"/>
      <c r="I824" s="6"/>
      <c r="J824" s="6"/>
      <c r="K824" s="6"/>
      <c r="L824" s="6"/>
      <c r="M824" s="6"/>
      <c r="N824" s="6"/>
      <c r="O824" s="6"/>
      <c r="P824" s="6"/>
      <c r="Q824" s="6"/>
      <c r="R824" s="6"/>
      <c r="S824" s="6"/>
      <c r="T824" s="6"/>
      <c r="U824" s="6"/>
      <c r="V824" s="6"/>
      <c r="W824" s="6"/>
      <c r="X824" s="6"/>
      <c r="Y824" s="6"/>
      <c r="Z824" s="6"/>
    </row>
    <row r="825" ht="12.0" customHeight="1">
      <c r="A825" s="6"/>
      <c r="B825" s="6"/>
      <c r="C825" s="6"/>
      <c r="D825" s="7"/>
      <c r="E825" s="6"/>
      <c r="F825" s="6"/>
      <c r="G825" s="6"/>
      <c r="H825" s="6"/>
      <c r="I825" s="6"/>
      <c r="J825" s="6"/>
      <c r="K825" s="6"/>
      <c r="L825" s="6"/>
      <c r="M825" s="6"/>
      <c r="N825" s="6"/>
      <c r="O825" s="6"/>
      <c r="P825" s="6"/>
      <c r="Q825" s="6"/>
      <c r="R825" s="6"/>
      <c r="S825" s="6"/>
      <c r="T825" s="6"/>
      <c r="U825" s="6"/>
      <c r="V825" s="6"/>
      <c r="W825" s="6"/>
      <c r="X825" s="6"/>
      <c r="Y825" s="6"/>
      <c r="Z825" s="6"/>
    </row>
    <row r="826" ht="12.0" customHeight="1">
      <c r="A826" s="6"/>
      <c r="B826" s="6"/>
      <c r="C826" s="6"/>
      <c r="D826" s="7"/>
      <c r="E826" s="6"/>
      <c r="F826" s="6"/>
      <c r="G826" s="6"/>
      <c r="H826" s="6"/>
      <c r="I826" s="6"/>
      <c r="J826" s="6"/>
      <c r="K826" s="6"/>
      <c r="L826" s="6"/>
      <c r="M826" s="6"/>
      <c r="N826" s="6"/>
      <c r="O826" s="6"/>
      <c r="P826" s="6"/>
      <c r="Q826" s="6"/>
      <c r="R826" s="6"/>
      <c r="S826" s="6"/>
      <c r="T826" s="6"/>
      <c r="U826" s="6"/>
      <c r="V826" s="6"/>
      <c r="W826" s="6"/>
      <c r="X826" s="6"/>
      <c r="Y826" s="6"/>
      <c r="Z826" s="6"/>
    </row>
    <row r="827" ht="12.0" customHeight="1">
      <c r="A827" s="6"/>
      <c r="B827" s="6"/>
      <c r="C827" s="6"/>
      <c r="D827" s="7"/>
      <c r="E827" s="6"/>
      <c r="F827" s="6"/>
      <c r="G827" s="6"/>
      <c r="H827" s="6"/>
      <c r="I827" s="6"/>
      <c r="J827" s="6"/>
      <c r="K827" s="6"/>
      <c r="L827" s="6"/>
      <c r="M827" s="6"/>
      <c r="N827" s="6"/>
      <c r="O827" s="6"/>
      <c r="P827" s="6"/>
      <c r="Q827" s="6"/>
      <c r="R827" s="6"/>
      <c r="S827" s="6"/>
      <c r="T827" s="6"/>
      <c r="U827" s="6"/>
      <c r="V827" s="6"/>
      <c r="W827" s="6"/>
      <c r="X827" s="6"/>
      <c r="Y827" s="6"/>
      <c r="Z827" s="6"/>
    </row>
    <row r="828" ht="12.0" customHeight="1">
      <c r="A828" s="6"/>
      <c r="B828" s="6"/>
      <c r="C828" s="6"/>
      <c r="D828" s="7"/>
      <c r="E828" s="6"/>
      <c r="F828" s="6"/>
      <c r="G828" s="6"/>
      <c r="H828" s="6"/>
      <c r="I828" s="6"/>
      <c r="J828" s="6"/>
      <c r="K828" s="6"/>
      <c r="L828" s="6"/>
      <c r="M828" s="6"/>
      <c r="N828" s="6"/>
      <c r="O828" s="6"/>
      <c r="P828" s="6"/>
      <c r="Q828" s="6"/>
      <c r="R828" s="6"/>
      <c r="S828" s="6"/>
      <c r="T828" s="6"/>
      <c r="U828" s="6"/>
      <c r="V828" s="6"/>
      <c r="W828" s="6"/>
      <c r="X828" s="6"/>
      <c r="Y828" s="6"/>
      <c r="Z828" s="6"/>
    </row>
    <row r="829" ht="12.0" customHeight="1">
      <c r="A829" s="6"/>
      <c r="B829" s="6"/>
      <c r="C829" s="6"/>
      <c r="D829" s="7"/>
      <c r="E829" s="6"/>
      <c r="F829" s="6"/>
      <c r="G829" s="6"/>
      <c r="H829" s="6"/>
      <c r="I829" s="6"/>
      <c r="J829" s="6"/>
      <c r="K829" s="6"/>
      <c r="L829" s="6"/>
      <c r="M829" s="6"/>
      <c r="N829" s="6"/>
      <c r="O829" s="6"/>
      <c r="P829" s="6"/>
      <c r="Q829" s="6"/>
      <c r="R829" s="6"/>
      <c r="S829" s="6"/>
      <c r="T829" s="6"/>
      <c r="U829" s="6"/>
      <c r="V829" s="6"/>
      <c r="W829" s="6"/>
      <c r="X829" s="6"/>
      <c r="Y829" s="6"/>
      <c r="Z829" s="6"/>
    </row>
    <row r="830" ht="12.0" customHeight="1">
      <c r="A830" s="6"/>
      <c r="B830" s="6"/>
      <c r="C830" s="6"/>
      <c r="D830" s="7"/>
      <c r="E830" s="6"/>
      <c r="F830" s="6"/>
      <c r="G830" s="6"/>
      <c r="H830" s="6"/>
      <c r="I830" s="6"/>
      <c r="J830" s="6"/>
      <c r="K830" s="6"/>
      <c r="L830" s="6"/>
      <c r="M830" s="6"/>
      <c r="N830" s="6"/>
      <c r="O830" s="6"/>
      <c r="P830" s="6"/>
      <c r="Q830" s="6"/>
      <c r="R830" s="6"/>
      <c r="S830" s="6"/>
      <c r="T830" s="6"/>
      <c r="U830" s="6"/>
      <c r="V830" s="6"/>
      <c r="W830" s="6"/>
      <c r="X830" s="6"/>
      <c r="Y830" s="6"/>
      <c r="Z830" s="6"/>
    </row>
    <row r="831" ht="12.0" customHeight="1">
      <c r="A831" s="6"/>
      <c r="B831" s="6"/>
      <c r="C831" s="6"/>
      <c r="D831" s="7"/>
      <c r="E831" s="6"/>
      <c r="F831" s="6"/>
      <c r="G831" s="6"/>
      <c r="H831" s="6"/>
      <c r="I831" s="6"/>
      <c r="J831" s="6"/>
      <c r="K831" s="6"/>
      <c r="L831" s="6"/>
      <c r="M831" s="6"/>
      <c r="N831" s="6"/>
      <c r="O831" s="6"/>
      <c r="P831" s="6"/>
      <c r="Q831" s="6"/>
      <c r="R831" s="6"/>
      <c r="S831" s="6"/>
      <c r="T831" s="6"/>
      <c r="U831" s="6"/>
      <c r="V831" s="6"/>
      <c r="W831" s="6"/>
      <c r="X831" s="6"/>
      <c r="Y831" s="6"/>
      <c r="Z831" s="6"/>
    </row>
    <row r="832" ht="12.0" customHeight="1">
      <c r="A832" s="6"/>
      <c r="B832" s="6"/>
      <c r="C832" s="6"/>
      <c r="D832" s="7"/>
      <c r="E832" s="6"/>
      <c r="F832" s="6"/>
      <c r="G832" s="6"/>
      <c r="H832" s="6"/>
      <c r="I832" s="6"/>
      <c r="J832" s="6"/>
      <c r="K832" s="6"/>
      <c r="L832" s="6"/>
      <c r="M832" s="6"/>
      <c r="N832" s="6"/>
      <c r="O832" s="6"/>
      <c r="P832" s="6"/>
      <c r="Q832" s="6"/>
      <c r="R832" s="6"/>
      <c r="S832" s="6"/>
      <c r="T832" s="6"/>
      <c r="U832" s="6"/>
      <c r="V832" s="6"/>
      <c r="W832" s="6"/>
      <c r="X832" s="6"/>
      <c r="Y832" s="6"/>
      <c r="Z832" s="6"/>
    </row>
    <row r="833" ht="12.0" customHeight="1">
      <c r="A833" s="6"/>
      <c r="B833" s="6"/>
      <c r="C833" s="6"/>
      <c r="D833" s="7"/>
      <c r="E833" s="6"/>
      <c r="F833" s="6"/>
      <c r="G833" s="6"/>
      <c r="H833" s="6"/>
      <c r="I833" s="6"/>
      <c r="J833" s="6"/>
      <c r="K833" s="6"/>
      <c r="L833" s="6"/>
      <c r="M833" s="6"/>
      <c r="N833" s="6"/>
      <c r="O833" s="6"/>
      <c r="P833" s="6"/>
      <c r="Q833" s="6"/>
      <c r="R833" s="6"/>
      <c r="S833" s="6"/>
      <c r="T833" s="6"/>
      <c r="U833" s="6"/>
      <c r="V833" s="6"/>
      <c r="W833" s="6"/>
      <c r="X833" s="6"/>
      <c r="Y833" s="6"/>
      <c r="Z833" s="6"/>
    </row>
    <row r="834" ht="12.0" customHeight="1">
      <c r="A834" s="6"/>
      <c r="B834" s="6"/>
      <c r="C834" s="6"/>
      <c r="D834" s="7"/>
      <c r="E834" s="6"/>
      <c r="F834" s="6"/>
      <c r="G834" s="6"/>
      <c r="H834" s="6"/>
      <c r="I834" s="6"/>
      <c r="J834" s="6"/>
      <c r="K834" s="6"/>
      <c r="L834" s="6"/>
      <c r="M834" s="6"/>
      <c r="N834" s="6"/>
      <c r="O834" s="6"/>
      <c r="P834" s="6"/>
      <c r="Q834" s="6"/>
      <c r="R834" s="6"/>
      <c r="S834" s="6"/>
      <c r="T834" s="6"/>
      <c r="U834" s="6"/>
      <c r="V834" s="6"/>
      <c r="W834" s="6"/>
      <c r="X834" s="6"/>
      <c r="Y834" s="6"/>
      <c r="Z834" s="6"/>
    </row>
    <row r="835" ht="12.0" customHeight="1">
      <c r="A835" s="6"/>
      <c r="B835" s="6"/>
      <c r="C835" s="6"/>
      <c r="D835" s="7"/>
      <c r="E835" s="6"/>
      <c r="F835" s="6"/>
      <c r="G835" s="6"/>
      <c r="H835" s="6"/>
      <c r="I835" s="6"/>
      <c r="J835" s="6"/>
      <c r="K835" s="6"/>
      <c r="L835" s="6"/>
      <c r="M835" s="6"/>
      <c r="N835" s="6"/>
      <c r="O835" s="6"/>
      <c r="P835" s="6"/>
      <c r="Q835" s="6"/>
      <c r="R835" s="6"/>
      <c r="S835" s="6"/>
      <c r="T835" s="6"/>
      <c r="U835" s="6"/>
      <c r="V835" s="6"/>
      <c r="W835" s="6"/>
      <c r="X835" s="6"/>
      <c r="Y835" s="6"/>
      <c r="Z835" s="6"/>
    </row>
    <row r="836" ht="12.0" customHeight="1">
      <c r="A836" s="6"/>
      <c r="B836" s="6"/>
      <c r="C836" s="6"/>
      <c r="D836" s="7"/>
      <c r="E836" s="6"/>
      <c r="F836" s="6"/>
      <c r="G836" s="6"/>
      <c r="H836" s="6"/>
      <c r="I836" s="6"/>
      <c r="J836" s="6"/>
      <c r="K836" s="6"/>
      <c r="L836" s="6"/>
      <c r="M836" s="6"/>
      <c r="N836" s="6"/>
      <c r="O836" s="6"/>
      <c r="P836" s="6"/>
      <c r="Q836" s="6"/>
      <c r="R836" s="6"/>
      <c r="S836" s="6"/>
      <c r="T836" s="6"/>
      <c r="U836" s="6"/>
      <c r="V836" s="6"/>
      <c r="W836" s="6"/>
      <c r="X836" s="6"/>
      <c r="Y836" s="6"/>
      <c r="Z836" s="6"/>
    </row>
    <row r="837" ht="12.0" customHeight="1">
      <c r="A837" s="6"/>
      <c r="B837" s="6"/>
      <c r="C837" s="6"/>
      <c r="D837" s="7"/>
      <c r="E837" s="6"/>
      <c r="F837" s="6"/>
      <c r="G837" s="6"/>
      <c r="H837" s="6"/>
      <c r="I837" s="6"/>
      <c r="J837" s="6"/>
      <c r="K837" s="6"/>
      <c r="L837" s="6"/>
      <c r="M837" s="6"/>
      <c r="N837" s="6"/>
      <c r="O837" s="6"/>
      <c r="P837" s="6"/>
      <c r="Q837" s="6"/>
      <c r="R837" s="6"/>
      <c r="S837" s="6"/>
      <c r="T837" s="6"/>
      <c r="U837" s="6"/>
      <c r="V837" s="6"/>
      <c r="W837" s="6"/>
      <c r="X837" s="6"/>
      <c r="Y837" s="6"/>
      <c r="Z837" s="6"/>
    </row>
    <row r="838" ht="12.0" customHeight="1">
      <c r="A838" s="6"/>
      <c r="B838" s="6"/>
      <c r="C838" s="6"/>
      <c r="D838" s="7"/>
      <c r="E838" s="6"/>
      <c r="F838" s="6"/>
      <c r="G838" s="6"/>
      <c r="H838" s="6"/>
      <c r="I838" s="6"/>
      <c r="J838" s="6"/>
      <c r="K838" s="6"/>
      <c r="L838" s="6"/>
      <c r="M838" s="6"/>
      <c r="N838" s="6"/>
      <c r="O838" s="6"/>
      <c r="P838" s="6"/>
      <c r="Q838" s="6"/>
      <c r="R838" s="6"/>
      <c r="S838" s="6"/>
      <c r="T838" s="6"/>
      <c r="U838" s="6"/>
      <c r="V838" s="6"/>
      <c r="W838" s="6"/>
      <c r="X838" s="6"/>
      <c r="Y838" s="6"/>
      <c r="Z838" s="6"/>
    </row>
    <row r="839" ht="12.0" customHeight="1">
      <c r="A839" s="6"/>
      <c r="B839" s="6"/>
      <c r="C839" s="6"/>
      <c r="D839" s="7"/>
      <c r="E839" s="6"/>
      <c r="F839" s="6"/>
      <c r="G839" s="6"/>
      <c r="H839" s="6"/>
      <c r="I839" s="6"/>
      <c r="J839" s="6"/>
      <c r="K839" s="6"/>
      <c r="L839" s="6"/>
      <c r="M839" s="6"/>
      <c r="N839" s="6"/>
      <c r="O839" s="6"/>
      <c r="P839" s="6"/>
      <c r="Q839" s="6"/>
      <c r="R839" s="6"/>
      <c r="S839" s="6"/>
      <c r="T839" s="6"/>
      <c r="U839" s="6"/>
      <c r="V839" s="6"/>
      <c r="W839" s="6"/>
      <c r="X839" s="6"/>
      <c r="Y839" s="6"/>
      <c r="Z839" s="6"/>
    </row>
    <row r="840" ht="12.0" customHeight="1">
      <c r="A840" s="6"/>
      <c r="B840" s="6"/>
      <c r="C840" s="6"/>
      <c r="D840" s="7"/>
      <c r="E840" s="6"/>
      <c r="F840" s="6"/>
      <c r="G840" s="6"/>
      <c r="H840" s="6"/>
      <c r="I840" s="6"/>
      <c r="J840" s="6"/>
      <c r="K840" s="6"/>
      <c r="L840" s="6"/>
      <c r="M840" s="6"/>
      <c r="N840" s="6"/>
      <c r="O840" s="6"/>
      <c r="P840" s="6"/>
      <c r="Q840" s="6"/>
      <c r="R840" s="6"/>
      <c r="S840" s="6"/>
      <c r="T840" s="6"/>
      <c r="U840" s="6"/>
      <c r="V840" s="6"/>
      <c r="W840" s="6"/>
      <c r="X840" s="6"/>
      <c r="Y840" s="6"/>
      <c r="Z840" s="6"/>
    </row>
    <row r="841" ht="12.0" customHeight="1">
      <c r="A841" s="6"/>
      <c r="B841" s="6"/>
      <c r="C841" s="6"/>
      <c r="D841" s="7"/>
      <c r="E841" s="6"/>
      <c r="F841" s="6"/>
      <c r="G841" s="6"/>
      <c r="H841" s="6"/>
      <c r="I841" s="6"/>
      <c r="J841" s="6"/>
      <c r="K841" s="6"/>
      <c r="L841" s="6"/>
      <c r="M841" s="6"/>
      <c r="N841" s="6"/>
      <c r="O841" s="6"/>
      <c r="P841" s="6"/>
      <c r="Q841" s="6"/>
      <c r="R841" s="6"/>
      <c r="S841" s="6"/>
      <c r="T841" s="6"/>
      <c r="U841" s="6"/>
      <c r="V841" s="6"/>
      <c r="W841" s="6"/>
      <c r="X841" s="6"/>
      <c r="Y841" s="6"/>
      <c r="Z841" s="6"/>
    </row>
    <row r="842" ht="12.0" customHeight="1">
      <c r="A842" s="6"/>
      <c r="B842" s="6"/>
      <c r="C842" s="6"/>
      <c r="D842" s="7"/>
      <c r="E842" s="6"/>
      <c r="F842" s="6"/>
      <c r="G842" s="6"/>
      <c r="H842" s="6"/>
      <c r="I842" s="6"/>
      <c r="J842" s="6"/>
      <c r="K842" s="6"/>
      <c r="L842" s="6"/>
      <c r="M842" s="6"/>
      <c r="N842" s="6"/>
      <c r="O842" s="6"/>
      <c r="P842" s="6"/>
      <c r="Q842" s="6"/>
      <c r="R842" s="6"/>
      <c r="S842" s="6"/>
      <c r="T842" s="6"/>
      <c r="U842" s="6"/>
      <c r="V842" s="6"/>
      <c r="W842" s="6"/>
      <c r="X842" s="6"/>
      <c r="Y842" s="6"/>
      <c r="Z842" s="6"/>
    </row>
    <row r="843" ht="12.0" customHeight="1">
      <c r="A843" s="6"/>
      <c r="B843" s="6"/>
      <c r="C843" s="6"/>
      <c r="D843" s="7"/>
      <c r="E843" s="6"/>
      <c r="F843" s="6"/>
      <c r="G843" s="6"/>
      <c r="H843" s="6"/>
      <c r="I843" s="6"/>
      <c r="J843" s="6"/>
      <c r="K843" s="6"/>
      <c r="L843" s="6"/>
      <c r="M843" s="6"/>
      <c r="N843" s="6"/>
      <c r="O843" s="6"/>
      <c r="P843" s="6"/>
      <c r="Q843" s="6"/>
      <c r="R843" s="6"/>
      <c r="S843" s="6"/>
      <c r="T843" s="6"/>
      <c r="U843" s="6"/>
      <c r="V843" s="6"/>
      <c r="W843" s="6"/>
      <c r="X843" s="6"/>
      <c r="Y843" s="6"/>
      <c r="Z843" s="6"/>
    </row>
    <row r="844" ht="12.0" customHeight="1">
      <c r="A844" s="6"/>
      <c r="B844" s="6"/>
      <c r="C844" s="6"/>
      <c r="D844" s="7"/>
      <c r="E844" s="6"/>
      <c r="F844" s="6"/>
      <c r="G844" s="6"/>
      <c r="H844" s="6"/>
      <c r="I844" s="6"/>
      <c r="J844" s="6"/>
      <c r="K844" s="6"/>
      <c r="L844" s="6"/>
      <c r="M844" s="6"/>
      <c r="N844" s="6"/>
      <c r="O844" s="6"/>
      <c r="P844" s="6"/>
      <c r="Q844" s="6"/>
      <c r="R844" s="6"/>
      <c r="S844" s="6"/>
      <c r="T844" s="6"/>
      <c r="U844" s="6"/>
      <c r="V844" s="6"/>
      <c r="W844" s="6"/>
      <c r="X844" s="6"/>
      <c r="Y844" s="6"/>
      <c r="Z844" s="6"/>
    </row>
    <row r="845" ht="12.0" customHeight="1">
      <c r="A845" s="6"/>
      <c r="B845" s="6"/>
      <c r="C845" s="6"/>
      <c r="D845" s="7"/>
      <c r="E845" s="6"/>
      <c r="F845" s="6"/>
      <c r="G845" s="6"/>
      <c r="H845" s="6"/>
      <c r="I845" s="6"/>
      <c r="J845" s="6"/>
      <c r="K845" s="6"/>
      <c r="L845" s="6"/>
      <c r="M845" s="6"/>
      <c r="N845" s="6"/>
      <c r="O845" s="6"/>
      <c r="P845" s="6"/>
      <c r="Q845" s="6"/>
      <c r="R845" s="6"/>
      <c r="S845" s="6"/>
      <c r="T845" s="6"/>
      <c r="U845" s="6"/>
      <c r="V845" s="6"/>
      <c r="W845" s="6"/>
      <c r="X845" s="6"/>
      <c r="Y845" s="6"/>
      <c r="Z845" s="6"/>
    </row>
    <row r="846" ht="12.0" customHeight="1">
      <c r="A846" s="6"/>
      <c r="B846" s="6"/>
      <c r="C846" s="6"/>
      <c r="D846" s="7"/>
      <c r="E846" s="6"/>
      <c r="F846" s="6"/>
      <c r="G846" s="6"/>
      <c r="H846" s="6"/>
      <c r="I846" s="6"/>
      <c r="J846" s="6"/>
      <c r="K846" s="6"/>
      <c r="L846" s="6"/>
      <c r="M846" s="6"/>
      <c r="N846" s="6"/>
      <c r="O846" s="6"/>
      <c r="P846" s="6"/>
      <c r="Q846" s="6"/>
      <c r="R846" s="6"/>
      <c r="S846" s="6"/>
      <c r="T846" s="6"/>
      <c r="U846" s="6"/>
      <c r="V846" s="6"/>
      <c r="W846" s="6"/>
      <c r="X846" s="6"/>
      <c r="Y846" s="6"/>
      <c r="Z846" s="6"/>
    </row>
    <row r="847" ht="12.0" customHeight="1">
      <c r="A847" s="6"/>
      <c r="B847" s="6"/>
      <c r="C847" s="6"/>
      <c r="D847" s="7"/>
      <c r="E847" s="6"/>
      <c r="F847" s="6"/>
      <c r="G847" s="6"/>
      <c r="H847" s="6"/>
      <c r="I847" s="6"/>
      <c r="J847" s="6"/>
      <c r="K847" s="6"/>
      <c r="L847" s="6"/>
      <c r="M847" s="6"/>
      <c r="N847" s="6"/>
      <c r="O847" s="6"/>
      <c r="P847" s="6"/>
      <c r="Q847" s="6"/>
      <c r="R847" s="6"/>
      <c r="S847" s="6"/>
      <c r="T847" s="6"/>
      <c r="U847" s="6"/>
      <c r="V847" s="6"/>
      <c r="W847" s="6"/>
      <c r="X847" s="6"/>
      <c r="Y847" s="6"/>
      <c r="Z847" s="6"/>
    </row>
    <row r="848" ht="12.0" customHeight="1">
      <c r="A848" s="6"/>
      <c r="B848" s="6"/>
      <c r="C848" s="6"/>
      <c r="D848" s="7"/>
      <c r="E848" s="6"/>
      <c r="F848" s="6"/>
      <c r="G848" s="6"/>
      <c r="H848" s="6"/>
      <c r="I848" s="6"/>
      <c r="J848" s="6"/>
      <c r="K848" s="6"/>
      <c r="L848" s="6"/>
      <c r="M848" s="6"/>
      <c r="N848" s="6"/>
      <c r="O848" s="6"/>
      <c r="P848" s="6"/>
      <c r="Q848" s="6"/>
      <c r="R848" s="6"/>
      <c r="S848" s="6"/>
      <c r="T848" s="6"/>
      <c r="U848" s="6"/>
      <c r="V848" s="6"/>
      <c r="W848" s="6"/>
      <c r="X848" s="6"/>
      <c r="Y848" s="6"/>
      <c r="Z848" s="6"/>
    </row>
    <row r="849" ht="12.0" customHeight="1">
      <c r="A849" s="6"/>
      <c r="B849" s="6"/>
      <c r="C849" s="6"/>
      <c r="D849" s="7"/>
      <c r="E849" s="6"/>
      <c r="F849" s="6"/>
      <c r="G849" s="6"/>
      <c r="H849" s="6"/>
      <c r="I849" s="6"/>
      <c r="J849" s="6"/>
      <c r="K849" s="6"/>
      <c r="L849" s="6"/>
      <c r="M849" s="6"/>
      <c r="N849" s="6"/>
      <c r="O849" s="6"/>
      <c r="P849" s="6"/>
      <c r="Q849" s="6"/>
      <c r="R849" s="6"/>
      <c r="S849" s="6"/>
      <c r="T849" s="6"/>
      <c r="U849" s="6"/>
      <c r="V849" s="6"/>
      <c r="W849" s="6"/>
      <c r="X849" s="6"/>
      <c r="Y849" s="6"/>
      <c r="Z849" s="6"/>
    </row>
    <row r="850" ht="12.0" customHeight="1">
      <c r="A850" s="6"/>
      <c r="B850" s="6"/>
      <c r="C850" s="6"/>
      <c r="D850" s="7"/>
      <c r="E850" s="6"/>
      <c r="F850" s="6"/>
      <c r="G850" s="6"/>
      <c r="H850" s="6"/>
      <c r="I850" s="6"/>
      <c r="J850" s="6"/>
      <c r="K850" s="6"/>
      <c r="L850" s="6"/>
      <c r="M850" s="6"/>
      <c r="N850" s="6"/>
      <c r="O850" s="6"/>
      <c r="P850" s="6"/>
      <c r="Q850" s="6"/>
      <c r="R850" s="6"/>
      <c r="S850" s="6"/>
      <c r="T850" s="6"/>
      <c r="U850" s="6"/>
      <c r="V850" s="6"/>
      <c r="W850" s="6"/>
      <c r="X850" s="6"/>
      <c r="Y850" s="6"/>
      <c r="Z850" s="6"/>
    </row>
    <row r="851" ht="12.0" customHeight="1">
      <c r="A851" s="6"/>
      <c r="B851" s="6"/>
      <c r="C851" s="6"/>
      <c r="D851" s="7"/>
      <c r="E851" s="6"/>
      <c r="F851" s="6"/>
      <c r="G851" s="6"/>
      <c r="H851" s="6"/>
      <c r="I851" s="6"/>
      <c r="J851" s="6"/>
      <c r="K851" s="6"/>
      <c r="L851" s="6"/>
      <c r="M851" s="6"/>
      <c r="N851" s="6"/>
      <c r="O851" s="6"/>
      <c r="P851" s="6"/>
      <c r="Q851" s="6"/>
      <c r="R851" s="6"/>
      <c r="S851" s="6"/>
      <c r="T851" s="6"/>
      <c r="U851" s="6"/>
      <c r="V851" s="6"/>
      <c r="W851" s="6"/>
      <c r="X851" s="6"/>
      <c r="Y851" s="6"/>
      <c r="Z851" s="6"/>
    </row>
    <row r="852" ht="12.0" customHeight="1">
      <c r="A852" s="6"/>
      <c r="B852" s="6"/>
      <c r="C852" s="6"/>
      <c r="D852" s="7"/>
      <c r="E852" s="6"/>
      <c r="F852" s="6"/>
      <c r="G852" s="6"/>
      <c r="H852" s="6"/>
      <c r="I852" s="6"/>
      <c r="J852" s="6"/>
      <c r="K852" s="6"/>
      <c r="L852" s="6"/>
      <c r="M852" s="6"/>
      <c r="N852" s="6"/>
      <c r="O852" s="6"/>
      <c r="P852" s="6"/>
      <c r="Q852" s="6"/>
      <c r="R852" s="6"/>
      <c r="S852" s="6"/>
      <c r="T852" s="6"/>
      <c r="U852" s="6"/>
      <c r="V852" s="6"/>
      <c r="W852" s="6"/>
      <c r="X852" s="6"/>
      <c r="Y852" s="6"/>
      <c r="Z852" s="6"/>
    </row>
    <row r="853" ht="12.0" customHeight="1">
      <c r="A853" s="6"/>
      <c r="B853" s="6"/>
      <c r="C853" s="6"/>
      <c r="D853" s="7"/>
      <c r="E853" s="6"/>
      <c r="F853" s="6"/>
      <c r="G853" s="6"/>
      <c r="H853" s="6"/>
      <c r="I853" s="6"/>
      <c r="J853" s="6"/>
      <c r="K853" s="6"/>
      <c r="L853" s="6"/>
      <c r="M853" s="6"/>
      <c r="N853" s="6"/>
      <c r="O853" s="6"/>
      <c r="P853" s="6"/>
      <c r="Q853" s="6"/>
      <c r="R853" s="6"/>
      <c r="S853" s="6"/>
      <c r="T853" s="6"/>
      <c r="U853" s="6"/>
      <c r="V853" s="6"/>
      <c r="W853" s="6"/>
      <c r="X853" s="6"/>
      <c r="Y853" s="6"/>
      <c r="Z853" s="6"/>
    </row>
    <row r="854" ht="12.0" customHeight="1">
      <c r="A854" s="6"/>
      <c r="B854" s="6"/>
      <c r="C854" s="6"/>
      <c r="D854" s="7"/>
      <c r="E854" s="6"/>
      <c r="F854" s="6"/>
      <c r="G854" s="6"/>
      <c r="H854" s="6"/>
      <c r="I854" s="6"/>
      <c r="J854" s="6"/>
      <c r="K854" s="6"/>
      <c r="L854" s="6"/>
      <c r="M854" s="6"/>
      <c r="N854" s="6"/>
      <c r="O854" s="6"/>
      <c r="P854" s="6"/>
      <c r="Q854" s="6"/>
      <c r="R854" s="6"/>
      <c r="S854" s="6"/>
      <c r="T854" s="6"/>
      <c r="U854" s="6"/>
      <c r="V854" s="6"/>
      <c r="W854" s="6"/>
      <c r="X854" s="6"/>
      <c r="Y854" s="6"/>
      <c r="Z854" s="6"/>
    </row>
    <row r="855" ht="12.0" customHeight="1">
      <c r="A855" s="6"/>
      <c r="B855" s="6"/>
      <c r="C855" s="6"/>
      <c r="D855" s="7"/>
      <c r="E855" s="6"/>
      <c r="F855" s="6"/>
      <c r="G855" s="6"/>
      <c r="H855" s="6"/>
      <c r="I855" s="6"/>
      <c r="J855" s="6"/>
      <c r="K855" s="6"/>
      <c r="L855" s="6"/>
      <c r="M855" s="6"/>
      <c r="N855" s="6"/>
      <c r="O855" s="6"/>
      <c r="P855" s="6"/>
      <c r="Q855" s="6"/>
      <c r="R855" s="6"/>
      <c r="S855" s="6"/>
      <c r="T855" s="6"/>
      <c r="U855" s="6"/>
      <c r="V855" s="6"/>
      <c r="W855" s="6"/>
      <c r="X855" s="6"/>
      <c r="Y855" s="6"/>
      <c r="Z855" s="6"/>
    </row>
    <row r="856" ht="12.0" customHeight="1">
      <c r="A856" s="6"/>
      <c r="B856" s="6"/>
      <c r="C856" s="6"/>
      <c r="D856" s="7"/>
      <c r="E856" s="6"/>
      <c r="F856" s="6"/>
      <c r="G856" s="6"/>
      <c r="H856" s="6"/>
      <c r="I856" s="6"/>
      <c r="J856" s="6"/>
      <c r="K856" s="6"/>
      <c r="L856" s="6"/>
      <c r="M856" s="6"/>
      <c r="N856" s="6"/>
      <c r="O856" s="6"/>
      <c r="P856" s="6"/>
      <c r="Q856" s="6"/>
      <c r="R856" s="6"/>
      <c r="S856" s="6"/>
      <c r="T856" s="6"/>
      <c r="U856" s="6"/>
      <c r="V856" s="6"/>
      <c r="W856" s="6"/>
      <c r="X856" s="6"/>
      <c r="Y856" s="6"/>
      <c r="Z856" s="6"/>
    </row>
    <row r="857" ht="12.0" customHeight="1">
      <c r="A857" s="6"/>
      <c r="B857" s="6"/>
      <c r="C857" s="6"/>
      <c r="D857" s="7"/>
      <c r="E857" s="6"/>
      <c r="F857" s="6"/>
      <c r="G857" s="6"/>
      <c r="H857" s="6"/>
      <c r="I857" s="6"/>
      <c r="J857" s="6"/>
      <c r="K857" s="6"/>
      <c r="L857" s="6"/>
      <c r="M857" s="6"/>
      <c r="N857" s="6"/>
      <c r="O857" s="6"/>
      <c r="P857" s="6"/>
      <c r="Q857" s="6"/>
      <c r="R857" s="6"/>
      <c r="S857" s="6"/>
      <c r="T857" s="6"/>
      <c r="U857" s="6"/>
      <c r="V857" s="6"/>
      <c r="W857" s="6"/>
      <c r="X857" s="6"/>
      <c r="Y857" s="6"/>
      <c r="Z857" s="6"/>
    </row>
    <row r="858" ht="12.0" customHeight="1">
      <c r="A858" s="6"/>
      <c r="B858" s="6"/>
      <c r="C858" s="6"/>
      <c r="D858" s="7"/>
      <c r="E858" s="6"/>
      <c r="F858" s="6"/>
      <c r="G858" s="6"/>
      <c r="H858" s="6"/>
      <c r="I858" s="6"/>
      <c r="J858" s="6"/>
      <c r="K858" s="6"/>
      <c r="L858" s="6"/>
      <c r="M858" s="6"/>
      <c r="N858" s="6"/>
      <c r="O858" s="6"/>
      <c r="P858" s="6"/>
      <c r="Q858" s="6"/>
      <c r="R858" s="6"/>
      <c r="S858" s="6"/>
      <c r="T858" s="6"/>
      <c r="U858" s="6"/>
      <c r="V858" s="6"/>
      <c r="W858" s="6"/>
      <c r="X858" s="6"/>
      <c r="Y858" s="6"/>
      <c r="Z858" s="6"/>
    </row>
    <row r="859" ht="12.0" customHeight="1">
      <c r="A859" s="6"/>
      <c r="B859" s="6"/>
      <c r="C859" s="6"/>
      <c r="D859" s="7"/>
      <c r="E859" s="6"/>
      <c r="F859" s="6"/>
      <c r="G859" s="6"/>
      <c r="H859" s="6"/>
      <c r="I859" s="6"/>
      <c r="J859" s="6"/>
      <c r="K859" s="6"/>
      <c r="L859" s="6"/>
      <c r="M859" s="6"/>
      <c r="N859" s="6"/>
      <c r="O859" s="6"/>
      <c r="P859" s="6"/>
      <c r="Q859" s="6"/>
      <c r="R859" s="6"/>
      <c r="S859" s="6"/>
      <c r="T859" s="6"/>
      <c r="U859" s="6"/>
      <c r="V859" s="6"/>
      <c r="W859" s="6"/>
      <c r="X859" s="6"/>
      <c r="Y859" s="6"/>
      <c r="Z859" s="6"/>
    </row>
    <row r="860" ht="12.0" customHeight="1">
      <c r="A860" s="6"/>
      <c r="B860" s="6"/>
      <c r="C860" s="6"/>
      <c r="D860" s="7"/>
      <c r="E860" s="6"/>
      <c r="F860" s="6"/>
      <c r="G860" s="6"/>
      <c r="H860" s="6"/>
      <c r="I860" s="6"/>
      <c r="J860" s="6"/>
      <c r="K860" s="6"/>
      <c r="L860" s="6"/>
      <c r="M860" s="6"/>
      <c r="N860" s="6"/>
      <c r="O860" s="6"/>
      <c r="P860" s="6"/>
      <c r="Q860" s="6"/>
      <c r="R860" s="6"/>
      <c r="S860" s="6"/>
      <c r="T860" s="6"/>
      <c r="U860" s="6"/>
      <c r="V860" s="6"/>
      <c r="W860" s="6"/>
      <c r="X860" s="6"/>
      <c r="Y860" s="6"/>
      <c r="Z860" s="6"/>
    </row>
    <row r="861" ht="12.0" customHeight="1">
      <c r="A861" s="6"/>
      <c r="B861" s="6"/>
      <c r="C861" s="6"/>
      <c r="D861" s="7"/>
      <c r="E861" s="6"/>
      <c r="F861" s="6"/>
      <c r="G861" s="6"/>
      <c r="H861" s="6"/>
      <c r="I861" s="6"/>
      <c r="J861" s="6"/>
      <c r="K861" s="6"/>
      <c r="L861" s="6"/>
      <c r="M861" s="6"/>
      <c r="N861" s="6"/>
      <c r="O861" s="6"/>
      <c r="P861" s="6"/>
      <c r="Q861" s="6"/>
      <c r="R861" s="6"/>
      <c r="S861" s="6"/>
      <c r="T861" s="6"/>
      <c r="U861" s="6"/>
      <c r="V861" s="6"/>
      <c r="W861" s="6"/>
      <c r="X861" s="6"/>
      <c r="Y861" s="6"/>
      <c r="Z861" s="6"/>
    </row>
    <row r="862" ht="12.0" customHeight="1">
      <c r="A862" s="6"/>
      <c r="B862" s="6"/>
      <c r="C862" s="6"/>
      <c r="D862" s="7"/>
      <c r="E862" s="6"/>
      <c r="F862" s="6"/>
      <c r="G862" s="6"/>
      <c r="H862" s="6"/>
      <c r="I862" s="6"/>
      <c r="J862" s="6"/>
      <c r="K862" s="6"/>
      <c r="L862" s="6"/>
      <c r="M862" s="6"/>
      <c r="N862" s="6"/>
      <c r="O862" s="6"/>
      <c r="P862" s="6"/>
      <c r="Q862" s="6"/>
      <c r="R862" s="6"/>
      <c r="S862" s="6"/>
      <c r="T862" s="6"/>
      <c r="U862" s="6"/>
      <c r="V862" s="6"/>
      <c r="W862" s="6"/>
      <c r="X862" s="6"/>
      <c r="Y862" s="6"/>
      <c r="Z862" s="6"/>
    </row>
    <row r="863" ht="12.0" customHeight="1">
      <c r="A863" s="6"/>
      <c r="B863" s="6"/>
      <c r="C863" s="6"/>
      <c r="D863" s="7"/>
      <c r="E863" s="6"/>
      <c r="F863" s="6"/>
      <c r="G863" s="6"/>
      <c r="H863" s="6"/>
      <c r="I863" s="6"/>
      <c r="J863" s="6"/>
      <c r="K863" s="6"/>
      <c r="L863" s="6"/>
      <c r="M863" s="6"/>
      <c r="N863" s="6"/>
      <c r="O863" s="6"/>
      <c r="P863" s="6"/>
      <c r="Q863" s="6"/>
      <c r="R863" s="6"/>
      <c r="S863" s="6"/>
      <c r="T863" s="6"/>
      <c r="U863" s="6"/>
      <c r="V863" s="6"/>
      <c r="W863" s="6"/>
      <c r="X863" s="6"/>
      <c r="Y863" s="6"/>
      <c r="Z863" s="6"/>
    </row>
    <row r="864" ht="12.0" customHeight="1">
      <c r="A864" s="6"/>
      <c r="B864" s="6"/>
      <c r="C864" s="6"/>
      <c r="D864" s="7"/>
      <c r="E864" s="6"/>
      <c r="F864" s="6"/>
      <c r="G864" s="6"/>
      <c r="H864" s="6"/>
      <c r="I864" s="6"/>
      <c r="J864" s="6"/>
      <c r="K864" s="6"/>
      <c r="L864" s="6"/>
      <c r="M864" s="6"/>
      <c r="N864" s="6"/>
      <c r="O864" s="6"/>
      <c r="P864" s="6"/>
      <c r="Q864" s="6"/>
      <c r="R864" s="6"/>
      <c r="S864" s="6"/>
      <c r="T864" s="6"/>
      <c r="U864" s="6"/>
      <c r="V864" s="6"/>
      <c r="W864" s="6"/>
      <c r="X864" s="6"/>
      <c r="Y864" s="6"/>
      <c r="Z864" s="6"/>
    </row>
    <row r="865" ht="12.0" customHeight="1">
      <c r="A865" s="6"/>
      <c r="B865" s="6"/>
      <c r="C865" s="6"/>
      <c r="D865" s="7"/>
      <c r="E865" s="6"/>
      <c r="F865" s="6"/>
      <c r="G865" s="6"/>
      <c r="H865" s="6"/>
      <c r="I865" s="6"/>
      <c r="J865" s="6"/>
      <c r="K865" s="6"/>
      <c r="L865" s="6"/>
      <c r="M865" s="6"/>
      <c r="N865" s="6"/>
      <c r="O865" s="6"/>
      <c r="P865" s="6"/>
      <c r="Q865" s="6"/>
      <c r="R865" s="6"/>
      <c r="S865" s="6"/>
      <c r="T865" s="6"/>
      <c r="U865" s="6"/>
      <c r="V865" s="6"/>
      <c r="W865" s="6"/>
      <c r="X865" s="6"/>
      <c r="Y865" s="6"/>
      <c r="Z865" s="6"/>
    </row>
    <row r="866" ht="12.0" customHeight="1">
      <c r="A866" s="6"/>
      <c r="B866" s="6"/>
      <c r="C866" s="6"/>
      <c r="D866" s="7"/>
      <c r="E866" s="6"/>
      <c r="F866" s="6"/>
      <c r="G866" s="6"/>
      <c r="H866" s="6"/>
      <c r="I866" s="6"/>
      <c r="J866" s="6"/>
      <c r="K866" s="6"/>
      <c r="L866" s="6"/>
      <c r="M866" s="6"/>
      <c r="N866" s="6"/>
      <c r="O866" s="6"/>
      <c r="P866" s="6"/>
      <c r="Q866" s="6"/>
      <c r="R866" s="6"/>
      <c r="S866" s="6"/>
      <c r="T866" s="6"/>
      <c r="U866" s="6"/>
      <c r="V866" s="6"/>
      <c r="W866" s="6"/>
      <c r="X866" s="6"/>
      <c r="Y866" s="6"/>
      <c r="Z866" s="6"/>
    </row>
    <row r="867" ht="12.0" customHeight="1">
      <c r="A867" s="6"/>
      <c r="B867" s="6"/>
      <c r="C867" s="6"/>
      <c r="D867" s="7"/>
      <c r="E867" s="6"/>
      <c r="F867" s="6"/>
      <c r="G867" s="6"/>
      <c r="H867" s="6"/>
      <c r="I867" s="6"/>
      <c r="J867" s="6"/>
      <c r="K867" s="6"/>
      <c r="L867" s="6"/>
      <c r="M867" s="6"/>
      <c r="N867" s="6"/>
      <c r="O867" s="6"/>
      <c r="P867" s="6"/>
      <c r="Q867" s="6"/>
      <c r="R867" s="6"/>
      <c r="S867" s="6"/>
      <c r="T867" s="6"/>
      <c r="U867" s="6"/>
      <c r="V867" s="6"/>
      <c r="W867" s="6"/>
      <c r="X867" s="6"/>
      <c r="Y867" s="6"/>
      <c r="Z867" s="6"/>
    </row>
    <row r="868" ht="12.0" customHeight="1">
      <c r="A868" s="6"/>
      <c r="B868" s="6"/>
      <c r="C868" s="6"/>
      <c r="D868" s="7"/>
      <c r="E868" s="6"/>
      <c r="F868" s="6"/>
      <c r="G868" s="6"/>
      <c r="H868" s="6"/>
      <c r="I868" s="6"/>
      <c r="J868" s="6"/>
      <c r="K868" s="6"/>
      <c r="L868" s="6"/>
      <c r="M868" s="6"/>
      <c r="N868" s="6"/>
      <c r="O868" s="6"/>
      <c r="P868" s="6"/>
      <c r="Q868" s="6"/>
      <c r="R868" s="6"/>
      <c r="S868" s="6"/>
      <c r="T868" s="6"/>
      <c r="U868" s="6"/>
      <c r="V868" s="6"/>
      <c r="W868" s="6"/>
      <c r="X868" s="6"/>
      <c r="Y868" s="6"/>
      <c r="Z868" s="6"/>
    </row>
    <row r="869" ht="12.0" customHeight="1">
      <c r="A869" s="6"/>
      <c r="B869" s="6"/>
      <c r="C869" s="6"/>
      <c r="D869" s="7"/>
      <c r="E869" s="6"/>
      <c r="F869" s="6"/>
      <c r="G869" s="6"/>
      <c r="H869" s="6"/>
      <c r="I869" s="6"/>
      <c r="J869" s="6"/>
      <c r="K869" s="6"/>
      <c r="L869" s="6"/>
      <c r="M869" s="6"/>
      <c r="N869" s="6"/>
      <c r="O869" s="6"/>
      <c r="P869" s="6"/>
      <c r="Q869" s="6"/>
      <c r="R869" s="6"/>
      <c r="S869" s="6"/>
      <c r="T869" s="6"/>
      <c r="U869" s="6"/>
      <c r="V869" s="6"/>
      <c r="W869" s="6"/>
      <c r="X869" s="6"/>
      <c r="Y869" s="6"/>
      <c r="Z869" s="6"/>
    </row>
    <row r="870" ht="12.0" customHeight="1">
      <c r="A870" s="6"/>
      <c r="B870" s="6"/>
      <c r="C870" s="6"/>
      <c r="D870" s="7"/>
      <c r="E870" s="6"/>
      <c r="F870" s="6"/>
      <c r="G870" s="6"/>
      <c r="H870" s="6"/>
      <c r="I870" s="6"/>
      <c r="J870" s="6"/>
      <c r="K870" s="6"/>
      <c r="L870" s="6"/>
      <c r="M870" s="6"/>
      <c r="N870" s="6"/>
      <c r="O870" s="6"/>
      <c r="P870" s="6"/>
      <c r="Q870" s="6"/>
      <c r="R870" s="6"/>
      <c r="S870" s="6"/>
      <c r="T870" s="6"/>
      <c r="U870" s="6"/>
      <c r="V870" s="6"/>
      <c r="W870" s="6"/>
      <c r="X870" s="6"/>
      <c r="Y870" s="6"/>
      <c r="Z870" s="6"/>
    </row>
    <row r="871" ht="12.0" customHeight="1">
      <c r="A871" s="6"/>
      <c r="B871" s="6"/>
      <c r="C871" s="6"/>
      <c r="D871" s="7"/>
      <c r="E871" s="6"/>
      <c r="F871" s="6"/>
      <c r="G871" s="6"/>
      <c r="H871" s="6"/>
      <c r="I871" s="6"/>
      <c r="J871" s="6"/>
      <c r="K871" s="6"/>
      <c r="L871" s="6"/>
      <c r="M871" s="6"/>
      <c r="N871" s="6"/>
      <c r="O871" s="6"/>
      <c r="P871" s="6"/>
      <c r="Q871" s="6"/>
      <c r="R871" s="6"/>
      <c r="S871" s="6"/>
      <c r="T871" s="6"/>
      <c r="U871" s="6"/>
      <c r="V871" s="6"/>
      <c r="W871" s="6"/>
      <c r="X871" s="6"/>
      <c r="Y871" s="6"/>
      <c r="Z871" s="6"/>
    </row>
    <row r="872" ht="12.0" customHeight="1">
      <c r="A872" s="6"/>
      <c r="B872" s="6"/>
      <c r="C872" s="6"/>
      <c r="D872" s="7"/>
      <c r="E872" s="6"/>
      <c r="F872" s="6"/>
      <c r="G872" s="6"/>
      <c r="H872" s="6"/>
      <c r="I872" s="6"/>
      <c r="J872" s="6"/>
      <c r="K872" s="6"/>
      <c r="L872" s="6"/>
      <c r="M872" s="6"/>
      <c r="N872" s="6"/>
      <c r="O872" s="6"/>
      <c r="P872" s="6"/>
      <c r="Q872" s="6"/>
      <c r="R872" s="6"/>
      <c r="S872" s="6"/>
      <c r="T872" s="6"/>
      <c r="U872" s="6"/>
      <c r="V872" s="6"/>
      <c r="W872" s="6"/>
      <c r="X872" s="6"/>
      <c r="Y872" s="6"/>
      <c r="Z872" s="6"/>
    </row>
    <row r="873" ht="12.0" customHeight="1">
      <c r="A873" s="6"/>
      <c r="B873" s="6"/>
      <c r="C873" s="6"/>
      <c r="D873" s="7"/>
      <c r="E873" s="6"/>
      <c r="F873" s="6"/>
      <c r="G873" s="6"/>
      <c r="H873" s="6"/>
      <c r="I873" s="6"/>
      <c r="J873" s="6"/>
      <c r="K873" s="6"/>
      <c r="L873" s="6"/>
      <c r="M873" s="6"/>
      <c r="N873" s="6"/>
      <c r="O873" s="6"/>
      <c r="P873" s="6"/>
      <c r="Q873" s="6"/>
      <c r="R873" s="6"/>
      <c r="S873" s="6"/>
      <c r="T873" s="6"/>
      <c r="U873" s="6"/>
      <c r="V873" s="6"/>
      <c r="W873" s="6"/>
      <c r="X873" s="6"/>
      <c r="Y873" s="6"/>
      <c r="Z873" s="6"/>
    </row>
    <row r="874" ht="12.0" customHeight="1">
      <c r="A874" s="6"/>
      <c r="B874" s="6"/>
      <c r="C874" s="6"/>
      <c r="D874" s="7"/>
      <c r="E874" s="6"/>
      <c r="F874" s="6"/>
      <c r="G874" s="6"/>
      <c r="H874" s="6"/>
      <c r="I874" s="6"/>
      <c r="J874" s="6"/>
      <c r="K874" s="6"/>
      <c r="L874" s="6"/>
      <c r="M874" s="6"/>
      <c r="N874" s="6"/>
      <c r="O874" s="6"/>
      <c r="P874" s="6"/>
      <c r="Q874" s="6"/>
      <c r="R874" s="6"/>
      <c r="S874" s="6"/>
      <c r="T874" s="6"/>
      <c r="U874" s="6"/>
      <c r="V874" s="6"/>
      <c r="W874" s="6"/>
      <c r="X874" s="6"/>
      <c r="Y874" s="6"/>
      <c r="Z874" s="6"/>
    </row>
    <row r="875" ht="12.0" customHeight="1">
      <c r="A875" s="6"/>
      <c r="B875" s="6"/>
      <c r="C875" s="6"/>
      <c r="D875" s="7"/>
      <c r="E875" s="6"/>
      <c r="F875" s="6"/>
      <c r="G875" s="6"/>
      <c r="H875" s="6"/>
      <c r="I875" s="6"/>
      <c r="J875" s="6"/>
      <c r="K875" s="6"/>
      <c r="L875" s="6"/>
      <c r="M875" s="6"/>
      <c r="N875" s="6"/>
      <c r="O875" s="6"/>
      <c r="P875" s="6"/>
      <c r="Q875" s="6"/>
      <c r="R875" s="6"/>
      <c r="S875" s="6"/>
      <c r="T875" s="6"/>
      <c r="U875" s="6"/>
      <c r="V875" s="6"/>
      <c r="W875" s="6"/>
      <c r="X875" s="6"/>
      <c r="Y875" s="6"/>
      <c r="Z875" s="6"/>
    </row>
    <row r="876" ht="12.0" customHeight="1">
      <c r="A876" s="6"/>
      <c r="B876" s="6"/>
      <c r="C876" s="6"/>
      <c r="D876" s="7"/>
      <c r="E876" s="6"/>
      <c r="F876" s="6"/>
      <c r="G876" s="6"/>
      <c r="H876" s="6"/>
      <c r="I876" s="6"/>
      <c r="J876" s="6"/>
      <c r="K876" s="6"/>
      <c r="L876" s="6"/>
      <c r="M876" s="6"/>
      <c r="N876" s="6"/>
      <c r="O876" s="6"/>
      <c r="P876" s="6"/>
      <c r="Q876" s="6"/>
      <c r="R876" s="6"/>
      <c r="S876" s="6"/>
      <c r="T876" s="6"/>
      <c r="U876" s="6"/>
      <c r="V876" s="6"/>
      <c r="W876" s="6"/>
      <c r="X876" s="6"/>
      <c r="Y876" s="6"/>
      <c r="Z876" s="6"/>
    </row>
    <row r="877" ht="12.0" customHeight="1">
      <c r="A877" s="6"/>
      <c r="B877" s="6"/>
      <c r="C877" s="6"/>
      <c r="D877" s="7"/>
      <c r="E877" s="6"/>
      <c r="F877" s="6"/>
      <c r="G877" s="6"/>
      <c r="H877" s="6"/>
      <c r="I877" s="6"/>
      <c r="J877" s="6"/>
      <c r="K877" s="6"/>
      <c r="L877" s="6"/>
      <c r="M877" s="6"/>
      <c r="N877" s="6"/>
      <c r="O877" s="6"/>
      <c r="P877" s="6"/>
      <c r="Q877" s="6"/>
      <c r="R877" s="6"/>
      <c r="S877" s="6"/>
      <c r="T877" s="6"/>
      <c r="U877" s="6"/>
      <c r="V877" s="6"/>
      <c r="W877" s="6"/>
      <c r="X877" s="6"/>
      <c r="Y877" s="6"/>
      <c r="Z877" s="6"/>
    </row>
    <row r="878" ht="12.0" customHeight="1">
      <c r="A878" s="6"/>
      <c r="B878" s="6"/>
      <c r="C878" s="6"/>
      <c r="D878" s="7"/>
      <c r="E878" s="6"/>
      <c r="F878" s="6"/>
      <c r="G878" s="6"/>
      <c r="H878" s="6"/>
      <c r="I878" s="6"/>
      <c r="J878" s="6"/>
      <c r="K878" s="6"/>
      <c r="L878" s="6"/>
      <c r="M878" s="6"/>
      <c r="N878" s="6"/>
      <c r="O878" s="6"/>
      <c r="P878" s="6"/>
      <c r="Q878" s="6"/>
      <c r="R878" s="6"/>
      <c r="S878" s="6"/>
      <c r="T878" s="6"/>
      <c r="U878" s="6"/>
      <c r="V878" s="6"/>
      <c r="W878" s="6"/>
      <c r="X878" s="6"/>
      <c r="Y878" s="6"/>
      <c r="Z878" s="6"/>
    </row>
    <row r="879" ht="12.0" customHeight="1">
      <c r="A879" s="6"/>
      <c r="B879" s="6"/>
      <c r="C879" s="6"/>
      <c r="D879" s="7"/>
      <c r="E879" s="6"/>
      <c r="F879" s="6"/>
      <c r="G879" s="6"/>
      <c r="H879" s="6"/>
      <c r="I879" s="6"/>
      <c r="J879" s="6"/>
      <c r="K879" s="6"/>
      <c r="L879" s="6"/>
      <c r="M879" s="6"/>
      <c r="N879" s="6"/>
      <c r="O879" s="6"/>
      <c r="P879" s="6"/>
      <c r="Q879" s="6"/>
      <c r="R879" s="6"/>
      <c r="S879" s="6"/>
      <c r="T879" s="6"/>
      <c r="U879" s="6"/>
      <c r="V879" s="6"/>
      <c r="W879" s="6"/>
      <c r="X879" s="6"/>
      <c r="Y879" s="6"/>
      <c r="Z879" s="6"/>
    </row>
    <row r="880" ht="12.0" customHeight="1">
      <c r="A880" s="6"/>
      <c r="B880" s="6"/>
      <c r="C880" s="6"/>
      <c r="D880" s="7"/>
      <c r="E880" s="6"/>
      <c r="F880" s="6"/>
      <c r="G880" s="6"/>
      <c r="H880" s="6"/>
      <c r="I880" s="6"/>
      <c r="J880" s="6"/>
      <c r="K880" s="6"/>
      <c r="L880" s="6"/>
      <c r="M880" s="6"/>
      <c r="N880" s="6"/>
      <c r="O880" s="6"/>
      <c r="P880" s="6"/>
      <c r="Q880" s="6"/>
      <c r="R880" s="6"/>
      <c r="S880" s="6"/>
      <c r="T880" s="6"/>
      <c r="U880" s="6"/>
      <c r="V880" s="6"/>
      <c r="W880" s="6"/>
      <c r="X880" s="6"/>
      <c r="Y880" s="6"/>
      <c r="Z880" s="6"/>
    </row>
    <row r="881" ht="12.0" customHeight="1">
      <c r="A881" s="6"/>
      <c r="B881" s="6"/>
      <c r="C881" s="6"/>
      <c r="D881" s="7"/>
      <c r="E881" s="6"/>
      <c r="F881" s="6"/>
      <c r="G881" s="6"/>
      <c r="H881" s="6"/>
      <c r="I881" s="6"/>
      <c r="J881" s="6"/>
      <c r="K881" s="6"/>
      <c r="L881" s="6"/>
      <c r="M881" s="6"/>
      <c r="N881" s="6"/>
      <c r="O881" s="6"/>
      <c r="P881" s="6"/>
      <c r="Q881" s="6"/>
      <c r="R881" s="6"/>
      <c r="S881" s="6"/>
      <c r="T881" s="6"/>
      <c r="U881" s="6"/>
      <c r="V881" s="6"/>
      <c r="W881" s="6"/>
      <c r="X881" s="6"/>
      <c r="Y881" s="6"/>
      <c r="Z881" s="6"/>
    </row>
    <row r="882" ht="12.0" customHeight="1">
      <c r="A882" s="6"/>
      <c r="B882" s="6"/>
      <c r="C882" s="6"/>
      <c r="D882" s="7"/>
      <c r="E882" s="6"/>
      <c r="F882" s="6"/>
      <c r="G882" s="6"/>
      <c r="H882" s="6"/>
      <c r="I882" s="6"/>
      <c r="J882" s="6"/>
      <c r="K882" s="6"/>
      <c r="L882" s="6"/>
      <c r="M882" s="6"/>
      <c r="N882" s="6"/>
      <c r="O882" s="6"/>
      <c r="P882" s="6"/>
      <c r="Q882" s="6"/>
      <c r="R882" s="6"/>
      <c r="S882" s="6"/>
      <c r="T882" s="6"/>
      <c r="U882" s="6"/>
      <c r="V882" s="6"/>
      <c r="W882" s="6"/>
      <c r="X882" s="6"/>
      <c r="Y882" s="6"/>
      <c r="Z882" s="6"/>
    </row>
    <row r="883" ht="12.0" customHeight="1">
      <c r="A883" s="6"/>
      <c r="B883" s="6"/>
      <c r="C883" s="6"/>
      <c r="D883" s="7"/>
      <c r="E883" s="6"/>
      <c r="F883" s="6"/>
      <c r="G883" s="6"/>
      <c r="H883" s="6"/>
      <c r="I883" s="6"/>
      <c r="J883" s="6"/>
      <c r="K883" s="6"/>
      <c r="L883" s="6"/>
      <c r="M883" s="6"/>
      <c r="N883" s="6"/>
      <c r="O883" s="6"/>
      <c r="P883" s="6"/>
      <c r="Q883" s="6"/>
      <c r="R883" s="6"/>
      <c r="S883" s="6"/>
      <c r="T883" s="6"/>
      <c r="U883" s="6"/>
      <c r="V883" s="6"/>
      <c r="W883" s="6"/>
      <c r="X883" s="6"/>
      <c r="Y883" s="6"/>
      <c r="Z883" s="6"/>
    </row>
    <row r="884" ht="12.0" customHeight="1">
      <c r="A884" s="6"/>
      <c r="B884" s="6"/>
      <c r="C884" s="6"/>
      <c r="D884" s="7"/>
      <c r="E884" s="6"/>
      <c r="F884" s="6"/>
      <c r="G884" s="6"/>
      <c r="H884" s="6"/>
      <c r="I884" s="6"/>
      <c r="J884" s="6"/>
      <c r="K884" s="6"/>
      <c r="L884" s="6"/>
      <c r="M884" s="6"/>
      <c r="N884" s="6"/>
      <c r="O884" s="6"/>
      <c r="P884" s="6"/>
      <c r="Q884" s="6"/>
      <c r="R884" s="6"/>
      <c r="S884" s="6"/>
      <c r="T884" s="6"/>
      <c r="U884" s="6"/>
      <c r="V884" s="6"/>
      <c r="W884" s="6"/>
      <c r="X884" s="6"/>
      <c r="Y884" s="6"/>
      <c r="Z884" s="6"/>
    </row>
    <row r="885" ht="12.0" customHeight="1">
      <c r="A885" s="6"/>
      <c r="B885" s="6"/>
      <c r="C885" s="6"/>
      <c r="D885" s="7"/>
      <c r="E885" s="6"/>
      <c r="F885" s="6"/>
      <c r="G885" s="6"/>
      <c r="H885" s="6"/>
      <c r="I885" s="6"/>
      <c r="J885" s="6"/>
      <c r="K885" s="6"/>
      <c r="L885" s="6"/>
      <c r="M885" s="6"/>
      <c r="N885" s="6"/>
      <c r="O885" s="6"/>
      <c r="P885" s="6"/>
      <c r="Q885" s="6"/>
      <c r="R885" s="6"/>
      <c r="S885" s="6"/>
      <c r="T885" s="6"/>
      <c r="U885" s="6"/>
      <c r="V885" s="6"/>
      <c r="W885" s="6"/>
      <c r="X885" s="6"/>
      <c r="Y885" s="6"/>
      <c r="Z885" s="6"/>
    </row>
    <row r="886" ht="12.0" customHeight="1">
      <c r="A886" s="6"/>
      <c r="B886" s="6"/>
      <c r="C886" s="6"/>
      <c r="D886" s="7"/>
      <c r="E886" s="6"/>
      <c r="F886" s="6"/>
      <c r="G886" s="6"/>
      <c r="H886" s="6"/>
      <c r="I886" s="6"/>
      <c r="J886" s="6"/>
      <c r="K886" s="6"/>
      <c r="L886" s="6"/>
      <c r="M886" s="6"/>
      <c r="N886" s="6"/>
      <c r="O886" s="6"/>
      <c r="P886" s="6"/>
      <c r="Q886" s="6"/>
      <c r="R886" s="6"/>
      <c r="S886" s="6"/>
      <c r="T886" s="6"/>
      <c r="U886" s="6"/>
      <c r="V886" s="6"/>
      <c r="W886" s="6"/>
      <c r="X886" s="6"/>
      <c r="Y886" s="6"/>
      <c r="Z886" s="6"/>
    </row>
    <row r="887" ht="12.0" customHeight="1">
      <c r="A887" s="6"/>
      <c r="B887" s="6"/>
      <c r="C887" s="6"/>
      <c r="D887" s="7"/>
      <c r="E887" s="6"/>
      <c r="F887" s="6"/>
      <c r="G887" s="6"/>
      <c r="H887" s="6"/>
      <c r="I887" s="6"/>
      <c r="J887" s="6"/>
      <c r="K887" s="6"/>
      <c r="L887" s="6"/>
      <c r="M887" s="6"/>
      <c r="N887" s="6"/>
      <c r="O887" s="6"/>
      <c r="P887" s="6"/>
      <c r="Q887" s="6"/>
      <c r="R887" s="6"/>
      <c r="S887" s="6"/>
      <c r="T887" s="6"/>
      <c r="U887" s="6"/>
      <c r="V887" s="6"/>
      <c r="W887" s="6"/>
      <c r="X887" s="6"/>
      <c r="Y887" s="6"/>
      <c r="Z887" s="6"/>
    </row>
    <row r="888" ht="12.0" customHeight="1">
      <c r="A888" s="6"/>
      <c r="B888" s="6"/>
      <c r="C888" s="6"/>
      <c r="D888" s="7"/>
      <c r="E888" s="6"/>
      <c r="F888" s="6"/>
      <c r="G888" s="6"/>
      <c r="H888" s="6"/>
      <c r="I888" s="6"/>
      <c r="J888" s="6"/>
      <c r="K888" s="6"/>
      <c r="L888" s="6"/>
      <c r="M888" s="6"/>
      <c r="N888" s="6"/>
      <c r="O888" s="6"/>
      <c r="P888" s="6"/>
      <c r="Q888" s="6"/>
      <c r="R888" s="6"/>
      <c r="S888" s="6"/>
      <c r="T888" s="6"/>
      <c r="U888" s="6"/>
      <c r="V888" s="6"/>
      <c r="W888" s="6"/>
      <c r="X888" s="6"/>
      <c r="Y888" s="6"/>
      <c r="Z888" s="6"/>
    </row>
    <row r="889" ht="12.0" customHeight="1">
      <c r="A889" s="6"/>
      <c r="B889" s="6"/>
      <c r="C889" s="6"/>
      <c r="D889" s="7"/>
      <c r="E889" s="6"/>
      <c r="F889" s="6"/>
      <c r="G889" s="6"/>
      <c r="H889" s="6"/>
      <c r="I889" s="6"/>
      <c r="J889" s="6"/>
      <c r="K889" s="6"/>
      <c r="L889" s="6"/>
      <c r="M889" s="6"/>
      <c r="N889" s="6"/>
      <c r="O889" s="6"/>
      <c r="P889" s="6"/>
      <c r="Q889" s="6"/>
      <c r="R889" s="6"/>
      <c r="S889" s="6"/>
      <c r="T889" s="6"/>
      <c r="U889" s="6"/>
      <c r="V889" s="6"/>
      <c r="W889" s="6"/>
      <c r="X889" s="6"/>
      <c r="Y889" s="6"/>
      <c r="Z889" s="6"/>
    </row>
    <row r="890" ht="12.0" customHeight="1">
      <c r="A890" s="6"/>
      <c r="B890" s="6"/>
      <c r="C890" s="6"/>
      <c r="D890" s="7"/>
      <c r="E890" s="6"/>
      <c r="F890" s="6"/>
      <c r="G890" s="6"/>
      <c r="H890" s="6"/>
      <c r="I890" s="6"/>
      <c r="J890" s="6"/>
      <c r="K890" s="6"/>
      <c r="L890" s="6"/>
      <c r="M890" s="6"/>
      <c r="N890" s="6"/>
      <c r="O890" s="6"/>
      <c r="P890" s="6"/>
      <c r="Q890" s="6"/>
      <c r="R890" s="6"/>
      <c r="S890" s="6"/>
      <c r="T890" s="6"/>
      <c r="U890" s="6"/>
      <c r="V890" s="6"/>
      <c r="W890" s="6"/>
      <c r="X890" s="6"/>
      <c r="Y890" s="6"/>
      <c r="Z890" s="6"/>
    </row>
    <row r="891" ht="12.0" customHeight="1">
      <c r="A891" s="6"/>
      <c r="B891" s="6"/>
      <c r="C891" s="6"/>
      <c r="D891" s="7"/>
      <c r="E891" s="6"/>
      <c r="F891" s="6"/>
      <c r="G891" s="6"/>
      <c r="H891" s="6"/>
      <c r="I891" s="6"/>
      <c r="J891" s="6"/>
      <c r="K891" s="6"/>
      <c r="L891" s="6"/>
      <c r="M891" s="6"/>
      <c r="N891" s="6"/>
      <c r="O891" s="6"/>
      <c r="P891" s="6"/>
      <c r="Q891" s="6"/>
      <c r="R891" s="6"/>
      <c r="S891" s="6"/>
      <c r="T891" s="6"/>
      <c r="U891" s="6"/>
      <c r="V891" s="6"/>
      <c r="W891" s="6"/>
      <c r="X891" s="6"/>
      <c r="Y891" s="6"/>
      <c r="Z891" s="6"/>
    </row>
    <row r="892" ht="12.0" customHeight="1">
      <c r="A892" s="6"/>
      <c r="B892" s="6"/>
      <c r="C892" s="6"/>
      <c r="D892" s="7"/>
      <c r="E892" s="6"/>
      <c r="F892" s="6"/>
      <c r="G892" s="6"/>
      <c r="H892" s="6"/>
      <c r="I892" s="6"/>
      <c r="J892" s="6"/>
      <c r="K892" s="6"/>
      <c r="L892" s="6"/>
      <c r="M892" s="6"/>
      <c r="N892" s="6"/>
      <c r="O892" s="6"/>
      <c r="P892" s="6"/>
      <c r="Q892" s="6"/>
      <c r="R892" s="6"/>
      <c r="S892" s="6"/>
      <c r="T892" s="6"/>
      <c r="U892" s="6"/>
      <c r="V892" s="6"/>
      <c r="W892" s="6"/>
      <c r="X892" s="6"/>
      <c r="Y892" s="6"/>
      <c r="Z892" s="6"/>
    </row>
    <row r="893" ht="12.0" customHeight="1">
      <c r="A893" s="6"/>
      <c r="B893" s="6"/>
      <c r="C893" s="6"/>
      <c r="D893" s="7"/>
      <c r="E893" s="6"/>
      <c r="F893" s="6"/>
      <c r="G893" s="6"/>
      <c r="H893" s="6"/>
      <c r="I893" s="6"/>
      <c r="J893" s="6"/>
      <c r="K893" s="6"/>
      <c r="L893" s="6"/>
      <c r="M893" s="6"/>
      <c r="N893" s="6"/>
      <c r="O893" s="6"/>
      <c r="P893" s="6"/>
      <c r="Q893" s="6"/>
      <c r="R893" s="6"/>
      <c r="S893" s="6"/>
      <c r="T893" s="6"/>
      <c r="U893" s="6"/>
      <c r="V893" s="6"/>
      <c r="W893" s="6"/>
      <c r="X893" s="6"/>
      <c r="Y893" s="6"/>
      <c r="Z893" s="6"/>
    </row>
    <row r="894" ht="12.0" customHeight="1">
      <c r="A894" s="6"/>
      <c r="B894" s="6"/>
      <c r="C894" s="6"/>
      <c r="D894" s="7"/>
      <c r="E894" s="6"/>
      <c r="F894" s="6"/>
      <c r="G894" s="6"/>
      <c r="H894" s="6"/>
      <c r="I894" s="6"/>
      <c r="J894" s="6"/>
      <c r="K894" s="6"/>
      <c r="L894" s="6"/>
      <c r="M894" s="6"/>
      <c r="N894" s="6"/>
      <c r="O894" s="6"/>
      <c r="P894" s="6"/>
      <c r="Q894" s="6"/>
      <c r="R894" s="6"/>
      <c r="S894" s="6"/>
      <c r="T894" s="6"/>
      <c r="U894" s="6"/>
      <c r="V894" s="6"/>
      <c r="W894" s="6"/>
      <c r="X894" s="6"/>
      <c r="Y894" s="6"/>
      <c r="Z894" s="6"/>
    </row>
    <row r="895" ht="12.0" customHeight="1">
      <c r="A895" s="6"/>
      <c r="B895" s="6"/>
      <c r="C895" s="6"/>
      <c r="D895" s="7"/>
      <c r="E895" s="6"/>
      <c r="F895" s="6"/>
      <c r="G895" s="6"/>
      <c r="H895" s="6"/>
      <c r="I895" s="6"/>
      <c r="J895" s="6"/>
      <c r="K895" s="6"/>
      <c r="L895" s="6"/>
      <c r="M895" s="6"/>
      <c r="N895" s="6"/>
      <c r="O895" s="6"/>
      <c r="P895" s="6"/>
      <c r="Q895" s="6"/>
      <c r="R895" s="6"/>
      <c r="S895" s="6"/>
      <c r="T895" s="6"/>
      <c r="U895" s="6"/>
      <c r="V895" s="6"/>
      <c r="W895" s="6"/>
      <c r="X895" s="6"/>
      <c r="Y895" s="6"/>
      <c r="Z895" s="6"/>
    </row>
    <row r="896" ht="12.0" customHeight="1">
      <c r="A896" s="6"/>
      <c r="B896" s="6"/>
      <c r="C896" s="6"/>
      <c r="D896" s="7"/>
      <c r="E896" s="6"/>
      <c r="F896" s="6"/>
      <c r="G896" s="6"/>
      <c r="H896" s="6"/>
      <c r="I896" s="6"/>
      <c r="J896" s="6"/>
      <c r="K896" s="6"/>
      <c r="L896" s="6"/>
      <c r="M896" s="6"/>
      <c r="N896" s="6"/>
      <c r="O896" s="6"/>
      <c r="P896" s="6"/>
      <c r="Q896" s="6"/>
      <c r="R896" s="6"/>
      <c r="S896" s="6"/>
      <c r="T896" s="6"/>
      <c r="U896" s="6"/>
      <c r="V896" s="6"/>
      <c r="W896" s="6"/>
      <c r="X896" s="6"/>
      <c r="Y896" s="6"/>
      <c r="Z896" s="6"/>
    </row>
    <row r="897" ht="12.0" customHeight="1">
      <c r="A897" s="6"/>
      <c r="B897" s="6"/>
      <c r="C897" s="6"/>
      <c r="D897" s="7"/>
      <c r="E897" s="6"/>
      <c r="F897" s="6"/>
      <c r="G897" s="6"/>
      <c r="H897" s="6"/>
      <c r="I897" s="6"/>
      <c r="J897" s="6"/>
      <c r="K897" s="6"/>
      <c r="L897" s="6"/>
      <c r="M897" s="6"/>
      <c r="N897" s="6"/>
      <c r="O897" s="6"/>
      <c r="P897" s="6"/>
      <c r="Q897" s="6"/>
      <c r="R897" s="6"/>
      <c r="S897" s="6"/>
      <c r="T897" s="6"/>
      <c r="U897" s="6"/>
      <c r="V897" s="6"/>
      <c r="W897" s="6"/>
      <c r="X897" s="6"/>
      <c r="Y897" s="6"/>
      <c r="Z897" s="6"/>
    </row>
    <row r="898" ht="12.0" customHeight="1">
      <c r="A898" s="6"/>
      <c r="B898" s="6"/>
      <c r="C898" s="6"/>
      <c r="D898" s="7"/>
      <c r="E898" s="6"/>
      <c r="F898" s="6"/>
      <c r="G898" s="6"/>
      <c r="H898" s="6"/>
      <c r="I898" s="6"/>
      <c r="J898" s="6"/>
      <c r="K898" s="6"/>
      <c r="L898" s="6"/>
      <c r="M898" s="6"/>
      <c r="N898" s="6"/>
      <c r="O898" s="6"/>
      <c r="P898" s="6"/>
      <c r="Q898" s="6"/>
      <c r="R898" s="6"/>
      <c r="S898" s="6"/>
      <c r="T898" s="6"/>
      <c r="U898" s="6"/>
      <c r="V898" s="6"/>
      <c r="W898" s="6"/>
      <c r="X898" s="6"/>
      <c r="Y898" s="6"/>
      <c r="Z898" s="6"/>
    </row>
    <row r="899" ht="12.0" customHeight="1">
      <c r="A899" s="6"/>
      <c r="B899" s="6"/>
      <c r="C899" s="6"/>
      <c r="D899" s="7"/>
      <c r="E899" s="6"/>
      <c r="F899" s="6"/>
      <c r="G899" s="6"/>
      <c r="H899" s="6"/>
      <c r="I899" s="6"/>
      <c r="J899" s="6"/>
      <c r="K899" s="6"/>
      <c r="L899" s="6"/>
      <c r="M899" s="6"/>
      <c r="N899" s="6"/>
      <c r="O899" s="6"/>
      <c r="P899" s="6"/>
      <c r="Q899" s="6"/>
      <c r="R899" s="6"/>
      <c r="S899" s="6"/>
      <c r="T899" s="6"/>
      <c r="U899" s="6"/>
      <c r="V899" s="6"/>
      <c r="W899" s="6"/>
      <c r="X899" s="6"/>
      <c r="Y899" s="6"/>
      <c r="Z899" s="6"/>
    </row>
    <row r="900" ht="12.0" customHeight="1">
      <c r="A900" s="6"/>
      <c r="B900" s="6"/>
      <c r="C900" s="6"/>
      <c r="D900" s="7"/>
      <c r="E900" s="6"/>
      <c r="F900" s="6"/>
      <c r="G900" s="6"/>
      <c r="H900" s="6"/>
      <c r="I900" s="6"/>
      <c r="J900" s="6"/>
      <c r="K900" s="6"/>
      <c r="L900" s="6"/>
      <c r="M900" s="6"/>
      <c r="N900" s="6"/>
      <c r="O900" s="6"/>
      <c r="P900" s="6"/>
      <c r="Q900" s="6"/>
      <c r="R900" s="6"/>
      <c r="S900" s="6"/>
      <c r="T900" s="6"/>
      <c r="U900" s="6"/>
      <c r="V900" s="6"/>
      <c r="W900" s="6"/>
      <c r="X900" s="6"/>
      <c r="Y900" s="6"/>
      <c r="Z900" s="6"/>
    </row>
    <row r="901" ht="12.0" customHeight="1">
      <c r="A901" s="6"/>
      <c r="B901" s="6"/>
      <c r="C901" s="6"/>
      <c r="D901" s="7"/>
      <c r="E901" s="6"/>
      <c r="F901" s="6"/>
      <c r="G901" s="6"/>
      <c r="H901" s="6"/>
      <c r="I901" s="6"/>
      <c r="J901" s="6"/>
      <c r="K901" s="6"/>
      <c r="L901" s="6"/>
      <c r="M901" s="6"/>
      <c r="N901" s="6"/>
      <c r="O901" s="6"/>
      <c r="P901" s="6"/>
      <c r="Q901" s="6"/>
      <c r="R901" s="6"/>
      <c r="S901" s="6"/>
      <c r="T901" s="6"/>
      <c r="U901" s="6"/>
      <c r="V901" s="6"/>
      <c r="W901" s="6"/>
      <c r="X901" s="6"/>
      <c r="Y901" s="6"/>
      <c r="Z901" s="6"/>
    </row>
    <row r="902" ht="12.0" customHeight="1">
      <c r="A902" s="6"/>
      <c r="B902" s="6"/>
      <c r="C902" s="6"/>
      <c r="D902" s="7"/>
      <c r="E902" s="6"/>
      <c r="F902" s="6"/>
      <c r="G902" s="6"/>
      <c r="H902" s="6"/>
      <c r="I902" s="6"/>
      <c r="J902" s="6"/>
      <c r="K902" s="6"/>
      <c r="L902" s="6"/>
      <c r="M902" s="6"/>
      <c r="N902" s="6"/>
      <c r="O902" s="6"/>
      <c r="P902" s="6"/>
      <c r="Q902" s="6"/>
      <c r="R902" s="6"/>
      <c r="S902" s="6"/>
      <c r="T902" s="6"/>
      <c r="U902" s="6"/>
      <c r="V902" s="6"/>
      <c r="W902" s="6"/>
      <c r="X902" s="6"/>
      <c r="Y902" s="6"/>
      <c r="Z902" s="6"/>
    </row>
    <row r="903" ht="12.0" customHeight="1">
      <c r="A903" s="6"/>
      <c r="B903" s="6"/>
      <c r="C903" s="6"/>
      <c r="D903" s="7"/>
      <c r="E903" s="6"/>
      <c r="F903" s="6"/>
      <c r="G903" s="6"/>
      <c r="H903" s="6"/>
      <c r="I903" s="6"/>
      <c r="J903" s="6"/>
      <c r="K903" s="6"/>
      <c r="L903" s="6"/>
      <c r="M903" s="6"/>
      <c r="N903" s="6"/>
      <c r="O903" s="6"/>
      <c r="P903" s="6"/>
      <c r="Q903" s="6"/>
      <c r="R903" s="6"/>
      <c r="S903" s="6"/>
      <c r="T903" s="6"/>
      <c r="U903" s="6"/>
      <c r="V903" s="6"/>
      <c r="W903" s="6"/>
      <c r="X903" s="6"/>
      <c r="Y903" s="6"/>
      <c r="Z903" s="6"/>
    </row>
    <row r="904" ht="12.0" customHeight="1">
      <c r="A904" s="6"/>
      <c r="B904" s="6"/>
      <c r="C904" s="6"/>
      <c r="D904" s="7"/>
      <c r="E904" s="6"/>
      <c r="F904" s="6"/>
      <c r="G904" s="6"/>
      <c r="H904" s="6"/>
      <c r="I904" s="6"/>
      <c r="J904" s="6"/>
      <c r="K904" s="6"/>
      <c r="L904" s="6"/>
      <c r="M904" s="6"/>
      <c r="N904" s="6"/>
      <c r="O904" s="6"/>
      <c r="P904" s="6"/>
      <c r="Q904" s="6"/>
      <c r="R904" s="6"/>
      <c r="S904" s="6"/>
      <c r="T904" s="6"/>
      <c r="U904" s="6"/>
      <c r="V904" s="6"/>
      <c r="W904" s="6"/>
      <c r="X904" s="6"/>
      <c r="Y904" s="6"/>
      <c r="Z904" s="6"/>
    </row>
    <row r="905" ht="12.0" customHeight="1">
      <c r="A905" s="6"/>
      <c r="B905" s="6"/>
      <c r="C905" s="6"/>
      <c r="D905" s="7"/>
      <c r="E905" s="6"/>
      <c r="F905" s="6"/>
      <c r="G905" s="6"/>
      <c r="H905" s="6"/>
      <c r="I905" s="6"/>
      <c r="J905" s="6"/>
      <c r="K905" s="6"/>
      <c r="L905" s="6"/>
      <c r="M905" s="6"/>
      <c r="N905" s="6"/>
      <c r="O905" s="6"/>
      <c r="P905" s="6"/>
      <c r="Q905" s="6"/>
      <c r="R905" s="6"/>
      <c r="S905" s="6"/>
      <c r="T905" s="6"/>
      <c r="U905" s="6"/>
      <c r="V905" s="6"/>
      <c r="W905" s="6"/>
      <c r="X905" s="6"/>
      <c r="Y905" s="6"/>
      <c r="Z905" s="6"/>
    </row>
    <row r="906" ht="12.0" customHeight="1">
      <c r="A906" s="6"/>
      <c r="B906" s="6"/>
      <c r="C906" s="6"/>
      <c r="D906" s="7"/>
      <c r="E906" s="6"/>
      <c r="F906" s="6"/>
      <c r="G906" s="6"/>
      <c r="H906" s="6"/>
      <c r="I906" s="6"/>
      <c r="J906" s="6"/>
      <c r="K906" s="6"/>
      <c r="L906" s="6"/>
      <c r="M906" s="6"/>
      <c r="N906" s="6"/>
      <c r="O906" s="6"/>
      <c r="P906" s="6"/>
      <c r="Q906" s="6"/>
      <c r="R906" s="6"/>
      <c r="S906" s="6"/>
      <c r="T906" s="6"/>
      <c r="U906" s="6"/>
      <c r="V906" s="6"/>
      <c r="W906" s="6"/>
      <c r="X906" s="6"/>
      <c r="Y906" s="6"/>
      <c r="Z906" s="6"/>
    </row>
    <row r="907" ht="12.0" customHeight="1">
      <c r="A907" s="6"/>
      <c r="B907" s="6"/>
      <c r="C907" s="6"/>
      <c r="D907" s="7"/>
      <c r="E907" s="6"/>
      <c r="F907" s="6"/>
      <c r="G907" s="6"/>
      <c r="H907" s="6"/>
      <c r="I907" s="6"/>
      <c r="J907" s="6"/>
      <c r="K907" s="6"/>
      <c r="L907" s="6"/>
      <c r="M907" s="6"/>
      <c r="N907" s="6"/>
      <c r="O907" s="6"/>
      <c r="P907" s="6"/>
      <c r="Q907" s="6"/>
      <c r="R907" s="6"/>
      <c r="S907" s="6"/>
      <c r="T907" s="6"/>
      <c r="U907" s="6"/>
      <c r="V907" s="6"/>
      <c r="W907" s="6"/>
      <c r="X907" s="6"/>
      <c r="Y907" s="6"/>
      <c r="Z907" s="6"/>
    </row>
    <row r="908" ht="12.0" customHeight="1">
      <c r="A908" s="6"/>
      <c r="B908" s="6"/>
      <c r="C908" s="6"/>
      <c r="D908" s="7"/>
      <c r="E908" s="6"/>
      <c r="F908" s="6"/>
      <c r="G908" s="6"/>
      <c r="H908" s="6"/>
      <c r="I908" s="6"/>
      <c r="J908" s="6"/>
      <c r="K908" s="6"/>
      <c r="L908" s="6"/>
      <c r="M908" s="6"/>
      <c r="N908" s="6"/>
      <c r="O908" s="6"/>
      <c r="P908" s="6"/>
      <c r="Q908" s="6"/>
      <c r="R908" s="6"/>
      <c r="S908" s="6"/>
      <c r="T908" s="6"/>
      <c r="U908" s="6"/>
      <c r="V908" s="6"/>
      <c r="W908" s="6"/>
      <c r="X908" s="6"/>
      <c r="Y908" s="6"/>
      <c r="Z908" s="6"/>
    </row>
    <row r="909" ht="12.0" customHeight="1">
      <c r="A909" s="6"/>
      <c r="B909" s="6"/>
      <c r="C909" s="6"/>
      <c r="D909" s="7"/>
      <c r="E909" s="6"/>
      <c r="F909" s="6"/>
      <c r="G909" s="6"/>
      <c r="H909" s="6"/>
      <c r="I909" s="6"/>
      <c r="J909" s="6"/>
      <c r="K909" s="6"/>
      <c r="L909" s="6"/>
      <c r="M909" s="6"/>
      <c r="N909" s="6"/>
      <c r="O909" s="6"/>
      <c r="P909" s="6"/>
      <c r="Q909" s="6"/>
      <c r="R909" s="6"/>
      <c r="S909" s="6"/>
      <c r="T909" s="6"/>
      <c r="U909" s="6"/>
      <c r="V909" s="6"/>
      <c r="W909" s="6"/>
      <c r="X909" s="6"/>
      <c r="Y909" s="6"/>
      <c r="Z909" s="6"/>
    </row>
    <row r="910" ht="12.0" customHeight="1">
      <c r="A910" s="6"/>
      <c r="B910" s="6"/>
      <c r="C910" s="6"/>
      <c r="D910" s="7"/>
      <c r="E910" s="6"/>
      <c r="F910" s="6"/>
      <c r="G910" s="6"/>
      <c r="H910" s="6"/>
      <c r="I910" s="6"/>
      <c r="J910" s="6"/>
      <c r="K910" s="6"/>
      <c r="L910" s="6"/>
      <c r="M910" s="6"/>
      <c r="N910" s="6"/>
      <c r="O910" s="6"/>
      <c r="P910" s="6"/>
      <c r="Q910" s="6"/>
      <c r="R910" s="6"/>
      <c r="S910" s="6"/>
      <c r="T910" s="6"/>
      <c r="U910" s="6"/>
      <c r="V910" s="6"/>
      <c r="W910" s="6"/>
      <c r="X910" s="6"/>
      <c r="Y910" s="6"/>
      <c r="Z910" s="6"/>
    </row>
    <row r="911" ht="12.0" customHeight="1">
      <c r="A911" s="6"/>
      <c r="B911" s="6"/>
      <c r="C911" s="6"/>
      <c r="D911" s="7"/>
      <c r="E911" s="6"/>
      <c r="F911" s="6"/>
      <c r="G911" s="6"/>
      <c r="H911" s="6"/>
      <c r="I911" s="6"/>
      <c r="J911" s="6"/>
      <c r="K911" s="6"/>
      <c r="L911" s="6"/>
      <c r="M911" s="6"/>
      <c r="N911" s="6"/>
      <c r="O911" s="6"/>
      <c r="P911" s="6"/>
      <c r="Q911" s="6"/>
      <c r="R911" s="6"/>
      <c r="S911" s="6"/>
      <c r="T911" s="6"/>
      <c r="U911" s="6"/>
      <c r="V911" s="6"/>
      <c r="W911" s="6"/>
      <c r="X911" s="6"/>
      <c r="Y911" s="6"/>
      <c r="Z911" s="6"/>
    </row>
    <row r="912" ht="12.0" customHeight="1">
      <c r="A912" s="6"/>
      <c r="B912" s="6"/>
      <c r="C912" s="6"/>
      <c r="D912" s="7"/>
      <c r="E912" s="6"/>
      <c r="F912" s="6"/>
      <c r="G912" s="6"/>
      <c r="H912" s="6"/>
      <c r="I912" s="6"/>
      <c r="J912" s="6"/>
      <c r="K912" s="6"/>
      <c r="L912" s="6"/>
      <c r="M912" s="6"/>
      <c r="N912" s="6"/>
      <c r="O912" s="6"/>
      <c r="P912" s="6"/>
      <c r="Q912" s="6"/>
      <c r="R912" s="6"/>
      <c r="S912" s="6"/>
      <c r="T912" s="6"/>
      <c r="U912" s="6"/>
      <c r="V912" s="6"/>
      <c r="W912" s="6"/>
      <c r="X912" s="6"/>
      <c r="Y912" s="6"/>
      <c r="Z912" s="6"/>
    </row>
    <row r="913" ht="12.0" customHeight="1">
      <c r="A913" s="6"/>
      <c r="B913" s="6"/>
      <c r="C913" s="6"/>
      <c r="D913" s="7"/>
      <c r="E913" s="6"/>
      <c r="F913" s="6"/>
      <c r="G913" s="6"/>
      <c r="H913" s="6"/>
      <c r="I913" s="6"/>
      <c r="J913" s="6"/>
      <c r="K913" s="6"/>
      <c r="L913" s="6"/>
      <c r="M913" s="6"/>
      <c r="N913" s="6"/>
      <c r="O913" s="6"/>
      <c r="P913" s="6"/>
      <c r="Q913" s="6"/>
      <c r="R913" s="6"/>
      <c r="S913" s="6"/>
      <c r="T913" s="6"/>
      <c r="U913" s="6"/>
      <c r="V913" s="6"/>
      <c r="W913" s="6"/>
      <c r="X913" s="6"/>
      <c r="Y913" s="6"/>
      <c r="Z913" s="6"/>
    </row>
    <row r="914" ht="12.0" customHeight="1">
      <c r="A914" s="6"/>
      <c r="B914" s="6"/>
      <c r="C914" s="6"/>
      <c r="D914" s="7"/>
      <c r="E914" s="6"/>
      <c r="F914" s="6"/>
      <c r="G914" s="6"/>
      <c r="H914" s="6"/>
      <c r="I914" s="6"/>
      <c r="J914" s="6"/>
      <c r="K914" s="6"/>
      <c r="L914" s="6"/>
      <c r="M914" s="6"/>
      <c r="N914" s="6"/>
      <c r="O914" s="6"/>
      <c r="P914" s="6"/>
      <c r="Q914" s="6"/>
      <c r="R914" s="6"/>
      <c r="S914" s="6"/>
      <c r="T914" s="6"/>
      <c r="U914" s="6"/>
      <c r="V914" s="6"/>
      <c r="W914" s="6"/>
      <c r="X914" s="6"/>
      <c r="Y914" s="6"/>
      <c r="Z914" s="6"/>
    </row>
    <row r="915" ht="12.0" customHeight="1">
      <c r="A915" s="6"/>
      <c r="B915" s="6"/>
      <c r="C915" s="6"/>
      <c r="D915" s="7"/>
      <c r="E915" s="6"/>
      <c r="F915" s="6"/>
      <c r="G915" s="6"/>
      <c r="H915" s="6"/>
      <c r="I915" s="6"/>
      <c r="J915" s="6"/>
      <c r="K915" s="6"/>
      <c r="L915" s="6"/>
      <c r="M915" s="6"/>
      <c r="N915" s="6"/>
      <c r="O915" s="6"/>
      <c r="P915" s="6"/>
      <c r="Q915" s="6"/>
      <c r="R915" s="6"/>
      <c r="S915" s="6"/>
      <c r="T915" s="6"/>
      <c r="U915" s="6"/>
      <c r="V915" s="6"/>
      <c r="W915" s="6"/>
      <c r="X915" s="6"/>
      <c r="Y915" s="6"/>
      <c r="Z915" s="6"/>
    </row>
    <row r="916" ht="12.0" customHeight="1">
      <c r="A916" s="6"/>
      <c r="B916" s="6"/>
      <c r="C916" s="6"/>
      <c r="D916" s="7"/>
      <c r="E916" s="6"/>
      <c r="F916" s="6"/>
      <c r="G916" s="6"/>
      <c r="H916" s="6"/>
      <c r="I916" s="6"/>
      <c r="J916" s="6"/>
      <c r="K916" s="6"/>
      <c r="L916" s="6"/>
      <c r="M916" s="6"/>
      <c r="N916" s="6"/>
      <c r="O916" s="6"/>
      <c r="P916" s="6"/>
      <c r="Q916" s="6"/>
      <c r="R916" s="6"/>
      <c r="S916" s="6"/>
      <c r="T916" s="6"/>
      <c r="U916" s="6"/>
      <c r="V916" s="6"/>
      <c r="W916" s="6"/>
      <c r="X916" s="6"/>
      <c r="Y916" s="6"/>
      <c r="Z916" s="6"/>
    </row>
    <row r="917" ht="12.0" customHeight="1">
      <c r="A917" s="6"/>
      <c r="B917" s="6"/>
      <c r="C917" s="6"/>
      <c r="D917" s="7"/>
      <c r="E917" s="6"/>
      <c r="F917" s="6"/>
      <c r="G917" s="6"/>
      <c r="H917" s="6"/>
      <c r="I917" s="6"/>
      <c r="J917" s="6"/>
      <c r="K917" s="6"/>
      <c r="L917" s="6"/>
      <c r="M917" s="6"/>
      <c r="N917" s="6"/>
      <c r="O917" s="6"/>
      <c r="P917" s="6"/>
      <c r="Q917" s="6"/>
      <c r="R917" s="6"/>
      <c r="S917" s="6"/>
      <c r="T917" s="6"/>
      <c r="U917" s="6"/>
      <c r="V917" s="6"/>
      <c r="W917" s="6"/>
      <c r="X917" s="6"/>
      <c r="Y917" s="6"/>
      <c r="Z917" s="6"/>
    </row>
    <row r="918" ht="12.0" customHeight="1">
      <c r="A918" s="6"/>
      <c r="B918" s="6"/>
      <c r="C918" s="6"/>
      <c r="D918" s="7"/>
      <c r="E918" s="6"/>
      <c r="F918" s="6"/>
      <c r="G918" s="6"/>
      <c r="H918" s="6"/>
      <c r="I918" s="6"/>
      <c r="J918" s="6"/>
      <c r="K918" s="6"/>
      <c r="L918" s="6"/>
      <c r="M918" s="6"/>
      <c r="N918" s="6"/>
      <c r="O918" s="6"/>
      <c r="P918" s="6"/>
      <c r="Q918" s="6"/>
      <c r="R918" s="6"/>
      <c r="S918" s="6"/>
      <c r="T918" s="6"/>
      <c r="U918" s="6"/>
      <c r="V918" s="6"/>
      <c r="W918" s="6"/>
      <c r="X918" s="6"/>
      <c r="Y918" s="6"/>
      <c r="Z918" s="6"/>
    </row>
    <row r="919" ht="12.0" customHeight="1">
      <c r="A919" s="6"/>
      <c r="B919" s="6"/>
      <c r="C919" s="6"/>
      <c r="D919" s="7"/>
      <c r="E919" s="6"/>
      <c r="F919" s="6"/>
      <c r="G919" s="6"/>
      <c r="H919" s="6"/>
      <c r="I919" s="6"/>
      <c r="J919" s="6"/>
      <c r="K919" s="6"/>
      <c r="L919" s="6"/>
      <c r="M919" s="6"/>
      <c r="N919" s="6"/>
      <c r="O919" s="6"/>
      <c r="P919" s="6"/>
      <c r="Q919" s="6"/>
      <c r="R919" s="6"/>
      <c r="S919" s="6"/>
      <c r="T919" s="6"/>
      <c r="U919" s="6"/>
      <c r="V919" s="6"/>
      <c r="W919" s="6"/>
      <c r="X919" s="6"/>
      <c r="Y919" s="6"/>
      <c r="Z919" s="6"/>
    </row>
    <row r="920" ht="12.0" customHeight="1">
      <c r="A920" s="6"/>
      <c r="B920" s="6"/>
      <c r="C920" s="6"/>
      <c r="D920" s="7"/>
      <c r="E920" s="6"/>
      <c r="F920" s="6"/>
      <c r="G920" s="6"/>
      <c r="H920" s="6"/>
      <c r="I920" s="6"/>
      <c r="J920" s="6"/>
      <c r="K920" s="6"/>
      <c r="L920" s="6"/>
      <c r="M920" s="6"/>
      <c r="N920" s="6"/>
      <c r="O920" s="6"/>
      <c r="P920" s="6"/>
      <c r="Q920" s="6"/>
      <c r="R920" s="6"/>
      <c r="S920" s="6"/>
      <c r="T920" s="6"/>
      <c r="U920" s="6"/>
      <c r="V920" s="6"/>
      <c r="W920" s="6"/>
      <c r="X920" s="6"/>
      <c r="Y920" s="6"/>
      <c r="Z920" s="6"/>
    </row>
    <row r="921" ht="12.0" customHeight="1">
      <c r="A921" s="6"/>
      <c r="B921" s="6"/>
      <c r="C921" s="6"/>
      <c r="D921" s="7"/>
      <c r="E921" s="6"/>
      <c r="F921" s="6"/>
      <c r="G921" s="6"/>
      <c r="H921" s="6"/>
      <c r="I921" s="6"/>
      <c r="J921" s="6"/>
      <c r="K921" s="6"/>
      <c r="L921" s="6"/>
      <c r="M921" s="6"/>
      <c r="N921" s="6"/>
      <c r="O921" s="6"/>
      <c r="P921" s="6"/>
      <c r="Q921" s="6"/>
      <c r="R921" s="6"/>
      <c r="S921" s="6"/>
      <c r="T921" s="6"/>
      <c r="U921" s="6"/>
      <c r="V921" s="6"/>
      <c r="W921" s="6"/>
      <c r="X921" s="6"/>
      <c r="Y921" s="6"/>
      <c r="Z921" s="6"/>
    </row>
    <row r="922" ht="12.0" customHeight="1">
      <c r="A922" s="6"/>
      <c r="B922" s="6"/>
      <c r="C922" s="6"/>
      <c r="D922" s="7"/>
      <c r="E922" s="6"/>
      <c r="F922" s="6"/>
      <c r="G922" s="6"/>
      <c r="H922" s="6"/>
      <c r="I922" s="6"/>
      <c r="J922" s="6"/>
      <c r="K922" s="6"/>
      <c r="L922" s="6"/>
      <c r="M922" s="6"/>
      <c r="N922" s="6"/>
      <c r="O922" s="6"/>
      <c r="P922" s="6"/>
      <c r="Q922" s="6"/>
      <c r="R922" s="6"/>
      <c r="S922" s="6"/>
      <c r="T922" s="6"/>
      <c r="U922" s="6"/>
      <c r="V922" s="6"/>
      <c r="W922" s="6"/>
      <c r="X922" s="6"/>
      <c r="Y922" s="6"/>
      <c r="Z922" s="6"/>
    </row>
    <row r="923" ht="12.0" customHeight="1">
      <c r="A923" s="6"/>
      <c r="B923" s="6"/>
      <c r="C923" s="6"/>
      <c r="D923" s="7"/>
      <c r="E923" s="6"/>
      <c r="F923" s="6"/>
      <c r="G923" s="6"/>
      <c r="H923" s="6"/>
      <c r="I923" s="6"/>
      <c r="J923" s="6"/>
      <c r="K923" s="6"/>
      <c r="L923" s="6"/>
      <c r="M923" s="6"/>
      <c r="N923" s="6"/>
      <c r="O923" s="6"/>
      <c r="P923" s="6"/>
      <c r="Q923" s="6"/>
      <c r="R923" s="6"/>
      <c r="S923" s="6"/>
      <c r="T923" s="6"/>
      <c r="U923" s="6"/>
      <c r="V923" s="6"/>
      <c r="W923" s="6"/>
      <c r="X923" s="6"/>
      <c r="Y923" s="6"/>
      <c r="Z923" s="6"/>
    </row>
    <row r="924" ht="12.0" customHeight="1">
      <c r="A924" s="6"/>
      <c r="B924" s="6"/>
      <c r="C924" s="6"/>
      <c r="D924" s="7"/>
      <c r="E924" s="6"/>
      <c r="F924" s="6"/>
      <c r="G924" s="6"/>
      <c r="H924" s="6"/>
      <c r="I924" s="6"/>
      <c r="J924" s="6"/>
      <c r="K924" s="6"/>
      <c r="L924" s="6"/>
      <c r="M924" s="6"/>
      <c r="N924" s="6"/>
      <c r="O924" s="6"/>
      <c r="P924" s="6"/>
      <c r="Q924" s="6"/>
      <c r="R924" s="6"/>
      <c r="S924" s="6"/>
      <c r="T924" s="6"/>
      <c r="U924" s="6"/>
      <c r="V924" s="6"/>
      <c r="W924" s="6"/>
      <c r="X924" s="6"/>
      <c r="Y924" s="6"/>
      <c r="Z924" s="6"/>
    </row>
    <row r="925" ht="12.0" customHeight="1">
      <c r="A925" s="6"/>
      <c r="B925" s="6"/>
      <c r="C925" s="6"/>
      <c r="D925" s="7"/>
      <c r="E925" s="6"/>
      <c r="F925" s="6"/>
      <c r="G925" s="6"/>
      <c r="H925" s="6"/>
      <c r="I925" s="6"/>
      <c r="J925" s="6"/>
      <c r="K925" s="6"/>
      <c r="L925" s="6"/>
      <c r="M925" s="6"/>
      <c r="N925" s="6"/>
      <c r="O925" s="6"/>
      <c r="P925" s="6"/>
      <c r="Q925" s="6"/>
      <c r="R925" s="6"/>
      <c r="S925" s="6"/>
      <c r="T925" s="6"/>
      <c r="U925" s="6"/>
      <c r="V925" s="6"/>
      <c r="W925" s="6"/>
      <c r="X925" s="6"/>
      <c r="Y925" s="6"/>
      <c r="Z925" s="6"/>
    </row>
    <row r="926" ht="12.0" customHeight="1">
      <c r="A926" s="6"/>
      <c r="B926" s="6"/>
      <c r="C926" s="6"/>
      <c r="D926" s="7"/>
      <c r="E926" s="6"/>
      <c r="F926" s="6"/>
      <c r="G926" s="6"/>
      <c r="H926" s="6"/>
      <c r="I926" s="6"/>
      <c r="J926" s="6"/>
      <c r="K926" s="6"/>
      <c r="L926" s="6"/>
      <c r="M926" s="6"/>
      <c r="N926" s="6"/>
      <c r="O926" s="6"/>
      <c r="P926" s="6"/>
      <c r="Q926" s="6"/>
      <c r="R926" s="6"/>
      <c r="S926" s="6"/>
      <c r="T926" s="6"/>
      <c r="U926" s="6"/>
      <c r="V926" s="6"/>
      <c r="W926" s="6"/>
      <c r="X926" s="6"/>
      <c r="Y926" s="6"/>
      <c r="Z926" s="6"/>
    </row>
    <row r="927" ht="12.0" customHeight="1">
      <c r="A927" s="6"/>
      <c r="B927" s="6"/>
      <c r="C927" s="6"/>
      <c r="D927" s="7"/>
      <c r="E927" s="6"/>
      <c r="F927" s="6"/>
      <c r="G927" s="6"/>
      <c r="H927" s="6"/>
      <c r="I927" s="6"/>
      <c r="J927" s="6"/>
      <c r="K927" s="6"/>
      <c r="L927" s="6"/>
      <c r="M927" s="6"/>
      <c r="N927" s="6"/>
      <c r="O927" s="6"/>
      <c r="P927" s="6"/>
      <c r="Q927" s="6"/>
      <c r="R927" s="6"/>
      <c r="S927" s="6"/>
      <c r="T927" s="6"/>
      <c r="U927" s="6"/>
      <c r="V927" s="6"/>
      <c r="W927" s="6"/>
      <c r="X927" s="6"/>
      <c r="Y927" s="6"/>
      <c r="Z927" s="6"/>
    </row>
    <row r="928" ht="12.0" customHeight="1">
      <c r="A928" s="6"/>
      <c r="B928" s="6"/>
      <c r="C928" s="6"/>
      <c r="D928" s="7"/>
      <c r="E928" s="6"/>
      <c r="F928" s="6"/>
      <c r="G928" s="6"/>
      <c r="H928" s="6"/>
      <c r="I928" s="6"/>
      <c r="J928" s="6"/>
      <c r="K928" s="6"/>
      <c r="L928" s="6"/>
      <c r="M928" s="6"/>
      <c r="N928" s="6"/>
      <c r="O928" s="6"/>
      <c r="P928" s="6"/>
      <c r="Q928" s="6"/>
      <c r="R928" s="6"/>
      <c r="S928" s="6"/>
      <c r="T928" s="6"/>
      <c r="U928" s="6"/>
      <c r="V928" s="6"/>
      <c r="W928" s="6"/>
      <c r="X928" s="6"/>
      <c r="Y928" s="6"/>
      <c r="Z928" s="6"/>
    </row>
    <row r="929" ht="12.0" customHeight="1">
      <c r="A929" s="6"/>
      <c r="B929" s="6"/>
      <c r="C929" s="6"/>
      <c r="D929" s="7"/>
      <c r="E929" s="6"/>
      <c r="F929" s="6"/>
      <c r="G929" s="6"/>
      <c r="H929" s="6"/>
      <c r="I929" s="6"/>
      <c r="J929" s="6"/>
      <c r="K929" s="6"/>
      <c r="L929" s="6"/>
      <c r="M929" s="6"/>
      <c r="N929" s="6"/>
      <c r="O929" s="6"/>
      <c r="P929" s="6"/>
      <c r="Q929" s="6"/>
      <c r="R929" s="6"/>
      <c r="S929" s="6"/>
      <c r="T929" s="6"/>
      <c r="U929" s="6"/>
      <c r="V929" s="6"/>
      <c r="W929" s="6"/>
      <c r="X929" s="6"/>
      <c r="Y929" s="6"/>
      <c r="Z929" s="6"/>
    </row>
    <row r="930" ht="12.0" customHeight="1">
      <c r="A930" s="6"/>
      <c r="B930" s="6"/>
      <c r="C930" s="6"/>
      <c r="D930" s="7"/>
      <c r="E930" s="6"/>
      <c r="F930" s="6"/>
      <c r="G930" s="6"/>
      <c r="H930" s="6"/>
      <c r="I930" s="6"/>
      <c r="J930" s="6"/>
      <c r="K930" s="6"/>
      <c r="L930" s="6"/>
      <c r="M930" s="6"/>
      <c r="N930" s="6"/>
      <c r="O930" s="6"/>
      <c r="P930" s="6"/>
      <c r="Q930" s="6"/>
      <c r="R930" s="6"/>
      <c r="S930" s="6"/>
      <c r="T930" s="6"/>
      <c r="U930" s="6"/>
      <c r="V930" s="6"/>
      <c r="W930" s="6"/>
      <c r="X930" s="6"/>
      <c r="Y930" s="6"/>
      <c r="Z930" s="6"/>
    </row>
    <row r="931" ht="12.0" customHeight="1">
      <c r="A931" s="6"/>
      <c r="B931" s="6"/>
      <c r="C931" s="6"/>
      <c r="D931" s="7"/>
      <c r="E931" s="6"/>
      <c r="F931" s="6"/>
      <c r="G931" s="6"/>
      <c r="H931" s="6"/>
      <c r="I931" s="6"/>
      <c r="J931" s="6"/>
      <c r="K931" s="6"/>
      <c r="L931" s="6"/>
      <c r="M931" s="6"/>
      <c r="N931" s="6"/>
      <c r="O931" s="6"/>
      <c r="P931" s="6"/>
      <c r="Q931" s="6"/>
      <c r="R931" s="6"/>
      <c r="S931" s="6"/>
      <c r="T931" s="6"/>
      <c r="U931" s="6"/>
      <c r="V931" s="6"/>
      <c r="W931" s="6"/>
      <c r="X931" s="6"/>
      <c r="Y931" s="6"/>
      <c r="Z931" s="6"/>
    </row>
    <row r="932" ht="12.0" customHeight="1">
      <c r="A932" s="6"/>
      <c r="B932" s="6"/>
      <c r="C932" s="6"/>
      <c r="D932" s="7"/>
      <c r="E932" s="6"/>
      <c r="F932" s="6"/>
      <c r="G932" s="6"/>
      <c r="H932" s="6"/>
      <c r="I932" s="6"/>
      <c r="J932" s="6"/>
      <c r="K932" s="6"/>
      <c r="L932" s="6"/>
      <c r="M932" s="6"/>
      <c r="N932" s="6"/>
      <c r="O932" s="6"/>
      <c r="P932" s="6"/>
      <c r="Q932" s="6"/>
      <c r="R932" s="6"/>
      <c r="S932" s="6"/>
      <c r="T932" s="6"/>
      <c r="U932" s="6"/>
      <c r="V932" s="6"/>
      <c r="W932" s="6"/>
      <c r="X932" s="6"/>
      <c r="Y932" s="6"/>
      <c r="Z932" s="6"/>
    </row>
    <row r="933" ht="12.0" customHeight="1">
      <c r="A933" s="6"/>
      <c r="B933" s="6"/>
      <c r="C933" s="6"/>
      <c r="D933" s="7"/>
      <c r="E933" s="6"/>
      <c r="F933" s="6"/>
      <c r="G933" s="6"/>
      <c r="H933" s="6"/>
      <c r="I933" s="6"/>
      <c r="J933" s="6"/>
      <c r="K933" s="6"/>
      <c r="L933" s="6"/>
      <c r="M933" s="6"/>
      <c r="N933" s="6"/>
      <c r="O933" s="6"/>
      <c r="P933" s="6"/>
      <c r="Q933" s="6"/>
      <c r="R933" s="6"/>
      <c r="S933" s="6"/>
      <c r="T933" s="6"/>
      <c r="U933" s="6"/>
      <c r="V933" s="6"/>
      <c r="W933" s="6"/>
      <c r="X933" s="6"/>
      <c r="Y933" s="6"/>
      <c r="Z933" s="6"/>
    </row>
    <row r="934" ht="12.0" customHeight="1">
      <c r="A934" s="6"/>
      <c r="B934" s="6"/>
      <c r="C934" s="6"/>
      <c r="D934" s="7"/>
      <c r="E934" s="6"/>
      <c r="F934" s="6"/>
      <c r="G934" s="6"/>
      <c r="H934" s="6"/>
      <c r="I934" s="6"/>
      <c r="J934" s="6"/>
      <c r="K934" s="6"/>
      <c r="L934" s="6"/>
      <c r="M934" s="6"/>
      <c r="N934" s="6"/>
      <c r="O934" s="6"/>
      <c r="P934" s="6"/>
      <c r="Q934" s="6"/>
      <c r="R934" s="6"/>
      <c r="S934" s="6"/>
      <c r="T934" s="6"/>
      <c r="U934" s="6"/>
      <c r="V934" s="6"/>
      <c r="W934" s="6"/>
      <c r="X934" s="6"/>
      <c r="Y934" s="6"/>
      <c r="Z934" s="6"/>
    </row>
    <row r="935" ht="12.0" customHeight="1">
      <c r="A935" s="6"/>
      <c r="B935" s="6"/>
      <c r="C935" s="6"/>
      <c r="D935" s="7"/>
      <c r="E935" s="6"/>
      <c r="F935" s="6"/>
      <c r="G935" s="6"/>
      <c r="H935" s="6"/>
      <c r="I935" s="6"/>
      <c r="J935" s="6"/>
      <c r="K935" s="6"/>
      <c r="L935" s="6"/>
      <c r="M935" s="6"/>
      <c r="N935" s="6"/>
      <c r="O935" s="6"/>
      <c r="P935" s="6"/>
      <c r="Q935" s="6"/>
      <c r="R935" s="6"/>
      <c r="S935" s="6"/>
      <c r="T935" s="6"/>
      <c r="U935" s="6"/>
      <c r="V935" s="6"/>
      <c r="W935" s="6"/>
      <c r="X935" s="6"/>
      <c r="Y935" s="6"/>
      <c r="Z935" s="6"/>
    </row>
    <row r="936" ht="12.0" customHeight="1">
      <c r="A936" s="6"/>
      <c r="B936" s="6"/>
      <c r="C936" s="6"/>
      <c r="D936" s="7"/>
      <c r="E936" s="6"/>
      <c r="F936" s="6"/>
      <c r="G936" s="6"/>
      <c r="H936" s="6"/>
      <c r="I936" s="6"/>
      <c r="J936" s="6"/>
      <c r="K936" s="6"/>
      <c r="L936" s="6"/>
      <c r="M936" s="6"/>
      <c r="N936" s="6"/>
      <c r="O936" s="6"/>
      <c r="P936" s="6"/>
      <c r="Q936" s="6"/>
      <c r="R936" s="6"/>
      <c r="S936" s="6"/>
      <c r="T936" s="6"/>
      <c r="U936" s="6"/>
      <c r="V936" s="6"/>
      <c r="W936" s="6"/>
      <c r="X936" s="6"/>
      <c r="Y936" s="6"/>
      <c r="Z936" s="6"/>
    </row>
    <row r="937" ht="12.0" customHeight="1">
      <c r="A937" s="6"/>
      <c r="B937" s="6"/>
      <c r="C937" s="6"/>
      <c r="D937" s="7"/>
      <c r="E937" s="6"/>
      <c r="F937" s="6"/>
      <c r="G937" s="6"/>
      <c r="H937" s="6"/>
      <c r="I937" s="6"/>
      <c r="J937" s="6"/>
      <c r="K937" s="6"/>
      <c r="L937" s="6"/>
      <c r="M937" s="6"/>
      <c r="N937" s="6"/>
      <c r="O937" s="6"/>
      <c r="P937" s="6"/>
      <c r="Q937" s="6"/>
      <c r="R937" s="6"/>
      <c r="S937" s="6"/>
      <c r="T937" s="6"/>
      <c r="U937" s="6"/>
      <c r="V937" s="6"/>
      <c r="W937" s="6"/>
      <c r="X937" s="6"/>
      <c r="Y937" s="6"/>
      <c r="Z937" s="6"/>
    </row>
    <row r="938" ht="12.0" customHeight="1">
      <c r="A938" s="6"/>
      <c r="B938" s="6"/>
      <c r="C938" s="6"/>
      <c r="D938" s="7"/>
      <c r="E938" s="6"/>
      <c r="F938" s="6"/>
      <c r="G938" s="6"/>
      <c r="H938" s="6"/>
      <c r="I938" s="6"/>
      <c r="J938" s="6"/>
      <c r="K938" s="6"/>
      <c r="L938" s="6"/>
      <c r="M938" s="6"/>
      <c r="N938" s="6"/>
      <c r="O938" s="6"/>
      <c r="P938" s="6"/>
      <c r="Q938" s="6"/>
      <c r="R938" s="6"/>
      <c r="S938" s="6"/>
      <c r="T938" s="6"/>
      <c r="U938" s="6"/>
      <c r="V938" s="6"/>
      <c r="W938" s="6"/>
      <c r="X938" s="6"/>
      <c r="Y938" s="6"/>
      <c r="Z938" s="6"/>
    </row>
    <row r="939" ht="12.0" customHeight="1">
      <c r="A939" s="6"/>
      <c r="B939" s="6"/>
      <c r="C939" s="6"/>
      <c r="D939" s="7"/>
      <c r="E939" s="6"/>
      <c r="F939" s="6"/>
      <c r="G939" s="6"/>
      <c r="H939" s="6"/>
      <c r="I939" s="6"/>
      <c r="J939" s="6"/>
      <c r="K939" s="6"/>
      <c r="L939" s="6"/>
      <c r="M939" s="6"/>
      <c r="N939" s="6"/>
      <c r="O939" s="6"/>
      <c r="P939" s="6"/>
      <c r="Q939" s="6"/>
      <c r="R939" s="6"/>
      <c r="S939" s="6"/>
      <c r="T939" s="6"/>
      <c r="U939" s="6"/>
      <c r="V939" s="6"/>
      <c r="W939" s="6"/>
      <c r="X939" s="6"/>
      <c r="Y939" s="6"/>
      <c r="Z939" s="6"/>
    </row>
    <row r="940" ht="12.0" customHeight="1">
      <c r="A940" s="6"/>
      <c r="B940" s="6"/>
      <c r="C940" s="6"/>
      <c r="D940" s="7"/>
      <c r="E940" s="6"/>
      <c r="F940" s="6"/>
      <c r="G940" s="6"/>
      <c r="H940" s="6"/>
      <c r="I940" s="6"/>
      <c r="J940" s="6"/>
      <c r="K940" s="6"/>
      <c r="L940" s="6"/>
      <c r="M940" s="6"/>
      <c r="N940" s="6"/>
      <c r="O940" s="6"/>
      <c r="P940" s="6"/>
      <c r="Q940" s="6"/>
      <c r="R940" s="6"/>
      <c r="S940" s="6"/>
      <c r="T940" s="6"/>
      <c r="U940" s="6"/>
      <c r="V940" s="6"/>
      <c r="W940" s="6"/>
      <c r="X940" s="6"/>
      <c r="Y940" s="6"/>
      <c r="Z940" s="6"/>
    </row>
    <row r="941" ht="12.0" customHeight="1">
      <c r="A941" s="6"/>
      <c r="B941" s="6"/>
      <c r="C941" s="6"/>
      <c r="D941" s="7"/>
      <c r="E941" s="6"/>
      <c r="F941" s="6"/>
      <c r="G941" s="6"/>
      <c r="H941" s="6"/>
      <c r="I941" s="6"/>
      <c r="J941" s="6"/>
      <c r="K941" s="6"/>
      <c r="L941" s="6"/>
      <c r="M941" s="6"/>
      <c r="N941" s="6"/>
      <c r="O941" s="6"/>
      <c r="P941" s="6"/>
      <c r="Q941" s="6"/>
      <c r="R941" s="6"/>
      <c r="S941" s="6"/>
      <c r="T941" s="6"/>
      <c r="U941" s="6"/>
      <c r="V941" s="6"/>
      <c r="W941" s="6"/>
      <c r="X941" s="6"/>
      <c r="Y941" s="6"/>
      <c r="Z941" s="6"/>
    </row>
    <row r="942" ht="12.0" customHeight="1">
      <c r="A942" s="6"/>
      <c r="B942" s="6"/>
      <c r="C942" s="6"/>
      <c r="D942" s="7"/>
      <c r="E942" s="6"/>
      <c r="F942" s="6"/>
      <c r="G942" s="6"/>
      <c r="H942" s="6"/>
      <c r="I942" s="6"/>
      <c r="J942" s="6"/>
      <c r="K942" s="6"/>
      <c r="L942" s="6"/>
      <c r="M942" s="6"/>
      <c r="N942" s="6"/>
      <c r="O942" s="6"/>
      <c r="P942" s="6"/>
      <c r="Q942" s="6"/>
      <c r="R942" s="6"/>
      <c r="S942" s="6"/>
      <c r="T942" s="6"/>
      <c r="U942" s="6"/>
      <c r="V942" s="6"/>
      <c r="W942" s="6"/>
      <c r="X942" s="6"/>
      <c r="Y942" s="6"/>
      <c r="Z942" s="6"/>
    </row>
    <row r="943" ht="12.0" customHeight="1">
      <c r="A943" s="6"/>
      <c r="B943" s="6"/>
      <c r="C943" s="6"/>
      <c r="D943" s="7"/>
      <c r="E943" s="6"/>
      <c r="F943" s="6"/>
      <c r="G943" s="6"/>
      <c r="H943" s="6"/>
      <c r="I943" s="6"/>
      <c r="J943" s="6"/>
      <c r="K943" s="6"/>
      <c r="L943" s="6"/>
      <c r="M943" s="6"/>
      <c r="N943" s="6"/>
      <c r="O943" s="6"/>
      <c r="P943" s="6"/>
      <c r="Q943" s="6"/>
      <c r="R943" s="6"/>
      <c r="S943" s="6"/>
      <c r="T943" s="6"/>
      <c r="U943" s="6"/>
      <c r="V943" s="6"/>
      <c r="W943" s="6"/>
      <c r="X943" s="6"/>
      <c r="Y943" s="6"/>
      <c r="Z943" s="6"/>
    </row>
    <row r="944" ht="12.0" customHeight="1">
      <c r="A944" s="6"/>
      <c r="B944" s="6"/>
      <c r="C944" s="6"/>
      <c r="D944" s="7"/>
      <c r="E944" s="6"/>
      <c r="F944" s="6"/>
      <c r="G944" s="6"/>
      <c r="H944" s="6"/>
      <c r="I944" s="6"/>
      <c r="J944" s="6"/>
      <c r="K944" s="6"/>
      <c r="L944" s="6"/>
      <c r="M944" s="6"/>
      <c r="N944" s="6"/>
      <c r="O944" s="6"/>
      <c r="P944" s="6"/>
      <c r="Q944" s="6"/>
      <c r="R944" s="6"/>
      <c r="S944" s="6"/>
      <c r="T944" s="6"/>
      <c r="U944" s="6"/>
      <c r="V944" s="6"/>
      <c r="W944" s="6"/>
      <c r="X944" s="6"/>
      <c r="Y944" s="6"/>
      <c r="Z944" s="6"/>
    </row>
    <row r="945" ht="12.0" customHeight="1">
      <c r="A945" s="6"/>
      <c r="B945" s="6"/>
      <c r="C945" s="6"/>
      <c r="D945" s="7"/>
      <c r="E945" s="6"/>
      <c r="F945" s="6"/>
      <c r="G945" s="6"/>
      <c r="H945" s="6"/>
      <c r="I945" s="6"/>
      <c r="J945" s="6"/>
      <c r="K945" s="6"/>
      <c r="L945" s="6"/>
      <c r="M945" s="6"/>
      <c r="N945" s="6"/>
      <c r="O945" s="6"/>
      <c r="P945" s="6"/>
      <c r="Q945" s="6"/>
      <c r="R945" s="6"/>
      <c r="S945" s="6"/>
      <c r="T945" s="6"/>
      <c r="U945" s="6"/>
      <c r="V945" s="6"/>
      <c r="W945" s="6"/>
      <c r="X945" s="6"/>
      <c r="Y945" s="6"/>
      <c r="Z945" s="6"/>
    </row>
    <row r="946" ht="12.0" customHeight="1">
      <c r="A946" s="6"/>
      <c r="B946" s="6"/>
      <c r="C946" s="6"/>
      <c r="D946" s="7"/>
      <c r="E946" s="6"/>
      <c r="F946" s="6"/>
      <c r="G946" s="6"/>
      <c r="H946" s="6"/>
      <c r="I946" s="6"/>
      <c r="J946" s="6"/>
      <c r="K946" s="6"/>
      <c r="L946" s="6"/>
      <c r="M946" s="6"/>
      <c r="N946" s="6"/>
      <c r="O946" s="6"/>
      <c r="P946" s="6"/>
      <c r="Q946" s="6"/>
      <c r="R946" s="6"/>
      <c r="S946" s="6"/>
      <c r="T946" s="6"/>
      <c r="U946" s="6"/>
      <c r="V946" s="6"/>
      <c r="W946" s="6"/>
      <c r="X946" s="6"/>
      <c r="Y946" s="6"/>
      <c r="Z946" s="6"/>
    </row>
    <row r="947" ht="12.0" customHeight="1">
      <c r="A947" s="6"/>
      <c r="B947" s="6"/>
      <c r="C947" s="6"/>
      <c r="D947" s="7"/>
      <c r="E947" s="6"/>
      <c r="F947" s="6"/>
      <c r="G947" s="6"/>
      <c r="H947" s="6"/>
      <c r="I947" s="6"/>
      <c r="J947" s="6"/>
      <c r="K947" s="6"/>
      <c r="L947" s="6"/>
      <c r="M947" s="6"/>
      <c r="N947" s="6"/>
      <c r="O947" s="6"/>
      <c r="P947" s="6"/>
      <c r="Q947" s="6"/>
      <c r="R947" s="6"/>
      <c r="S947" s="6"/>
      <c r="T947" s="6"/>
      <c r="U947" s="6"/>
      <c r="V947" s="6"/>
      <c r="W947" s="6"/>
      <c r="X947" s="6"/>
      <c r="Y947" s="6"/>
      <c r="Z947" s="6"/>
    </row>
    <row r="948" ht="12.0" customHeight="1">
      <c r="A948" s="6"/>
      <c r="B948" s="6"/>
      <c r="C948" s="6"/>
      <c r="D948" s="7"/>
      <c r="E948" s="6"/>
      <c r="F948" s="6"/>
      <c r="G948" s="6"/>
      <c r="H948" s="6"/>
      <c r="I948" s="6"/>
      <c r="J948" s="6"/>
      <c r="K948" s="6"/>
      <c r="L948" s="6"/>
      <c r="M948" s="6"/>
      <c r="N948" s="6"/>
      <c r="O948" s="6"/>
      <c r="P948" s="6"/>
      <c r="Q948" s="6"/>
      <c r="R948" s="6"/>
      <c r="S948" s="6"/>
      <c r="T948" s="6"/>
      <c r="U948" s="6"/>
      <c r="V948" s="6"/>
      <c r="W948" s="6"/>
      <c r="X948" s="6"/>
      <c r="Y948" s="6"/>
      <c r="Z948" s="6"/>
    </row>
    <row r="949" ht="12.0" customHeight="1">
      <c r="A949" s="6"/>
      <c r="B949" s="6"/>
      <c r="C949" s="6"/>
      <c r="D949" s="7"/>
      <c r="E949" s="6"/>
      <c r="F949" s="6"/>
      <c r="G949" s="6"/>
      <c r="H949" s="6"/>
      <c r="I949" s="6"/>
      <c r="J949" s="6"/>
      <c r="K949" s="6"/>
      <c r="L949" s="6"/>
      <c r="M949" s="6"/>
      <c r="N949" s="6"/>
      <c r="O949" s="6"/>
      <c r="P949" s="6"/>
      <c r="Q949" s="6"/>
      <c r="R949" s="6"/>
      <c r="S949" s="6"/>
      <c r="T949" s="6"/>
      <c r="U949" s="6"/>
      <c r="V949" s="6"/>
      <c r="W949" s="6"/>
      <c r="X949" s="6"/>
      <c r="Y949" s="6"/>
      <c r="Z949" s="6"/>
    </row>
    <row r="950" ht="12.0" customHeight="1">
      <c r="A950" s="6"/>
      <c r="B950" s="6"/>
      <c r="C950" s="6"/>
      <c r="D950" s="7"/>
      <c r="E950" s="6"/>
      <c r="F950" s="6"/>
      <c r="G950" s="6"/>
      <c r="H950" s="6"/>
      <c r="I950" s="6"/>
      <c r="J950" s="6"/>
      <c r="K950" s="6"/>
      <c r="L950" s="6"/>
      <c r="M950" s="6"/>
      <c r="N950" s="6"/>
      <c r="O950" s="6"/>
      <c r="P950" s="6"/>
      <c r="Q950" s="6"/>
      <c r="R950" s="6"/>
      <c r="S950" s="6"/>
      <c r="T950" s="6"/>
      <c r="U950" s="6"/>
      <c r="V950" s="6"/>
      <c r="W950" s="6"/>
      <c r="X950" s="6"/>
      <c r="Y950" s="6"/>
      <c r="Z950" s="6"/>
    </row>
    <row r="951" ht="12.0" customHeight="1">
      <c r="A951" s="6"/>
      <c r="B951" s="6"/>
      <c r="C951" s="6"/>
      <c r="D951" s="7"/>
      <c r="E951" s="6"/>
      <c r="F951" s="6"/>
      <c r="G951" s="6"/>
      <c r="H951" s="6"/>
      <c r="I951" s="6"/>
      <c r="J951" s="6"/>
      <c r="K951" s="6"/>
      <c r="L951" s="6"/>
      <c r="M951" s="6"/>
      <c r="N951" s="6"/>
      <c r="O951" s="6"/>
      <c r="P951" s="6"/>
      <c r="Q951" s="6"/>
      <c r="R951" s="6"/>
      <c r="S951" s="6"/>
      <c r="T951" s="6"/>
      <c r="U951" s="6"/>
      <c r="V951" s="6"/>
      <c r="W951" s="6"/>
      <c r="X951" s="6"/>
      <c r="Y951" s="6"/>
      <c r="Z951" s="6"/>
    </row>
    <row r="952" ht="12.0" customHeight="1">
      <c r="A952" s="6"/>
      <c r="B952" s="6"/>
      <c r="C952" s="6"/>
      <c r="D952" s="7"/>
      <c r="E952" s="6"/>
      <c r="F952" s="6"/>
      <c r="G952" s="6"/>
      <c r="H952" s="6"/>
      <c r="I952" s="6"/>
      <c r="J952" s="6"/>
      <c r="K952" s="6"/>
      <c r="L952" s="6"/>
      <c r="M952" s="6"/>
      <c r="N952" s="6"/>
      <c r="O952" s="6"/>
      <c r="P952" s="6"/>
      <c r="Q952" s="6"/>
      <c r="R952" s="6"/>
      <c r="S952" s="6"/>
      <c r="T952" s="6"/>
      <c r="U952" s="6"/>
      <c r="V952" s="6"/>
      <c r="W952" s="6"/>
      <c r="X952" s="6"/>
      <c r="Y952" s="6"/>
      <c r="Z952" s="6"/>
    </row>
    <row r="953" ht="12.0" customHeight="1">
      <c r="A953" s="6"/>
      <c r="B953" s="6"/>
      <c r="C953" s="6"/>
      <c r="D953" s="7"/>
      <c r="E953" s="6"/>
      <c r="F953" s="6"/>
      <c r="G953" s="6"/>
      <c r="H953" s="6"/>
      <c r="I953" s="6"/>
      <c r="J953" s="6"/>
      <c r="K953" s="6"/>
      <c r="L953" s="6"/>
      <c r="M953" s="6"/>
      <c r="N953" s="6"/>
      <c r="O953" s="6"/>
      <c r="P953" s="6"/>
      <c r="Q953" s="6"/>
      <c r="R953" s="6"/>
      <c r="S953" s="6"/>
      <c r="T953" s="6"/>
      <c r="U953" s="6"/>
      <c r="V953" s="6"/>
      <c r="W953" s="6"/>
      <c r="X953" s="6"/>
      <c r="Y953" s="6"/>
      <c r="Z953" s="6"/>
    </row>
    <row r="954" ht="12.0" customHeight="1">
      <c r="A954" s="6"/>
      <c r="B954" s="6"/>
      <c r="C954" s="6"/>
      <c r="D954" s="7"/>
      <c r="E954" s="6"/>
      <c r="F954" s="6"/>
      <c r="G954" s="6"/>
      <c r="H954" s="6"/>
      <c r="I954" s="6"/>
      <c r="J954" s="6"/>
      <c r="K954" s="6"/>
      <c r="L954" s="6"/>
      <c r="M954" s="6"/>
      <c r="N954" s="6"/>
      <c r="O954" s="6"/>
      <c r="P954" s="6"/>
      <c r="Q954" s="6"/>
      <c r="R954" s="6"/>
      <c r="S954" s="6"/>
      <c r="T954" s="6"/>
      <c r="U954" s="6"/>
      <c r="V954" s="6"/>
      <c r="W954" s="6"/>
      <c r="X954" s="6"/>
      <c r="Y954" s="6"/>
      <c r="Z954" s="6"/>
    </row>
    <row r="955" ht="12.0" customHeight="1">
      <c r="A955" s="6"/>
      <c r="B955" s="6"/>
      <c r="C955" s="6"/>
      <c r="D955" s="7"/>
      <c r="E955" s="6"/>
      <c r="F955" s="6"/>
      <c r="G955" s="6"/>
      <c r="H955" s="6"/>
      <c r="I955" s="6"/>
      <c r="J955" s="6"/>
      <c r="K955" s="6"/>
      <c r="L955" s="6"/>
      <c r="M955" s="6"/>
      <c r="N955" s="6"/>
      <c r="O955" s="6"/>
      <c r="P955" s="6"/>
      <c r="Q955" s="6"/>
      <c r="R955" s="6"/>
      <c r="S955" s="6"/>
      <c r="T955" s="6"/>
      <c r="U955" s="6"/>
      <c r="V955" s="6"/>
      <c r="W955" s="6"/>
      <c r="X955" s="6"/>
      <c r="Y955" s="6"/>
      <c r="Z955" s="6"/>
    </row>
    <row r="956" ht="12.0" customHeight="1">
      <c r="A956" s="6"/>
      <c r="B956" s="6"/>
      <c r="C956" s="6"/>
      <c r="D956" s="7"/>
      <c r="E956" s="6"/>
      <c r="F956" s="6"/>
      <c r="G956" s="6"/>
      <c r="H956" s="6"/>
      <c r="I956" s="6"/>
      <c r="J956" s="6"/>
      <c r="K956" s="6"/>
      <c r="L956" s="6"/>
      <c r="M956" s="6"/>
      <c r="N956" s="6"/>
      <c r="O956" s="6"/>
      <c r="P956" s="6"/>
      <c r="Q956" s="6"/>
      <c r="R956" s="6"/>
      <c r="S956" s="6"/>
      <c r="T956" s="6"/>
      <c r="U956" s="6"/>
      <c r="V956" s="6"/>
      <c r="W956" s="6"/>
      <c r="X956" s="6"/>
      <c r="Y956" s="6"/>
      <c r="Z956" s="6"/>
    </row>
    <row r="957" ht="12.0" customHeight="1">
      <c r="A957" s="6"/>
      <c r="B957" s="6"/>
      <c r="C957" s="6"/>
      <c r="D957" s="7"/>
      <c r="E957" s="6"/>
      <c r="F957" s="6"/>
      <c r="G957" s="6"/>
      <c r="H957" s="6"/>
      <c r="I957" s="6"/>
      <c r="J957" s="6"/>
      <c r="K957" s="6"/>
      <c r="L957" s="6"/>
      <c r="M957" s="6"/>
      <c r="N957" s="6"/>
      <c r="O957" s="6"/>
      <c r="P957" s="6"/>
      <c r="Q957" s="6"/>
      <c r="R957" s="6"/>
      <c r="S957" s="6"/>
      <c r="T957" s="6"/>
      <c r="U957" s="6"/>
      <c r="V957" s="6"/>
      <c r="W957" s="6"/>
      <c r="X957" s="6"/>
      <c r="Y957" s="6"/>
      <c r="Z957" s="6"/>
    </row>
    <row r="958" ht="12.0" customHeight="1">
      <c r="A958" s="6"/>
      <c r="B958" s="6"/>
      <c r="C958" s="6"/>
      <c r="D958" s="7"/>
      <c r="E958" s="6"/>
      <c r="F958" s="6"/>
      <c r="G958" s="6"/>
      <c r="H958" s="6"/>
      <c r="I958" s="6"/>
      <c r="J958" s="6"/>
      <c r="K958" s="6"/>
      <c r="L958" s="6"/>
      <c r="M958" s="6"/>
      <c r="N958" s="6"/>
      <c r="O958" s="6"/>
      <c r="P958" s="6"/>
      <c r="Q958" s="6"/>
      <c r="R958" s="6"/>
      <c r="S958" s="6"/>
      <c r="T958" s="6"/>
      <c r="U958" s="6"/>
      <c r="V958" s="6"/>
      <c r="W958" s="6"/>
      <c r="X958" s="6"/>
      <c r="Y958" s="6"/>
      <c r="Z958" s="6"/>
    </row>
    <row r="959" ht="12.0" customHeight="1">
      <c r="A959" s="6"/>
      <c r="B959" s="6"/>
      <c r="C959" s="6"/>
      <c r="D959" s="7"/>
      <c r="E959" s="6"/>
      <c r="F959" s="6"/>
      <c r="G959" s="6"/>
      <c r="H959" s="6"/>
      <c r="I959" s="6"/>
      <c r="J959" s="6"/>
      <c r="K959" s="6"/>
      <c r="L959" s="6"/>
      <c r="M959" s="6"/>
      <c r="N959" s="6"/>
      <c r="O959" s="6"/>
      <c r="P959" s="6"/>
      <c r="Q959" s="6"/>
      <c r="R959" s="6"/>
      <c r="S959" s="6"/>
      <c r="T959" s="6"/>
      <c r="U959" s="6"/>
      <c r="V959" s="6"/>
      <c r="W959" s="6"/>
      <c r="X959" s="6"/>
      <c r="Y959" s="6"/>
      <c r="Z959" s="6"/>
    </row>
    <row r="960" ht="12.0" customHeight="1">
      <c r="A960" s="6"/>
      <c r="B960" s="6"/>
      <c r="C960" s="6"/>
      <c r="D960" s="7"/>
      <c r="E960" s="6"/>
      <c r="F960" s="6"/>
      <c r="G960" s="6"/>
      <c r="H960" s="6"/>
      <c r="I960" s="6"/>
      <c r="J960" s="6"/>
      <c r="K960" s="6"/>
      <c r="L960" s="6"/>
      <c r="M960" s="6"/>
      <c r="N960" s="6"/>
      <c r="O960" s="6"/>
      <c r="P960" s="6"/>
      <c r="Q960" s="6"/>
      <c r="R960" s="6"/>
      <c r="S960" s="6"/>
      <c r="T960" s="6"/>
      <c r="U960" s="6"/>
      <c r="V960" s="6"/>
      <c r="W960" s="6"/>
      <c r="X960" s="6"/>
      <c r="Y960" s="6"/>
      <c r="Z960" s="6"/>
    </row>
    <row r="961" ht="12.0" customHeight="1">
      <c r="A961" s="6"/>
      <c r="B961" s="6"/>
      <c r="C961" s="6"/>
      <c r="D961" s="7"/>
      <c r="E961" s="6"/>
      <c r="F961" s="6"/>
      <c r="G961" s="6"/>
      <c r="H961" s="6"/>
      <c r="I961" s="6"/>
      <c r="J961" s="6"/>
      <c r="K961" s="6"/>
      <c r="L961" s="6"/>
      <c r="M961" s="6"/>
      <c r="N961" s="6"/>
      <c r="O961" s="6"/>
      <c r="P961" s="6"/>
      <c r="Q961" s="6"/>
      <c r="R961" s="6"/>
      <c r="S961" s="6"/>
      <c r="T961" s="6"/>
      <c r="U961" s="6"/>
      <c r="V961" s="6"/>
      <c r="W961" s="6"/>
      <c r="X961" s="6"/>
      <c r="Y961" s="6"/>
      <c r="Z961" s="6"/>
    </row>
    <row r="962" ht="12.0" customHeight="1">
      <c r="A962" s="6"/>
      <c r="B962" s="6"/>
      <c r="C962" s="6"/>
      <c r="D962" s="7"/>
      <c r="E962" s="6"/>
      <c r="F962" s="6"/>
      <c r="G962" s="6"/>
      <c r="H962" s="6"/>
      <c r="I962" s="6"/>
      <c r="J962" s="6"/>
      <c r="K962" s="6"/>
      <c r="L962" s="6"/>
      <c r="M962" s="6"/>
      <c r="N962" s="6"/>
      <c r="O962" s="6"/>
      <c r="P962" s="6"/>
      <c r="Q962" s="6"/>
      <c r="R962" s="6"/>
      <c r="S962" s="6"/>
      <c r="T962" s="6"/>
      <c r="U962" s="6"/>
      <c r="V962" s="6"/>
      <c r="W962" s="6"/>
      <c r="X962" s="6"/>
      <c r="Y962" s="6"/>
      <c r="Z962" s="6"/>
    </row>
    <row r="963" ht="12.0" customHeight="1">
      <c r="A963" s="6"/>
      <c r="B963" s="6"/>
      <c r="C963" s="6"/>
      <c r="D963" s="7"/>
      <c r="E963" s="6"/>
      <c r="F963" s="6"/>
      <c r="G963" s="6"/>
      <c r="H963" s="6"/>
      <c r="I963" s="6"/>
      <c r="J963" s="6"/>
      <c r="K963" s="6"/>
      <c r="L963" s="6"/>
      <c r="M963" s="6"/>
      <c r="N963" s="6"/>
      <c r="O963" s="6"/>
      <c r="P963" s="6"/>
      <c r="Q963" s="6"/>
      <c r="R963" s="6"/>
      <c r="S963" s="6"/>
      <c r="T963" s="6"/>
      <c r="U963" s="6"/>
      <c r="V963" s="6"/>
      <c r="W963" s="6"/>
      <c r="X963" s="6"/>
      <c r="Y963" s="6"/>
      <c r="Z963" s="6"/>
    </row>
    <row r="964" ht="12.0" customHeight="1">
      <c r="A964" s="6"/>
      <c r="B964" s="6"/>
      <c r="C964" s="6"/>
      <c r="D964" s="7"/>
      <c r="E964" s="6"/>
      <c r="F964" s="6"/>
      <c r="G964" s="6"/>
      <c r="H964" s="6"/>
      <c r="I964" s="6"/>
      <c r="J964" s="6"/>
      <c r="K964" s="6"/>
      <c r="L964" s="6"/>
      <c r="M964" s="6"/>
      <c r="N964" s="6"/>
      <c r="O964" s="6"/>
      <c r="P964" s="6"/>
      <c r="Q964" s="6"/>
      <c r="R964" s="6"/>
      <c r="S964" s="6"/>
      <c r="T964" s="6"/>
      <c r="U964" s="6"/>
      <c r="V964" s="6"/>
      <c r="W964" s="6"/>
      <c r="X964" s="6"/>
      <c r="Y964" s="6"/>
      <c r="Z964" s="6"/>
    </row>
    <row r="965" ht="12.0" customHeight="1">
      <c r="A965" s="6"/>
      <c r="B965" s="6"/>
      <c r="C965" s="6"/>
      <c r="D965" s="7"/>
      <c r="E965" s="6"/>
      <c r="F965" s="6"/>
      <c r="G965" s="6"/>
      <c r="H965" s="6"/>
      <c r="I965" s="6"/>
      <c r="J965" s="6"/>
      <c r="K965" s="6"/>
      <c r="L965" s="6"/>
      <c r="M965" s="6"/>
      <c r="N965" s="6"/>
      <c r="O965" s="6"/>
      <c r="P965" s="6"/>
      <c r="Q965" s="6"/>
      <c r="R965" s="6"/>
      <c r="S965" s="6"/>
      <c r="T965" s="6"/>
      <c r="U965" s="6"/>
      <c r="V965" s="6"/>
      <c r="W965" s="6"/>
      <c r="X965" s="6"/>
      <c r="Y965" s="6"/>
      <c r="Z965" s="6"/>
    </row>
    <row r="966" ht="12.0" customHeight="1">
      <c r="A966" s="6"/>
      <c r="B966" s="6"/>
      <c r="C966" s="6"/>
      <c r="D966" s="7"/>
      <c r="E966" s="6"/>
      <c r="F966" s="6"/>
      <c r="G966" s="6"/>
      <c r="H966" s="6"/>
      <c r="I966" s="6"/>
      <c r="J966" s="6"/>
      <c r="K966" s="6"/>
      <c r="L966" s="6"/>
      <c r="M966" s="6"/>
      <c r="N966" s="6"/>
      <c r="O966" s="6"/>
      <c r="P966" s="6"/>
      <c r="Q966" s="6"/>
      <c r="R966" s="6"/>
      <c r="S966" s="6"/>
      <c r="T966" s="6"/>
      <c r="U966" s="6"/>
      <c r="V966" s="6"/>
      <c r="W966" s="6"/>
      <c r="X966" s="6"/>
      <c r="Y966" s="6"/>
      <c r="Z966" s="6"/>
    </row>
    <row r="967" ht="12.0" customHeight="1">
      <c r="A967" s="6"/>
      <c r="B967" s="6"/>
      <c r="C967" s="6"/>
      <c r="D967" s="7"/>
      <c r="E967" s="6"/>
      <c r="F967" s="6"/>
      <c r="G967" s="6"/>
      <c r="H967" s="6"/>
      <c r="I967" s="6"/>
      <c r="J967" s="6"/>
      <c r="K967" s="6"/>
      <c r="L967" s="6"/>
      <c r="M967" s="6"/>
      <c r="N967" s="6"/>
      <c r="O967" s="6"/>
      <c r="P967" s="6"/>
      <c r="Q967" s="6"/>
      <c r="R967" s="6"/>
      <c r="S967" s="6"/>
      <c r="T967" s="6"/>
      <c r="U967" s="6"/>
      <c r="V967" s="6"/>
      <c r="W967" s="6"/>
      <c r="X967" s="6"/>
      <c r="Y967" s="6"/>
      <c r="Z967" s="6"/>
    </row>
    <row r="968" ht="12.0" customHeight="1">
      <c r="A968" s="6"/>
      <c r="B968" s="6"/>
      <c r="C968" s="6"/>
      <c r="D968" s="7"/>
      <c r="E968" s="6"/>
      <c r="F968" s="6"/>
      <c r="G968" s="6"/>
      <c r="H968" s="6"/>
      <c r="I968" s="6"/>
      <c r="J968" s="6"/>
      <c r="K968" s="6"/>
      <c r="L968" s="6"/>
      <c r="M968" s="6"/>
      <c r="N968" s="6"/>
      <c r="O968" s="6"/>
      <c r="P968" s="6"/>
      <c r="Q968" s="6"/>
      <c r="R968" s="6"/>
      <c r="S968" s="6"/>
      <c r="T968" s="6"/>
      <c r="U968" s="6"/>
      <c r="V968" s="6"/>
      <c r="W968" s="6"/>
      <c r="X968" s="6"/>
      <c r="Y968" s="6"/>
      <c r="Z968" s="6"/>
    </row>
    <row r="969" ht="12.0" customHeight="1">
      <c r="A969" s="6"/>
      <c r="B969" s="6"/>
      <c r="C969" s="6"/>
      <c r="D969" s="7"/>
      <c r="E969" s="6"/>
      <c r="F969" s="6"/>
      <c r="G969" s="6"/>
      <c r="H969" s="6"/>
      <c r="I969" s="6"/>
      <c r="J969" s="6"/>
      <c r="K969" s="6"/>
      <c r="L969" s="6"/>
      <c r="M969" s="6"/>
      <c r="N969" s="6"/>
      <c r="O969" s="6"/>
      <c r="P969" s="6"/>
      <c r="Q969" s="6"/>
      <c r="R969" s="6"/>
      <c r="S969" s="6"/>
      <c r="T969" s="6"/>
      <c r="U969" s="6"/>
      <c r="V969" s="6"/>
      <c r="W969" s="6"/>
      <c r="X969" s="6"/>
      <c r="Y969" s="6"/>
      <c r="Z969" s="6"/>
    </row>
    <row r="970" ht="12.0" customHeight="1">
      <c r="A970" s="6"/>
      <c r="B970" s="6"/>
      <c r="C970" s="6"/>
      <c r="D970" s="7"/>
      <c r="E970" s="6"/>
      <c r="F970" s="6"/>
      <c r="G970" s="6"/>
      <c r="H970" s="6"/>
      <c r="I970" s="6"/>
      <c r="J970" s="6"/>
      <c r="K970" s="6"/>
      <c r="L970" s="6"/>
      <c r="M970" s="6"/>
      <c r="N970" s="6"/>
      <c r="O970" s="6"/>
      <c r="P970" s="6"/>
      <c r="Q970" s="6"/>
      <c r="R970" s="6"/>
      <c r="S970" s="6"/>
      <c r="T970" s="6"/>
      <c r="U970" s="6"/>
      <c r="V970" s="6"/>
      <c r="W970" s="6"/>
      <c r="X970" s="6"/>
      <c r="Y970" s="6"/>
      <c r="Z970" s="6"/>
    </row>
    <row r="971" ht="12.0" customHeight="1">
      <c r="A971" s="6"/>
      <c r="B971" s="6"/>
      <c r="C971" s="6"/>
      <c r="D971" s="7"/>
      <c r="E971" s="6"/>
      <c r="F971" s="6"/>
      <c r="G971" s="6"/>
      <c r="H971" s="6"/>
      <c r="I971" s="6"/>
      <c r="J971" s="6"/>
      <c r="K971" s="6"/>
      <c r="L971" s="6"/>
      <c r="M971" s="6"/>
      <c r="N971" s="6"/>
      <c r="O971" s="6"/>
      <c r="P971" s="6"/>
      <c r="Q971" s="6"/>
      <c r="R971" s="6"/>
      <c r="S971" s="6"/>
      <c r="T971" s="6"/>
      <c r="U971" s="6"/>
      <c r="V971" s="6"/>
      <c r="W971" s="6"/>
      <c r="X971" s="6"/>
      <c r="Y971" s="6"/>
      <c r="Z971" s="6"/>
    </row>
    <row r="972" ht="12.0" customHeight="1">
      <c r="A972" s="6"/>
      <c r="B972" s="6"/>
      <c r="C972" s="6"/>
      <c r="D972" s="7"/>
      <c r="E972" s="6"/>
      <c r="F972" s="6"/>
      <c r="G972" s="6"/>
      <c r="H972" s="6"/>
      <c r="I972" s="6"/>
      <c r="J972" s="6"/>
      <c r="K972" s="6"/>
      <c r="L972" s="6"/>
      <c r="M972" s="6"/>
      <c r="N972" s="6"/>
      <c r="O972" s="6"/>
      <c r="P972" s="6"/>
      <c r="Q972" s="6"/>
      <c r="R972" s="6"/>
      <c r="S972" s="6"/>
      <c r="T972" s="6"/>
      <c r="U972" s="6"/>
      <c r="V972" s="6"/>
      <c r="W972" s="6"/>
      <c r="X972" s="6"/>
      <c r="Y972" s="6"/>
      <c r="Z972" s="6"/>
    </row>
    <row r="973" ht="12.0" customHeight="1">
      <c r="A973" s="6"/>
      <c r="B973" s="6"/>
      <c r="C973" s="6"/>
      <c r="D973" s="7"/>
      <c r="E973" s="6"/>
      <c r="F973" s="6"/>
      <c r="G973" s="6"/>
      <c r="H973" s="6"/>
      <c r="I973" s="6"/>
      <c r="J973" s="6"/>
      <c r="K973" s="6"/>
      <c r="L973" s="6"/>
      <c r="M973" s="6"/>
      <c r="N973" s="6"/>
      <c r="O973" s="6"/>
      <c r="P973" s="6"/>
      <c r="Q973" s="6"/>
      <c r="R973" s="6"/>
      <c r="S973" s="6"/>
      <c r="T973" s="6"/>
      <c r="U973" s="6"/>
      <c r="V973" s="6"/>
      <c r="W973" s="6"/>
      <c r="X973" s="6"/>
      <c r="Y973" s="6"/>
      <c r="Z973" s="6"/>
    </row>
    <row r="974" ht="12.0" customHeight="1">
      <c r="A974" s="6"/>
      <c r="B974" s="6"/>
      <c r="C974" s="6"/>
      <c r="D974" s="7"/>
      <c r="E974" s="6"/>
      <c r="F974" s="6"/>
      <c r="G974" s="6"/>
      <c r="H974" s="6"/>
      <c r="I974" s="6"/>
      <c r="J974" s="6"/>
      <c r="K974" s="6"/>
      <c r="L974" s="6"/>
      <c r="M974" s="6"/>
      <c r="N974" s="6"/>
      <c r="O974" s="6"/>
      <c r="P974" s="6"/>
      <c r="Q974" s="6"/>
      <c r="R974" s="6"/>
      <c r="S974" s="6"/>
      <c r="T974" s="6"/>
      <c r="U974" s="6"/>
      <c r="V974" s="6"/>
      <c r="W974" s="6"/>
      <c r="X974" s="6"/>
      <c r="Y974" s="6"/>
      <c r="Z974" s="6"/>
    </row>
    <row r="975" ht="12.0" customHeight="1">
      <c r="A975" s="6"/>
      <c r="B975" s="6"/>
      <c r="C975" s="6"/>
      <c r="D975" s="7"/>
      <c r="E975" s="6"/>
      <c r="F975" s="6"/>
      <c r="G975" s="6"/>
      <c r="H975" s="6"/>
      <c r="I975" s="6"/>
      <c r="J975" s="6"/>
      <c r="K975" s="6"/>
      <c r="L975" s="6"/>
      <c r="M975" s="6"/>
      <c r="N975" s="6"/>
      <c r="O975" s="6"/>
      <c r="P975" s="6"/>
      <c r="Q975" s="6"/>
      <c r="R975" s="6"/>
      <c r="S975" s="6"/>
      <c r="T975" s="6"/>
      <c r="U975" s="6"/>
      <c r="V975" s="6"/>
      <c r="W975" s="6"/>
      <c r="X975" s="6"/>
      <c r="Y975" s="6"/>
      <c r="Z975" s="6"/>
    </row>
    <row r="976" ht="12.0" customHeight="1">
      <c r="A976" s="6"/>
      <c r="B976" s="6"/>
      <c r="C976" s="6"/>
      <c r="D976" s="7"/>
      <c r="E976" s="6"/>
      <c r="F976" s="6"/>
      <c r="G976" s="6"/>
      <c r="H976" s="6"/>
      <c r="I976" s="6"/>
      <c r="J976" s="6"/>
      <c r="K976" s="6"/>
      <c r="L976" s="6"/>
      <c r="M976" s="6"/>
      <c r="N976" s="6"/>
      <c r="O976" s="6"/>
      <c r="P976" s="6"/>
      <c r="Q976" s="6"/>
      <c r="R976" s="6"/>
      <c r="S976" s="6"/>
      <c r="T976" s="6"/>
      <c r="U976" s="6"/>
      <c r="V976" s="6"/>
      <c r="W976" s="6"/>
      <c r="X976" s="6"/>
      <c r="Y976" s="6"/>
      <c r="Z976" s="6"/>
    </row>
    <row r="977" ht="12.0" customHeight="1">
      <c r="A977" s="6"/>
      <c r="B977" s="6"/>
      <c r="C977" s="6"/>
      <c r="D977" s="7"/>
      <c r="E977" s="6"/>
      <c r="F977" s="6"/>
      <c r="G977" s="6"/>
      <c r="H977" s="6"/>
      <c r="I977" s="6"/>
      <c r="J977" s="6"/>
      <c r="K977" s="6"/>
      <c r="L977" s="6"/>
      <c r="M977" s="6"/>
      <c r="N977" s="6"/>
      <c r="O977" s="6"/>
      <c r="P977" s="6"/>
      <c r="Q977" s="6"/>
      <c r="R977" s="6"/>
      <c r="S977" s="6"/>
      <c r="T977" s="6"/>
      <c r="U977" s="6"/>
      <c r="V977" s="6"/>
      <c r="W977" s="6"/>
      <c r="X977" s="6"/>
      <c r="Y977" s="6"/>
      <c r="Z977" s="6"/>
    </row>
    <row r="978" ht="12.0" customHeight="1">
      <c r="A978" s="6"/>
      <c r="B978" s="6"/>
      <c r="C978" s="6"/>
      <c r="D978" s="7"/>
      <c r="E978" s="6"/>
      <c r="F978" s="6"/>
      <c r="G978" s="6"/>
      <c r="H978" s="6"/>
      <c r="I978" s="6"/>
      <c r="J978" s="6"/>
      <c r="K978" s="6"/>
      <c r="L978" s="6"/>
      <c r="M978" s="6"/>
      <c r="N978" s="6"/>
      <c r="O978" s="6"/>
      <c r="P978" s="6"/>
      <c r="Q978" s="6"/>
      <c r="R978" s="6"/>
      <c r="S978" s="6"/>
      <c r="T978" s="6"/>
      <c r="U978" s="6"/>
      <c r="V978" s="6"/>
      <c r="W978" s="6"/>
      <c r="X978" s="6"/>
      <c r="Y978" s="6"/>
      <c r="Z978" s="6"/>
    </row>
    <row r="979" ht="12.0" customHeight="1">
      <c r="A979" s="6"/>
      <c r="B979" s="6"/>
      <c r="C979" s="6"/>
      <c r="D979" s="7"/>
      <c r="E979" s="6"/>
      <c r="F979" s="6"/>
      <c r="G979" s="6"/>
      <c r="H979" s="6"/>
      <c r="I979" s="6"/>
      <c r="J979" s="6"/>
      <c r="K979" s="6"/>
      <c r="L979" s="6"/>
      <c r="M979" s="6"/>
      <c r="N979" s="6"/>
      <c r="O979" s="6"/>
      <c r="P979" s="6"/>
      <c r="Q979" s="6"/>
      <c r="R979" s="6"/>
      <c r="S979" s="6"/>
      <c r="T979" s="6"/>
      <c r="U979" s="6"/>
      <c r="V979" s="6"/>
      <c r="W979" s="6"/>
      <c r="X979" s="6"/>
      <c r="Y979" s="6"/>
      <c r="Z979" s="6"/>
    </row>
    <row r="980" ht="12.0" customHeight="1">
      <c r="A980" s="6"/>
      <c r="B980" s="6"/>
      <c r="C980" s="6"/>
      <c r="D980" s="7"/>
      <c r="E980" s="6"/>
      <c r="F980" s="6"/>
      <c r="G980" s="6"/>
      <c r="H980" s="6"/>
      <c r="I980" s="6"/>
      <c r="J980" s="6"/>
      <c r="K980" s="6"/>
      <c r="L980" s="6"/>
      <c r="M980" s="6"/>
      <c r="N980" s="6"/>
      <c r="O980" s="6"/>
      <c r="P980" s="6"/>
      <c r="Q980" s="6"/>
      <c r="R980" s="6"/>
      <c r="S980" s="6"/>
      <c r="T980" s="6"/>
      <c r="U980" s="6"/>
      <c r="V980" s="6"/>
      <c r="W980" s="6"/>
      <c r="X980" s="6"/>
      <c r="Y980" s="6"/>
      <c r="Z980" s="6"/>
    </row>
    <row r="981" ht="12.0" customHeight="1">
      <c r="A981" s="6"/>
      <c r="B981" s="6"/>
      <c r="C981" s="6"/>
      <c r="D981" s="7"/>
      <c r="E981" s="6"/>
      <c r="F981" s="6"/>
      <c r="G981" s="6"/>
      <c r="H981" s="6"/>
      <c r="I981" s="6"/>
      <c r="J981" s="6"/>
      <c r="K981" s="6"/>
      <c r="L981" s="6"/>
      <c r="M981" s="6"/>
      <c r="N981" s="6"/>
      <c r="O981" s="6"/>
      <c r="P981" s="6"/>
      <c r="Q981" s="6"/>
      <c r="R981" s="6"/>
      <c r="S981" s="6"/>
      <c r="T981" s="6"/>
      <c r="U981" s="6"/>
      <c r="V981" s="6"/>
      <c r="W981" s="6"/>
      <c r="X981" s="6"/>
      <c r="Y981" s="6"/>
      <c r="Z981" s="6"/>
    </row>
    <row r="982" ht="12.0" customHeight="1">
      <c r="A982" s="6"/>
      <c r="B982" s="6"/>
      <c r="C982" s="6"/>
      <c r="D982" s="7"/>
      <c r="E982" s="6"/>
      <c r="F982" s="6"/>
      <c r="G982" s="6"/>
      <c r="H982" s="6"/>
      <c r="I982" s="6"/>
      <c r="J982" s="6"/>
      <c r="K982" s="6"/>
      <c r="L982" s="6"/>
      <c r="M982" s="6"/>
      <c r="N982" s="6"/>
      <c r="O982" s="6"/>
      <c r="P982" s="6"/>
      <c r="Q982" s="6"/>
      <c r="R982" s="6"/>
      <c r="S982" s="6"/>
      <c r="T982" s="6"/>
      <c r="U982" s="6"/>
      <c r="V982" s="6"/>
      <c r="W982" s="6"/>
      <c r="X982" s="6"/>
      <c r="Y982" s="6"/>
      <c r="Z982" s="6"/>
    </row>
    <row r="983" ht="12.0" customHeight="1">
      <c r="A983" s="6"/>
      <c r="B983" s="6"/>
      <c r="C983" s="6"/>
      <c r="D983" s="7"/>
      <c r="E983" s="6"/>
      <c r="F983" s="6"/>
      <c r="G983" s="6"/>
      <c r="H983" s="6"/>
      <c r="I983" s="6"/>
      <c r="J983" s="6"/>
      <c r="K983" s="6"/>
      <c r="L983" s="6"/>
      <c r="M983" s="6"/>
      <c r="N983" s="6"/>
      <c r="O983" s="6"/>
      <c r="P983" s="6"/>
      <c r="Q983" s="6"/>
      <c r="R983" s="6"/>
      <c r="S983" s="6"/>
      <c r="T983" s="6"/>
      <c r="U983" s="6"/>
      <c r="V983" s="6"/>
      <c r="W983" s="6"/>
      <c r="X983" s="6"/>
      <c r="Y983" s="6"/>
      <c r="Z983" s="6"/>
    </row>
    <row r="984" ht="12.0" customHeight="1">
      <c r="A984" s="6"/>
      <c r="B984" s="6"/>
      <c r="C984" s="6"/>
      <c r="D984" s="7"/>
      <c r="E984" s="6"/>
      <c r="F984" s="6"/>
      <c r="G984" s="6"/>
      <c r="H984" s="6"/>
      <c r="I984" s="6"/>
      <c r="J984" s="6"/>
      <c r="K984" s="6"/>
      <c r="L984" s="6"/>
      <c r="M984" s="6"/>
      <c r="N984" s="6"/>
      <c r="O984" s="6"/>
      <c r="P984" s="6"/>
      <c r="Q984" s="6"/>
      <c r="R984" s="6"/>
      <c r="S984" s="6"/>
      <c r="T984" s="6"/>
      <c r="U984" s="6"/>
      <c r="V984" s="6"/>
      <c r="W984" s="6"/>
      <c r="X984" s="6"/>
      <c r="Y984" s="6"/>
      <c r="Z984" s="6"/>
    </row>
    <row r="985" ht="12.0" customHeight="1">
      <c r="A985" s="6"/>
      <c r="B985" s="6"/>
      <c r="C985" s="6"/>
      <c r="D985" s="7"/>
      <c r="E985" s="6"/>
      <c r="F985" s="6"/>
      <c r="G985" s="6"/>
      <c r="H985" s="6"/>
      <c r="I985" s="6"/>
      <c r="J985" s="6"/>
      <c r="K985" s="6"/>
      <c r="L985" s="6"/>
      <c r="M985" s="6"/>
      <c r="N985" s="6"/>
      <c r="O985" s="6"/>
      <c r="P985" s="6"/>
      <c r="Q985" s="6"/>
      <c r="R985" s="6"/>
      <c r="S985" s="6"/>
      <c r="T985" s="6"/>
      <c r="U985" s="6"/>
      <c r="V985" s="6"/>
      <c r="W985" s="6"/>
      <c r="X985" s="6"/>
      <c r="Y985" s="6"/>
      <c r="Z985" s="6"/>
    </row>
    <row r="986" ht="12.0" customHeight="1">
      <c r="A986" s="6"/>
      <c r="B986" s="6"/>
      <c r="C986" s="6"/>
      <c r="D986" s="7"/>
      <c r="E986" s="6"/>
      <c r="F986" s="6"/>
      <c r="G986" s="6"/>
      <c r="H986" s="6"/>
      <c r="I986" s="6"/>
      <c r="J986" s="6"/>
      <c r="K986" s="6"/>
      <c r="L986" s="6"/>
      <c r="M986" s="6"/>
      <c r="N986" s="6"/>
      <c r="O986" s="6"/>
      <c r="P986" s="6"/>
      <c r="Q986" s="6"/>
      <c r="R986" s="6"/>
      <c r="S986" s="6"/>
      <c r="T986" s="6"/>
      <c r="U986" s="6"/>
      <c r="V986" s="6"/>
      <c r="W986" s="6"/>
      <c r="X986" s="6"/>
      <c r="Y986" s="6"/>
      <c r="Z986" s="6"/>
    </row>
    <row r="987" ht="12.0" customHeight="1">
      <c r="A987" s="6"/>
      <c r="B987" s="6"/>
      <c r="C987" s="6"/>
      <c r="D987" s="7"/>
      <c r="E987" s="6"/>
      <c r="F987" s="6"/>
      <c r="G987" s="6"/>
      <c r="H987" s="6"/>
      <c r="I987" s="6"/>
      <c r="J987" s="6"/>
      <c r="K987" s="6"/>
      <c r="L987" s="6"/>
      <c r="M987" s="6"/>
      <c r="N987" s="6"/>
      <c r="O987" s="6"/>
      <c r="P987" s="6"/>
      <c r="Q987" s="6"/>
      <c r="R987" s="6"/>
      <c r="S987" s="6"/>
      <c r="T987" s="6"/>
      <c r="U987" s="6"/>
      <c r="V987" s="6"/>
      <c r="W987" s="6"/>
      <c r="X987" s="6"/>
      <c r="Y987" s="6"/>
      <c r="Z987" s="6"/>
    </row>
    <row r="988" ht="12.0" customHeight="1">
      <c r="A988" s="6"/>
      <c r="B988" s="6"/>
      <c r="C988" s="6"/>
      <c r="D988" s="7"/>
      <c r="E988" s="6"/>
      <c r="F988" s="6"/>
      <c r="G988" s="6"/>
      <c r="H988" s="6"/>
      <c r="I988" s="6"/>
      <c r="J988" s="6"/>
      <c r="K988" s="6"/>
      <c r="L988" s="6"/>
      <c r="M988" s="6"/>
      <c r="N988" s="6"/>
      <c r="O988" s="6"/>
      <c r="P988" s="6"/>
      <c r="Q988" s="6"/>
      <c r="R988" s="6"/>
      <c r="S988" s="6"/>
      <c r="T988" s="6"/>
      <c r="U988" s="6"/>
      <c r="V988" s="6"/>
      <c r="W988" s="6"/>
      <c r="X988" s="6"/>
      <c r="Y988" s="6"/>
      <c r="Z988" s="6"/>
    </row>
    <row r="989" ht="12.0" customHeight="1">
      <c r="A989" s="6"/>
      <c r="B989" s="6"/>
      <c r="C989" s="6"/>
      <c r="D989" s="7"/>
      <c r="E989" s="6"/>
      <c r="F989" s="6"/>
      <c r="G989" s="6"/>
      <c r="H989" s="6"/>
      <c r="I989" s="6"/>
      <c r="J989" s="6"/>
      <c r="K989" s="6"/>
      <c r="L989" s="6"/>
      <c r="M989" s="6"/>
      <c r="N989" s="6"/>
      <c r="O989" s="6"/>
      <c r="P989" s="6"/>
      <c r="Q989" s="6"/>
      <c r="R989" s="6"/>
      <c r="S989" s="6"/>
      <c r="T989" s="6"/>
      <c r="U989" s="6"/>
      <c r="V989" s="6"/>
      <c r="W989" s="6"/>
      <c r="X989" s="6"/>
      <c r="Y989" s="6"/>
      <c r="Z989" s="6"/>
    </row>
    <row r="990" ht="12.0" customHeight="1">
      <c r="A990" s="6"/>
      <c r="B990" s="6"/>
      <c r="C990" s="6"/>
      <c r="D990" s="7"/>
      <c r="E990" s="6"/>
      <c r="F990" s="6"/>
      <c r="G990" s="6"/>
      <c r="H990" s="6"/>
      <c r="I990" s="6"/>
      <c r="J990" s="6"/>
      <c r="K990" s="6"/>
      <c r="L990" s="6"/>
      <c r="M990" s="6"/>
      <c r="N990" s="6"/>
      <c r="O990" s="6"/>
      <c r="P990" s="6"/>
      <c r="Q990" s="6"/>
      <c r="R990" s="6"/>
      <c r="S990" s="6"/>
      <c r="T990" s="6"/>
      <c r="U990" s="6"/>
      <c r="V990" s="6"/>
      <c r="W990" s="6"/>
      <c r="X990" s="6"/>
      <c r="Y990" s="6"/>
      <c r="Z990" s="6"/>
    </row>
    <row r="991" ht="12.0" customHeight="1">
      <c r="A991" s="6"/>
      <c r="B991" s="6"/>
      <c r="C991" s="6"/>
      <c r="D991" s="7"/>
      <c r="E991" s="6"/>
      <c r="F991" s="6"/>
      <c r="G991" s="6"/>
      <c r="H991" s="6"/>
      <c r="I991" s="6"/>
      <c r="J991" s="6"/>
      <c r="K991" s="6"/>
      <c r="L991" s="6"/>
      <c r="M991" s="6"/>
      <c r="N991" s="6"/>
      <c r="O991" s="6"/>
      <c r="P991" s="6"/>
      <c r="Q991" s="6"/>
      <c r="R991" s="6"/>
      <c r="S991" s="6"/>
      <c r="T991" s="6"/>
      <c r="U991" s="6"/>
      <c r="V991" s="6"/>
      <c r="W991" s="6"/>
      <c r="X991" s="6"/>
      <c r="Y991" s="6"/>
      <c r="Z991" s="6"/>
    </row>
    <row r="992" ht="12.0" customHeight="1">
      <c r="A992" s="6"/>
      <c r="B992" s="6"/>
      <c r="C992" s="6"/>
      <c r="D992" s="7"/>
      <c r="E992" s="6"/>
      <c r="F992" s="6"/>
      <c r="G992" s="6"/>
      <c r="H992" s="6"/>
      <c r="I992" s="6"/>
      <c r="J992" s="6"/>
      <c r="K992" s="6"/>
      <c r="L992" s="6"/>
      <c r="M992" s="6"/>
      <c r="N992" s="6"/>
      <c r="O992" s="6"/>
      <c r="P992" s="6"/>
      <c r="Q992" s="6"/>
      <c r="R992" s="6"/>
      <c r="S992" s="6"/>
      <c r="T992" s="6"/>
      <c r="U992" s="6"/>
      <c r="V992" s="6"/>
      <c r="W992" s="6"/>
      <c r="X992" s="6"/>
      <c r="Y992" s="6"/>
      <c r="Z992" s="6"/>
    </row>
    <row r="993" ht="12.0" customHeight="1">
      <c r="A993" s="6"/>
      <c r="B993" s="6"/>
      <c r="C993" s="6"/>
      <c r="D993" s="7"/>
      <c r="E993" s="6"/>
      <c r="F993" s="6"/>
      <c r="G993" s="6"/>
      <c r="H993" s="6"/>
      <c r="I993" s="6"/>
      <c r="J993" s="6"/>
      <c r="K993" s="6"/>
      <c r="L993" s="6"/>
      <c r="M993" s="6"/>
      <c r="N993" s="6"/>
      <c r="O993" s="6"/>
      <c r="P993" s="6"/>
      <c r="Q993" s="6"/>
      <c r="R993" s="6"/>
      <c r="S993" s="6"/>
      <c r="T993" s="6"/>
      <c r="U993" s="6"/>
      <c r="V993" s="6"/>
      <c r="W993" s="6"/>
      <c r="X993" s="6"/>
      <c r="Y993" s="6"/>
      <c r="Z993" s="6"/>
    </row>
    <row r="994" ht="12.0" customHeight="1">
      <c r="A994" s="6"/>
      <c r="B994" s="6"/>
      <c r="C994" s="6"/>
      <c r="D994" s="7"/>
      <c r="E994" s="6"/>
      <c r="F994" s="6"/>
      <c r="G994" s="6"/>
      <c r="H994" s="6"/>
      <c r="I994" s="6"/>
      <c r="J994" s="6"/>
      <c r="K994" s="6"/>
      <c r="L994" s="6"/>
      <c r="M994" s="6"/>
      <c r="N994" s="6"/>
      <c r="O994" s="6"/>
      <c r="P994" s="6"/>
      <c r="Q994" s="6"/>
      <c r="R994" s="6"/>
      <c r="S994" s="6"/>
      <c r="T994" s="6"/>
      <c r="U994" s="6"/>
      <c r="V994" s="6"/>
      <c r="W994" s="6"/>
      <c r="X994" s="6"/>
      <c r="Y994" s="6"/>
      <c r="Z994" s="6"/>
    </row>
    <row r="995" ht="12.0" customHeight="1">
      <c r="A995" s="6"/>
      <c r="B995" s="6"/>
      <c r="C995" s="6"/>
      <c r="D995" s="7"/>
      <c r="E995" s="6"/>
      <c r="F995" s="6"/>
      <c r="G995" s="6"/>
      <c r="H995" s="6"/>
      <c r="I995" s="6"/>
      <c r="J995" s="6"/>
      <c r="K995" s="6"/>
      <c r="L995" s="6"/>
      <c r="M995" s="6"/>
      <c r="N995" s="6"/>
      <c r="O995" s="6"/>
      <c r="P995" s="6"/>
      <c r="Q995" s="6"/>
      <c r="R995" s="6"/>
      <c r="S995" s="6"/>
      <c r="T995" s="6"/>
      <c r="U995" s="6"/>
      <c r="V995" s="6"/>
      <c r="W995" s="6"/>
      <c r="X995" s="6"/>
      <c r="Y995" s="6"/>
      <c r="Z995" s="6"/>
    </row>
    <row r="996" ht="12.0" customHeight="1">
      <c r="A996" s="6"/>
      <c r="B996" s="6"/>
      <c r="C996" s="6"/>
      <c r="D996" s="7"/>
      <c r="E996" s="6"/>
      <c r="F996" s="6"/>
      <c r="G996" s="6"/>
      <c r="H996" s="6"/>
      <c r="I996" s="6"/>
      <c r="J996" s="6"/>
      <c r="K996" s="6"/>
      <c r="L996" s="6"/>
      <c r="M996" s="6"/>
      <c r="N996" s="6"/>
      <c r="O996" s="6"/>
      <c r="P996" s="6"/>
      <c r="Q996" s="6"/>
      <c r="R996" s="6"/>
      <c r="S996" s="6"/>
      <c r="T996" s="6"/>
      <c r="U996" s="6"/>
      <c r="V996" s="6"/>
      <c r="W996" s="6"/>
      <c r="X996" s="6"/>
      <c r="Y996" s="6"/>
      <c r="Z996" s="6"/>
    </row>
    <row r="997" ht="12.0" customHeight="1">
      <c r="A997" s="6"/>
      <c r="B997" s="6"/>
      <c r="C997" s="6"/>
      <c r="D997" s="7"/>
      <c r="E997" s="6"/>
      <c r="F997" s="6"/>
      <c r="G997" s="6"/>
      <c r="H997" s="6"/>
      <c r="I997" s="6"/>
      <c r="J997" s="6"/>
      <c r="K997" s="6"/>
      <c r="L997" s="6"/>
      <c r="M997" s="6"/>
      <c r="N997" s="6"/>
      <c r="O997" s="6"/>
      <c r="P997" s="6"/>
      <c r="Q997" s="6"/>
      <c r="R997" s="6"/>
      <c r="S997" s="6"/>
      <c r="T997" s="6"/>
      <c r="U997" s="6"/>
      <c r="V997" s="6"/>
      <c r="W997" s="6"/>
      <c r="X997" s="6"/>
      <c r="Y997" s="6"/>
      <c r="Z997" s="6"/>
    </row>
    <row r="998" ht="12.0" customHeight="1">
      <c r="A998" s="6"/>
      <c r="B998" s="6"/>
      <c r="C998" s="6"/>
      <c r="D998" s="7"/>
      <c r="E998" s="6"/>
      <c r="F998" s="6"/>
      <c r="G998" s="6"/>
      <c r="H998" s="6"/>
      <c r="I998" s="6"/>
      <c r="J998" s="6"/>
      <c r="K998" s="6"/>
      <c r="L998" s="6"/>
      <c r="M998" s="6"/>
      <c r="N998" s="6"/>
      <c r="O998" s="6"/>
      <c r="P998" s="6"/>
      <c r="Q998" s="6"/>
      <c r="R998" s="6"/>
      <c r="S998" s="6"/>
      <c r="T998" s="6"/>
      <c r="U998" s="6"/>
      <c r="V998" s="6"/>
      <c r="W998" s="6"/>
      <c r="X998" s="6"/>
      <c r="Y998" s="6"/>
      <c r="Z998" s="6"/>
    </row>
    <row r="999" ht="12.0" customHeight="1">
      <c r="A999" s="6"/>
      <c r="B999" s="6"/>
      <c r="C999" s="6"/>
      <c r="D999" s="7"/>
      <c r="E999" s="6"/>
      <c r="F999" s="6"/>
      <c r="G999" s="6"/>
      <c r="H999" s="6"/>
      <c r="I999" s="6"/>
      <c r="J999" s="6"/>
      <c r="K999" s="6"/>
      <c r="L999" s="6"/>
      <c r="M999" s="6"/>
      <c r="N999" s="6"/>
      <c r="O999" s="6"/>
      <c r="P999" s="6"/>
      <c r="Q999" s="6"/>
      <c r="R999" s="6"/>
      <c r="S999" s="6"/>
      <c r="T999" s="6"/>
      <c r="U999" s="6"/>
      <c r="V999" s="6"/>
      <c r="W999" s="6"/>
      <c r="X999" s="6"/>
      <c r="Y999" s="6"/>
      <c r="Z999" s="6"/>
    </row>
    <row r="1000" ht="12.0" customHeight="1">
      <c r="A1000" s="6"/>
      <c r="B1000" s="6"/>
      <c r="C1000" s="6"/>
      <c r="D1000" s="7"/>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2">
    <mergeCell ref="F10:F11"/>
    <mergeCell ref="G10:G11"/>
    <mergeCell ref="C14:G14"/>
    <mergeCell ref="B36:F36"/>
    <mergeCell ref="C38:E38"/>
    <mergeCell ref="D1:E1"/>
    <mergeCell ref="O2:Q2"/>
    <mergeCell ref="F4:G4"/>
    <mergeCell ref="O4:Q4"/>
    <mergeCell ref="F5:G5"/>
    <mergeCell ref="D10:D11"/>
    <mergeCell ref="E10:E11"/>
  </mergeCells>
  <hyperlinks>
    <hyperlink r:id="rId1" ref="B46"/>
  </hyperlinks>
  <printOptions/>
  <pageMargins bottom="0.7480314960629921" footer="0.0" header="0.0" left="1.06" right="1.15" top="0.7480314960629921"/>
  <pageSetup scale="41" orientation="portrait"/>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7.43"/>
    <col customWidth="1" min="2" max="2" width="57.43"/>
    <col customWidth="1" min="3" max="3" width="9.57"/>
    <col customWidth="1" min="4" max="4" width="12.0"/>
    <col customWidth="1" min="5" max="5" width="15.0"/>
    <col customWidth="1" min="6" max="6" width="19.57"/>
    <col customWidth="1" min="7" max="26" width="11.57"/>
  </cols>
  <sheetData>
    <row r="1" ht="14.25" customHeight="1">
      <c r="A1" s="496"/>
      <c r="B1" s="497"/>
      <c r="C1" s="496" t="s">
        <v>1877</v>
      </c>
      <c r="D1" s="496" t="s">
        <v>1878</v>
      </c>
      <c r="E1" s="498" t="s">
        <v>1879</v>
      </c>
      <c r="F1" s="498" t="s">
        <v>1880</v>
      </c>
      <c r="G1" s="499"/>
      <c r="H1" s="499"/>
      <c r="I1" s="499"/>
      <c r="J1" s="499"/>
      <c r="K1" s="499"/>
      <c r="L1" s="499"/>
      <c r="M1" s="499"/>
      <c r="N1" s="499"/>
      <c r="O1" s="499"/>
      <c r="P1" s="499"/>
      <c r="Q1" s="499"/>
      <c r="R1" s="499"/>
      <c r="S1" s="499"/>
      <c r="T1" s="499"/>
      <c r="U1" s="499"/>
      <c r="V1" s="499"/>
      <c r="W1" s="499"/>
      <c r="X1" s="499"/>
      <c r="Y1" s="499"/>
      <c r="Z1" s="499"/>
    </row>
    <row r="2" ht="14.25" customHeight="1">
      <c r="A2" s="500"/>
      <c r="B2" s="501"/>
      <c r="C2" s="500"/>
      <c r="D2" s="500"/>
      <c r="E2" s="502"/>
      <c r="F2" s="502"/>
      <c r="G2" s="499"/>
      <c r="H2" s="499"/>
      <c r="I2" s="499"/>
      <c r="J2" s="499"/>
      <c r="K2" s="499"/>
      <c r="L2" s="499"/>
      <c r="M2" s="499"/>
      <c r="N2" s="499"/>
      <c r="O2" s="499"/>
      <c r="P2" s="499"/>
      <c r="Q2" s="499"/>
      <c r="R2" s="499"/>
      <c r="S2" s="499"/>
      <c r="T2" s="499"/>
      <c r="U2" s="499"/>
      <c r="V2" s="499"/>
      <c r="W2" s="499"/>
      <c r="X2" s="499"/>
      <c r="Y2" s="499"/>
      <c r="Z2" s="499"/>
    </row>
    <row r="3" ht="14.25" customHeight="1">
      <c r="A3" s="500">
        <v>1.0</v>
      </c>
      <c r="B3" s="501" t="s">
        <v>437</v>
      </c>
      <c r="C3" s="500"/>
      <c r="D3" s="500"/>
      <c r="E3" s="500"/>
      <c r="F3" s="500"/>
      <c r="G3" s="499"/>
      <c r="H3" s="499"/>
      <c r="I3" s="499"/>
      <c r="J3" s="499"/>
      <c r="K3" s="499"/>
      <c r="L3" s="499"/>
      <c r="M3" s="499"/>
      <c r="N3" s="499"/>
      <c r="O3" s="499"/>
      <c r="P3" s="499"/>
      <c r="Q3" s="499"/>
      <c r="R3" s="499"/>
      <c r="S3" s="499"/>
      <c r="T3" s="499"/>
      <c r="U3" s="499"/>
      <c r="V3" s="499"/>
      <c r="W3" s="499"/>
      <c r="X3" s="499"/>
      <c r="Y3" s="499"/>
      <c r="Z3" s="499"/>
    </row>
    <row r="4" ht="14.25" customHeight="1">
      <c r="A4" s="499">
        <v>1.1</v>
      </c>
      <c r="B4" s="503" t="s">
        <v>1881</v>
      </c>
      <c r="C4" s="499"/>
      <c r="D4" s="499"/>
      <c r="E4" s="499"/>
      <c r="F4" s="499"/>
      <c r="G4" s="499"/>
      <c r="H4" s="499"/>
      <c r="I4" s="499"/>
      <c r="J4" s="499"/>
      <c r="K4" s="499"/>
      <c r="L4" s="499"/>
      <c r="M4" s="499"/>
      <c r="N4" s="499"/>
      <c r="O4" s="499"/>
      <c r="P4" s="499"/>
      <c r="Q4" s="499"/>
      <c r="R4" s="499"/>
      <c r="S4" s="499"/>
      <c r="T4" s="499"/>
      <c r="U4" s="499"/>
      <c r="V4" s="499"/>
      <c r="W4" s="499"/>
      <c r="X4" s="499"/>
      <c r="Y4" s="499"/>
      <c r="Z4" s="499"/>
    </row>
    <row r="5" ht="14.25" customHeight="1">
      <c r="A5" s="499"/>
      <c r="B5" s="504" t="s">
        <v>1476</v>
      </c>
      <c r="C5" s="499" t="s">
        <v>1882</v>
      </c>
      <c r="D5" s="505">
        <f>+'CANTI MOV-TIERRA+PLACA PTAR'!D3</f>
        <v>606.002</v>
      </c>
      <c r="E5" s="506">
        <v>3464.06</v>
      </c>
      <c r="F5" s="507">
        <f>+D5*E5</f>
        <v>2099227.288</v>
      </c>
      <c r="G5" s="499"/>
      <c r="H5" s="499"/>
      <c r="I5" s="499"/>
      <c r="J5" s="499"/>
      <c r="K5" s="499"/>
      <c r="L5" s="499"/>
      <c r="M5" s="499"/>
      <c r="N5" s="499"/>
      <c r="O5" s="499"/>
      <c r="P5" s="499"/>
      <c r="Q5" s="499"/>
      <c r="R5" s="499"/>
      <c r="S5" s="499"/>
      <c r="T5" s="499"/>
      <c r="U5" s="499"/>
      <c r="V5" s="499"/>
      <c r="W5" s="499"/>
      <c r="X5" s="499"/>
      <c r="Y5" s="499"/>
      <c r="Z5" s="499"/>
    </row>
    <row r="6" ht="14.25" customHeight="1">
      <c r="A6" s="499">
        <v>1.2</v>
      </c>
      <c r="B6" s="503" t="s">
        <v>1883</v>
      </c>
      <c r="C6" s="499"/>
      <c r="D6" s="499"/>
      <c r="E6" s="499"/>
      <c r="F6" s="499"/>
      <c r="G6" s="499"/>
      <c r="H6" s="499"/>
      <c r="I6" s="499"/>
      <c r="J6" s="499"/>
      <c r="K6" s="499"/>
      <c r="L6" s="499"/>
      <c r="M6" s="499"/>
      <c r="N6" s="499"/>
      <c r="O6" s="499"/>
      <c r="P6" s="499"/>
      <c r="Q6" s="499"/>
      <c r="R6" s="499"/>
      <c r="S6" s="499"/>
      <c r="T6" s="499"/>
      <c r="U6" s="499"/>
      <c r="V6" s="499"/>
      <c r="W6" s="499"/>
      <c r="X6" s="499"/>
      <c r="Y6" s="499"/>
      <c r="Z6" s="499"/>
    </row>
    <row r="7" ht="14.25" customHeight="1">
      <c r="A7" s="499"/>
      <c r="B7" s="504" t="s">
        <v>1478</v>
      </c>
      <c r="C7" s="499" t="s">
        <v>1884</v>
      </c>
      <c r="D7" s="505">
        <f>+'CANTI MOV-TIERRA+PLACA PTAR'!E4</f>
        <v>424.931</v>
      </c>
      <c r="E7" s="506">
        <v>74540.5</v>
      </c>
      <c r="F7" s="507">
        <f>+D7*E7</f>
        <v>31674569.21</v>
      </c>
      <c r="G7" s="499"/>
      <c r="H7" s="499"/>
      <c r="I7" s="499"/>
      <c r="J7" s="499"/>
      <c r="K7" s="499"/>
      <c r="L7" s="499"/>
      <c r="M7" s="499"/>
      <c r="N7" s="499"/>
      <c r="O7" s="499"/>
      <c r="P7" s="499"/>
      <c r="Q7" s="499"/>
      <c r="R7" s="499"/>
      <c r="S7" s="499"/>
      <c r="T7" s="499"/>
      <c r="U7" s="499"/>
      <c r="V7" s="499"/>
      <c r="W7" s="499"/>
      <c r="X7" s="499"/>
      <c r="Y7" s="499"/>
      <c r="Z7" s="499"/>
    </row>
    <row r="8" ht="14.25" customHeight="1">
      <c r="A8" s="499"/>
      <c r="B8" s="504"/>
      <c r="C8" s="499"/>
      <c r="D8" s="505"/>
      <c r="E8" s="506"/>
      <c r="F8" s="507"/>
      <c r="G8" s="499"/>
      <c r="H8" s="499"/>
      <c r="I8" s="499"/>
      <c r="J8" s="499"/>
      <c r="K8" s="499"/>
      <c r="L8" s="499"/>
      <c r="M8" s="499"/>
      <c r="N8" s="499"/>
      <c r="O8" s="499"/>
      <c r="P8" s="499"/>
      <c r="Q8" s="499"/>
      <c r="R8" s="499"/>
      <c r="S8" s="499"/>
      <c r="T8" s="499"/>
      <c r="U8" s="499"/>
      <c r="V8" s="499"/>
      <c r="W8" s="499"/>
      <c r="X8" s="499"/>
      <c r="Y8" s="499"/>
      <c r="Z8" s="499"/>
    </row>
    <row r="9" ht="14.25" customHeight="1">
      <c r="A9" s="500">
        <v>2.0</v>
      </c>
      <c r="B9" s="501" t="s">
        <v>1885</v>
      </c>
      <c r="C9" s="500"/>
      <c r="D9" s="500"/>
      <c r="E9" s="508"/>
      <c r="F9" s="508"/>
      <c r="G9" s="499"/>
      <c r="H9" s="499"/>
      <c r="I9" s="499"/>
      <c r="J9" s="499"/>
      <c r="K9" s="499"/>
      <c r="L9" s="499"/>
      <c r="M9" s="499"/>
      <c r="N9" s="499"/>
      <c r="O9" s="499"/>
      <c r="P9" s="499"/>
      <c r="Q9" s="499"/>
      <c r="R9" s="499"/>
      <c r="S9" s="499"/>
      <c r="T9" s="499"/>
      <c r="U9" s="499"/>
      <c r="V9" s="499"/>
      <c r="W9" s="499"/>
      <c r="X9" s="499"/>
      <c r="Y9" s="499"/>
      <c r="Z9" s="499"/>
    </row>
    <row r="10" ht="14.25" customHeight="1">
      <c r="A10" s="499"/>
      <c r="B10" s="504" t="s">
        <v>1481</v>
      </c>
      <c r="C10" s="499" t="s">
        <v>1886</v>
      </c>
      <c r="D10" s="505">
        <f>+'CANTI MOV-TIERRA+PLACA PTAR'!K13+'CANTI MOV-TIERRA+PLACA PTAR'!K14</f>
        <v>77.175</v>
      </c>
      <c r="E10" s="506">
        <v>903610.1</v>
      </c>
      <c r="F10" s="507">
        <f>+D10*E10</f>
        <v>69736109.47</v>
      </c>
      <c r="G10" s="499"/>
      <c r="H10" s="499"/>
      <c r="I10" s="499"/>
      <c r="J10" s="499"/>
      <c r="K10" s="499"/>
      <c r="L10" s="499"/>
      <c r="M10" s="499"/>
      <c r="N10" s="499"/>
      <c r="O10" s="499"/>
      <c r="P10" s="499"/>
      <c r="Q10" s="499"/>
      <c r="R10" s="499"/>
      <c r="S10" s="499"/>
      <c r="T10" s="499"/>
      <c r="U10" s="499"/>
      <c r="V10" s="499"/>
      <c r="W10" s="499"/>
      <c r="X10" s="499"/>
      <c r="Y10" s="499"/>
      <c r="Z10" s="499"/>
    </row>
    <row r="11" ht="14.25" customHeight="1">
      <c r="A11" s="499"/>
      <c r="B11" s="503"/>
      <c r="C11" s="499"/>
      <c r="D11" s="499"/>
      <c r="E11" s="507"/>
      <c r="F11" s="507"/>
      <c r="G11" s="499"/>
      <c r="H11" s="499"/>
      <c r="I11" s="499"/>
      <c r="J11" s="499"/>
      <c r="K11" s="499"/>
      <c r="L11" s="499"/>
      <c r="M11" s="499"/>
      <c r="N11" s="499"/>
      <c r="O11" s="499"/>
      <c r="P11" s="499"/>
      <c r="Q11" s="499"/>
      <c r="R11" s="499"/>
      <c r="S11" s="499"/>
      <c r="T11" s="499"/>
      <c r="U11" s="499"/>
      <c r="V11" s="499"/>
      <c r="W11" s="499"/>
      <c r="X11" s="499"/>
      <c r="Y11" s="499"/>
      <c r="Z11" s="499"/>
    </row>
    <row r="12" ht="14.25" customHeight="1">
      <c r="A12" s="500">
        <v>4.0</v>
      </c>
      <c r="B12" s="501" t="s">
        <v>1887</v>
      </c>
      <c r="C12" s="500"/>
      <c r="D12" s="500"/>
      <c r="E12" s="508"/>
      <c r="F12" s="508"/>
      <c r="G12" s="499"/>
      <c r="H12" s="499"/>
      <c r="I12" s="499"/>
      <c r="J12" s="499"/>
      <c r="K12" s="499"/>
      <c r="L12" s="499"/>
      <c r="M12" s="499"/>
      <c r="N12" s="499"/>
      <c r="O12" s="499"/>
      <c r="P12" s="499"/>
      <c r="Q12" s="499"/>
      <c r="R12" s="499"/>
      <c r="S12" s="499"/>
      <c r="T12" s="499"/>
      <c r="U12" s="499"/>
      <c r="V12" s="499"/>
      <c r="W12" s="499"/>
      <c r="X12" s="499"/>
      <c r="Y12" s="499"/>
      <c r="Z12" s="499"/>
    </row>
    <row r="13" ht="14.25" customHeight="1">
      <c r="A13" s="499">
        <v>4.1</v>
      </c>
      <c r="B13" s="503" t="s">
        <v>1888</v>
      </c>
      <c r="C13" s="499"/>
      <c r="D13" s="499"/>
      <c r="E13" s="507"/>
      <c r="F13" s="507"/>
      <c r="G13" s="499"/>
      <c r="H13" s="499"/>
      <c r="I13" s="499"/>
      <c r="J13" s="499"/>
      <c r="K13" s="499"/>
      <c r="L13" s="499"/>
      <c r="M13" s="499"/>
      <c r="N13" s="499"/>
      <c r="O13" s="499"/>
      <c r="P13" s="499"/>
      <c r="Q13" s="499"/>
      <c r="R13" s="499"/>
      <c r="S13" s="499"/>
      <c r="T13" s="499"/>
      <c r="U13" s="499"/>
      <c r="V13" s="499"/>
      <c r="W13" s="499"/>
      <c r="X13" s="499"/>
      <c r="Y13" s="499"/>
      <c r="Z13" s="499"/>
    </row>
    <row r="14" ht="14.25" customHeight="1">
      <c r="A14" s="499"/>
      <c r="B14" s="504" t="s">
        <v>1485</v>
      </c>
      <c r="C14" s="499" t="s">
        <v>1889</v>
      </c>
      <c r="D14" s="499">
        <f>(10*6+2.5*10)*0.2</f>
        <v>17</v>
      </c>
      <c r="E14" s="507">
        <f>+E10*1.2</f>
        <v>1084332.12</v>
      </c>
      <c r="F14" s="507">
        <f>+D14*E14</f>
        <v>18433646.04</v>
      </c>
      <c r="G14" s="499"/>
      <c r="H14" s="499"/>
      <c r="I14" s="499"/>
      <c r="J14" s="499"/>
      <c r="K14" s="499"/>
      <c r="L14" s="499"/>
      <c r="M14" s="499"/>
      <c r="N14" s="499"/>
      <c r="O14" s="499"/>
      <c r="P14" s="499"/>
      <c r="Q14" s="499"/>
      <c r="R14" s="499"/>
      <c r="S14" s="499"/>
      <c r="T14" s="499"/>
      <c r="U14" s="499"/>
      <c r="V14" s="499"/>
      <c r="W14" s="499"/>
      <c r="X14" s="499"/>
      <c r="Y14" s="499"/>
      <c r="Z14" s="499"/>
    </row>
    <row r="15" ht="14.25" customHeight="1">
      <c r="A15" s="499">
        <v>4.3</v>
      </c>
      <c r="B15" s="503" t="s">
        <v>1890</v>
      </c>
      <c r="C15" s="499"/>
      <c r="D15" s="499"/>
      <c r="E15" s="507"/>
      <c r="F15" s="507"/>
      <c r="G15" s="499"/>
      <c r="H15" s="499"/>
      <c r="I15" s="499"/>
      <c r="J15" s="499"/>
      <c r="K15" s="499"/>
      <c r="L15" s="499"/>
      <c r="M15" s="499"/>
      <c r="N15" s="499"/>
      <c r="O15" s="499"/>
      <c r="P15" s="499"/>
      <c r="Q15" s="499"/>
      <c r="R15" s="499"/>
      <c r="S15" s="499"/>
      <c r="T15" s="499"/>
      <c r="U15" s="499"/>
      <c r="V15" s="499"/>
      <c r="W15" s="499"/>
      <c r="X15" s="499"/>
      <c r="Y15" s="499"/>
      <c r="Z15" s="499"/>
    </row>
    <row r="16" ht="14.25" customHeight="1">
      <c r="A16" s="499"/>
      <c r="B16" s="504" t="s">
        <v>1487</v>
      </c>
      <c r="C16" s="499" t="s">
        <v>635</v>
      </c>
      <c r="D16" s="499">
        <f>15*2+30*2</f>
        <v>90</v>
      </c>
      <c r="E16" s="507">
        <v>49997.24</v>
      </c>
      <c r="F16" s="507">
        <f>+D16*E16</f>
        <v>4499751.6</v>
      </c>
      <c r="G16" s="499"/>
      <c r="H16" s="499"/>
      <c r="I16" s="499"/>
      <c r="J16" s="499"/>
      <c r="K16" s="499"/>
      <c r="L16" s="499"/>
      <c r="M16" s="499"/>
      <c r="N16" s="499"/>
      <c r="O16" s="499"/>
      <c r="P16" s="499"/>
      <c r="Q16" s="499"/>
      <c r="R16" s="499"/>
      <c r="S16" s="499"/>
      <c r="T16" s="499"/>
      <c r="U16" s="499"/>
      <c r="V16" s="499"/>
      <c r="W16" s="499"/>
      <c r="X16" s="499"/>
      <c r="Y16" s="499"/>
      <c r="Z16" s="499"/>
    </row>
    <row r="17" ht="14.25" customHeight="1">
      <c r="A17" s="499">
        <v>4.4</v>
      </c>
      <c r="B17" s="503" t="s">
        <v>1891</v>
      </c>
      <c r="C17" s="499"/>
      <c r="D17" s="499"/>
      <c r="E17" s="507"/>
      <c r="F17" s="507"/>
      <c r="G17" s="499"/>
      <c r="H17" s="499"/>
      <c r="I17" s="499"/>
      <c r="J17" s="499"/>
      <c r="K17" s="499"/>
      <c r="L17" s="499"/>
      <c r="M17" s="499"/>
      <c r="N17" s="499"/>
      <c r="O17" s="499"/>
      <c r="P17" s="499"/>
      <c r="Q17" s="499"/>
      <c r="R17" s="499"/>
      <c r="S17" s="499"/>
      <c r="T17" s="499"/>
      <c r="U17" s="499"/>
      <c r="V17" s="499"/>
      <c r="W17" s="499"/>
      <c r="X17" s="499"/>
      <c r="Y17" s="499"/>
      <c r="Z17" s="499"/>
    </row>
    <row r="18" ht="14.25" customHeight="1">
      <c r="A18" s="499"/>
      <c r="B18" s="504" t="s">
        <v>1489</v>
      </c>
      <c r="C18" s="499" t="s">
        <v>1892</v>
      </c>
      <c r="D18" s="499">
        <v>20.0</v>
      </c>
      <c r="E18" s="507">
        <v>18425.42</v>
      </c>
      <c r="F18" s="507">
        <f>+D18*E18</f>
        <v>368508.4</v>
      </c>
      <c r="G18" s="499"/>
      <c r="H18" s="499"/>
      <c r="I18" s="499"/>
      <c r="J18" s="499"/>
      <c r="K18" s="499"/>
      <c r="L18" s="499"/>
      <c r="M18" s="499"/>
      <c r="N18" s="499"/>
      <c r="O18" s="499"/>
      <c r="P18" s="499"/>
      <c r="Q18" s="499"/>
      <c r="R18" s="499"/>
      <c r="S18" s="499"/>
      <c r="T18" s="499"/>
      <c r="U18" s="499"/>
      <c r="V18" s="499"/>
      <c r="W18" s="499"/>
      <c r="X18" s="499"/>
      <c r="Y18" s="499"/>
      <c r="Z18" s="499"/>
    </row>
    <row r="19" ht="14.25" customHeight="1">
      <c r="A19" s="499">
        <v>4.5</v>
      </c>
      <c r="B19" s="503" t="s">
        <v>1893</v>
      </c>
      <c r="C19" s="499"/>
      <c r="D19" s="499"/>
      <c r="E19" s="499"/>
      <c r="F19" s="499"/>
      <c r="G19" s="499"/>
      <c r="H19" s="499"/>
      <c r="I19" s="499"/>
      <c r="J19" s="499"/>
      <c r="K19" s="499"/>
      <c r="L19" s="499"/>
      <c r="M19" s="499"/>
      <c r="N19" s="499"/>
      <c r="O19" s="499"/>
      <c r="P19" s="499"/>
      <c r="Q19" s="499"/>
      <c r="R19" s="499"/>
      <c r="S19" s="499"/>
      <c r="T19" s="499"/>
      <c r="U19" s="499"/>
      <c r="V19" s="499"/>
      <c r="W19" s="499"/>
      <c r="X19" s="499"/>
      <c r="Y19" s="499"/>
      <c r="Z19" s="499"/>
    </row>
    <row r="20" ht="14.25" customHeight="1">
      <c r="A20" s="499"/>
      <c r="B20" s="504" t="s">
        <v>1491</v>
      </c>
      <c r="C20" s="499" t="s">
        <v>1894</v>
      </c>
      <c r="D20" s="499">
        <v>200.0</v>
      </c>
      <c r="E20" s="507">
        <v>25205.48</v>
      </c>
      <c r="F20" s="507">
        <f>+D20*E20</f>
        <v>5041096</v>
      </c>
      <c r="G20" s="499"/>
      <c r="H20" s="499"/>
      <c r="I20" s="499"/>
      <c r="J20" s="499"/>
      <c r="K20" s="499"/>
      <c r="L20" s="499"/>
      <c r="M20" s="499"/>
      <c r="N20" s="499"/>
      <c r="O20" s="499"/>
      <c r="P20" s="499"/>
      <c r="Q20" s="499"/>
      <c r="R20" s="499"/>
      <c r="S20" s="499"/>
      <c r="T20" s="499"/>
      <c r="U20" s="499"/>
      <c r="V20" s="499"/>
      <c r="W20" s="499"/>
      <c r="X20" s="499"/>
      <c r="Y20" s="499"/>
      <c r="Z20" s="499"/>
    </row>
    <row r="21" ht="14.25" customHeight="1">
      <c r="A21" s="499">
        <v>4.6</v>
      </c>
      <c r="B21" s="503" t="s">
        <v>1895</v>
      </c>
      <c r="C21" s="499"/>
      <c r="D21" s="499"/>
      <c r="E21" s="507"/>
      <c r="F21" s="507"/>
      <c r="G21" s="499"/>
      <c r="H21" s="499"/>
      <c r="I21" s="499"/>
      <c r="J21" s="499"/>
      <c r="K21" s="499"/>
      <c r="L21" s="499"/>
      <c r="M21" s="499"/>
      <c r="N21" s="499"/>
      <c r="O21" s="499"/>
      <c r="P21" s="499"/>
      <c r="Q21" s="499"/>
      <c r="R21" s="499"/>
      <c r="S21" s="499"/>
      <c r="T21" s="499"/>
      <c r="U21" s="499"/>
      <c r="V21" s="499"/>
      <c r="W21" s="499"/>
      <c r="X21" s="499"/>
      <c r="Y21" s="499"/>
      <c r="Z21" s="499"/>
    </row>
    <row r="22" ht="14.25" customHeight="1">
      <c r="A22" s="499"/>
      <c r="B22" s="504" t="s">
        <v>1493</v>
      </c>
      <c r="C22" s="499" t="s">
        <v>1892</v>
      </c>
      <c r="D22" s="499">
        <v>50.0</v>
      </c>
      <c r="E22" s="507">
        <v>25205.48</v>
      </c>
      <c r="F22" s="507">
        <f>+D22*E22</f>
        <v>1260274</v>
      </c>
      <c r="G22" s="499"/>
      <c r="H22" s="499"/>
      <c r="I22" s="499"/>
      <c r="J22" s="499"/>
      <c r="K22" s="499"/>
      <c r="L22" s="499"/>
      <c r="M22" s="499"/>
      <c r="N22" s="499"/>
      <c r="O22" s="499"/>
      <c r="P22" s="499"/>
      <c r="Q22" s="499"/>
      <c r="R22" s="499"/>
      <c r="S22" s="499"/>
      <c r="T22" s="499"/>
      <c r="U22" s="499"/>
      <c r="V22" s="499"/>
      <c r="W22" s="499"/>
      <c r="X22" s="499"/>
      <c r="Y22" s="499"/>
      <c r="Z22" s="499"/>
    </row>
    <row r="23" ht="14.25" customHeight="1">
      <c r="A23" s="499"/>
      <c r="B23" s="503"/>
      <c r="C23" s="499"/>
      <c r="D23" s="499"/>
      <c r="E23" s="507"/>
      <c r="F23" s="507"/>
      <c r="G23" s="499"/>
      <c r="H23" s="499"/>
      <c r="I23" s="499"/>
      <c r="J23" s="499"/>
      <c r="K23" s="499"/>
      <c r="L23" s="499"/>
      <c r="M23" s="499"/>
      <c r="N23" s="499"/>
      <c r="O23" s="499"/>
      <c r="P23" s="499"/>
      <c r="Q23" s="499"/>
      <c r="R23" s="499"/>
      <c r="S23" s="499"/>
      <c r="T23" s="499"/>
      <c r="U23" s="499"/>
      <c r="V23" s="499"/>
      <c r="W23" s="499"/>
      <c r="X23" s="499"/>
      <c r="Y23" s="499"/>
      <c r="Z23" s="499"/>
    </row>
    <row r="24" ht="14.25" customHeight="1">
      <c r="A24" s="500">
        <v>5.0</v>
      </c>
      <c r="B24" s="501" t="s">
        <v>1896</v>
      </c>
      <c r="C24" s="500"/>
      <c r="D24" s="500"/>
      <c r="E24" s="508"/>
      <c r="F24" s="508"/>
      <c r="G24" s="499"/>
      <c r="H24" s="499"/>
      <c r="I24" s="499"/>
      <c r="J24" s="499"/>
      <c r="K24" s="499"/>
      <c r="L24" s="499"/>
      <c r="M24" s="499"/>
      <c r="N24" s="499"/>
      <c r="O24" s="499"/>
      <c r="P24" s="499"/>
      <c r="Q24" s="499"/>
      <c r="R24" s="499"/>
      <c r="S24" s="499"/>
      <c r="T24" s="499"/>
      <c r="U24" s="499"/>
      <c r="V24" s="499"/>
      <c r="W24" s="499"/>
      <c r="X24" s="499"/>
      <c r="Y24" s="499"/>
      <c r="Z24" s="499"/>
    </row>
    <row r="25" ht="14.25" customHeight="1">
      <c r="A25" s="499">
        <v>5.1</v>
      </c>
      <c r="B25" s="503" t="s">
        <v>1897</v>
      </c>
      <c r="C25" s="499"/>
      <c r="D25" s="499"/>
      <c r="E25" s="507"/>
      <c r="F25" s="507"/>
      <c r="G25" s="499"/>
      <c r="H25" s="499"/>
      <c r="I25" s="499"/>
      <c r="J25" s="499"/>
      <c r="K25" s="499"/>
      <c r="L25" s="499"/>
      <c r="M25" s="499"/>
      <c r="N25" s="499"/>
      <c r="O25" s="499"/>
      <c r="P25" s="499"/>
      <c r="Q25" s="499"/>
      <c r="R25" s="499"/>
      <c r="S25" s="499"/>
      <c r="T25" s="499"/>
      <c r="U25" s="499"/>
      <c r="V25" s="499"/>
      <c r="W25" s="499"/>
      <c r="X25" s="499"/>
      <c r="Y25" s="499"/>
      <c r="Z25" s="499"/>
    </row>
    <row r="26" ht="14.25" customHeight="1">
      <c r="A26" s="499"/>
      <c r="B26" s="504" t="s">
        <v>1495</v>
      </c>
      <c r="C26" s="499" t="s">
        <v>1898</v>
      </c>
      <c r="D26" s="505">
        <f>+D5</f>
        <v>606.002</v>
      </c>
      <c r="E26" s="507">
        <v>14550.3</v>
      </c>
      <c r="F26" s="507">
        <f>+D26*E26</f>
        <v>8817510.901</v>
      </c>
      <c r="G26" s="499"/>
      <c r="H26" s="499"/>
      <c r="I26" s="499"/>
      <c r="J26" s="499"/>
      <c r="K26" s="499"/>
      <c r="L26" s="499"/>
      <c r="M26" s="499"/>
      <c r="N26" s="499"/>
      <c r="O26" s="499"/>
      <c r="P26" s="499"/>
      <c r="Q26" s="499"/>
      <c r="R26" s="499"/>
      <c r="S26" s="499"/>
      <c r="T26" s="499"/>
      <c r="U26" s="499"/>
      <c r="V26" s="499"/>
      <c r="W26" s="499"/>
      <c r="X26" s="499"/>
      <c r="Y26" s="499"/>
      <c r="Z26" s="499"/>
    </row>
    <row r="27" ht="14.25" customHeight="1">
      <c r="A27" s="499">
        <v>5.2</v>
      </c>
      <c r="B27" s="503" t="s">
        <v>1899</v>
      </c>
      <c r="C27" s="499"/>
      <c r="D27" s="499"/>
      <c r="E27" s="507"/>
      <c r="F27" s="507"/>
      <c r="G27" s="499"/>
      <c r="H27" s="499"/>
      <c r="I27" s="499"/>
      <c r="J27" s="499"/>
      <c r="K27" s="499"/>
      <c r="L27" s="499"/>
      <c r="M27" s="499"/>
      <c r="N27" s="499"/>
      <c r="O27" s="499"/>
      <c r="P27" s="499"/>
      <c r="Q27" s="499"/>
      <c r="R27" s="499"/>
      <c r="S27" s="499"/>
      <c r="T27" s="499"/>
      <c r="U27" s="499"/>
      <c r="V27" s="499"/>
      <c r="W27" s="499"/>
      <c r="X27" s="499"/>
      <c r="Y27" s="499"/>
      <c r="Z27" s="499"/>
    </row>
    <row r="28" ht="14.25" customHeight="1">
      <c r="A28" s="499"/>
      <c r="B28" s="504" t="s">
        <v>1497</v>
      </c>
      <c r="C28" s="499" t="s">
        <v>1900</v>
      </c>
      <c r="D28" s="505">
        <v>400.0</v>
      </c>
      <c r="E28" s="507">
        <v>21102.51</v>
      </c>
      <c r="F28" s="507">
        <f>+D28*E28</f>
        <v>8441004</v>
      </c>
      <c r="G28" s="499"/>
      <c r="H28" s="499"/>
      <c r="I28" s="499"/>
      <c r="J28" s="499"/>
      <c r="K28" s="499"/>
      <c r="L28" s="499"/>
      <c r="M28" s="499"/>
      <c r="N28" s="499"/>
      <c r="O28" s="499"/>
      <c r="P28" s="499"/>
      <c r="Q28" s="499"/>
      <c r="R28" s="499"/>
      <c r="S28" s="499"/>
      <c r="T28" s="499"/>
      <c r="U28" s="499"/>
      <c r="V28" s="499"/>
      <c r="W28" s="499"/>
      <c r="X28" s="499"/>
      <c r="Y28" s="499"/>
      <c r="Z28" s="499"/>
    </row>
    <row r="29" ht="14.25" customHeight="1">
      <c r="A29" s="499">
        <v>5.3</v>
      </c>
      <c r="B29" s="503" t="s">
        <v>1901</v>
      </c>
      <c r="C29" s="499"/>
      <c r="D29" s="499"/>
      <c r="E29" s="507"/>
      <c r="F29" s="507"/>
      <c r="G29" s="499"/>
      <c r="H29" s="499"/>
      <c r="I29" s="499"/>
      <c r="J29" s="499"/>
      <c r="K29" s="499"/>
      <c r="L29" s="499"/>
      <c r="M29" s="499"/>
      <c r="N29" s="499"/>
      <c r="O29" s="499"/>
      <c r="P29" s="499"/>
      <c r="Q29" s="499"/>
      <c r="R29" s="499"/>
      <c r="S29" s="499"/>
      <c r="T29" s="499"/>
      <c r="U29" s="499"/>
      <c r="V29" s="499"/>
      <c r="W29" s="499"/>
      <c r="X29" s="499"/>
      <c r="Y29" s="499"/>
      <c r="Z29" s="499"/>
    </row>
    <row r="30" ht="14.25" customHeight="1">
      <c r="A30" s="499"/>
      <c r="B30" s="504" t="s">
        <v>1501</v>
      </c>
      <c r="C30" s="499" t="s">
        <v>1502</v>
      </c>
      <c r="D30" s="499">
        <v>1.0</v>
      </c>
      <c r="E30" s="507">
        <v>3000000.0</v>
      </c>
      <c r="F30" s="507">
        <f>+D30*E30</f>
        <v>3000000</v>
      </c>
      <c r="G30" s="499"/>
      <c r="H30" s="499"/>
      <c r="I30" s="499"/>
      <c r="J30" s="499"/>
      <c r="K30" s="499"/>
      <c r="L30" s="499"/>
      <c r="M30" s="499"/>
      <c r="N30" s="499"/>
      <c r="O30" s="499"/>
      <c r="P30" s="499"/>
      <c r="Q30" s="499"/>
      <c r="R30" s="499"/>
      <c r="S30" s="499"/>
      <c r="T30" s="499"/>
      <c r="U30" s="499"/>
      <c r="V30" s="499"/>
      <c r="W30" s="499"/>
      <c r="X30" s="499"/>
      <c r="Y30" s="499"/>
      <c r="Z30" s="499"/>
    </row>
    <row r="31" ht="14.25" customHeight="1">
      <c r="A31" s="499">
        <v>5.4</v>
      </c>
      <c r="B31" s="503" t="s">
        <v>1902</v>
      </c>
      <c r="C31" s="499"/>
      <c r="D31" s="499"/>
      <c r="E31" s="507"/>
      <c r="F31" s="507"/>
      <c r="G31" s="499"/>
      <c r="H31" s="499"/>
      <c r="I31" s="499"/>
      <c r="J31" s="499"/>
      <c r="K31" s="499"/>
      <c r="L31" s="499"/>
      <c r="M31" s="499"/>
      <c r="N31" s="499"/>
      <c r="O31" s="499"/>
      <c r="P31" s="499"/>
      <c r="Q31" s="499"/>
      <c r="R31" s="499"/>
      <c r="S31" s="499"/>
      <c r="T31" s="499"/>
      <c r="U31" s="499"/>
      <c r="V31" s="499"/>
      <c r="W31" s="499"/>
      <c r="X31" s="499"/>
      <c r="Y31" s="499"/>
      <c r="Z31" s="499"/>
    </row>
    <row r="32" ht="14.25" customHeight="1">
      <c r="A32" s="499"/>
      <c r="B32" s="504" t="s">
        <v>1499</v>
      </c>
      <c r="C32" s="499" t="s">
        <v>635</v>
      </c>
      <c r="D32" s="499">
        <v>50.0</v>
      </c>
      <c r="E32" s="506">
        <v>79644.72</v>
      </c>
      <c r="F32" s="507">
        <f>+D32*E32</f>
        <v>3982236</v>
      </c>
      <c r="G32" s="499"/>
      <c r="H32" s="499"/>
      <c r="I32" s="499"/>
      <c r="J32" s="499"/>
      <c r="K32" s="499"/>
      <c r="L32" s="499"/>
      <c r="M32" s="499"/>
      <c r="N32" s="499"/>
      <c r="O32" s="499"/>
      <c r="P32" s="499"/>
      <c r="Q32" s="499"/>
      <c r="R32" s="499"/>
      <c r="S32" s="499"/>
      <c r="T32" s="499"/>
      <c r="U32" s="499"/>
      <c r="V32" s="499"/>
      <c r="W32" s="499"/>
      <c r="X32" s="499"/>
      <c r="Y32" s="499"/>
      <c r="Z32" s="499"/>
    </row>
    <row r="33" ht="14.25" customHeight="1">
      <c r="A33" s="499">
        <v>5.5</v>
      </c>
      <c r="B33" s="503" t="s">
        <v>1903</v>
      </c>
      <c r="C33" s="499"/>
      <c r="D33" s="499"/>
      <c r="E33" s="507"/>
      <c r="F33" s="507"/>
      <c r="G33" s="499"/>
      <c r="H33" s="499"/>
      <c r="I33" s="499"/>
      <c r="J33" s="499"/>
      <c r="K33" s="499"/>
      <c r="L33" s="499"/>
      <c r="M33" s="499"/>
      <c r="N33" s="499"/>
      <c r="O33" s="499"/>
      <c r="P33" s="499"/>
      <c r="Q33" s="499"/>
      <c r="R33" s="499"/>
      <c r="S33" s="499"/>
      <c r="T33" s="499"/>
      <c r="U33" s="499"/>
      <c r="V33" s="499"/>
      <c r="W33" s="499"/>
      <c r="X33" s="499"/>
      <c r="Y33" s="499"/>
      <c r="Z33" s="499"/>
    </row>
    <row r="34" ht="14.25" customHeight="1">
      <c r="A34" s="499"/>
      <c r="B34" s="504" t="s">
        <v>1501</v>
      </c>
      <c r="C34" s="499" t="s">
        <v>1502</v>
      </c>
      <c r="D34" s="499">
        <v>1.0</v>
      </c>
      <c r="E34" s="507">
        <v>1.0E7</v>
      </c>
      <c r="F34" s="507">
        <f>+D34*E34</f>
        <v>10000000</v>
      </c>
      <c r="G34" s="499"/>
      <c r="H34" s="499"/>
      <c r="I34" s="499"/>
      <c r="J34" s="499"/>
      <c r="K34" s="499"/>
      <c r="L34" s="499"/>
      <c r="M34" s="499"/>
      <c r="N34" s="499"/>
      <c r="O34" s="499"/>
      <c r="P34" s="499"/>
      <c r="Q34" s="499"/>
      <c r="R34" s="499"/>
      <c r="S34" s="499"/>
      <c r="T34" s="499"/>
      <c r="U34" s="499"/>
      <c r="V34" s="499"/>
      <c r="W34" s="499"/>
      <c r="X34" s="499"/>
      <c r="Y34" s="499"/>
      <c r="Z34" s="499"/>
    </row>
    <row r="35" ht="14.25" customHeight="1">
      <c r="A35" s="509"/>
      <c r="B35" s="510"/>
      <c r="C35" s="509"/>
      <c r="D35" s="509"/>
      <c r="E35" s="511"/>
      <c r="F35" s="511"/>
      <c r="G35" s="499"/>
      <c r="H35" s="499"/>
      <c r="I35" s="499"/>
      <c r="J35" s="499"/>
      <c r="K35" s="499"/>
      <c r="L35" s="499"/>
      <c r="M35" s="499"/>
      <c r="N35" s="499"/>
      <c r="O35" s="499"/>
      <c r="P35" s="499"/>
      <c r="Q35" s="499"/>
      <c r="R35" s="499"/>
      <c r="S35" s="499"/>
      <c r="T35" s="499"/>
      <c r="U35" s="499"/>
      <c r="V35" s="499"/>
      <c r="W35" s="499"/>
      <c r="X35" s="499"/>
      <c r="Y35" s="499"/>
      <c r="Z35" s="499"/>
    </row>
    <row r="36" ht="14.25" customHeight="1">
      <c r="A36" s="499"/>
      <c r="B36" s="503"/>
      <c r="C36" s="499"/>
      <c r="D36" s="499"/>
      <c r="E36" s="507"/>
      <c r="F36" s="507"/>
      <c r="G36" s="499"/>
      <c r="H36" s="499"/>
      <c r="I36" s="499"/>
      <c r="J36" s="499"/>
      <c r="K36" s="499"/>
      <c r="L36" s="499"/>
      <c r="M36" s="499"/>
      <c r="N36" s="499"/>
      <c r="O36" s="499"/>
      <c r="P36" s="499"/>
      <c r="Q36" s="499"/>
      <c r="R36" s="499"/>
      <c r="S36" s="499"/>
      <c r="T36" s="499"/>
      <c r="U36" s="499"/>
      <c r="V36" s="499"/>
      <c r="W36" s="499"/>
      <c r="X36" s="499"/>
      <c r="Y36" s="499"/>
      <c r="Z36" s="499"/>
    </row>
    <row r="37" ht="14.25" customHeight="1">
      <c r="A37" s="501" t="s">
        <v>1904</v>
      </c>
      <c r="B37" s="501"/>
      <c r="C37" s="500" t="s">
        <v>1905</v>
      </c>
      <c r="E37" s="508"/>
      <c r="F37" s="508">
        <f>+SUM(F3:F35)</f>
        <v>167353932.9</v>
      </c>
      <c r="G37" s="499"/>
      <c r="H37" s="499"/>
      <c r="I37" s="499"/>
      <c r="J37" s="499"/>
      <c r="K37" s="499"/>
      <c r="L37" s="499"/>
      <c r="M37" s="499"/>
      <c r="N37" s="499"/>
      <c r="O37" s="499"/>
      <c r="P37" s="499"/>
      <c r="Q37" s="499"/>
      <c r="R37" s="499"/>
      <c r="S37" s="499"/>
      <c r="T37" s="499"/>
      <c r="U37" s="499"/>
      <c r="V37" s="499"/>
      <c r="W37" s="499"/>
      <c r="X37" s="499"/>
      <c r="Y37" s="499"/>
      <c r="Z37" s="499"/>
    </row>
    <row r="38" ht="14.25" customHeight="1">
      <c r="A38" s="501"/>
      <c r="B38" s="501"/>
      <c r="C38" s="500"/>
      <c r="D38" s="500"/>
      <c r="E38" s="508"/>
      <c r="F38" s="508"/>
      <c r="G38" s="499"/>
      <c r="H38" s="499"/>
      <c r="I38" s="499"/>
      <c r="J38" s="499"/>
      <c r="K38" s="499"/>
      <c r="L38" s="499"/>
      <c r="M38" s="499"/>
      <c r="N38" s="499"/>
      <c r="O38" s="499"/>
      <c r="P38" s="499"/>
      <c r="Q38" s="499"/>
      <c r="R38" s="499"/>
      <c r="S38" s="499"/>
      <c r="T38" s="499"/>
      <c r="U38" s="499"/>
      <c r="V38" s="499"/>
      <c r="W38" s="499"/>
      <c r="X38" s="499"/>
      <c r="Y38" s="499"/>
      <c r="Z38" s="499"/>
    </row>
    <row r="39" ht="14.25" customHeight="1">
      <c r="A39" s="501" t="s">
        <v>1668</v>
      </c>
      <c r="B39" s="501"/>
      <c r="C39" s="500" t="s">
        <v>1906</v>
      </c>
      <c r="E39" s="512">
        <v>0.1</v>
      </c>
      <c r="F39" s="508">
        <f>+F37*E39</f>
        <v>16735393.29</v>
      </c>
      <c r="G39" s="499"/>
      <c r="H39" s="499"/>
      <c r="I39" s="499"/>
      <c r="J39" s="499"/>
      <c r="K39" s="499"/>
      <c r="L39" s="499"/>
      <c r="M39" s="499"/>
      <c r="N39" s="499"/>
      <c r="O39" s="499"/>
      <c r="P39" s="499"/>
      <c r="Q39" s="499"/>
      <c r="R39" s="499"/>
      <c r="S39" s="499"/>
      <c r="T39" s="499"/>
      <c r="U39" s="499"/>
      <c r="V39" s="499"/>
      <c r="W39" s="499"/>
      <c r="X39" s="499"/>
      <c r="Y39" s="499"/>
      <c r="Z39" s="499"/>
    </row>
    <row r="40" ht="14.25" customHeight="1">
      <c r="A40" s="501" t="s">
        <v>1648</v>
      </c>
      <c r="B40" s="501"/>
      <c r="C40" s="500" t="s">
        <v>1907</v>
      </c>
      <c r="E40" s="512">
        <v>0.3</v>
      </c>
      <c r="F40" s="508">
        <f>+F37*E40</f>
        <v>50206179.87</v>
      </c>
      <c r="G40" s="499"/>
      <c r="H40" s="499"/>
      <c r="I40" s="499"/>
      <c r="J40" s="499"/>
      <c r="K40" s="499"/>
      <c r="L40" s="499"/>
      <c r="M40" s="499"/>
      <c r="N40" s="499"/>
      <c r="O40" s="499"/>
      <c r="P40" s="499"/>
      <c r="Q40" s="499"/>
      <c r="R40" s="499"/>
      <c r="S40" s="499"/>
      <c r="T40" s="499"/>
      <c r="U40" s="499"/>
      <c r="V40" s="499"/>
      <c r="W40" s="499"/>
      <c r="X40" s="499"/>
      <c r="Y40" s="499"/>
      <c r="Z40" s="499"/>
    </row>
    <row r="41" ht="14.25" customHeight="1">
      <c r="A41" s="501" t="s">
        <v>1908</v>
      </c>
      <c r="B41" s="501"/>
      <c r="C41" s="500" t="s">
        <v>1909</v>
      </c>
      <c r="E41" s="512">
        <v>0.1</v>
      </c>
      <c r="F41" s="508">
        <f>+F37*E41</f>
        <v>16735393.29</v>
      </c>
      <c r="G41" s="499"/>
      <c r="H41" s="499"/>
      <c r="I41" s="499"/>
      <c r="J41" s="499"/>
      <c r="K41" s="499"/>
      <c r="L41" s="499"/>
      <c r="M41" s="499"/>
      <c r="N41" s="499"/>
      <c r="O41" s="499"/>
      <c r="P41" s="499"/>
      <c r="Q41" s="499"/>
      <c r="R41" s="499"/>
      <c r="S41" s="499"/>
      <c r="T41" s="499"/>
      <c r="U41" s="499"/>
      <c r="V41" s="499"/>
      <c r="W41" s="499"/>
      <c r="X41" s="499"/>
      <c r="Y41" s="499"/>
      <c r="Z41" s="499"/>
    </row>
    <row r="42" ht="14.25" customHeight="1">
      <c r="A42" s="501"/>
      <c r="B42" s="501"/>
      <c r="C42" s="500"/>
      <c r="D42" s="500"/>
      <c r="E42" s="512"/>
      <c r="F42" s="508"/>
      <c r="G42" s="499"/>
      <c r="H42" s="499"/>
      <c r="I42" s="499"/>
      <c r="J42" s="499"/>
      <c r="K42" s="499"/>
      <c r="L42" s="499"/>
      <c r="M42" s="499"/>
      <c r="N42" s="499"/>
      <c r="O42" s="499"/>
      <c r="P42" s="499"/>
      <c r="Q42" s="499"/>
      <c r="R42" s="499"/>
      <c r="S42" s="499"/>
      <c r="T42" s="499"/>
      <c r="U42" s="499"/>
      <c r="V42" s="499"/>
      <c r="W42" s="499"/>
      <c r="X42" s="499"/>
      <c r="Y42" s="499"/>
      <c r="Z42" s="499"/>
    </row>
    <row r="43" ht="14.25" customHeight="1">
      <c r="A43" s="501" t="s">
        <v>1910</v>
      </c>
      <c r="B43" s="501"/>
      <c r="C43" s="500" t="s">
        <v>1911</v>
      </c>
      <c r="E43" s="508"/>
      <c r="F43" s="508">
        <f>+SUM(F37:F41)</f>
        <v>251030899.4</v>
      </c>
      <c r="G43" s="499"/>
      <c r="H43" s="499"/>
      <c r="I43" s="499"/>
      <c r="J43" s="499"/>
      <c r="K43" s="499"/>
      <c r="L43" s="499"/>
      <c r="M43" s="499"/>
      <c r="N43" s="499"/>
      <c r="O43" s="499"/>
      <c r="P43" s="499"/>
      <c r="Q43" s="499"/>
      <c r="R43" s="499"/>
      <c r="S43" s="499"/>
      <c r="T43" s="499"/>
      <c r="U43" s="499"/>
      <c r="V43" s="499"/>
      <c r="W43" s="499"/>
      <c r="X43" s="499"/>
      <c r="Y43" s="499"/>
      <c r="Z43" s="499"/>
    </row>
    <row r="44" ht="14.25" customHeight="1">
      <c r="A44" s="501"/>
      <c r="B44" s="501"/>
      <c r="C44" s="500"/>
      <c r="D44" s="500"/>
      <c r="E44" s="508"/>
      <c r="F44" s="508"/>
      <c r="G44" s="499"/>
      <c r="H44" s="499"/>
      <c r="I44" s="499"/>
      <c r="J44" s="499"/>
      <c r="K44" s="499"/>
      <c r="L44" s="499"/>
      <c r="M44" s="499"/>
      <c r="N44" s="499"/>
      <c r="O44" s="499"/>
      <c r="P44" s="499"/>
      <c r="Q44" s="499"/>
      <c r="R44" s="499"/>
      <c r="S44" s="499"/>
      <c r="T44" s="499"/>
      <c r="U44" s="499"/>
      <c r="V44" s="499"/>
      <c r="W44" s="499"/>
      <c r="X44" s="499"/>
      <c r="Y44" s="499"/>
      <c r="Z44" s="499"/>
    </row>
    <row r="45" ht="14.25" customHeight="1">
      <c r="A45" s="501" t="s">
        <v>1912</v>
      </c>
      <c r="B45" s="501"/>
      <c r="C45" s="500"/>
      <c r="D45" s="500"/>
      <c r="E45" s="512">
        <v>0.19</v>
      </c>
      <c r="F45" s="508">
        <f>+F41*E45</f>
        <v>3179724.725</v>
      </c>
      <c r="G45" s="499"/>
      <c r="H45" s="499"/>
      <c r="I45" s="499"/>
      <c r="J45" s="499"/>
      <c r="K45" s="499"/>
      <c r="L45" s="499"/>
      <c r="M45" s="499"/>
      <c r="N45" s="499"/>
      <c r="O45" s="499"/>
      <c r="P45" s="499"/>
      <c r="Q45" s="499"/>
      <c r="R45" s="499"/>
      <c r="S45" s="499"/>
      <c r="T45" s="499"/>
      <c r="U45" s="499"/>
      <c r="V45" s="499"/>
      <c r="W45" s="499"/>
      <c r="X45" s="499"/>
      <c r="Y45" s="499"/>
      <c r="Z45" s="499"/>
    </row>
    <row r="46" ht="14.25" customHeight="1">
      <c r="A46" s="501"/>
      <c r="B46" s="501"/>
      <c r="C46" s="500"/>
      <c r="D46" s="500"/>
      <c r="E46" s="512"/>
      <c r="F46" s="508"/>
      <c r="G46" s="499"/>
      <c r="H46" s="499"/>
      <c r="I46" s="499"/>
      <c r="J46" s="499"/>
      <c r="K46" s="499"/>
      <c r="L46" s="499"/>
      <c r="M46" s="499"/>
      <c r="N46" s="499"/>
      <c r="O46" s="499"/>
      <c r="P46" s="499"/>
      <c r="Q46" s="499"/>
      <c r="R46" s="499"/>
      <c r="S46" s="499"/>
      <c r="T46" s="499"/>
      <c r="U46" s="499"/>
      <c r="V46" s="499"/>
      <c r="W46" s="499"/>
      <c r="X46" s="499"/>
      <c r="Y46" s="499"/>
      <c r="Z46" s="499"/>
    </row>
    <row r="47" ht="14.25" customHeight="1">
      <c r="A47" s="501" t="s">
        <v>1913</v>
      </c>
      <c r="B47" s="501"/>
      <c r="C47" s="500" t="s">
        <v>1914</v>
      </c>
      <c r="E47" s="508"/>
      <c r="F47" s="508">
        <f>+F43+F45</f>
        <v>254210624.1</v>
      </c>
      <c r="G47" s="499"/>
      <c r="H47" s="499"/>
      <c r="I47" s="499"/>
      <c r="J47" s="499"/>
      <c r="K47" s="499"/>
      <c r="L47" s="499"/>
      <c r="M47" s="499"/>
      <c r="N47" s="499"/>
      <c r="O47" s="499"/>
      <c r="P47" s="499"/>
      <c r="Q47" s="499"/>
      <c r="R47" s="499"/>
      <c r="S47" s="499"/>
      <c r="T47" s="499"/>
      <c r="U47" s="499"/>
      <c r="V47" s="499"/>
      <c r="W47" s="499"/>
      <c r="X47" s="499"/>
      <c r="Y47" s="499"/>
      <c r="Z47" s="499"/>
    </row>
    <row r="48" ht="14.25" customHeight="1">
      <c r="A48" s="509"/>
      <c r="B48" s="513"/>
      <c r="C48" s="509"/>
      <c r="D48" s="509"/>
      <c r="E48" s="511"/>
      <c r="F48" s="511"/>
      <c r="G48" s="499"/>
      <c r="H48" s="499"/>
      <c r="I48" s="499"/>
      <c r="J48" s="499"/>
      <c r="K48" s="499"/>
      <c r="L48" s="499"/>
      <c r="M48" s="499"/>
      <c r="N48" s="499"/>
      <c r="O48" s="499"/>
      <c r="P48" s="499"/>
      <c r="Q48" s="499"/>
      <c r="R48" s="499"/>
      <c r="S48" s="499"/>
      <c r="T48" s="499"/>
      <c r="U48" s="499"/>
      <c r="V48" s="499"/>
      <c r="W48" s="499"/>
      <c r="X48" s="499"/>
      <c r="Y48" s="499"/>
      <c r="Z48" s="499"/>
    </row>
    <row r="49" ht="14.25" customHeight="1">
      <c r="A49" s="499"/>
      <c r="B49" s="503"/>
      <c r="C49" s="499"/>
      <c r="D49" s="499"/>
      <c r="E49" s="507"/>
      <c r="F49" s="507"/>
      <c r="G49" s="499"/>
      <c r="H49" s="499"/>
      <c r="I49" s="499"/>
      <c r="J49" s="499"/>
      <c r="K49" s="499"/>
      <c r="L49" s="499"/>
      <c r="M49" s="499"/>
      <c r="N49" s="499"/>
      <c r="O49" s="499"/>
      <c r="P49" s="499"/>
      <c r="Q49" s="499"/>
      <c r="R49" s="499"/>
      <c r="S49" s="499"/>
      <c r="T49" s="499"/>
      <c r="U49" s="499"/>
      <c r="V49" s="499"/>
      <c r="W49" s="499"/>
      <c r="X49" s="499"/>
      <c r="Y49" s="499"/>
      <c r="Z49" s="499"/>
    </row>
    <row r="50" ht="14.25" customHeight="1">
      <c r="A50" s="499"/>
      <c r="B50" s="503"/>
      <c r="C50" s="499"/>
      <c r="D50" s="499"/>
      <c r="E50" s="507"/>
      <c r="F50" s="507"/>
      <c r="G50" s="499"/>
      <c r="H50" s="499"/>
      <c r="I50" s="499"/>
      <c r="J50" s="499"/>
      <c r="K50" s="499"/>
      <c r="L50" s="499"/>
      <c r="M50" s="499"/>
      <c r="N50" s="499"/>
      <c r="O50" s="499"/>
      <c r="P50" s="499"/>
      <c r="Q50" s="499"/>
      <c r="R50" s="499"/>
      <c r="S50" s="499"/>
      <c r="T50" s="499"/>
      <c r="U50" s="499"/>
      <c r="V50" s="499"/>
      <c r="W50" s="499"/>
      <c r="X50" s="499"/>
      <c r="Y50" s="499"/>
      <c r="Z50" s="499"/>
    </row>
    <row r="51" ht="14.25" customHeight="1">
      <c r="A51" s="499"/>
      <c r="B51" s="503"/>
      <c r="C51" s="499"/>
      <c r="D51" s="499"/>
      <c r="E51" s="507"/>
      <c r="F51" s="507"/>
      <c r="G51" s="499"/>
      <c r="H51" s="499"/>
      <c r="I51" s="499"/>
      <c r="J51" s="499"/>
      <c r="K51" s="499"/>
      <c r="L51" s="499"/>
      <c r="M51" s="499"/>
      <c r="N51" s="499"/>
      <c r="O51" s="499"/>
      <c r="P51" s="499"/>
      <c r="Q51" s="499"/>
      <c r="R51" s="499"/>
      <c r="S51" s="499"/>
      <c r="T51" s="499"/>
      <c r="U51" s="499"/>
      <c r="V51" s="499"/>
      <c r="W51" s="499"/>
      <c r="X51" s="499"/>
      <c r="Y51" s="499"/>
      <c r="Z51" s="499"/>
    </row>
    <row r="52" ht="14.25" customHeight="1">
      <c r="A52" s="499"/>
      <c r="B52" s="503"/>
      <c r="C52" s="499"/>
      <c r="D52" s="499"/>
      <c r="E52" s="507"/>
      <c r="F52" s="507"/>
      <c r="G52" s="499"/>
      <c r="H52" s="499"/>
      <c r="I52" s="499"/>
      <c r="J52" s="499"/>
      <c r="K52" s="499"/>
      <c r="L52" s="499"/>
      <c r="M52" s="499"/>
      <c r="N52" s="499"/>
      <c r="O52" s="499"/>
      <c r="P52" s="499"/>
      <c r="Q52" s="499"/>
      <c r="R52" s="499"/>
      <c r="S52" s="499"/>
      <c r="T52" s="499"/>
      <c r="U52" s="499"/>
      <c r="V52" s="499"/>
      <c r="W52" s="499"/>
      <c r="X52" s="499"/>
      <c r="Y52" s="499"/>
      <c r="Z52" s="499"/>
    </row>
    <row r="53" ht="14.25" customHeight="1">
      <c r="A53" s="499"/>
      <c r="B53" s="503"/>
      <c r="C53" s="499"/>
      <c r="D53" s="499"/>
      <c r="E53" s="507"/>
      <c r="F53" s="507"/>
      <c r="G53" s="499"/>
      <c r="H53" s="499"/>
      <c r="I53" s="499"/>
      <c r="J53" s="499"/>
      <c r="K53" s="499"/>
      <c r="L53" s="499"/>
      <c r="M53" s="499"/>
      <c r="N53" s="499"/>
      <c r="O53" s="499"/>
      <c r="P53" s="499"/>
      <c r="Q53" s="499"/>
      <c r="R53" s="499"/>
      <c r="S53" s="499"/>
      <c r="T53" s="499"/>
      <c r="U53" s="499"/>
      <c r="V53" s="499"/>
      <c r="W53" s="499"/>
      <c r="X53" s="499"/>
      <c r="Y53" s="499"/>
      <c r="Z53" s="499"/>
    </row>
    <row r="54" ht="14.25" customHeight="1">
      <c r="A54" s="499"/>
      <c r="B54" s="503"/>
      <c r="C54" s="499"/>
      <c r="D54" s="499"/>
      <c r="E54" s="507"/>
      <c r="F54" s="507"/>
      <c r="G54" s="499"/>
      <c r="H54" s="499"/>
      <c r="I54" s="499"/>
      <c r="J54" s="499"/>
      <c r="K54" s="499"/>
      <c r="L54" s="499"/>
      <c r="M54" s="499"/>
      <c r="N54" s="499"/>
      <c r="O54" s="499"/>
      <c r="P54" s="499"/>
      <c r="Q54" s="499"/>
      <c r="R54" s="499"/>
      <c r="S54" s="499"/>
      <c r="T54" s="499"/>
      <c r="U54" s="499"/>
      <c r="V54" s="499"/>
      <c r="W54" s="499"/>
      <c r="X54" s="499"/>
      <c r="Y54" s="499"/>
      <c r="Z54" s="499"/>
    </row>
    <row r="55" ht="14.25" customHeight="1">
      <c r="A55" s="499"/>
      <c r="B55" s="503"/>
      <c r="C55" s="499"/>
      <c r="D55" s="499"/>
      <c r="E55" s="507"/>
      <c r="F55" s="507"/>
      <c r="G55" s="499"/>
      <c r="H55" s="499"/>
      <c r="I55" s="499"/>
      <c r="J55" s="499"/>
      <c r="K55" s="499"/>
      <c r="L55" s="499"/>
      <c r="M55" s="499"/>
      <c r="N55" s="499"/>
      <c r="O55" s="499"/>
      <c r="P55" s="499"/>
      <c r="Q55" s="499"/>
      <c r="R55" s="499"/>
      <c r="S55" s="499"/>
      <c r="T55" s="499"/>
      <c r="U55" s="499"/>
      <c r="V55" s="499"/>
      <c r="W55" s="499"/>
      <c r="X55" s="499"/>
      <c r="Y55" s="499"/>
      <c r="Z55" s="499"/>
    </row>
    <row r="56" ht="14.25" customHeight="1">
      <c r="A56" s="499"/>
      <c r="B56" s="503"/>
      <c r="C56" s="499"/>
      <c r="D56" s="499"/>
      <c r="E56" s="507"/>
      <c r="F56" s="507"/>
      <c r="G56" s="499"/>
      <c r="H56" s="499"/>
      <c r="I56" s="499"/>
      <c r="J56" s="499"/>
      <c r="K56" s="499"/>
      <c r="L56" s="499"/>
      <c r="M56" s="499"/>
      <c r="N56" s="499"/>
      <c r="O56" s="499"/>
      <c r="P56" s="499"/>
      <c r="Q56" s="499"/>
      <c r="R56" s="499"/>
      <c r="S56" s="499"/>
      <c r="T56" s="499"/>
      <c r="U56" s="499"/>
      <c r="V56" s="499"/>
      <c r="W56" s="499"/>
      <c r="X56" s="499"/>
      <c r="Y56" s="499"/>
      <c r="Z56" s="499"/>
    </row>
    <row r="57" ht="14.25" customHeight="1">
      <c r="A57" s="499"/>
      <c r="B57" s="503"/>
      <c r="C57" s="499"/>
      <c r="D57" s="499"/>
      <c r="E57" s="507"/>
      <c r="F57" s="507"/>
      <c r="G57" s="499"/>
      <c r="H57" s="499"/>
      <c r="I57" s="499"/>
      <c r="J57" s="499"/>
      <c r="K57" s="499"/>
      <c r="L57" s="499"/>
      <c r="M57" s="499"/>
      <c r="N57" s="499"/>
      <c r="O57" s="499"/>
      <c r="P57" s="499"/>
      <c r="Q57" s="499"/>
      <c r="R57" s="499"/>
      <c r="S57" s="499"/>
      <c r="T57" s="499"/>
      <c r="U57" s="499"/>
      <c r="V57" s="499"/>
      <c r="W57" s="499"/>
      <c r="X57" s="499"/>
      <c r="Y57" s="499"/>
      <c r="Z57" s="499"/>
    </row>
    <row r="58" ht="14.25" customHeight="1">
      <c r="A58" s="499"/>
      <c r="B58" s="503"/>
      <c r="C58" s="499"/>
      <c r="D58" s="499"/>
      <c r="E58" s="507"/>
      <c r="F58" s="507"/>
      <c r="G58" s="499"/>
      <c r="H58" s="499"/>
      <c r="I58" s="499"/>
      <c r="J58" s="499"/>
      <c r="K58" s="499"/>
      <c r="L58" s="499"/>
      <c r="M58" s="499"/>
      <c r="N58" s="499"/>
      <c r="O58" s="499"/>
      <c r="P58" s="499"/>
      <c r="Q58" s="499"/>
      <c r="R58" s="499"/>
      <c r="S58" s="499"/>
      <c r="T58" s="499"/>
      <c r="U58" s="499"/>
      <c r="V58" s="499"/>
      <c r="W58" s="499"/>
      <c r="X58" s="499"/>
      <c r="Y58" s="499"/>
      <c r="Z58" s="499"/>
    </row>
    <row r="59" ht="14.25" customHeight="1">
      <c r="A59" s="499"/>
      <c r="B59" s="503"/>
      <c r="C59" s="499"/>
      <c r="D59" s="499"/>
      <c r="E59" s="507"/>
      <c r="F59" s="507"/>
      <c r="G59" s="499"/>
      <c r="H59" s="499"/>
      <c r="I59" s="499"/>
      <c r="J59" s="499"/>
      <c r="K59" s="499"/>
      <c r="L59" s="499"/>
      <c r="M59" s="499"/>
      <c r="N59" s="499"/>
      <c r="O59" s="499"/>
      <c r="P59" s="499"/>
      <c r="Q59" s="499"/>
      <c r="R59" s="499"/>
      <c r="S59" s="499"/>
      <c r="T59" s="499"/>
      <c r="U59" s="499"/>
      <c r="V59" s="499"/>
      <c r="W59" s="499"/>
      <c r="X59" s="499"/>
      <c r="Y59" s="499"/>
      <c r="Z59" s="499"/>
    </row>
    <row r="60" ht="14.25" customHeight="1">
      <c r="A60" s="499"/>
      <c r="B60" s="503"/>
      <c r="C60" s="499"/>
      <c r="D60" s="499"/>
      <c r="E60" s="507"/>
      <c r="F60" s="507"/>
      <c r="G60" s="499"/>
      <c r="H60" s="499"/>
      <c r="I60" s="499"/>
      <c r="J60" s="499"/>
      <c r="K60" s="499"/>
      <c r="L60" s="499"/>
      <c r="M60" s="499"/>
      <c r="N60" s="499"/>
      <c r="O60" s="499"/>
      <c r="P60" s="499"/>
      <c r="Q60" s="499"/>
      <c r="R60" s="499"/>
      <c r="S60" s="499"/>
      <c r="T60" s="499"/>
      <c r="U60" s="499"/>
      <c r="V60" s="499"/>
      <c r="W60" s="499"/>
      <c r="X60" s="499"/>
      <c r="Y60" s="499"/>
      <c r="Z60" s="499"/>
    </row>
    <row r="61" ht="14.25" customHeight="1">
      <c r="A61" s="499"/>
      <c r="B61" s="503"/>
      <c r="C61" s="499"/>
      <c r="D61" s="499"/>
      <c r="E61" s="507"/>
      <c r="F61" s="507"/>
      <c r="G61" s="499"/>
      <c r="H61" s="499"/>
      <c r="I61" s="499"/>
      <c r="J61" s="499"/>
      <c r="K61" s="499"/>
      <c r="L61" s="499"/>
      <c r="M61" s="499"/>
      <c r="N61" s="499"/>
      <c r="O61" s="499"/>
      <c r="P61" s="499"/>
      <c r="Q61" s="499"/>
      <c r="R61" s="499"/>
      <c r="S61" s="499"/>
      <c r="T61" s="499"/>
      <c r="U61" s="499"/>
      <c r="V61" s="499"/>
      <c r="W61" s="499"/>
      <c r="X61" s="499"/>
      <c r="Y61" s="499"/>
      <c r="Z61" s="499"/>
    </row>
    <row r="62" ht="14.25" customHeight="1">
      <c r="A62" s="499"/>
      <c r="B62" s="503"/>
      <c r="C62" s="499"/>
      <c r="D62" s="499"/>
      <c r="E62" s="507"/>
      <c r="F62" s="507"/>
      <c r="G62" s="499"/>
      <c r="H62" s="499"/>
      <c r="I62" s="499"/>
      <c r="J62" s="499"/>
      <c r="K62" s="499"/>
      <c r="L62" s="499"/>
      <c r="M62" s="499"/>
      <c r="N62" s="499"/>
      <c r="O62" s="499"/>
      <c r="P62" s="499"/>
      <c r="Q62" s="499"/>
      <c r="R62" s="499"/>
      <c r="S62" s="499"/>
      <c r="T62" s="499"/>
      <c r="U62" s="499"/>
      <c r="V62" s="499"/>
      <c r="W62" s="499"/>
      <c r="X62" s="499"/>
      <c r="Y62" s="499"/>
      <c r="Z62" s="499"/>
    </row>
    <row r="63" ht="14.25" customHeight="1">
      <c r="A63" s="499"/>
      <c r="B63" s="503"/>
      <c r="C63" s="499"/>
      <c r="D63" s="499"/>
      <c r="E63" s="507"/>
      <c r="F63" s="507"/>
      <c r="G63" s="499"/>
      <c r="H63" s="499"/>
      <c r="I63" s="499"/>
      <c r="J63" s="499"/>
      <c r="K63" s="499"/>
      <c r="L63" s="499"/>
      <c r="M63" s="499"/>
      <c r="N63" s="499"/>
      <c r="O63" s="499"/>
      <c r="P63" s="499"/>
      <c r="Q63" s="499"/>
      <c r="R63" s="499"/>
      <c r="S63" s="499"/>
      <c r="T63" s="499"/>
      <c r="U63" s="499"/>
      <c r="V63" s="499"/>
      <c r="W63" s="499"/>
      <c r="X63" s="499"/>
      <c r="Y63" s="499"/>
      <c r="Z63" s="499"/>
    </row>
    <row r="64" ht="14.25" customHeight="1">
      <c r="A64" s="499"/>
      <c r="B64" s="503"/>
      <c r="C64" s="499"/>
      <c r="D64" s="499"/>
      <c r="E64" s="507"/>
      <c r="F64" s="507"/>
      <c r="G64" s="499"/>
      <c r="H64" s="499"/>
      <c r="I64" s="499"/>
      <c r="J64" s="499"/>
      <c r="K64" s="499"/>
      <c r="L64" s="499"/>
      <c r="M64" s="499"/>
      <c r="N64" s="499"/>
      <c r="O64" s="499"/>
      <c r="P64" s="499"/>
      <c r="Q64" s="499"/>
      <c r="R64" s="499"/>
      <c r="S64" s="499"/>
      <c r="T64" s="499"/>
      <c r="U64" s="499"/>
      <c r="V64" s="499"/>
      <c r="W64" s="499"/>
      <c r="X64" s="499"/>
      <c r="Y64" s="499"/>
      <c r="Z64" s="499"/>
    </row>
    <row r="65" ht="14.25" customHeight="1">
      <c r="A65" s="499"/>
      <c r="B65" s="503"/>
      <c r="C65" s="499"/>
      <c r="D65" s="499"/>
      <c r="E65" s="507"/>
      <c r="F65" s="507"/>
      <c r="G65" s="499"/>
      <c r="H65" s="499"/>
      <c r="I65" s="499"/>
      <c r="J65" s="499"/>
      <c r="K65" s="499"/>
      <c r="L65" s="499"/>
      <c r="M65" s="499"/>
      <c r="N65" s="499"/>
      <c r="O65" s="499"/>
      <c r="P65" s="499"/>
      <c r="Q65" s="499"/>
      <c r="R65" s="499"/>
      <c r="S65" s="499"/>
      <c r="T65" s="499"/>
      <c r="U65" s="499"/>
      <c r="V65" s="499"/>
      <c r="W65" s="499"/>
      <c r="X65" s="499"/>
      <c r="Y65" s="499"/>
      <c r="Z65" s="499"/>
    </row>
    <row r="66" ht="14.25" customHeight="1">
      <c r="A66" s="499"/>
      <c r="B66" s="503"/>
      <c r="C66" s="499"/>
      <c r="D66" s="499"/>
      <c r="E66" s="507"/>
      <c r="F66" s="507"/>
      <c r="G66" s="499"/>
      <c r="H66" s="499"/>
      <c r="I66" s="499"/>
      <c r="J66" s="499"/>
      <c r="K66" s="499"/>
      <c r="L66" s="499"/>
      <c r="M66" s="499"/>
      <c r="N66" s="499"/>
      <c r="O66" s="499"/>
      <c r="P66" s="499"/>
      <c r="Q66" s="499"/>
      <c r="R66" s="499"/>
      <c r="S66" s="499"/>
      <c r="T66" s="499"/>
      <c r="U66" s="499"/>
      <c r="V66" s="499"/>
      <c r="W66" s="499"/>
      <c r="X66" s="499"/>
      <c r="Y66" s="499"/>
      <c r="Z66" s="499"/>
    </row>
    <row r="67" ht="14.25" customHeight="1">
      <c r="A67" s="499"/>
      <c r="B67" s="503"/>
      <c r="C67" s="499"/>
      <c r="D67" s="499"/>
      <c r="E67" s="507"/>
      <c r="F67" s="507"/>
      <c r="G67" s="499"/>
      <c r="H67" s="499"/>
      <c r="I67" s="499"/>
      <c r="J67" s="499"/>
      <c r="K67" s="499"/>
      <c r="L67" s="499"/>
      <c r="M67" s="499"/>
      <c r="N67" s="499"/>
      <c r="O67" s="499"/>
      <c r="P67" s="499"/>
      <c r="Q67" s="499"/>
      <c r="R67" s="499"/>
      <c r="S67" s="499"/>
      <c r="T67" s="499"/>
      <c r="U67" s="499"/>
      <c r="V67" s="499"/>
      <c r="W67" s="499"/>
      <c r="X67" s="499"/>
      <c r="Y67" s="499"/>
      <c r="Z67" s="499"/>
    </row>
    <row r="68" ht="14.25" customHeight="1">
      <c r="A68" s="499"/>
      <c r="B68" s="503"/>
      <c r="C68" s="499"/>
      <c r="D68" s="499"/>
      <c r="E68" s="507"/>
      <c r="F68" s="507"/>
      <c r="G68" s="499"/>
      <c r="H68" s="499"/>
      <c r="I68" s="499"/>
      <c r="J68" s="499"/>
      <c r="K68" s="499"/>
      <c r="L68" s="499"/>
      <c r="M68" s="499"/>
      <c r="N68" s="499"/>
      <c r="O68" s="499"/>
      <c r="P68" s="499"/>
      <c r="Q68" s="499"/>
      <c r="R68" s="499"/>
      <c r="S68" s="499"/>
      <c r="T68" s="499"/>
      <c r="U68" s="499"/>
      <c r="V68" s="499"/>
      <c r="W68" s="499"/>
      <c r="X68" s="499"/>
      <c r="Y68" s="499"/>
      <c r="Z68" s="499"/>
    </row>
    <row r="69" ht="14.25" customHeight="1">
      <c r="A69" s="499"/>
      <c r="B69" s="503"/>
      <c r="C69" s="499"/>
      <c r="D69" s="499"/>
      <c r="E69" s="507"/>
      <c r="F69" s="507"/>
      <c r="G69" s="499"/>
      <c r="H69" s="499"/>
      <c r="I69" s="499"/>
      <c r="J69" s="499"/>
      <c r="K69" s="499"/>
      <c r="L69" s="499"/>
      <c r="M69" s="499"/>
      <c r="N69" s="499"/>
      <c r="O69" s="499"/>
      <c r="P69" s="499"/>
      <c r="Q69" s="499"/>
      <c r="R69" s="499"/>
      <c r="S69" s="499"/>
      <c r="T69" s="499"/>
      <c r="U69" s="499"/>
      <c r="V69" s="499"/>
      <c r="W69" s="499"/>
      <c r="X69" s="499"/>
      <c r="Y69" s="499"/>
      <c r="Z69" s="499"/>
    </row>
    <row r="70" ht="14.25" customHeight="1">
      <c r="A70" s="499"/>
      <c r="B70" s="503"/>
      <c r="C70" s="499"/>
      <c r="D70" s="499"/>
      <c r="E70" s="507"/>
      <c r="F70" s="507"/>
      <c r="G70" s="499"/>
      <c r="H70" s="499"/>
      <c r="I70" s="499"/>
      <c r="J70" s="499"/>
      <c r="K70" s="499"/>
      <c r="L70" s="499"/>
      <c r="M70" s="499"/>
      <c r="N70" s="499"/>
      <c r="O70" s="499"/>
      <c r="P70" s="499"/>
      <c r="Q70" s="499"/>
      <c r="R70" s="499"/>
      <c r="S70" s="499"/>
      <c r="T70" s="499"/>
      <c r="U70" s="499"/>
      <c r="V70" s="499"/>
      <c r="W70" s="499"/>
      <c r="X70" s="499"/>
      <c r="Y70" s="499"/>
      <c r="Z70" s="499"/>
    </row>
    <row r="71" ht="14.25" customHeight="1">
      <c r="A71" s="499"/>
      <c r="B71" s="503"/>
      <c r="C71" s="499"/>
      <c r="D71" s="499"/>
      <c r="E71" s="507"/>
      <c r="F71" s="507"/>
      <c r="G71" s="499"/>
      <c r="H71" s="499"/>
      <c r="I71" s="499"/>
      <c r="J71" s="499"/>
      <c r="K71" s="499"/>
      <c r="L71" s="499"/>
      <c r="M71" s="499"/>
      <c r="N71" s="499"/>
      <c r="O71" s="499"/>
      <c r="P71" s="499"/>
      <c r="Q71" s="499"/>
      <c r="R71" s="499"/>
      <c r="S71" s="499"/>
      <c r="T71" s="499"/>
      <c r="U71" s="499"/>
      <c r="V71" s="499"/>
      <c r="W71" s="499"/>
      <c r="X71" s="499"/>
      <c r="Y71" s="499"/>
      <c r="Z71" s="499"/>
    </row>
    <row r="72" ht="14.25" customHeight="1">
      <c r="A72" s="499"/>
      <c r="B72" s="503"/>
      <c r="C72" s="499"/>
      <c r="D72" s="499"/>
      <c r="E72" s="507"/>
      <c r="F72" s="507"/>
      <c r="G72" s="499"/>
      <c r="H72" s="499"/>
      <c r="I72" s="499"/>
      <c r="J72" s="499"/>
      <c r="K72" s="499"/>
      <c r="L72" s="499"/>
      <c r="M72" s="499"/>
      <c r="N72" s="499"/>
      <c r="O72" s="499"/>
      <c r="P72" s="499"/>
      <c r="Q72" s="499"/>
      <c r="R72" s="499"/>
      <c r="S72" s="499"/>
      <c r="T72" s="499"/>
      <c r="U72" s="499"/>
      <c r="V72" s="499"/>
      <c r="W72" s="499"/>
      <c r="X72" s="499"/>
      <c r="Y72" s="499"/>
      <c r="Z72" s="499"/>
    </row>
    <row r="73" ht="14.25" customHeight="1">
      <c r="A73" s="499"/>
      <c r="B73" s="503"/>
      <c r="C73" s="499"/>
      <c r="D73" s="499"/>
      <c r="E73" s="507"/>
      <c r="F73" s="507"/>
      <c r="G73" s="499"/>
      <c r="H73" s="499"/>
      <c r="I73" s="499"/>
      <c r="J73" s="499"/>
      <c r="K73" s="499"/>
      <c r="L73" s="499"/>
      <c r="M73" s="499"/>
      <c r="N73" s="499"/>
      <c r="O73" s="499"/>
      <c r="P73" s="499"/>
      <c r="Q73" s="499"/>
      <c r="R73" s="499"/>
      <c r="S73" s="499"/>
      <c r="T73" s="499"/>
      <c r="U73" s="499"/>
      <c r="V73" s="499"/>
      <c r="W73" s="499"/>
      <c r="X73" s="499"/>
      <c r="Y73" s="499"/>
      <c r="Z73" s="499"/>
    </row>
    <row r="74" ht="14.25" customHeight="1">
      <c r="A74" s="499"/>
      <c r="B74" s="503"/>
      <c r="C74" s="499"/>
      <c r="D74" s="499"/>
      <c r="E74" s="507"/>
      <c r="F74" s="507"/>
      <c r="G74" s="499"/>
      <c r="H74" s="499"/>
      <c r="I74" s="499"/>
      <c r="J74" s="499"/>
      <c r="K74" s="499"/>
      <c r="L74" s="499"/>
      <c r="M74" s="499"/>
      <c r="N74" s="499"/>
      <c r="O74" s="499"/>
      <c r="P74" s="499"/>
      <c r="Q74" s="499"/>
      <c r="R74" s="499"/>
      <c r="S74" s="499"/>
      <c r="T74" s="499"/>
      <c r="U74" s="499"/>
      <c r="V74" s="499"/>
      <c r="W74" s="499"/>
      <c r="X74" s="499"/>
      <c r="Y74" s="499"/>
      <c r="Z74" s="499"/>
    </row>
    <row r="75" ht="14.25" customHeight="1">
      <c r="A75" s="499"/>
      <c r="B75" s="503"/>
      <c r="C75" s="499"/>
      <c r="D75" s="499"/>
      <c r="E75" s="507"/>
      <c r="F75" s="507"/>
      <c r="G75" s="499"/>
      <c r="H75" s="499"/>
      <c r="I75" s="499"/>
      <c r="J75" s="499"/>
      <c r="K75" s="499"/>
      <c r="L75" s="499"/>
      <c r="M75" s="499"/>
      <c r="N75" s="499"/>
      <c r="O75" s="499"/>
      <c r="P75" s="499"/>
      <c r="Q75" s="499"/>
      <c r="R75" s="499"/>
      <c r="S75" s="499"/>
      <c r="T75" s="499"/>
      <c r="U75" s="499"/>
      <c r="V75" s="499"/>
      <c r="W75" s="499"/>
      <c r="X75" s="499"/>
      <c r="Y75" s="499"/>
      <c r="Z75" s="499"/>
    </row>
    <row r="76" ht="14.25" customHeight="1">
      <c r="A76" s="499"/>
      <c r="B76" s="503"/>
      <c r="C76" s="499"/>
      <c r="D76" s="499"/>
      <c r="E76" s="507"/>
      <c r="F76" s="507"/>
      <c r="G76" s="499"/>
      <c r="H76" s="499"/>
      <c r="I76" s="499"/>
      <c r="J76" s="499"/>
      <c r="K76" s="499"/>
      <c r="L76" s="499"/>
      <c r="M76" s="499"/>
      <c r="N76" s="499"/>
      <c r="O76" s="499"/>
      <c r="P76" s="499"/>
      <c r="Q76" s="499"/>
      <c r="R76" s="499"/>
      <c r="S76" s="499"/>
      <c r="T76" s="499"/>
      <c r="U76" s="499"/>
      <c r="V76" s="499"/>
      <c r="W76" s="499"/>
      <c r="X76" s="499"/>
      <c r="Y76" s="499"/>
      <c r="Z76" s="499"/>
    </row>
    <row r="77" ht="14.25" customHeight="1">
      <c r="A77" s="499"/>
      <c r="B77" s="503"/>
      <c r="C77" s="499"/>
      <c r="D77" s="499"/>
      <c r="E77" s="507"/>
      <c r="F77" s="507"/>
      <c r="G77" s="499"/>
      <c r="H77" s="499"/>
      <c r="I77" s="499"/>
      <c r="J77" s="499"/>
      <c r="K77" s="499"/>
      <c r="L77" s="499"/>
      <c r="M77" s="499"/>
      <c r="N77" s="499"/>
      <c r="O77" s="499"/>
      <c r="P77" s="499"/>
      <c r="Q77" s="499"/>
      <c r="R77" s="499"/>
      <c r="S77" s="499"/>
      <c r="T77" s="499"/>
      <c r="U77" s="499"/>
      <c r="V77" s="499"/>
      <c r="W77" s="499"/>
      <c r="X77" s="499"/>
      <c r="Y77" s="499"/>
      <c r="Z77" s="499"/>
    </row>
    <row r="78" ht="14.25" customHeight="1">
      <c r="A78" s="499"/>
      <c r="B78" s="503"/>
      <c r="C78" s="499"/>
      <c r="D78" s="499"/>
      <c r="E78" s="507"/>
      <c r="F78" s="507"/>
      <c r="G78" s="499"/>
      <c r="H78" s="499"/>
      <c r="I78" s="499"/>
      <c r="J78" s="499"/>
      <c r="K78" s="499"/>
      <c r="L78" s="499"/>
      <c r="M78" s="499"/>
      <c r="N78" s="499"/>
      <c r="O78" s="499"/>
      <c r="P78" s="499"/>
      <c r="Q78" s="499"/>
      <c r="R78" s="499"/>
      <c r="S78" s="499"/>
      <c r="T78" s="499"/>
      <c r="U78" s="499"/>
      <c r="V78" s="499"/>
      <c r="W78" s="499"/>
      <c r="X78" s="499"/>
      <c r="Y78" s="499"/>
      <c r="Z78" s="499"/>
    </row>
    <row r="79" ht="14.25" customHeight="1">
      <c r="A79" s="499"/>
      <c r="B79" s="503"/>
      <c r="C79" s="499"/>
      <c r="D79" s="499"/>
      <c r="E79" s="507"/>
      <c r="F79" s="507"/>
      <c r="G79" s="499"/>
      <c r="H79" s="499"/>
      <c r="I79" s="499"/>
      <c r="J79" s="499"/>
      <c r="K79" s="499"/>
      <c r="L79" s="499"/>
      <c r="M79" s="499"/>
      <c r="N79" s="499"/>
      <c r="O79" s="499"/>
      <c r="P79" s="499"/>
      <c r="Q79" s="499"/>
      <c r="R79" s="499"/>
      <c r="S79" s="499"/>
      <c r="T79" s="499"/>
      <c r="U79" s="499"/>
      <c r="V79" s="499"/>
      <c r="W79" s="499"/>
      <c r="X79" s="499"/>
      <c r="Y79" s="499"/>
      <c r="Z79" s="499"/>
    </row>
    <row r="80" ht="14.25" customHeight="1">
      <c r="A80" s="499"/>
      <c r="B80" s="503"/>
      <c r="C80" s="499"/>
      <c r="D80" s="499"/>
      <c r="E80" s="507"/>
      <c r="F80" s="507"/>
      <c r="G80" s="499"/>
      <c r="H80" s="499"/>
      <c r="I80" s="499"/>
      <c r="J80" s="499"/>
      <c r="K80" s="499"/>
      <c r="L80" s="499"/>
      <c r="M80" s="499"/>
      <c r="N80" s="499"/>
      <c r="O80" s="499"/>
      <c r="P80" s="499"/>
      <c r="Q80" s="499"/>
      <c r="R80" s="499"/>
      <c r="S80" s="499"/>
      <c r="T80" s="499"/>
      <c r="U80" s="499"/>
      <c r="V80" s="499"/>
      <c r="W80" s="499"/>
      <c r="X80" s="499"/>
      <c r="Y80" s="499"/>
      <c r="Z80" s="499"/>
    </row>
    <row r="81" ht="14.25" customHeight="1">
      <c r="A81" s="499"/>
      <c r="B81" s="503"/>
      <c r="C81" s="499"/>
      <c r="D81" s="499"/>
      <c r="E81" s="507"/>
      <c r="F81" s="507"/>
      <c r="G81" s="499"/>
      <c r="H81" s="499"/>
      <c r="I81" s="499"/>
      <c r="J81" s="499"/>
      <c r="K81" s="499"/>
      <c r="L81" s="499"/>
      <c r="M81" s="499"/>
      <c r="N81" s="499"/>
      <c r="O81" s="499"/>
      <c r="P81" s="499"/>
      <c r="Q81" s="499"/>
      <c r="R81" s="499"/>
      <c r="S81" s="499"/>
      <c r="T81" s="499"/>
      <c r="U81" s="499"/>
      <c r="V81" s="499"/>
      <c r="W81" s="499"/>
      <c r="X81" s="499"/>
      <c r="Y81" s="499"/>
      <c r="Z81" s="499"/>
    </row>
    <row r="82" ht="14.25" customHeight="1">
      <c r="A82" s="499"/>
      <c r="B82" s="503"/>
      <c r="C82" s="499"/>
      <c r="D82" s="499"/>
      <c r="E82" s="507"/>
      <c r="F82" s="507"/>
      <c r="G82" s="499"/>
      <c r="H82" s="499"/>
      <c r="I82" s="499"/>
      <c r="J82" s="499"/>
      <c r="K82" s="499"/>
      <c r="L82" s="499"/>
      <c r="M82" s="499"/>
      <c r="N82" s="499"/>
      <c r="O82" s="499"/>
      <c r="P82" s="499"/>
      <c r="Q82" s="499"/>
      <c r="R82" s="499"/>
      <c r="S82" s="499"/>
      <c r="T82" s="499"/>
      <c r="U82" s="499"/>
      <c r="V82" s="499"/>
      <c r="W82" s="499"/>
      <c r="X82" s="499"/>
      <c r="Y82" s="499"/>
      <c r="Z82" s="499"/>
    </row>
    <row r="83" ht="14.25" customHeight="1">
      <c r="A83" s="499"/>
      <c r="B83" s="503"/>
      <c r="C83" s="499"/>
      <c r="D83" s="499"/>
      <c r="E83" s="507"/>
      <c r="F83" s="507"/>
      <c r="G83" s="499"/>
      <c r="H83" s="499"/>
      <c r="I83" s="499"/>
      <c r="J83" s="499"/>
      <c r="K83" s="499"/>
      <c r="L83" s="499"/>
      <c r="M83" s="499"/>
      <c r="N83" s="499"/>
      <c r="O83" s="499"/>
      <c r="P83" s="499"/>
      <c r="Q83" s="499"/>
      <c r="R83" s="499"/>
      <c r="S83" s="499"/>
      <c r="T83" s="499"/>
      <c r="U83" s="499"/>
      <c r="V83" s="499"/>
      <c r="W83" s="499"/>
      <c r="X83" s="499"/>
      <c r="Y83" s="499"/>
      <c r="Z83" s="499"/>
    </row>
    <row r="84" ht="14.25" customHeight="1">
      <c r="A84" s="499"/>
      <c r="B84" s="503"/>
      <c r="C84" s="499"/>
      <c r="D84" s="499"/>
      <c r="E84" s="507"/>
      <c r="F84" s="507"/>
      <c r="G84" s="499"/>
      <c r="H84" s="499"/>
      <c r="I84" s="499"/>
      <c r="J84" s="499"/>
      <c r="K84" s="499"/>
      <c r="L84" s="499"/>
      <c r="M84" s="499"/>
      <c r="N84" s="499"/>
      <c r="O84" s="499"/>
      <c r="P84" s="499"/>
      <c r="Q84" s="499"/>
      <c r="R84" s="499"/>
      <c r="S84" s="499"/>
      <c r="T84" s="499"/>
      <c r="U84" s="499"/>
      <c r="V84" s="499"/>
      <c r="W84" s="499"/>
      <c r="X84" s="499"/>
      <c r="Y84" s="499"/>
      <c r="Z84" s="499"/>
    </row>
    <row r="85" ht="14.25" customHeight="1">
      <c r="A85" s="499"/>
      <c r="B85" s="503"/>
      <c r="C85" s="499"/>
      <c r="D85" s="499"/>
      <c r="E85" s="507"/>
      <c r="F85" s="507"/>
      <c r="G85" s="499"/>
      <c r="H85" s="499"/>
      <c r="I85" s="499"/>
      <c r="J85" s="499"/>
      <c r="K85" s="499"/>
      <c r="L85" s="499"/>
      <c r="M85" s="499"/>
      <c r="N85" s="499"/>
      <c r="O85" s="499"/>
      <c r="P85" s="499"/>
      <c r="Q85" s="499"/>
      <c r="R85" s="499"/>
      <c r="S85" s="499"/>
      <c r="T85" s="499"/>
      <c r="U85" s="499"/>
      <c r="V85" s="499"/>
      <c r="W85" s="499"/>
      <c r="X85" s="499"/>
      <c r="Y85" s="499"/>
      <c r="Z85" s="499"/>
    </row>
    <row r="86" ht="14.25" customHeight="1">
      <c r="A86" s="499"/>
      <c r="B86" s="503"/>
      <c r="C86" s="499"/>
      <c r="D86" s="499"/>
      <c r="E86" s="507"/>
      <c r="F86" s="507"/>
      <c r="G86" s="499"/>
      <c r="H86" s="499"/>
      <c r="I86" s="499"/>
      <c r="J86" s="499"/>
      <c r="K86" s="499"/>
      <c r="L86" s="499"/>
      <c r="M86" s="499"/>
      <c r="N86" s="499"/>
      <c r="O86" s="499"/>
      <c r="P86" s="499"/>
      <c r="Q86" s="499"/>
      <c r="R86" s="499"/>
      <c r="S86" s="499"/>
      <c r="T86" s="499"/>
      <c r="U86" s="499"/>
      <c r="V86" s="499"/>
      <c r="W86" s="499"/>
      <c r="X86" s="499"/>
      <c r="Y86" s="499"/>
      <c r="Z86" s="499"/>
    </row>
    <row r="87" ht="14.25" customHeight="1">
      <c r="A87" s="499"/>
      <c r="B87" s="503"/>
      <c r="C87" s="499"/>
      <c r="D87" s="499"/>
      <c r="E87" s="507"/>
      <c r="F87" s="507"/>
      <c r="G87" s="499"/>
      <c r="H87" s="499"/>
      <c r="I87" s="499"/>
      <c r="J87" s="499"/>
      <c r="K87" s="499"/>
      <c r="L87" s="499"/>
      <c r="M87" s="499"/>
      <c r="N87" s="499"/>
      <c r="O87" s="499"/>
      <c r="P87" s="499"/>
      <c r="Q87" s="499"/>
      <c r="R87" s="499"/>
      <c r="S87" s="499"/>
      <c r="T87" s="499"/>
      <c r="U87" s="499"/>
      <c r="V87" s="499"/>
      <c r="W87" s="499"/>
      <c r="X87" s="499"/>
      <c r="Y87" s="499"/>
      <c r="Z87" s="499"/>
    </row>
    <row r="88" ht="14.25" customHeight="1">
      <c r="A88" s="499"/>
      <c r="B88" s="503"/>
      <c r="C88" s="499"/>
      <c r="D88" s="499"/>
      <c r="E88" s="507"/>
      <c r="F88" s="507"/>
      <c r="G88" s="499"/>
      <c r="H88" s="499"/>
      <c r="I88" s="499"/>
      <c r="J88" s="499"/>
      <c r="K88" s="499"/>
      <c r="L88" s="499"/>
      <c r="M88" s="499"/>
      <c r="N88" s="499"/>
      <c r="O88" s="499"/>
      <c r="P88" s="499"/>
      <c r="Q88" s="499"/>
      <c r="R88" s="499"/>
      <c r="S88" s="499"/>
      <c r="T88" s="499"/>
      <c r="U88" s="499"/>
      <c r="V88" s="499"/>
      <c r="W88" s="499"/>
      <c r="X88" s="499"/>
      <c r="Y88" s="499"/>
      <c r="Z88" s="499"/>
    </row>
    <row r="89" ht="14.25" customHeight="1">
      <c r="A89" s="499"/>
      <c r="B89" s="503"/>
      <c r="C89" s="499"/>
      <c r="D89" s="499"/>
      <c r="E89" s="507"/>
      <c r="F89" s="507"/>
      <c r="G89" s="499"/>
      <c r="H89" s="499"/>
      <c r="I89" s="499"/>
      <c r="J89" s="499"/>
      <c r="K89" s="499"/>
      <c r="L89" s="499"/>
      <c r="M89" s="499"/>
      <c r="N89" s="499"/>
      <c r="O89" s="499"/>
      <c r="P89" s="499"/>
      <c r="Q89" s="499"/>
      <c r="R89" s="499"/>
      <c r="S89" s="499"/>
      <c r="T89" s="499"/>
      <c r="U89" s="499"/>
      <c r="V89" s="499"/>
      <c r="W89" s="499"/>
      <c r="X89" s="499"/>
      <c r="Y89" s="499"/>
      <c r="Z89" s="499"/>
    </row>
    <row r="90" ht="14.25" customHeight="1">
      <c r="A90" s="499"/>
      <c r="B90" s="503"/>
      <c r="C90" s="499"/>
      <c r="D90" s="499"/>
      <c r="E90" s="507"/>
      <c r="F90" s="507"/>
      <c r="G90" s="499"/>
      <c r="H90" s="499"/>
      <c r="I90" s="499"/>
      <c r="J90" s="499"/>
      <c r="K90" s="499"/>
      <c r="L90" s="499"/>
      <c r="M90" s="499"/>
      <c r="N90" s="499"/>
      <c r="O90" s="499"/>
      <c r="P90" s="499"/>
      <c r="Q90" s="499"/>
      <c r="R90" s="499"/>
      <c r="S90" s="499"/>
      <c r="T90" s="499"/>
      <c r="U90" s="499"/>
      <c r="V90" s="499"/>
      <c r="W90" s="499"/>
      <c r="X90" s="499"/>
      <c r="Y90" s="499"/>
      <c r="Z90" s="499"/>
    </row>
    <row r="91" ht="14.25" customHeight="1">
      <c r="A91" s="499"/>
      <c r="B91" s="503"/>
      <c r="C91" s="499"/>
      <c r="D91" s="499"/>
      <c r="E91" s="507"/>
      <c r="F91" s="507"/>
      <c r="G91" s="499"/>
      <c r="H91" s="499"/>
      <c r="I91" s="499"/>
      <c r="J91" s="499"/>
      <c r="K91" s="499"/>
      <c r="L91" s="499"/>
      <c r="M91" s="499"/>
      <c r="N91" s="499"/>
      <c r="O91" s="499"/>
      <c r="P91" s="499"/>
      <c r="Q91" s="499"/>
      <c r="R91" s="499"/>
      <c r="S91" s="499"/>
      <c r="T91" s="499"/>
      <c r="U91" s="499"/>
      <c r="V91" s="499"/>
      <c r="W91" s="499"/>
      <c r="X91" s="499"/>
      <c r="Y91" s="499"/>
      <c r="Z91" s="499"/>
    </row>
    <row r="92" ht="14.25" customHeight="1">
      <c r="A92" s="499"/>
      <c r="B92" s="503"/>
      <c r="C92" s="499"/>
      <c r="D92" s="499"/>
      <c r="E92" s="507"/>
      <c r="F92" s="507"/>
      <c r="G92" s="499"/>
      <c r="H92" s="499"/>
      <c r="I92" s="499"/>
      <c r="J92" s="499"/>
      <c r="K92" s="499"/>
      <c r="L92" s="499"/>
      <c r="M92" s="499"/>
      <c r="N92" s="499"/>
      <c r="O92" s="499"/>
      <c r="P92" s="499"/>
      <c r="Q92" s="499"/>
      <c r="R92" s="499"/>
      <c r="S92" s="499"/>
      <c r="T92" s="499"/>
      <c r="U92" s="499"/>
      <c r="V92" s="499"/>
      <c r="W92" s="499"/>
      <c r="X92" s="499"/>
      <c r="Y92" s="499"/>
      <c r="Z92" s="499"/>
    </row>
    <row r="93" ht="14.25" customHeight="1">
      <c r="A93" s="499"/>
      <c r="B93" s="503"/>
      <c r="C93" s="499"/>
      <c r="D93" s="499"/>
      <c r="E93" s="507"/>
      <c r="F93" s="507"/>
      <c r="G93" s="499"/>
      <c r="H93" s="499"/>
      <c r="I93" s="499"/>
      <c r="J93" s="499"/>
      <c r="K93" s="499"/>
      <c r="L93" s="499"/>
      <c r="M93" s="499"/>
      <c r="N93" s="499"/>
      <c r="O93" s="499"/>
      <c r="P93" s="499"/>
      <c r="Q93" s="499"/>
      <c r="R93" s="499"/>
      <c r="S93" s="499"/>
      <c r="T93" s="499"/>
      <c r="U93" s="499"/>
      <c r="V93" s="499"/>
      <c r="W93" s="499"/>
      <c r="X93" s="499"/>
      <c r="Y93" s="499"/>
      <c r="Z93" s="499"/>
    </row>
    <row r="94" ht="14.25" customHeight="1">
      <c r="A94" s="499"/>
      <c r="B94" s="503"/>
      <c r="C94" s="499"/>
      <c r="D94" s="499"/>
      <c r="E94" s="507"/>
      <c r="F94" s="507"/>
      <c r="G94" s="499"/>
      <c r="H94" s="499"/>
      <c r="I94" s="499"/>
      <c r="J94" s="499"/>
      <c r="K94" s="499"/>
      <c r="L94" s="499"/>
      <c r="M94" s="499"/>
      <c r="N94" s="499"/>
      <c r="O94" s="499"/>
      <c r="P94" s="499"/>
      <c r="Q94" s="499"/>
      <c r="R94" s="499"/>
      <c r="S94" s="499"/>
      <c r="T94" s="499"/>
      <c r="U94" s="499"/>
      <c r="V94" s="499"/>
      <c r="W94" s="499"/>
      <c r="X94" s="499"/>
      <c r="Y94" s="499"/>
      <c r="Z94" s="499"/>
    </row>
    <row r="95" ht="14.25" customHeight="1">
      <c r="A95" s="499"/>
      <c r="B95" s="503"/>
      <c r="C95" s="499"/>
      <c r="D95" s="499"/>
      <c r="E95" s="507"/>
      <c r="F95" s="507"/>
      <c r="G95" s="499"/>
      <c r="H95" s="499"/>
      <c r="I95" s="499"/>
      <c r="J95" s="499"/>
      <c r="K95" s="499"/>
      <c r="L95" s="499"/>
      <c r="M95" s="499"/>
      <c r="N95" s="499"/>
      <c r="O95" s="499"/>
      <c r="P95" s="499"/>
      <c r="Q95" s="499"/>
      <c r="R95" s="499"/>
      <c r="S95" s="499"/>
      <c r="T95" s="499"/>
      <c r="U95" s="499"/>
      <c r="V95" s="499"/>
      <c r="W95" s="499"/>
      <c r="X95" s="499"/>
      <c r="Y95" s="499"/>
      <c r="Z95" s="499"/>
    </row>
    <row r="96" ht="14.25" customHeight="1">
      <c r="A96" s="499"/>
      <c r="B96" s="503"/>
      <c r="C96" s="499"/>
      <c r="D96" s="499"/>
      <c r="E96" s="507"/>
      <c r="F96" s="507"/>
      <c r="G96" s="499"/>
      <c r="H96" s="499"/>
      <c r="I96" s="499"/>
      <c r="J96" s="499"/>
      <c r="K96" s="499"/>
      <c r="L96" s="499"/>
      <c r="M96" s="499"/>
      <c r="N96" s="499"/>
      <c r="O96" s="499"/>
      <c r="P96" s="499"/>
      <c r="Q96" s="499"/>
      <c r="R96" s="499"/>
      <c r="S96" s="499"/>
      <c r="T96" s="499"/>
      <c r="U96" s="499"/>
      <c r="V96" s="499"/>
      <c r="W96" s="499"/>
      <c r="X96" s="499"/>
      <c r="Y96" s="499"/>
      <c r="Z96" s="499"/>
    </row>
    <row r="97" ht="14.25" customHeight="1">
      <c r="A97" s="499"/>
      <c r="B97" s="503"/>
      <c r="C97" s="499"/>
      <c r="D97" s="499"/>
      <c r="E97" s="507"/>
      <c r="F97" s="507"/>
      <c r="G97" s="499"/>
      <c r="H97" s="499"/>
      <c r="I97" s="499"/>
      <c r="J97" s="499"/>
      <c r="K97" s="499"/>
      <c r="L97" s="499"/>
      <c r="M97" s="499"/>
      <c r="N97" s="499"/>
      <c r="O97" s="499"/>
      <c r="P97" s="499"/>
      <c r="Q97" s="499"/>
      <c r="R97" s="499"/>
      <c r="S97" s="499"/>
      <c r="T97" s="499"/>
      <c r="U97" s="499"/>
      <c r="V97" s="499"/>
      <c r="W97" s="499"/>
      <c r="X97" s="499"/>
      <c r="Y97" s="499"/>
      <c r="Z97" s="499"/>
    </row>
    <row r="98" ht="14.25" customHeight="1">
      <c r="A98" s="499"/>
      <c r="B98" s="503"/>
      <c r="C98" s="499"/>
      <c r="D98" s="499"/>
      <c r="E98" s="507"/>
      <c r="F98" s="507"/>
      <c r="G98" s="499"/>
      <c r="H98" s="499"/>
      <c r="I98" s="499"/>
      <c r="J98" s="499"/>
      <c r="K98" s="499"/>
      <c r="L98" s="499"/>
      <c r="M98" s="499"/>
      <c r="N98" s="499"/>
      <c r="O98" s="499"/>
      <c r="P98" s="499"/>
      <c r="Q98" s="499"/>
      <c r="R98" s="499"/>
      <c r="S98" s="499"/>
      <c r="T98" s="499"/>
      <c r="U98" s="499"/>
      <c r="V98" s="499"/>
      <c r="W98" s="499"/>
      <c r="X98" s="499"/>
      <c r="Y98" s="499"/>
      <c r="Z98" s="499"/>
    </row>
    <row r="99" ht="14.25" customHeight="1">
      <c r="A99" s="499"/>
      <c r="B99" s="503"/>
      <c r="C99" s="499"/>
      <c r="D99" s="499"/>
      <c r="E99" s="507"/>
      <c r="F99" s="507"/>
      <c r="G99" s="499"/>
      <c r="H99" s="499"/>
      <c r="I99" s="499"/>
      <c r="J99" s="499"/>
      <c r="K99" s="499"/>
      <c r="L99" s="499"/>
      <c r="M99" s="499"/>
      <c r="N99" s="499"/>
      <c r="O99" s="499"/>
      <c r="P99" s="499"/>
      <c r="Q99" s="499"/>
      <c r="R99" s="499"/>
      <c r="S99" s="499"/>
      <c r="T99" s="499"/>
      <c r="U99" s="499"/>
      <c r="V99" s="499"/>
      <c r="W99" s="499"/>
      <c r="X99" s="499"/>
      <c r="Y99" s="499"/>
      <c r="Z99" s="499"/>
    </row>
    <row r="100" ht="14.25" customHeight="1">
      <c r="A100" s="499"/>
      <c r="B100" s="503"/>
      <c r="C100" s="499"/>
      <c r="D100" s="499"/>
      <c r="E100" s="507"/>
      <c r="F100" s="507"/>
      <c r="G100" s="499"/>
      <c r="H100" s="499"/>
      <c r="I100" s="499"/>
      <c r="J100" s="499"/>
      <c r="K100" s="499"/>
      <c r="L100" s="499"/>
      <c r="M100" s="499"/>
      <c r="N100" s="499"/>
      <c r="O100" s="499"/>
      <c r="P100" s="499"/>
      <c r="Q100" s="499"/>
      <c r="R100" s="499"/>
      <c r="S100" s="499"/>
      <c r="T100" s="499"/>
      <c r="U100" s="499"/>
      <c r="V100" s="499"/>
      <c r="W100" s="499"/>
      <c r="X100" s="499"/>
      <c r="Y100" s="499"/>
      <c r="Z100" s="499"/>
    </row>
    <row r="101" ht="14.25" customHeight="1">
      <c r="A101" s="499"/>
      <c r="B101" s="503"/>
      <c r="C101" s="499"/>
      <c r="D101" s="499"/>
      <c r="E101" s="507"/>
      <c r="F101" s="507"/>
      <c r="G101" s="499"/>
      <c r="H101" s="499"/>
      <c r="I101" s="499"/>
      <c r="J101" s="499"/>
      <c r="K101" s="499"/>
      <c r="L101" s="499"/>
      <c r="M101" s="499"/>
      <c r="N101" s="499"/>
      <c r="O101" s="499"/>
      <c r="P101" s="499"/>
      <c r="Q101" s="499"/>
      <c r="R101" s="499"/>
      <c r="S101" s="499"/>
      <c r="T101" s="499"/>
      <c r="U101" s="499"/>
      <c r="V101" s="499"/>
      <c r="W101" s="499"/>
      <c r="X101" s="499"/>
      <c r="Y101" s="499"/>
      <c r="Z101" s="499"/>
    </row>
    <row r="102" ht="14.25" customHeight="1">
      <c r="A102" s="499"/>
      <c r="B102" s="503"/>
      <c r="C102" s="499"/>
      <c r="D102" s="499"/>
      <c r="E102" s="507"/>
      <c r="F102" s="507"/>
      <c r="G102" s="499"/>
      <c r="H102" s="499"/>
      <c r="I102" s="499"/>
      <c r="J102" s="499"/>
      <c r="K102" s="499"/>
      <c r="L102" s="499"/>
      <c r="M102" s="499"/>
      <c r="N102" s="499"/>
      <c r="O102" s="499"/>
      <c r="P102" s="499"/>
      <c r="Q102" s="499"/>
      <c r="R102" s="499"/>
      <c r="S102" s="499"/>
      <c r="T102" s="499"/>
      <c r="U102" s="499"/>
      <c r="V102" s="499"/>
      <c r="W102" s="499"/>
      <c r="X102" s="499"/>
      <c r="Y102" s="499"/>
      <c r="Z102" s="499"/>
    </row>
    <row r="103" ht="14.25" customHeight="1">
      <c r="A103" s="499"/>
      <c r="B103" s="503"/>
      <c r="C103" s="499"/>
      <c r="D103" s="499"/>
      <c r="E103" s="507"/>
      <c r="F103" s="507"/>
      <c r="G103" s="499"/>
      <c r="H103" s="499"/>
      <c r="I103" s="499"/>
      <c r="J103" s="499"/>
      <c r="K103" s="499"/>
      <c r="L103" s="499"/>
      <c r="M103" s="499"/>
      <c r="N103" s="499"/>
      <c r="O103" s="499"/>
      <c r="P103" s="499"/>
      <c r="Q103" s="499"/>
      <c r="R103" s="499"/>
      <c r="S103" s="499"/>
      <c r="T103" s="499"/>
      <c r="U103" s="499"/>
      <c r="V103" s="499"/>
      <c r="W103" s="499"/>
      <c r="X103" s="499"/>
      <c r="Y103" s="499"/>
      <c r="Z103" s="499"/>
    </row>
    <row r="104" ht="14.25" customHeight="1">
      <c r="A104" s="499"/>
      <c r="B104" s="503"/>
      <c r="C104" s="499"/>
      <c r="D104" s="499"/>
      <c r="E104" s="507"/>
      <c r="F104" s="507"/>
      <c r="G104" s="499"/>
      <c r="H104" s="499"/>
      <c r="I104" s="499"/>
      <c r="J104" s="499"/>
      <c r="K104" s="499"/>
      <c r="L104" s="499"/>
      <c r="M104" s="499"/>
      <c r="N104" s="499"/>
      <c r="O104" s="499"/>
      <c r="P104" s="499"/>
      <c r="Q104" s="499"/>
      <c r="R104" s="499"/>
      <c r="S104" s="499"/>
      <c r="T104" s="499"/>
      <c r="U104" s="499"/>
      <c r="V104" s="499"/>
      <c r="W104" s="499"/>
      <c r="X104" s="499"/>
      <c r="Y104" s="499"/>
      <c r="Z104" s="499"/>
    </row>
    <row r="105" ht="14.25" customHeight="1">
      <c r="A105" s="499"/>
      <c r="B105" s="503"/>
      <c r="C105" s="499"/>
      <c r="D105" s="499"/>
      <c r="E105" s="507"/>
      <c r="F105" s="507"/>
      <c r="G105" s="499"/>
      <c r="H105" s="499"/>
      <c r="I105" s="499"/>
      <c r="J105" s="499"/>
      <c r="K105" s="499"/>
      <c r="L105" s="499"/>
      <c r="M105" s="499"/>
      <c r="N105" s="499"/>
      <c r="O105" s="499"/>
      <c r="P105" s="499"/>
      <c r="Q105" s="499"/>
      <c r="R105" s="499"/>
      <c r="S105" s="499"/>
      <c r="T105" s="499"/>
      <c r="U105" s="499"/>
      <c r="V105" s="499"/>
      <c r="W105" s="499"/>
      <c r="X105" s="499"/>
      <c r="Y105" s="499"/>
      <c r="Z105" s="499"/>
    </row>
    <row r="106" ht="14.25" customHeight="1">
      <c r="A106" s="499"/>
      <c r="B106" s="503"/>
      <c r="C106" s="499"/>
      <c r="D106" s="499"/>
      <c r="E106" s="507"/>
      <c r="F106" s="507"/>
      <c r="G106" s="499"/>
      <c r="H106" s="499"/>
      <c r="I106" s="499"/>
      <c r="J106" s="499"/>
      <c r="K106" s="499"/>
      <c r="L106" s="499"/>
      <c r="M106" s="499"/>
      <c r="N106" s="499"/>
      <c r="O106" s="499"/>
      <c r="P106" s="499"/>
      <c r="Q106" s="499"/>
      <c r="R106" s="499"/>
      <c r="S106" s="499"/>
      <c r="T106" s="499"/>
      <c r="U106" s="499"/>
      <c r="V106" s="499"/>
      <c r="W106" s="499"/>
      <c r="X106" s="499"/>
      <c r="Y106" s="499"/>
      <c r="Z106" s="499"/>
    </row>
    <row r="107" ht="14.25" customHeight="1">
      <c r="A107" s="499"/>
      <c r="B107" s="503"/>
      <c r="C107" s="499"/>
      <c r="D107" s="499"/>
      <c r="E107" s="507"/>
      <c r="F107" s="507"/>
      <c r="G107" s="499"/>
      <c r="H107" s="499"/>
      <c r="I107" s="499"/>
      <c r="J107" s="499"/>
      <c r="K107" s="499"/>
      <c r="L107" s="499"/>
      <c r="M107" s="499"/>
      <c r="N107" s="499"/>
      <c r="O107" s="499"/>
      <c r="P107" s="499"/>
      <c r="Q107" s="499"/>
      <c r="R107" s="499"/>
      <c r="S107" s="499"/>
      <c r="T107" s="499"/>
      <c r="U107" s="499"/>
      <c r="V107" s="499"/>
      <c r="W107" s="499"/>
      <c r="X107" s="499"/>
      <c r="Y107" s="499"/>
      <c r="Z107" s="499"/>
    </row>
    <row r="108" ht="14.25" customHeight="1">
      <c r="A108" s="499"/>
      <c r="B108" s="503"/>
      <c r="C108" s="499"/>
      <c r="D108" s="499"/>
      <c r="E108" s="507"/>
      <c r="F108" s="507"/>
      <c r="G108" s="499"/>
      <c r="H108" s="499"/>
      <c r="I108" s="499"/>
      <c r="J108" s="499"/>
      <c r="K108" s="499"/>
      <c r="L108" s="499"/>
      <c r="M108" s="499"/>
      <c r="N108" s="499"/>
      <c r="O108" s="499"/>
      <c r="P108" s="499"/>
      <c r="Q108" s="499"/>
      <c r="R108" s="499"/>
      <c r="S108" s="499"/>
      <c r="T108" s="499"/>
      <c r="U108" s="499"/>
      <c r="V108" s="499"/>
      <c r="W108" s="499"/>
      <c r="X108" s="499"/>
      <c r="Y108" s="499"/>
      <c r="Z108" s="499"/>
    </row>
    <row r="109" ht="14.25" customHeight="1">
      <c r="A109" s="499"/>
      <c r="B109" s="503"/>
      <c r="C109" s="499"/>
      <c r="D109" s="499"/>
      <c r="E109" s="507"/>
      <c r="F109" s="507"/>
      <c r="G109" s="499"/>
      <c r="H109" s="499"/>
      <c r="I109" s="499"/>
      <c r="J109" s="499"/>
      <c r="K109" s="499"/>
      <c r="L109" s="499"/>
      <c r="M109" s="499"/>
      <c r="N109" s="499"/>
      <c r="O109" s="499"/>
      <c r="P109" s="499"/>
      <c r="Q109" s="499"/>
      <c r="R109" s="499"/>
      <c r="S109" s="499"/>
      <c r="T109" s="499"/>
      <c r="U109" s="499"/>
      <c r="V109" s="499"/>
      <c r="W109" s="499"/>
      <c r="X109" s="499"/>
      <c r="Y109" s="499"/>
      <c r="Z109" s="499"/>
    </row>
    <row r="110" ht="14.25" customHeight="1">
      <c r="A110" s="499"/>
      <c r="B110" s="503"/>
      <c r="C110" s="499"/>
      <c r="D110" s="499"/>
      <c r="E110" s="507"/>
      <c r="F110" s="507"/>
      <c r="G110" s="499"/>
      <c r="H110" s="499"/>
      <c r="I110" s="499"/>
      <c r="J110" s="499"/>
      <c r="K110" s="499"/>
      <c r="L110" s="499"/>
      <c r="M110" s="499"/>
      <c r="N110" s="499"/>
      <c r="O110" s="499"/>
      <c r="P110" s="499"/>
      <c r="Q110" s="499"/>
      <c r="R110" s="499"/>
      <c r="S110" s="499"/>
      <c r="T110" s="499"/>
      <c r="U110" s="499"/>
      <c r="V110" s="499"/>
      <c r="W110" s="499"/>
      <c r="X110" s="499"/>
      <c r="Y110" s="499"/>
      <c r="Z110" s="499"/>
    </row>
    <row r="111" ht="14.25" customHeight="1">
      <c r="A111" s="499"/>
      <c r="B111" s="503"/>
      <c r="C111" s="499"/>
      <c r="D111" s="499"/>
      <c r="E111" s="507"/>
      <c r="F111" s="507"/>
      <c r="G111" s="499"/>
      <c r="H111" s="499"/>
      <c r="I111" s="499"/>
      <c r="J111" s="499"/>
      <c r="K111" s="499"/>
      <c r="L111" s="499"/>
      <c r="M111" s="499"/>
      <c r="N111" s="499"/>
      <c r="O111" s="499"/>
      <c r="P111" s="499"/>
      <c r="Q111" s="499"/>
      <c r="R111" s="499"/>
      <c r="S111" s="499"/>
      <c r="T111" s="499"/>
      <c r="U111" s="499"/>
      <c r="V111" s="499"/>
      <c r="W111" s="499"/>
      <c r="X111" s="499"/>
      <c r="Y111" s="499"/>
      <c r="Z111" s="499"/>
    </row>
    <row r="112" ht="14.25" customHeight="1">
      <c r="A112" s="499"/>
      <c r="B112" s="503"/>
      <c r="C112" s="499"/>
      <c r="D112" s="499"/>
      <c r="E112" s="507"/>
      <c r="F112" s="507"/>
      <c r="G112" s="499"/>
      <c r="H112" s="499"/>
      <c r="I112" s="499"/>
      <c r="J112" s="499"/>
      <c r="K112" s="499"/>
      <c r="L112" s="499"/>
      <c r="M112" s="499"/>
      <c r="N112" s="499"/>
      <c r="O112" s="499"/>
      <c r="P112" s="499"/>
      <c r="Q112" s="499"/>
      <c r="R112" s="499"/>
      <c r="S112" s="499"/>
      <c r="T112" s="499"/>
      <c r="U112" s="499"/>
      <c r="V112" s="499"/>
      <c r="W112" s="499"/>
      <c r="X112" s="499"/>
      <c r="Y112" s="499"/>
      <c r="Z112" s="499"/>
    </row>
    <row r="113" ht="14.25" customHeight="1">
      <c r="A113" s="499"/>
      <c r="B113" s="503"/>
      <c r="C113" s="499"/>
      <c r="D113" s="499"/>
      <c r="E113" s="507"/>
      <c r="F113" s="507"/>
      <c r="G113" s="499"/>
      <c r="H113" s="499"/>
      <c r="I113" s="499"/>
      <c r="J113" s="499"/>
      <c r="K113" s="499"/>
      <c r="L113" s="499"/>
      <c r="M113" s="499"/>
      <c r="N113" s="499"/>
      <c r="O113" s="499"/>
      <c r="P113" s="499"/>
      <c r="Q113" s="499"/>
      <c r="R113" s="499"/>
      <c r="S113" s="499"/>
      <c r="T113" s="499"/>
      <c r="U113" s="499"/>
      <c r="V113" s="499"/>
      <c r="W113" s="499"/>
      <c r="X113" s="499"/>
      <c r="Y113" s="499"/>
      <c r="Z113" s="499"/>
    </row>
    <row r="114" ht="14.25" customHeight="1">
      <c r="A114" s="499"/>
      <c r="B114" s="503"/>
      <c r="C114" s="499"/>
      <c r="D114" s="499"/>
      <c r="E114" s="507"/>
      <c r="F114" s="507"/>
      <c r="G114" s="499"/>
      <c r="H114" s="499"/>
      <c r="I114" s="499"/>
      <c r="J114" s="499"/>
      <c r="K114" s="499"/>
      <c r="L114" s="499"/>
      <c r="M114" s="499"/>
      <c r="N114" s="499"/>
      <c r="O114" s="499"/>
      <c r="P114" s="499"/>
      <c r="Q114" s="499"/>
      <c r="R114" s="499"/>
      <c r="S114" s="499"/>
      <c r="T114" s="499"/>
      <c r="U114" s="499"/>
      <c r="V114" s="499"/>
      <c r="W114" s="499"/>
      <c r="X114" s="499"/>
      <c r="Y114" s="499"/>
      <c r="Z114" s="499"/>
    </row>
    <row r="115" ht="14.25" customHeight="1">
      <c r="A115" s="499"/>
      <c r="B115" s="503"/>
      <c r="C115" s="499"/>
      <c r="D115" s="499"/>
      <c r="E115" s="507"/>
      <c r="F115" s="507"/>
      <c r="G115" s="499"/>
      <c r="H115" s="499"/>
      <c r="I115" s="499"/>
      <c r="J115" s="499"/>
      <c r="K115" s="499"/>
      <c r="L115" s="499"/>
      <c r="M115" s="499"/>
      <c r="N115" s="499"/>
      <c r="O115" s="499"/>
      <c r="P115" s="499"/>
      <c r="Q115" s="499"/>
      <c r="R115" s="499"/>
      <c r="S115" s="499"/>
      <c r="T115" s="499"/>
      <c r="U115" s="499"/>
      <c r="V115" s="499"/>
      <c r="W115" s="499"/>
      <c r="X115" s="499"/>
      <c r="Y115" s="499"/>
      <c r="Z115" s="499"/>
    </row>
    <row r="116" ht="14.25" customHeight="1">
      <c r="A116" s="499"/>
      <c r="B116" s="503"/>
      <c r="C116" s="499"/>
      <c r="D116" s="499"/>
      <c r="E116" s="507"/>
      <c r="F116" s="507"/>
      <c r="G116" s="499"/>
      <c r="H116" s="499"/>
      <c r="I116" s="499"/>
      <c r="J116" s="499"/>
      <c r="K116" s="499"/>
      <c r="L116" s="499"/>
      <c r="M116" s="499"/>
      <c r="N116" s="499"/>
      <c r="O116" s="499"/>
      <c r="P116" s="499"/>
      <c r="Q116" s="499"/>
      <c r="R116" s="499"/>
      <c r="S116" s="499"/>
      <c r="T116" s="499"/>
      <c r="U116" s="499"/>
      <c r="V116" s="499"/>
      <c r="W116" s="499"/>
      <c r="X116" s="499"/>
      <c r="Y116" s="499"/>
      <c r="Z116" s="499"/>
    </row>
    <row r="117" ht="14.25" customHeight="1">
      <c r="A117" s="499"/>
      <c r="B117" s="503"/>
      <c r="C117" s="499"/>
      <c r="D117" s="499"/>
      <c r="E117" s="507"/>
      <c r="F117" s="507"/>
      <c r="G117" s="499"/>
      <c r="H117" s="499"/>
      <c r="I117" s="499"/>
      <c r="J117" s="499"/>
      <c r="K117" s="499"/>
      <c r="L117" s="499"/>
      <c r="M117" s="499"/>
      <c r="N117" s="499"/>
      <c r="O117" s="499"/>
      <c r="P117" s="499"/>
      <c r="Q117" s="499"/>
      <c r="R117" s="499"/>
      <c r="S117" s="499"/>
      <c r="T117" s="499"/>
      <c r="U117" s="499"/>
      <c r="V117" s="499"/>
      <c r="W117" s="499"/>
      <c r="X117" s="499"/>
      <c r="Y117" s="499"/>
      <c r="Z117" s="499"/>
    </row>
    <row r="118" ht="14.25" customHeight="1">
      <c r="A118" s="499"/>
      <c r="B118" s="503"/>
      <c r="C118" s="499"/>
      <c r="D118" s="499"/>
      <c r="E118" s="507"/>
      <c r="F118" s="507"/>
      <c r="G118" s="499"/>
      <c r="H118" s="499"/>
      <c r="I118" s="499"/>
      <c r="J118" s="499"/>
      <c r="K118" s="499"/>
      <c r="L118" s="499"/>
      <c r="M118" s="499"/>
      <c r="N118" s="499"/>
      <c r="O118" s="499"/>
      <c r="P118" s="499"/>
      <c r="Q118" s="499"/>
      <c r="R118" s="499"/>
      <c r="S118" s="499"/>
      <c r="T118" s="499"/>
      <c r="U118" s="499"/>
      <c r="V118" s="499"/>
      <c r="W118" s="499"/>
      <c r="X118" s="499"/>
      <c r="Y118" s="499"/>
      <c r="Z118" s="499"/>
    </row>
    <row r="119" ht="14.25" customHeight="1">
      <c r="A119" s="499"/>
      <c r="B119" s="503"/>
      <c r="C119" s="499"/>
      <c r="D119" s="499"/>
      <c r="E119" s="507"/>
      <c r="F119" s="507"/>
      <c r="G119" s="499"/>
      <c r="H119" s="499"/>
      <c r="I119" s="499"/>
      <c r="J119" s="499"/>
      <c r="K119" s="499"/>
      <c r="L119" s="499"/>
      <c r="M119" s="499"/>
      <c r="N119" s="499"/>
      <c r="O119" s="499"/>
      <c r="P119" s="499"/>
      <c r="Q119" s="499"/>
      <c r="R119" s="499"/>
      <c r="S119" s="499"/>
      <c r="T119" s="499"/>
      <c r="U119" s="499"/>
      <c r="V119" s="499"/>
      <c r="W119" s="499"/>
      <c r="X119" s="499"/>
      <c r="Y119" s="499"/>
      <c r="Z119" s="499"/>
    </row>
    <row r="120" ht="14.25" customHeight="1">
      <c r="A120" s="499"/>
      <c r="B120" s="503"/>
      <c r="C120" s="499"/>
      <c r="D120" s="499"/>
      <c r="E120" s="507"/>
      <c r="F120" s="507"/>
      <c r="G120" s="499"/>
      <c r="H120" s="499"/>
      <c r="I120" s="499"/>
      <c r="J120" s="499"/>
      <c r="K120" s="499"/>
      <c r="L120" s="499"/>
      <c r="M120" s="499"/>
      <c r="N120" s="499"/>
      <c r="O120" s="499"/>
      <c r="P120" s="499"/>
      <c r="Q120" s="499"/>
      <c r="R120" s="499"/>
      <c r="S120" s="499"/>
      <c r="T120" s="499"/>
      <c r="U120" s="499"/>
      <c r="V120" s="499"/>
      <c r="W120" s="499"/>
      <c r="X120" s="499"/>
      <c r="Y120" s="499"/>
      <c r="Z120" s="499"/>
    </row>
    <row r="121" ht="14.25" customHeight="1">
      <c r="A121" s="499"/>
      <c r="B121" s="503"/>
      <c r="C121" s="499"/>
      <c r="D121" s="499"/>
      <c r="E121" s="507"/>
      <c r="F121" s="507"/>
      <c r="G121" s="499"/>
      <c r="H121" s="499"/>
      <c r="I121" s="499"/>
      <c r="J121" s="499"/>
      <c r="K121" s="499"/>
      <c r="L121" s="499"/>
      <c r="M121" s="499"/>
      <c r="N121" s="499"/>
      <c r="O121" s="499"/>
      <c r="P121" s="499"/>
      <c r="Q121" s="499"/>
      <c r="R121" s="499"/>
      <c r="S121" s="499"/>
      <c r="T121" s="499"/>
      <c r="U121" s="499"/>
      <c r="V121" s="499"/>
      <c r="W121" s="499"/>
      <c r="X121" s="499"/>
      <c r="Y121" s="499"/>
      <c r="Z121" s="499"/>
    </row>
    <row r="122" ht="14.25" customHeight="1">
      <c r="A122" s="499"/>
      <c r="B122" s="503"/>
      <c r="C122" s="499"/>
      <c r="D122" s="499"/>
      <c r="E122" s="507"/>
      <c r="F122" s="507"/>
      <c r="G122" s="499"/>
      <c r="H122" s="499"/>
      <c r="I122" s="499"/>
      <c r="J122" s="499"/>
      <c r="K122" s="499"/>
      <c r="L122" s="499"/>
      <c r="M122" s="499"/>
      <c r="N122" s="499"/>
      <c r="O122" s="499"/>
      <c r="P122" s="499"/>
      <c r="Q122" s="499"/>
      <c r="R122" s="499"/>
      <c r="S122" s="499"/>
      <c r="T122" s="499"/>
      <c r="U122" s="499"/>
      <c r="V122" s="499"/>
      <c r="W122" s="499"/>
      <c r="X122" s="499"/>
      <c r="Y122" s="499"/>
      <c r="Z122" s="499"/>
    </row>
    <row r="123" ht="14.25" customHeight="1">
      <c r="A123" s="499"/>
      <c r="B123" s="503"/>
      <c r="C123" s="499"/>
      <c r="D123" s="499"/>
      <c r="E123" s="507"/>
      <c r="F123" s="507"/>
      <c r="G123" s="499"/>
      <c r="H123" s="499"/>
      <c r="I123" s="499"/>
      <c r="J123" s="499"/>
      <c r="K123" s="499"/>
      <c r="L123" s="499"/>
      <c r="M123" s="499"/>
      <c r="N123" s="499"/>
      <c r="O123" s="499"/>
      <c r="P123" s="499"/>
      <c r="Q123" s="499"/>
      <c r="R123" s="499"/>
      <c r="S123" s="499"/>
      <c r="T123" s="499"/>
      <c r="U123" s="499"/>
      <c r="V123" s="499"/>
      <c r="W123" s="499"/>
      <c r="X123" s="499"/>
      <c r="Y123" s="499"/>
      <c r="Z123" s="499"/>
    </row>
    <row r="124" ht="14.25" customHeight="1">
      <c r="A124" s="499"/>
      <c r="B124" s="503"/>
      <c r="C124" s="499"/>
      <c r="D124" s="499"/>
      <c r="E124" s="507"/>
      <c r="F124" s="507"/>
      <c r="G124" s="499"/>
      <c r="H124" s="499"/>
      <c r="I124" s="499"/>
      <c r="J124" s="499"/>
      <c r="K124" s="499"/>
      <c r="L124" s="499"/>
      <c r="M124" s="499"/>
      <c r="N124" s="499"/>
      <c r="O124" s="499"/>
      <c r="P124" s="499"/>
      <c r="Q124" s="499"/>
      <c r="R124" s="499"/>
      <c r="S124" s="499"/>
      <c r="T124" s="499"/>
      <c r="U124" s="499"/>
      <c r="V124" s="499"/>
      <c r="W124" s="499"/>
      <c r="X124" s="499"/>
      <c r="Y124" s="499"/>
      <c r="Z124" s="499"/>
    </row>
    <row r="125" ht="14.25" customHeight="1">
      <c r="A125" s="499"/>
      <c r="B125" s="503"/>
      <c r="C125" s="499"/>
      <c r="D125" s="499"/>
      <c r="E125" s="507"/>
      <c r="F125" s="507"/>
      <c r="G125" s="499"/>
      <c r="H125" s="499"/>
      <c r="I125" s="499"/>
      <c r="J125" s="499"/>
      <c r="K125" s="499"/>
      <c r="L125" s="499"/>
      <c r="M125" s="499"/>
      <c r="N125" s="499"/>
      <c r="O125" s="499"/>
      <c r="P125" s="499"/>
      <c r="Q125" s="499"/>
      <c r="R125" s="499"/>
      <c r="S125" s="499"/>
      <c r="T125" s="499"/>
      <c r="U125" s="499"/>
      <c r="V125" s="499"/>
      <c r="W125" s="499"/>
      <c r="X125" s="499"/>
      <c r="Y125" s="499"/>
      <c r="Z125" s="499"/>
    </row>
    <row r="126" ht="14.25" customHeight="1">
      <c r="A126" s="499"/>
      <c r="B126" s="503"/>
      <c r="C126" s="499"/>
      <c r="D126" s="499"/>
      <c r="E126" s="507"/>
      <c r="F126" s="507"/>
      <c r="G126" s="499"/>
      <c r="H126" s="499"/>
      <c r="I126" s="499"/>
      <c r="J126" s="499"/>
      <c r="K126" s="499"/>
      <c r="L126" s="499"/>
      <c r="M126" s="499"/>
      <c r="N126" s="499"/>
      <c r="O126" s="499"/>
      <c r="P126" s="499"/>
      <c r="Q126" s="499"/>
      <c r="R126" s="499"/>
      <c r="S126" s="499"/>
      <c r="T126" s="499"/>
      <c r="U126" s="499"/>
      <c r="V126" s="499"/>
      <c r="W126" s="499"/>
      <c r="X126" s="499"/>
      <c r="Y126" s="499"/>
      <c r="Z126" s="499"/>
    </row>
    <row r="127" ht="14.25" customHeight="1">
      <c r="A127" s="499"/>
      <c r="B127" s="503"/>
      <c r="C127" s="499"/>
      <c r="D127" s="499"/>
      <c r="E127" s="507"/>
      <c r="F127" s="507"/>
      <c r="G127" s="499"/>
      <c r="H127" s="499"/>
      <c r="I127" s="499"/>
      <c r="J127" s="499"/>
      <c r="K127" s="499"/>
      <c r="L127" s="499"/>
      <c r="M127" s="499"/>
      <c r="N127" s="499"/>
      <c r="O127" s="499"/>
      <c r="P127" s="499"/>
      <c r="Q127" s="499"/>
      <c r="R127" s="499"/>
      <c r="S127" s="499"/>
      <c r="T127" s="499"/>
      <c r="U127" s="499"/>
      <c r="V127" s="499"/>
      <c r="W127" s="499"/>
      <c r="X127" s="499"/>
      <c r="Y127" s="499"/>
      <c r="Z127" s="499"/>
    </row>
    <row r="128" ht="14.25" customHeight="1">
      <c r="A128" s="499"/>
      <c r="B128" s="503"/>
      <c r="C128" s="499"/>
      <c r="D128" s="499"/>
      <c r="E128" s="507"/>
      <c r="F128" s="507"/>
      <c r="G128" s="499"/>
      <c r="H128" s="499"/>
      <c r="I128" s="499"/>
      <c r="J128" s="499"/>
      <c r="K128" s="499"/>
      <c r="L128" s="499"/>
      <c r="M128" s="499"/>
      <c r="N128" s="499"/>
      <c r="O128" s="499"/>
      <c r="P128" s="499"/>
      <c r="Q128" s="499"/>
      <c r="R128" s="499"/>
      <c r="S128" s="499"/>
      <c r="T128" s="499"/>
      <c r="U128" s="499"/>
      <c r="V128" s="499"/>
      <c r="W128" s="499"/>
      <c r="X128" s="499"/>
      <c r="Y128" s="499"/>
      <c r="Z128" s="499"/>
    </row>
    <row r="129" ht="14.25" customHeight="1">
      <c r="A129" s="499"/>
      <c r="B129" s="503"/>
      <c r="C129" s="499"/>
      <c r="D129" s="499"/>
      <c r="E129" s="507"/>
      <c r="F129" s="507"/>
      <c r="G129" s="499"/>
      <c r="H129" s="499"/>
      <c r="I129" s="499"/>
      <c r="J129" s="499"/>
      <c r="K129" s="499"/>
      <c r="L129" s="499"/>
      <c r="M129" s="499"/>
      <c r="N129" s="499"/>
      <c r="O129" s="499"/>
      <c r="P129" s="499"/>
      <c r="Q129" s="499"/>
      <c r="R129" s="499"/>
      <c r="S129" s="499"/>
      <c r="T129" s="499"/>
      <c r="U129" s="499"/>
      <c r="V129" s="499"/>
      <c r="W129" s="499"/>
      <c r="X129" s="499"/>
      <c r="Y129" s="499"/>
      <c r="Z129" s="499"/>
    </row>
    <row r="130" ht="14.25" customHeight="1">
      <c r="A130" s="499"/>
      <c r="B130" s="503"/>
      <c r="C130" s="499"/>
      <c r="D130" s="499"/>
      <c r="E130" s="507"/>
      <c r="F130" s="507"/>
      <c r="G130" s="499"/>
      <c r="H130" s="499"/>
      <c r="I130" s="499"/>
      <c r="J130" s="499"/>
      <c r="K130" s="499"/>
      <c r="L130" s="499"/>
      <c r="M130" s="499"/>
      <c r="N130" s="499"/>
      <c r="O130" s="499"/>
      <c r="P130" s="499"/>
      <c r="Q130" s="499"/>
      <c r="R130" s="499"/>
      <c r="S130" s="499"/>
      <c r="T130" s="499"/>
      <c r="U130" s="499"/>
      <c r="V130" s="499"/>
      <c r="W130" s="499"/>
      <c r="X130" s="499"/>
      <c r="Y130" s="499"/>
      <c r="Z130" s="499"/>
    </row>
    <row r="131" ht="14.25" customHeight="1">
      <c r="A131" s="499"/>
      <c r="B131" s="503"/>
      <c r="C131" s="499"/>
      <c r="D131" s="499"/>
      <c r="E131" s="507"/>
      <c r="F131" s="507"/>
      <c r="G131" s="499"/>
      <c r="H131" s="499"/>
      <c r="I131" s="499"/>
      <c r="J131" s="499"/>
      <c r="K131" s="499"/>
      <c r="L131" s="499"/>
      <c r="M131" s="499"/>
      <c r="N131" s="499"/>
      <c r="O131" s="499"/>
      <c r="P131" s="499"/>
      <c r="Q131" s="499"/>
      <c r="R131" s="499"/>
      <c r="S131" s="499"/>
      <c r="T131" s="499"/>
      <c r="U131" s="499"/>
      <c r="V131" s="499"/>
      <c r="W131" s="499"/>
      <c r="X131" s="499"/>
      <c r="Y131" s="499"/>
      <c r="Z131" s="499"/>
    </row>
    <row r="132" ht="14.25" customHeight="1">
      <c r="A132" s="499"/>
      <c r="B132" s="503"/>
      <c r="C132" s="499"/>
      <c r="D132" s="499"/>
      <c r="E132" s="507"/>
      <c r="F132" s="507"/>
      <c r="G132" s="499"/>
      <c r="H132" s="499"/>
      <c r="I132" s="499"/>
      <c r="J132" s="499"/>
      <c r="K132" s="499"/>
      <c r="L132" s="499"/>
      <c r="M132" s="499"/>
      <c r="N132" s="499"/>
      <c r="O132" s="499"/>
      <c r="P132" s="499"/>
      <c r="Q132" s="499"/>
      <c r="R132" s="499"/>
      <c r="S132" s="499"/>
      <c r="T132" s="499"/>
      <c r="U132" s="499"/>
      <c r="V132" s="499"/>
      <c r="W132" s="499"/>
      <c r="X132" s="499"/>
      <c r="Y132" s="499"/>
      <c r="Z132" s="499"/>
    </row>
    <row r="133" ht="14.25" customHeight="1">
      <c r="A133" s="499"/>
      <c r="B133" s="503"/>
      <c r="C133" s="499"/>
      <c r="D133" s="499"/>
      <c r="E133" s="507"/>
      <c r="F133" s="507"/>
      <c r="G133" s="499"/>
      <c r="H133" s="499"/>
      <c r="I133" s="499"/>
      <c r="J133" s="499"/>
      <c r="K133" s="499"/>
      <c r="L133" s="499"/>
      <c r="M133" s="499"/>
      <c r="N133" s="499"/>
      <c r="O133" s="499"/>
      <c r="P133" s="499"/>
      <c r="Q133" s="499"/>
      <c r="R133" s="499"/>
      <c r="S133" s="499"/>
      <c r="T133" s="499"/>
      <c r="U133" s="499"/>
      <c r="V133" s="499"/>
      <c r="W133" s="499"/>
      <c r="X133" s="499"/>
      <c r="Y133" s="499"/>
      <c r="Z133" s="499"/>
    </row>
    <row r="134" ht="14.25" customHeight="1">
      <c r="A134" s="499"/>
      <c r="B134" s="503"/>
      <c r="C134" s="499"/>
      <c r="D134" s="499"/>
      <c r="E134" s="507"/>
      <c r="F134" s="507"/>
      <c r="G134" s="499"/>
      <c r="H134" s="499"/>
      <c r="I134" s="499"/>
      <c r="J134" s="499"/>
      <c r="K134" s="499"/>
      <c r="L134" s="499"/>
      <c r="M134" s="499"/>
      <c r="N134" s="499"/>
      <c r="O134" s="499"/>
      <c r="P134" s="499"/>
      <c r="Q134" s="499"/>
      <c r="R134" s="499"/>
      <c r="S134" s="499"/>
      <c r="T134" s="499"/>
      <c r="U134" s="499"/>
      <c r="V134" s="499"/>
      <c r="W134" s="499"/>
      <c r="X134" s="499"/>
      <c r="Y134" s="499"/>
      <c r="Z134" s="499"/>
    </row>
    <row r="135" ht="14.25" customHeight="1">
      <c r="A135" s="499"/>
      <c r="B135" s="503"/>
      <c r="C135" s="499"/>
      <c r="D135" s="499"/>
      <c r="E135" s="507"/>
      <c r="F135" s="507"/>
      <c r="G135" s="499"/>
      <c r="H135" s="499"/>
      <c r="I135" s="499"/>
      <c r="J135" s="499"/>
      <c r="K135" s="499"/>
      <c r="L135" s="499"/>
      <c r="M135" s="499"/>
      <c r="N135" s="499"/>
      <c r="O135" s="499"/>
      <c r="P135" s="499"/>
      <c r="Q135" s="499"/>
      <c r="R135" s="499"/>
      <c r="S135" s="499"/>
      <c r="T135" s="499"/>
      <c r="U135" s="499"/>
      <c r="V135" s="499"/>
      <c r="W135" s="499"/>
      <c r="X135" s="499"/>
      <c r="Y135" s="499"/>
      <c r="Z135" s="499"/>
    </row>
    <row r="136" ht="14.25" customHeight="1">
      <c r="A136" s="499"/>
      <c r="B136" s="503"/>
      <c r="C136" s="499"/>
      <c r="D136" s="499"/>
      <c r="E136" s="507"/>
      <c r="F136" s="507"/>
      <c r="G136" s="499"/>
      <c r="H136" s="499"/>
      <c r="I136" s="499"/>
      <c r="J136" s="499"/>
      <c r="K136" s="499"/>
      <c r="L136" s="499"/>
      <c r="M136" s="499"/>
      <c r="N136" s="499"/>
      <c r="O136" s="499"/>
      <c r="P136" s="499"/>
      <c r="Q136" s="499"/>
      <c r="R136" s="499"/>
      <c r="S136" s="499"/>
      <c r="T136" s="499"/>
      <c r="U136" s="499"/>
      <c r="V136" s="499"/>
      <c r="W136" s="499"/>
      <c r="X136" s="499"/>
      <c r="Y136" s="499"/>
      <c r="Z136" s="499"/>
    </row>
    <row r="137" ht="14.25" customHeight="1">
      <c r="A137" s="499"/>
      <c r="B137" s="503"/>
      <c r="C137" s="499"/>
      <c r="D137" s="499"/>
      <c r="E137" s="507"/>
      <c r="F137" s="507"/>
      <c r="G137" s="499"/>
      <c r="H137" s="499"/>
      <c r="I137" s="499"/>
      <c r="J137" s="499"/>
      <c r="K137" s="499"/>
      <c r="L137" s="499"/>
      <c r="M137" s="499"/>
      <c r="N137" s="499"/>
      <c r="O137" s="499"/>
      <c r="P137" s="499"/>
      <c r="Q137" s="499"/>
      <c r="R137" s="499"/>
      <c r="S137" s="499"/>
      <c r="T137" s="499"/>
      <c r="U137" s="499"/>
      <c r="V137" s="499"/>
      <c r="W137" s="499"/>
      <c r="X137" s="499"/>
      <c r="Y137" s="499"/>
      <c r="Z137" s="499"/>
    </row>
    <row r="138" ht="14.25" customHeight="1">
      <c r="A138" s="499"/>
      <c r="B138" s="503"/>
      <c r="C138" s="499"/>
      <c r="D138" s="499"/>
      <c r="E138" s="507"/>
      <c r="F138" s="507"/>
      <c r="G138" s="499"/>
      <c r="H138" s="499"/>
      <c r="I138" s="499"/>
      <c r="J138" s="499"/>
      <c r="K138" s="499"/>
      <c r="L138" s="499"/>
      <c r="M138" s="499"/>
      <c r="N138" s="499"/>
      <c r="O138" s="499"/>
      <c r="P138" s="499"/>
      <c r="Q138" s="499"/>
      <c r="R138" s="499"/>
      <c r="S138" s="499"/>
      <c r="T138" s="499"/>
      <c r="U138" s="499"/>
      <c r="V138" s="499"/>
      <c r="W138" s="499"/>
      <c r="X138" s="499"/>
      <c r="Y138" s="499"/>
      <c r="Z138" s="499"/>
    </row>
    <row r="139" ht="14.25" customHeight="1">
      <c r="A139" s="499"/>
      <c r="B139" s="503"/>
      <c r="C139" s="499"/>
      <c r="D139" s="499"/>
      <c r="E139" s="507"/>
      <c r="F139" s="507"/>
      <c r="G139" s="499"/>
      <c r="H139" s="499"/>
      <c r="I139" s="499"/>
      <c r="J139" s="499"/>
      <c r="K139" s="499"/>
      <c r="L139" s="499"/>
      <c r="M139" s="499"/>
      <c r="N139" s="499"/>
      <c r="O139" s="499"/>
      <c r="P139" s="499"/>
      <c r="Q139" s="499"/>
      <c r="R139" s="499"/>
      <c r="S139" s="499"/>
      <c r="T139" s="499"/>
      <c r="U139" s="499"/>
      <c r="V139" s="499"/>
      <c r="W139" s="499"/>
      <c r="X139" s="499"/>
      <c r="Y139" s="499"/>
      <c r="Z139" s="499"/>
    </row>
    <row r="140" ht="14.25" customHeight="1">
      <c r="A140" s="499"/>
      <c r="B140" s="503"/>
      <c r="C140" s="499"/>
      <c r="D140" s="499"/>
      <c r="E140" s="507"/>
      <c r="F140" s="507"/>
      <c r="G140" s="499"/>
      <c r="H140" s="499"/>
      <c r="I140" s="499"/>
      <c r="J140" s="499"/>
      <c r="K140" s="499"/>
      <c r="L140" s="499"/>
      <c r="M140" s="499"/>
      <c r="N140" s="499"/>
      <c r="O140" s="499"/>
      <c r="P140" s="499"/>
      <c r="Q140" s="499"/>
      <c r="R140" s="499"/>
      <c r="S140" s="499"/>
      <c r="T140" s="499"/>
      <c r="U140" s="499"/>
      <c r="V140" s="499"/>
      <c r="W140" s="499"/>
      <c r="X140" s="499"/>
      <c r="Y140" s="499"/>
      <c r="Z140" s="499"/>
    </row>
    <row r="141" ht="14.25" customHeight="1">
      <c r="A141" s="499"/>
      <c r="B141" s="503"/>
      <c r="C141" s="499"/>
      <c r="D141" s="499"/>
      <c r="E141" s="507"/>
      <c r="F141" s="507"/>
      <c r="G141" s="499"/>
      <c r="H141" s="499"/>
      <c r="I141" s="499"/>
      <c r="J141" s="499"/>
      <c r="K141" s="499"/>
      <c r="L141" s="499"/>
      <c r="M141" s="499"/>
      <c r="N141" s="499"/>
      <c r="O141" s="499"/>
      <c r="P141" s="499"/>
      <c r="Q141" s="499"/>
      <c r="R141" s="499"/>
      <c r="S141" s="499"/>
      <c r="T141" s="499"/>
      <c r="U141" s="499"/>
      <c r="V141" s="499"/>
      <c r="W141" s="499"/>
      <c r="X141" s="499"/>
      <c r="Y141" s="499"/>
      <c r="Z141" s="499"/>
    </row>
    <row r="142" ht="14.25" customHeight="1">
      <c r="A142" s="499"/>
      <c r="B142" s="503"/>
      <c r="C142" s="499"/>
      <c r="D142" s="499"/>
      <c r="E142" s="507"/>
      <c r="F142" s="507"/>
      <c r="G142" s="499"/>
      <c r="H142" s="499"/>
      <c r="I142" s="499"/>
      <c r="J142" s="499"/>
      <c r="K142" s="499"/>
      <c r="L142" s="499"/>
      <c r="M142" s="499"/>
      <c r="N142" s="499"/>
      <c r="O142" s="499"/>
      <c r="P142" s="499"/>
      <c r="Q142" s="499"/>
      <c r="R142" s="499"/>
      <c r="S142" s="499"/>
      <c r="T142" s="499"/>
      <c r="U142" s="499"/>
      <c r="V142" s="499"/>
      <c r="W142" s="499"/>
      <c r="X142" s="499"/>
      <c r="Y142" s="499"/>
      <c r="Z142" s="499"/>
    </row>
    <row r="143" ht="14.25" customHeight="1">
      <c r="A143" s="499"/>
      <c r="B143" s="503"/>
      <c r="C143" s="499"/>
      <c r="D143" s="499"/>
      <c r="E143" s="507"/>
      <c r="F143" s="507"/>
      <c r="G143" s="499"/>
      <c r="H143" s="499"/>
      <c r="I143" s="499"/>
      <c r="J143" s="499"/>
      <c r="K143" s="499"/>
      <c r="L143" s="499"/>
      <c r="M143" s="499"/>
      <c r="N143" s="499"/>
      <c r="O143" s="499"/>
      <c r="P143" s="499"/>
      <c r="Q143" s="499"/>
      <c r="R143" s="499"/>
      <c r="S143" s="499"/>
      <c r="T143" s="499"/>
      <c r="U143" s="499"/>
      <c r="V143" s="499"/>
      <c r="W143" s="499"/>
      <c r="X143" s="499"/>
      <c r="Y143" s="499"/>
      <c r="Z143" s="499"/>
    </row>
    <row r="144" ht="14.25" customHeight="1">
      <c r="A144" s="499"/>
      <c r="B144" s="503"/>
      <c r="C144" s="499"/>
      <c r="D144" s="499"/>
      <c r="E144" s="507"/>
      <c r="F144" s="507"/>
      <c r="G144" s="499"/>
      <c r="H144" s="499"/>
      <c r="I144" s="499"/>
      <c r="J144" s="499"/>
      <c r="K144" s="499"/>
      <c r="L144" s="499"/>
      <c r="M144" s="499"/>
      <c r="N144" s="499"/>
      <c r="O144" s="499"/>
      <c r="P144" s="499"/>
      <c r="Q144" s="499"/>
      <c r="R144" s="499"/>
      <c r="S144" s="499"/>
      <c r="T144" s="499"/>
      <c r="U144" s="499"/>
      <c r="V144" s="499"/>
      <c r="W144" s="499"/>
      <c r="X144" s="499"/>
      <c r="Y144" s="499"/>
      <c r="Z144" s="499"/>
    </row>
    <row r="145" ht="14.25" customHeight="1">
      <c r="A145" s="499"/>
      <c r="B145" s="503"/>
      <c r="C145" s="499"/>
      <c r="D145" s="499"/>
      <c r="E145" s="507"/>
      <c r="F145" s="507"/>
      <c r="G145" s="499"/>
      <c r="H145" s="499"/>
      <c r="I145" s="499"/>
      <c r="J145" s="499"/>
      <c r="K145" s="499"/>
      <c r="L145" s="499"/>
      <c r="M145" s="499"/>
      <c r="N145" s="499"/>
      <c r="O145" s="499"/>
      <c r="P145" s="499"/>
      <c r="Q145" s="499"/>
      <c r="R145" s="499"/>
      <c r="S145" s="499"/>
      <c r="T145" s="499"/>
      <c r="U145" s="499"/>
      <c r="V145" s="499"/>
      <c r="W145" s="499"/>
      <c r="X145" s="499"/>
      <c r="Y145" s="499"/>
      <c r="Z145" s="499"/>
    </row>
    <row r="146" ht="14.25" customHeight="1">
      <c r="A146" s="499"/>
      <c r="B146" s="503"/>
      <c r="C146" s="499"/>
      <c r="D146" s="499"/>
      <c r="E146" s="507"/>
      <c r="F146" s="507"/>
      <c r="G146" s="499"/>
      <c r="H146" s="499"/>
      <c r="I146" s="499"/>
      <c r="J146" s="499"/>
      <c r="K146" s="499"/>
      <c r="L146" s="499"/>
      <c r="M146" s="499"/>
      <c r="N146" s="499"/>
      <c r="O146" s="499"/>
      <c r="P146" s="499"/>
      <c r="Q146" s="499"/>
      <c r="R146" s="499"/>
      <c r="S146" s="499"/>
      <c r="T146" s="499"/>
      <c r="U146" s="499"/>
      <c r="V146" s="499"/>
      <c r="W146" s="499"/>
      <c r="X146" s="499"/>
      <c r="Y146" s="499"/>
      <c r="Z146" s="499"/>
    </row>
    <row r="147" ht="14.25" customHeight="1">
      <c r="A147" s="499"/>
      <c r="B147" s="503"/>
      <c r="C147" s="499"/>
      <c r="D147" s="499"/>
      <c r="E147" s="507"/>
      <c r="F147" s="507"/>
      <c r="G147" s="499"/>
      <c r="H147" s="499"/>
      <c r="I147" s="499"/>
      <c r="J147" s="499"/>
      <c r="K147" s="499"/>
      <c r="L147" s="499"/>
      <c r="M147" s="499"/>
      <c r="N147" s="499"/>
      <c r="O147" s="499"/>
      <c r="P147" s="499"/>
      <c r="Q147" s="499"/>
      <c r="R147" s="499"/>
      <c r="S147" s="499"/>
      <c r="T147" s="499"/>
      <c r="U147" s="499"/>
      <c r="V147" s="499"/>
      <c r="W147" s="499"/>
      <c r="X147" s="499"/>
      <c r="Y147" s="499"/>
      <c r="Z147" s="499"/>
    </row>
    <row r="148" ht="14.25" customHeight="1">
      <c r="A148" s="499"/>
      <c r="B148" s="503"/>
      <c r="C148" s="499"/>
      <c r="D148" s="499"/>
      <c r="E148" s="507"/>
      <c r="F148" s="507"/>
      <c r="G148" s="499"/>
      <c r="H148" s="499"/>
      <c r="I148" s="499"/>
      <c r="J148" s="499"/>
      <c r="K148" s="499"/>
      <c r="L148" s="499"/>
      <c r="M148" s="499"/>
      <c r="N148" s="499"/>
      <c r="O148" s="499"/>
      <c r="P148" s="499"/>
      <c r="Q148" s="499"/>
      <c r="R148" s="499"/>
      <c r="S148" s="499"/>
      <c r="T148" s="499"/>
      <c r="U148" s="499"/>
      <c r="V148" s="499"/>
      <c r="W148" s="499"/>
      <c r="X148" s="499"/>
      <c r="Y148" s="499"/>
      <c r="Z148" s="499"/>
    </row>
    <row r="149" ht="14.25" customHeight="1">
      <c r="A149" s="499"/>
      <c r="B149" s="503"/>
      <c r="C149" s="499"/>
      <c r="D149" s="499"/>
      <c r="E149" s="507"/>
      <c r="F149" s="507"/>
      <c r="G149" s="499"/>
      <c r="H149" s="499"/>
      <c r="I149" s="499"/>
      <c r="J149" s="499"/>
      <c r="K149" s="499"/>
      <c r="L149" s="499"/>
      <c r="M149" s="499"/>
      <c r="N149" s="499"/>
      <c r="O149" s="499"/>
      <c r="P149" s="499"/>
      <c r="Q149" s="499"/>
      <c r="R149" s="499"/>
      <c r="S149" s="499"/>
      <c r="T149" s="499"/>
      <c r="U149" s="499"/>
      <c r="V149" s="499"/>
      <c r="W149" s="499"/>
      <c r="X149" s="499"/>
      <c r="Y149" s="499"/>
      <c r="Z149" s="499"/>
    </row>
    <row r="150" ht="14.25" customHeight="1">
      <c r="A150" s="499"/>
      <c r="B150" s="503"/>
      <c r="C150" s="499"/>
      <c r="D150" s="499"/>
      <c r="E150" s="507"/>
      <c r="F150" s="507"/>
      <c r="G150" s="499"/>
      <c r="H150" s="499"/>
      <c r="I150" s="499"/>
      <c r="J150" s="499"/>
      <c r="K150" s="499"/>
      <c r="L150" s="499"/>
      <c r="M150" s="499"/>
      <c r="N150" s="499"/>
      <c r="O150" s="499"/>
      <c r="P150" s="499"/>
      <c r="Q150" s="499"/>
      <c r="R150" s="499"/>
      <c r="S150" s="499"/>
      <c r="T150" s="499"/>
      <c r="U150" s="499"/>
      <c r="V150" s="499"/>
      <c r="W150" s="499"/>
      <c r="X150" s="499"/>
      <c r="Y150" s="499"/>
      <c r="Z150" s="499"/>
    </row>
    <row r="151" ht="14.25" customHeight="1">
      <c r="A151" s="499"/>
      <c r="B151" s="503"/>
      <c r="C151" s="499"/>
      <c r="D151" s="499"/>
      <c r="E151" s="507"/>
      <c r="F151" s="507"/>
      <c r="G151" s="499"/>
      <c r="H151" s="499"/>
      <c r="I151" s="499"/>
      <c r="J151" s="499"/>
      <c r="K151" s="499"/>
      <c r="L151" s="499"/>
      <c r="M151" s="499"/>
      <c r="N151" s="499"/>
      <c r="O151" s="499"/>
      <c r="P151" s="499"/>
      <c r="Q151" s="499"/>
      <c r="R151" s="499"/>
      <c r="S151" s="499"/>
      <c r="T151" s="499"/>
      <c r="U151" s="499"/>
      <c r="V151" s="499"/>
      <c r="W151" s="499"/>
      <c r="X151" s="499"/>
      <c r="Y151" s="499"/>
      <c r="Z151" s="499"/>
    </row>
    <row r="152" ht="14.25" customHeight="1">
      <c r="A152" s="499"/>
      <c r="B152" s="503"/>
      <c r="C152" s="499"/>
      <c r="D152" s="499"/>
      <c r="E152" s="507"/>
      <c r="F152" s="507"/>
      <c r="G152" s="499"/>
      <c r="H152" s="499"/>
      <c r="I152" s="499"/>
      <c r="J152" s="499"/>
      <c r="K152" s="499"/>
      <c r="L152" s="499"/>
      <c r="M152" s="499"/>
      <c r="N152" s="499"/>
      <c r="O152" s="499"/>
      <c r="P152" s="499"/>
      <c r="Q152" s="499"/>
      <c r="R152" s="499"/>
      <c r="S152" s="499"/>
      <c r="T152" s="499"/>
      <c r="U152" s="499"/>
      <c r="V152" s="499"/>
      <c r="W152" s="499"/>
      <c r="X152" s="499"/>
      <c r="Y152" s="499"/>
      <c r="Z152" s="499"/>
    </row>
    <row r="153" ht="14.25" customHeight="1">
      <c r="A153" s="499"/>
      <c r="B153" s="503"/>
      <c r="C153" s="499"/>
      <c r="D153" s="499"/>
      <c r="E153" s="507"/>
      <c r="F153" s="507"/>
      <c r="G153" s="499"/>
      <c r="H153" s="499"/>
      <c r="I153" s="499"/>
      <c r="J153" s="499"/>
      <c r="K153" s="499"/>
      <c r="L153" s="499"/>
      <c r="M153" s="499"/>
      <c r="N153" s="499"/>
      <c r="O153" s="499"/>
      <c r="P153" s="499"/>
      <c r="Q153" s="499"/>
      <c r="R153" s="499"/>
      <c r="S153" s="499"/>
      <c r="T153" s="499"/>
      <c r="U153" s="499"/>
      <c r="V153" s="499"/>
      <c r="W153" s="499"/>
      <c r="X153" s="499"/>
      <c r="Y153" s="499"/>
      <c r="Z153" s="499"/>
    </row>
    <row r="154" ht="14.25" customHeight="1">
      <c r="A154" s="499"/>
      <c r="B154" s="503"/>
      <c r="C154" s="499"/>
      <c r="D154" s="499"/>
      <c r="E154" s="507"/>
      <c r="F154" s="507"/>
      <c r="G154" s="499"/>
      <c r="H154" s="499"/>
      <c r="I154" s="499"/>
      <c r="J154" s="499"/>
      <c r="K154" s="499"/>
      <c r="L154" s="499"/>
      <c r="M154" s="499"/>
      <c r="N154" s="499"/>
      <c r="O154" s="499"/>
      <c r="P154" s="499"/>
      <c r="Q154" s="499"/>
      <c r="R154" s="499"/>
      <c r="S154" s="499"/>
      <c r="T154" s="499"/>
      <c r="U154" s="499"/>
      <c r="V154" s="499"/>
      <c r="W154" s="499"/>
      <c r="X154" s="499"/>
      <c r="Y154" s="499"/>
      <c r="Z154" s="499"/>
    </row>
    <row r="155" ht="14.25" customHeight="1">
      <c r="A155" s="499"/>
      <c r="B155" s="503"/>
      <c r="C155" s="499"/>
      <c r="D155" s="499"/>
      <c r="E155" s="507"/>
      <c r="F155" s="507"/>
      <c r="G155" s="499"/>
      <c r="H155" s="499"/>
      <c r="I155" s="499"/>
      <c r="J155" s="499"/>
      <c r="K155" s="499"/>
      <c r="L155" s="499"/>
      <c r="M155" s="499"/>
      <c r="N155" s="499"/>
      <c r="O155" s="499"/>
      <c r="P155" s="499"/>
      <c r="Q155" s="499"/>
      <c r="R155" s="499"/>
      <c r="S155" s="499"/>
      <c r="T155" s="499"/>
      <c r="U155" s="499"/>
      <c r="V155" s="499"/>
      <c r="W155" s="499"/>
      <c r="X155" s="499"/>
      <c r="Y155" s="499"/>
      <c r="Z155" s="499"/>
    </row>
    <row r="156" ht="14.25" customHeight="1">
      <c r="A156" s="499"/>
      <c r="B156" s="503"/>
      <c r="C156" s="499"/>
      <c r="D156" s="499"/>
      <c r="E156" s="507"/>
      <c r="F156" s="507"/>
      <c r="G156" s="499"/>
      <c r="H156" s="499"/>
      <c r="I156" s="499"/>
      <c r="J156" s="499"/>
      <c r="K156" s="499"/>
      <c r="L156" s="499"/>
      <c r="M156" s="499"/>
      <c r="N156" s="499"/>
      <c r="O156" s="499"/>
      <c r="P156" s="499"/>
      <c r="Q156" s="499"/>
      <c r="R156" s="499"/>
      <c r="S156" s="499"/>
      <c r="T156" s="499"/>
      <c r="U156" s="499"/>
      <c r="V156" s="499"/>
      <c r="W156" s="499"/>
      <c r="X156" s="499"/>
      <c r="Y156" s="499"/>
      <c r="Z156" s="499"/>
    </row>
    <row r="157" ht="14.25" customHeight="1">
      <c r="A157" s="499"/>
      <c r="B157" s="503"/>
      <c r="C157" s="499"/>
      <c r="D157" s="499"/>
      <c r="E157" s="507"/>
      <c r="F157" s="507"/>
      <c r="G157" s="499"/>
      <c r="H157" s="499"/>
      <c r="I157" s="499"/>
      <c r="J157" s="499"/>
      <c r="K157" s="499"/>
      <c r="L157" s="499"/>
      <c r="M157" s="499"/>
      <c r="N157" s="499"/>
      <c r="O157" s="499"/>
      <c r="P157" s="499"/>
      <c r="Q157" s="499"/>
      <c r="R157" s="499"/>
      <c r="S157" s="499"/>
      <c r="T157" s="499"/>
      <c r="U157" s="499"/>
      <c r="V157" s="499"/>
      <c r="W157" s="499"/>
      <c r="X157" s="499"/>
      <c r="Y157" s="499"/>
      <c r="Z157" s="499"/>
    </row>
    <row r="158" ht="14.25" customHeight="1">
      <c r="A158" s="499"/>
      <c r="B158" s="503"/>
      <c r="C158" s="499"/>
      <c r="D158" s="499"/>
      <c r="E158" s="507"/>
      <c r="F158" s="507"/>
      <c r="G158" s="499"/>
      <c r="H158" s="499"/>
      <c r="I158" s="499"/>
      <c r="J158" s="499"/>
      <c r="K158" s="499"/>
      <c r="L158" s="499"/>
      <c r="M158" s="499"/>
      <c r="N158" s="499"/>
      <c r="O158" s="499"/>
      <c r="P158" s="499"/>
      <c r="Q158" s="499"/>
      <c r="R158" s="499"/>
      <c r="S158" s="499"/>
      <c r="T158" s="499"/>
      <c r="U158" s="499"/>
      <c r="V158" s="499"/>
      <c r="W158" s="499"/>
      <c r="X158" s="499"/>
      <c r="Y158" s="499"/>
      <c r="Z158" s="499"/>
    </row>
    <row r="159" ht="14.25" customHeight="1">
      <c r="A159" s="499"/>
      <c r="B159" s="503"/>
      <c r="C159" s="499"/>
      <c r="D159" s="499"/>
      <c r="E159" s="507"/>
      <c r="F159" s="507"/>
      <c r="G159" s="499"/>
      <c r="H159" s="499"/>
      <c r="I159" s="499"/>
      <c r="J159" s="499"/>
      <c r="K159" s="499"/>
      <c r="L159" s="499"/>
      <c r="M159" s="499"/>
      <c r="N159" s="499"/>
      <c r="O159" s="499"/>
      <c r="P159" s="499"/>
      <c r="Q159" s="499"/>
      <c r="R159" s="499"/>
      <c r="S159" s="499"/>
      <c r="T159" s="499"/>
      <c r="U159" s="499"/>
      <c r="V159" s="499"/>
      <c r="W159" s="499"/>
      <c r="X159" s="499"/>
      <c r="Y159" s="499"/>
      <c r="Z159" s="499"/>
    </row>
    <row r="160" ht="14.25" customHeight="1">
      <c r="A160" s="499"/>
      <c r="B160" s="503"/>
      <c r="C160" s="499"/>
      <c r="D160" s="499"/>
      <c r="E160" s="507"/>
      <c r="F160" s="507"/>
      <c r="G160" s="499"/>
      <c r="H160" s="499"/>
      <c r="I160" s="499"/>
      <c r="J160" s="499"/>
      <c r="K160" s="499"/>
      <c r="L160" s="499"/>
      <c r="M160" s="499"/>
      <c r="N160" s="499"/>
      <c r="O160" s="499"/>
      <c r="P160" s="499"/>
      <c r="Q160" s="499"/>
      <c r="R160" s="499"/>
      <c r="S160" s="499"/>
      <c r="T160" s="499"/>
      <c r="U160" s="499"/>
      <c r="V160" s="499"/>
      <c r="W160" s="499"/>
      <c r="X160" s="499"/>
      <c r="Y160" s="499"/>
      <c r="Z160" s="499"/>
    </row>
    <row r="161" ht="14.25" customHeight="1">
      <c r="A161" s="499"/>
      <c r="B161" s="503"/>
      <c r="C161" s="499"/>
      <c r="D161" s="499"/>
      <c r="E161" s="507"/>
      <c r="F161" s="507"/>
      <c r="G161" s="499"/>
      <c r="H161" s="499"/>
      <c r="I161" s="499"/>
      <c r="J161" s="499"/>
      <c r="K161" s="499"/>
      <c r="L161" s="499"/>
      <c r="M161" s="499"/>
      <c r="N161" s="499"/>
      <c r="O161" s="499"/>
      <c r="P161" s="499"/>
      <c r="Q161" s="499"/>
      <c r="R161" s="499"/>
      <c r="S161" s="499"/>
      <c r="T161" s="499"/>
      <c r="U161" s="499"/>
      <c r="V161" s="499"/>
      <c r="W161" s="499"/>
      <c r="X161" s="499"/>
      <c r="Y161" s="499"/>
      <c r="Z161" s="499"/>
    </row>
    <row r="162" ht="14.25" customHeight="1">
      <c r="A162" s="499"/>
      <c r="B162" s="503"/>
      <c r="C162" s="499"/>
      <c r="D162" s="499"/>
      <c r="E162" s="507"/>
      <c r="F162" s="507"/>
      <c r="G162" s="499"/>
      <c r="H162" s="499"/>
      <c r="I162" s="499"/>
      <c r="J162" s="499"/>
      <c r="K162" s="499"/>
      <c r="L162" s="499"/>
      <c r="M162" s="499"/>
      <c r="N162" s="499"/>
      <c r="O162" s="499"/>
      <c r="P162" s="499"/>
      <c r="Q162" s="499"/>
      <c r="R162" s="499"/>
      <c r="S162" s="499"/>
      <c r="T162" s="499"/>
      <c r="U162" s="499"/>
      <c r="V162" s="499"/>
      <c r="W162" s="499"/>
      <c r="X162" s="499"/>
      <c r="Y162" s="499"/>
      <c r="Z162" s="499"/>
    </row>
    <row r="163" ht="14.25" customHeight="1">
      <c r="A163" s="499"/>
      <c r="B163" s="503"/>
      <c r="C163" s="499"/>
      <c r="D163" s="499"/>
      <c r="E163" s="507"/>
      <c r="F163" s="507"/>
      <c r="G163" s="499"/>
      <c r="H163" s="499"/>
      <c r="I163" s="499"/>
      <c r="J163" s="499"/>
      <c r="K163" s="499"/>
      <c r="L163" s="499"/>
      <c r="M163" s="499"/>
      <c r="N163" s="499"/>
      <c r="O163" s="499"/>
      <c r="P163" s="499"/>
      <c r="Q163" s="499"/>
      <c r="R163" s="499"/>
      <c r="S163" s="499"/>
      <c r="T163" s="499"/>
      <c r="U163" s="499"/>
      <c r="V163" s="499"/>
      <c r="W163" s="499"/>
      <c r="X163" s="499"/>
      <c r="Y163" s="499"/>
      <c r="Z163" s="499"/>
    </row>
    <row r="164" ht="14.25" customHeight="1">
      <c r="A164" s="499"/>
      <c r="B164" s="503"/>
      <c r="C164" s="499"/>
      <c r="D164" s="499"/>
      <c r="E164" s="507"/>
      <c r="F164" s="507"/>
      <c r="G164" s="499"/>
      <c r="H164" s="499"/>
      <c r="I164" s="499"/>
      <c r="J164" s="499"/>
      <c r="K164" s="499"/>
      <c r="L164" s="499"/>
      <c r="M164" s="499"/>
      <c r="N164" s="499"/>
      <c r="O164" s="499"/>
      <c r="P164" s="499"/>
      <c r="Q164" s="499"/>
      <c r="R164" s="499"/>
      <c r="S164" s="499"/>
      <c r="T164" s="499"/>
      <c r="U164" s="499"/>
      <c r="V164" s="499"/>
      <c r="W164" s="499"/>
      <c r="X164" s="499"/>
      <c r="Y164" s="499"/>
      <c r="Z164" s="499"/>
    </row>
    <row r="165" ht="14.25" customHeight="1">
      <c r="A165" s="499"/>
      <c r="B165" s="503"/>
      <c r="C165" s="499"/>
      <c r="D165" s="499"/>
      <c r="E165" s="507"/>
      <c r="F165" s="507"/>
      <c r="G165" s="499"/>
      <c r="H165" s="499"/>
      <c r="I165" s="499"/>
      <c r="J165" s="499"/>
      <c r="K165" s="499"/>
      <c r="L165" s="499"/>
      <c r="M165" s="499"/>
      <c r="N165" s="499"/>
      <c r="O165" s="499"/>
      <c r="P165" s="499"/>
      <c r="Q165" s="499"/>
      <c r="R165" s="499"/>
      <c r="S165" s="499"/>
      <c r="T165" s="499"/>
      <c r="U165" s="499"/>
      <c r="V165" s="499"/>
      <c r="W165" s="499"/>
      <c r="X165" s="499"/>
      <c r="Y165" s="499"/>
      <c r="Z165" s="499"/>
    </row>
    <row r="166" ht="14.25" customHeight="1">
      <c r="A166" s="499"/>
      <c r="B166" s="503"/>
      <c r="C166" s="499"/>
      <c r="D166" s="499"/>
      <c r="E166" s="507"/>
      <c r="F166" s="507"/>
      <c r="G166" s="499"/>
      <c r="H166" s="499"/>
      <c r="I166" s="499"/>
      <c r="J166" s="499"/>
      <c r="K166" s="499"/>
      <c r="L166" s="499"/>
      <c r="M166" s="499"/>
      <c r="N166" s="499"/>
      <c r="O166" s="499"/>
      <c r="P166" s="499"/>
      <c r="Q166" s="499"/>
      <c r="R166" s="499"/>
      <c r="S166" s="499"/>
      <c r="T166" s="499"/>
      <c r="U166" s="499"/>
      <c r="V166" s="499"/>
      <c r="W166" s="499"/>
      <c r="X166" s="499"/>
      <c r="Y166" s="499"/>
      <c r="Z166" s="499"/>
    </row>
    <row r="167" ht="14.25" customHeight="1">
      <c r="A167" s="499"/>
      <c r="B167" s="503"/>
      <c r="C167" s="499"/>
      <c r="D167" s="499"/>
      <c r="E167" s="507"/>
      <c r="F167" s="507"/>
      <c r="G167" s="499"/>
      <c r="H167" s="499"/>
      <c r="I167" s="499"/>
      <c r="J167" s="499"/>
      <c r="K167" s="499"/>
      <c r="L167" s="499"/>
      <c r="M167" s="499"/>
      <c r="N167" s="499"/>
      <c r="O167" s="499"/>
      <c r="P167" s="499"/>
      <c r="Q167" s="499"/>
      <c r="R167" s="499"/>
      <c r="S167" s="499"/>
      <c r="T167" s="499"/>
      <c r="U167" s="499"/>
      <c r="V167" s="499"/>
      <c r="W167" s="499"/>
      <c r="X167" s="499"/>
      <c r="Y167" s="499"/>
      <c r="Z167" s="499"/>
    </row>
    <row r="168" ht="14.25" customHeight="1">
      <c r="A168" s="499"/>
      <c r="B168" s="503"/>
      <c r="C168" s="499"/>
      <c r="D168" s="499"/>
      <c r="E168" s="507"/>
      <c r="F168" s="507"/>
      <c r="G168" s="499"/>
      <c r="H168" s="499"/>
      <c r="I168" s="499"/>
      <c r="J168" s="499"/>
      <c r="K168" s="499"/>
      <c r="L168" s="499"/>
      <c r="M168" s="499"/>
      <c r="N168" s="499"/>
      <c r="O168" s="499"/>
      <c r="P168" s="499"/>
      <c r="Q168" s="499"/>
      <c r="R168" s="499"/>
      <c r="S168" s="499"/>
      <c r="T168" s="499"/>
      <c r="U168" s="499"/>
      <c r="V168" s="499"/>
      <c r="W168" s="499"/>
      <c r="X168" s="499"/>
      <c r="Y168" s="499"/>
      <c r="Z168" s="499"/>
    </row>
    <row r="169" ht="14.25" customHeight="1">
      <c r="A169" s="499"/>
      <c r="B169" s="503"/>
      <c r="C169" s="499"/>
      <c r="D169" s="499"/>
      <c r="E169" s="507"/>
      <c r="F169" s="507"/>
      <c r="G169" s="499"/>
      <c r="H169" s="499"/>
      <c r="I169" s="499"/>
      <c r="J169" s="499"/>
      <c r="K169" s="499"/>
      <c r="L169" s="499"/>
      <c r="M169" s="499"/>
      <c r="N169" s="499"/>
      <c r="O169" s="499"/>
      <c r="P169" s="499"/>
      <c r="Q169" s="499"/>
      <c r="R169" s="499"/>
      <c r="S169" s="499"/>
      <c r="T169" s="499"/>
      <c r="U169" s="499"/>
      <c r="V169" s="499"/>
      <c r="W169" s="499"/>
      <c r="X169" s="499"/>
      <c r="Y169" s="499"/>
      <c r="Z169" s="499"/>
    </row>
    <row r="170" ht="14.25" customHeight="1">
      <c r="A170" s="499"/>
      <c r="B170" s="503"/>
      <c r="C170" s="499"/>
      <c r="D170" s="499"/>
      <c r="E170" s="507"/>
      <c r="F170" s="507"/>
      <c r="G170" s="499"/>
      <c r="H170" s="499"/>
      <c r="I170" s="499"/>
      <c r="J170" s="499"/>
      <c r="K170" s="499"/>
      <c r="L170" s="499"/>
      <c r="M170" s="499"/>
      <c r="N170" s="499"/>
      <c r="O170" s="499"/>
      <c r="P170" s="499"/>
      <c r="Q170" s="499"/>
      <c r="R170" s="499"/>
      <c r="S170" s="499"/>
      <c r="T170" s="499"/>
      <c r="U170" s="499"/>
      <c r="V170" s="499"/>
      <c r="W170" s="499"/>
      <c r="X170" s="499"/>
      <c r="Y170" s="499"/>
      <c r="Z170" s="499"/>
    </row>
    <row r="171" ht="14.25" customHeight="1">
      <c r="A171" s="499"/>
      <c r="B171" s="503"/>
      <c r="C171" s="499"/>
      <c r="D171" s="499"/>
      <c r="E171" s="507"/>
      <c r="F171" s="507"/>
      <c r="G171" s="499"/>
      <c r="H171" s="499"/>
      <c r="I171" s="499"/>
      <c r="J171" s="499"/>
      <c r="K171" s="499"/>
      <c r="L171" s="499"/>
      <c r="M171" s="499"/>
      <c r="N171" s="499"/>
      <c r="O171" s="499"/>
      <c r="P171" s="499"/>
      <c r="Q171" s="499"/>
      <c r="R171" s="499"/>
      <c r="S171" s="499"/>
      <c r="T171" s="499"/>
      <c r="U171" s="499"/>
      <c r="V171" s="499"/>
      <c r="W171" s="499"/>
      <c r="X171" s="499"/>
      <c r="Y171" s="499"/>
      <c r="Z171" s="499"/>
    </row>
    <row r="172" ht="14.25" customHeight="1">
      <c r="A172" s="499"/>
      <c r="B172" s="503"/>
      <c r="C172" s="499"/>
      <c r="D172" s="499"/>
      <c r="E172" s="507"/>
      <c r="F172" s="507"/>
      <c r="G172" s="499"/>
      <c r="H172" s="499"/>
      <c r="I172" s="499"/>
      <c r="J172" s="499"/>
      <c r="K172" s="499"/>
      <c r="L172" s="499"/>
      <c r="M172" s="499"/>
      <c r="N172" s="499"/>
      <c r="O172" s="499"/>
      <c r="P172" s="499"/>
      <c r="Q172" s="499"/>
      <c r="R172" s="499"/>
      <c r="S172" s="499"/>
      <c r="T172" s="499"/>
      <c r="U172" s="499"/>
      <c r="V172" s="499"/>
      <c r="W172" s="499"/>
      <c r="X172" s="499"/>
      <c r="Y172" s="499"/>
      <c r="Z172" s="499"/>
    </row>
    <row r="173" ht="14.25" customHeight="1">
      <c r="A173" s="499"/>
      <c r="B173" s="503"/>
      <c r="C173" s="499"/>
      <c r="D173" s="499"/>
      <c r="E173" s="507"/>
      <c r="F173" s="507"/>
      <c r="G173" s="499"/>
      <c r="H173" s="499"/>
      <c r="I173" s="499"/>
      <c r="J173" s="499"/>
      <c r="K173" s="499"/>
      <c r="L173" s="499"/>
      <c r="M173" s="499"/>
      <c r="N173" s="499"/>
      <c r="O173" s="499"/>
      <c r="P173" s="499"/>
      <c r="Q173" s="499"/>
      <c r="R173" s="499"/>
      <c r="S173" s="499"/>
      <c r="T173" s="499"/>
      <c r="U173" s="499"/>
      <c r="V173" s="499"/>
      <c r="W173" s="499"/>
      <c r="X173" s="499"/>
      <c r="Y173" s="499"/>
      <c r="Z173" s="499"/>
    </row>
    <row r="174" ht="14.25" customHeight="1">
      <c r="A174" s="499"/>
      <c r="B174" s="503"/>
      <c r="C174" s="499"/>
      <c r="D174" s="499"/>
      <c r="E174" s="507"/>
      <c r="F174" s="507"/>
      <c r="G174" s="499"/>
      <c r="H174" s="499"/>
      <c r="I174" s="499"/>
      <c r="J174" s="499"/>
      <c r="K174" s="499"/>
      <c r="L174" s="499"/>
      <c r="M174" s="499"/>
      <c r="N174" s="499"/>
      <c r="O174" s="499"/>
      <c r="P174" s="499"/>
      <c r="Q174" s="499"/>
      <c r="R174" s="499"/>
      <c r="S174" s="499"/>
      <c r="T174" s="499"/>
      <c r="U174" s="499"/>
      <c r="V174" s="499"/>
      <c r="W174" s="499"/>
      <c r="X174" s="499"/>
      <c r="Y174" s="499"/>
      <c r="Z174" s="499"/>
    </row>
    <row r="175" ht="14.25" customHeight="1">
      <c r="A175" s="499"/>
      <c r="B175" s="503"/>
      <c r="C175" s="499"/>
      <c r="D175" s="499"/>
      <c r="E175" s="507"/>
      <c r="F175" s="507"/>
      <c r="G175" s="499"/>
      <c r="H175" s="499"/>
      <c r="I175" s="499"/>
      <c r="J175" s="499"/>
      <c r="K175" s="499"/>
      <c r="L175" s="499"/>
      <c r="M175" s="499"/>
      <c r="N175" s="499"/>
      <c r="O175" s="499"/>
      <c r="P175" s="499"/>
      <c r="Q175" s="499"/>
      <c r="R175" s="499"/>
      <c r="S175" s="499"/>
      <c r="T175" s="499"/>
      <c r="U175" s="499"/>
      <c r="V175" s="499"/>
      <c r="W175" s="499"/>
      <c r="X175" s="499"/>
      <c r="Y175" s="499"/>
      <c r="Z175" s="499"/>
    </row>
    <row r="176" ht="14.25" customHeight="1">
      <c r="A176" s="499"/>
      <c r="B176" s="503"/>
      <c r="C176" s="499"/>
      <c r="D176" s="499"/>
      <c r="E176" s="507"/>
      <c r="F176" s="507"/>
      <c r="G176" s="499"/>
      <c r="H176" s="499"/>
      <c r="I176" s="499"/>
      <c r="J176" s="499"/>
      <c r="K176" s="499"/>
      <c r="L176" s="499"/>
      <c r="M176" s="499"/>
      <c r="N176" s="499"/>
      <c r="O176" s="499"/>
      <c r="P176" s="499"/>
      <c r="Q176" s="499"/>
      <c r="R176" s="499"/>
      <c r="S176" s="499"/>
      <c r="T176" s="499"/>
      <c r="U176" s="499"/>
      <c r="V176" s="499"/>
      <c r="W176" s="499"/>
      <c r="X176" s="499"/>
      <c r="Y176" s="499"/>
      <c r="Z176" s="499"/>
    </row>
    <row r="177" ht="14.25" customHeight="1">
      <c r="A177" s="499"/>
      <c r="B177" s="503"/>
      <c r="C177" s="499"/>
      <c r="D177" s="499"/>
      <c r="E177" s="507"/>
      <c r="F177" s="507"/>
      <c r="G177" s="499"/>
      <c r="H177" s="499"/>
      <c r="I177" s="499"/>
      <c r="J177" s="499"/>
      <c r="K177" s="499"/>
      <c r="L177" s="499"/>
      <c r="M177" s="499"/>
      <c r="N177" s="499"/>
      <c r="O177" s="499"/>
      <c r="P177" s="499"/>
      <c r="Q177" s="499"/>
      <c r="R177" s="499"/>
      <c r="S177" s="499"/>
      <c r="T177" s="499"/>
      <c r="U177" s="499"/>
      <c r="V177" s="499"/>
      <c r="W177" s="499"/>
      <c r="X177" s="499"/>
      <c r="Y177" s="499"/>
      <c r="Z177" s="499"/>
    </row>
    <row r="178" ht="14.25" customHeight="1">
      <c r="A178" s="499"/>
      <c r="B178" s="503"/>
      <c r="C178" s="499"/>
      <c r="D178" s="499"/>
      <c r="E178" s="507"/>
      <c r="F178" s="507"/>
      <c r="G178" s="499"/>
      <c r="H178" s="499"/>
      <c r="I178" s="499"/>
      <c r="J178" s="499"/>
      <c r="K178" s="499"/>
      <c r="L178" s="499"/>
      <c r="M178" s="499"/>
      <c r="N178" s="499"/>
      <c r="O178" s="499"/>
      <c r="P178" s="499"/>
      <c r="Q178" s="499"/>
      <c r="R178" s="499"/>
      <c r="S178" s="499"/>
      <c r="T178" s="499"/>
      <c r="U178" s="499"/>
      <c r="V178" s="499"/>
      <c r="W178" s="499"/>
      <c r="X178" s="499"/>
      <c r="Y178" s="499"/>
      <c r="Z178" s="499"/>
    </row>
    <row r="179" ht="14.25" customHeight="1">
      <c r="A179" s="499"/>
      <c r="B179" s="503"/>
      <c r="C179" s="499"/>
      <c r="D179" s="499"/>
      <c r="E179" s="507"/>
      <c r="F179" s="507"/>
      <c r="G179" s="499"/>
      <c r="H179" s="499"/>
      <c r="I179" s="499"/>
      <c r="J179" s="499"/>
      <c r="K179" s="499"/>
      <c r="L179" s="499"/>
      <c r="M179" s="499"/>
      <c r="N179" s="499"/>
      <c r="O179" s="499"/>
      <c r="P179" s="499"/>
      <c r="Q179" s="499"/>
      <c r="R179" s="499"/>
      <c r="S179" s="499"/>
      <c r="T179" s="499"/>
      <c r="U179" s="499"/>
      <c r="V179" s="499"/>
      <c r="W179" s="499"/>
      <c r="X179" s="499"/>
      <c r="Y179" s="499"/>
      <c r="Z179" s="499"/>
    </row>
    <row r="180" ht="14.25" customHeight="1">
      <c r="A180" s="499"/>
      <c r="B180" s="503"/>
      <c r="C180" s="499"/>
      <c r="D180" s="499"/>
      <c r="E180" s="507"/>
      <c r="F180" s="507"/>
      <c r="G180" s="499"/>
      <c r="H180" s="499"/>
      <c r="I180" s="499"/>
      <c r="J180" s="499"/>
      <c r="K180" s="499"/>
      <c r="L180" s="499"/>
      <c r="M180" s="499"/>
      <c r="N180" s="499"/>
      <c r="O180" s="499"/>
      <c r="P180" s="499"/>
      <c r="Q180" s="499"/>
      <c r="R180" s="499"/>
      <c r="S180" s="499"/>
      <c r="T180" s="499"/>
      <c r="U180" s="499"/>
      <c r="V180" s="499"/>
      <c r="W180" s="499"/>
      <c r="X180" s="499"/>
      <c r="Y180" s="499"/>
      <c r="Z180" s="499"/>
    </row>
    <row r="181" ht="14.25" customHeight="1">
      <c r="A181" s="499"/>
      <c r="B181" s="503"/>
      <c r="C181" s="499"/>
      <c r="D181" s="499"/>
      <c r="E181" s="507"/>
      <c r="F181" s="507"/>
      <c r="G181" s="499"/>
      <c r="H181" s="499"/>
      <c r="I181" s="499"/>
      <c r="J181" s="499"/>
      <c r="K181" s="499"/>
      <c r="L181" s="499"/>
      <c r="M181" s="499"/>
      <c r="N181" s="499"/>
      <c r="O181" s="499"/>
      <c r="P181" s="499"/>
      <c r="Q181" s="499"/>
      <c r="R181" s="499"/>
      <c r="S181" s="499"/>
      <c r="T181" s="499"/>
      <c r="U181" s="499"/>
      <c r="V181" s="499"/>
      <c r="W181" s="499"/>
      <c r="X181" s="499"/>
      <c r="Y181" s="499"/>
      <c r="Z181" s="499"/>
    </row>
    <row r="182" ht="14.25" customHeight="1">
      <c r="A182" s="499"/>
      <c r="B182" s="503"/>
      <c r="C182" s="499"/>
      <c r="D182" s="499"/>
      <c r="E182" s="507"/>
      <c r="F182" s="507"/>
      <c r="G182" s="499"/>
      <c r="H182" s="499"/>
      <c r="I182" s="499"/>
      <c r="J182" s="499"/>
      <c r="K182" s="499"/>
      <c r="L182" s="499"/>
      <c r="M182" s="499"/>
      <c r="N182" s="499"/>
      <c r="O182" s="499"/>
      <c r="P182" s="499"/>
      <c r="Q182" s="499"/>
      <c r="R182" s="499"/>
      <c r="S182" s="499"/>
      <c r="T182" s="499"/>
      <c r="U182" s="499"/>
      <c r="V182" s="499"/>
      <c r="W182" s="499"/>
      <c r="X182" s="499"/>
      <c r="Y182" s="499"/>
      <c r="Z182" s="499"/>
    </row>
    <row r="183" ht="14.25" customHeight="1">
      <c r="A183" s="499"/>
      <c r="B183" s="503"/>
      <c r="C183" s="499"/>
      <c r="D183" s="499"/>
      <c r="E183" s="507"/>
      <c r="F183" s="507"/>
      <c r="G183" s="499"/>
      <c r="H183" s="499"/>
      <c r="I183" s="499"/>
      <c r="J183" s="499"/>
      <c r="K183" s="499"/>
      <c r="L183" s="499"/>
      <c r="M183" s="499"/>
      <c r="N183" s="499"/>
      <c r="O183" s="499"/>
      <c r="P183" s="499"/>
      <c r="Q183" s="499"/>
      <c r="R183" s="499"/>
      <c r="S183" s="499"/>
      <c r="T183" s="499"/>
      <c r="U183" s="499"/>
      <c r="V183" s="499"/>
      <c r="W183" s="499"/>
      <c r="X183" s="499"/>
      <c r="Y183" s="499"/>
      <c r="Z183" s="499"/>
    </row>
    <row r="184" ht="14.25" customHeight="1">
      <c r="A184" s="499"/>
      <c r="B184" s="503"/>
      <c r="C184" s="499"/>
      <c r="D184" s="499"/>
      <c r="E184" s="507"/>
      <c r="F184" s="507"/>
      <c r="G184" s="499"/>
      <c r="H184" s="499"/>
      <c r="I184" s="499"/>
      <c r="J184" s="499"/>
      <c r="K184" s="499"/>
      <c r="L184" s="499"/>
      <c r="M184" s="499"/>
      <c r="N184" s="499"/>
      <c r="O184" s="499"/>
      <c r="P184" s="499"/>
      <c r="Q184" s="499"/>
      <c r="R184" s="499"/>
      <c r="S184" s="499"/>
      <c r="T184" s="499"/>
      <c r="U184" s="499"/>
      <c r="V184" s="499"/>
      <c r="W184" s="499"/>
      <c r="X184" s="499"/>
      <c r="Y184" s="499"/>
      <c r="Z184" s="499"/>
    </row>
    <row r="185" ht="14.25" customHeight="1">
      <c r="A185" s="499"/>
      <c r="B185" s="503"/>
      <c r="C185" s="499"/>
      <c r="D185" s="499"/>
      <c r="E185" s="507"/>
      <c r="F185" s="507"/>
      <c r="G185" s="499"/>
      <c r="H185" s="499"/>
      <c r="I185" s="499"/>
      <c r="J185" s="499"/>
      <c r="K185" s="499"/>
      <c r="L185" s="499"/>
      <c r="M185" s="499"/>
      <c r="N185" s="499"/>
      <c r="O185" s="499"/>
      <c r="P185" s="499"/>
      <c r="Q185" s="499"/>
      <c r="R185" s="499"/>
      <c r="S185" s="499"/>
      <c r="T185" s="499"/>
      <c r="U185" s="499"/>
      <c r="V185" s="499"/>
      <c r="W185" s="499"/>
      <c r="X185" s="499"/>
      <c r="Y185" s="499"/>
      <c r="Z185" s="499"/>
    </row>
    <row r="186" ht="14.25" customHeight="1">
      <c r="A186" s="499"/>
      <c r="B186" s="503"/>
      <c r="C186" s="499"/>
      <c r="D186" s="499"/>
      <c r="E186" s="507"/>
      <c r="F186" s="507"/>
      <c r="G186" s="499"/>
      <c r="H186" s="499"/>
      <c r="I186" s="499"/>
      <c r="J186" s="499"/>
      <c r="K186" s="499"/>
      <c r="L186" s="499"/>
      <c r="M186" s="499"/>
      <c r="N186" s="499"/>
      <c r="O186" s="499"/>
      <c r="P186" s="499"/>
      <c r="Q186" s="499"/>
      <c r="R186" s="499"/>
      <c r="S186" s="499"/>
      <c r="T186" s="499"/>
      <c r="U186" s="499"/>
      <c r="V186" s="499"/>
      <c r="W186" s="499"/>
      <c r="X186" s="499"/>
      <c r="Y186" s="499"/>
      <c r="Z186" s="499"/>
    </row>
    <row r="187" ht="14.25" customHeight="1">
      <c r="A187" s="499"/>
      <c r="B187" s="503"/>
      <c r="C187" s="499"/>
      <c r="D187" s="499"/>
      <c r="E187" s="507"/>
      <c r="F187" s="507"/>
      <c r="G187" s="499"/>
      <c r="H187" s="499"/>
      <c r="I187" s="499"/>
      <c r="J187" s="499"/>
      <c r="K187" s="499"/>
      <c r="L187" s="499"/>
      <c r="M187" s="499"/>
      <c r="N187" s="499"/>
      <c r="O187" s="499"/>
      <c r="P187" s="499"/>
      <c r="Q187" s="499"/>
      <c r="R187" s="499"/>
      <c r="S187" s="499"/>
      <c r="T187" s="499"/>
      <c r="U187" s="499"/>
      <c r="V187" s="499"/>
      <c r="W187" s="499"/>
      <c r="X187" s="499"/>
      <c r="Y187" s="499"/>
      <c r="Z187" s="499"/>
    </row>
    <row r="188" ht="14.25" customHeight="1">
      <c r="A188" s="499"/>
      <c r="B188" s="503"/>
      <c r="C188" s="499"/>
      <c r="D188" s="499"/>
      <c r="E188" s="507"/>
      <c r="F188" s="507"/>
      <c r="G188" s="499"/>
      <c r="H188" s="499"/>
      <c r="I188" s="499"/>
      <c r="J188" s="499"/>
      <c r="K188" s="499"/>
      <c r="L188" s="499"/>
      <c r="M188" s="499"/>
      <c r="N188" s="499"/>
      <c r="O188" s="499"/>
      <c r="P188" s="499"/>
      <c r="Q188" s="499"/>
      <c r="R188" s="499"/>
      <c r="S188" s="499"/>
      <c r="T188" s="499"/>
      <c r="U188" s="499"/>
      <c r="V188" s="499"/>
      <c r="W188" s="499"/>
      <c r="X188" s="499"/>
      <c r="Y188" s="499"/>
      <c r="Z188" s="499"/>
    </row>
    <row r="189" ht="14.25" customHeight="1">
      <c r="A189" s="499"/>
      <c r="B189" s="503"/>
      <c r="C189" s="499"/>
      <c r="D189" s="499"/>
      <c r="E189" s="507"/>
      <c r="F189" s="507"/>
      <c r="G189" s="499"/>
      <c r="H189" s="499"/>
      <c r="I189" s="499"/>
      <c r="J189" s="499"/>
      <c r="K189" s="499"/>
      <c r="L189" s="499"/>
      <c r="M189" s="499"/>
      <c r="N189" s="499"/>
      <c r="O189" s="499"/>
      <c r="P189" s="499"/>
      <c r="Q189" s="499"/>
      <c r="R189" s="499"/>
      <c r="S189" s="499"/>
      <c r="T189" s="499"/>
      <c r="U189" s="499"/>
      <c r="V189" s="499"/>
      <c r="W189" s="499"/>
      <c r="X189" s="499"/>
      <c r="Y189" s="499"/>
      <c r="Z189" s="499"/>
    </row>
    <row r="190" ht="14.25" customHeight="1">
      <c r="A190" s="499"/>
      <c r="B190" s="503"/>
      <c r="C190" s="499"/>
      <c r="D190" s="499"/>
      <c r="E190" s="507"/>
      <c r="F190" s="507"/>
      <c r="G190" s="499"/>
      <c r="H190" s="499"/>
      <c r="I190" s="499"/>
      <c r="J190" s="499"/>
      <c r="K190" s="499"/>
      <c r="L190" s="499"/>
      <c r="M190" s="499"/>
      <c r="N190" s="499"/>
      <c r="O190" s="499"/>
      <c r="P190" s="499"/>
      <c r="Q190" s="499"/>
      <c r="R190" s="499"/>
      <c r="S190" s="499"/>
      <c r="T190" s="499"/>
      <c r="U190" s="499"/>
      <c r="V190" s="499"/>
      <c r="W190" s="499"/>
      <c r="X190" s="499"/>
      <c r="Y190" s="499"/>
      <c r="Z190" s="499"/>
    </row>
    <row r="191" ht="14.25" customHeight="1">
      <c r="A191" s="499"/>
      <c r="B191" s="503"/>
      <c r="C191" s="499"/>
      <c r="D191" s="499"/>
      <c r="E191" s="507"/>
      <c r="F191" s="507"/>
      <c r="G191" s="499"/>
      <c r="H191" s="499"/>
      <c r="I191" s="499"/>
      <c r="J191" s="499"/>
      <c r="K191" s="499"/>
      <c r="L191" s="499"/>
      <c r="M191" s="499"/>
      <c r="N191" s="499"/>
      <c r="O191" s="499"/>
      <c r="P191" s="499"/>
      <c r="Q191" s="499"/>
      <c r="R191" s="499"/>
      <c r="S191" s="499"/>
      <c r="T191" s="499"/>
      <c r="U191" s="499"/>
      <c r="V191" s="499"/>
      <c r="W191" s="499"/>
      <c r="X191" s="499"/>
      <c r="Y191" s="499"/>
      <c r="Z191" s="499"/>
    </row>
    <row r="192" ht="14.25" customHeight="1">
      <c r="A192" s="499"/>
      <c r="B192" s="503"/>
      <c r="C192" s="499"/>
      <c r="D192" s="499"/>
      <c r="E192" s="507"/>
      <c r="F192" s="507"/>
      <c r="G192" s="499"/>
      <c r="H192" s="499"/>
      <c r="I192" s="499"/>
      <c r="J192" s="499"/>
      <c r="K192" s="499"/>
      <c r="L192" s="499"/>
      <c r="M192" s="499"/>
      <c r="N192" s="499"/>
      <c r="O192" s="499"/>
      <c r="P192" s="499"/>
      <c r="Q192" s="499"/>
      <c r="R192" s="499"/>
      <c r="S192" s="499"/>
      <c r="T192" s="499"/>
      <c r="U192" s="499"/>
      <c r="V192" s="499"/>
      <c r="W192" s="499"/>
      <c r="X192" s="499"/>
      <c r="Y192" s="499"/>
      <c r="Z192" s="499"/>
    </row>
    <row r="193" ht="14.25" customHeight="1">
      <c r="A193" s="499"/>
      <c r="B193" s="503"/>
      <c r="C193" s="499"/>
      <c r="D193" s="499"/>
      <c r="E193" s="507"/>
      <c r="F193" s="507"/>
      <c r="G193" s="499"/>
      <c r="H193" s="499"/>
      <c r="I193" s="499"/>
      <c r="J193" s="499"/>
      <c r="K193" s="499"/>
      <c r="L193" s="499"/>
      <c r="M193" s="499"/>
      <c r="N193" s="499"/>
      <c r="O193" s="499"/>
      <c r="P193" s="499"/>
      <c r="Q193" s="499"/>
      <c r="R193" s="499"/>
      <c r="S193" s="499"/>
      <c r="T193" s="499"/>
      <c r="U193" s="499"/>
      <c r="V193" s="499"/>
      <c r="W193" s="499"/>
      <c r="X193" s="499"/>
      <c r="Y193" s="499"/>
      <c r="Z193" s="499"/>
    </row>
    <row r="194" ht="14.25" customHeight="1">
      <c r="A194" s="499"/>
      <c r="B194" s="503"/>
      <c r="C194" s="499"/>
      <c r="D194" s="499"/>
      <c r="E194" s="507"/>
      <c r="F194" s="507"/>
      <c r="G194" s="499"/>
      <c r="H194" s="499"/>
      <c r="I194" s="499"/>
      <c r="J194" s="499"/>
      <c r="K194" s="499"/>
      <c r="L194" s="499"/>
      <c r="M194" s="499"/>
      <c r="N194" s="499"/>
      <c r="O194" s="499"/>
      <c r="P194" s="499"/>
      <c r="Q194" s="499"/>
      <c r="R194" s="499"/>
      <c r="S194" s="499"/>
      <c r="T194" s="499"/>
      <c r="U194" s="499"/>
      <c r="V194" s="499"/>
      <c r="W194" s="499"/>
      <c r="X194" s="499"/>
      <c r="Y194" s="499"/>
      <c r="Z194" s="499"/>
    </row>
    <row r="195" ht="14.25" customHeight="1">
      <c r="A195" s="499"/>
      <c r="B195" s="503"/>
      <c r="C195" s="499"/>
      <c r="D195" s="499"/>
      <c r="E195" s="507"/>
      <c r="F195" s="507"/>
      <c r="G195" s="499"/>
      <c r="H195" s="499"/>
      <c r="I195" s="499"/>
      <c r="J195" s="499"/>
      <c r="K195" s="499"/>
      <c r="L195" s="499"/>
      <c r="M195" s="499"/>
      <c r="N195" s="499"/>
      <c r="O195" s="499"/>
      <c r="P195" s="499"/>
      <c r="Q195" s="499"/>
      <c r="R195" s="499"/>
      <c r="S195" s="499"/>
      <c r="T195" s="499"/>
      <c r="U195" s="499"/>
      <c r="V195" s="499"/>
      <c r="W195" s="499"/>
      <c r="X195" s="499"/>
      <c r="Y195" s="499"/>
      <c r="Z195" s="499"/>
    </row>
    <row r="196" ht="14.25" customHeight="1">
      <c r="A196" s="499"/>
      <c r="B196" s="503"/>
      <c r="C196" s="499"/>
      <c r="D196" s="499"/>
      <c r="E196" s="507"/>
      <c r="F196" s="507"/>
      <c r="G196" s="499"/>
      <c r="H196" s="499"/>
      <c r="I196" s="499"/>
      <c r="J196" s="499"/>
      <c r="K196" s="499"/>
      <c r="L196" s="499"/>
      <c r="M196" s="499"/>
      <c r="N196" s="499"/>
      <c r="O196" s="499"/>
      <c r="P196" s="499"/>
      <c r="Q196" s="499"/>
      <c r="R196" s="499"/>
      <c r="S196" s="499"/>
      <c r="T196" s="499"/>
      <c r="U196" s="499"/>
      <c r="V196" s="499"/>
      <c r="W196" s="499"/>
      <c r="X196" s="499"/>
      <c r="Y196" s="499"/>
      <c r="Z196" s="499"/>
    </row>
    <row r="197" ht="14.25" customHeight="1">
      <c r="A197" s="499"/>
      <c r="B197" s="503"/>
      <c r="C197" s="499"/>
      <c r="D197" s="499"/>
      <c r="E197" s="507"/>
      <c r="F197" s="507"/>
      <c r="G197" s="499"/>
      <c r="H197" s="499"/>
      <c r="I197" s="499"/>
      <c r="J197" s="499"/>
      <c r="K197" s="499"/>
      <c r="L197" s="499"/>
      <c r="M197" s="499"/>
      <c r="N197" s="499"/>
      <c r="O197" s="499"/>
      <c r="P197" s="499"/>
      <c r="Q197" s="499"/>
      <c r="R197" s="499"/>
      <c r="S197" s="499"/>
      <c r="T197" s="499"/>
      <c r="U197" s="499"/>
      <c r="V197" s="499"/>
      <c r="W197" s="499"/>
      <c r="X197" s="499"/>
      <c r="Y197" s="499"/>
      <c r="Z197" s="499"/>
    </row>
    <row r="198" ht="14.25" customHeight="1">
      <c r="A198" s="499"/>
      <c r="B198" s="503"/>
      <c r="C198" s="499"/>
      <c r="D198" s="499"/>
      <c r="E198" s="507"/>
      <c r="F198" s="507"/>
      <c r="G198" s="499"/>
      <c r="H198" s="499"/>
      <c r="I198" s="499"/>
      <c r="J198" s="499"/>
      <c r="K198" s="499"/>
      <c r="L198" s="499"/>
      <c r="M198" s="499"/>
      <c r="N198" s="499"/>
      <c r="O198" s="499"/>
      <c r="P198" s="499"/>
      <c r="Q198" s="499"/>
      <c r="R198" s="499"/>
      <c r="S198" s="499"/>
      <c r="T198" s="499"/>
      <c r="U198" s="499"/>
      <c r="V198" s="499"/>
      <c r="W198" s="499"/>
      <c r="X198" s="499"/>
      <c r="Y198" s="499"/>
      <c r="Z198" s="499"/>
    </row>
    <row r="199" ht="14.25" customHeight="1">
      <c r="A199" s="499"/>
      <c r="B199" s="503"/>
      <c r="C199" s="499"/>
      <c r="D199" s="499"/>
      <c r="E199" s="507"/>
      <c r="F199" s="507"/>
      <c r="G199" s="499"/>
      <c r="H199" s="499"/>
      <c r="I199" s="499"/>
      <c r="J199" s="499"/>
      <c r="K199" s="499"/>
      <c r="L199" s="499"/>
      <c r="M199" s="499"/>
      <c r="N199" s="499"/>
      <c r="O199" s="499"/>
      <c r="P199" s="499"/>
      <c r="Q199" s="499"/>
      <c r="R199" s="499"/>
      <c r="S199" s="499"/>
      <c r="T199" s="499"/>
      <c r="U199" s="499"/>
      <c r="V199" s="499"/>
      <c r="W199" s="499"/>
      <c r="X199" s="499"/>
      <c r="Y199" s="499"/>
      <c r="Z199" s="499"/>
    </row>
    <row r="200" ht="14.25" customHeight="1">
      <c r="A200" s="499"/>
      <c r="B200" s="503"/>
      <c r="C200" s="499"/>
      <c r="D200" s="499"/>
      <c r="E200" s="507"/>
      <c r="F200" s="507"/>
      <c r="G200" s="499"/>
      <c r="H200" s="499"/>
      <c r="I200" s="499"/>
      <c r="J200" s="499"/>
      <c r="K200" s="499"/>
      <c r="L200" s="499"/>
      <c r="M200" s="499"/>
      <c r="N200" s="499"/>
      <c r="O200" s="499"/>
      <c r="P200" s="499"/>
      <c r="Q200" s="499"/>
      <c r="R200" s="499"/>
      <c r="S200" s="499"/>
      <c r="T200" s="499"/>
      <c r="U200" s="499"/>
      <c r="V200" s="499"/>
      <c r="W200" s="499"/>
      <c r="X200" s="499"/>
      <c r="Y200" s="499"/>
      <c r="Z200" s="499"/>
    </row>
    <row r="201" ht="14.25" customHeight="1">
      <c r="A201" s="499"/>
      <c r="B201" s="503"/>
      <c r="C201" s="499"/>
      <c r="D201" s="499"/>
      <c r="E201" s="507"/>
      <c r="F201" s="507"/>
      <c r="G201" s="499"/>
      <c r="H201" s="499"/>
      <c r="I201" s="499"/>
      <c r="J201" s="499"/>
      <c r="K201" s="499"/>
      <c r="L201" s="499"/>
      <c r="M201" s="499"/>
      <c r="N201" s="499"/>
      <c r="O201" s="499"/>
      <c r="P201" s="499"/>
      <c r="Q201" s="499"/>
      <c r="R201" s="499"/>
      <c r="S201" s="499"/>
      <c r="T201" s="499"/>
      <c r="U201" s="499"/>
      <c r="V201" s="499"/>
      <c r="W201" s="499"/>
      <c r="X201" s="499"/>
      <c r="Y201" s="499"/>
      <c r="Z201" s="499"/>
    </row>
    <row r="202" ht="14.25" customHeight="1">
      <c r="A202" s="499"/>
      <c r="B202" s="503"/>
      <c r="C202" s="499"/>
      <c r="D202" s="499"/>
      <c r="E202" s="507"/>
      <c r="F202" s="507"/>
      <c r="G202" s="499"/>
      <c r="H202" s="499"/>
      <c r="I202" s="499"/>
      <c r="J202" s="499"/>
      <c r="K202" s="499"/>
      <c r="L202" s="499"/>
      <c r="M202" s="499"/>
      <c r="N202" s="499"/>
      <c r="O202" s="499"/>
      <c r="P202" s="499"/>
      <c r="Q202" s="499"/>
      <c r="R202" s="499"/>
      <c r="S202" s="499"/>
      <c r="T202" s="499"/>
      <c r="U202" s="499"/>
      <c r="V202" s="499"/>
      <c r="W202" s="499"/>
      <c r="X202" s="499"/>
      <c r="Y202" s="499"/>
      <c r="Z202" s="499"/>
    </row>
    <row r="203" ht="14.25" customHeight="1">
      <c r="A203" s="499"/>
      <c r="B203" s="503"/>
      <c r="C203" s="499"/>
      <c r="D203" s="499"/>
      <c r="E203" s="507"/>
      <c r="F203" s="507"/>
      <c r="G203" s="499"/>
      <c r="H203" s="499"/>
      <c r="I203" s="499"/>
      <c r="J203" s="499"/>
      <c r="K203" s="499"/>
      <c r="L203" s="499"/>
      <c r="M203" s="499"/>
      <c r="N203" s="499"/>
      <c r="O203" s="499"/>
      <c r="P203" s="499"/>
      <c r="Q203" s="499"/>
      <c r="R203" s="499"/>
      <c r="S203" s="499"/>
      <c r="T203" s="499"/>
      <c r="U203" s="499"/>
      <c r="V203" s="499"/>
      <c r="W203" s="499"/>
      <c r="X203" s="499"/>
      <c r="Y203" s="499"/>
      <c r="Z203" s="499"/>
    </row>
    <row r="204" ht="14.25" customHeight="1">
      <c r="A204" s="499"/>
      <c r="B204" s="503"/>
      <c r="C204" s="499"/>
      <c r="D204" s="499"/>
      <c r="E204" s="507"/>
      <c r="F204" s="507"/>
      <c r="G204" s="499"/>
      <c r="H204" s="499"/>
      <c r="I204" s="499"/>
      <c r="J204" s="499"/>
      <c r="K204" s="499"/>
      <c r="L204" s="499"/>
      <c r="M204" s="499"/>
      <c r="N204" s="499"/>
      <c r="O204" s="499"/>
      <c r="P204" s="499"/>
      <c r="Q204" s="499"/>
      <c r="R204" s="499"/>
      <c r="S204" s="499"/>
      <c r="T204" s="499"/>
      <c r="U204" s="499"/>
      <c r="V204" s="499"/>
      <c r="W204" s="499"/>
      <c r="X204" s="499"/>
      <c r="Y204" s="499"/>
      <c r="Z204" s="499"/>
    </row>
    <row r="205" ht="14.25" customHeight="1">
      <c r="A205" s="499"/>
      <c r="B205" s="503"/>
      <c r="C205" s="499"/>
      <c r="D205" s="499"/>
      <c r="E205" s="507"/>
      <c r="F205" s="507"/>
      <c r="G205" s="499"/>
      <c r="H205" s="499"/>
      <c r="I205" s="499"/>
      <c r="J205" s="499"/>
      <c r="K205" s="499"/>
      <c r="L205" s="499"/>
      <c r="M205" s="499"/>
      <c r="N205" s="499"/>
      <c r="O205" s="499"/>
      <c r="P205" s="499"/>
      <c r="Q205" s="499"/>
      <c r="R205" s="499"/>
      <c r="S205" s="499"/>
      <c r="T205" s="499"/>
      <c r="U205" s="499"/>
      <c r="V205" s="499"/>
      <c r="W205" s="499"/>
      <c r="X205" s="499"/>
      <c r="Y205" s="499"/>
      <c r="Z205" s="499"/>
    </row>
    <row r="206" ht="14.25" customHeight="1">
      <c r="A206" s="499"/>
      <c r="B206" s="503"/>
      <c r="C206" s="499"/>
      <c r="D206" s="499"/>
      <c r="E206" s="507"/>
      <c r="F206" s="507"/>
      <c r="G206" s="499"/>
      <c r="H206" s="499"/>
      <c r="I206" s="499"/>
      <c r="J206" s="499"/>
      <c r="K206" s="499"/>
      <c r="L206" s="499"/>
      <c r="M206" s="499"/>
      <c r="N206" s="499"/>
      <c r="O206" s="499"/>
      <c r="P206" s="499"/>
      <c r="Q206" s="499"/>
      <c r="R206" s="499"/>
      <c r="S206" s="499"/>
      <c r="T206" s="499"/>
      <c r="U206" s="499"/>
      <c r="V206" s="499"/>
      <c r="W206" s="499"/>
      <c r="X206" s="499"/>
      <c r="Y206" s="499"/>
      <c r="Z206" s="499"/>
    </row>
    <row r="207" ht="14.25" customHeight="1">
      <c r="A207" s="499"/>
      <c r="B207" s="503"/>
      <c r="C207" s="499"/>
      <c r="D207" s="499"/>
      <c r="E207" s="507"/>
      <c r="F207" s="507"/>
      <c r="G207" s="499"/>
      <c r="H207" s="499"/>
      <c r="I207" s="499"/>
      <c r="J207" s="499"/>
      <c r="K207" s="499"/>
      <c r="L207" s="499"/>
      <c r="M207" s="499"/>
      <c r="N207" s="499"/>
      <c r="O207" s="499"/>
      <c r="P207" s="499"/>
      <c r="Q207" s="499"/>
      <c r="R207" s="499"/>
      <c r="S207" s="499"/>
      <c r="T207" s="499"/>
      <c r="U207" s="499"/>
      <c r="V207" s="499"/>
      <c r="W207" s="499"/>
      <c r="X207" s="499"/>
      <c r="Y207" s="499"/>
      <c r="Z207" s="499"/>
    </row>
    <row r="208" ht="14.25" customHeight="1">
      <c r="A208" s="499"/>
      <c r="B208" s="503"/>
      <c r="C208" s="499"/>
      <c r="D208" s="499"/>
      <c r="E208" s="507"/>
      <c r="F208" s="507"/>
      <c r="G208" s="499"/>
      <c r="H208" s="499"/>
      <c r="I208" s="499"/>
      <c r="J208" s="499"/>
      <c r="K208" s="499"/>
      <c r="L208" s="499"/>
      <c r="M208" s="499"/>
      <c r="N208" s="499"/>
      <c r="O208" s="499"/>
      <c r="P208" s="499"/>
      <c r="Q208" s="499"/>
      <c r="R208" s="499"/>
      <c r="S208" s="499"/>
      <c r="T208" s="499"/>
      <c r="U208" s="499"/>
      <c r="V208" s="499"/>
      <c r="W208" s="499"/>
      <c r="X208" s="499"/>
      <c r="Y208" s="499"/>
      <c r="Z208" s="499"/>
    </row>
    <row r="209" ht="14.25" customHeight="1">
      <c r="A209" s="499"/>
      <c r="B209" s="503"/>
      <c r="C209" s="499"/>
      <c r="D209" s="499"/>
      <c r="E209" s="507"/>
      <c r="F209" s="507"/>
      <c r="G209" s="499"/>
      <c r="H209" s="499"/>
      <c r="I209" s="499"/>
      <c r="J209" s="499"/>
      <c r="K209" s="499"/>
      <c r="L209" s="499"/>
      <c r="M209" s="499"/>
      <c r="N209" s="499"/>
      <c r="O209" s="499"/>
      <c r="P209" s="499"/>
      <c r="Q209" s="499"/>
      <c r="R209" s="499"/>
      <c r="S209" s="499"/>
      <c r="T209" s="499"/>
      <c r="U209" s="499"/>
      <c r="V209" s="499"/>
      <c r="W209" s="499"/>
      <c r="X209" s="499"/>
      <c r="Y209" s="499"/>
      <c r="Z209" s="499"/>
    </row>
    <row r="210" ht="14.25" customHeight="1">
      <c r="A210" s="499"/>
      <c r="B210" s="503"/>
      <c r="C210" s="499"/>
      <c r="D210" s="499"/>
      <c r="E210" s="507"/>
      <c r="F210" s="507"/>
      <c r="G210" s="499"/>
      <c r="H210" s="499"/>
      <c r="I210" s="499"/>
      <c r="J210" s="499"/>
      <c r="K210" s="499"/>
      <c r="L210" s="499"/>
      <c r="M210" s="499"/>
      <c r="N210" s="499"/>
      <c r="O210" s="499"/>
      <c r="P210" s="499"/>
      <c r="Q210" s="499"/>
      <c r="R210" s="499"/>
      <c r="S210" s="499"/>
      <c r="T210" s="499"/>
      <c r="U210" s="499"/>
      <c r="V210" s="499"/>
      <c r="W210" s="499"/>
      <c r="X210" s="499"/>
      <c r="Y210" s="499"/>
      <c r="Z210" s="499"/>
    </row>
    <row r="211" ht="14.25" customHeight="1">
      <c r="A211" s="499"/>
      <c r="B211" s="503"/>
      <c r="C211" s="499"/>
      <c r="D211" s="499"/>
      <c r="E211" s="507"/>
      <c r="F211" s="507"/>
      <c r="G211" s="499"/>
      <c r="H211" s="499"/>
      <c r="I211" s="499"/>
      <c r="J211" s="499"/>
      <c r="K211" s="499"/>
      <c r="L211" s="499"/>
      <c r="M211" s="499"/>
      <c r="N211" s="499"/>
      <c r="O211" s="499"/>
      <c r="P211" s="499"/>
      <c r="Q211" s="499"/>
      <c r="R211" s="499"/>
      <c r="S211" s="499"/>
      <c r="T211" s="499"/>
      <c r="U211" s="499"/>
      <c r="V211" s="499"/>
      <c r="W211" s="499"/>
      <c r="X211" s="499"/>
      <c r="Y211" s="499"/>
      <c r="Z211" s="499"/>
    </row>
    <row r="212" ht="14.25" customHeight="1">
      <c r="A212" s="499"/>
      <c r="B212" s="503"/>
      <c r="C212" s="499"/>
      <c r="D212" s="499"/>
      <c r="E212" s="507"/>
      <c r="F212" s="507"/>
      <c r="G212" s="499"/>
      <c r="H212" s="499"/>
      <c r="I212" s="499"/>
      <c r="J212" s="499"/>
      <c r="K212" s="499"/>
      <c r="L212" s="499"/>
      <c r="M212" s="499"/>
      <c r="N212" s="499"/>
      <c r="O212" s="499"/>
      <c r="P212" s="499"/>
      <c r="Q212" s="499"/>
      <c r="R212" s="499"/>
      <c r="S212" s="499"/>
      <c r="T212" s="499"/>
      <c r="U212" s="499"/>
      <c r="V212" s="499"/>
      <c r="W212" s="499"/>
      <c r="X212" s="499"/>
      <c r="Y212" s="499"/>
      <c r="Z212" s="499"/>
    </row>
    <row r="213" ht="14.25" customHeight="1">
      <c r="A213" s="499"/>
      <c r="B213" s="503"/>
      <c r="C213" s="499"/>
      <c r="D213" s="499"/>
      <c r="E213" s="507"/>
      <c r="F213" s="507"/>
      <c r="G213" s="499"/>
      <c r="H213" s="499"/>
      <c r="I213" s="499"/>
      <c r="J213" s="499"/>
      <c r="K213" s="499"/>
      <c r="L213" s="499"/>
      <c r="M213" s="499"/>
      <c r="N213" s="499"/>
      <c r="O213" s="499"/>
      <c r="P213" s="499"/>
      <c r="Q213" s="499"/>
      <c r="R213" s="499"/>
      <c r="S213" s="499"/>
      <c r="T213" s="499"/>
      <c r="U213" s="499"/>
      <c r="V213" s="499"/>
      <c r="W213" s="499"/>
      <c r="X213" s="499"/>
      <c r="Y213" s="499"/>
      <c r="Z213" s="499"/>
    </row>
    <row r="214" ht="14.25" customHeight="1">
      <c r="A214" s="499"/>
      <c r="B214" s="503"/>
      <c r="C214" s="499"/>
      <c r="D214" s="499"/>
      <c r="E214" s="507"/>
      <c r="F214" s="507"/>
      <c r="G214" s="499"/>
      <c r="H214" s="499"/>
      <c r="I214" s="499"/>
      <c r="J214" s="499"/>
      <c r="K214" s="499"/>
      <c r="L214" s="499"/>
      <c r="M214" s="499"/>
      <c r="N214" s="499"/>
      <c r="O214" s="499"/>
      <c r="P214" s="499"/>
      <c r="Q214" s="499"/>
      <c r="R214" s="499"/>
      <c r="S214" s="499"/>
      <c r="T214" s="499"/>
      <c r="U214" s="499"/>
      <c r="V214" s="499"/>
      <c r="W214" s="499"/>
      <c r="X214" s="499"/>
      <c r="Y214" s="499"/>
      <c r="Z214" s="499"/>
    </row>
    <row r="215" ht="14.25" customHeight="1">
      <c r="A215" s="499"/>
      <c r="B215" s="503"/>
      <c r="C215" s="499"/>
      <c r="D215" s="499"/>
      <c r="E215" s="507"/>
      <c r="F215" s="507"/>
      <c r="G215" s="499"/>
      <c r="H215" s="499"/>
      <c r="I215" s="499"/>
      <c r="J215" s="499"/>
      <c r="K215" s="499"/>
      <c r="L215" s="499"/>
      <c r="M215" s="499"/>
      <c r="N215" s="499"/>
      <c r="O215" s="499"/>
      <c r="P215" s="499"/>
      <c r="Q215" s="499"/>
      <c r="R215" s="499"/>
      <c r="S215" s="499"/>
      <c r="T215" s="499"/>
      <c r="U215" s="499"/>
      <c r="V215" s="499"/>
      <c r="W215" s="499"/>
      <c r="X215" s="499"/>
      <c r="Y215" s="499"/>
      <c r="Z215" s="499"/>
    </row>
    <row r="216" ht="14.25" customHeight="1">
      <c r="A216" s="499"/>
      <c r="B216" s="503"/>
      <c r="C216" s="499"/>
      <c r="D216" s="499"/>
      <c r="E216" s="507"/>
      <c r="F216" s="507"/>
      <c r="G216" s="499"/>
      <c r="H216" s="499"/>
      <c r="I216" s="499"/>
      <c r="J216" s="499"/>
      <c r="K216" s="499"/>
      <c r="L216" s="499"/>
      <c r="M216" s="499"/>
      <c r="N216" s="499"/>
      <c r="O216" s="499"/>
      <c r="P216" s="499"/>
      <c r="Q216" s="499"/>
      <c r="R216" s="499"/>
      <c r="S216" s="499"/>
      <c r="T216" s="499"/>
      <c r="U216" s="499"/>
      <c r="V216" s="499"/>
      <c r="W216" s="499"/>
      <c r="X216" s="499"/>
      <c r="Y216" s="499"/>
      <c r="Z216" s="499"/>
    </row>
    <row r="217" ht="14.25" customHeight="1">
      <c r="A217" s="499"/>
      <c r="B217" s="503"/>
      <c r="C217" s="499"/>
      <c r="D217" s="499"/>
      <c r="E217" s="507"/>
      <c r="F217" s="507"/>
      <c r="G217" s="499"/>
      <c r="H217" s="499"/>
      <c r="I217" s="499"/>
      <c r="J217" s="499"/>
      <c r="K217" s="499"/>
      <c r="L217" s="499"/>
      <c r="M217" s="499"/>
      <c r="N217" s="499"/>
      <c r="O217" s="499"/>
      <c r="P217" s="499"/>
      <c r="Q217" s="499"/>
      <c r="R217" s="499"/>
      <c r="S217" s="499"/>
      <c r="T217" s="499"/>
      <c r="U217" s="499"/>
      <c r="V217" s="499"/>
      <c r="W217" s="499"/>
      <c r="X217" s="499"/>
      <c r="Y217" s="499"/>
      <c r="Z217" s="499"/>
    </row>
    <row r="218" ht="14.25" customHeight="1">
      <c r="A218" s="499"/>
      <c r="B218" s="503"/>
      <c r="C218" s="499"/>
      <c r="D218" s="499"/>
      <c r="E218" s="507"/>
      <c r="F218" s="507"/>
      <c r="G218" s="499"/>
      <c r="H218" s="499"/>
      <c r="I218" s="499"/>
      <c r="J218" s="499"/>
      <c r="K218" s="499"/>
      <c r="L218" s="499"/>
      <c r="M218" s="499"/>
      <c r="N218" s="499"/>
      <c r="O218" s="499"/>
      <c r="P218" s="499"/>
      <c r="Q218" s="499"/>
      <c r="R218" s="499"/>
      <c r="S218" s="499"/>
      <c r="T218" s="499"/>
      <c r="U218" s="499"/>
      <c r="V218" s="499"/>
      <c r="W218" s="499"/>
      <c r="X218" s="499"/>
      <c r="Y218" s="499"/>
      <c r="Z218" s="499"/>
    </row>
    <row r="219" ht="14.25" customHeight="1">
      <c r="A219" s="499"/>
      <c r="B219" s="503"/>
      <c r="C219" s="499"/>
      <c r="D219" s="499"/>
      <c r="E219" s="507"/>
      <c r="F219" s="507"/>
      <c r="G219" s="499"/>
      <c r="H219" s="499"/>
      <c r="I219" s="499"/>
      <c r="J219" s="499"/>
      <c r="K219" s="499"/>
      <c r="L219" s="499"/>
      <c r="M219" s="499"/>
      <c r="N219" s="499"/>
      <c r="O219" s="499"/>
      <c r="P219" s="499"/>
      <c r="Q219" s="499"/>
      <c r="R219" s="499"/>
      <c r="S219" s="499"/>
      <c r="T219" s="499"/>
      <c r="U219" s="499"/>
      <c r="V219" s="499"/>
      <c r="W219" s="499"/>
      <c r="X219" s="499"/>
      <c r="Y219" s="499"/>
      <c r="Z219" s="499"/>
    </row>
    <row r="220" ht="14.25" customHeight="1">
      <c r="A220" s="499"/>
      <c r="B220" s="503"/>
      <c r="C220" s="499"/>
      <c r="D220" s="499"/>
      <c r="E220" s="507"/>
      <c r="F220" s="507"/>
      <c r="G220" s="499"/>
      <c r="H220" s="499"/>
      <c r="I220" s="499"/>
      <c r="J220" s="499"/>
      <c r="K220" s="499"/>
      <c r="L220" s="499"/>
      <c r="M220" s="499"/>
      <c r="N220" s="499"/>
      <c r="O220" s="499"/>
      <c r="P220" s="499"/>
      <c r="Q220" s="499"/>
      <c r="R220" s="499"/>
      <c r="S220" s="499"/>
      <c r="T220" s="499"/>
      <c r="U220" s="499"/>
      <c r="V220" s="499"/>
      <c r="W220" s="499"/>
      <c r="X220" s="499"/>
      <c r="Y220" s="499"/>
      <c r="Z220" s="499"/>
    </row>
    <row r="221" ht="14.25" customHeight="1">
      <c r="A221" s="499"/>
      <c r="B221" s="503"/>
      <c r="C221" s="499"/>
      <c r="D221" s="499"/>
      <c r="E221" s="507"/>
      <c r="F221" s="507"/>
      <c r="G221" s="499"/>
      <c r="H221" s="499"/>
      <c r="I221" s="499"/>
      <c r="J221" s="499"/>
      <c r="K221" s="499"/>
      <c r="L221" s="499"/>
      <c r="M221" s="499"/>
      <c r="N221" s="499"/>
      <c r="O221" s="499"/>
      <c r="P221" s="499"/>
      <c r="Q221" s="499"/>
      <c r="R221" s="499"/>
      <c r="S221" s="499"/>
      <c r="T221" s="499"/>
      <c r="U221" s="499"/>
      <c r="V221" s="499"/>
      <c r="W221" s="499"/>
      <c r="X221" s="499"/>
      <c r="Y221" s="499"/>
      <c r="Z221" s="499"/>
    </row>
    <row r="222" ht="14.25" customHeight="1">
      <c r="A222" s="499"/>
      <c r="B222" s="503"/>
      <c r="C222" s="499"/>
      <c r="D222" s="499"/>
      <c r="E222" s="507"/>
      <c r="F222" s="507"/>
      <c r="G222" s="499"/>
      <c r="H222" s="499"/>
      <c r="I222" s="499"/>
      <c r="J222" s="499"/>
      <c r="K222" s="499"/>
      <c r="L222" s="499"/>
      <c r="M222" s="499"/>
      <c r="N222" s="499"/>
      <c r="O222" s="499"/>
      <c r="P222" s="499"/>
      <c r="Q222" s="499"/>
      <c r="R222" s="499"/>
      <c r="S222" s="499"/>
      <c r="T222" s="499"/>
      <c r="U222" s="499"/>
      <c r="V222" s="499"/>
      <c r="W222" s="499"/>
      <c r="X222" s="499"/>
      <c r="Y222" s="499"/>
      <c r="Z222" s="499"/>
    </row>
    <row r="223" ht="14.25" customHeight="1">
      <c r="A223" s="499"/>
      <c r="B223" s="503"/>
      <c r="C223" s="499"/>
      <c r="D223" s="499"/>
      <c r="E223" s="507"/>
      <c r="F223" s="507"/>
      <c r="G223" s="499"/>
      <c r="H223" s="499"/>
      <c r="I223" s="499"/>
      <c r="J223" s="499"/>
      <c r="K223" s="499"/>
      <c r="L223" s="499"/>
      <c r="M223" s="499"/>
      <c r="N223" s="499"/>
      <c r="O223" s="499"/>
      <c r="P223" s="499"/>
      <c r="Q223" s="499"/>
      <c r="R223" s="499"/>
      <c r="S223" s="499"/>
      <c r="T223" s="499"/>
      <c r="U223" s="499"/>
      <c r="V223" s="499"/>
      <c r="W223" s="499"/>
      <c r="X223" s="499"/>
      <c r="Y223" s="499"/>
      <c r="Z223" s="499"/>
    </row>
    <row r="224" ht="14.25" customHeight="1">
      <c r="A224" s="499"/>
      <c r="B224" s="503"/>
      <c r="C224" s="499"/>
      <c r="D224" s="499"/>
      <c r="E224" s="507"/>
      <c r="F224" s="507"/>
      <c r="G224" s="499"/>
      <c r="H224" s="499"/>
      <c r="I224" s="499"/>
      <c r="J224" s="499"/>
      <c r="K224" s="499"/>
      <c r="L224" s="499"/>
      <c r="M224" s="499"/>
      <c r="N224" s="499"/>
      <c r="O224" s="499"/>
      <c r="P224" s="499"/>
      <c r="Q224" s="499"/>
      <c r="R224" s="499"/>
      <c r="S224" s="499"/>
      <c r="T224" s="499"/>
      <c r="U224" s="499"/>
      <c r="V224" s="499"/>
      <c r="W224" s="499"/>
      <c r="X224" s="499"/>
      <c r="Y224" s="499"/>
      <c r="Z224" s="499"/>
    </row>
    <row r="225" ht="14.25" customHeight="1">
      <c r="A225" s="499"/>
      <c r="B225" s="503"/>
      <c r="C225" s="499"/>
      <c r="D225" s="499"/>
      <c r="E225" s="507"/>
      <c r="F225" s="507"/>
      <c r="G225" s="499"/>
      <c r="H225" s="499"/>
      <c r="I225" s="499"/>
      <c r="J225" s="499"/>
      <c r="K225" s="499"/>
      <c r="L225" s="499"/>
      <c r="M225" s="499"/>
      <c r="N225" s="499"/>
      <c r="O225" s="499"/>
      <c r="P225" s="499"/>
      <c r="Q225" s="499"/>
      <c r="R225" s="499"/>
      <c r="S225" s="499"/>
      <c r="T225" s="499"/>
      <c r="U225" s="499"/>
      <c r="V225" s="499"/>
      <c r="W225" s="499"/>
      <c r="X225" s="499"/>
      <c r="Y225" s="499"/>
      <c r="Z225" s="499"/>
    </row>
    <row r="226" ht="14.25" customHeight="1">
      <c r="A226" s="499"/>
      <c r="B226" s="503"/>
      <c r="C226" s="499"/>
      <c r="D226" s="499"/>
      <c r="E226" s="507"/>
      <c r="F226" s="507"/>
      <c r="G226" s="499"/>
      <c r="H226" s="499"/>
      <c r="I226" s="499"/>
      <c r="J226" s="499"/>
      <c r="K226" s="499"/>
      <c r="L226" s="499"/>
      <c r="M226" s="499"/>
      <c r="N226" s="499"/>
      <c r="O226" s="499"/>
      <c r="P226" s="499"/>
      <c r="Q226" s="499"/>
      <c r="R226" s="499"/>
      <c r="S226" s="499"/>
      <c r="T226" s="499"/>
      <c r="U226" s="499"/>
      <c r="V226" s="499"/>
      <c r="W226" s="499"/>
      <c r="X226" s="499"/>
      <c r="Y226" s="499"/>
      <c r="Z226" s="499"/>
    </row>
    <row r="227" ht="14.25" customHeight="1">
      <c r="A227" s="499"/>
      <c r="B227" s="503"/>
      <c r="C227" s="499"/>
      <c r="D227" s="499"/>
      <c r="E227" s="507"/>
      <c r="F227" s="507"/>
      <c r="G227" s="499"/>
      <c r="H227" s="499"/>
      <c r="I227" s="499"/>
      <c r="J227" s="499"/>
      <c r="K227" s="499"/>
      <c r="L227" s="499"/>
      <c r="M227" s="499"/>
      <c r="N227" s="499"/>
      <c r="O227" s="499"/>
      <c r="P227" s="499"/>
      <c r="Q227" s="499"/>
      <c r="R227" s="499"/>
      <c r="S227" s="499"/>
      <c r="T227" s="499"/>
      <c r="U227" s="499"/>
      <c r="V227" s="499"/>
      <c r="W227" s="499"/>
      <c r="X227" s="499"/>
      <c r="Y227" s="499"/>
      <c r="Z227" s="499"/>
    </row>
    <row r="228" ht="14.25" customHeight="1">
      <c r="A228" s="499"/>
      <c r="B228" s="503"/>
      <c r="C228" s="499"/>
      <c r="D228" s="499"/>
      <c r="E228" s="507"/>
      <c r="F228" s="507"/>
      <c r="G228" s="499"/>
      <c r="H228" s="499"/>
      <c r="I228" s="499"/>
      <c r="J228" s="499"/>
      <c r="K228" s="499"/>
      <c r="L228" s="499"/>
      <c r="M228" s="499"/>
      <c r="N228" s="499"/>
      <c r="O228" s="499"/>
      <c r="P228" s="499"/>
      <c r="Q228" s="499"/>
      <c r="R228" s="499"/>
      <c r="S228" s="499"/>
      <c r="T228" s="499"/>
      <c r="U228" s="499"/>
      <c r="V228" s="499"/>
      <c r="W228" s="499"/>
      <c r="X228" s="499"/>
      <c r="Y228" s="499"/>
      <c r="Z228" s="499"/>
    </row>
    <row r="229" ht="14.25" customHeight="1">
      <c r="A229" s="499"/>
      <c r="B229" s="503"/>
      <c r="C229" s="499"/>
      <c r="D229" s="499"/>
      <c r="E229" s="507"/>
      <c r="F229" s="507"/>
      <c r="G229" s="499"/>
      <c r="H229" s="499"/>
      <c r="I229" s="499"/>
      <c r="J229" s="499"/>
      <c r="K229" s="499"/>
      <c r="L229" s="499"/>
      <c r="M229" s="499"/>
      <c r="N229" s="499"/>
      <c r="O229" s="499"/>
      <c r="P229" s="499"/>
      <c r="Q229" s="499"/>
      <c r="R229" s="499"/>
      <c r="S229" s="499"/>
      <c r="T229" s="499"/>
      <c r="U229" s="499"/>
      <c r="V229" s="499"/>
      <c r="W229" s="499"/>
      <c r="X229" s="499"/>
      <c r="Y229" s="499"/>
      <c r="Z229" s="499"/>
    </row>
    <row r="230" ht="14.25" customHeight="1">
      <c r="A230" s="499"/>
      <c r="B230" s="503"/>
      <c r="C230" s="499"/>
      <c r="D230" s="499"/>
      <c r="E230" s="507"/>
      <c r="F230" s="507"/>
      <c r="G230" s="499"/>
      <c r="H230" s="499"/>
      <c r="I230" s="499"/>
      <c r="J230" s="499"/>
      <c r="K230" s="499"/>
      <c r="L230" s="499"/>
      <c r="M230" s="499"/>
      <c r="N230" s="499"/>
      <c r="O230" s="499"/>
      <c r="P230" s="499"/>
      <c r="Q230" s="499"/>
      <c r="R230" s="499"/>
      <c r="S230" s="499"/>
      <c r="T230" s="499"/>
      <c r="U230" s="499"/>
      <c r="V230" s="499"/>
      <c r="W230" s="499"/>
      <c r="X230" s="499"/>
      <c r="Y230" s="499"/>
      <c r="Z230" s="499"/>
    </row>
    <row r="231" ht="14.25" customHeight="1">
      <c r="A231" s="499"/>
      <c r="B231" s="503"/>
      <c r="C231" s="499"/>
      <c r="D231" s="499"/>
      <c r="E231" s="507"/>
      <c r="F231" s="507"/>
      <c r="G231" s="499"/>
      <c r="H231" s="499"/>
      <c r="I231" s="499"/>
      <c r="J231" s="499"/>
      <c r="K231" s="499"/>
      <c r="L231" s="499"/>
      <c r="M231" s="499"/>
      <c r="N231" s="499"/>
      <c r="O231" s="499"/>
      <c r="P231" s="499"/>
      <c r="Q231" s="499"/>
      <c r="R231" s="499"/>
      <c r="S231" s="499"/>
      <c r="T231" s="499"/>
      <c r="U231" s="499"/>
      <c r="V231" s="499"/>
      <c r="W231" s="499"/>
      <c r="X231" s="499"/>
      <c r="Y231" s="499"/>
      <c r="Z231" s="499"/>
    </row>
    <row r="232" ht="14.25" customHeight="1">
      <c r="A232" s="499"/>
      <c r="B232" s="503"/>
      <c r="C232" s="499"/>
      <c r="D232" s="499"/>
      <c r="E232" s="507"/>
      <c r="F232" s="507"/>
      <c r="G232" s="499"/>
      <c r="H232" s="499"/>
      <c r="I232" s="499"/>
      <c r="J232" s="499"/>
      <c r="K232" s="499"/>
      <c r="L232" s="499"/>
      <c r="M232" s="499"/>
      <c r="N232" s="499"/>
      <c r="O232" s="499"/>
      <c r="P232" s="499"/>
      <c r="Q232" s="499"/>
      <c r="R232" s="499"/>
      <c r="S232" s="499"/>
      <c r="T232" s="499"/>
      <c r="U232" s="499"/>
      <c r="V232" s="499"/>
      <c r="W232" s="499"/>
      <c r="X232" s="499"/>
      <c r="Y232" s="499"/>
      <c r="Z232" s="499"/>
    </row>
    <row r="233" ht="14.25" customHeight="1">
      <c r="A233" s="499"/>
      <c r="B233" s="503"/>
      <c r="C233" s="499"/>
      <c r="D233" s="499"/>
      <c r="E233" s="507"/>
      <c r="F233" s="507"/>
      <c r="G233" s="499"/>
      <c r="H233" s="499"/>
      <c r="I233" s="499"/>
      <c r="J233" s="499"/>
      <c r="K233" s="499"/>
      <c r="L233" s="499"/>
      <c r="M233" s="499"/>
      <c r="N233" s="499"/>
      <c r="O233" s="499"/>
      <c r="P233" s="499"/>
      <c r="Q233" s="499"/>
      <c r="R233" s="499"/>
      <c r="S233" s="499"/>
      <c r="T233" s="499"/>
      <c r="U233" s="499"/>
      <c r="V233" s="499"/>
      <c r="W233" s="499"/>
      <c r="X233" s="499"/>
      <c r="Y233" s="499"/>
      <c r="Z233" s="499"/>
    </row>
    <row r="234" ht="14.25" customHeight="1">
      <c r="A234" s="499"/>
      <c r="B234" s="503"/>
      <c r="C234" s="499"/>
      <c r="D234" s="499"/>
      <c r="E234" s="507"/>
      <c r="F234" s="507"/>
      <c r="G234" s="499"/>
      <c r="H234" s="499"/>
      <c r="I234" s="499"/>
      <c r="J234" s="499"/>
      <c r="K234" s="499"/>
      <c r="L234" s="499"/>
      <c r="M234" s="499"/>
      <c r="N234" s="499"/>
      <c r="O234" s="499"/>
      <c r="P234" s="499"/>
      <c r="Q234" s="499"/>
      <c r="R234" s="499"/>
      <c r="S234" s="499"/>
      <c r="T234" s="499"/>
      <c r="U234" s="499"/>
      <c r="V234" s="499"/>
      <c r="W234" s="499"/>
      <c r="X234" s="499"/>
      <c r="Y234" s="499"/>
      <c r="Z234" s="499"/>
    </row>
    <row r="235" ht="14.25" customHeight="1">
      <c r="A235" s="499"/>
      <c r="B235" s="503"/>
      <c r="C235" s="499"/>
      <c r="D235" s="499"/>
      <c r="E235" s="507"/>
      <c r="F235" s="507"/>
      <c r="G235" s="499"/>
      <c r="H235" s="499"/>
      <c r="I235" s="499"/>
      <c r="J235" s="499"/>
      <c r="K235" s="499"/>
      <c r="L235" s="499"/>
      <c r="M235" s="499"/>
      <c r="N235" s="499"/>
      <c r="O235" s="499"/>
      <c r="P235" s="499"/>
      <c r="Q235" s="499"/>
      <c r="R235" s="499"/>
      <c r="S235" s="499"/>
      <c r="T235" s="499"/>
      <c r="U235" s="499"/>
      <c r="V235" s="499"/>
      <c r="W235" s="499"/>
      <c r="X235" s="499"/>
      <c r="Y235" s="499"/>
      <c r="Z235" s="499"/>
    </row>
    <row r="236" ht="14.25" customHeight="1">
      <c r="A236" s="499"/>
      <c r="B236" s="503"/>
      <c r="C236" s="499"/>
      <c r="D236" s="499"/>
      <c r="E236" s="507"/>
      <c r="F236" s="507"/>
      <c r="G236" s="499"/>
      <c r="H236" s="499"/>
      <c r="I236" s="499"/>
      <c r="J236" s="499"/>
      <c r="K236" s="499"/>
      <c r="L236" s="499"/>
      <c r="M236" s="499"/>
      <c r="N236" s="499"/>
      <c r="O236" s="499"/>
      <c r="P236" s="499"/>
      <c r="Q236" s="499"/>
      <c r="R236" s="499"/>
      <c r="S236" s="499"/>
      <c r="T236" s="499"/>
      <c r="U236" s="499"/>
      <c r="V236" s="499"/>
      <c r="W236" s="499"/>
      <c r="X236" s="499"/>
      <c r="Y236" s="499"/>
      <c r="Z236" s="499"/>
    </row>
    <row r="237" ht="14.25" customHeight="1">
      <c r="A237" s="499"/>
      <c r="B237" s="503"/>
      <c r="C237" s="499"/>
      <c r="D237" s="499"/>
      <c r="E237" s="507"/>
      <c r="F237" s="507"/>
      <c r="G237" s="499"/>
      <c r="H237" s="499"/>
      <c r="I237" s="499"/>
      <c r="J237" s="499"/>
      <c r="K237" s="499"/>
      <c r="L237" s="499"/>
      <c r="M237" s="499"/>
      <c r="N237" s="499"/>
      <c r="O237" s="499"/>
      <c r="P237" s="499"/>
      <c r="Q237" s="499"/>
      <c r="R237" s="499"/>
      <c r="S237" s="499"/>
      <c r="T237" s="499"/>
      <c r="U237" s="499"/>
      <c r="V237" s="499"/>
      <c r="W237" s="499"/>
      <c r="X237" s="499"/>
      <c r="Y237" s="499"/>
      <c r="Z237" s="499"/>
    </row>
    <row r="238" ht="14.25" customHeight="1">
      <c r="A238" s="499"/>
      <c r="B238" s="503"/>
      <c r="C238" s="499"/>
      <c r="D238" s="499"/>
      <c r="E238" s="507"/>
      <c r="F238" s="507"/>
      <c r="G238" s="499"/>
      <c r="H238" s="499"/>
      <c r="I238" s="499"/>
      <c r="J238" s="499"/>
      <c r="K238" s="499"/>
      <c r="L238" s="499"/>
      <c r="M238" s="499"/>
      <c r="N238" s="499"/>
      <c r="O238" s="499"/>
      <c r="P238" s="499"/>
      <c r="Q238" s="499"/>
      <c r="R238" s="499"/>
      <c r="S238" s="499"/>
      <c r="T238" s="499"/>
      <c r="U238" s="499"/>
      <c r="V238" s="499"/>
      <c r="W238" s="499"/>
      <c r="X238" s="499"/>
      <c r="Y238" s="499"/>
      <c r="Z238" s="499"/>
    </row>
    <row r="239" ht="14.25" customHeight="1">
      <c r="A239" s="499"/>
      <c r="B239" s="503"/>
      <c r="C239" s="499"/>
      <c r="D239" s="499"/>
      <c r="E239" s="507"/>
      <c r="F239" s="507"/>
      <c r="G239" s="499"/>
      <c r="H239" s="499"/>
      <c r="I239" s="499"/>
      <c r="J239" s="499"/>
      <c r="K239" s="499"/>
      <c r="L239" s="499"/>
      <c r="M239" s="499"/>
      <c r="N239" s="499"/>
      <c r="O239" s="499"/>
      <c r="P239" s="499"/>
      <c r="Q239" s="499"/>
      <c r="R239" s="499"/>
      <c r="S239" s="499"/>
      <c r="T239" s="499"/>
      <c r="U239" s="499"/>
      <c r="V239" s="499"/>
      <c r="W239" s="499"/>
      <c r="X239" s="499"/>
      <c r="Y239" s="499"/>
      <c r="Z239" s="499"/>
    </row>
    <row r="240" ht="14.25" customHeight="1">
      <c r="A240" s="499"/>
      <c r="B240" s="503"/>
      <c r="C240" s="499"/>
      <c r="D240" s="499"/>
      <c r="E240" s="507"/>
      <c r="F240" s="507"/>
      <c r="G240" s="499"/>
      <c r="H240" s="499"/>
      <c r="I240" s="499"/>
      <c r="J240" s="499"/>
      <c r="K240" s="499"/>
      <c r="L240" s="499"/>
      <c r="M240" s="499"/>
      <c r="N240" s="499"/>
      <c r="O240" s="499"/>
      <c r="P240" s="499"/>
      <c r="Q240" s="499"/>
      <c r="R240" s="499"/>
      <c r="S240" s="499"/>
      <c r="T240" s="499"/>
      <c r="U240" s="499"/>
      <c r="V240" s="499"/>
      <c r="W240" s="499"/>
      <c r="X240" s="499"/>
      <c r="Y240" s="499"/>
      <c r="Z240" s="499"/>
    </row>
    <row r="241" ht="14.25" customHeight="1">
      <c r="A241" s="499"/>
      <c r="B241" s="503"/>
      <c r="C241" s="499"/>
      <c r="D241" s="499"/>
      <c r="E241" s="507"/>
      <c r="F241" s="507"/>
      <c r="G241" s="499"/>
      <c r="H241" s="499"/>
      <c r="I241" s="499"/>
      <c r="J241" s="499"/>
      <c r="K241" s="499"/>
      <c r="L241" s="499"/>
      <c r="M241" s="499"/>
      <c r="N241" s="499"/>
      <c r="O241" s="499"/>
      <c r="P241" s="499"/>
      <c r="Q241" s="499"/>
      <c r="R241" s="499"/>
      <c r="S241" s="499"/>
      <c r="T241" s="499"/>
      <c r="U241" s="499"/>
      <c r="V241" s="499"/>
      <c r="W241" s="499"/>
      <c r="X241" s="499"/>
      <c r="Y241" s="499"/>
      <c r="Z241" s="499"/>
    </row>
    <row r="242" ht="14.25" customHeight="1">
      <c r="A242" s="499"/>
      <c r="B242" s="503"/>
      <c r="C242" s="499"/>
      <c r="D242" s="499"/>
      <c r="E242" s="507"/>
      <c r="F242" s="507"/>
      <c r="G242" s="499"/>
      <c r="H242" s="499"/>
      <c r="I242" s="499"/>
      <c r="J242" s="499"/>
      <c r="K242" s="499"/>
      <c r="L242" s="499"/>
      <c r="M242" s="499"/>
      <c r="N242" s="499"/>
      <c r="O242" s="499"/>
      <c r="P242" s="499"/>
      <c r="Q242" s="499"/>
      <c r="R242" s="499"/>
      <c r="S242" s="499"/>
      <c r="T242" s="499"/>
      <c r="U242" s="499"/>
      <c r="V242" s="499"/>
      <c r="W242" s="499"/>
      <c r="X242" s="499"/>
      <c r="Y242" s="499"/>
      <c r="Z242" s="499"/>
    </row>
    <row r="243" ht="14.25" customHeight="1">
      <c r="A243" s="499"/>
      <c r="B243" s="503"/>
      <c r="C243" s="499"/>
      <c r="D243" s="499"/>
      <c r="E243" s="507"/>
      <c r="F243" s="507"/>
      <c r="G243" s="499"/>
      <c r="H243" s="499"/>
      <c r="I243" s="499"/>
      <c r="J243" s="499"/>
      <c r="K243" s="499"/>
      <c r="L243" s="499"/>
      <c r="M243" s="499"/>
      <c r="N243" s="499"/>
      <c r="O243" s="499"/>
      <c r="P243" s="499"/>
      <c r="Q243" s="499"/>
      <c r="R243" s="499"/>
      <c r="S243" s="499"/>
      <c r="T243" s="499"/>
      <c r="U243" s="499"/>
      <c r="V243" s="499"/>
      <c r="W243" s="499"/>
      <c r="X243" s="499"/>
      <c r="Y243" s="499"/>
      <c r="Z243" s="499"/>
    </row>
    <row r="244" ht="14.25" customHeight="1">
      <c r="A244" s="499"/>
      <c r="B244" s="503"/>
      <c r="C244" s="499"/>
      <c r="D244" s="499"/>
      <c r="E244" s="507"/>
      <c r="F244" s="507"/>
      <c r="G244" s="499"/>
      <c r="H244" s="499"/>
      <c r="I244" s="499"/>
      <c r="J244" s="499"/>
      <c r="K244" s="499"/>
      <c r="L244" s="499"/>
      <c r="M244" s="499"/>
      <c r="N244" s="499"/>
      <c r="O244" s="499"/>
      <c r="P244" s="499"/>
      <c r="Q244" s="499"/>
      <c r="R244" s="499"/>
      <c r="S244" s="499"/>
      <c r="T244" s="499"/>
      <c r="U244" s="499"/>
      <c r="V244" s="499"/>
      <c r="W244" s="499"/>
      <c r="X244" s="499"/>
      <c r="Y244" s="499"/>
      <c r="Z244" s="499"/>
    </row>
    <row r="245" ht="14.25" customHeight="1">
      <c r="A245" s="499"/>
      <c r="B245" s="503"/>
      <c r="C245" s="499"/>
      <c r="D245" s="499"/>
      <c r="E245" s="507"/>
      <c r="F245" s="507"/>
      <c r="G245" s="499"/>
      <c r="H245" s="499"/>
      <c r="I245" s="499"/>
      <c r="J245" s="499"/>
      <c r="K245" s="499"/>
      <c r="L245" s="499"/>
      <c r="M245" s="499"/>
      <c r="N245" s="499"/>
      <c r="O245" s="499"/>
      <c r="P245" s="499"/>
      <c r="Q245" s="499"/>
      <c r="R245" s="499"/>
      <c r="S245" s="499"/>
      <c r="T245" s="499"/>
      <c r="U245" s="499"/>
      <c r="V245" s="499"/>
      <c r="W245" s="499"/>
      <c r="X245" s="499"/>
      <c r="Y245" s="499"/>
      <c r="Z245" s="499"/>
    </row>
    <row r="246" ht="14.25" customHeight="1">
      <c r="A246" s="499"/>
      <c r="B246" s="503"/>
      <c r="C246" s="499"/>
      <c r="D246" s="499"/>
      <c r="E246" s="507"/>
      <c r="F246" s="507"/>
      <c r="G246" s="499"/>
      <c r="H246" s="499"/>
      <c r="I246" s="499"/>
      <c r="J246" s="499"/>
      <c r="K246" s="499"/>
      <c r="L246" s="499"/>
      <c r="M246" s="499"/>
      <c r="N246" s="499"/>
      <c r="O246" s="499"/>
      <c r="P246" s="499"/>
      <c r="Q246" s="499"/>
      <c r="R246" s="499"/>
      <c r="S246" s="499"/>
      <c r="T246" s="499"/>
      <c r="U246" s="499"/>
      <c r="V246" s="499"/>
      <c r="W246" s="499"/>
      <c r="X246" s="499"/>
      <c r="Y246" s="499"/>
      <c r="Z246" s="499"/>
    </row>
    <row r="247" ht="14.25" customHeight="1">
      <c r="A247" s="499"/>
      <c r="B247" s="503"/>
      <c r="C247" s="499"/>
      <c r="D247" s="499"/>
      <c r="E247" s="507"/>
      <c r="F247" s="507"/>
      <c r="G247" s="499"/>
      <c r="H247" s="499"/>
      <c r="I247" s="499"/>
      <c r="J247" s="499"/>
      <c r="K247" s="499"/>
      <c r="L247" s="499"/>
      <c r="M247" s="499"/>
      <c r="N247" s="499"/>
      <c r="O247" s="499"/>
      <c r="P247" s="499"/>
      <c r="Q247" s="499"/>
      <c r="R247" s="499"/>
      <c r="S247" s="499"/>
      <c r="T247" s="499"/>
      <c r="U247" s="499"/>
      <c r="V247" s="499"/>
      <c r="W247" s="499"/>
      <c r="X247" s="499"/>
      <c r="Y247" s="499"/>
      <c r="Z247" s="499"/>
    </row>
    <row r="248" ht="14.25" customHeight="1">
      <c r="A248" s="499"/>
      <c r="B248" s="503"/>
      <c r="C248" s="499"/>
      <c r="D248" s="499"/>
      <c r="E248" s="507"/>
      <c r="F248" s="507"/>
      <c r="G248" s="499"/>
      <c r="H248" s="499"/>
      <c r="I248" s="499"/>
      <c r="J248" s="499"/>
      <c r="K248" s="499"/>
      <c r="L248" s="499"/>
      <c r="M248" s="499"/>
      <c r="N248" s="499"/>
      <c r="O248" s="499"/>
      <c r="P248" s="499"/>
      <c r="Q248" s="499"/>
      <c r="R248" s="499"/>
      <c r="S248" s="499"/>
      <c r="T248" s="499"/>
      <c r="U248" s="499"/>
      <c r="V248" s="499"/>
      <c r="W248" s="499"/>
      <c r="X248" s="499"/>
      <c r="Y248" s="499"/>
      <c r="Z248" s="499"/>
    </row>
    <row r="249" ht="14.25" customHeight="1">
      <c r="A249" s="499"/>
      <c r="B249" s="503"/>
      <c r="C249" s="499"/>
      <c r="D249" s="499"/>
      <c r="E249" s="507"/>
      <c r="F249" s="507"/>
      <c r="G249" s="499"/>
      <c r="H249" s="499"/>
      <c r="I249" s="499"/>
      <c r="J249" s="499"/>
      <c r="K249" s="499"/>
      <c r="L249" s="499"/>
      <c r="M249" s="499"/>
      <c r="N249" s="499"/>
      <c r="O249" s="499"/>
      <c r="P249" s="499"/>
      <c r="Q249" s="499"/>
      <c r="R249" s="499"/>
      <c r="S249" s="499"/>
      <c r="T249" s="499"/>
      <c r="U249" s="499"/>
      <c r="V249" s="499"/>
      <c r="W249" s="499"/>
      <c r="X249" s="499"/>
      <c r="Y249" s="499"/>
      <c r="Z249" s="499"/>
    </row>
    <row r="250" ht="14.25" customHeight="1">
      <c r="A250" s="499"/>
      <c r="B250" s="503"/>
      <c r="C250" s="499"/>
      <c r="D250" s="499"/>
      <c r="E250" s="507"/>
      <c r="F250" s="507"/>
      <c r="G250" s="499"/>
      <c r="H250" s="499"/>
      <c r="I250" s="499"/>
      <c r="J250" s="499"/>
      <c r="K250" s="499"/>
      <c r="L250" s="499"/>
      <c r="M250" s="499"/>
      <c r="N250" s="499"/>
      <c r="O250" s="499"/>
      <c r="P250" s="499"/>
      <c r="Q250" s="499"/>
      <c r="R250" s="499"/>
      <c r="S250" s="499"/>
      <c r="T250" s="499"/>
      <c r="U250" s="499"/>
      <c r="V250" s="499"/>
      <c r="W250" s="499"/>
      <c r="X250" s="499"/>
      <c r="Y250" s="499"/>
      <c r="Z250" s="499"/>
    </row>
    <row r="251" ht="14.25" customHeight="1">
      <c r="A251" s="499"/>
      <c r="B251" s="503"/>
      <c r="C251" s="499"/>
      <c r="D251" s="499"/>
      <c r="E251" s="507"/>
      <c r="F251" s="507"/>
      <c r="G251" s="499"/>
      <c r="H251" s="499"/>
      <c r="I251" s="499"/>
      <c r="J251" s="499"/>
      <c r="K251" s="499"/>
      <c r="L251" s="499"/>
      <c r="M251" s="499"/>
      <c r="N251" s="499"/>
      <c r="O251" s="499"/>
      <c r="P251" s="499"/>
      <c r="Q251" s="499"/>
      <c r="R251" s="499"/>
      <c r="S251" s="499"/>
      <c r="T251" s="499"/>
      <c r="U251" s="499"/>
      <c r="V251" s="499"/>
      <c r="W251" s="499"/>
      <c r="X251" s="499"/>
      <c r="Y251" s="499"/>
      <c r="Z251" s="499"/>
    </row>
    <row r="252" ht="14.25" customHeight="1">
      <c r="A252" s="499"/>
      <c r="B252" s="503"/>
      <c r="C252" s="499"/>
      <c r="D252" s="499"/>
      <c r="E252" s="507"/>
      <c r="F252" s="507"/>
      <c r="G252" s="499"/>
      <c r="H252" s="499"/>
      <c r="I252" s="499"/>
      <c r="J252" s="499"/>
      <c r="K252" s="499"/>
      <c r="L252" s="499"/>
      <c r="M252" s="499"/>
      <c r="N252" s="499"/>
      <c r="O252" s="499"/>
      <c r="P252" s="499"/>
      <c r="Q252" s="499"/>
      <c r="R252" s="499"/>
      <c r="S252" s="499"/>
      <c r="T252" s="499"/>
      <c r="U252" s="499"/>
      <c r="V252" s="499"/>
      <c r="W252" s="499"/>
      <c r="X252" s="499"/>
      <c r="Y252" s="499"/>
      <c r="Z252" s="499"/>
    </row>
    <row r="253" ht="14.25" customHeight="1">
      <c r="A253" s="499"/>
      <c r="B253" s="503"/>
      <c r="C253" s="499"/>
      <c r="D253" s="499"/>
      <c r="E253" s="507"/>
      <c r="F253" s="507"/>
      <c r="G253" s="499"/>
      <c r="H253" s="499"/>
      <c r="I253" s="499"/>
      <c r="J253" s="499"/>
      <c r="K253" s="499"/>
      <c r="L253" s="499"/>
      <c r="M253" s="499"/>
      <c r="N253" s="499"/>
      <c r="O253" s="499"/>
      <c r="P253" s="499"/>
      <c r="Q253" s="499"/>
      <c r="R253" s="499"/>
      <c r="S253" s="499"/>
      <c r="T253" s="499"/>
      <c r="U253" s="499"/>
      <c r="V253" s="499"/>
      <c r="W253" s="499"/>
      <c r="X253" s="499"/>
      <c r="Y253" s="499"/>
      <c r="Z253" s="499"/>
    </row>
    <row r="254" ht="14.25" customHeight="1">
      <c r="A254" s="499"/>
      <c r="B254" s="503"/>
      <c r="C254" s="499"/>
      <c r="D254" s="499"/>
      <c r="E254" s="507"/>
      <c r="F254" s="507"/>
      <c r="G254" s="499"/>
      <c r="H254" s="499"/>
      <c r="I254" s="499"/>
      <c r="J254" s="499"/>
      <c r="K254" s="499"/>
      <c r="L254" s="499"/>
      <c r="M254" s="499"/>
      <c r="N254" s="499"/>
      <c r="O254" s="499"/>
      <c r="P254" s="499"/>
      <c r="Q254" s="499"/>
      <c r="R254" s="499"/>
      <c r="S254" s="499"/>
      <c r="T254" s="499"/>
      <c r="U254" s="499"/>
      <c r="V254" s="499"/>
      <c r="W254" s="499"/>
      <c r="X254" s="499"/>
      <c r="Y254" s="499"/>
      <c r="Z254" s="499"/>
    </row>
    <row r="255" ht="14.25" customHeight="1">
      <c r="A255" s="499"/>
      <c r="B255" s="503"/>
      <c r="C255" s="499"/>
      <c r="D255" s="499"/>
      <c r="E255" s="507"/>
      <c r="F255" s="507"/>
      <c r="G255" s="499"/>
      <c r="H255" s="499"/>
      <c r="I255" s="499"/>
      <c r="J255" s="499"/>
      <c r="K255" s="499"/>
      <c r="L255" s="499"/>
      <c r="M255" s="499"/>
      <c r="N255" s="499"/>
      <c r="O255" s="499"/>
      <c r="P255" s="499"/>
      <c r="Q255" s="499"/>
      <c r="R255" s="499"/>
      <c r="S255" s="499"/>
      <c r="T255" s="499"/>
      <c r="U255" s="499"/>
      <c r="V255" s="499"/>
      <c r="W255" s="499"/>
      <c r="X255" s="499"/>
      <c r="Y255" s="499"/>
      <c r="Z255" s="499"/>
    </row>
    <row r="256" ht="14.25" customHeight="1">
      <c r="A256" s="499"/>
      <c r="B256" s="503"/>
      <c r="C256" s="499"/>
      <c r="D256" s="499"/>
      <c r="E256" s="507"/>
      <c r="F256" s="507"/>
      <c r="G256" s="499"/>
      <c r="H256" s="499"/>
      <c r="I256" s="499"/>
      <c r="J256" s="499"/>
      <c r="K256" s="499"/>
      <c r="L256" s="499"/>
      <c r="M256" s="499"/>
      <c r="N256" s="499"/>
      <c r="O256" s="499"/>
      <c r="P256" s="499"/>
      <c r="Q256" s="499"/>
      <c r="R256" s="499"/>
      <c r="S256" s="499"/>
      <c r="T256" s="499"/>
      <c r="U256" s="499"/>
      <c r="V256" s="499"/>
      <c r="W256" s="499"/>
      <c r="X256" s="499"/>
      <c r="Y256" s="499"/>
      <c r="Z256" s="499"/>
    </row>
    <row r="257" ht="14.25" customHeight="1">
      <c r="A257" s="499"/>
      <c r="B257" s="503"/>
      <c r="C257" s="499"/>
      <c r="D257" s="499"/>
      <c r="E257" s="507"/>
      <c r="F257" s="507"/>
      <c r="G257" s="499"/>
      <c r="H257" s="499"/>
      <c r="I257" s="499"/>
      <c r="J257" s="499"/>
      <c r="K257" s="499"/>
      <c r="L257" s="499"/>
      <c r="M257" s="499"/>
      <c r="N257" s="499"/>
      <c r="O257" s="499"/>
      <c r="P257" s="499"/>
      <c r="Q257" s="499"/>
      <c r="R257" s="499"/>
      <c r="S257" s="499"/>
      <c r="T257" s="499"/>
      <c r="U257" s="499"/>
      <c r="V257" s="499"/>
      <c r="W257" s="499"/>
      <c r="X257" s="499"/>
      <c r="Y257" s="499"/>
      <c r="Z257" s="499"/>
    </row>
    <row r="258" ht="14.25" customHeight="1">
      <c r="A258" s="499"/>
      <c r="B258" s="503"/>
      <c r="C258" s="499"/>
      <c r="D258" s="499"/>
      <c r="E258" s="507"/>
      <c r="F258" s="507"/>
      <c r="G258" s="499"/>
      <c r="H258" s="499"/>
      <c r="I258" s="499"/>
      <c r="J258" s="499"/>
      <c r="K258" s="499"/>
      <c r="L258" s="499"/>
      <c r="M258" s="499"/>
      <c r="N258" s="499"/>
      <c r="O258" s="499"/>
      <c r="P258" s="499"/>
      <c r="Q258" s="499"/>
      <c r="R258" s="499"/>
      <c r="S258" s="499"/>
      <c r="T258" s="499"/>
      <c r="U258" s="499"/>
      <c r="V258" s="499"/>
      <c r="W258" s="499"/>
      <c r="X258" s="499"/>
      <c r="Y258" s="499"/>
      <c r="Z258" s="499"/>
    </row>
    <row r="259" ht="14.25" customHeight="1">
      <c r="A259" s="499"/>
      <c r="B259" s="503"/>
      <c r="C259" s="499"/>
      <c r="D259" s="499"/>
      <c r="E259" s="507"/>
      <c r="F259" s="507"/>
      <c r="G259" s="499"/>
      <c r="H259" s="499"/>
      <c r="I259" s="499"/>
      <c r="J259" s="499"/>
      <c r="K259" s="499"/>
      <c r="L259" s="499"/>
      <c r="M259" s="499"/>
      <c r="N259" s="499"/>
      <c r="O259" s="499"/>
      <c r="P259" s="499"/>
      <c r="Q259" s="499"/>
      <c r="R259" s="499"/>
      <c r="S259" s="499"/>
      <c r="T259" s="499"/>
      <c r="U259" s="499"/>
      <c r="V259" s="499"/>
      <c r="W259" s="499"/>
      <c r="X259" s="499"/>
      <c r="Y259" s="499"/>
      <c r="Z259" s="499"/>
    </row>
    <row r="260" ht="14.25" customHeight="1">
      <c r="A260" s="499"/>
      <c r="B260" s="503"/>
      <c r="C260" s="499"/>
      <c r="D260" s="499"/>
      <c r="E260" s="507"/>
      <c r="F260" s="507"/>
      <c r="G260" s="499"/>
      <c r="H260" s="499"/>
      <c r="I260" s="499"/>
      <c r="J260" s="499"/>
      <c r="K260" s="499"/>
      <c r="L260" s="499"/>
      <c r="M260" s="499"/>
      <c r="N260" s="499"/>
      <c r="O260" s="499"/>
      <c r="P260" s="499"/>
      <c r="Q260" s="499"/>
      <c r="R260" s="499"/>
      <c r="S260" s="499"/>
      <c r="T260" s="499"/>
      <c r="U260" s="499"/>
      <c r="V260" s="499"/>
      <c r="W260" s="499"/>
      <c r="X260" s="499"/>
      <c r="Y260" s="499"/>
      <c r="Z260" s="499"/>
    </row>
    <row r="261" ht="14.25" customHeight="1">
      <c r="A261" s="499"/>
      <c r="B261" s="503"/>
      <c r="C261" s="499"/>
      <c r="D261" s="499"/>
      <c r="E261" s="507"/>
      <c r="F261" s="507"/>
      <c r="G261" s="499"/>
      <c r="H261" s="499"/>
      <c r="I261" s="499"/>
      <c r="J261" s="499"/>
      <c r="K261" s="499"/>
      <c r="L261" s="499"/>
      <c r="M261" s="499"/>
      <c r="N261" s="499"/>
      <c r="O261" s="499"/>
      <c r="P261" s="499"/>
      <c r="Q261" s="499"/>
      <c r="R261" s="499"/>
      <c r="S261" s="499"/>
      <c r="T261" s="499"/>
      <c r="U261" s="499"/>
      <c r="V261" s="499"/>
      <c r="W261" s="499"/>
      <c r="X261" s="499"/>
      <c r="Y261" s="499"/>
      <c r="Z261" s="499"/>
    </row>
    <row r="262" ht="14.25" customHeight="1">
      <c r="A262" s="499"/>
      <c r="B262" s="503"/>
      <c r="C262" s="499"/>
      <c r="D262" s="499"/>
      <c r="E262" s="507"/>
      <c r="F262" s="507"/>
      <c r="G262" s="499"/>
      <c r="H262" s="499"/>
      <c r="I262" s="499"/>
      <c r="J262" s="499"/>
      <c r="K262" s="499"/>
      <c r="L262" s="499"/>
      <c r="M262" s="499"/>
      <c r="N262" s="499"/>
      <c r="O262" s="499"/>
      <c r="P262" s="499"/>
      <c r="Q262" s="499"/>
      <c r="R262" s="499"/>
      <c r="S262" s="499"/>
      <c r="T262" s="499"/>
      <c r="U262" s="499"/>
      <c r="V262" s="499"/>
      <c r="W262" s="499"/>
      <c r="X262" s="499"/>
      <c r="Y262" s="499"/>
      <c r="Z262" s="499"/>
    </row>
    <row r="263" ht="14.25" customHeight="1">
      <c r="A263" s="499"/>
      <c r="B263" s="503"/>
      <c r="C263" s="499"/>
      <c r="D263" s="499"/>
      <c r="E263" s="507"/>
      <c r="F263" s="507"/>
      <c r="G263" s="499"/>
      <c r="H263" s="499"/>
      <c r="I263" s="499"/>
      <c r="J263" s="499"/>
      <c r="K263" s="499"/>
      <c r="L263" s="499"/>
      <c r="M263" s="499"/>
      <c r="N263" s="499"/>
      <c r="O263" s="499"/>
      <c r="P263" s="499"/>
      <c r="Q263" s="499"/>
      <c r="R263" s="499"/>
      <c r="S263" s="499"/>
      <c r="T263" s="499"/>
      <c r="U263" s="499"/>
      <c r="V263" s="499"/>
      <c r="W263" s="499"/>
      <c r="X263" s="499"/>
      <c r="Y263" s="499"/>
      <c r="Z263" s="499"/>
    </row>
    <row r="264" ht="14.25" customHeight="1">
      <c r="A264" s="499"/>
      <c r="B264" s="503"/>
      <c r="C264" s="499"/>
      <c r="D264" s="499"/>
      <c r="E264" s="507"/>
      <c r="F264" s="507"/>
      <c r="G264" s="499"/>
      <c r="H264" s="499"/>
      <c r="I264" s="499"/>
      <c r="J264" s="499"/>
      <c r="K264" s="499"/>
      <c r="L264" s="499"/>
      <c r="M264" s="499"/>
      <c r="N264" s="499"/>
      <c r="O264" s="499"/>
      <c r="P264" s="499"/>
      <c r="Q264" s="499"/>
      <c r="R264" s="499"/>
      <c r="S264" s="499"/>
      <c r="T264" s="499"/>
      <c r="U264" s="499"/>
      <c r="V264" s="499"/>
      <c r="W264" s="499"/>
      <c r="X264" s="499"/>
      <c r="Y264" s="499"/>
      <c r="Z264" s="499"/>
    </row>
    <row r="265" ht="14.25" customHeight="1">
      <c r="A265" s="499"/>
      <c r="B265" s="503"/>
      <c r="C265" s="499"/>
      <c r="D265" s="499"/>
      <c r="E265" s="507"/>
      <c r="F265" s="507"/>
      <c r="G265" s="499"/>
      <c r="H265" s="499"/>
      <c r="I265" s="499"/>
      <c r="J265" s="499"/>
      <c r="K265" s="499"/>
      <c r="L265" s="499"/>
      <c r="M265" s="499"/>
      <c r="N265" s="499"/>
      <c r="O265" s="499"/>
      <c r="P265" s="499"/>
      <c r="Q265" s="499"/>
      <c r="R265" s="499"/>
      <c r="S265" s="499"/>
      <c r="T265" s="499"/>
      <c r="U265" s="499"/>
      <c r="V265" s="499"/>
      <c r="W265" s="499"/>
      <c r="X265" s="499"/>
      <c r="Y265" s="499"/>
      <c r="Z265" s="499"/>
    </row>
    <row r="266" ht="14.25" customHeight="1">
      <c r="A266" s="499"/>
      <c r="B266" s="503"/>
      <c r="C266" s="499"/>
      <c r="D266" s="499"/>
      <c r="E266" s="507"/>
      <c r="F266" s="507"/>
      <c r="G266" s="499"/>
      <c r="H266" s="499"/>
      <c r="I266" s="499"/>
      <c r="J266" s="499"/>
      <c r="K266" s="499"/>
      <c r="L266" s="499"/>
      <c r="M266" s="499"/>
      <c r="N266" s="499"/>
      <c r="O266" s="499"/>
      <c r="P266" s="499"/>
      <c r="Q266" s="499"/>
      <c r="R266" s="499"/>
      <c r="S266" s="499"/>
      <c r="T266" s="499"/>
      <c r="U266" s="499"/>
      <c r="V266" s="499"/>
      <c r="W266" s="499"/>
      <c r="X266" s="499"/>
      <c r="Y266" s="499"/>
      <c r="Z266" s="499"/>
    </row>
    <row r="267" ht="14.25" customHeight="1">
      <c r="A267" s="499"/>
      <c r="B267" s="503"/>
      <c r="C267" s="499"/>
      <c r="D267" s="499"/>
      <c r="E267" s="507"/>
      <c r="F267" s="507"/>
      <c r="G267" s="499"/>
      <c r="H267" s="499"/>
      <c r="I267" s="499"/>
      <c r="J267" s="499"/>
      <c r="K267" s="499"/>
      <c r="L267" s="499"/>
      <c r="M267" s="499"/>
      <c r="N267" s="499"/>
      <c r="O267" s="499"/>
      <c r="P267" s="499"/>
      <c r="Q267" s="499"/>
      <c r="R267" s="499"/>
      <c r="S267" s="499"/>
      <c r="T267" s="499"/>
      <c r="U267" s="499"/>
      <c r="V267" s="499"/>
      <c r="W267" s="499"/>
      <c r="X267" s="499"/>
      <c r="Y267" s="499"/>
      <c r="Z267" s="499"/>
    </row>
    <row r="268" ht="14.25" customHeight="1">
      <c r="A268" s="499"/>
      <c r="B268" s="503"/>
      <c r="C268" s="499"/>
      <c r="D268" s="499"/>
      <c r="E268" s="507"/>
      <c r="F268" s="507"/>
      <c r="G268" s="499"/>
      <c r="H268" s="499"/>
      <c r="I268" s="499"/>
      <c r="J268" s="499"/>
      <c r="K268" s="499"/>
      <c r="L268" s="499"/>
      <c r="M268" s="499"/>
      <c r="N268" s="499"/>
      <c r="O268" s="499"/>
      <c r="P268" s="499"/>
      <c r="Q268" s="499"/>
      <c r="R268" s="499"/>
      <c r="S268" s="499"/>
      <c r="T268" s="499"/>
      <c r="U268" s="499"/>
      <c r="V268" s="499"/>
      <c r="W268" s="499"/>
      <c r="X268" s="499"/>
      <c r="Y268" s="499"/>
      <c r="Z268" s="499"/>
    </row>
    <row r="269" ht="14.25" customHeight="1">
      <c r="A269" s="499"/>
      <c r="B269" s="503"/>
      <c r="C269" s="499"/>
      <c r="D269" s="499"/>
      <c r="E269" s="507"/>
      <c r="F269" s="507"/>
      <c r="G269" s="499"/>
      <c r="H269" s="499"/>
      <c r="I269" s="499"/>
      <c r="J269" s="499"/>
      <c r="K269" s="499"/>
      <c r="L269" s="499"/>
      <c r="M269" s="499"/>
      <c r="N269" s="499"/>
      <c r="O269" s="499"/>
      <c r="P269" s="499"/>
      <c r="Q269" s="499"/>
      <c r="R269" s="499"/>
      <c r="S269" s="499"/>
      <c r="T269" s="499"/>
      <c r="U269" s="499"/>
      <c r="V269" s="499"/>
      <c r="W269" s="499"/>
      <c r="X269" s="499"/>
      <c r="Y269" s="499"/>
      <c r="Z269" s="499"/>
    </row>
    <row r="270" ht="14.25" customHeight="1">
      <c r="A270" s="499"/>
      <c r="B270" s="503"/>
      <c r="C270" s="499"/>
      <c r="D270" s="499"/>
      <c r="E270" s="507"/>
      <c r="F270" s="507"/>
      <c r="G270" s="499"/>
      <c r="H270" s="499"/>
      <c r="I270" s="499"/>
      <c r="J270" s="499"/>
      <c r="K270" s="499"/>
      <c r="L270" s="499"/>
      <c r="M270" s="499"/>
      <c r="N270" s="499"/>
      <c r="O270" s="499"/>
      <c r="P270" s="499"/>
      <c r="Q270" s="499"/>
      <c r="R270" s="499"/>
      <c r="S270" s="499"/>
      <c r="T270" s="499"/>
      <c r="U270" s="499"/>
      <c r="V270" s="499"/>
      <c r="W270" s="499"/>
      <c r="X270" s="499"/>
      <c r="Y270" s="499"/>
      <c r="Z270" s="499"/>
    </row>
    <row r="271" ht="14.25" customHeight="1">
      <c r="A271" s="499"/>
      <c r="B271" s="503"/>
      <c r="C271" s="499"/>
      <c r="D271" s="499"/>
      <c r="E271" s="507"/>
      <c r="F271" s="507"/>
      <c r="G271" s="499"/>
      <c r="H271" s="499"/>
      <c r="I271" s="499"/>
      <c r="J271" s="499"/>
      <c r="K271" s="499"/>
      <c r="L271" s="499"/>
      <c r="M271" s="499"/>
      <c r="N271" s="499"/>
      <c r="O271" s="499"/>
      <c r="P271" s="499"/>
      <c r="Q271" s="499"/>
      <c r="R271" s="499"/>
      <c r="S271" s="499"/>
      <c r="T271" s="499"/>
      <c r="U271" s="499"/>
      <c r="V271" s="499"/>
      <c r="W271" s="499"/>
      <c r="X271" s="499"/>
      <c r="Y271" s="499"/>
      <c r="Z271" s="499"/>
    </row>
    <row r="272" ht="14.25" customHeight="1">
      <c r="A272" s="499"/>
      <c r="B272" s="503"/>
      <c r="C272" s="499"/>
      <c r="D272" s="499"/>
      <c r="E272" s="507"/>
      <c r="F272" s="507"/>
      <c r="G272" s="499"/>
      <c r="H272" s="499"/>
      <c r="I272" s="499"/>
      <c r="J272" s="499"/>
      <c r="K272" s="499"/>
      <c r="L272" s="499"/>
      <c r="M272" s="499"/>
      <c r="N272" s="499"/>
      <c r="O272" s="499"/>
      <c r="P272" s="499"/>
      <c r="Q272" s="499"/>
      <c r="R272" s="499"/>
      <c r="S272" s="499"/>
      <c r="T272" s="499"/>
      <c r="U272" s="499"/>
      <c r="V272" s="499"/>
      <c r="W272" s="499"/>
      <c r="X272" s="499"/>
      <c r="Y272" s="499"/>
      <c r="Z272" s="499"/>
    </row>
    <row r="273" ht="14.25" customHeight="1">
      <c r="A273" s="499"/>
      <c r="B273" s="503"/>
      <c r="C273" s="499"/>
      <c r="D273" s="499"/>
      <c r="E273" s="507"/>
      <c r="F273" s="507"/>
      <c r="G273" s="499"/>
      <c r="H273" s="499"/>
      <c r="I273" s="499"/>
      <c r="J273" s="499"/>
      <c r="K273" s="499"/>
      <c r="L273" s="499"/>
      <c r="M273" s="499"/>
      <c r="N273" s="499"/>
      <c r="O273" s="499"/>
      <c r="P273" s="499"/>
      <c r="Q273" s="499"/>
      <c r="R273" s="499"/>
      <c r="S273" s="499"/>
      <c r="T273" s="499"/>
      <c r="U273" s="499"/>
      <c r="V273" s="499"/>
      <c r="W273" s="499"/>
      <c r="X273" s="499"/>
      <c r="Y273" s="499"/>
      <c r="Z273" s="499"/>
    </row>
    <row r="274" ht="14.25" customHeight="1">
      <c r="A274" s="499"/>
      <c r="B274" s="503"/>
      <c r="C274" s="499"/>
      <c r="D274" s="499"/>
      <c r="E274" s="507"/>
      <c r="F274" s="507"/>
      <c r="G274" s="499"/>
      <c r="H274" s="499"/>
      <c r="I274" s="499"/>
      <c r="J274" s="499"/>
      <c r="K274" s="499"/>
      <c r="L274" s="499"/>
      <c r="M274" s="499"/>
      <c r="N274" s="499"/>
      <c r="O274" s="499"/>
      <c r="P274" s="499"/>
      <c r="Q274" s="499"/>
      <c r="R274" s="499"/>
      <c r="S274" s="499"/>
      <c r="T274" s="499"/>
      <c r="U274" s="499"/>
      <c r="V274" s="499"/>
      <c r="W274" s="499"/>
      <c r="X274" s="499"/>
      <c r="Y274" s="499"/>
      <c r="Z274" s="499"/>
    </row>
    <row r="275" ht="14.25" customHeight="1">
      <c r="A275" s="499"/>
      <c r="B275" s="503"/>
      <c r="C275" s="499"/>
      <c r="D275" s="499"/>
      <c r="E275" s="507"/>
      <c r="F275" s="507"/>
      <c r="G275" s="499"/>
      <c r="H275" s="499"/>
      <c r="I275" s="499"/>
      <c r="J275" s="499"/>
      <c r="K275" s="499"/>
      <c r="L275" s="499"/>
      <c r="M275" s="499"/>
      <c r="N275" s="499"/>
      <c r="O275" s="499"/>
      <c r="P275" s="499"/>
      <c r="Q275" s="499"/>
      <c r="R275" s="499"/>
      <c r="S275" s="499"/>
      <c r="T275" s="499"/>
      <c r="U275" s="499"/>
      <c r="V275" s="499"/>
      <c r="W275" s="499"/>
      <c r="X275" s="499"/>
      <c r="Y275" s="499"/>
      <c r="Z275" s="499"/>
    </row>
    <row r="276" ht="14.25" customHeight="1">
      <c r="A276" s="499"/>
      <c r="B276" s="503"/>
      <c r="C276" s="499"/>
      <c r="D276" s="499"/>
      <c r="E276" s="507"/>
      <c r="F276" s="507"/>
      <c r="G276" s="499"/>
      <c r="H276" s="499"/>
      <c r="I276" s="499"/>
      <c r="J276" s="499"/>
      <c r="K276" s="499"/>
      <c r="L276" s="499"/>
      <c r="M276" s="499"/>
      <c r="N276" s="499"/>
      <c r="O276" s="499"/>
      <c r="P276" s="499"/>
      <c r="Q276" s="499"/>
      <c r="R276" s="499"/>
      <c r="S276" s="499"/>
      <c r="T276" s="499"/>
      <c r="U276" s="499"/>
      <c r="V276" s="499"/>
      <c r="W276" s="499"/>
      <c r="X276" s="499"/>
      <c r="Y276" s="499"/>
      <c r="Z276" s="499"/>
    </row>
    <row r="277" ht="14.25" customHeight="1">
      <c r="A277" s="499"/>
      <c r="B277" s="503"/>
      <c r="C277" s="499"/>
      <c r="D277" s="499"/>
      <c r="E277" s="507"/>
      <c r="F277" s="507"/>
      <c r="G277" s="499"/>
      <c r="H277" s="499"/>
      <c r="I277" s="499"/>
      <c r="J277" s="499"/>
      <c r="K277" s="499"/>
      <c r="L277" s="499"/>
      <c r="M277" s="499"/>
      <c r="N277" s="499"/>
      <c r="O277" s="499"/>
      <c r="P277" s="499"/>
      <c r="Q277" s="499"/>
      <c r="R277" s="499"/>
      <c r="S277" s="499"/>
      <c r="T277" s="499"/>
      <c r="U277" s="499"/>
      <c r="V277" s="499"/>
      <c r="W277" s="499"/>
      <c r="X277" s="499"/>
      <c r="Y277" s="499"/>
      <c r="Z277" s="499"/>
    </row>
    <row r="278" ht="14.25" customHeight="1">
      <c r="A278" s="499"/>
      <c r="B278" s="503"/>
      <c r="C278" s="499"/>
      <c r="D278" s="499"/>
      <c r="E278" s="507"/>
      <c r="F278" s="507"/>
      <c r="G278" s="499"/>
      <c r="H278" s="499"/>
      <c r="I278" s="499"/>
      <c r="J278" s="499"/>
      <c r="K278" s="499"/>
      <c r="L278" s="499"/>
      <c r="M278" s="499"/>
      <c r="N278" s="499"/>
      <c r="O278" s="499"/>
      <c r="P278" s="499"/>
      <c r="Q278" s="499"/>
      <c r="R278" s="499"/>
      <c r="S278" s="499"/>
      <c r="T278" s="499"/>
      <c r="U278" s="499"/>
      <c r="V278" s="499"/>
      <c r="W278" s="499"/>
      <c r="X278" s="499"/>
      <c r="Y278" s="499"/>
      <c r="Z278" s="499"/>
    </row>
    <row r="279" ht="14.25" customHeight="1">
      <c r="A279" s="499"/>
      <c r="B279" s="503"/>
      <c r="C279" s="499"/>
      <c r="D279" s="499"/>
      <c r="E279" s="507"/>
      <c r="F279" s="507"/>
      <c r="G279" s="499"/>
      <c r="H279" s="499"/>
      <c r="I279" s="499"/>
      <c r="J279" s="499"/>
      <c r="K279" s="499"/>
      <c r="L279" s="499"/>
      <c r="M279" s="499"/>
      <c r="N279" s="499"/>
      <c r="O279" s="499"/>
      <c r="P279" s="499"/>
      <c r="Q279" s="499"/>
      <c r="R279" s="499"/>
      <c r="S279" s="499"/>
      <c r="T279" s="499"/>
      <c r="U279" s="499"/>
      <c r="V279" s="499"/>
      <c r="W279" s="499"/>
      <c r="X279" s="499"/>
      <c r="Y279" s="499"/>
      <c r="Z279" s="499"/>
    </row>
    <row r="280" ht="14.25" customHeight="1">
      <c r="A280" s="499"/>
      <c r="B280" s="503"/>
      <c r="C280" s="499"/>
      <c r="D280" s="499"/>
      <c r="E280" s="507"/>
      <c r="F280" s="507"/>
      <c r="G280" s="499"/>
      <c r="H280" s="499"/>
      <c r="I280" s="499"/>
      <c r="J280" s="499"/>
      <c r="K280" s="499"/>
      <c r="L280" s="499"/>
      <c r="M280" s="499"/>
      <c r="N280" s="499"/>
      <c r="O280" s="499"/>
      <c r="P280" s="499"/>
      <c r="Q280" s="499"/>
      <c r="R280" s="499"/>
      <c r="S280" s="499"/>
      <c r="T280" s="499"/>
      <c r="U280" s="499"/>
      <c r="V280" s="499"/>
      <c r="W280" s="499"/>
      <c r="X280" s="499"/>
      <c r="Y280" s="499"/>
      <c r="Z280" s="499"/>
    </row>
    <row r="281" ht="14.25" customHeight="1">
      <c r="A281" s="499"/>
      <c r="B281" s="503"/>
      <c r="C281" s="499"/>
      <c r="D281" s="499"/>
      <c r="E281" s="507"/>
      <c r="F281" s="507"/>
      <c r="G281" s="499"/>
      <c r="H281" s="499"/>
      <c r="I281" s="499"/>
      <c r="J281" s="499"/>
      <c r="K281" s="499"/>
      <c r="L281" s="499"/>
      <c r="M281" s="499"/>
      <c r="N281" s="499"/>
      <c r="O281" s="499"/>
      <c r="P281" s="499"/>
      <c r="Q281" s="499"/>
      <c r="R281" s="499"/>
      <c r="S281" s="499"/>
      <c r="T281" s="499"/>
      <c r="U281" s="499"/>
      <c r="V281" s="499"/>
      <c r="W281" s="499"/>
      <c r="X281" s="499"/>
      <c r="Y281" s="499"/>
      <c r="Z281" s="499"/>
    </row>
    <row r="282" ht="14.25" customHeight="1">
      <c r="A282" s="499"/>
      <c r="B282" s="503"/>
      <c r="C282" s="499"/>
      <c r="D282" s="499"/>
      <c r="E282" s="507"/>
      <c r="F282" s="507"/>
      <c r="G282" s="499"/>
      <c r="H282" s="499"/>
      <c r="I282" s="499"/>
      <c r="J282" s="499"/>
      <c r="K282" s="499"/>
      <c r="L282" s="499"/>
      <c r="M282" s="499"/>
      <c r="N282" s="499"/>
      <c r="O282" s="499"/>
      <c r="P282" s="499"/>
      <c r="Q282" s="499"/>
      <c r="R282" s="499"/>
      <c r="S282" s="499"/>
      <c r="T282" s="499"/>
      <c r="U282" s="499"/>
      <c r="V282" s="499"/>
      <c r="W282" s="499"/>
      <c r="X282" s="499"/>
      <c r="Y282" s="499"/>
      <c r="Z282" s="499"/>
    </row>
    <row r="283" ht="14.25" customHeight="1">
      <c r="A283" s="499"/>
      <c r="B283" s="503"/>
      <c r="C283" s="499"/>
      <c r="D283" s="499"/>
      <c r="E283" s="507"/>
      <c r="F283" s="507"/>
      <c r="G283" s="499"/>
      <c r="H283" s="499"/>
      <c r="I283" s="499"/>
      <c r="J283" s="499"/>
      <c r="K283" s="499"/>
      <c r="L283" s="499"/>
      <c r="M283" s="499"/>
      <c r="N283" s="499"/>
      <c r="O283" s="499"/>
      <c r="P283" s="499"/>
      <c r="Q283" s="499"/>
      <c r="R283" s="499"/>
      <c r="S283" s="499"/>
      <c r="T283" s="499"/>
      <c r="U283" s="499"/>
      <c r="V283" s="499"/>
      <c r="W283" s="499"/>
      <c r="X283" s="499"/>
      <c r="Y283" s="499"/>
      <c r="Z283" s="499"/>
    </row>
    <row r="284" ht="14.25" customHeight="1">
      <c r="A284" s="499"/>
      <c r="B284" s="503"/>
      <c r="C284" s="499"/>
      <c r="D284" s="499"/>
      <c r="E284" s="507"/>
      <c r="F284" s="507"/>
      <c r="G284" s="499"/>
      <c r="H284" s="499"/>
      <c r="I284" s="499"/>
      <c r="J284" s="499"/>
      <c r="K284" s="499"/>
      <c r="L284" s="499"/>
      <c r="M284" s="499"/>
      <c r="N284" s="499"/>
      <c r="O284" s="499"/>
      <c r="P284" s="499"/>
      <c r="Q284" s="499"/>
      <c r="R284" s="499"/>
      <c r="S284" s="499"/>
      <c r="T284" s="499"/>
      <c r="U284" s="499"/>
      <c r="V284" s="499"/>
      <c r="W284" s="499"/>
      <c r="X284" s="499"/>
      <c r="Y284" s="499"/>
      <c r="Z284" s="499"/>
    </row>
    <row r="285" ht="14.25" customHeight="1">
      <c r="A285" s="499"/>
      <c r="B285" s="503"/>
      <c r="C285" s="499"/>
      <c r="D285" s="499"/>
      <c r="E285" s="507"/>
      <c r="F285" s="507"/>
      <c r="G285" s="499"/>
      <c r="H285" s="499"/>
      <c r="I285" s="499"/>
      <c r="J285" s="499"/>
      <c r="K285" s="499"/>
      <c r="L285" s="499"/>
      <c r="M285" s="499"/>
      <c r="N285" s="499"/>
      <c r="O285" s="499"/>
      <c r="P285" s="499"/>
      <c r="Q285" s="499"/>
      <c r="R285" s="499"/>
      <c r="S285" s="499"/>
      <c r="T285" s="499"/>
      <c r="U285" s="499"/>
      <c r="V285" s="499"/>
      <c r="W285" s="499"/>
      <c r="X285" s="499"/>
      <c r="Y285" s="499"/>
      <c r="Z285" s="499"/>
    </row>
    <row r="286" ht="14.25" customHeight="1">
      <c r="A286" s="499"/>
      <c r="B286" s="503"/>
      <c r="C286" s="499"/>
      <c r="D286" s="499"/>
      <c r="E286" s="507"/>
      <c r="F286" s="507"/>
      <c r="G286" s="499"/>
      <c r="H286" s="499"/>
      <c r="I286" s="499"/>
      <c r="J286" s="499"/>
      <c r="K286" s="499"/>
      <c r="L286" s="499"/>
      <c r="M286" s="499"/>
      <c r="N286" s="499"/>
      <c r="O286" s="499"/>
      <c r="P286" s="499"/>
      <c r="Q286" s="499"/>
      <c r="R286" s="499"/>
      <c r="S286" s="499"/>
      <c r="T286" s="499"/>
      <c r="U286" s="499"/>
      <c r="V286" s="499"/>
      <c r="W286" s="499"/>
      <c r="X286" s="499"/>
      <c r="Y286" s="499"/>
      <c r="Z286" s="499"/>
    </row>
    <row r="287" ht="14.25" customHeight="1">
      <c r="A287" s="499"/>
      <c r="B287" s="503"/>
      <c r="C287" s="499"/>
      <c r="D287" s="499"/>
      <c r="E287" s="507"/>
      <c r="F287" s="507"/>
      <c r="G287" s="499"/>
      <c r="H287" s="499"/>
      <c r="I287" s="499"/>
      <c r="J287" s="499"/>
      <c r="K287" s="499"/>
      <c r="L287" s="499"/>
      <c r="M287" s="499"/>
      <c r="N287" s="499"/>
      <c r="O287" s="499"/>
      <c r="P287" s="499"/>
      <c r="Q287" s="499"/>
      <c r="R287" s="499"/>
      <c r="S287" s="499"/>
      <c r="T287" s="499"/>
      <c r="U287" s="499"/>
      <c r="V287" s="499"/>
      <c r="W287" s="499"/>
      <c r="X287" s="499"/>
      <c r="Y287" s="499"/>
      <c r="Z287" s="499"/>
    </row>
    <row r="288" ht="14.25" customHeight="1">
      <c r="A288" s="499"/>
      <c r="B288" s="503"/>
      <c r="C288" s="499"/>
      <c r="D288" s="499"/>
      <c r="E288" s="507"/>
      <c r="F288" s="507"/>
      <c r="G288" s="499"/>
      <c r="H288" s="499"/>
      <c r="I288" s="499"/>
      <c r="J288" s="499"/>
      <c r="K288" s="499"/>
      <c r="L288" s="499"/>
      <c r="M288" s="499"/>
      <c r="N288" s="499"/>
      <c r="O288" s="499"/>
      <c r="P288" s="499"/>
      <c r="Q288" s="499"/>
      <c r="R288" s="499"/>
      <c r="S288" s="499"/>
      <c r="T288" s="499"/>
      <c r="U288" s="499"/>
      <c r="V288" s="499"/>
      <c r="W288" s="499"/>
      <c r="X288" s="499"/>
      <c r="Y288" s="499"/>
      <c r="Z288" s="499"/>
    </row>
    <row r="289" ht="14.25" customHeight="1">
      <c r="A289" s="499"/>
      <c r="B289" s="503"/>
      <c r="C289" s="499"/>
      <c r="D289" s="499"/>
      <c r="E289" s="507"/>
      <c r="F289" s="507"/>
      <c r="G289" s="499"/>
      <c r="H289" s="499"/>
      <c r="I289" s="499"/>
      <c r="J289" s="499"/>
      <c r="K289" s="499"/>
      <c r="L289" s="499"/>
      <c r="M289" s="499"/>
      <c r="N289" s="499"/>
      <c r="O289" s="499"/>
      <c r="P289" s="499"/>
      <c r="Q289" s="499"/>
      <c r="R289" s="499"/>
      <c r="S289" s="499"/>
      <c r="T289" s="499"/>
      <c r="U289" s="499"/>
      <c r="V289" s="499"/>
      <c r="W289" s="499"/>
      <c r="X289" s="499"/>
      <c r="Y289" s="499"/>
      <c r="Z289" s="499"/>
    </row>
    <row r="290" ht="14.25" customHeight="1">
      <c r="A290" s="499"/>
      <c r="B290" s="503"/>
      <c r="C290" s="499"/>
      <c r="D290" s="499"/>
      <c r="E290" s="507"/>
      <c r="F290" s="507"/>
      <c r="G290" s="499"/>
      <c r="H290" s="499"/>
      <c r="I290" s="499"/>
      <c r="J290" s="499"/>
      <c r="K290" s="499"/>
      <c r="L290" s="499"/>
      <c r="M290" s="499"/>
      <c r="N290" s="499"/>
      <c r="O290" s="499"/>
      <c r="P290" s="499"/>
      <c r="Q290" s="499"/>
      <c r="R290" s="499"/>
      <c r="S290" s="499"/>
      <c r="T290" s="499"/>
      <c r="U290" s="499"/>
      <c r="V290" s="499"/>
      <c r="W290" s="499"/>
      <c r="X290" s="499"/>
      <c r="Y290" s="499"/>
      <c r="Z290" s="499"/>
    </row>
    <row r="291" ht="14.25" customHeight="1">
      <c r="A291" s="499"/>
      <c r="B291" s="503"/>
      <c r="C291" s="499"/>
      <c r="D291" s="499"/>
      <c r="E291" s="507"/>
      <c r="F291" s="507"/>
      <c r="G291" s="499"/>
      <c r="H291" s="499"/>
      <c r="I291" s="499"/>
      <c r="J291" s="499"/>
      <c r="K291" s="499"/>
      <c r="L291" s="499"/>
      <c r="M291" s="499"/>
      <c r="N291" s="499"/>
      <c r="O291" s="499"/>
      <c r="P291" s="499"/>
      <c r="Q291" s="499"/>
      <c r="R291" s="499"/>
      <c r="S291" s="499"/>
      <c r="T291" s="499"/>
      <c r="U291" s="499"/>
      <c r="V291" s="499"/>
      <c r="W291" s="499"/>
      <c r="X291" s="499"/>
      <c r="Y291" s="499"/>
      <c r="Z291" s="499"/>
    </row>
    <row r="292" ht="14.25" customHeight="1">
      <c r="A292" s="499"/>
      <c r="B292" s="503"/>
      <c r="C292" s="499"/>
      <c r="D292" s="499"/>
      <c r="E292" s="507"/>
      <c r="F292" s="507"/>
      <c r="G292" s="499"/>
      <c r="H292" s="499"/>
      <c r="I292" s="499"/>
      <c r="J292" s="499"/>
      <c r="K292" s="499"/>
      <c r="L292" s="499"/>
      <c r="M292" s="499"/>
      <c r="N292" s="499"/>
      <c r="O292" s="499"/>
      <c r="P292" s="499"/>
      <c r="Q292" s="499"/>
      <c r="R292" s="499"/>
      <c r="S292" s="499"/>
      <c r="T292" s="499"/>
      <c r="U292" s="499"/>
      <c r="V292" s="499"/>
      <c r="W292" s="499"/>
      <c r="X292" s="499"/>
      <c r="Y292" s="499"/>
      <c r="Z292" s="499"/>
    </row>
    <row r="293" ht="14.25" customHeight="1">
      <c r="A293" s="499"/>
      <c r="B293" s="503"/>
      <c r="C293" s="499"/>
      <c r="D293" s="499"/>
      <c r="E293" s="507"/>
      <c r="F293" s="507"/>
      <c r="G293" s="499"/>
      <c r="H293" s="499"/>
      <c r="I293" s="499"/>
      <c r="J293" s="499"/>
      <c r="K293" s="499"/>
      <c r="L293" s="499"/>
      <c r="M293" s="499"/>
      <c r="N293" s="499"/>
      <c r="O293" s="499"/>
      <c r="P293" s="499"/>
      <c r="Q293" s="499"/>
      <c r="R293" s="499"/>
      <c r="S293" s="499"/>
      <c r="T293" s="499"/>
      <c r="U293" s="499"/>
      <c r="V293" s="499"/>
      <c r="W293" s="499"/>
      <c r="X293" s="499"/>
      <c r="Y293" s="499"/>
      <c r="Z293" s="499"/>
    </row>
    <row r="294" ht="14.25" customHeight="1">
      <c r="A294" s="499"/>
      <c r="B294" s="503"/>
      <c r="C294" s="499"/>
      <c r="D294" s="499"/>
      <c r="E294" s="507"/>
      <c r="F294" s="507"/>
      <c r="G294" s="499"/>
      <c r="H294" s="499"/>
      <c r="I294" s="499"/>
      <c r="J294" s="499"/>
      <c r="K294" s="499"/>
      <c r="L294" s="499"/>
      <c r="M294" s="499"/>
      <c r="N294" s="499"/>
      <c r="O294" s="499"/>
      <c r="P294" s="499"/>
      <c r="Q294" s="499"/>
      <c r="R294" s="499"/>
      <c r="S294" s="499"/>
      <c r="T294" s="499"/>
      <c r="U294" s="499"/>
      <c r="V294" s="499"/>
      <c r="W294" s="499"/>
      <c r="X294" s="499"/>
      <c r="Y294" s="499"/>
      <c r="Z294" s="499"/>
    </row>
    <row r="295" ht="14.25" customHeight="1">
      <c r="A295" s="499"/>
      <c r="B295" s="503"/>
      <c r="C295" s="499"/>
      <c r="D295" s="499"/>
      <c r="E295" s="507"/>
      <c r="F295" s="507"/>
      <c r="G295" s="499"/>
      <c r="H295" s="499"/>
      <c r="I295" s="499"/>
      <c r="J295" s="499"/>
      <c r="K295" s="499"/>
      <c r="L295" s="499"/>
      <c r="M295" s="499"/>
      <c r="N295" s="499"/>
      <c r="O295" s="499"/>
      <c r="P295" s="499"/>
      <c r="Q295" s="499"/>
      <c r="R295" s="499"/>
      <c r="S295" s="499"/>
      <c r="T295" s="499"/>
      <c r="U295" s="499"/>
      <c r="V295" s="499"/>
      <c r="W295" s="499"/>
      <c r="X295" s="499"/>
      <c r="Y295" s="499"/>
      <c r="Z295" s="499"/>
    </row>
    <row r="296" ht="14.25" customHeight="1">
      <c r="A296" s="499"/>
      <c r="B296" s="503"/>
      <c r="C296" s="499"/>
      <c r="D296" s="499"/>
      <c r="E296" s="507"/>
      <c r="F296" s="507"/>
      <c r="G296" s="499"/>
      <c r="H296" s="499"/>
      <c r="I296" s="499"/>
      <c r="J296" s="499"/>
      <c r="K296" s="499"/>
      <c r="L296" s="499"/>
      <c r="M296" s="499"/>
      <c r="N296" s="499"/>
      <c r="O296" s="499"/>
      <c r="P296" s="499"/>
      <c r="Q296" s="499"/>
      <c r="R296" s="499"/>
      <c r="S296" s="499"/>
      <c r="T296" s="499"/>
      <c r="U296" s="499"/>
      <c r="V296" s="499"/>
      <c r="W296" s="499"/>
      <c r="X296" s="499"/>
      <c r="Y296" s="499"/>
      <c r="Z296" s="499"/>
    </row>
    <row r="297" ht="14.25" customHeight="1">
      <c r="A297" s="499"/>
      <c r="B297" s="503"/>
      <c r="C297" s="499"/>
      <c r="D297" s="499"/>
      <c r="E297" s="507"/>
      <c r="F297" s="507"/>
      <c r="G297" s="499"/>
      <c r="H297" s="499"/>
      <c r="I297" s="499"/>
      <c r="J297" s="499"/>
      <c r="K297" s="499"/>
      <c r="L297" s="499"/>
      <c r="M297" s="499"/>
      <c r="N297" s="499"/>
      <c r="O297" s="499"/>
      <c r="P297" s="499"/>
      <c r="Q297" s="499"/>
      <c r="R297" s="499"/>
      <c r="S297" s="499"/>
      <c r="T297" s="499"/>
      <c r="U297" s="499"/>
      <c r="V297" s="499"/>
      <c r="W297" s="499"/>
      <c r="X297" s="499"/>
      <c r="Y297" s="499"/>
      <c r="Z297" s="499"/>
    </row>
    <row r="298" ht="14.25" customHeight="1">
      <c r="A298" s="499"/>
      <c r="B298" s="503"/>
      <c r="C298" s="499"/>
      <c r="D298" s="499"/>
      <c r="E298" s="507"/>
      <c r="F298" s="507"/>
      <c r="G298" s="499"/>
      <c r="H298" s="499"/>
      <c r="I298" s="499"/>
      <c r="J298" s="499"/>
      <c r="K298" s="499"/>
      <c r="L298" s="499"/>
      <c r="M298" s="499"/>
      <c r="N298" s="499"/>
      <c r="O298" s="499"/>
      <c r="P298" s="499"/>
      <c r="Q298" s="499"/>
      <c r="R298" s="499"/>
      <c r="S298" s="499"/>
      <c r="T298" s="499"/>
      <c r="U298" s="499"/>
      <c r="V298" s="499"/>
      <c r="W298" s="499"/>
      <c r="X298" s="499"/>
      <c r="Y298" s="499"/>
      <c r="Z298" s="499"/>
    </row>
    <row r="299" ht="14.25" customHeight="1">
      <c r="A299" s="499"/>
      <c r="B299" s="503"/>
      <c r="C299" s="499"/>
      <c r="D299" s="499"/>
      <c r="E299" s="507"/>
      <c r="F299" s="507"/>
      <c r="G299" s="499"/>
      <c r="H299" s="499"/>
      <c r="I299" s="499"/>
      <c r="J299" s="499"/>
      <c r="K299" s="499"/>
      <c r="L299" s="499"/>
      <c r="M299" s="499"/>
      <c r="N299" s="499"/>
      <c r="O299" s="499"/>
      <c r="P299" s="499"/>
      <c r="Q299" s="499"/>
      <c r="R299" s="499"/>
      <c r="S299" s="499"/>
      <c r="T299" s="499"/>
      <c r="U299" s="499"/>
      <c r="V299" s="499"/>
      <c r="W299" s="499"/>
      <c r="X299" s="499"/>
      <c r="Y299" s="499"/>
      <c r="Z299" s="499"/>
    </row>
    <row r="300" ht="14.25" customHeight="1">
      <c r="A300" s="499"/>
      <c r="B300" s="503"/>
      <c r="C300" s="499"/>
      <c r="D300" s="499"/>
      <c r="E300" s="507"/>
      <c r="F300" s="507"/>
      <c r="G300" s="499"/>
      <c r="H300" s="499"/>
      <c r="I300" s="499"/>
      <c r="J300" s="499"/>
      <c r="K300" s="499"/>
      <c r="L300" s="499"/>
      <c r="M300" s="499"/>
      <c r="N300" s="499"/>
      <c r="O300" s="499"/>
      <c r="P300" s="499"/>
      <c r="Q300" s="499"/>
      <c r="R300" s="499"/>
      <c r="S300" s="499"/>
      <c r="T300" s="499"/>
      <c r="U300" s="499"/>
      <c r="V300" s="499"/>
      <c r="W300" s="499"/>
      <c r="X300" s="499"/>
      <c r="Y300" s="499"/>
      <c r="Z300" s="499"/>
    </row>
    <row r="301" ht="14.25" customHeight="1">
      <c r="A301" s="499"/>
      <c r="B301" s="503"/>
      <c r="C301" s="499"/>
      <c r="D301" s="499"/>
      <c r="E301" s="507"/>
      <c r="F301" s="507"/>
      <c r="G301" s="499"/>
      <c r="H301" s="499"/>
      <c r="I301" s="499"/>
      <c r="J301" s="499"/>
      <c r="K301" s="499"/>
      <c r="L301" s="499"/>
      <c r="M301" s="499"/>
      <c r="N301" s="499"/>
      <c r="O301" s="499"/>
      <c r="P301" s="499"/>
      <c r="Q301" s="499"/>
      <c r="R301" s="499"/>
      <c r="S301" s="499"/>
      <c r="T301" s="499"/>
      <c r="U301" s="499"/>
      <c r="V301" s="499"/>
      <c r="W301" s="499"/>
      <c r="X301" s="499"/>
      <c r="Y301" s="499"/>
      <c r="Z301" s="499"/>
    </row>
    <row r="302" ht="14.25" customHeight="1">
      <c r="A302" s="499"/>
      <c r="B302" s="503"/>
      <c r="C302" s="499"/>
      <c r="D302" s="499"/>
      <c r="E302" s="507"/>
      <c r="F302" s="507"/>
      <c r="G302" s="499"/>
      <c r="H302" s="499"/>
      <c r="I302" s="499"/>
      <c r="J302" s="499"/>
      <c r="K302" s="499"/>
      <c r="L302" s="499"/>
      <c r="M302" s="499"/>
      <c r="N302" s="499"/>
      <c r="O302" s="499"/>
      <c r="P302" s="499"/>
      <c r="Q302" s="499"/>
      <c r="R302" s="499"/>
      <c r="S302" s="499"/>
      <c r="T302" s="499"/>
      <c r="U302" s="499"/>
      <c r="V302" s="499"/>
      <c r="W302" s="499"/>
      <c r="X302" s="499"/>
      <c r="Y302" s="499"/>
      <c r="Z302" s="499"/>
    </row>
    <row r="303" ht="14.25" customHeight="1">
      <c r="A303" s="499"/>
      <c r="B303" s="503"/>
      <c r="C303" s="499"/>
      <c r="D303" s="499"/>
      <c r="E303" s="507"/>
      <c r="F303" s="507"/>
      <c r="G303" s="499"/>
      <c r="H303" s="499"/>
      <c r="I303" s="499"/>
      <c r="J303" s="499"/>
      <c r="K303" s="499"/>
      <c r="L303" s="499"/>
      <c r="M303" s="499"/>
      <c r="N303" s="499"/>
      <c r="O303" s="499"/>
      <c r="P303" s="499"/>
      <c r="Q303" s="499"/>
      <c r="R303" s="499"/>
      <c r="S303" s="499"/>
      <c r="T303" s="499"/>
      <c r="U303" s="499"/>
      <c r="V303" s="499"/>
      <c r="W303" s="499"/>
      <c r="X303" s="499"/>
      <c r="Y303" s="499"/>
      <c r="Z303" s="499"/>
    </row>
    <row r="304" ht="14.25" customHeight="1">
      <c r="A304" s="499"/>
      <c r="B304" s="503"/>
      <c r="C304" s="499"/>
      <c r="D304" s="499"/>
      <c r="E304" s="507"/>
      <c r="F304" s="507"/>
      <c r="G304" s="499"/>
      <c r="H304" s="499"/>
      <c r="I304" s="499"/>
      <c r="J304" s="499"/>
      <c r="K304" s="499"/>
      <c r="L304" s="499"/>
      <c r="M304" s="499"/>
      <c r="N304" s="499"/>
      <c r="O304" s="499"/>
      <c r="P304" s="499"/>
      <c r="Q304" s="499"/>
      <c r="R304" s="499"/>
      <c r="S304" s="499"/>
      <c r="T304" s="499"/>
      <c r="U304" s="499"/>
      <c r="V304" s="499"/>
      <c r="W304" s="499"/>
      <c r="X304" s="499"/>
      <c r="Y304" s="499"/>
      <c r="Z304" s="499"/>
    </row>
    <row r="305" ht="14.25" customHeight="1">
      <c r="A305" s="499"/>
      <c r="B305" s="503"/>
      <c r="C305" s="499"/>
      <c r="D305" s="499"/>
      <c r="E305" s="507"/>
      <c r="F305" s="507"/>
      <c r="G305" s="499"/>
      <c r="H305" s="499"/>
      <c r="I305" s="499"/>
      <c r="J305" s="499"/>
      <c r="K305" s="499"/>
      <c r="L305" s="499"/>
      <c r="M305" s="499"/>
      <c r="N305" s="499"/>
      <c r="O305" s="499"/>
      <c r="P305" s="499"/>
      <c r="Q305" s="499"/>
      <c r="R305" s="499"/>
      <c r="S305" s="499"/>
      <c r="T305" s="499"/>
      <c r="U305" s="499"/>
      <c r="V305" s="499"/>
      <c r="W305" s="499"/>
      <c r="X305" s="499"/>
      <c r="Y305" s="499"/>
      <c r="Z305" s="499"/>
    </row>
    <row r="306" ht="14.25" customHeight="1">
      <c r="A306" s="499"/>
      <c r="B306" s="503"/>
      <c r="C306" s="499"/>
      <c r="D306" s="499"/>
      <c r="E306" s="507"/>
      <c r="F306" s="507"/>
      <c r="G306" s="499"/>
      <c r="H306" s="499"/>
      <c r="I306" s="499"/>
      <c r="J306" s="499"/>
      <c r="K306" s="499"/>
      <c r="L306" s="499"/>
      <c r="M306" s="499"/>
      <c r="N306" s="499"/>
      <c r="O306" s="499"/>
      <c r="P306" s="499"/>
      <c r="Q306" s="499"/>
      <c r="R306" s="499"/>
      <c r="S306" s="499"/>
      <c r="T306" s="499"/>
      <c r="U306" s="499"/>
      <c r="V306" s="499"/>
      <c r="W306" s="499"/>
      <c r="X306" s="499"/>
      <c r="Y306" s="499"/>
      <c r="Z306" s="499"/>
    </row>
    <row r="307" ht="14.25" customHeight="1">
      <c r="A307" s="499"/>
      <c r="B307" s="503"/>
      <c r="C307" s="499"/>
      <c r="D307" s="499"/>
      <c r="E307" s="507"/>
      <c r="F307" s="507"/>
      <c r="G307" s="499"/>
      <c r="H307" s="499"/>
      <c r="I307" s="499"/>
      <c r="J307" s="499"/>
      <c r="K307" s="499"/>
      <c r="L307" s="499"/>
      <c r="M307" s="499"/>
      <c r="N307" s="499"/>
      <c r="O307" s="499"/>
      <c r="P307" s="499"/>
      <c r="Q307" s="499"/>
      <c r="R307" s="499"/>
      <c r="S307" s="499"/>
      <c r="T307" s="499"/>
      <c r="U307" s="499"/>
      <c r="V307" s="499"/>
      <c r="W307" s="499"/>
      <c r="X307" s="499"/>
      <c r="Y307" s="499"/>
      <c r="Z307" s="499"/>
    </row>
    <row r="308" ht="14.25" customHeight="1">
      <c r="A308" s="499"/>
      <c r="B308" s="503"/>
      <c r="C308" s="499"/>
      <c r="D308" s="499"/>
      <c r="E308" s="507"/>
      <c r="F308" s="507"/>
      <c r="G308" s="499"/>
      <c r="H308" s="499"/>
      <c r="I308" s="499"/>
      <c r="J308" s="499"/>
      <c r="K308" s="499"/>
      <c r="L308" s="499"/>
      <c r="M308" s="499"/>
      <c r="N308" s="499"/>
      <c r="O308" s="499"/>
      <c r="P308" s="499"/>
      <c r="Q308" s="499"/>
      <c r="R308" s="499"/>
      <c r="S308" s="499"/>
      <c r="T308" s="499"/>
      <c r="U308" s="499"/>
      <c r="V308" s="499"/>
      <c r="W308" s="499"/>
      <c r="X308" s="499"/>
      <c r="Y308" s="499"/>
      <c r="Z308" s="499"/>
    </row>
    <row r="309" ht="14.25" customHeight="1">
      <c r="A309" s="499"/>
      <c r="B309" s="503"/>
      <c r="C309" s="499"/>
      <c r="D309" s="499"/>
      <c r="E309" s="507"/>
      <c r="F309" s="507"/>
      <c r="G309" s="499"/>
      <c r="H309" s="499"/>
      <c r="I309" s="499"/>
      <c r="J309" s="499"/>
      <c r="K309" s="499"/>
      <c r="L309" s="499"/>
      <c r="M309" s="499"/>
      <c r="N309" s="499"/>
      <c r="O309" s="499"/>
      <c r="P309" s="499"/>
      <c r="Q309" s="499"/>
      <c r="R309" s="499"/>
      <c r="S309" s="499"/>
      <c r="T309" s="499"/>
      <c r="U309" s="499"/>
      <c r="V309" s="499"/>
      <c r="W309" s="499"/>
      <c r="X309" s="499"/>
      <c r="Y309" s="499"/>
      <c r="Z309" s="499"/>
    </row>
    <row r="310" ht="14.25" customHeight="1">
      <c r="A310" s="499"/>
      <c r="B310" s="503"/>
      <c r="C310" s="499"/>
      <c r="D310" s="499"/>
      <c r="E310" s="507"/>
      <c r="F310" s="507"/>
      <c r="G310" s="499"/>
      <c r="H310" s="499"/>
      <c r="I310" s="499"/>
      <c r="J310" s="499"/>
      <c r="K310" s="499"/>
      <c r="L310" s="499"/>
      <c r="M310" s="499"/>
      <c r="N310" s="499"/>
      <c r="O310" s="499"/>
      <c r="P310" s="499"/>
      <c r="Q310" s="499"/>
      <c r="R310" s="499"/>
      <c r="S310" s="499"/>
      <c r="T310" s="499"/>
      <c r="U310" s="499"/>
      <c r="V310" s="499"/>
      <c r="W310" s="499"/>
      <c r="X310" s="499"/>
      <c r="Y310" s="499"/>
      <c r="Z310" s="499"/>
    </row>
    <row r="311" ht="14.25" customHeight="1">
      <c r="A311" s="499"/>
      <c r="B311" s="503"/>
      <c r="C311" s="499"/>
      <c r="D311" s="499"/>
      <c r="E311" s="507"/>
      <c r="F311" s="507"/>
      <c r="G311" s="499"/>
      <c r="H311" s="499"/>
      <c r="I311" s="499"/>
      <c r="J311" s="499"/>
      <c r="K311" s="499"/>
      <c r="L311" s="499"/>
      <c r="M311" s="499"/>
      <c r="N311" s="499"/>
      <c r="O311" s="499"/>
      <c r="P311" s="499"/>
      <c r="Q311" s="499"/>
      <c r="R311" s="499"/>
      <c r="S311" s="499"/>
      <c r="T311" s="499"/>
      <c r="U311" s="499"/>
      <c r="V311" s="499"/>
      <c r="W311" s="499"/>
      <c r="X311" s="499"/>
      <c r="Y311" s="499"/>
      <c r="Z311" s="499"/>
    </row>
    <row r="312" ht="14.25" customHeight="1">
      <c r="A312" s="499"/>
      <c r="B312" s="503"/>
      <c r="C312" s="499"/>
      <c r="D312" s="499"/>
      <c r="E312" s="507"/>
      <c r="F312" s="507"/>
      <c r="G312" s="499"/>
      <c r="H312" s="499"/>
      <c r="I312" s="499"/>
      <c r="J312" s="499"/>
      <c r="K312" s="499"/>
      <c r="L312" s="499"/>
      <c r="M312" s="499"/>
      <c r="N312" s="499"/>
      <c r="O312" s="499"/>
      <c r="P312" s="499"/>
      <c r="Q312" s="499"/>
      <c r="R312" s="499"/>
      <c r="S312" s="499"/>
      <c r="T312" s="499"/>
      <c r="U312" s="499"/>
      <c r="V312" s="499"/>
      <c r="W312" s="499"/>
      <c r="X312" s="499"/>
      <c r="Y312" s="499"/>
      <c r="Z312" s="499"/>
    </row>
    <row r="313" ht="14.25" customHeight="1">
      <c r="A313" s="499"/>
      <c r="B313" s="503"/>
      <c r="C313" s="499"/>
      <c r="D313" s="499"/>
      <c r="E313" s="507"/>
      <c r="F313" s="507"/>
      <c r="G313" s="499"/>
      <c r="H313" s="499"/>
      <c r="I313" s="499"/>
      <c r="J313" s="499"/>
      <c r="K313" s="499"/>
      <c r="L313" s="499"/>
      <c r="M313" s="499"/>
      <c r="N313" s="499"/>
      <c r="O313" s="499"/>
      <c r="P313" s="499"/>
      <c r="Q313" s="499"/>
      <c r="R313" s="499"/>
      <c r="S313" s="499"/>
      <c r="T313" s="499"/>
      <c r="U313" s="499"/>
      <c r="V313" s="499"/>
      <c r="W313" s="499"/>
      <c r="X313" s="499"/>
      <c r="Y313" s="499"/>
      <c r="Z313" s="499"/>
    </row>
    <row r="314" ht="14.25" customHeight="1">
      <c r="A314" s="499"/>
      <c r="B314" s="503"/>
      <c r="C314" s="499"/>
      <c r="D314" s="499"/>
      <c r="E314" s="507"/>
      <c r="F314" s="507"/>
      <c r="G314" s="499"/>
      <c r="H314" s="499"/>
      <c r="I314" s="499"/>
      <c r="J314" s="499"/>
      <c r="K314" s="499"/>
      <c r="L314" s="499"/>
      <c r="M314" s="499"/>
      <c r="N314" s="499"/>
      <c r="O314" s="499"/>
      <c r="P314" s="499"/>
      <c r="Q314" s="499"/>
      <c r="R314" s="499"/>
      <c r="S314" s="499"/>
      <c r="T314" s="499"/>
      <c r="U314" s="499"/>
      <c r="V314" s="499"/>
      <c r="W314" s="499"/>
      <c r="X314" s="499"/>
      <c r="Y314" s="499"/>
      <c r="Z314" s="499"/>
    </row>
    <row r="315" ht="14.25" customHeight="1">
      <c r="A315" s="499"/>
      <c r="B315" s="503"/>
      <c r="C315" s="499"/>
      <c r="D315" s="499"/>
      <c r="E315" s="507"/>
      <c r="F315" s="507"/>
      <c r="G315" s="499"/>
      <c r="H315" s="499"/>
      <c r="I315" s="499"/>
      <c r="J315" s="499"/>
      <c r="K315" s="499"/>
      <c r="L315" s="499"/>
      <c r="M315" s="499"/>
      <c r="N315" s="499"/>
      <c r="O315" s="499"/>
      <c r="P315" s="499"/>
      <c r="Q315" s="499"/>
      <c r="R315" s="499"/>
      <c r="S315" s="499"/>
      <c r="T315" s="499"/>
      <c r="U315" s="499"/>
      <c r="V315" s="499"/>
      <c r="W315" s="499"/>
      <c r="X315" s="499"/>
      <c r="Y315" s="499"/>
      <c r="Z315" s="499"/>
    </row>
    <row r="316" ht="14.25" customHeight="1">
      <c r="A316" s="499"/>
      <c r="B316" s="503"/>
      <c r="C316" s="499"/>
      <c r="D316" s="499"/>
      <c r="E316" s="507"/>
      <c r="F316" s="507"/>
      <c r="G316" s="499"/>
      <c r="H316" s="499"/>
      <c r="I316" s="499"/>
      <c r="J316" s="499"/>
      <c r="K316" s="499"/>
      <c r="L316" s="499"/>
      <c r="M316" s="499"/>
      <c r="N316" s="499"/>
      <c r="O316" s="499"/>
      <c r="P316" s="499"/>
      <c r="Q316" s="499"/>
      <c r="R316" s="499"/>
      <c r="S316" s="499"/>
      <c r="T316" s="499"/>
      <c r="U316" s="499"/>
      <c r="V316" s="499"/>
      <c r="W316" s="499"/>
      <c r="X316" s="499"/>
      <c r="Y316" s="499"/>
      <c r="Z316" s="499"/>
    </row>
    <row r="317" ht="14.25" customHeight="1">
      <c r="A317" s="499"/>
      <c r="B317" s="503"/>
      <c r="C317" s="499"/>
      <c r="D317" s="499"/>
      <c r="E317" s="507"/>
      <c r="F317" s="507"/>
      <c r="G317" s="499"/>
      <c r="H317" s="499"/>
      <c r="I317" s="499"/>
      <c r="J317" s="499"/>
      <c r="K317" s="499"/>
      <c r="L317" s="499"/>
      <c r="M317" s="499"/>
      <c r="N317" s="499"/>
      <c r="O317" s="499"/>
      <c r="P317" s="499"/>
      <c r="Q317" s="499"/>
      <c r="R317" s="499"/>
      <c r="S317" s="499"/>
      <c r="T317" s="499"/>
      <c r="U317" s="499"/>
      <c r="V317" s="499"/>
      <c r="W317" s="499"/>
      <c r="X317" s="499"/>
      <c r="Y317" s="499"/>
      <c r="Z317" s="499"/>
    </row>
    <row r="318" ht="14.25" customHeight="1">
      <c r="A318" s="499"/>
      <c r="B318" s="503"/>
      <c r="C318" s="499"/>
      <c r="D318" s="499"/>
      <c r="E318" s="507"/>
      <c r="F318" s="507"/>
      <c r="G318" s="499"/>
      <c r="H318" s="499"/>
      <c r="I318" s="499"/>
      <c r="J318" s="499"/>
      <c r="K318" s="499"/>
      <c r="L318" s="499"/>
      <c r="M318" s="499"/>
      <c r="N318" s="499"/>
      <c r="O318" s="499"/>
      <c r="P318" s="499"/>
      <c r="Q318" s="499"/>
      <c r="R318" s="499"/>
      <c r="S318" s="499"/>
      <c r="T318" s="499"/>
      <c r="U318" s="499"/>
      <c r="V318" s="499"/>
      <c r="W318" s="499"/>
      <c r="X318" s="499"/>
      <c r="Y318" s="499"/>
      <c r="Z318" s="499"/>
    </row>
    <row r="319" ht="14.25" customHeight="1">
      <c r="A319" s="499"/>
      <c r="B319" s="503"/>
      <c r="C319" s="499"/>
      <c r="D319" s="499"/>
      <c r="E319" s="507"/>
      <c r="F319" s="507"/>
      <c r="G319" s="499"/>
      <c r="H319" s="499"/>
      <c r="I319" s="499"/>
      <c r="J319" s="499"/>
      <c r="K319" s="499"/>
      <c r="L319" s="499"/>
      <c r="M319" s="499"/>
      <c r="N319" s="499"/>
      <c r="O319" s="499"/>
      <c r="P319" s="499"/>
      <c r="Q319" s="499"/>
      <c r="R319" s="499"/>
      <c r="S319" s="499"/>
      <c r="T319" s="499"/>
      <c r="U319" s="499"/>
      <c r="V319" s="499"/>
      <c r="W319" s="499"/>
      <c r="X319" s="499"/>
      <c r="Y319" s="499"/>
      <c r="Z319" s="499"/>
    </row>
    <row r="320" ht="14.25" customHeight="1">
      <c r="A320" s="499"/>
      <c r="B320" s="503"/>
      <c r="C320" s="499"/>
      <c r="D320" s="499"/>
      <c r="E320" s="507"/>
      <c r="F320" s="507"/>
      <c r="G320" s="499"/>
      <c r="H320" s="499"/>
      <c r="I320" s="499"/>
      <c r="J320" s="499"/>
      <c r="K320" s="499"/>
      <c r="L320" s="499"/>
      <c r="M320" s="499"/>
      <c r="N320" s="499"/>
      <c r="O320" s="499"/>
      <c r="P320" s="499"/>
      <c r="Q320" s="499"/>
      <c r="R320" s="499"/>
      <c r="S320" s="499"/>
      <c r="T320" s="499"/>
      <c r="U320" s="499"/>
      <c r="V320" s="499"/>
      <c r="W320" s="499"/>
      <c r="X320" s="499"/>
      <c r="Y320" s="499"/>
      <c r="Z320" s="499"/>
    </row>
    <row r="321" ht="14.25" customHeight="1">
      <c r="A321" s="499"/>
      <c r="B321" s="503"/>
      <c r="C321" s="499"/>
      <c r="D321" s="499"/>
      <c r="E321" s="507"/>
      <c r="F321" s="507"/>
      <c r="G321" s="499"/>
      <c r="H321" s="499"/>
      <c r="I321" s="499"/>
      <c r="J321" s="499"/>
      <c r="K321" s="499"/>
      <c r="L321" s="499"/>
      <c r="M321" s="499"/>
      <c r="N321" s="499"/>
      <c r="O321" s="499"/>
      <c r="P321" s="499"/>
      <c r="Q321" s="499"/>
      <c r="R321" s="499"/>
      <c r="S321" s="499"/>
      <c r="T321" s="499"/>
      <c r="U321" s="499"/>
      <c r="V321" s="499"/>
      <c r="W321" s="499"/>
      <c r="X321" s="499"/>
      <c r="Y321" s="499"/>
      <c r="Z321" s="499"/>
    </row>
    <row r="322" ht="14.25" customHeight="1">
      <c r="A322" s="499"/>
      <c r="B322" s="503"/>
      <c r="C322" s="499"/>
      <c r="D322" s="499"/>
      <c r="E322" s="507"/>
      <c r="F322" s="507"/>
      <c r="G322" s="499"/>
      <c r="H322" s="499"/>
      <c r="I322" s="499"/>
      <c r="J322" s="499"/>
      <c r="K322" s="499"/>
      <c r="L322" s="499"/>
      <c r="M322" s="499"/>
      <c r="N322" s="499"/>
      <c r="O322" s="499"/>
      <c r="P322" s="499"/>
      <c r="Q322" s="499"/>
      <c r="R322" s="499"/>
      <c r="S322" s="499"/>
      <c r="T322" s="499"/>
      <c r="U322" s="499"/>
      <c r="V322" s="499"/>
      <c r="W322" s="499"/>
      <c r="X322" s="499"/>
      <c r="Y322" s="499"/>
      <c r="Z322" s="499"/>
    </row>
    <row r="323" ht="14.25" customHeight="1">
      <c r="A323" s="499"/>
      <c r="B323" s="503"/>
      <c r="C323" s="499"/>
      <c r="D323" s="499"/>
      <c r="E323" s="507"/>
      <c r="F323" s="507"/>
      <c r="G323" s="499"/>
      <c r="H323" s="499"/>
      <c r="I323" s="499"/>
      <c r="J323" s="499"/>
      <c r="K323" s="499"/>
      <c r="L323" s="499"/>
      <c r="M323" s="499"/>
      <c r="N323" s="499"/>
      <c r="O323" s="499"/>
      <c r="P323" s="499"/>
      <c r="Q323" s="499"/>
      <c r="R323" s="499"/>
      <c r="S323" s="499"/>
      <c r="T323" s="499"/>
      <c r="U323" s="499"/>
      <c r="V323" s="499"/>
      <c r="W323" s="499"/>
      <c r="X323" s="499"/>
      <c r="Y323" s="499"/>
      <c r="Z323" s="499"/>
    </row>
    <row r="324" ht="14.25" customHeight="1">
      <c r="A324" s="499"/>
      <c r="B324" s="503"/>
      <c r="C324" s="499"/>
      <c r="D324" s="499"/>
      <c r="E324" s="507"/>
      <c r="F324" s="507"/>
      <c r="G324" s="499"/>
      <c r="H324" s="499"/>
      <c r="I324" s="499"/>
      <c r="J324" s="499"/>
      <c r="K324" s="499"/>
      <c r="L324" s="499"/>
      <c r="M324" s="499"/>
      <c r="N324" s="499"/>
      <c r="O324" s="499"/>
      <c r="P324" s="499"/>
      <c r="Q324" s="499"/>
      <c r="R324" s="499"/>
      <c r="S324" s="499"/>
      <c r="T324" s="499"/>
      <c r="U324" s="499"/>
      <c r="V324" s="499"/>
      <c r="W324" s="499"/>
      <c r="X324" s="499"/>
      <c r="Y324" s="499"/>
      <c r="Z324" s="499"/>
    </row>
    <row r="325" ht="14.25" customHeight="1">
      <c r="A325" s="499"/>
      <c r="B325" s="503"/>
      <c r="C325" s="499"/>
      <c r="D325" s="499"/>
      <c r="E325" s="507"/>
      <c r="F325" s="507"/>
      <c r="G325" s="499"/>
      <c r="H325" s="499"/>
      <c r="I325" s="499"/>
      <c r="J325" s="499"/>
      <c r="K325" s="499"/>
      <c r="L325" s="499"/>
      <c r="M325" s="499"/>
      <c r="N325" s="499"/>
      <c r="O325" s="499"/>
      <c r="P325" s="499"/>
      <c r="Q325" s="499"/>
      <c r="R325" s="499"/>
      <c r="S325" s="499"/>
      <c r="T325" s="499"/>
      <c r="U325" s="499"/>
      <c r="V325" s="499"/>
      <c r="W325" s="499"/>
      <c r="X325" s="499"/>
      <c r="Y325" s="499"/>
      <c r="Z325" s="499"/>
    </row>
    <row r="326" ht="14.25" customHeight="1">
      <c r="A326" s="499"/>
      <c r="B326" s="503"/>
      <c r="C326" s="499"/>
      <c r="D326" s="499"/>
      <c r="E326" s="507"/>
      <c r="F326" s="507"/>
      <c r="G326" s="499"/>
      <c r="H326" s="499"/>
      <c r="I326" s="499"/>
      <c r="J326" s="499"/>
      <c r="K326" s="499"/>
      <c r="L326" s="499"/>
      <c r="M326" s="499"/>
      <c r="N326" s="499"/>
      <c r="O326" s="499"/>
      <c r="P326" s="499"/>
      <c r="Q326" s="499"/>
      <c r="R326" s="499"/>
      <c r="S326" s="499"/>
      <c r="T326" s="499"/>
      <c r="U326" s="499"/>
      <c r="V326" s="499"/>
      <c r="W326" s="499"/>
      <c r="X326" s="499"/>
      <c r="Y326" s="499"/>
      <c r="Z326" s="499"/>
    </row>
    <row r="327" ht="14.25" customHeight="1">
      <c r="A327" s="499"/>
      <c r="B327" s="503"/>
      <c r="C327" s="499"/>
      <c r="D327" s="499"/>
      <c r="E327" s="507"/>
      <c r="F327" s="507"/>
      <c r="G327" s="499"/>
      <c r="H327" s="499"/>
      <c r="I327" s="499"/>
      <c r="J327" s="499"/>
      <c r="K327" s="499"/>
      <c r="L327" s="499"/>
      <c r="M327" s="499"/>
      <c r="N327" s="499"/>
      <c r="O327" s="499"/>
      <c r="P327" s="499"/>
      <c r="Q327" s="499"/>
      <c r="R327" s="499"/>
      <c r="S327" s="499"/>
      <c r="T327" s="499"/>
      <c r="U327" s="499"/>
      <c r="V327" s="499"/>
      <c r="W327" s="499"/>
      <c r="X327" s="499"/>
      <c r="Y327" s="499"/>
      <c r="Z327" s="499"/>
    </row>
    <row r="328" ht="14.25" customHeight="1">
      <c r="A328" s="499"/>
      <c r="B328" s="503"/>
      <c r="C328" s="499"/>
      <c r="D328" s="499"/>
      <c r="E328" s="507"/>
      <c r="F328" s="507"/>
      <c r="G328" s="499"/>
      <c r="H328" s="499"/>
      <c r="I328" s="499"/>
      <c r="J328" s="499"/>
      <c r="K328" s="499"/>
      <c r="L328" s="499"/>
      <c r="M328" s="499"/>
      <c r="N328" s="499"/>
      <c r="O328" s="499"/>
      <c r="P328" s="499"/>
      <c r="Q328" s="499"/>
      <c r="R328" s="499"/>
      <c r="S328" s="499"/>
      <c r="T328" s="499"/>
      <c r="U328" s="499"/>
      <c r="V328" s="499"/>
      <c r="W328" s="499"/>
      <c r="X328" s="499"/>
      <c r="Y328" s="499"/>
      <c r="Z328" s="499"/>
    </row>
    <row r="329" ht="14.25" customHeight="1">
      <c r="A329" s="499"/>
      <c r="B329" s="503"/>
      <c r="C329" s="499"/>
      <c r="D329" s="499"/>
      <c r="E329" s="507"/>
      <c r="F329" s="507"/>
      <c r="G329" s="499"/>
      <c r="H329" s="499"/>
      <c r="I329" s="499"/>
      <c r="J329" s="499"/>
      <c r="K329" s="499"/>
      <c r="L329" s="499"/>
      <c r="M329" s="499"/>
      <c r="N329" s="499"/>
      <c r="O329" s="499"/>
      <c r="P329" s="499"/>
      <c r="Q329" s="499"/>
      <c r="R329" s="499"/>
      <c r="S329" s="499"/>
      <c r="T329" s="499"/>
      <c r="U329" s="499"/>
      <c r="V329" s="499"/>
      <c r="W329" s="499"/>
      <c r="X329" s="499"/>
      <c r="Y329" s="499"/>
      <c r="Z329" s="499"/>
    </row>
    <row r="330" ht="14.25" customHeight="1">
      <c r="A330" s="499"/>
      <c r="B330" s="503"/>
      <c r="C330" s="499"/>
      <c r="D330" s="499"/>
      <c r="E330" s="507"/>
      <c r="F330" s="507"/>
      <c r="G330" s="499"/>
      <c r="H330" s="499"/>
      <c r="I330" s="499"/>
      <c r="J330" s="499"/>
      <c r="K330" s="499"/>
      <c r="L330" s="499"/>
      <c r="M330" s="499"/>
      <c r="N330" s="499"/>
      <c r="O330" s="499"/>
      <c r="P330" s="499"/>
      <c r="Q330" s="499"/>
      <c r="R330" s="499"/>
      <c r="S330" s="499"/>
      <c r="T330" s="499"/>
      <c r="U330" s="499"/>
      <c r="V330" s="499"/>
      <c r="W330" s="499"/>
      <c r="X330" s="499"/>
      <c r="Y330" s="499"/>
      <c r="Z330" s="499"/>
    </row>
    <row r="331" ht="14.25" customHeight="1">
      <c r="A331" s="499"/>
      <c r="B331" s="503"/>
      <c r="C331" s="499"/>
      <c r="D331" s="499"/>
      <c r="E331" s="507"/>
      <c r="F331" s="507"/>
      <c r="G331" s="499"/>
      <c r="H331" s="499"/>
      <c r="I331" s="499"/>
      <c r="J331" s="499"/>
      <c r="K331" s="499"/>
      <c r="L331" s="499"/>
      <c r="M331" s="499"/>
      <c r="N331" s="499"/>
      <c r="O331" s="499"/>
      <c r="P331" s="499"/>
      <c r="Q331" s="499"/>
      <c r="R331" s="499"/>
      <c r="S331" s="499"/>
      <c r="T331" s="499"/>
      <c r="U331" s="499"/>
      <c r="V331" s="499"/>
      <c r="W331" s="499"/>
      <c r="X331" s="499"/>
      <c r="Y331" s="499"/>
      <c r="Z331" s="499"/>
    </row>
    <row r="332" ht="14.25" customHeight="1">
      <c r="A332" s="499"/>
      <c r="B332" s="503"/>
      <c r="C332" s="499"/>
      <c r="D332" s="499"/>
      <c r="E332" s="507"/>
      <c r="F332" s="507"/>
      <c r="G332" s="499"/>
      <c r="H332" s="499"/>
      <c r="I332" s="499"/>
      <c r="J332" s="499"/>
      <c r="K332" s="499"/>
      <c r="L332" s="499"/>
      <c r="M332" s="499"/>
      <c r="N332" s="499"/>
      <c r="O332" s="499"/>
      <c r="P332" s="499"/>
      <c r="Q332" s="499"/>
      <c r="R332" s="499"/>
      <c r="S332" s="499"/>
      <c r="T332" s="499"/>
      <c r="U332" s="499"/>
      <c r="V332" s="499"/>
      <c r="W332" s="499"/>
      <c r="X332" s="499"/>
      <c r="Y332" s="499"/>
      <c r="Z332" s="499"/>
    </row>
    <row r="333" ht="14.25" customHeight="1">
      <c r="A333" s="499"/>
      <c r="B333" s="503"/>
      <c r="C333" s="499"/>
      <c r="D333" s="499"/>
      <c r="E333" s="507"/>
      <c r="F333" s="507"/>
      <c r="G333" s="499"/>
      <c r="H333" s="499"/>
      <c r="I333" s="499"/>
      <c r="J333" s="499"/>
      <c r="K333" s="499"/>
      <c r="L333" s="499"/>
      <c r="M333" s="499"/>
      <c r="N333" s="499"/>
      <c r="O333" s="499"/>
      <c r="P333" s="499"/>
      <c r="Q333" s="499"/>
      <c r="R333" s="499"/>
      <c r="S333" s="499"/>
      <c r="T333" s="499"/>
      <c r="U333" s="499"/>
      <c r="V333" s="499"/>
      <c r="W333" s="499"/>
      <c r="X333" s="499"/>
      <c r="Y333" s="499"/>
      <c r="Z333" s="499"/>
    </row>
    <row r="334" ht="14.25" customHeight="1">
      <c r="A334" s="499"/>
      <c r="B334" s="503"/>
      <c r="C334" s="499"/>
      <c r="D334" s="499"/>
      <c r="E334" s="507"/>
      <c r="F334" s="507"/>
      <c r="G334" s="499"/>
      <c r="H334" s="499"/>
      <c r="I334" s="499"/>
      <c r="J334" s="499"/>
      <c r="K334" s="499"/>
      <c r="L334" s="499"/>
      <c r="M334" s="499"/>
      <c r="N334" s="499"/>
      <c r="O334" s="499"/>
      <c r="P334" s="499"/>
      <c r="Q334" s="499"/>
      <c r="R334" s="499"/>
      <c r="S334" s="499"/>
      <c r="T334" s="499"/>
      <c r="U334" s="499"/>
      <c r="V334" s="499"/>
      <c r="W334" s="499"/>
      <c r="X334" s="499"/>
      <c r="Y334" s="499"/>
      <c r="Z334" s="499"/>
    </row>
    <row r="335" ht="14.25" customHeight="1">
      <c r="A335" s="499"/>
      <c r="B335" s="503"/>
      <c r="C335" s="499"/>
      <c r="D335" s="499"/>
      <c r="E335" s="507"/>
      <c r="F335" s="507"/>
      <c r="G335" s="499"/>
      <c r="H335" s="499"/>
      <c r="I335" s="499"/>
      <c r="J335" s="499"/>
      <c r="K335" s="499"/>
      <c r="L335" s="499"/>
      <c r="M335" s="499"/>
      <c r="N335" s="499"/>
      <c r="O335" s="499"/>
      <c r="P335" s="499"/>
      <c r="Q335" s="499"/>
      <c r="R335" s="499"/>
      <c r="S335" s="499"/>
      <c r="T335" s="499"/>
      <c r="U335" s="499"/>
      <c r="V335" s="499"/>
      <c r="W335" s="499"/>
      <c r="X335" s="499"/>
      <c r="Y335" s="499"/>
      <c r="Z335" s="499"/>
    </row>
    <row r="336" ht="14.25" customHeight="1">
      <c r="A336" s="499"/>
      <c r="B336" s="503"/>
      <c r="C336" s="499"/>
      <c r="D336" s="499"/>
      <c r="E336" s="507"/>
      <c r="F336" s="507"/>
      <c r="G336" s="499"/>
      <c r="H336" s="499"/>
      <c r="I336" s="499"/>
      <c r="J336" s="499"/>
      <c r="K336" s="499"/>
      <c r="L336" s="499"/>
      <c r="M336" s="499"/>
      <c r="N336" s="499"/>
      <c r="O336" s="499"/>
      <c r="P336" s="499"/>
      <c r="Q336" s="499"/>
      <c r="R336" s="499"/>
      <c r="S336" s="499"/>
      <c r="T336" s="499"/>
      <c r="U336" s="499"/>
      <c r="V336" s="499"/>
      <c r="W336" s="499"/>
      <c r="X336" s="499"/>
      <c r="Y336" s="499"/>
      <c r="Z336" s="499"/>
    </row>
    <row r="337" ht="14.25" customHeight="1">
      <c r="A337" s="499"/>
      <c r="B337" s="503"/>
      <c r="C337" s="499"/>
      <c r="D337" s="499"/>
      <c r="E337" s="507"/>
      <c r="F337" s="507"/>
      <c r="G337" s="499"/>
      <c r="H337" s="499"/>
      <c r="I337" s="499"/>
      <c r="J337" s="499"/>
      <c r="K337" s="499"/>
      <c r="L337" s="499"/>
      <c r="M337" s="499"/>
      <c r="N337" s="499"/>
      <c r="O337" s="499"/>
      <c r="P337" s="499"/>
      <c r="Q337" s="499"/>
      <c r="R337" s="499"/>
      <c r="S337" s="499"/>
      <c r="T337" s="499"/>
      <c r="U337" s="499"/>
      <c r="V337" s="499"/>
      <c r="W337" s="499"/>
      <c r="X337" s="499"/>
      <c r="Y337" s="499"/>
      <c r="Z337" s="499"/>
    </row>
    <row r="338" ht="14.25" customHeight="1">
      <c r="A338" s="499"/>
      <c r="B338" s="503"/>
      <c r="C338" s="499"/>
      <c r="D338" s="499"/>
      <c r="E338" s="507"/>
      <c r="F338" s="507"/>
      <c r="G338" s="499"/>
      <c r="H338" s="499"/>
      <c r="I338" s="499"/>
      <c r="J338" s="499"/>
      <c r="K338" s="499"/>
      <c r="L338" s="499"/>
      <c r="M338" s="499"/>
      <c r="N338" s="499"/>
      <c r="O338" s="499"/>
      <c r="P338" s="499"/>
      <c r="Q338" s="499"/>
      <c r="R338" s="499"/>
      <c r="S338" s="499"/>
      <c r="T338" s="499"/>
      <c r="U338" s="499"/>
      <c r="V338" s="499"/>
      <c r="W338" s="499"/>
      <c r="X338" s="499"/>
      <c r="Y338" s="499"/>
      <c r="Z338" s="499"/>
    </row>
    <row r="339" ht="14.25" customHeight="1">
      <c r="A339" s="499"/>
      <c r="B339" s="503"/>
      <c r="C339" s="499"/>
      <c r="D339" s="499"/>
      <c r="E339" s="507"/>
      <c r="F339" s="507"/>
      <c r="G339" s="499"/>
      <c r="H339" s="499"/>
      <c r="I339" s="499"/>
      <c r="J339" s="499"/>
      <c r="K339" s="499"/>
      <c r="L339" s="499"/>
      <c r="M339" s="499"/>
      <c r="N339" s="499"/>
      <c r="O339" s="499"/>
      <c r="P339" s="499"/>
      <c r="Q339" s="499"/>
      <c r="R339" s="499"/>
      <c r="S339" s="499"/>
      <c r="T339" s="499"/>
      <c r="U339" s="499"/>
      <c r="V339" s="499"/>
      <c r="W339" s="499"/>
      <c r="X339" s="499"/>
      <c r="Y339" s="499"/>
      <c r="Z339" s="499"/>
    </row>
    <row r="340" ht="14.25" customHeight="1">
      <c r="A340" s="499"/>
      <c r="B340" s="503"/>
      <c r="C340" s="499"/>
      <c r="D340" s="499"/>
      <c r="E340" s="507"/>
      <c r="F340" s="507"/>
      <c r="G340" s="499"/>
      <c r="H340" s="499"/>
      <c r="I340" s="499"/>
      <c r="J340" s="499"/>
      <c r="K340" s="499"/>
      <c r="L340" s="499"/>
      <c r="M340" s="499"/>
      <c r="N340" s="499"/>
      <c r="O340" s="499"/>
      <c r="P340" s="499"/>
      <c r="Q340" s="499"/>
      <c r="R340" s="499"/>
      <c r="S340" s="499"/>
      <c r="T340" s="499"/>
      <c r="U340" s="499"/>
      <c r="V340" s="499"/>
      <c r="W340" s="499"/>
      <c r="X340" s="499"/>
      <c r="Y340" s="499"/>
      <c r="Z340" s="499"/>
    </row>
    <row r="341" ht="14.25" customHeight="1">
      <c r="A341" s="499"/>
      <c r="B341" s="503"/>
      <c r="C341" s="499"/>
      <c r="D341" s="499"/>
      <c r="E341" s="507"/>
      <c r="F341" s="507"/>
      <c r="G341" s="499"/>
      <c r="H341" s="499"/>
      <c r="I341" s="499"/>
      <c r="J341" s="499"/>
      <c r="K341" s="499"/>
      <c r="L341" s="499"/>
      <c r="M341" s="499"/>
      <c r="N341" s="499"/>
      <c r="O341" s="499"/>
      <c r="P341" s="499"/>
      <c r="Q341" s="499"/>
      <c r="R341" s="499"/>
      <c r="S341" s="499"/>
      <c r="T341" s="499"/>
      <c r="U341" s="499"/>
      <c r="V341" s="499"/>
      <c r="W341" s="499"/>
      <c r="X341" s="499"/>
      <c r="Y341" s="499"/>
      <c r="Z341" s="499"/>
    </row>
    <row r="342" ht="14.25" customHeight="1">
      <c r="A342" s="499"/>
      <c r="B342" s="503"/>
      <c r="C342" s="499"/>
      <c r="D342" s="499"/>
      <c r="E342" s="507"/>
      <c r="F342" s="507"/>
      <c r="G342" s="499"/>
      <c r="H342" s="499"/>
      <c r="I342" s="499"/>
      <c r="J342" s="499"/>
      <c r="K342" s="499"/>
      <c r="L342" s="499"/>
      <c r="M342" s="499"/>
      <c r="N342" s="499"/>
      <c r="O342" s="499"/>
      <c r="P342" s="499"/>
      <c r="Q342" s="499"/>
      <c r="R342" s="499"/>
      <c r="S342" s="499"/>
      <c r="T342" s="499"/>
      <c r="U342" s="499"/>
      <c r="V342" s="499"/>
      <c r="W342" s="499"/>
      <c r="X342" s="499"/>
      <c r="Y342" s="499"/>
      <c r="Z342" s="499"/>
    </row>
    <row r="343" ht="14.25" customHeight="1">
      <c r="A343" s="499"/>
      <c r="B343" s="503"/>
      <c r="C343" s="499"/>
      <c r="D343" s="499"/>
      <c r="E343" s="507"/>
      <c r="F343" s="507"/>
      <c r="G343" s="499"/>
      <c r="H343" s="499"/>
      <c r="I343" s="499"/>
      <c r="J343" s="499"/>
      <c r="K343" s="499"/>
      <c r="L343" s="499"/>
      <c r="M343" s="499"/>
      <c r="N343" s="499"/>
      <c r="O343" s="499"/>
      <c r="P343" s="499"/>
      <c r="Q343" s="499"/>
      <c r="R343" s="499"/>
      <c r="S343" s="499"/>
      <c r="T343" s="499"/>
      <c r="U343" s="499"/>
      <c r="V343" s="499"/>
      <c r="W343" s="499"/>
      <c r="X343" s="499"/>
      <c r="Y343" s="499"/>
      <c r="Z343" s="499"/>
    </row>
    <row r="344" ht="14.25" customHeight="1">
      <c r="A344" s="499"/>
      <c r="B344" s="503"/>
      <c r="C344" s="499"/>
      <c r="D344" s="499"/>
      <c r="E344" s="507"/>
      <c r="F344" s="507"/>
      <c r="G344" s="499"/>
      <c r="H344" s="499"/>
      <c r="I344" s="499"/>
      <c r="J344" s="499"/>
      <c r="K344" s="499"/>
      <c r="L344" s="499"/>
      <c r="M344" s="499"/>
      <c r="N344" s="499"/>
      <c r="O344" s="499"/>
      <c r="P344" s="499"/>
      <c r="Q344" s="499"/>
      <c r="R344" s="499"/>
      <c r="S344" s="499"/>
      <c r="T344" s="499"/>
      <c r="U344" s="499"/>
      <c r="V344" s="499"/>
      <c r="W344" s="499"/>
      <c r="X344" s="499"/>
      <c r="Y344" s="499"/>
      <c r="Z344" s="499"/>
    </row>
    <row r="345" ht="14.25" customHeight="1">
      <c r="A345" s="499"/>
      <c r="B345" s="503"/>
      <c r="C345" s="499"/>
      <c r="D345" s="499"/>
      <c r="E345" s="507"/>
      <c r="F345" s="507"/>
      <c r="G345" s="499"/>
      <c r="H345" s="499"/>
      <c r="I345" s="499"/>
      <c r="J345" s="499"/>
      <c r="K345" s="499"/>
      <c r="L345" s="499"/>
      <c r="M345" s="499"/>
      <c r="N345" s="499"/>
      <c r="O345" s="499"/>
      <c r="P345" s="499"/>
      <c r="Q345" s="499"/>
      <c r="R345" s="499"/>
      <c r="S345" s="499"/>
      <c r="T345" s="499"/>
      <c r="U345" s="499"/>
      <c r="V345" s="499"/>
      <c r="W345" s="499"/>
      <c r="X345" s="499"/>
      <c r="Y345" s="499"/>
      <c r="Z345" s="499"/>
    </row>
    <row r="346" ht="14.25" customHeight="1">
      <c r="A346" s="499"/>
      <c r="B346" s="503"/>
      <c r="C346" s="499"/>
      <c r="D346" s="499"/>
      <c r="E346" s="507"/>
      <c r="F346" s="507"/>
      <c r="G346" s="499"/>
      <c r="H346" s="499"/>
      <c r="I346" s="499"/>
      <c r="J346" s="499"/>
      <c r="K346" s="499"/>
      <c r="L346" s="499"/>
      <c r="M346" s="499"/>
      <c r="N346" s="499"/>
      <c r="O346" s="499"/>
      <c r="P346" s="499"/>
      <c r="Q346" s="499"/>
      <c r="R346" s="499"/>
      <c r="S346" s="499"/>
      <c r="T346" s="499"/>
      <c r="U346" s="499"/>
      <c r="V346" s="499"/>
      <c r="W346" s="499"/>
      <c r="X346" s="499"/>
      <c r="Y346" s="499"/>
      <c r="Z346" s="499"/>
    </row>
    <row r="347" ht="14.25" customHeight="1">
      <c r="A347" s="499"/>
      <c r="B347" s="503"/>
      <c r="C347" s="499"/>
      <c r="D347" s="499"/>
      <c r="E347" s="507"/>
      <c r="F347" s="507"/>
      <c r="G347" s="499"/>
      <c r="H347" s="499"/>
      <c r="I347" s="499"/>
      <c r="J347" s="499"/>
      <c r="K347" s="499"/>
      <c r="L347" s="499"/>
      <c r="M347" s="499"/>
      <c r="N347" s="499"/>
      <c r="O347" s="499"/>
      <c r="P347" s="499"/>
      <c r="Q347" s="499"/>
      <c r="R347" s="499"/>
      <c r="S347" s="499"/>
      <c r="T347" s="499"/>
      <c r="U347" s="499"/>
      <c r="V347" s="499"/>
      <c r="W347" s="499"/>
      <c r="X347" s="499"/>
      <c r="Y347" s="499"/>
      <c r="Z347" s="499"/>
    </row>
    <row r="348" ht="14.25" customHeight="1">
      <c r="A348" s="499"/>
      <c r="B348" s="503"/>
      <c r="C348" s="499"/>
      <c r="D348" s="499"/>
      <c r="E348" s="507"/>
      <c r="F348" s="507"/>
      <c r="G348" s="499"/>
      <c r="H348" s="499"/>
      <c r="I348" s="499"/>
      <c r="J348" s="499"/>
      <c r="K348" s="499"/>
      <c r="L348" s="499"/>
      <c r="M348" s="499"/>
      <c r="N348" s="499"/>
      <c r="O348" s="499"/>
      <c r="P348" s="499"/>
      <c r="Q348" s="499"/>
      <c r="R348" s="499"/>
      <c r="S348" s="499"/>
      <c r="T348" s="499"/>
      <c r="U348" s="499"/>
      <c r="V348" s="499"/>
      <c r="W348" s="499"/>
      <c r="X348" s="499"/>
      <c r="Y348" s="499"/>
      <c r="Z348" s="499"/>
    </row>
    <row r="349" ht="14.25" customHeight="1">
      <c r="A349" s="499"/>
      <c r="B349" s="503"/>
      <c r="C349" s="499"/>
      <c r="D349" s="499"/>
      <c r="E349" s="507"/>
      <c r="F349" s="507"/>
      <c r="G349" s="499"/>
      <c r="H349" s="499"/>
      <c r="I349" s="499"/>
      <c r="J349" s="499"/>
      <c r="K349" s="499"/>
      <c r="L349" s="499"/>
      <c r="M349" s="499"/>
      <c r="N349" s="499"/>
      <c r="O349" s="499"/>
      <c r="P349" s="499"/>
      <c r="Q349" s="499"/>
      <c r="R349" s="499"/>
      <c r="S349" s="499"/>
      <c r="T349" s="499"/>
      <c r="U349" s="499"/>
      <c r="V349" s="499"/>
      <c r="W349" s="499"/>
      <c r="X349" s="499"/>
      <c r="Y349" s="499"/>
      <c r="Z349" s="499"/>
    </row>
    <row r="350" ht="14.25" customHeight="1">
      <c r="A350" s="499"/>
      <c r="B350" s="503"/>
      <c r="C350" s="499"/>
      <c r="D350" s="499"/>
      <c r="E350" s="507"/>
      <c r="F350" s="507"/>
      <c r="G350" s="499"/>
      <c r="H350" s="499"/>
      <c r="I350" s="499"/>
      <c r="J350" s="499"/>
      <c r="K350" s="499"/>
      <c r="L350" s="499"/>
      <c r="M350" s="499"/>
      <c r="N350" s="499"/>
      <c r="O350" s="499"/>
      <c r="P350" s="499"/>
      <c r="Q350" s="499"/>
      <c r="R350" s="499"/>
      <c r="S350" s="499"/>
      <c r="T350" s="499"/>
      <c r="U350" s="499"/>
      <c r="V350" s="499"/>
      <c r="W350" s="499"/>
      <c r="X350" s="499"/>
      <c r="Y350" s="499"/>
      <c r="Z350" s="499"/>
    </row>
    <row r="351" ht="14.25" customHeight="1">
      <c r="A351" s="499"/>
      <c r="B351" s="503"/>
      <c r="C351" s="499"/>
      <c r="D351" s="499"/>
      <c r="E351" s="507"/>
      <c r="F351" s="507"/>
      <c r="G351" s="499"/>
      <c r="H351" s="499"/>
      <c r="I351" s="499"/>
      <c r="J351" s="499"/>
      <c r="K351" s="499"/>
      <c r="L351" s="499"/>
      <c r="M351" s="499"/>
      <c r="N351" s="499"/>
      <c r="O351" s="499"/>
      <c r="P351" s="499"/>
      <c r="Q351" s="499"/>
      <c r="R351" s="499"/>
      <c r="S351" s="499"/>
      <c r="T351" s="499"/>
      <c r="U351" s="499"/>
      <c r="V351" s="499"/>
      <c r="W351" s="499"/>
      <c r="X351" s="499"/>
      <c r="Y351" s="499"/>
      <c r="Z351" s="499"/>
    </row>
    <row r="352" ht="14.25" customHeight="1">
      <c r="A352" s="499"/>
      <c r="B352" s="503"/>
      <c r="C352" s="499"/>
      <c r="D352" s="499"/>
      <c r="E352" s="507"/>
      <c r="F352" s="507"/>
      <c r="G352" s="499"/>
      <c r="H352" s="499"/>
      <c r="I352" s="499"/>
      <c r="J352" s="499"/>
      <c r="K352" s="499"/>
      <c r="L352" s="499"/>
      <c r="M352" s="499"/>
      <c r="N352" s="499"/>
      <c r="O352" s="499"/>
      <c r="P352" s="499"/>
      <c r="Q352" s="499"/>
      <c r="R352" s="499"/>
      <c r="S352" s="499"/>
      <c r="T352" s="499"/>
      <c r="U352" s="499"/>
      <c r="V352" s="499"/>
      <c r="W352" s="499"/>
      <c r="X352" s="499"/>
      <c r="Y352" s="499"/>
      <c r="Z352" s="499"/>
    </row>
    <row r="353" ht="14.25" customHeight="1">
      <c r="A353" s="499"/>
      <c r="B353" s="503"/>
      <c r="C353" s="499"/>
      <c r="D353" s="499"/>
      <c r="E353" s="507"/>
      <c r="F353" s="507"/>
      <c r="G353" s="499"/>
      <c r="H353" s="499"/>
      <c r="I353" s="499"/>
      <c r="J353" s="499"/>
      <c r="K353" s="499"/>
      <c r="L353" s="499"/>
      <c r="M353" s="499"/>
      <c r="N353" s="499"/>
      <c r="O353" s="499"/>
      <c r="P353" s="499"/>
      <c r="Q353" s="499"/>
      <c r="R353" s="499"/>
      <c r="S353" s="499"/>
      <c r="T353" s="499"/>
      <c r="U353" s="499"/>
      <c r="V353" s="499"/>
      <c r="W353" s="499"/>
      <c r="X353" s="499"/>
      <c r="Y353" s="499"/>
      <c r="Z353" s="499"/>
    </row>
    <row r="354" ht="14.25" customHeight="1">
      <c r="A354" s="499"/>
      <c r="B354" s="503"/>
      <c r="C354" s="499"/>
      <c r="D354" s="499"/>
      <c r="E354" s="507"/>
      <c r="F354" s="507"/>
      <c r="G354" s="499"/>
      <c r="H354" s="499"/>
      <c r="I354" s="499"/>
      <c r="J354" s="499"/>
      <c r="K354" s="499"/>
      <c r="L354" s="499"/>
      <c r="M354" s="499"/>
      <c r="N354" s="499"/>
      <c r="O354" s="499"/>
      <c r="P354" s="499"/>
      <c r="Q354" s="499"/>
      <c r="R354" s="499"/>
      <c r="S354" s="499"/>
      <c r="T354" s="499"/>
      <c r="U354" s="499"/>
      <c r="V354" s="499"/>
      <c r="W354" s="499"/>
      <c r="X354" s="499"/>
      <c r="Y354" s="499"/>
      <c r="Z354" s="499"/>
    </row>
    <row r="355" ht="14.25" customHeight="1">
      <c r="A355" s="499"/>
      <c r="B355" s="503"/>
      <c r="C355" s="499"/>
      <c r="D355" s="499"/>
      <c r="E355" s="507"/>
      <c r="F355" s="507"/>
      <c r="G355" s="499"/>
      <c r="H355" s="499"/>
      <c r="I355" s="499"/>
      <c r="J355" s="499"/>
      <c r="K355" s="499"/>
      <c r="L355" s="499"/>
      <c r="M355" s="499"/>
      <c r="N355" s="499"/>
      <c r="O355" s="499"/>
      <c r="P355" s="499"/>
      <c r="Q355" s="499"/>
      <c r="R355" s="499"/>
      <c r="S355" s="499"/>
      <c r="T355" s="499"/>
      <c r="U355" s="499"/>
      <c r="V355" s="499"/>
      <c r="W355" s="499"/>
      <c r="X355" s="499"/>
      <c r="Y355" s="499"/>
      <c r="Z355" s="499"/>
    </row>
    <row r="356" ht="14.25" customHeight="1">
      <c r="A356" s="499"/>
      <c r="B356" s="503"/>
      <c r="C356" s="499"/>
      <c r="D356" s="499"/>
      <c r="E356" s="507"/>
      <c r="F356" s="507"/>
      <c r="G356" s="499"/>
      <c r="H356" s="499"/>
      <c r="I356" s="499"/>
      <c r="J356" s="499"/>
      <c r="K356" s="499"/>
      <c r="L356" s="499"/>
      <c r="M356" s="499"/>
      <c r="N356" s="499"/>
      <c r="O356" s="499"/>
      <c r="P356" s="499"/>
      <c r="Q356" s="499"/>
      <c r="R356" s="499"/>
      <c r="S356" s="499"/>
      <c r="T356" s="499"/>
      <c r="U356" s="499"/>
      <c r="V356" s="499"/>
      <c r="W356" s="499"/>
      <c r="X356" s="499"/>
      <c r="Y356" s="499"/>
      <c r="Z356" s="499"/>
    </row>
    <row r="357" ht="14.25" customHeight="1">
      <c r="A357" s="499"/>
      <c r="B357" s="503"/>
      <c r="C357" s="499"/>
      <c r="D357" s="499"/>
      <c r="E357" s="507"/>
      <c r="F357" s="507"/>
      <c r="G357" s="499"/>
      <c r="H357" s="499"/>
      <c r="I357" s="499"/>
      <c r="J357" s="499"/>
      <c r="K357" s="499"/>
      <c r="L357" s="499"/>
      <c r="M357" s="499"/>
      <c r="N357" s="499"/>
      <c r="O357" s="499"/>
      <c r="P357" s="499"/>
      <c r="Q357" s="499"/>
      <c r="R357" s="499"/>
      <c r="S357" s="499"/>
      <c r="T357" s="499"/>
      <c r="U357" s="499"/>
      <c r="V357" s="499"/>
      <c r="W357" s="499"/>
      <c r="X357" s="499"/>
      <c r="Y357" s="499"/>
      <c r="Z357" s="499"/>
    </row>
    <row r="358" ht="14.25" customHeight="1">
      <c r="A358" s="499"/>
      <c r="B358" s="503"/>
      <c r="C358" s="499"/>
      <c r="D358" s="499"/>
      <c r="E358" s="507"/>
      <c r="F358" s="507"/>
      <c r="G358" s="499"/>
      <c r="H358" s="499"/>
      <c r="I358" s="499"/>
      <c r="J358" s="499"/>
      <c r="K358" s="499"/>
      <c r="L358" s="499"/>
      <c r="M358" s="499"/>
      <c r="N358" s="499"/>
      <c r="O358" s="499"/>
      <c r="P358" s="499"/>
      <c r="Q358" s="499"/>
      <c r="R358" s="499"/>
      <c r="S358" s="499"/>
      <c r="T358" s="499"/>
      <c r="U358" s="499"/>
      <c r="V358" s="499"/>
      <c r="W358" s="499"/>
      <c r="X358" s="499"/>
      <c r="Y358" s="499"/>
      <c r="Z358" s="499"/>
    </row>
    <row r="359" ht="14.25" customHeight="1">
      <c r="A359" s="499"/>
      <c r="B359" s="503"/>
      <c r="C359" s="499"/>
      <c r="D359" s="499"/>
      <c r="E359" s="507"/>
      <c r="F359" s="507"/>
      <c r="G359" s="499"/>
      <c r="H359" s="499"/>
      <c r="I359" s="499"/>
      <c r="J359" s="499"/>
      <c r="K359" s="499"/>
      <c r="L359" s="499"/>
      <c r="M359" s="499"/>
      <c r="N359" s="499"/>
      <c r="O359" s="499"/>
      <c r="P359" s="499"/>
      <c r="Q359" s="499"/>
      <c r="R359" s="499"/>
      <c r="S359" s="499"/>
      <c r="T359" s="499"/>
      <c r="U359" s="499"/>
      <c r="V359" s="499"/>
      <c r="W359" s="499"/>
      <c r="X359" s="499"/>
      <c r="Y359" s="499"/>
      <c r="Z359" s="499"/>
    </row>
    <row r="360" ht="14.25" customHeight="1">
      <c r="A360" s="499"/>
      <c r="B360" s="503"/>
      <c r="C360" s="499"/>
      <c r="D360" s="499"/>
      <c r="E360" s="507"/>
      <c r="F360" s="507"/>
      <c r="G360" s="499"/>
      <c r="H360" s="499"/>
      <c r="I360" s="499"/>
      <c r="J360" s="499"/>
      <c r="K360" s="499"/>
      <c r="L360" s="499"/>
      <c r="M360" s="499"/>
      <c r="N360" s="499"/>
      <c r="O360" s="499"/>
      <c r="P360" s="499"/>
      <c r="Q360" s="499"/>
      <c r="R360" s="499"/>
      <c r="S360" s="499"/>
      <c r="T360" s="499"/>
      <c r="U360" s="499"/>
      <c r="V360" s="499"/>
      <c r="W360" s="499"/>
      <c r="X360" s="499"/>
      <c r="Y360" s="499"/>
      <c r="Z360" s="499"/>
    </row>
    <row r="361" ht="14.25" customHeight="1">
      <c r="A361" s="499"/>
      <c r="B361" s="503"/>
      <c r="C361" s="499"/>
      <c r="D361" s="499"/>
      <c r="E361" s="507"/>
      <c r="F361" s="507"/>
      <c r="G361" s="499"/>
      <c r="H361" s="499"/>
      <c r="I361" s="499"/>
      <c r="J361" s="499"/>
      <c r="K361" s="499"/>
      <c r="L361" s="499"/>
      <c r="M361" s="499"/>
      <c r="N361" s="499"/>
      <c r="O361" s="499"/>
      <c r="P361" s="499"/>
      <c r="Q361" s="499"/>
      <c r="R361" s="499"/>
      <c r="S361" s="499"/>
      <c r="T361" s="499"/>
      <c r="U361" s="499"/>
      <c r="V361" s="499"/>
      <c r="W361" s="499"/>
      <c r="X361" s="499"/>
      <c r="Y361" s="499"/>
      <c r="Z361" s="499"/>
    </row>
    <row r="362" ht="14.25" customHeight="1">
      <c r="A362" s="499"/>
      <c r="B362" s="503"/>
      <c r="C362" s="499"/>
      <c r="D362" s="499"/>
      <c r="E362" s="507"/>
      <c r="F362" s="507"/>
      <c r="G362" s="499"/>
      <c r="H362" s="499"/>
      <c r="I362" s="499"/>
      <c r="J362" s="499"/>
      <c r="K362" s="499"/>
      <c r="L362" s="499"/>
      <c r="M362" s="499"/>
      <c r="N362" s="499"/>
      <c r="O362" s="499"/>
      <c r="P362" s="499"/>
      <c r="Q362" s="499"/>
      <c r="R362" s="499"/>
      <c r="S362" s="499"/>
      <c r="T362" s="499"/>
      <c r="U362" s="499"/>
      <c r="V362" s="499"/>
      <c r="W362" s="499"/>
      <c r="X362" s="499"/>
      <c r="Y362" s="499"/>
      <c r="Z362" s="499"/>
    </row>
    <row r="363" ht="14.25" customHeight="1">
      <c r="A363" s="499"/>
      <c r="B363" s="503"/>
      <c r="C363" s="499"/>
      <c r="D363" s="499"/>
      <c r="E363" s="507"/>
      <c r="F363" s="507"/>
      <c r="G363" s="499"/>
      <c r="H363" s="499"/>
      <c r="I363" s="499"/>
      <c r="J363" s="499"/>
      <c r="K363" s="499"/>
      <c r="L363" s="499"/>
      <c r="M363" s="499"/>
      <c r="N363" s="499"/>
      <c r="O363" s="499"/>
      <c r="P363" s="499"/>
      <c r="Q363" s="499"/>
      <c r="R363" s="499"/>
      <c r="S363" s="499"/>
      <c r="T363" s="499"/>
      <c r="U363" s="499"/>
      <c r="V363" s="499"/>
      <c r="W363" s="499"/>
      <c r="X363" s="499"/>
      <c r="Y363" s="499"/>
      <c r="Z363" s="499"/>
    </row>
    <row r="364" ht="14.25" customHeight="1">
      <c r="A364" s="499"/>
      <c r="B364" s="503"/>
      <c r="C364" s="499"/>
      <c r="D364" s="499"/>
      <c r="E364" s="507"/>
      <c r="F364" s="507"/>
      <c r="G364" s="499"/>
      <c r="H364" s="499"/>
      <c r="I364" s="499"/>
      <c r="J364" s="499"/>
      <c r="K364" s="499"/>
      <c r="L364" s="499"/>
      <c r="M364" s="499"/>
      <c r="N364" s="499"/>
      <c r="O364" s="499"/>
      <c r="P364" s="499"/>
      <c r="Q364" s="499"/>
      <c r="R364" s="499"/>
      <c r="S364" s="499"/>
      <c r="T364" s="499"/>
      <c r="U364" s="499"/>
      <c r="V364" s="499"/>
      <c r="W364" s="499"/>
      <c r="X364" s="499"/>
      <c r="Y364" s="499"/>
      <c r="Z364" s="499"/>
    </row>
    <row r="365" ht="14.25" customHeight="1">
      <c r="A365" s="499"/>
      <c r="B365" s="503"/>
      <c r="C365" s="499"/>
      <c r="D365" s="499"/>
      <c r="E365" s="507"/>
      <c r="F365" s="507"/>
      <c r="G365" s="499"/>
      <c r="H365" s="499"/>
      <c r="I365" s="499"/>
      <c r="J365" s="499"/>
      <c r="K365" s="499"/>
      <c r="L365" s="499"/>
      <c r="M365" s="499"/>
      <c r="N365" s="499"/>
      <c r="O365" s="499"/>
      <c r="P365" s="499"/>
      <c r="Q365" s="499"/>
      <c r="R365" s="499"/>
      <c r="S365" s="499"/>
      <c r="T365" s="499"/>
      <c r="U365" s="499"/>
      <c r="V365" s="499"/>
      <c r="W365" s="499"/>
      <c r="X365" s="499"/>
      <c r="Y365" s="499"/>
      <c r="Z365" s="499"/>
    </row>
    <row r="366" ht="14.25" customHeight="1">
      <c r="A366" s="499"/>
      <c r="B366" s="503"/>
      <c r="C366" s="499"/>
      <c r="D366" s="499"/>
      <c r="E366" s="507"/>
      <c r="F366" s="507"/>
      <c r="G366" s="499"/>
      <c r="H366" s="499"/>
      <c r="I366" s="499"/>
      <c r="J366" s="499"/>
      <c r="K366" s="499"/>
      <c r="L366" s="499"/>
      <c r="M366" s="499"/>
      <c r="N366" s="499"/>
      <c r="O366" s="499"/>
      <c r="P366" s="499"/>
      <c r="Q366" s="499"/>
      <c r="R366" s="499"/>
      <c r="S366" s="499"/>
      <c r="T366" s="499"/>
      <c r="U366" s="499"/>
      <c r="V366" s="499"/>
      <c r="W366" s="499"/>
      <c r="X366" s="499"/>
      <c r="Y366" s="499"/>
      <c r="Z366" s="499"/>
    </row>
    <row r="367" ht="14.25" customHeight="1">
      <c r="A367" s="499"/>
      <c r="B367" s="503"/>
      <c r="C367" s="499"/>
      <c r="D367" s="499"/>
      <c r="E367" s="507"/>
      <c r="F367" s="507"/>
      <c r="G367" s="499"/>
      <c r="H367" s="499"/>
      <c r="I367" s="499"/>
      <c r="J367" s="499"/>
      <c r="K367" s="499"/>
      <c r="L367" s="499"/>
      <c r="M367" s="499"/>
      <c r="N367" s="499"/>
      <c r="O367" s="499"/>
      <c r="P367" s="499"/>
      <c r="Q367" s="499"/>
      <c r="R367" s="499"/>
      <c r="S367" s="499"/>
      <c r="T367" s="499"/>
      <c r="U367" s="499"/>
      <c r="V367" s="499"/>
      <c r="W367" s="499"/>
      <c r="X367" s="499"/>
      <c r="Y367" s="499"/>
      <c r="Z367" s="499"/>
    </row>
    <row r="368" ht="14.25" customHeight="1">
      <c r="A368" s="499"/>
      <c r="B368" s="503"/>
      <c r="C368" s="499"/>
      <c r="D368" s="499"/>
      <c r="E368" s="507"/>
      <c r="F368" s="507"/>
      <c r="G368" s="499"/>
      <c r="H368" s="499"/>
      <c r="I368" s="499"/>
      <c r="J368" s="499"/>
      <c r="K368" s="499"/>
      <c r="L368" s="499"/>
      <c r="M368" s="499"/>
      <c r="N368" s="499"/>
      <c r="O368" s="499"/>
      <c r="P368" s="499"/>
      <c r="Q368" s="499"/>
      <c r="R368" s="499"/>
      <c r="S368" s="499"/>
      <c r="T368" s="499"/>
      <c r="U368" s="499"/>
      <c r="V368" s="499"/>
      <c r="W368" s="499"/>
      <c r="X368" s="499"/>
      <c r="Y368" s="499"/>
      <c r="Z368" s="499"/>
    </row>
    <row r="369" ht="14.25" customHeight="1">
      <c r="A369" s="499"/>
      <c r="B369" s="503"/>
      <c r="C369" s="499"/>
      <c r="D369" s="499"/>
      <c r="E369" s="507"/>
      <c r="F369" s="507"/>
      <c r="G369" s="499"/>
      <c r="H369" s="499"/>
      <c r="I369" s="499"/>
      <c r="J369" s="499"/>
      <c r="K369" s="499"/>
      <c r="L369" s="499"/>
      <c r="M369" s="499"/>
      <c r="N369" s="499"/>
      <c r="O369" s="499"/>
      <c r="P369" s="499"/>
      <c r="Q369" s="499"/>
      <c r="R369" s="499"/>
      <c r="S369" s="499"/>
      <c r="T369" s="499"/>
      <c r="U369" s="499"/>
      <c r="V369" s="499"/>
      <c r="W369" s="499"/>
      <c r="X369" s="499"/>
      <c r="Y369" s="499"/>
      <c r="Z369" s="499"/>
    </row>
    <row r="370" ht="14.25" customHeight="1">
      <c r="A370" s="499"/>
      <c r="B370" s="503"/>
      <c r="C370" s="499"/>
      <c r="D370" s="499"/>
      <c r="E370" s="507"/>
      <c r="F370" s="507"/>
      <c r="G370" s="499"/>
      <c r="H370" s="499"/>
      <c r="I370" s="499"/>
      <c r="J370" s="499"/>
      <c r="K370" s="499"/>
      <c r="L370" s="499"/>
      <c r="M370" s="499"/>
      <c r="N370" s="499"/>
      <c r="O370" s="499"/>
      <c r="P370" s="499"/>
      <c r="Q370" s="499"/>
      <c r="R370" s="499"/>
      <c r="S370" s="499"/>
      <c r="T370" s="499"/>
      <c r="U370" s="499"/>
      <c r="V370" s="499"/>
      <c r="W370" s="499"/>
      <c r="X370" s="499"/>
      <c r="Y370" s="499"/>
      <c r="Z370" s="499"/>
    </row>
    <row r="371" ht="14.25" customHeight="1">
      <c r="A371" s="499"/>
      <c r="B371" s="503"/>
      <c r="C371" s="499"/>
      <c r="D371" s="499"/>
      <c r="E371" s="507"/>
      <c r="F371" s="507"/>
      <c r="G371" s="499"/>
      <c r="H371" s="499"/>
      <c r="I371" s="499"/>
      <c r="J371" s="499"/>
      <c r="K371" s="499"/>
      <c r="L371" s="499"/>
      <c r="M371" s="499"/>
      <c r="N371" s="499"/>
      <c r="O371" s="499"/>
      <c r="P371" s="499"/>
      <c r="Q371" s="499"/>
      <c r="R371" s="499"/>
      <c r="S371" s="499"/>
      <c r="T371" s="499"/>
      <c r="U371" s="499"/>
      <c r="V371" s="499"/>
      <c r="W371" s="499"/>
      <c r="X371" s="499"/>
      <c r="Y371" s="499"/>
      <c r="Z371" s="499"/>
    </row>
    <row r="372" ht="14.25" customHeight="1">
      <c r="A372" s="499"/>
      <c r="B372" s="503"/>
      <c r="C372" s="499"/>
      <c r="D372" s="499"/>
      <c r="E372" s="507"/>
      <c r="F372" s="507"/>
      <c r="G372" s="499"/>
      <c r="H372" s="499"/>
      <c r="I372" s="499"/>
      <c r="J372" s="499"/>
      <c r="K372" s="499"/>
      <c r="L372" s="499"/>
      <c r="M372" s="499"/>
      <c r="N372" s="499"/>
      <c r="O372" s="499"/>
      <c r="P372" s="499"/>
      <c r="Q372" s="499"/>
      <c r="R372" s="499"/>
      <c r="S372" s="499"/>
      <c r="T372" s="499"/>
      <c r="U372" s="499"/>
      <c r="V372" s="499"/>
      <c r="W372" s="499"/>
      <c r="X372" s="499"/>
      <c r="Y372" s="499"/>
      <c r="Z372" s="499"/>
    </row>
    <row r="373" ht="14.25" customHeight="1">
      <c r="A373" s="499"/>
      <c r="B373" s="503"/>
      <c r="C373" s="499"/>
      <c r="D373" s="499"/>
      <c r="E373" s="507"/>
      <c r="F373" s="507"/>
      <c r="G373" s="499"/>
      <c r="H373" s="499"/>
      <c r="I373" s="499"/>
      <c r="J373" s="499"/>
      <c r="K373" s="499"/>
      <c r="L373" s="499"/>
      <c r="M373" s="499"/>
      <c r="N373" s="499"/>
      <c r="O373" s="499"/>
      <c r="P373" s="499"/>
      <c r="Q373" s="499"/>
      <c r="R373" s="499"/>
      <c r="S373" s="499"/>
      <c r="T373" s="499"/>
      <c r="U373" s="499"/>
      <c r="V373" s="499"/>
      <c r="W373" s="499"/>
      <c r="X373" s="499"/>
      <c r="Y373" s="499"/>
      <c r="Z373" s="499"/>
    </row>
    <row r="374" ht="14.25" customHeight="1">
      <c r="A374" s="499"/>
      <c r="B374" s="503"/>
      <c r="C374" s="499"/>
      <c r="D374" s="499"/>
      <c r="E374" s="507"/>
      <c r="F374" s="507"/>
      <c r="G374" s="499"/>
      <c r="H374" s="499"/>
      <c r="I374" s="499"/>
      <c r="J374" s="499"/>
      <c r="K374" s="499"/>
      <c r="L374" s="499"/>
      <c r="M374" s="499"/>
      <c r="N374" s="499"/>
      <c r="O374" s="499"/>
      <c r="P374" s="499"/>
      <c r="Q374" s="499"/>
      <c r="R374" s="499"/>
      <c r="S374" s="499"/>
      <c r="T374" s="499"/>
      <c r="U374" s="499"/>
      <c r="V374" s="499"/>
      <c r="W374" s="499"/>
      <c r="X374" s="499"/>
      <c r="Y374" s="499"/>
      <c r="Z374" s="499"/>
    </row>
    <row r="375" ht="14.25" customHeight="1">
      <c r="A375" s="499"/>
      <c r="B375" s="503"/>
      <c r="C375" s="499"/>
      <c r="D375" s="499"/>
      <c r="E375" s="507"/>
      <c r="F375" s="507"/>
      <c r="G375" s="499"/>
      <c r="H375" s="499"/>
      <c r="I375" s="499"/>
      <c r="J375" s="499"/>
      <c r="K375" s="499"/>
      <c r="L375" s="499"/>
      <c r="M375" s="499"/>
      <c r="N375" s="499"/>
      <c r="O375" s="499"/>
      <c r="P375" s="499"/>
      <c r="Q375" s="499"/>
      <c r="R375" s="499"/>
      <c r="S375" s="499"/>
      <c r="T375" s="499"/>
      <c r="U375" s="499"/>
      <c r="V375" s="499"/>
      <c r="W375" s="499"/>
      <c r="X375" s="499"/>
      <c r="Y375" s="499"/>
      <c r="Z375" s="499"/>
    </row>
    <row r="376" ht="14.25" customHeight="1">
      <c r="A376" s="499"/>
      <c r="B376" s="503"/>
      <c r="C376" s="499"/>
      <c r="D376" s="499"/>
      <c r="E376" s="507"/>
      <c r="F376" s="507"/>
      <c r="G376" s="499"/>
      <c r="H376" s="499"/>
      <c r="I376" s="499"/>
      <c r="J376" s="499"/>
      <c r="K376" s="499"/>
      <c r="L376" s="499"/>
      <c r="M376" s="499"/>
      <c r="N376" s="499"/>
      <c r="O376" s="499"/>
      <c r="P376" s="499"/>
      <c r="Q376" s="499"/>
      <c r="R376" s="499"/>
      <c r="S376" s="499"/>
      <c r="T376" s="499"/>
      <c r="U376" s="499"/>
      <c r="V376" s="499"/>
      <c r="W376" s="499"/>
      <c r="X376" s="499"/>
      <c r="Y376" s="499"/>
      <c r="Z376" s="499"/>
    </row>
    <row r="377" ht="14.25" customHeight="1">
      <c r="A377" s="499"/>
      <c r="B377" s="503"/>
      <c r="C377" s="499"/>
      <c r="D377" s="499"/>
      <c r="E377" s="507"/>
      <c r="F377" s="507"/>
      <c r="G377" s="499"/>
      <c r="H377" s="499"/>
      <c r="I377" s="499"/>
      <c r="J377" s="499"/>
      <c r="K377" s="499"/>
      <c r="L377" s="499"/>
      <c r="M377" s="499"/>
      <c r="N377" s="499"/>
      <c r="O377" s="499"/>
      <c r="P377" s="499"/>
      <c r="Q377" s="499"/>
      <c r="R377" s="499"/>
      <c r="S377" s="499"/>
      <c r="T377" s="499"/>
      <c r="U377" s="499"/>
      <c r="V377" s="499"/>
      <c r="W377" s="499"/>
      <c r="X377" s="499"/>
      <c r="Y377" s="499"/>
      <c r="Z377" s="499"/>
    </row>
    <row r="378" ht="14.25" customHeight="1">
      <c r="A378" s="499"/>
      <c r="B378" s="503"/>
      <c r="C378" s="499"/>
      <c r="D378" s="499"/>
      <c r="E378" s="507"/>
      <c r="F378" s="507"/>
      <c r="G378" s="499"/>
      <c r="H378" s="499"/>
      <c r="I378" s="499"/>
      <c r="J378" s="499"/>
      <c r="K378" s="499"/>
      <c r="L378" s="499"/>
      <c r="M378" s="499"/>
      <c r="N378" s="499"/>
      <c r="O378" s="499"/>
      <c r="P378" s="499"/>
      <c r="Q378" s="499"/>
      <c r="R378" s="499"/>
      <c r="S378" s="499"/>
      <c r="T378" s="499"/>
      <c r="U378" s="499"/>
      <c r="V378" s="499"/>
      <c r="W378" s="499"/>
      <c r="X378" s="499"/>
      <c r="Y378" s="499"/>
      <c r="Z378" s="499"/>
    </row>
    <row r="379" ht="14.25" customHeight="1">
      <c r="A379" s="499"/>
      <c r="B379" s="503"/>
      <c r="C379" s="499"/>
      <c r="D379" s="499"/>
      <c r="E379" s="507"/>
      <c r="F379" s="507"/>
      <c r="G379" s="499"/>
      <c r="H379" s="499"/>
      <c r="I379" s="499"/>
      <c r="J379" s="499"/>
      <c r="K379" s="499"/>
      <c r="L379" s="499"/>
      <c r="M379" s="499"/>
      <c r="N379" s="499"/>
      <c r="O379" s="499"/>
      <c r="P379" s="499"/>
      <c r="Q379" s="499"/>
      <c r="R379" s="499"/>
      <c r="S379" s="499"/>
      <c r="T379" s="499"/>
      <c r="U379" s="499"/>
      <c r="V379" s="499"/>
      <c r="W379" s="499"/>
      <c r="X379" s="499"/>
      <c r="Y379" s="499"/>
      <c r="Z379" s="499"/>
    </row>
    <row r="380" ht="14.25" customHeight="1">
      <c r="A380" s="499"/>
      <c r="B380" s="503"/>
      <c r="C380" s="499"/>
      <c r="D380" s="499"/>
      <c r="E380" s="507"/>
      <c r="F380" s="507"/>
      <c r="G380" s="499"/>
      <c r="H380" s="499"/>
      <c r="I380" s="499"/>
      <c r="J380" s="499"/>
      <c r="K380" s="499"/>
      <c r="L380" s="499"/>
      <c r="M380" s="499"/>
      <c r="N380" s="499"/>
      <c r="O380" s="499"/>
      <c r="P380" s="499"/>
      <c r="Q380" s="499"/>
      <c r="R380" s="499"/>
      <c r="S380" s="499"/>
      <c r="T380" s="499"/>
      <c r="U380" s="499"/>
      <c r="V380" s="499"/>
      <c r="W380" s="499"/>
      <c r="X380" s="499"/>
      <c r="Y380" s="499"/>
      <c r="Z380" s="499"/>
    </row>
    <row r="381" ht="14.25" customHeight="1">
      <c r="A381" s="499"/>
      <c r="B381" s="503"/>
      <c r="C381" s="499"/>
      <c r="D381" s="499"/>
      <c r="E381" s="507"/>
      <c r="F381" s="507"/>
      <c r="G381" s="499"/>
      <c r="H381" s="499"/>
      <c r="I381" s="499"/>
      <c r="J381" s="499"/>
      <c r="K381" s="499"/>
      <c r="L381" s="499"/>
      <c r="M381" s="499"/>
      <c r="N381" s="499"/>
      <c r="O381" s="499"/>
      <c r="P381" s="499"/>
      <c r="Q381" s="499"/>
      <c r="R381" s="499"/>
      <c r="S381" s="499"/>
      <c r="T381" s="499"/>
      <c r="U381" s="499"/>
      <c r="V381" s="499"/>
      <c r="W381" s="499"/>
      <c r="X381" s="499"/>
      <c r="Y381" s="499"/>
      <c r="Z381" s="499"/>
    </row>
    <row r="382" ht="14.25" customHeight="1">
      <c r="A382" s="499"/>
      <c r="B382" s="503"/>
      <c r="C382" s="499"/>
      <c r="D382" s="499"/>
      <c r="E382" s="507"/>
      <c r="F382" s="507"/>
      <c r="G382" s="499"/>
      <c r="H382" s="499"/>
      <c r="I382" s="499"/>
      <c r="J382" s="499"/>
      <c r="K382" s="499"/>
      <c r="L382" s="499"/>
      <c r="M382" s="499"/>
      <c r="N382" s="499"/>
      <c r="O382" s="499"/>
      <c r="P382" s="499"/>
      <c r="Q382" s="499"/>
      <c r="R382" s="499"/>
      <c r="S382" s="499"/>
      <c r="T382" s="499"/>
      <c r="U382" s="499"/>
      <c r="V382" s="499"/>
      <c r="W382" s="499"/>
      <c r="X382" s="499"/>
      <c r="Y382" s="499"/>
      <c r="Z382" s="499"/>
    </row>
    <row r="383" ht="14.25" customHeight="1">
      <c r="A383" s="499"/>
      <c r="B383" s="503"/>
      <c r="C383" s="499"/>
      <c r="D383" s="499"/>
      <c r="E383" s="507"/>
      <c r="F383" s="507"/>
      <c r="G383" s="499"/>
      <c r="H383" s="499"/>
      <c r="I383" s="499"/>
      <c r="J383" s="499"/>
      <c r="K383" s="499"/>
      <c r="L383" s="499"/>
      <c r="M383" s="499"/>
      <c r="N383" s="499"/>
      <c r="O383" s="499"/>
      <c r="P383" s="499"/>
      <c r="Q383" s="499"/>
      <c r="R383" s="499"/>
      <c r="S383" s="499"/>
      <c r="T383" s="499"/>
      <c r="U383" s="499"/>
      <c r="V383" s="499"/>
      <c r="W383" s="499"/>
      <c r="X383" s="499"/>
      <c r="Y383" s="499"/>
      <c r="Z383" s="499"/>
    </row>
    <row r="384" ht="14.25" customHeight="1">
      <c r="A384" s="499"/>
      <c r="B384" s="503"/>
      <c r="C384" s="499"/>
      <c r="D384" s="499"/>
      <c r="E384" s="507"/>
      <c r="F384" s="507"/>
      <c r="G384" s="499"/>
      <c r="H384" s="499"/>
      <c r="I384" s="499"/>
      <c r="J384" s="499"/>
      <c r="K384" s="499"/>
      <c r="L384" s="499"/>
      <c r="M384" s="499"/>
      <c r="N384" s="499"/>
      <c r="O384" s="499"/>
      <c r="P384" s="499"/>
      <c r="Q384" s="499"/>
      <c r="R384" s="499"/>
      <c r="S384" s="499"/>
      <c r="T384" s="499"/>
      <c r="U384" s="499"/>
      <c r="V384" s="499"/>
      <c r="W384" s="499"/>
      <c r="X384" s="499"/>
      <c r="Y384" s="499"/>
      <c r="Z384" s="499"/>
    </row>
    <row r="385" ht="14.25" customHeight="1">
      <c r="A385" s="499"/>
      <c r="B385" s="503"/>
      <c r="C385" s="499"/>
      <c r="D385" s="499"/>
      <c r="E385" s="507"/>
      <c r="F385" s="507"/>
      <c r="G385" s="499"/>
      <c r="H385" s="499"/>
      <c r="I385" s="499"/>
      <c r="J385" s="499"/>
      <c r="K385" s="499"/>
      <c r="L385" s="499"/>
      <c r="M385" s="499"/>
      <c r="N385" s="499"/>
      <c r="O385" s="499"/>
      <c r="P385" s="499"/>
      <c r="Q385" s="499"/>
      <c r="R385" s="499"/>
      <c r="S385" s="499"/>
      <c r="T385" s="499"/>
      <c r="U385" s="499"/>
      <c r="V385" s="499"/>
      <c r="W385" s="499"/>
      <c r="X385" s="499"/>
      <c r="Y385" s="499"/>
      <c r="Z385" s="499"/>
    </row>
    <row r="386" ht="14.25" customHeight="1">
      <c r="A386" s="499"/>
      <c r="B386" s="503"/>
      <c r="C386" s="499"/>
      <c r="D386" s="499"/>
      <c r="E386" s="507"/>
      <c r="F386" s="507"/>
      <c r="G386" s="499"/>
      <c r="H386" s="499"/>
      <c r="I386" s="499"/>
      <c r="J386" s="499"/>
      <c r="K386" s="499"/>
      <c r="L386" s="499"/>
      <c r="M386" s="499"/>
      <c r="N386" s="499"/>
      <c r="O386" s="499"/>
      <c r="P386" s="499"/>
      <c r="Q386" s="499"/>
      <c r="R386" s="499"/>
      <c r="S386" s="499"/>
      <c r="T386" s="499"/>
      <c r="U386" s="499"/>
      <c r="V386" s="499"/>
      <c r="W386" s="499"/>
      <c r="X386" s="499"/>
      <c r="Y386" s="499"/>
      <c r="Z386" s="499"/>
    </row>
    <row r="387" ht="14.25" customHeight="1">
      <c r="A387" s="499"/>
      <c r="B387" s="503"/>
      <c r="C387" s="499"/>
      <c r="D387" s="499"/>
      <c r="E387" s="507"/>
      <c r="F387" s="507"/>
      <c r="G387" s="499"/>
      <c r="H387" s="499"/>
      <c r="I387" s="499"/>
      <c r="J387" s="499"/>
      <c r="K387" s="499"/>
      <c r="L387" s="499"/>
      <c r="M387" s="499"/>
      <c r="N387" s="499"/>
      <c r="O387" s="499"/>
      <c r="P387" s="499"/>
      <c r="Q387" s="499"/>
      <c r="R387" s="499"/>
      <c r="S387" s="499"/>
      <c r="T387" s="499"/>
      <c r="U387" s="499"/>
      <c r="V387" s="499"/>
      <c r="W387" s="499"/>
      <c r="X387" s="499"/>
      <c r="Y387" s="499"/>
      <c r="Z387" s="499"/>
    </row>
    <row r="388" ht="14.25" customHeight="1">
      <c r="A388" s="499"/>
      <c r="B388" s="503"/>
      <c r="C388" s="499"/>
      <c r="D388" s="499"/>
      <c r="E388" s="507"/>
      <c r="F388" s="507"/>
      <c r="G388" s="499"/>
      <c r="H388" s="499"/>
      <c r="I388" s="499"/>
      <c r="J388" s="499"/>
      <c r="K388" s="499"/>
      <c r="L388" s="499"/>
      <c r="M388" s="499"/>
      <c r="N388" s="499"/>
      <c r="O388" s="499"/>
      <c r="P388" s="499"/>
      <c r="Q388" s="499"/>
      <c r="R388" s="499"/>
      <c r="S388" s="499"/>
      <c r="T388" s="499"/>
      <c r="U388" s="499"/>
      <c r="V388" s="499"/>
      <c r="W388" s="499"/>
      <c r="X388" s="499"/>
      <c r="Y388" s="499"/>
      <c r="Z388" s="499"/>
    </row>
    <row r="389" ht="14.25" customHeight="1">
      <c r="A389" s="499"/>
      <c r="B389" s="503"/>
      <c r="C389" s="499"/>
      <c r="D389" s="499"/>
      <c r="E389" s="507"/>
      <c r="F389" s="507"/>
      <c r="G389" s="499"/>
      <c r="H389" s="499"/>
      <c r="I389" s="499"/>
      <c r="J389" s="499"/>
      <c r="K389" s="499"/>
      <c r="L389" s="499"/>
      <c r="M389" s="499"/>
      <c r="N389" s="499"/>
      <c r="O389" s="499"/>
      <c r="P389" s="499"/>
      <c r="Q389" s="499"/>
      <c r="R389" s="499"/>
      <c r="S389" s="499"/>
      <c r="T389" s="499"/>
      <c r="U389" s="499"/>
      <c r="V389" s="499"/>
      <c r="W389" s="499"/>
      <c r="X389" s="499"/>
      <c r="Y389" s="499"/>
      <c r="Z389" s="499"/>
    </row>
    <row r="390" ht="14.25" customHeight="1">
      <c r="A390" s="499"/>
      <c r="B390" s="503"/>
      <c r="C390" s="499"/>
      <c r="D390" s="499"/>
      <c r="E390" s="507"/>
      <c r="F390" s="507"/>
      <c r="G390" s="499"/>
      <c r="H390" s="499"/>
      <c r="I390" s="499"/>
      <c r="J390" s="499"/>
      <c r="K390" s="499"/>
      <c r="L390" s="499"/>
      <c r="M390" s="499"/>
      <c r="N390" s="499"/>
      <c r="O390" s="499"/>
      <c r="P390" s="499"/>
      <c r="Q390" s="499"/>
      <c r="R390" s="499"/>
      <c r="S390" s="499"/>
      <c r="T390" s="499"/>
      <c r="U390" s="499"/>
      <c r="V390" s="499"/>
      <c r="W390" s="499"/>
      <c r="X390" s="499"/>
      <c r="Y390" s="499"/>
      <c r="Z390" s="499"/>
    </row>
    <row r="391" ht="14.25" customHeight="1">
      <c r="A391" s="499"/>
      <c r="B391" s="503"/>
      <c r="C391" s="499"/>
      <c r="D391" s="499"/>
      <c r="E391" s="507"/>
      <c r="F391" s="507"/>
      <c r="G391" s="499"/>
      <c r="H391" s="499"/>
      <c r="I391" s="499"/>
      <c r="J391" s="499"/>
      <c r="K391" s="499"/>
      <c r="L391" s="499"/>
      <c r="M391" s="499"/>
      <c r="N391" s="499"/>
      <c r="O391" s="499"/>
      <c r="P391" s="499"/>
      <c r="Q391" s="499"/>
      <c r="R391" s="499"/>
      <c r="S391" s="499"/>
      <c r="T391" s="499"/>
      <c r="U391" s="499"/>
      <c r="V391" s="499"/>
      <c r="W391" s="499"/>
      <c r="X391" s="499"/>
      <c r="Y391" s="499"/>
      <c r="Z391" s="499"/>
    </row>
    <row r="392" ht="14.25" customHeight="1">
      <c r="A392" s="499"/>
      <c r="B392" s="503"/>
      <c r="C392" s="499"/>
      <c r="D392" s="499"/>
      <c r="E392" s="507"/>
      <c r="F392" s="507"/>
      <c r="G392" s="499"/>
      <c r="H392" s="499"/>
      <c r="I392" s="499"/>
      <c r="J392" s="499"/>
      <c r="K392" s="499"/>
      <c r="L392" s="499"/>
      <c r="M392" s="499"/>
      <c r="N392" s="499"/>
      <c r="O392" s="499"/>
      <c r="P392" s="499"/>
      <c r="Q392" s="499"/>
      <c r="R392" s="499"/>
      <c r="S392" s="499"/>
      <c r="T392" s="499"/>
      <c r="U392" s="499"/>
      <c r="V392" s="499"/>
      <c r="W392" s="499"/>
      <c r="X392" s="499"/>
      <c r="Y392" s="499"/>
      <c r="Z392" s="499"/>
    </row>
    <row r="393" ht="14.25" customHeight="1">
      <c r="A393" s="499"/>
      <c r="B393" s="503"/>
      <c r="C393" s="499"/>
      <c r="D393" s="499"/>
      <c r="E393" s="507"/>
      <c r="F393" s="507"/>
      <c r="G393" s="499"/>
      <c r="H393" s="499"/>
      <c r="I393" s="499"/>
      <c r="J393" s="499"/>
      <c r="K393" s="499"/>
      <c r="L393" s="499"/>
      <c r="M393" s="499"/>
      <c r="N393" s="499"/>
      <c r="O393" s="499"/>
      <c r="P393" s="499"/>
      <c r="Q393" s="499"/>
      <c r="R393" s="499"/>
      <c r="S393" s="499"/>
      <c r="T393" s="499"/>
      <c r="U393" s="499"/>
      <c r="V393" s="499"/>
      <c r="W393" s="499"/>
      <c r="X393" s="499"/>
      <c r="Y393" s="499"/>
      <c r="Z393" s="499"/>
    </row>
    <row r="394" ht="14.25" customHeight="1">
      <c r="A394" s="499"/>
      <c r="B394" s="503"/>
      <c r="C394" s="499"/>
      <c r="D394" s="499"/>
      <c r="E394" s="507"/>
      <c r="F394" s="507"/>
      <c r="G394" s="499"/>
      <c r="H394" s="499"/>
      <c r="I394" s="499"/>
      <c r="J394" s="499"/>
      <c r="K394" s="499"/>
      <c r="L394" s="499"/>
      <c r="M394" s="499"/>
      <c r="N394" s="499"/>
      <c r="O394" s="499"/>
      <c r="P394" s="499"/>
      <c r="Q394" s="499"/>
      <c r="R394" s="499"/>
      <c r="S394" s="499"/>
      <c r="T394" s="499"/>
      <c r="U394" s="499"/>
      <c r="V394" s="499"/>
      <c r="W394" s="499"/>
      <c r="X394" s="499"/>
      <c r="Y394" s="499"/>
      <c r="Z394" s="499"/>
    </row>
    <row r="395" ht="14.25" customHeight="1">
      <c r="A395" s="499"/>
      <c r="B395" s="503"/>
      <c r="C395" s="499"/>
      <c r="D395" s="499"/>
      <c r="E395" s="507"/>
      <c r="F395" s="507"/>
      <c r="G395" s="499"/>
      <c r="H395" s="499"/>
      <c r="I395" s="499"/>
      <c r="J395" s="499"/>
      <c r="K395" s="499"/>
      <c r="L395" s="499"/>
      <c r="M395" s="499"/>
      <c r="N395" s="499"/>
      <c r="O395" s="499"/>
      <c r="P395" s="499"/>
      <c r="Q395" s="499"/>
      <c r="R395" s="499"/>
      <c r="S395" s="499"/>
      <c r="T395" s="499"/>
      <c r="U395" s="499"/>
      <c r="V395" s="499"/>
      <c r="W395" s="499"/>
      <c r="X395" s="499"/>
      <c r="Y395" s="499"/>
      <c r="Z395" s="499"/>
    </row>
    <row r="396" ht="14.25" customHeight="1">
      <c r="A396" s="499"/>
      <c r="B396" s="503"/>
      <c r="C396" s="499"/>
      <c r="D396" s="499"/>
      <c r="E396" s="507"/>
      <c r="F396" s="507"/>
      <c r="G396" s="499"/>
      <c r="H396" s="499"/>
      <c r="I396" s="499"/>
      <c r="J396" s="499"/>
      <c r="K396" s="499"/>
      <c r="L396" s="499"/>
      <c r="M396" s="499"/>
      <c r="N396" s="499"/>
      <c r="O396" s="499"/>
      <c r="P396" s="499"/>
      <c r="Q396" s="499"/>
      <c r="R396" s="499"/>
      <c r="S396" s="499"/>
      <c r="T396" s="499"/>
      <c r="U396" s="499"/>
      <c r="V396" s="499"/>
      <c r="W396" s="499"/>
      <c r="X396" s="499"/>
      <c r="Y396" s="499"/>
      <c r="Z396" s="499"/>
    </row>
    <row r="397" ht="14.25" customHeight="1">
      <c r="A397" s="499"/>
      <c r="B397" s="503"/>
      <c r="C397" s="499"/>
      <c r="D397" s="499"/>
      <c r="E397" s="507"/>
      <c r="F397" s="507"/>
      <c r="G397" s="499"/>
      <c r="H397" s="499"/>
      <c r="I397" s="499"/>
      <c r="J397" s="499"/>
      <c r="K397" s="499"/>
      <c r="L397" s="499"/>
      <c r="M397" s="499"/>
      <c r="N397" s="499"/>
      <c r="O397" s="499"/>
      <c r="P397" s="499"/>
      <c r="Q397" s="499"/>
      <c r="R397" s="499"/>
      <c r="S397" s="499"/>
      <c r="T397" s="499"/>
      <c r="U397" s="499"/>
      <c r="V397" s="499"/>
      <c r="W397" s="499"/>
      <c r="X397" s="499"/>
      <c r="Y397" s="499"/>
      <c r="Z397" s="499"/>
    </row>
    <row r="398" ht="14.25" customHeight="1">
      <c r="A398" s="499"/>
      <c r="B398" s="503"/>
      <c r="C398" s="499"/>
      <c r="D398" s="499"/>
      <c r="E398" s="507"/>
      <c r="F398" s="507"/>
      <c r="G398" s="499"/>
      <c r="H398" s="499"/>
      <c r="I398" s="499"/>
      <c r="J398" s="499"/>
      <c r="K398" s="499"/>
      <c r="L398" s="499"/>
      <c r="M398" s="499"/>
      <c r="N398" s="499"/>
      <c r="O398" s="499"/>
      <c r="P398" s="499"/>
      <c r="Q398" s="499"/>
      <c r="R398" s="499"/>
      <c r="S398" s="499"/>
      <c r="T398" s="499"/>
      <c r="U398" s="499"/>
      <c r="V398" s="499"/>
      <c r="W398" s="499"/>
      <c r="X398" s="499"/>
      <c r="Y398" s="499"/>
      <c r="Z398" s="499"/>
    </row>
    <row r="399" ht="14.25" customHeight="1">
      <c r="A399" s="499"/>
      <c r="B399" s="503"/>
      <c r="C399" s="499"/>
      <c r="D399" s="499"/>
      <c r="E399" s="507"/>
      <c r="F399" s="507"/>
      <c r="G399" s="499"/>
      <c r="H399" s="499"/>
      <c r="I399" s="499"/>
      <c r="J399" s="499"/>
      <c r="K399" s="499"/>
      <c r="L399" s="499"/>
      <c r="M399" s="499"/>
      <c r="N399" s="499"/>
      <c r="O399" s="499"/>
      <c r="P399" s="499"/>
      <c r="Q399" s="499"/>
      <c r="R399" s="499"/>
      <c r="S399" s="499"/>
      <c r="T399" s="499"/>
      <c r="U399" s="499"/>
      <c r="V399" s="499"/>
      <c r="W399" s="499"/>
      <c r="X399" s="499"/>
      <c r="Y399" s="499"/>
      <c r="Z399" s="499"/>
    </row>
    <row r="400" ht="14.25" customHeight="1">
      <c r="A400" s="499"/>
      <c r="B400" s="503"/>
      <c r="C400" s="499"/>
      <c r="D400" s="499"/>
      <c r="E400" s="507"/>
      <c r="F400" s="507"/>
      <c r="G400" s="499"/>
      <c r="H400" s="499"/>
      <c r="I400" s="499"/>
      <c r="J400" s="499"/>
      <c r="K400" s="499"/>
      <c r="L400" s="499"/>
      <c r="M400" s="499"/>
      <c r="N400" s="499"/>
      <c r="O400" s="499"/>
      <c r="P400" s="499"/>
      <c r="Q400" s="499"/>
      <c r="R400" s="499"/>
      <c r="S400" s="499"/>
      <c r="T400" s="499"/>
      <c r="U400" s="499"/>
      <c r="V400" s="499"/>
      <c r="W400" s="499"/>
      <c r="X400" s="499"/>
      <c r="Y400" s="499"/>
      <c r="Z400" s="499"/>
    </row>
    <row r="401" ht="14.25" customHeight="1">
      <c r="A401" s="499"/>
      <c r="B401" s="503"/>
      <c r="C401" s="499"/>
      <c r="D401" s="499"/>
      <c r="E401" s="507"/>
      <c r="F401" s="507"/>
      <c r="G401" s="499"/>
      <c r="H401" s="499"/>
      <c r="I401" s="499"/>
      <c r="J401" s="499"/>
      <c r="K401" s="499"/>
      <c r="L401" s="499"/>
      <c r="M401" s="499"/>
      <c r="N401" s="499"/>
      <c r="O401" s="499"/>
      <c r="P401" s="499"/>
      <c r="Q401" s="499"/>
      <c r="R401" s="499"/>
      <c r="S401" s="499"/>
      <c r="T401" s="499"/>
      <c r="U401" s="499"/>
      <c r="V401" s="499"/>
      <c r="W401" s="499"/>
      <c r="X401" s="499"/>
      <c r="Y401" s="499"/>
      <c r="Z401" s="499"/>
    </row>
    <row r="402" ht="14.25" customHeight="1">
      <c r="A402" s="499"/>
      <c r="B402" s="503"/>
      <c r="C402" s="499"/>
      <c r="D402" s="499"/>
      <c r="E402" s="507"/>
      <c r="F402" s="507"/>
      <c r="G402" s="499"/>
      <c r="H402" s="499"/>
      <c r="I402" s="499"/>
      <c r="J402" s="499"/>
      <c r="K402" s="499"/>
      <c r="L402" s="499"/>
      <c r="M402" s="499"/>
      <c r="N402" s="499"/>
      <c r="O402" s="499"/>
      <c r="P402" s="499"/>
      <c r="Q402" s="499"/>
      <c r="R402" s="499"/>
      <c r="S402" s="499"/>
      <c r="T402" s="499"/>
      <c r="U402" s="499"/>
      <c r="V402" s="499"/>
      <c r="W402" s="499"/>
      <c r="X402" s="499"/>
      <c r="Y402" s="499"/>
      <c r="Z402" s="499"/>
    </row>
    <row r="403" ht="14.25" customHeight="1">
      <c r="A403" s="499"/>
      <c r="B403" s="503"/>
      <c r="C403" s="499"/>
      <c r="D403" s="499"/>
      <c r="E403" s="507"/>
      <c r="F403" s="507"/>
      <c r="G403" s="499"/>
      <c r="H403" s="499"/>
      <c r="I403" s="499"/>
      <c r="J403" s="499"/>
      <c r="K403" s="499"/>
      <c r="L403" s="499"/>
      <c r="M403" s="499"/>
      <c r="N403" s="499"/>
      <c r="O403" s="499"/>
      <c r="P403" s="499"/>
      <c r="Q403" s="499"/>
      <c r="R403" s="499"/>
      <c r="S403" s="499"/>
      <c r="T403" s="499"/>
      <c r="U403" s="499"/>
      <c r="V403" s="499"/>
      <c r="W403" s="499"/>
      <c r="X403" s="499"/>
      <c r="Y403" s="499"/>
      <c r="Z403" s="499"/>
    </row>
    <row r="404" ht="14.25" customHeight="1">
      <c r="A404" s="499"/>
      <c r="B404" s="503"/>
      <c r="C404" s="499"/>
      <c r="D404" s="499"/>
      <c r="E404" s="507"/>
      <c r="F404" s="507"/>
      <c r="G404" s="499"/>
      <c r="H404" s="499"/>
      <c r="I404" s="499"/>
      <c r="J404" s="499"/>
      <c r="K404" s="499"/>
      <c r="L404" s="499"/>
      <c r="M404" s="499"/>
      <c r="N404" s="499"/>
      <c r="O404" s="499"/>
      <c r="P404" s="499"/>
      <c r="Q404" s="499"/>
      <c r="R404" s="499"/>
      <c r="S404" s="499"/>
      <c r="T404" s="499"/>
      <c r="U404" s="499"/>
      <c r="V404" s="499"/>
      <c r="W404" s="499"/>
      <c r="X404" s="499"/>
      <c r="Y404" s="499"/>
      <c r="Z404" s="499"/>
    </row>
    <row r="405" ht="14.25" customHeight="1">
      <c r="A405" s="499"/>
      <c r="B405" s="503"/>
      <c r="C405" s="499"/>
      <c r="D405" s="499"/>
      <c r="E405" s="507"/>
      <c r="F405" s="507"/>
      <c r="G405" s="499"/>
      <c r="H405" s="499"/>
      <c r="I405" s="499"/>
      <c r="J405" s="499"/>
      <c r="K405" s="499"/>
      <c r="L405" s="499"/>
      <c r="M405" s="499"/>
      <c r="N405" s="499"/>
      <c r="O405" s="499"/>
      <c r="P405" s="499"/>
      <c r="Q405" s="499"/>
      <c r="R405" s="499"/>
      <c r="S405" s="499"/>
      <c r="T405" s="499"/>
      <c r="U405" s="499"/>
      <c r="V405" s="499"/>
      <c r="W405" s="499"/>
      <c r="X405" s="499"/>
      <c r="Y405" s="499"/>
      <c r="Z405" s="499"/>
    </row>
    <row r="406" ht="14.25" customHeight="1">
      <c r="A406" s="499"/>
      <c r="B406" s="503"/>
      <c r="C406" s="499"/>
      <c r="D406" s="499"/>
      <c r="E406" s="507"/>
      <c r="F406" s="507"/>
      <c r="G406" s="499"/>
      <c r="H406" s="499"/>
      <c r="I406" s="499"/>
      <c r="J406" s="499"/>
      <c r="K406" s="499"/>
      <c r="L406" s="499"/>
      <c r="M406" s="499"/>
      <c r="N406" s="499"/>
      <c r="O406" s="499"/>
      <c r="P406" s="499"/>
      <c r="Q406" s="499"/>
      <c r="R406" s="499"/>
      <c r="S406" s="499"/>
      <c r="T406" s="499"/>
      <c r="U406" s="499"/>
      <c r="V406" s="499"/>
      <c r="W406" s="499"/>
      <c r="X406" s="499"/>
      <c r="Y406" s="499"/>
      <c r="Z406" s="499"/>
    </row>
    <row r="407" ht="14.25" customHeight="1">
      <c r="A407" s="499"/>
      <c r="B407" s="503"/>
      <c r="C407" s="499"/>
      <c r="D407" s="499"/>
      <c r="E407" s="507"/>
      <c r="F407" s="507"/>
      <c r="G407" s="499"/>
      <c r="H407" s="499"/>
      <c r="I407" s="499"/>
      <c r="J407" s="499"/>
      <c r="K407" s="499"/>
      <c r="L407" s="499"/>
      <c r="M407" s="499"/>
      <c r="N407" s="499"/>
      <c r="O407" s="499"/>
      <c r="P407" s="499"/>
      <c r="Q407" s="499"/>
      <c r="R407" s="499"/>
      <c r="S407" s="499"/>
      <c r="T407" s="499"/>
      <c r="U407" s="499"/>
      <c r="V407" s="499"/>
      <c r="W407" s="499"/>
      <c r="X407" s="499"/>
      <c r="Y407" s="499"/>
      <c r="Z407" s="499"/>
    </row>
    <row r="408" ht="14.25" customHeight="1">
      <c r="A408" s="499"/>
      <c r="B408" s="503"/>
      <c r="C408" s="499"/>
      <c r="D408" s="499"/>
      <c r="E408" s="507"/>
      <c r="F408" s="507"/>
      <c r="G408" s="499"/>
      <c r="H408" s="499"/>
      <c r="I408" s="499"/>
      <c r="J408" s="499"/>
      <c r="K408" s="499"/>
      <c r="L408" s="499"/>
      <c r="M408" s="499"/>
      <c r="N408" s="499"/>
      <c r="O408" s="499"/>
      <c r="P408" s="499"/>
      <c r="Q408" s="499"/>
      <c r="R408" s="499"/>
      <c r="S408" s="499"/>
      <c r="T408" s="499"/>
      <c r="U408" s="499"/>
      <c r="V408" s="499"/>
      <c r="W408" s="499"/>
      <c r="X408" s="499"/>
      <c r="Y408" s="499"/>
      <c r="Z408" s="499"/>
    </row>
    <row r="409" ht="14.25" customHeight="1">
      <c r="A409" s="499"/>
      <c r="B409" s="503"/>
      <c r="C409" s="499"/>
      <c r="D409" s="499"/>
      <c r="E409" s="507"/>
      <c r="F409" s="507"/>
      <c r="G409" s="499"/>
      <c r="H409" s="499"/>
      <c r="I409" s="499"/>
      <c r="J409" s="499"/>
      <c r="K409" s="499"/>
      <c r="L409" s="499"/>
      <c r="M409" s="499"/>
      <c r="N409" s="499"/>
      <c r="O409" s="499"/>
      <c r="P409" s="499"/>
      <c r="Q409" s="499"/>
      <c r="R409" s="499"/>
      <c r="S409" s="499"/>
      <c r="T409" s="499"/>
      <c r="U409" s="499"/>
      <c r="V409" s="499"/>
      <c r="W409" s="499"/>
      <c r="X409" s="499"/>
      <c r="Y409" s="499"/>
      <c r="Z409" s="499"/>
    </row>
    <row r="410" ht="14.25" customHeight="1">
      <c r="A410" s="499"/>
      <c r="B410" s="503"/>
      <c r="C410" s="499"/>
      <c r="D410" s="499"/>
      <c r="E410" s="507"/>
      <c r="F410" s="507"/>
      <c r="G410" s="499"/>
      <c r="H410" s="499"/>
      <c r="I410" s="499"/>
      <c r="J410" s="499"/>
      <c r="K410" s="499"/>
      <c r="L410" s="499"/>
      <c r="M410" s="499"/>
      <c r="N410" s="499"/>
      <c r="O410" s="499"/>
      <c r="P410" s="499"/>
      <c r="Q410" s="499"/>
      <c r="R410" s="499"/>
      <c r="S410" s="499"/>
      <c r="T410" s="499"/>
      <c r="U410" s="499"/>
      <c r="V410" s="499"/>
      <c r="W410" s="499"/>
      <c r="X410" s="499"/>
      <c r="Y410" s="499"/>
      <c r="Z410" s="499"/>
    </row>
    <row r="411" ht="14.25" customHeight="1">
      <c r="A411" s="499"/>
      <c r="B411" s="503"/>
      <c r="C411" s="499"/>
      <c r="D411" s="499"/>
      <c r="E411" s="507"/>
      <c r="F411" s="507"/>
      <c r="G411" s="499"/>
      <c r="H411" s="499"/>
      <c r="I411" s="499"/>
      <c r="J411" s="499"/>
      <c r="K411" s="499"/>
      <c r="L411" s="499"/>
      <c r="M411" s="499"/>
      <c r="N411" s="499"/>
      <c r="O411" s="499"/>
      <c r="P411" s="499"/>
      <c r="Q411" s="499"/>
      <c r="R411" s="499"/>
      <c r="S411" s="499"/>
      <c r="T411" s="499"/>
      <c r="U411" s="499"/>
      <c r="V411" s="499"/>
      <c r="W411" s="499"/>
      <c r="X411" s="499"/>
      <c r="Y411" s="499"/>
      <c r="Z411" s="499"/>
    </row>
    <row r="412" ht="14.25" customHeight="1">
      <c r="A412" s="499"/>
      <c r="B412" s="503"/>
      <c r="C412" s="499"/>
      <c r="D412" s="499"/>
      <c r="E412" s="507"/>
      <c r="F412" s="507"/>
      <c r="G412" s="499"/>
      <c r="H412" s="499"/>
      <c r="I412" s="499"/>
      <c r="J412" s="499"/>
      <c r="K412" s="499"/>
      <c r="L412" s="499"/>
      <c r="M412" s="499"/>
      <c r="N412" s="499"/>
      <c r="O412" s="499"/>
      <c r="P412" s="499"/>
      <c r="Q412" s="499"/>
      <c r="R412" s="499"/>
      <c r="S412" s="499"/>
      <c r="T412" s="499"/>
      <c r="U412" s="499"/>
      <c r="V412" s="499"/>
      <c r="W412" s="499"/>
      <c r="X412" s="499"/>
      <c r="Y412" s="499"/>
      <c r="Z412" s="499"/>
    </row>
    <row r="413" ht="14.25" customHeight="1">
      <c r="A413" s="499"/>
      <c r="B413" s="503"/>
      <c r="C413" s="499"/>
      <c r="D413" s="499"/>
      <c r="E413" s="507"/>
      <c r="F413" s="507"/>
      <c r="G413" s="499"/>
      <c r="H413" s="499"/>
      <c r="I413" s="499"/>
      <c r="J413" s="499"/>
      <c r="K413" s="499"/>
      <c r="L413" s="499"/>
      <c r="M413" s="499"/>
      <c r="N413" s="499"/>
      <c r="O413" s="499"/>
      <c r="P413" s="499"/>
      <c r="Q413" s="499"/>
      <c r="R413" s="499"/>
      <c r="S413" s="499"/>
      <c r="T413" s="499"/>
      <c r="U413" s="499"/>
      <c r="V413" s="499"/>
      <c r="W413" s="499"/>
      <c r="X413" s="499"/>
      <c r="Y413" s="499"/>
      <c r="Z413" s="499"/>
    </row>
    <row r="414" ht="14.25" customHeight="1">
      <c r="A414" s="499"/>
      <c r="B414" s="503"/>
      <c r="C414" s="499"/>
      <c r="D414" s="499"/>
      <c r="E414" s="507"/>
      <c r="F414" s="507"/>
      <c r="G414" s="499"/>
      <c r="H414" s="499"/>
      <c r="I414" s="499"/>
      <c r="J414" s="499"/>
      <c r="K414" s="499"/>
      <c r="L414" s="499"/>
      <c r="M414" s="499"/>
      <c r="N414" s="499"/>
      <c r="O414" s="499"/>
      <c r="P414" s="499"/>
      <c r="Q414" s="499"/>
      <c r="R414" s="499"/>
      <c r="S414" s="499"/>
      <c r="T414" s="499"/>
      <c r="U414" s="499"/>
      <c r="V414" s="499"/>
      <c r="W414" s="499"/>
      <c r="X414" s="499"/>
      <c r="Y414" s="499"/>
      <c r="Z414" s="499"/>
    </row>
    <row r="415" ht="14.25" customHeight="1">
      <c r="A415" s="499"/>
      <c r="B415" s="503"/>
      <c r="C415" s="499"/>
      <c r="D415" s="499"/>
      <c r="E415" s="507"/>
      <c r="F415" s="507"/>
      <c r="G415" s="499"/>
      <c r="H415" s="499"/>
      <c r="I415" s="499"/>
      <c r="J415" s="499"/>
      <c r="K415" s="499"/>
      <c r="L415" s="499"/>
      <c r="M415" s="499"/>
      <c r="N415" s="499"/>
      <c r="O415" s="499"/>
      <c r="P415" s="499"/>
      <c r="Q415" s="499"/>
      <c r="R415" s="499"/>
      <c r="S415" s="499"/>
      <c r="T415" s="499"/>
      <c r="U415" s="499"/>
      <c r="V415" s="499"/>
      <c r="W415" s="499"/>
      <c r="X415" s="499"/>
      <c r="Y415" s="499"/>
      <c r="Z415" s="499"/>
    </row>
    <row r="416" ht="14.25" customHeight="1">
      <c r="A416" s="499"/>
      <c r="B416" s="503"/>
      <c r="C416" s="499"/>
      <c r="D416" s="499"/>
      <c r="E416" s="507"/>
      <c r="F416" s="507"/>
      <c r="G416" s="499"/>
      <c r="H416" s="499"/>
      <c r="I416" s="499"/>
      <c r="J416" s="499"/>
      <c r="K416" s="499"/>
      <c r="L416" s="499"/>
      <c r="M416" s="499"/>
      <c r="N416" s="499"/>
      <c r="O416" s="499"/>
      <c r="P416" s="499"/>
      <c r="Q416" s="499"/>
      <c r="R416" s="499"/>
      <c r="S416" s="499"/>
      <c r="T416" s="499"/>
      <c r="U416" s="499"/>
      <c r="V416" s="499"/>
      <c r="W416" s="499"/>
      <c r="X416" s="499"/>
      <c r="Y416" s="499"/>
      <c r="Z416" s="499"/>
    </row>
    <row r="417" ht="14.25" customHeight="1">
      <c r="A417" s="499"/>
      <c r="B417" s="503"/>
      <c r="C417" s="499"/>
      <c r="D417" s="499"/>
      <c r="E417" s="507"/>
      <c r="F417" s="507"/>
      <c r="G417" s="499"/>
      <c r="H417" s="499"/>
      <c r="I417" s="499"/>
      <c r="J417" s="499"/>
      <c r="K417" s="499"/>
      <c r="L417" s="499"/>
      <c r="M417" s="499"/>
      <c r="N417" s="499"/>
      <c r="O417" s="499"/>
      <c r="P417" s="499"/>
      <c r="Q417" s="499"/>
      <c r="R417" s="499"/>
      <c r="S417" s="499"/>
      <c r="T417" s="499"/>
      <c r="U417" s="499"/>
      <c r="V417" s="499"/>
      <c r="W417" s="499"/>
      <c r="X417" s="499"/>
      <c r="Y417" s="499"/>
      <c r="Z417" s="499"/>
    </row>
    <row r="418" ht="14.25" customHeight="1">
      <c r="A418" s="499"/>
      <c r="B418" s="503"/>
      <c r="C418" s="499"/>
      <c r="D418" s="499"/>
      <c r="E418" s="507"/>
      <c r="F418" s="507"/>
      <c r="G418" s="499"/>
      <c r="H418" s="499"/>
      <c r="I418" s="499"/>
      <c r="J418" s="499"/>
      <c r="K418" s="499"/>
      <c r="L418" s="499"/>
      <c r="M418" s="499"/>
      <c r="N418" s="499"/>
      <c r="O418" s="499"/>
      <c r="P418" s="499"/>
      <c r="Q418" s="499"/>
      <c r="R418" s="499"/>
      <c r="S418" s="499"/>
      <c r="T418" s="499"/>
      <c r="U418" s="499"/>
      <c r="V418" s="499"/>
      <c r="W418" s="499"/>
      <c r="X418" s="499"/>
      <c r="Y418" s="499"/>
      <c r="Z418" s="499"/>
    </row>
    <row r="419" ht="14.25" customHeight="1">
      <c r="A419" s="499"/>
      <c r="B419" s="503"/>
      <c r="C419" s="499"/>
      <c r="D419" s="499"/>
      <c r="E419" s="507"/>
      <c r="F419" s="507"/>
      <c r="G419" s="499"/>
      <c r="H419" s="499"/>
      <c r="I419" s="499"/>
      <c r="J419" s="499"/>
      <c r="K419" s="499"/>
      <c r="L419" s="499"/>
      <c r="M419" s="499"/>
      <c r="N419" s="499"/>
      <c r="O419" s="499"/>
      <c r="P419" s="499"/>
      <c r="Q419" s="499"/>
      <c r="R419" s="499"/>
      <c r="S419" s="499"/>
      <c r="T419" s="499"/>
      <c r="U419" s="499"/>
      <c r="V419" s="499"/>
      <c r="W419" s="499"/>
      <c r="X419" s="499"/>
      <c r="Y419" s="499"/>
      <c r="Z419" s="499"/>
    </row>
    <row r="420" ht="14.25" customHeight="1">
      <c r="A420" s="499"/>
      <c r="B420" s="503"/>
      <c r="C420" s="499"/>
      <c r="D420" s="499"/>
      <c r="E420" s="507"/>
      <c r="F420" s="507"/>
      <c r="G420" s="499"/>
      <c r="H420" s="499"/>
      <c r="I420" s="499"/>
      <c r="J420" s="499"/>
      <c r="K420" s="499"/>
      <c r="L420" s="499"/>
      <c r="M420" s="499"/>
      <c r="N420" s="499"/>
      <c r="O420" s="499"/>
      <c r="P420" s="499"/>
      <c r="Q420" s="499"/>
      <c r="R420" s="499"/>
      <c r="S420" s="499"/>
      <c r="T420" s="499"/>
      <c r="U420" s="499"/>
      <c r="V420" s="499"/>
      <c r="W420" s="499"/>
      <c r="X420" s="499"/>
      <c r="Y420" s="499"/>
      <c r="Z420" s="499"/>
    </row>
    <row r="421" ht="14.25" customHeight="1">
      <c r="A421" s="499"/>
      <c r="B421" s="503"/>
      <c r="C421" s="499"/>
      <c r="D421" s="499"/>
      <c r="E421" s="507"/>
      <c r="F421" s="507"/>
      <c r="G421" s="499"/>
      <c r="H421" s="499"/>
      <c r="I421" s="499"/>
      <c r="J421" s="499"/>
      <c r="K421" s="499"/>
      <c r="L421" s="499"/>
      <c r="M421" s="499"/>
      <c r="N421" s="499"/>
      <c r="O421" s="499"/>
      <c r="P421" s="499"/>
      <c r="Q421" s="499"/>
      <c r="R421" s="499"/>
      <c r="S421" s="499"/>
      <c r="T421" s="499"/>
      <c r="U421" s="499"/>
      <c r="V421" s="499"/>
      <c r="W421" s="499"/>
      <c r="X421" s="499"/>
      <c r="Y421" s="499"/>
      <c r="Z421" s="499"/>
    </row>
    <row r="422" ht="14.25" customHeight="1">
      <c r="A422" s="499"/>
      <c r="B422" s="503"/>
      <c r="C422" s="499"/>
      <c r="D422" s="499"/>
      <c r="E422" s="507"/>
      <c r="F422" s="507"/>
      <c r="G422" s="499"/>
      <c r="H422" s="499"/>
      <c r="I422" s="499"/>
      <c r="J422" s="499"/>
      <c r="K422" s="499"/>
      <c r="L422" s="499"/>
      <c r="M422" s="499"/>
      <c r="N422" s="499"/>
      <c r="O422" s="499"/>
      <c r="P422" s="499"/>
      <c r="Q422" s="499"/>
      <c r="R422" s="499"/>
      <c r="S422" s="499"/>
      <c r="T422" s="499"/>
      <c r="U422" s="499"/>
      <c r="V422" s="499"/>
      <c r="W422" s="499"/>
      <c r="X422" s="499"/>
      <c r="Y422" s="499"/>
      <c r="Z422" s="499"/>
    </row>
    <row r="423" ht="14.25" customHeight="1">
      <c r="A423" s="499"/>
      <c r="B423" s="503"/>
      <c r="C423" s="499"/>
      <c r="D423" s="499"/>
      <c r="E423" s="507"/>
      <c r="F423" s="507"/>
      <c r="G423" s="499"/>
      <c r="H423" s="499"/>
      <c r="I423" s="499"/>
      <c r="J423" s="499"/>
      <c r="K423" s="499"/>
      <c r="L423" s="499"/>
      <c r="M423" s="499"/>
      <c r="N423" s="499"/>
      <c r="O423" s="499"/>
      <c r="P423" s="499"/>
      <c r="Q423" s="499"/>
      <c r="R423" s="499"/>
      <c r="S423" s="499"/>
      <c r="T423" s="499"/>
      <c r="U423" s="499"/>
      <c r="V423" s="499"/>
      <c r="W423" s="499"/>
      <c r="X423" s="499"/>
      <c r="Y423" s="499"/>
      <c r="Z423" s="499"/>
    </row>
    <row r="424" ht="14.25" customHeight="1">
      <c r="A424" s="499"/>
      <c r="B424" s="503"/>
      <c r="C424" s="499"/>
      <c r="D424" s="499"/>
      <c r="E424" s="507"/>
      <c r="F424" s="507"/>
      <c r="G424" s="499"/>
      <c r="H424" s="499"/>
      <c r="I424" s="499"/>
      <c r="J424" s="499"/>
      <c r="K424" s="499"/>
      <c r="L424" s="499"/>
      <c r="M424" s="499"/>
      <c r="N424" s="499"/>
      <c r="O424" s="499"/>
      <c r="P424" s="499"/>
      <c r="Q424" s="499"/>
      <c r="R424" s="499"/>
      <c r="S424" s="499"/>
      <c r="T424" s="499"/>
      <c r="U424" s="499"/>
      <c r="V424" s="499"/>
      <c r="W424" s="499"/>
      <c r="X424" s="499"/>
      <c r="Y424" s="499"/>
      <c r="Z424" s="499"/>
    </row>
    <row r="425" ht="14.25" customHeight="1">
      <c r="A425" s="499"/>
      <c r="B425" s="503"/>
      <c r="C425" s="499"/>
      <c r="D425" s="499"/>
      <c r="E425" s="507"/>
      <c r="F425" s="507"/>
      <c r="G425" s="499"/>
      <c r="H425" s="499"/>
      <c r="I425" s="499"/>
      <c r="J425" s="499"/>
      <c r="K425" s="499"/>
      <c r="L425" s="499"/>
      <c r="M425" s="499"/>
      <c r="N425" s="499"/>
      <c r="O425" s="499"/>
      <c r="P425" s="499"/>
      <c r="Q425" s="499"/>
      <c r="R425" s="499"/>
      <c r="S425" s="499"/>
      <c r="T425" s="499"/>
      <c r="U425" s="499"/>
      <c r="V425" s="499"/>
      <c r="W425" s="499"/>
      <c r="X425" s="499"/>
      <c r="Y425" s="499"/>
      <c r="Z425" s="499"/>
    </row>
    <row r="426" ht="14.25" customHeight="1">
      <c r="A426" s="499"/>
      <c r="B426" s="503"/>
      <c r="C426" s="499"/>
      <c r="D426" s="499"/>
      <c r="E426" s="507"/>
      <c r="F426" s="507"/>
      <c r="G426" s="499"/>
      <c r="H426" s="499"/>
      <c r="I426" s="499"/>
      <c r="J426" s="499"/>
      <c r="K426" s="499"/>
      <c r="L426" s="499"/>
      <c r="M426" s="499"/>
      <c r="N426" s="499"/>
      <c r="O426" s="499"/>
      <c r="P426" s="499"/>
      <c r="Q426" s="499"/>
      <c r="R426" s="499"/>
      <c r="S426" s="499"/>
      <c r="T426" s="499"/>
      <c r="U426" s="499"/>
      <c r="V426" s="499"/>
      <c r="W426" s="499"/>
      <c r="X426" s="499"/>
      <c r="Y426" s="499"/>
      <c r="Z426" s="499"/>
    </row>
    <row r="427" ht="14.25" customHeight="1">
      <c r="A427" s="499"/>
      <c r="B427" s="503"/>
      <c r="C427" s="499"/>
      <c r="D427" s="499"/>
      <c r="E427" s="507"/>
      <c r="F427" s="507"/>
      <c r="G427" s="499"/>
      <c r="H427" s="499"/>
      <c r="I427" s="499"/>
      <c r="J427" s="499"/>
      <c r="K427" s="499"/>
      <c r="L427" s="499"/>
      <c r="M427" s="499"/>
      <c r="N427" s="499"/>
      <c r="O427" s="499"/>
      <c r="P427" s="499"/>
      <c r="Q427" s="499"/>
      <c r="R427" s="499"/>
      <c r="S427" s="499"/>
      <c r="T427" s="499"/>
      <c r="U427" s="499"/>
      <c r="V427" s="499"/>
      <c r="W427" s="499"/>
      <c r="X427" s="499"/>
      <c r="Y427" s="499"/>
      <c r="Z427" s="499"/>
    </row>
    <row r="428" ht="14.25" customHeight="1">
      <c r="A428" s="499"/>
      <c r="B428" s="503"/>
      <c r="C428" s="499"/>
      <c r="D428" s="499"/>
      <c r="E428" s="507"/>
      <c r="F428" s="507"/>
      <c r="G428" s="499"/>
      <c r="H428" s="499"/>
      <c r="I428" s="499"/>
      <c r="J428" s="499"/>
      <c r="K428" s="499"/>
      <c r="L428" s="499"/>
      <c r="M428" s="499"/>
      <c r="N428" s="499"/>
      <c r="O428" s="499"/>
      <c r="P428" s="499"/>
      <c r="Q428" s="499"/>
      <c r="R428" s="499"/>
      <c r="S428" s="499"/>
      <c r="T428" s="499"/>
      <c r="U428" s="499"/>
      <c r="V428" s="499"/>
      <c r="W428" s="499"/>
      <c r="X428" s="499"/>
      <c r="Y428" s="499"/>
      <c r="Z428" s="499"/>
    </row>
    <row r="429" ht="14.25" customHeight="1">
      <c r="A429" s="499"/>
      <c r="B429" s="503"/>
      <c r="C429" s="499"/>
      <c r="D429" s="499"/>
      <c r="E429" s="507"/>
      <c r="F429" s="507"/>
      <c r="G429" s="499"/>
      <c r="H429" s="499"/>
      <c r="I429" s="499"/>
      <c r="J429" s="499"/>
      <c r="K429" s="499"/>
      <c r="L429" s="499"/>
      <c r="M429" s="499"/>
      <c r="N429" s="499"/>
      <c r="O429" s="499"/>
      <c r="P429" s="499"/>
      <c r="Q429" s="499"/>
      <c r="R429" s="499"/>
      <c r="S429" s="499"/>
      <c r="T429" s="499"/>
      <c r="U429" s="499"/>
      <c r="V429" s="499"/>
      <c r="W429" s="499"/>
      <c r="X429" s="499"/>
      <c r="Y429" s="499"/>
      <c r="Z429" s="499"/>
    </row>
    <row r="430" ht="14.25" customHeight="1">
      <c r="A430" s="499"/>
      <c r="B430" s="503"/>
      <c r="C430" s="499"/>
      <c r="D430" s="499"/>
      <c r="E430" s="507"/>
      <c r="F430" s="507"/>
      <c r="G430" s="499"/>
      <c r="H430" s="499"/>
      <c r="I430" s="499"/>
      <c r="J430" s="499"/>
      <c r="K430" s="499"/>
      <c r="L430" s="499"/>
      <c r="M430" s="499"/>
      <c r="N430" s="499"/>
      <c r="O430" s="499"/>
      <c r="P430" s="499"/>
      <c r="Q430" s="499"/>
      <c r="R430" s="499"/>
      <c r="S430" s="499"/>
      <c r="T430" s="499"/>
      <c r="U430" s="499"/>
      <c r="V430" s="499"/>
      <c r="W430" s="499"/>
      <c r="X430" s="499"/>
      <c r="Y430" s="499"/>
      <c r="Z430" s="499"/>
    </row>
    <row r="431" ht="14.25" customHeight="1">
      <c r="A431" s="499"/>
      <c r="B431" s="503"/>
      <c r="C431" s="499"/>
      <c r="D431" s="499"/>
      <c r="E431" s="507"/>
      <c r="F431" s="507"/>
      <c r="G431" s="499"/>
      <c r="H431" s="499"/>
      <c r="I431" s="499"/>
      <c r="J431" s="499"/>
      <c r="K431" s="499"/>
      <c r="L431" s="499"/>
      <c r="M431" s="499"/>
      <c r="N431" s="499"/>
      <c r="O431" s="499"/>
      <c r="P431" s="499"/>
      <c r="Q431" s="499"/>
      <c r="R431" s="499"/>
      <c r="S431" s="499"/>
      <c r="T431" s="499"/>
      <c r="U431" s="499"/>
      <c r="V431" s="499"/>
      <c r="W431" s="499"/>
      <c r="X431" s="499"/>
      <c r="Y431" s="499"/>
      <c r="Z431" s="499"/>
    </row>
    <row r="432" ht="14.25" customHeight="1">
      <c r="A432" s="499"/>
      <c r="B432" s="503"/>
      <c r="C432" s="499"/>
      <c r="D432" s="499"/>
      <c r="E432" s="507"/>
      <c r="F432" s="507"/>
      <c r="G432" s="499"/>
      <c r="H432" s="499"/>
      <c r="I432" s="499"/>
      <c r="J432" s="499"/>
      <c r="K432" s="499"/>
      <c r="L432" s="499"/>
      <c r="M432" s="499"/>
      <c r="N432" s="499"/>
      <c r="O432" s="499"/>
      <c r="P432" s="499"/>
      <c r="Q432" s="499"/>
      <c r="R432" s="499"/>
      <c r="S432" s="499"/>
      <c r="T432" s="499"/>
      <c r="U432" s="499"/>
      <c r="V432" s="499"/>
      <c r="W432" s="499"/>
      <c r="X432" s="499"/>
      <c r="Y432" s="499"/>
      <c r="Z432" s="499"/>
    </row>
    <row r="433" ht="14.25" customHeight="1">
      <c r="A433" s="499"/>
      <c r="B433" s="503"/>
      <c r="C433" s="499"/>
      <c r="D433" s="499"/>
      <c r="E433" s="507"/>
      <c r="F433" s="507"/>
      <c r="G433" s="499"/>
      <c r="H433" s="499"/>
      <c r="I433" s="499"/>
      <c r="J433" s="499"/>
      <c r="K433" s="499"/>
      <c r="L433" s="499"/>
      <c r="M433" s="499"/>
      <c r="N433" s="499"/>
      <c r="O433" s="499"/>
      <c r="P433" s="499"/>
      <c r="Q433" s="499"/>
      <c r="R433" s="499"/>
      <c r="S433" s="499"/>
      <c r="T433" s="499"/>
      <c r="U433" s="499"/>
      <c r="V433" s="499"/>
      <c r="W433" s="499"/>
      <c r="X433" s="499"/>
      <c r="Y433" s="499"/>
      <c r="Z433" s="499"/>
    </row>
    <row r="434" ht="14.25" customHeight="1">
      <c r="A434" s="499"/>
      <c r="B434" s="503"/>
      <c r="C434" s="499"/>
      <c r="D434" s="499"/>
      <c r="E434" s="507"/>
      <c r="F434" s="507"/>
      <c r="G434" s="499"/>
      <c r="H434" s="499"/>
      <c r="I434" s="499"/>
      <c r="J434" s="499"/>
      <c r="K434" s="499"/>
      <c r="L434" s="499"/>
      <c r="M434" s="499"/>
      <c r="N434" s="499"/>
      <c r="O434" s="499"/>
      <c r="P434" s="499"/>
      <c r="Q434" s="499"/>
      <c r="R434" s="499"/>
      <c r="S434" s="499"/>
      <c r="T434" s="499"/>
      <c r="U434" s="499"/>
      <c r="V434" s="499"/>
      <c r="W434" s="499"/>
      <c r="X434" s="499"/>
      <c r="Y434" s="499"/>
      <c r="Z434" s="499"/>
    </row>
    <row r="435" ht="14.25" customHeight="1">
      <c r="A435" s="499"/>
      <c r="B435" s="503"/>
      <c r="C435" s="499"/>
      <c r="D435" s="499"/>
      <c r="E435" s="507"/>
      <c r="F435" s="507"/>
      <c r="G435" s="499"/>
      <c r="H435" s="499"/>
      <c r="I435" s="499"/>
      <c r="J435" s="499"/>
      <c r="K435" s="499"/>
      <c r="L435" s="499"/>
      <c r="M435" s="499"/>
      <c r="N435" s="499"/>
      <c r="O435" s="499"/>
      <c r="P435" s="499"/>
      <c r="Q435" s="499"/>
      <c r="R435" s="499"/>
      <c r="S435" s="499"/>
      <c r="T435" s="499"/>
      <c r="U435" s="499"/>
      <c r="V435" s="499"/>
      <c r="W435" s="499"/>
      <c r="X435" s="499"/>
      <c r="Y435" s="499"/>
      <c r="Z435" s="499"/>
    </row>
    <row r="436" ht="14.25" customHeight="1">
      <c r="A436" s="499"/>
      <c r="B436" s="503"/>
      <c r="C436" s="499"/>
      <c r="D436" s="499"/>
      <c r="E436" s="507"/>
      <c r="F436" s="507"/>
      <c r="G436" s="499"/>
      <c r="H436" s="499"/>
      <c r="I436" s="499"/>
      <c r="J436" s="499"/>
      <c r="K436" s="499"/>
      <c r="L436" s="499"/>
      <c r="M436" s="499"/>
      <c r="N436" s="499"/>
      <c r="O436" s="499"/>
      <c r="P436" s="499"/>
      <c r="Q436" s="499"/>
      <c r="R436" s="499"/>
      <c r="S436" s="499"/>
      <c r="T436" s="499"/>
      <c r="U436" s="499"/>
      <c r="V436" s="499"/>
      <c r="W436" s="499"/>
      <c r="X436" s="499"/>
      <c r="Y436" s="499"/>
      <c r="Z436" s="499"/>
    </row>
    <row r="437" ht="14.25" customHeight="1">
      <c r="A437" s="499"/>
      <c r="B437" s="503"/>
      <c r="C437" s="499"/>
      <c r="D437" s="499"/>
      <c r="E437" s="507"/>
      <c r="F437" s="507"/>
      <c r="G437" s="499"/>
      <c r="H437" s="499"/>
      <c r="I437" s="499"/>
      <c r="J437" s="499"/>
      <c r="K437" s="499"/>
      <c r="L437" s="499"/>
      <c r="M437" s="499"/>
      <c r="N437" s="499"/>
      <c r="O437" s="499"/>
      <c r="P437" s="499"/>
      <c r="Q437" s="499"/>
      <c r="R437" s="499"/>
      <c r="S437" s="499"/>
      <c r="T437" s="499"/>
      <c r="U437" s="499"/>
      <c r="V437" s="499"/>
      <c r="W437" s="499"/>
      <c r="X437" s="499"/>
      <c r="Y437" s="499"/>
      <c r="Z437" s="499"/>
    </row>
    <row r="438" ht="14.25" customHeight="1">
      <c r="A438" s="499"/>
      <c r="B438" s="503"/>
      <c r="C438" s="499"/>
      <c r="D438" s="499"/>
      <c r="E438" s="507"/>
      <c r="F438" s="507"/>
      <c r="G438" s="499"/>
      <c r="H438" s="499"/>
      <c r="I438" s="499"/>
      <c r="J438" s="499"/>
      <c r="K438" s="499"/>
      <c r="L438" s="499"/>
      <c r="M438" s="499"/>
      <c r="N438" s="499"/>
      <c r="O438" s="499"/>
      <c r="P438" s="499"/>
      <c r="Q438" s="499"/>
      <c r="R438" s="499"/>
      <c r="S438" s="499"/>
      <c r="T438" s="499"/>
      <c r="U438" s="499"/>
      <c r="V438" s="499"/>
      <c r="W438" s="499"/>
      <c r="X438" s="499"/>
      <c r="Y438" s="499"/>
      <c r="Z438" s="499"/>
    </row>
    <row r="439" ht="14.25" customHeight="1">
      <c r="A439" s="499"/>
      <c r="B439" s="503"/>
      <c r="C439" s="499"/>
      <c r="D439" s="499"/>
      <c r="E439" s="507"/>
      <c r="F439" s="507"/>
      <c r="G439" s="499"/>
      <c r="H439" s="499"/>
      <c r="I439" s="499"/>
      <c r="J439" s="499"/>
      <c r="K439" s="499"/>
      <c r="L439" s="499"/>
      <c r="M439" s="499"/>
      <c r="N439" s="499"/>
      <c r="O439" s="499"/>
      <c r="P439" s="499"/>
      <c r="Q439" s="499"/>
      <c r="R439" s="499"/>
      <c r="S439" s="499"/>
      <c r="T439" s="499"/>
      <c r="U439" s="499"/>
      <c r="V439" s="499"/>
      <c r="W439" s="499"/>
      <c r="X439" s="499"/>
      <c r="Y439" s="499"/>
      <c r="Z439" s="499"/>
    </row>
    <row r="440" ht="14.25" customHeight="1">
      <c r="A440" s="499"/>
      <c r="B440" s="503"/>
      <c r="C440" s="499"/>
      <c r="D440" s="499"/>
      <c r="E440" s="507"/>
      <c r="F440" s="507"/>
      <c r="G440" s="499"/>
      <c r="H440" s="499"/>
      <c r="I440" s="499"/>
      <c r="J440" s="499"/>
      <c r="K440" s="499"/>
      <c r="L440" s="499"/>
      <c r="M440" s="499"/>
      <c r="N440" s="499"/>
      <c r="O440" s="499"/>
      <c r="P440" s="499"/>
      <c r="Q440" s="499"/>
      <c r="R440" s="499"/>
      <c r="S440" s="499"/>
      <c r="T440" s="499"/>
      <c r="U440" s="499"/>
      <c r="V440" s="499"/>
      <c r="W440" s="499"/>
      <c r="X440" s="499"/>
      <c r="Y440" s="499"/>
      <c r="Z440" s="499"/>
    </row>
    <row r="441" ht="14.25" customHeight="1">
      <c r="A441" s="499"/>
      <c r="B441" s="503"/>
      <c r="C441" s="499"/>
      <c r="D441" s="499"/>
      <c r="E441" s="507"/>
      <c r="F441" s="507"/>
      <c r="G441" s="499"/>
      <c r="H441" s="499"/>
      <c r="I441" s="499"/>
      <c r="J441" s="499"/>
      <c r="K441" s="499"/>
      <c r="L441" s="499"/>
      <c r="M441" s="499"/>
      <c r="N441" s="499"/>
      <c r="O441" s="499"/>
      <c r="P441" s="499"/>
      <c r="Q441" s="499"/>
      <c r="R441" s="499"/>
      <c r="S441" s="499"/>
      <c r="T441" s="499"/>
      <c r="U441" s="499"/>
      <c r="V441" s="499"/>
      <c r="W441" s="499"/>
      <c r="X441" s="499"/>
      <c r="Y441" s="499"/>
      <c r="Z441" s="499"/>
    </row>
    <row r="442" ht="14.25" customHeight="1">
      <c r="A442" s="499"/>
      <c r="B442" s="503"/>
      <c r="C442" s="499"/>
      <c r="D442" s="499"/>
      <c r="E442" s="507"/>
      <c r="F442" s="507"/>
      <c r="G442" s="499"/>
      <c r="H442" s="499"/>
      <c r="I442" s="499"/>
      <c r="J442" s="499"/>
      <c r="K442" s="499"/>
      <c r="L442" s="499"/>
      <c r="M442" s="499"/>
      <c r="N442" s="499"/>
      <c r="O442" s="499"/>
      <c r="P442" s="499"/>
      <c r="Q442" s="499"/>
      <c r="R442" s="499"/>
      <c r="S442" s="499"/>
      <c r="T442" s="499"/>
      <c r="U442" s="499"/>
      <c r="V442" s="499"/>
      <c r="W442" s="499"/>
      <c r="X442" s="499"/>
      <c r="Y442" s="499"/>
      <c r="Z442" s="499"/>
    </row>
    <row r="443" ht="14.25" customHeight="1">
      <c r="A443" s="499"/>
      <c r="B443" s="503"/>
      <c r="C443" s="499"/>
      <c r="D443" s="499"/>
      <c r="E443" s="507"/>
      <c r="F443" s="507"/>
      <c r="G443" s="499"/>
      <c r="H443" s="499"/>
      <c r="I443" s="499"/>
      <c r="J443" s="499"/>
      <c r="K443" s="499"/>
      <c r="L443" s="499"/>
      <c r="M443" s="499"/>
      <c r="N443" s="499"/>
      <c r="O443" s="499"/>
      <c r="P443" s="499"/>
      <c r="Q443" s="499"/>
      <c r="R443" s="499"/>
      <c r="S443" s="499"/>
      <c r="T443" s="499"/>
      <c r="U443" s="499"/>
      <c r="V443" s="499"/>
      <c r="W443" s="499"/>
      <c r="X443" s="499"/>
      <c r="Y443" s="499"/>
      <c r="Z443" s="499"/>
    </row>
    <row r="444" ht="14.25" customHeight="1">
      <c r="A444" s="499"/>
      <c r="B444" s="503"/>
      <c r="C444" s="499"/>
      <c r="D444" s="499"/>
      <c r="E444" s="507"/>
      <c r="F444" s="507"/>
      <c r="G444" s="499"/>
      <c r="H444" s="499"/>
      <c r="I444" s="499"/>
      <c r="J444" s="499"/>
      <c r="K444" s="499"/>
      <c r="L444" s="499"/>
      <c r="M444" s="499"/>
      <c r="N444" s="499"/>
      <c r="O444" s="499"/>
      <c r="P444" s="499"/>
      <c r="Q444" s="499"/>
      <c r="R444" s="499"/>
      <c r="S444" s="499"/>
      <c r="T444" s="499"/>
      <c r="U444" s="499"/>
      <c r="V444" s="499"/>
      <c r="W444" s="499"/>
      <c r="X444" s="499"/>
      <c r="Y444" s="499"/>
      <c r="Z444" s="499"/>
    </row>
    <row r="445" ht="14.25" customHeight="1">
      <c r="A445" s="499"/>
      <c r="B445" s="503"/>
      <c r="C445" s="499"/>
      <c r="D445" s="499"/>
      <c r="E445" s="507"/>
      <c r="F445" s="507"/>
      <c r="G445" s="499"/>
      <c r="H445" s="499"/>
      <c r="I445" s="499"/>
      <c r="J445" s="499"/>
      <c r="K445" s="499"/>
      <c r="L445" s="499"/>
      <c r="M445" s="499"/>
      <c r="N445" s="499"/>
      <c r="O445" s="499"/>
      <c r="P445" s="499"/>
      <c r="Q445" s="499"/>
      <c r="R445" s="499"/>
      <c r="S445" s="499"/>
      <c r="T445" s="499"/>
      <c r="U445" s="499"/>
      <c r="V445" s="499"/>
      <c r="W445" s="499"/>
      <c r="X445" s="499"/>
      <c r="Y445" s="499"/>
      <c r="Z445" s="499"/>
    </row>
    <row r="446" ht="14.25" customHeight="1">
      <c r="A446" s="499"/>
      <c r="B446" s="503"/>
      <c r="C446" s="499"/>
      <c r="D446" s="499"/>
      <c r="E446" s="507"/>
      <c r="F446" s="507"/>
      <c r="G446" s="499"/>
      <c r="H446" s="499"/>
      <c r="I446" s="499"/>
      <c r="J446" s="499"/>
      <c r="K446" s="499"/>
      <c r="L446" s="499"/>
      <c r="M446" s="499"/>
      <c r="N446" s="499"/>
      <c r="O446" s="499"/>
      <c r="P446" s="499"/>
      <c r="Q446" s="499"/>
      <c r="R446" s="499"/>
      <c r="S446" s="499"/>
      <c r="T446" s="499"/>
      <c r="U446" s="499"/>
      <c r="V446" s="499"/>
      <c r="W446" s="499"/>
      <c r="X446" s="499"/>
      <c r="Y446" s="499"/>
      <c r="Z446" s="499"/>
    </row>
    <row r="447" ht="14.25" customHeight="1">
      <c r="A447" s="499"/>
      <c r="B447" s="503"/>
      <c r="C447" s="499"/>
      <c r="D447" s="499"/>
      <c r="E447" s="507"/>
      <c r="F447" s="507"/>
      <c r="G447" s="499"/>
      <c r="H447" s="499"/>
      <c r="I447" s="499"/>
      <c r="J447" s="499"/>
      <c r="K447" s="499"/>
      <c r="L447" s="499"/>
      <c r="M447" s="499"/>
      <c r="N447" s="499"/>
      <c r="O447" s="499"/>
      <c r="P447" s="499"/>
      <c r="Q447" s="499"/>
      <c r="R447" s="499"/>
      <c r="S447" s="499"/>
      <c r="T447" s="499"/>
      <c r="U447" s="499"/>
      <c r="V447" s="499"/>
      <c r="W447" s="499"/>
      <c r="X447" s="499"/>
      <c r="Y447" s="499"/>
      <c r="Z447" s="499"/>
    </row>
    <row r="448" ht="14.25" customHeight="1">
      <c r="A448" s="499"/>
      <c r="B448" s="503"/>
      <c r="C448" s="499"/>
      <c r="D448" s="499"/>
      <c r="E448" s="507"/>
      <c r="F448" s="507"/>
      <c r="G448" s="499"/>
      <c r="H448" s="499"/>
      <c r="I448" s="499"/>
      <c r="J448" s="499"/>
      <c r="K448" s="499"/>
      <c r="L448" s="499"/>
      <c r="M448" s="499"/>
      <c r="N448" s="499"/>
      <c r="O448" s="499"/>
      <c r="P448" s="499"/>
      <c r="Q448" s="499"/>
      <c r="R448" s="499"/>
      <c r="S448" s="499"/>
      <c r="T448" s="499"/>
      <c r="U448" s="499"/>
      <c r="V448" s="499"/>
      <c r="W448" s="499"/>
      <c r="X448" s="499"/>
      <c r="Y448" s="499"/>
      <c r="Z448" s="499"/>
    </row>
    <row r="449" ht="14.25" customHeight="1">
      <c r="A449" s="499"/>
      <c r="B449" s="503"/>
      <c r="C449" s="499"/>
      <c r="D449" s="499"/>
      <c r="E449" s="507"/>
      <c r="F449" s="507"/>
      <c r="G449" s="499"/>
      <c r="H449" s="499"/>
      <c r="I449" s="499"/>
      <c r="J449" s="499"/>
      <c r="K449" s="499"/>
      <c r="L449" s="499"/>
      <c r="M449" s="499"/>
      <c r="N449" s="499"/>
      <c r="O449" s="499"/>
      <c r="P449" s="499"/>
      <c r="Q449" s="499"/>
      <c r="R449" s="499"/>
      <c r="S449" s="499"/>
      <c r="T449" s="499"/>
      <c r="U449" s="499"/>
      <c r="V449" s="499"/>
      <c r="W449" s="499"/>
      <c r="X449" s="499"/>
      <c r="Y449" s="499"/>
      <c r="Z449" s="499"/>
    </row>
    <row r="450" ht="14.25" customHeight="1">
      <c r="A450" s="499"/>
      <c r="B450" s="503"/>
      <c r="C450" s="499"/>
      <c r="D450" s="499"/>
      <c r="E450" s="507"/>
      <c r="F450" s="507"/>
      <c r="G450" s="499"/>
      <c r="H450" s="499"/>
      <c r="I450" s="499"/>
      <c r="J450" s="499"/>
      <c r="K450" s="499"/>
      <c r="L450" s="499"/>
      <c r="M450" s="499"/>
      <c r="N450" s="499"/>
      <c r="O450" s="499"/>
      <c r="P450" s="499"/>
      <c r="Q450" s="499"/>
      <c r="R450" s="499"/>
      <c r="S450" s="499"/>
      <c r="T450" s="499"/>
      <c r="U450" s="499"/>
      <c r="V450" s="499"/>
      <c r="W450" s="499"/>
      <c r="X450" s="499"/>
      <c r="Y450" s="499"/>
      <c r="Z450" s="499"/>
    </row>
    <row r="451" ht="14.25" customHeight="1">
      <c r="A451" s="499"/>
      <c r="B451" s="503"/>
      <c r="C451" s="499"/>
      <c r="D451" s="499"/>
      <c r="E451" s="507"/>
      <c r="F451" s="507"/>
      <c r="G451" s="499"/>
      <c r="H451" s="499"/>
      <c r="I451" s="499"/>
      <c r="J451" s="499"/>
      <c r="K451" s="499"/>
      <c r="L451" s="499"/>
      <c r="M451" s="499"/>
      <c r="N451" s="499"/>
      <c r="O451" s="499"/>
      <c r="P451" s="499"/>
      <c r="Q451" s="499"/>
      <c r="R451" s="499"/>
      <c r="S451" s="499"/>
      <c r="T451" s="499"/>
      <c r="U451" s="499"/>
      <c r="V451" s="499"/>
      <c r="W451" s="499"/>
      <c r="X451" s="499"/>
      <c r="Y451" s="499"/>
      <c r="Z451" s="499"/>
    </row>
    <row r="452" ht="14.25" customHeight="1">
      <c r="A452" s="499"/>
      <c r="B452" s="503"/>
      <c r="C452" s="499"/>
      <c r="D452" s="499"/>
      <c r="E452" s="507"/>
      <c r="F452" s="507"/>
      <c r="G452" s="499"/>
      <c r="H452" s="499"/>
      <c r="I452" s="499"/>
      <c r="J452" s="499"/>
      <c r="K452" s="499"/>
      <c r="L452" s="499"/>
      <c r="M452" s="499"/>
      <c r="N452" s="499"/>
      <c r="O452" s="499"/>
      <c r="P452" s="499"/>
      <c r="Q452" s="499"/>
      <c r="R452" s="499"/>
      <c r="S452" s="499"/>
      <c r="T452" s="499"/>
      <c r="U452" s="499"/>
      <c r="V452" s="499"/>
      <c r="W452" s="499"/>
      <c r="X452" s="499"/>
      <c r="Y452" s="499"/>
      <c r="Z452" s="499"/>
    </row>
    <row r="453" ht="14.25" customHeight="1">
      <c r="A453" s="499"/>
      <c r="B453" s="503"/>
      <c r="C453" s="499"/>
      <c r="D453" s="499"/>
      <c r="E453" s="507"/>
      <c r="F453" s="507"/>
      <c r="G453" s="499"/>
      <c r="H453" s="499"/>
      <c r="I453" s="499"/>
      <c r="J453" s="499"/>
      <c r="K453" s="499"/>
      <c r="L453" s="499"/>
      <c r="M453" s="499"/>
      <c r="N453" s="499"/>
      <c r="O453" s="499"/>
      <c r="P453" s="499"/>
      <c r="Q453" s="499"/>
      <c r="R453" s="499"/>
      <c r="S453" s="499"/>
      <c r="T453" s="499"/>
      <c r="U453" s="499"/>
      <c r="V453" s="499"/>
      <c r="W453" s="499"/>
      <c r="X453" s="499"/>
      <c r="Y453" s="499"/>
      <c r="Z453" s="499"/>
    </row>
    <row r="454" ht="14.25" customHeight="1">
      <c r="A454" s="499"/>
      <c r="B454" s="503"/>
      <c r="C454" s="499"/>
      <c r="D454" s="499"/>
      <c r="E454" s="507"/>
      <c r="F454" s="507"/>
      <c r="G454" s="499"/>
      <c r="H454" s="499"/>
      <c r="I454" s="499"/>
      <c r="J454" s="499"/>
      <c r="K454" s="499"/>
      <c r="L454" s="499"/>
      <c r="M454" s="499"/>
      <c r="N454" s="499"/>
      <c r="O454" s="499"/>
      <c r="P454" s="499"/>
      <c r="Q454" s="499"/>
      <c r="R454" s="499"/>
      <c r="S454" s="499"/>
      <c r="T454" s="499"/>
      <c r="U454" s="499"/>
      <c r="V454" s="499"/>
      <c r="W454" s="499"/>
      <c r="X454" s="499"/>
      <c r="Y454" s="499"/>
      <c r="Z454" s="499"/>
    </row>
    <row r="455" ht="14.25" customHeight="1">
      <c r="A455" s="499"/>
      <c r="B455" s="503"/>
      <c r="C455" s="499"/>
      <c r="D455" s="499"/>
      <c r="E455" s="507"/>
      <c r="F455" s="507"/>
      <c r="G455" s="499"/>
      <c r="H455" s="499"/>
      <c r="I455" s="499"/>
      <c r="J455" s="499"/>
      <c r="K455" s="499"/>
      <c r="L455" s="499"/>
      <c r="M455" s="499"/>
      <c r="N455" s="499"/>
      <c r="O455" s="499"/>
      <c r="P455" s="499"/>
      <c r="Q455" s="499"/>
      <c r="R455" s="499"/>
      <c r="S455" s="499"/>
      <c r="T455" s="499"/>
      <c r="U455" s="499"/>
      <c r="V455" s="499"/>
      <c r="W455" s="499"/>
      <c r="X455" s="499"/>
      <c r="Y455" s="499"/>
      <c r="Z455" s="499"/>
    </row>
    <row r="456" ht="14.25" customHeight="1">
      <c r="A456" s="499"/>
      <c r="B456" s="503"/>
      <c r="C456" s="499"/>
      <c r="D456" s="499"/>
      <c r="E456" s="507"/>
      <c r="F456" s="507"/>
      <c r="G456" s="499"/>
      <c r="H456" s="499"/>
      <c r="I456" s="499"/>
      <c r="J456" s="499"/>
      <c r="K456" s="499"/>
      <c r="L456" s="499"/>
      <c r="M456" s="499"/>
      <c r="N456" s="499"/>
      <c r="O456" s="499"/>
      <c r="P456" s="499"/>
      <c r="Q456" s="499"/>
      <c r="R456" s="499"/>
      <c r="S456" s="499"/>
      <c r="T456" s="499"/>
      <c r="U456" s="499"/>
      <c r="V456" s="499"/>
      <c r="W456" s="499"/>
      <c r="X456" s="499"/>
      <c r="Y456" s="499"/>
      <c r="Z456" s="499"/>
    </row>
    <row r="457" ht="14.25" customHeight="1">
      <c r="A457" s="499"/>
      <c r="B457" s="503"/>
      <c r="C457" s="499"/>
      <c r="D457" s="499"/>
      <c r="E457" s="507"/>
      <c r="F457" s="507"/>
      <c r="G457" s="499"/>
      <c r="H457" s="499"/>
      <c r="I457" s="499"/>
      <c r="J457" s="499"/>
      <c r="K457" s="499"/>
      <c r="L457" s="499"/>
      <c r="M457" s="499"/>
      <c r="N457" s="499"/>
      <c r="O457" s="499"/>
      <c r="P457" s="499"/>
      <c r="Q457" s="499"/>
      <c r="R457" s="499"/>
      <c r="S457" s="499"/>
      <c r="T457" s="499"/>
      <c r="U457" s="499"/>
      <c r="V457" s="499"/>
      <c r="W457" s="499"/>
      <c r="X457" s="499"/>
      <c r="Y457" s="499"/>
      <c r="Z457" s="499"/>
    </row>
    <row r="458" ht="14.25" customHeight="1">
      <c r="A458" s="499"/>
      <c r="B458" s="503"/>
      <c r="C458" s="499"/>
      <c r="D458" s="499"/>
      <c r="E458" s="507"/>
      <c r="F458" s="507"/>
      <c r="G458" s="499"/>
      <c r="H458" s="499"/>
      <c r="I458" s="499"/>
      <c r="J458" s="499"/>
      <c r="K458" s="499"/>
      <c r="L458" s="499"/>
      <c r="M458" s="499"/>
      <c r="N458" s="499"/>
      <c r="O458" s="499"/>
      <c r="P458" s="499"/>
      <c r="Q458" s="499"/>
      <c r="R458" s="499"/>
      <c r="S458" s="499"/>
      <c r="T458" s="499"/>
      <c r="U458" s="499"/>
      <c r="V458" s="499"/>
      <c r="W458" s="499"/>
      <c r="X458" s="499"/>
      <c r="Y458" s="499"/>
      <c r="Z458" s="499"/>
    </row>
    <row r="459" ht="14.25" customHeight="1">
      <c r="A459" s="499"/>
      <c r="B459" s="503"/>
      <c r="C459" s="499"/>
      <c r="D459" s="499"/>
      <c r="E459" s="507"/>
      <c r="F459" s="507"/>
      <c r="G459" s="499"/>
      <c r="H459" s="499"/>
      <c r="I459" s="499"/>
      <c r="J459" s="499"/>
      <c r="K459" s="499"/>
      <c r="L459" s="499"/>
      <c r="M459" s="499"/>
      <c r="N459" s="499"/>
      <c r="O459" s="499"/>
      <c r="P459" s="499"/>
      <c r="Q459" s="499"/>
      <c r="R459" s="499"/>
      <c r="S459" s="499"/>
      <c r="T459" s="499"/>
      <c r="U459" s="499"/>
      <c r="V459" s="499"/>
      <c r="W459" s="499"/>
      <c r="X459" s="499"/>
      <c r="Y459" s="499"/>
      <c r="Z459" s="499"/>
    </row>
    <row r="460" ht="14.25" customHeight="1">
      <c r="A460" s="499"/>
      <c r="B460" s="503"/>
      <c r="C460" s="499"/>
      <c r="D460" s="499"/>
      <c r="E460" s="507"/>
      <c r="F460" s="507"/>
      <c r="G460" s="499"/>
      <c r="H460" s="499"/>
      <c r="I460" s="499"/>
      <c r="J460" s="499"/>
      <c r="K460" s="499"/>
      <c r="L460" s="499"/>
      <c r="M460" s="499"/>
      <c r="N460" s="499"/>
      <c r="O460" s="499"/>
      <c r="P460" s="499"/>
      <c r="Q460" s="499"/>
      <c r="R460" s="499"/>
      <c r="S460" s="499"/>
      <c r="T460" s="499"/>
      <c r="U460" s="499"/>
      <c r="V460" s="499"/>
      <c r="W460" s="499"/>
      <c r="X460" s="499"/>
      <c r="Y460" s="499"/>
      <c r="Z460" s="499"/>
    </row>
    <row r="461" ht="14.25" customHeight="1">
      <c r="A461" s="499"/>
      <c r="B461" s="503"/>
      <c r="C461" s="499"/>
      <c r="D461" s="499"/>
      <c r="E461" s="507"/>
      <c r="F461" s="507"/>
      <c r="G461" s="499"/>
      <c r="H461" s="499"/>
      <c r="I461" s="499"/>
      <c r="J461" s="499"/>
      <c r="K461" s="499"/>
      <c r="L461" s="499"/>
      <c r="M461" s="499"/>
      <c r="N461" s="499"/>
      <c r="O461" s="499"/>
      <c r="P461" s="499"/>
      <c r="Q461" s="499"/>
      <c r="R461" s="499"/>
      <c r="S461" s="499"/>
      <c r="T461" s="499"/>
      <c r="U461" s="499"/>
      <c r="V461" s="499"/>
      <c r="W461" s="499"/>
      <c r="X461" s="499"/>
      <c r="Y461" s="499"/>
      <c r="Z461" s="499"/>
    </row>
    <row r="462" ht="14.25" customHeight="1">
      <c r="A462" s="499"/>
      <c r="B462" s="503"/>
      <c r="C462" s="499"/>
      <c r="D462" s="499"/>
      <c r="E462" s="507"/>
      <c r="F462" s="507"/>
      <c r="G462" s="499"/>
      <c r="H462" s="499"/>
      <c r="I462" s="499"/>
      <c r="J462" s="499"/>
      <c r="K462" s="499"/>
      <c r="L462" s="499"/>
      <c r="M462" s="499"/>
      <c r="N462" s="499"/>
      <c r="O462" s="499"/>
      <c r="P462" s="499"/>
      <c r="Q462" s="499"/>
      <c r="R462" s="499"/>
      <c r="S462" s="499"/>
      <c r="T462" s="499"/>
      <c r="U462" s="499"/>
      <c r="V462" s="499"/>
      <c r="W462" s="499"/>
      <c r="X462" s="499"/>
      <c r="Y462" s="499"/>
      <c r="Z462" s="499"/>
    </row>
    <row r="463" ht="14.25" customHeight="1">
      <c r="A463" s="499"/>
      <c r="B463" s="503"/>
      <c r="C463" s="499"/>
      <c r="D463" s="499"/>
      <c r="E463" s="507"/>
      <c r="F463" s="507"/>
      <c r="G463" s="499"/>
      <c r="H463" s="499"/>
      <c r="I463" s="499"/>
      <c r="J463" s="499"/>
      <c r="K463" s="499"/>
      <c r="L463" s="499"/>
      <c r="M463" s="499"/>
      <c r="N463" s="499"/>
      <c r="O463" s="499"/>
      <c r="P463" s="499"/>
      <c r="Q463" s="499"/>
      <c r="R463" s="499"/>
      <c r="S463" s="499"/>
      <c r="T463" s="499"/>
      <c r="U463" s="499"/>
      <c r="V463" s="499"/>
      <c r="W463" s="499"/>
      <c r="X463" s="499"/>
      <c r="Y463" s="499"/>
      <c r="Z463" s="499"/>
    </row>
    <row r="464" ht="14.25" customHeight="1">
      <c r="A464" s="499"/>
      <c r="B464" s="503"/>
      <c r="C464" s="499"/>
      <c r="D464" s="499"/>
      <c r="E464" s="507"/>
      <c r="F464" s="507"/>
      <c r="G464" s="499"/>
      <c r="H464" s="499"/>
      <c r="I464" s="499"/>
      <c r="J464" s="499"/>
      <c r="K464" s="499"/>
      <c r="L464" s="499"/>
      <c r="M464" s="499"/>
      <c r="N464" s="499"/>
      <c r="O464" s="499"/>
      <c r="P464" s="499"/>
      <c r="Q464" s="499"/>
      <c r="R464" s="499"/>
      <c r="S464" s="499"/>
      <c r="T464" s="499"/>
      <c r="U464" s="499"/>
      <c r="V464" s="499"/>
      <c r="W464" s="499"/>
      <c r="X464" s="499"/>
      <c r="Y464" s="499"/>
      <c r="Z464" s="499"/>
    </row>
    <row r="465" ht="14.25" customHeight="1">
      <c r="A465" s="499"/>
      <c r="B465" s="503"/>
      <c r="C465" s="499"/>
      <c r="D465" s="499"/>
      <c r="E465" s="507"/>
      <c r="F465" s="507"/>
      <c r="G465" s="499"/>
      <c r="H465" s="499"/>
      <c r="I465" s="499"/>
      <c r="J465" s="499"/>
      <c r="K465" s="499"/>
      <c r="L465" s="499"/>
      <c r="M465" s="499"/>
      <c r="N465" s="499"/>
      <c r="O465" s="499"/>
      <c r="P465" s="499"/>
      <c r="Q465" s="499"/>
      <c r="R465" s="499"/>
      <c r="S465" s="499"/>
      <c r="T465" s="499"/>
      <c r="U465" s="499"/>
      <c r="V465" s="499"/>
      <c r="W465" s="499"/>
      <c r="X465" s="499"/>
      <c r="Y465" s="499"/>
      <c r="Z465" s="499"/>
    </row>
    <row r="466" ht="14.25" customHeight="1">
      <c r="A466" s="499"/>
      <c r="B466" s="503"/>
      <c r="C466" s="499"/>
      <c r="D466" s="499"/>
      <c r="E466" s="507"/>
      <c r="F466" s="507"/>
      <c r="G466" s="499"/>
      <c r="H466" s="499"/>
      <c r="I466" s="499"/>
      <c r="J466" s="499"/>
      <c r="K466" s="499"/>
      <c r="L466" s="499"/>
      <c r="M466" s="499"/>
      <c r="N466" s="499"/>
      <c r="O466" s="499"/>
      <c r="P466" s="499"/>
      <c r="Q466" s="499"/>
      <c r="R466" s="499"/>
      <c r="S466" s="499"/>
      <c r="T466" s="499"/>
      <c r="U466" s="499"/>
      <c r="V466" s="499"/>
      <c r="W466" s="499"/>
      <c r="X466" s="499"/>
      <c r="Y466" s="499"/>
      <c r="Z466" s="499"/>
    </row>
    <row r="467" ht="14.25" customHeight="1">
      <c r="A467" s="499"/>
      <c r="B467" s="503"/>
      <c r="C467" s="499"/>
      <c r="D467" s="499"/>
      <c r="E467" s="507"/>
      <c r="F467" s="507"/>
      <c r="G467" s="499"/>
      <c r="H467" s="499"/>
      <c r="I467" s="499"/>
      <c r="J467" s="499"/>
      <c r="K467" s="499"/>
      <c r="L467" s="499"/>
      <c r="M467" s="499"/>
      <c r="N467" s="499"/>
      <c r="O467" s="499"/>
      <c r="P467" s="499"/>
      <c r="Q467" s="499"/>
      <c r="R467" s="499"/>
      <c r="S467" s="499"/>
      <c r="T467" s="499"/>
      <c r="U467" s="499"/>
      <c r="V467" s="499"/>
      <c r="W467" s="499"/>
      <c r="X467" s="499"/>
      <c r="Y467" s="499"/>
      <c r="Z467" s="499"/>
    </row>
    <row r="468" ht="14.25" customHeight="1">
      <c r="A468" s="499"/>
      <c r="B468" s="503"/>
      <c r="C468" s="499"/>
      <c r="D468" s="499"/>
      <c r="E468" s="507"/>
      <c r="F468" s="507"/>
      <c r="G468" s="499"/>
      <c r="H468" s="499"/>
      <c r="I468" s="499"/>
      <c r="J468" s="499"/>
      <c r="K468" s="499"/>
      <c r="L468" s="499"/>
      <c r="M468" s="499"/>
      <c r="N468" s="499"/>
      <c r="O468" s="499"/>
      <c r="P468" s="499"/>
      <c r="Q468" s="499"/>
      <c r="R468" s="499"/>
      <c r="S468" s="499"/>
      <c r="T468" s="499"/>
      <c r="U468" s="499"/>
      <c r="V468" s="499"/>
      <c r="W468" s="499"/>
      <c r="X468" s="499"/>
      <c r="Y468" s="499"/>
      <c r="Z468" s="499"/>
    </row>
    <row r="469" ht="14.25" customHeight="1">
      <c r="A469" s="499"/>
      <c r="B469" s="503"/>
      <c r="C469" s="499"/>
      <c r="D469" s="499"/>
      <c r="E469" s="507"/>
      <c r="F469" s="507"/>
      <c r="G469" s="499"/>
      <c r="H469" s="499"/>
      <c r="I469" s="499"/>
      <c r="J469" s="499"/>
      <c r="K469" s="499"/>
      <c r="L469" s="499"/>
      <c r="M469" s="499"/>
      <c r="N469" s="499"/>
      <c r="O469" s="499"/>
      <c r="P469" s="499"/>
      <c r="Q469" s="499"/>
      <c r="R469" s="499"/>
      <c r="S469" s="499"/>
      <c r="T469" s="499"/>
      <c r="U469" s="499"/>
      <c r="V469" s="499"/>
      <c r="W469" s="499"/>
      <c r="X469" s="499"/>
      <c r="Y469" s="499"/>
      <c r="Z469" s="499"/>
    </row>
    <row r="470" ht="14.25" customHeight="1">
      <c r="A470" s="499"/>
      <c r="B470" s="503"/>
      <c r="C470" s="499"/>
      <c r="D470" s="499"/>
      <c r="E470" s="507"/>
      <c r="F470" s="507"/>
      <c r="G470" s="499"/>
      <c r="H470" s="499"/>
      <c r="I470" s="499"/>
      <c r="J470" s="499"/>
      <c r="K470" s="499"/>
      <c r="L470" s="499"/>
      <c r="M470" s="499"/>
      <c r="N470" s="499"/>
      <c r="O470" s="499"/>
      <c r="P470" s="499"/>
      <c r="Q470" s="499"/>
      <c r="R470" s="499"/>
      <c r="S470" s="499"/>
      <c r="T470" s="499"/>
      <c r="U470" s="499"/>
      <c r="V470" s="499"/>
      <c r="W470" s="499"/>
      <c r="X470" s="499"/>
      <c r="Y470" s="499"/>
      <c r="Z470" s="499"/>
    </row>
    <row r="471" ht="14.25" customHeight="1">
      <c r="A471" s="499"/>
      <c r="B471" s="503"/>
      <c r="C471" s="499"/>
      <c r="D471" s="499"/>
      <c r="E471" s="507"/>
      <c r="F471" s="507"/>
      <c r="G471" s="499"/>
      <c r="H471" s="499"/>
      <c r="I471" s="499"/>
      <c r="J471" s="499"/>
      <c r="K471" s="499"/>
      <c r="L471" s="499"/>
      <c r="M471" s="499"/>
      <c r="N471" s="499"/>
      <c r="O471" s="499"/>
      <c r="P471" s="499"/>
      <c r="Q471" s="499"/>
      <c r="R471" s="499"/>
      <c r="S471" s="499"/>
      <c r="T471" s="499"/>
      <c r="U471" s="499"/>
      <c r="V471" s="499"/>
      <c r="W471" s="499"/>
      <c r="X471" s="499"/>
      <c r="Y471" s="499"/>
      <c r="Z471" s="499"/>
    </row>
    <row r="472" ht="14.25" customHeight="1">
      <c r="A472" s="499"/>
      <c r="B472" s="503"/>
      <c r="C472" s="499"/>
      <c r="D472" s="499"/>
      <c r="E472" s="507"/>
      <c r="F472" s="507"/>
      <c r="G472" s="499"/>
      <c r="H472" s="499"/>
      <c r="I472" s="499"/>
      <c r="J472" s="499"/>
      <c r="K472" s="499"/>
      <c r="L472" s="499"/>
      <c r="M472" s="499"/>
      <c r="N472" s="499"/>
      <c r="O472" s="499"/>
      <c r="P472" s="499"/>
      <c r="Q472" s="499"/>
      <c r="R472" s="499"/>
      <c r="S472" s="499"/>
      <c r="T472" s="499"/>
      <c r="U472" s="499"/>
      <c r="V472" s="499"/>
      <c r="W472" s="499"/>
      <c r="X472" s="499"/>
      <c r="Y472" s="499"/>
      <c r="Z472" s="499"/>
    </row>
    <row r="473" ht="14.25" customHeight="1">
      <c r="A473" s="499"/>
      <c r="B473" s="503"/>
      <c r="C473" s="499"/>
      <c r="D473" s="499"/>
      <c r="E473" s="507"/>
      <c r="F473" s="507"/>
      <c r="G473" s="499"/>
      <c r="H473" s="499"/>
      <c r="I473" s="499"/>
      <c r="J473" s="499"/>
      <c r="K473" s="499"/>
      <c r="L473" s="499"/>
      <c r="M473" s="499"/>
      <c r="N473" s="499"/>
      <c r="O473" s="499"/>
      <c r="P473" s="499"/>
      <c r="Q473" s="499"/>
      <c r="R473" s="499"/>
      <c r="S473" s="499"/>
      <c r="T473" s="499"/>
      <c r="U473" s="499"/>
      <c r="V473" s="499"/>
      <c r="W473" s="499"/>
      <c r="X473" s="499"/>
      <c r="Y473" s="499"/>
      <c r="Z473" s="499"/>
    </row>
    <row r="474" ht="14.25" customHeight="1">
      <c r="A474" s="499"/>
      <c r="B474" s="503"/>
      <c r="C474" s="499"/>
      <c r="D474" s="499"/>
      <c r="E474" s="507"/>
      <c r="F474" s="507"/>
      <c r="G474" s="499"/>
      <c r="H474" s="499"/>
      <c r="I474" s="499"/>
      <c r="J474" s="499"/>
      <c r="K474" s="499"/>
      <c r="L474" s="499"/>
      <c r="M474" s="499"/>
      <c r="N474" s="499"/>
      <c r="O474" s="499"/>
      <c r="P474" s="499"/>
      <c r="Q474" s="499"/>
      <c r="R474" s="499"/>
      <c r="S474" s="499"/>
      <c r="T474" s="499"/>
      <c r="U474" s="499"/>
      <c r="V474" s="499"/>
      <c r="W474" s="499"/>
      <c r="X474" s="499"/>
      <c r="Y474" s="499"/>
      <c r="Z474" s="499"/>
    </row>
    <row r="475" ht="14.25" customHeight="1">
      <c r="A475" s="499"/>
      <c r="B475" s="503"/>
      <c r="C475" s="499"/>
      <c r="D475" s="499"/>
      <c r="E475" s="507"/>
      <c r="F475" s="507"/>
      <c r="G475" s="499"/>
      <c r="H475" s="499"/>
      <c r="I475" s="499"/>
      <c r="J475" s="499"/>
      <c r="K475" s="499"/>
      <c r="L475" s="499"/>
      <c r="M475" s="499"/>
      <c r="N475" s="499"/>
      <c r="O475" s="499"/>
      <c r="P475" s="499"/>
      <c r="Q475" s="499"/>
      <c r="R475" s="499"/>
      <c r="S475" s="499"/>
      <c r="T475" s="499"/>
      <c r="U475" s="499"/>
      <c r="V475" s="499"/>
      <c r="W475" s="499"/>
      <c r="X475" s="499"/>
      <c r="Y475" s="499"/>
      <c r="Z475" s="499"/>
    </row>
    <row r="476" ht="14.25" customHeight="1">
      <c r="A476" s="499"/>
      <c r="B476" s="503"/>
      <c r="C476" s="499"/>
      <c r="D476" s="499"/>
      <c r="E476" s="507"/>
      <c r="F476" s="507"/>
      <c r="G476" s="499"/>
      <c r="H476" s="499"/>
      <c r="I476" s="499"/>
      <c r="J476" s="499"/>
      <c r="K476" s="499"/>
      <c r="L476" s="499"/>
      <c r="M476" s="499"/>
      <c r="N476" s="499"/>
      <c r="O476" s="499"/>
      <c r="P476" s="499"/>
      <c r="Q476" s="499"/>
      <c r="R476" s="499"/>
      <c r="S476" s="499"/>
      <c r="T476" s="499"/>
      <c r="U476" s="499"/>
      <c r="V476" s="499"/>
      <c r="W476" s="499"/>
      <c r="X476" s="499"/>
      <c r="Y476" s="499"/>
      <c r="Z476" s="499"/>
    </row>
    <row r="477" ht="14.25" customHeight="1">
      <c r="A477" s="499"/>
      <c r="B477" s="503"/>
      <c r="C477" s="499"/>
      <c r="D477" s="499"/>
      <c r="E477" s="507"/>
      <c r="F477" s="507"/>
      <c r="G477" s="499"/>
      <c r="H477" s="499"/>
      <c r="I477" s="499"/>
      <c r="J477" s="499"/>
      <c r="K477" s="499"/>
      <c r="L477" s="499"/>
      <c r="M477" s="499"/>
      <c r="N477" s="499"/>
      <c r="O477" s="499"/>
      <c r="P477" s="499"/>
      <c r="Q477" s="499"/>
      <c r="R477" s="499"/>
      <c r="S477" s="499"/>
      <c r="T477" s="499"/>
      <c r="U477" s="499"/>
      <c r="V477" s="499"/>
      <c r="W477" s="499"/>
      <c r="X477" s="499"/>
      <c r="Y477" s="499"/>
      <c r="Z477" s="499"/>
    </row>
    <row r="478" ht="14.25" customHeight="1">
      <c r="A478" s="499"/>
      <c r="B478" s="503"/>
      <c r="C478" s="499"/>
      <c r="D478" s="499"/>
      <c r="E478" s="507"/>
      <c r="F478" s="507"/>
      <c r="G478" s="499"/>
      <c r="H478" s="499"/>
      <c r="I478" s="499"/>
      <c r="J478" s="499"/>
      <c r="K478" s="499"/>
      <c r="L478" s="499"/>
      <c r="M478" s="499"/>
      <c r="N478" s="499"/>
      <c r="O478" s="499"/>
      <c r="P478" s="499"/>
      <c r="Q478" s="499"/>
      <c r="R478" s="499"/>
      <c r="S478" s="499"/>
      <c r="T478" s="499"/>
      <c r="U478" s="499"/>
      <c r="V478" s="499"/>
      <c r="W478" s="499"/>
      <c r="X478" s="499"/>
      <c r="Y478" s="499"/>
      <c r="Z478" s="499"/>
    </row>
    <row r="479" ht="14.25" customHeight="1">
      <c r="A479" s="499"/>
      <c r="B479" s="503"/>
      <c r="C479" s="499"/>
      <c r="D479" s="499"/>
      <c r="E479" s="507"/>
      <c r="F479" s="507"/>
      <c r="G479" s="499"/>
      <c r="H479" s="499"/>
      <c r="I479" s="499"/>
      <c r="J479" s="499"/>
      <c r="K479" s="499"/>
      <c r="L479" s="499"/>
      <c r="M479" s="499"/>
      <c r="N479" s="499"/>
      <c r="O479" s="499"/>
      <c r="P479" s="499"/>
      <c r="Q479" s="499"/>
      <c r="R479" s="499"/>
      <c r="S479" s="499"/>
      <c r="T479" s="499"/>
      <c r="U479" s="499"/>
      <c r="V479" s="499"/>
      <c r="W479" s="499"/>
      <c r="X479" s="499"/>
      <c r="Y479" s="499"/>
      <c r="Z479" s="499"/>
    </row>
    <row r="480" ht="14.25" customHeight="1">
      <c r="A480" s="499"/>
      <c r="B480" s="503"/>
      <c r="C480" s="499"/>
      <c r="D480" s="499"/>
      <c r="E480" s="507"/>
      <c r="F480" s="507"/>
      <c r="G480" s="499"/>
      <c r="H480" s="499"/>
      <c r="I480" s="499"/>
      <c r="J480" s="499"/>
      <c r="K480" s="499"/>
      <c r="L480" s="499"/>
      <c r="M480" s="499"/>
      <c r="N480" s="499"/>
      <c r="O480" s="499"/>
      <c r="P480" s="499"/>
      <c r="Q480" s="499"/>
      <c r="R480" s="499"/>
      <c r="S480" s="499"/>
      <c r="T480" s="499"/>
      <c r="U480" s="499"/>
      <c r="V480" s="499"/>
      <c r="W480" s="499"/>
      <c r="X480" s="499"/>
      <c r="Y480" s="499"/>
      <c r="Z480" s="499"/>
    </row>
    <row r="481" ht="14.25" customHeight="1">
      <c r="A481" s="499"/>
      <c r="B481" s="503"/>
      <c r="C481" s="499"/>
      <c r="D481" s="499"/>
      <c r="E481" s="507"/>
      <c r="F481" s="507"/>
      <c r="G481" s="499"/>
      <c r="H481" s="499"/>
      <c r="I481" s="499"/>
      <c r="J481" s="499"/>
      <c r="K481" s="499"/>
      <c r="L481" s="499"/>
      <c r="M481" s="499"/>
      <c r="N481" s="499"/>
      <c r="O481" s="499"/>
      <c r="P481" s="499"/>
      <c r="Q481" s="499"/>
      <c r="R481" s="499"/>
      <c r="S481" s="499"/>
      <c r="T481" s="499"/>
      <c r="U481" s="499"/>
      <c r="V481" s="499"/>
      <c r="W481" s="499"/>
      <c r="X481" s="499"/>
      <c r="Y481" s="499"/>
      <c r="Z481" s="499"/>
    </row>
    <row r="482" ht="14.25" customHeight="1">
      <c r="A482" s="499"/>
      <c r="B482" s="503"/>
      <c r="C482" s="499"/>
      <c r="D482" s="499"/>
      <c r="E482" s="507"/>
      <c r="F482" s="507"/>
      <c r="G482" s="499"/>
      <c r="H482" s="499"/>
      <c r="I482" s="499"/>
      <c r="J482" s="499"/>
      <c r="K482" s="499"/>
      <c r="L482" s="499"/>
      <c r="M482" s="499"/>
      <c r="N482" s="499"/>
      <c r="O482" s="499"/>
      <c r="P482" s="499"/>
      <c r="Q482" s="499"/>
      <c r="R482" s="499"/>
      <c r="S482" s="499"/>
      <c r="T482" s="499"/>
      <c r="U482" s="499"/>
      <c r="V482" s="499"/>
      <c r="W482" s="499"/>
      <c r="X482" s="499"/>
      <c r="Y482" s="499"/>
      <c r="Z482" s="499"/>
    </row>
    <row r="483" ht="14.25" customHeight="1">
      <c r="A483" s="499"/>
      <c r="B483" s="503"/>
      <c r="C483" s="499"/>
      <c r="D483" s="499"/>
      <c r="E483" s="507"/>
      <c r="F483" s="507"/>
      <c r="G483" s="499"/>
      <c r="H483" s="499"/>
      <c r="I483" s="499"/>
      <c r="J483" s="499"/>
      <c r="K483" s="499"/>
      <c r="L483" s="499"/>
      <c r="M483" s="499"/>
      <c r="N483" s="499"/>
      <c r="O483" s="499"/>
      <c r="P483" s="499"/>
      <c r="Q483" s="499"/>
      <c r="R483" s="499"/>
      <c r="S483" s="499"/>
      <c r="T483" s="499"/>
      <c r="U483" s="499"/>
      <c r="V483" s="499"/>
      <c r="W483" s="499"/>
      <c r="X483" s="499"/>
      <c r="Y483" s="499"/>
      <c r="Z483" s="499"/>
    </row>
    <row r="484" ht="14.25" customHeight="1">
      <c r="A484" s="499"/>
      <c r="B484" s="503"/>
      <c r="C484" s="499"/>
      <c r="D484" s="499"/>
      <c r="E484" s="507"/>
      <c r="F484" s="507"/>
      <c r="G484" s="499"/>
      <c r="H484" s="499"/>
      <c r="I484" s="499"/>
      <c r="J484" s="499"/>
      <c r="K484" s="499"/>
      <c r="L484" s="499"/>
      <c r="M484" s="499"/>
      <c r="N484" s="499"/>
      <c r="O484" s="499"/>
      <c r="P484" s="499"/>
      <c r="Q484" s="499"/>
      <c r="R484" s="499"/>
      <c r="S484" s="499"/>
      <c r="T484" s="499"/>
      <c r="U484" s="499"/>
      <c r="V484" s="499"/>
      <c r="W484" s="499"/>
      <c r="X484" s="499"/>
      <c r="Y484" s="499"/>
      <c r="Z484" s="499"/>
    </row>
    <row r="485" ht="14.25" customHeight="1">
      <c r="A485" s="499"/>
      <c r="B485" s="503"/>
      <c r="C485" s="499"/>
      <c r="D485" s="499"/>
      <c r="E485" s="507"/>
      <c r="F485" s="507"/>
      <c r="G485" s="499"/>
      <c r="H485" s="499"/>
      <c r="I485" s="499"/>
      <c r="J485" s="499"/>
      <c r="K485" s="499"/>
      <c r="L485" s="499"/>
      <c r="M485" s="499"/>
      <c r="N485" s="499"/>
      <c r="O485" s="499"/>
      <c r="P485" s="499"/>
      <c r="Q485" s="499"/>
      <c r="R485" s="499"/>
      <c r="S485" s="499"/>
      <c r="T485" s="499"/>
      <c r="U485" s="499"/>
      <c r="V485" s="499"/>
      <c r="W485" s="499"/>
      <c r="X485" s="499"/>
      <c r="Y485" s="499"/>
      <c r="Z485" s="499"/>
    </row>
    <row r="486" ht="14.25" customHeight="1">
      <c r="A486" s="499"/>
      <c r="B486" s="503"/>
      <c r="C486" s="499"/>
      <c r="D486" s="499"/>
      <c r="E486" s="507"/>
      <c r="F486" s="507"/>
      <c r="G486" s="499"/>
      <c r="H486" s="499"/>
      <c r="I486" s="499"/>
      <c r="J486" s="499"/>
      <c r="K486" s="499"/>
      <c r="L486" s="499"/>
      <c r="M486" s="499"/>
      <c r="N486" s="499"/>
      <c r="O486" s="499"/>
      <c r="P486" s="499"/>
      <c r="Q486" s="499"/>
      <c r="R486" s="499"/>
      <c r="S486" s="499"/>
      <c r="T486" s="499"/>
      <c r="U486" s="499"/>
      <c r="V486" s="499"/>
      <c r="W486" s="499"/>
      <c r="X486" s="499"/>
      <c r="Y486" s="499"/>
      <c r="Z486" s="499"/>
    </row>
    <row r="487" ht="14.25" customHeight="1">
      <c r="A487" s="499"/>
      <c r="B487" s="503"/>
      <c r="C487" s="499"/>
      <c r="D487" s="499"/>
      <c r="E487" s="507"/>
      <c r="F487" s="507"/>
      <c r="G487" s="499"/>
      <c r="H487" s="499"/>
      <c r="I487" s="499"/>
      <c r="J487" s="499"/>
      <c r="K487" s="499"/>
      <c r="L487" s="499"/>
      <c r="M487" s="499"/>
      <c r="N487" s="499"/>
      <c r="O487" s="499"/>
      <c r="P487" s="499"/>
      <c r="Q487" s="499"/>
      <c r="R487" s="499"/>
      <c r="S487" s="499"/>
      <c r="T487" s="499"/>
      <c r="U487" s="499"/>
      <c r="V487" s="499"/>
      <c r="W487" s="499"/>
      <c r="X487" s="499"/>
      <c r="Y487" s="499"/>
      <c r="Z487" s="499"/>
    </row>
    <row r="488" ht="14.25" customHeight="1">
      <c r="A488" s="499"/>
      <c r="B488" s="503"/>
      <c r="C488" s="499"/>
      <c r="D488" s="499"/>
      <c r="E488" s="507"/>
      <c r="F488" s="507"/>
      <c r="G488" s="499"/>
      <c r="H488" s="499"/>
      <c r="I488" s="499"/>
      <c r="J488" s="499"/>
      <c r="K488" s="499"/>
      <c r="L488" s="499"/>
      <c r="M488" s="499"/>
      <c r="N488" s="499"/>
      <c r="O488" s="499"/>
      <c r="P488" s="499"/>
      <c r="Q488" s="499"/>
      <c r="R488" s="499"/>
      <c r="S488" s="499"/>
      <c r="T488" s="499"/>
      <c r="U488" s="499"/>
      <c r="V488" s="499"/>
      <c r="W488" s="499"/>
      <c r="X488" s="499"/>
      <c r="Y488" s="499"/>
      <c r="Z488" s="499"/>
    </row>
    <row r="489" ht="14.25" customHeight="1">
      <c r="A489" s="499"/>
      <c r="B489" s="503"/>
      <c r="C489" s="499"/>
      <c r="D489" s="499"/>
      <c r="E489" s="507"/>
      <c r="F489" s="507"/>
      <c r="G489" s="499"/>
      <c r="H489" s="499"/>
      <c r="I489" s="499"/>
      <c r="J489" s="499"/>
      <c r="K489" s="499"/>
      <c r="L489" s="499"/>
      <c r="M489" s="499"/>
      <c r="N489" s="499"/>
      <c r="O489" s="499"/>
      <c r="P489" s="499"/>
      <c r="Q489" s="499"/>
      <c r="R489" s="499"/>
      <c r="S489" s="499"/>
      <c r="T489" s="499"/>
      <c r="U489" s="499"/>
      <c r="V489" s="499"/>
      <c r="W489" s="499"/>
      <c r="X489" s="499"/>
      <c r="Y489" s="499"/>
      <c r="Z489" s="499"/>
    </row>
    <row r="490" ht="14.25" customHeight="1">
      <c r="A490" s="499"/>
      <c r="B490" s="503"/>
      <c r="C490" s="499"/>
      <c r="D490" s="499"/>
      <c r="E490" s="507"/>
      <c r="F490" s="507"/>
      <c r="G490" s="499"/>
      <c r="H490" s="499"/>
      <c r="I490" s="499"/>
      <c r="J490" s="499"/>
      <c r="K490" s="499"/>
      <c r="L490" s="499"/>
      <c r="M490" s="499"/>
      <c r="N490" s="499"/>
      <c r="O490" s="499"/>
      <c r="P490" s="499"/>
      <c r="Q490" s="499"/>
      <c r="R490" s="499"/>
      <c r="S490" s="499"/>
      <c r="T490" s="499"/>
      <c r="U490" s="499"/>
      <c r="V490" s="499"/>
      <c r="W490" s="499"/>
      <c r="X490" s="499"/>
      <c r="Y490" s="499"/>
      <c r="Z490" s="499"/>
    </row>
    <row r="491" ht="14.25" customHeight="1">
      <c r="A491" s="499"/>
      <c r="B491" s="503"/>
      <c r="C491" s="499"/>
      <c r="D491" s="499"/>
      <c r="E491" s="507"/>
      <c r="F491" s="507"/>
      <c r="G491" s="499"/>
      <c r="H491" s="499"/>
      <c r="I491" s="499"/>
      <c r="J491" s="499"/>
      <c r="K491" s="499"/>
      <c r="L491" s="499"/>
      <c r="M491" s="499"/>
      <c r="N491" s="499"/>
      <c r="O491" s="499"/>
      <c r="P491" s="499"/>
      <c r="Q491" s="499"/>
      <c r="R491" s="499"/>
      <c r="S491" s="499"/>
      <c r="T491" s="499"/>
      <c r="U491" s="499"/>
      <c r="V491" s="499"/>
      <c r="W491" s="499"/>
      <c r="X491" s="499"/>
      <c r="Y491" s="499"/>
      <c r="Z491" s="499"/>
    </row>
    <row r="492" ht="14.25" customHeight="1">
      <c r="A492" s="499"/>
      <c r="B492" s="503"/>
      <c r="C492" s="499"/>
      <c r="D492" s="499"/>
      <c r="E492" s="507"/>
      <c r="F492" s="507"/>
      <c r="G492" s="499"/>
      <c r="H492" s="499"/>
      <c r="I492" s="499"/>
      <c r="J492" s="499"/>
      <c r="K492" s="499"/>
      <c r="L492" s="499"/>
      <c r="M492" s="499"/>
      <c r="N492" s="499"/>
      <c r="O492" s="499"/>
      <c r="P492" s="499"/>
      <c r="Q492" s="499"/>
      <c r="R492" s="499"/>
      <c r="S492" s="499"/>
      <c r="T492" s="499"/>
      <c r="U492" s="499"/>
      <c r="V492" s="499"/>
      <c r="W492" s="499"/>
      <c r="X492" s="499"/>
      <c r="Y492" s="499"/>
      <c r="Z492" s="499"/>
    </row>
    <row r="493" ht="14.25" customHeight="1">
      <c r="A493" s="499"/>
      <c r="B493" s="503"/>
      <c r="C493" s="499"/>
      <c r="D493" s="499"/>
      <c r="E493" s="507"/>
      <c r="F493" s="507"/>
      <c r="G493" s="499"/>
      <c r="H493" s="499"/>
      <c r="I493" s="499"/>
      <c r="J493" s="499"/>
      <c r="K493" s="499"/>
      <c r="L493" s="499"/>
      <c r="M493" s="499"/>
      <c r="N493" s="499"/>
      <c r="O493" s="499"/>
      <c r="P493" s="499"/>
      <c r="Q493" s="499"/>
      <c r="R493" s="499"/>
      <c r="S493" s="499"/>
      <c r="T493" s="499"/>
      <c r="U493" s="499"/>
      <c r="V493" s="499"/>
      <c r="W493" s="499"/>
      <c r="X493" s="499"/>
      <c r="Y493" s="499"/>
      <c r="Z493" s="499"/>
    </row>
    <row r="494" ht="14.25" customHeight="1">
      <c r="A494" s="499"/>
      <c r="B494" s="503"/>
      <c r="C494" s="499"/>
      <c r="D494" s="499"/>
      <c r="E494" s="507"/>
      <c r="F494" s="507"/>
      <c r="G494" s="499"/>
      <c r="H494" s="499"/>
      <c r="I494" s="499"/>
      <c r="J494" s="499"/>
      <c r="K494" s="499"/>
      <c r="L494" s="499"/>
      <c r="M494" s="499"/>
      <c r="N494" s="499"/>
      <c r="O494" s="499"/>
      <c r="P494" s="499"/>
      <c r="Q494" s="499"/>
      <c r="R494" s="499"/>
      <c r="S494" s="499"/>
      <c r="T494" s="499"/>
      <c r="U494" s="499"/>
      <c r="V494" s="499"/>
      <c r="W494" s="499"/>
      <c r="X494" s="499"/>
      <c r="Y494" s="499"/>
      <c r="Z494" s="499"/>
    </row>
    <row r="495" ht="14.25" customHeight="1">
      <c r="A495" s="499"/>
      <c r="B495" s="503"/>
      <c r="C495" s="499"/>
      <c r="D495" s="499"/>
      <c r="E495" s="507"/>
      <c r="F495" s="507"/>
      <c r="G495" s="499"/>
      <c r="H495" s="499"/>
      <c r="I495" s="499"/>
      <c r="J495" s="499"/>
      <c r="K495" s="499"/>
      <c r="L495" s="499"/>
      <c r="M495" s="499"/>
      <c r="N495" s="499"/>
      <c r="O495" s="499"/>
      <c r="P495" s="499"/>
      <c r="Q495" s="499"/>
      <c r="R495" s="499"/>
      <c r="S495" s="499"/>
      <c r="T495" s="499"/>
      <c r="U495" s="499"/>
      <c r="V495" s="499"/>
      <c r="W495" s="499"/>
      <c r="X495" s="499"/>
      <c r="Y495" s="499"/>
      <c r="Z495" s="499"/>
    </row>
    <row r="496" ht="14.25" customHeight="1">
      <c r="A496" s="499"/>
      <c r="B496" s="503"/>
      <c r="C496" s="499"/>
      <c r="D496" s="499"/>
      <c r="E496" s="507"/>
      <c r="F496" s="507"/>
      <c r="G496" s="499"/>
      <c r="H496" s="499"/>
      <c r="I496" s="499"/>
      <c r="J496" s="499"/>
      <c r="K496" s="499"/>
      <c r="L496" s="499"/>
      <c r="M496" s="499"/>
      <c r="N496" s="499"/>
      <c r="O496" s="499"/>
      <c r="P496" s="499"/>
      <c r="Q496" s="499"/>
      <c r="R496" s="499"/>
      <c r="S496" s="499"/>
      <c r="T496" s="499"/>
      <c r="U496" s="499"/>
      <c r="V496" s="499"/>
      <c r="W496" s="499"/>
      <c r="X496" s="499"/>
      <c r="Y496" s="499"/>
      <c r="Z496" s="499"/>
    </row>
    <row r="497" ht="14.25" customHeight="1">
      <c r="A497" s="499"/>
      <c r="B497" s="503"/>
      <c r="C497" s="499"/>
      <c r="D497" s="499"/>
      <c r="E497" s="507"/>
      <c r="F497" s="507"/>
      <c r="G497" s="499"/>
      <c r="H497" s="499"/>
      <c r="I497" s="499"/>
      <c r="J497" s="499"/>
      <c r="K497" s="499"/>
      <c r="L497" s="499"/>
      <c r="M497" s="499"/>
      <c r="N497" s="499"/>
      <c r="O497" s="499"/>
      <c r="P497" s="499"/>
      <c r="Q497" s="499"/>
      <c r="R497" s="499"/>
      <c r="S497" s="499"/>
      <c r="T497" s="499"/>
      <c r="U497" s="499"/>
      <c r="V497" s="499"/>
      <c r="W497" s="499"/>
      <c r="X497" s="499"/>
      <c r="Y497" s="499"/>
      <c r="Z497" s="499"/>
    </row>
    <row r="498" ht="14.25" customHeight="1">
      <c r="A498" s="499"/>
      <c r="B498" s="503"/>
      <c r="C498" s="499"/>
      <c r="D498" s="499"/>
      <c r="E498" s="507"/>
      <c r="F498" s="507"/>
      <c r="G498" s="499"/>
      <c r="H498" s="499"/>
      <c r="I498" s="499"/>
      <c r="J498" s="499"/>
      <c r="K498" s="499"/>
      <c r="L498" s="499"/>
      <c r="M498" s="499"/>
      <c r="N498" s="499"/>
      <c r="O498" s="499"/>
      <c r="P498" s="499"/>
      <c r="Q498" s="499"/>
      <c r="R498" s="499"/>
      <c r="S498" s="499"/>
      <c r="T498" s="499"/>
      <c r="U498" s="499"/>
      <c r="V498" s="499"/>
      <c r="W498" s="499"/>
      <c r="X498" s="499"/>
      <c r="Y498" s="499"/>
      <c r="Z498" s="499"/>
    </row>
    <row r="499" ht="14.25" customHeight="1">
      <c r="A499" s="499"/>
      <c r="B499" s="503"/>
      <c r="C499" s="499"/>
      <c r="D499" s="499"/>
      <c r="E499" s="507"/>
      <c r="F499" s="507"/>
      <c r="G499" s="499"/>
      <c r="H499" s="499"/>
      <c r="I499" s="499"/>
      <c r="J499" s="499"/>
      <c r="K499" s="499"/>
      <c r="L499" s="499"/>
      <c r="M499" s="499"/>
      <c r="N499" s="499"/>
      <c r="O499" s="499"/>
      <c r="P499" s="499"/>
      <c r="Q499" s="499"/>
      <c r="R499" s="499"/>
      <c r="S499" s="499"/>
      <c r="T499" s="499"/>
      <c r="U499" s="499"/>
      <c r="V499" s="499"/>
      <c r="W499" s="499"/>
      <c r="X499" s="499"/>
      <c r="Y499" s="499"/>
      <c r="Z499" s="499"/>
    </row>
    <row r="500" ht="14.25" customHeight="1">
      <c r="A500" s="499"/>
      <c r="B500" s="503"/>
      <c r="C500" s="499"/>
      <c r="D500" s="499"/>
      <c r="E500" s="507"/>
      <c r="F500" s="507"/>
      <c r="G500" s="499"/>
      <c r="H500" s="499"/>
      <c r="I500" s="499"/>
      <c r="J500" s="499"/>
      <c r="K500" s="499"/>
      <c r="L500" s="499"/>
      <c r="M500" s="499"/>
      <c r="N500" s="499"/>
      <c r="O500" s="499"/>
      <c r="P500" s="499"/>
      <c r="Q500" s="499"/>
      <c r="R500" s="499"/>
      <c r="S500" s="499"/>
      <c r="T500" s="499"/>
      <c r="U500" s="499"/>
      <c r="V500" s="499"/>
      <c r="W500" s="499"/>
      <c r="X500" s="499"/>
      <c r="Y500" s="499"/>
      <c r="Z500" s="499"/>
    </row>
    <row r="501" ht="14.25" customHeight="1">
      <c r="A501" s="499"/>
      <c r="B501" s="503"/>
      <c r="C501" s="499"/>
      <c r="D501" s="499"/>
      <c r="E501" s="507"/>
      <c r="F501" s="507"/>
      <c r="G501" s="499"/>
      <c r="H501" s="499"/>
      <c r="I501" s="499"/>
      <c r="J501" s="499"/>
      <c r="K501" s="499"/>
      <c r="L501" s="499"/>
      <c r="M501" s="499"/>
      <c r="N501" s="499"/>
      <c r="O501" s="499"/>
      <c r="P501" s="499"/>
      <c r="Q501" s="499"/>
      <c r="R501" s="499"/>
      <c r="S501" s="499"/>
      <c r="T501" s="499"/>
      <c r="U501" s="499"/>
      <c r="V501" s="499"/>
      <c r="W501" s="499"/>
      <c r="X501" s="499"/>
      <c r="Y501" s="499"/>
      <c r="Z501" s="499"/>
    </row>
    <row r="502" ht="14.25" customHeight="1">
      <c r="A502" s="499"/>
      <c r="B502" s="503"/>
      <c r="C502" s="499"/>
      <c r="D502" s="499"/>
      <c r="E502" s="507"/>
      <c r="F502" s="507"/>
      <c r="G502" s="499"/>
      <c r="H502" s="499"/>
      <c r="I502" s="499"/>
      <c r="J502" s="499"/>
      <c r="K502" s="499"/>
      <c r="L502" s="499"/>
      <c r="M502" s="499"/>
      <c r="N502" s="499"/>
      <c r="O502" s="499"/>
      <c r="P502" s="499"/>
      <c r="Q502" s="499"/>
      <c r="R502" s="499"/>
      <c r="S502" s="499"/>
      <c r="T502" s="499"/>
      <c r="U502" s="499"/>
      <c r="V502" s="499"/>
      <c r="W502" s="499"/>
      <c r="X502" s="499"/>
      <c r="Y502" s="499"/>
      <c r="Z502" s="499"/>
    </row>
    <row r="503" ht="14.25" customHeight="1">
      <c r="A503" s="499"/>
      <c r="B503" s="503"/>
      <c r="C503" s="499"/>
      <c r="D503" s="499"/>
      <c r="E503" s="507"/>
      <c r="F503" s="507"/>
      <c r="G503" s="499"/>
      <c r="H503" s="499"/>
      <c r="I503" s="499"/>
      <c r="J503" s="499"/>
      <c r="K503" s="499"/>
      <c r="L503" s="499"/>
      <c r="M503" s="499"/>
      <c r="N503" s="499"/>
      <c r="O503" s="499"/>
      <c r="P503" s="499"/>
      <c r="Q503" s="499"/>
      <c r="R503" s="499"/>
      <c r="S503" s="499"/>
      <c r="T503" s="499"/>
      <c r="U503" s="499"/>
      <c r="V503" s="499"/>
      <c r="W503" s="499"/>
      <c r="X503" s="499"/>
      <c r="Y503" s="499"/>
      <c r="Z503" s="499"/>
    </row>
    <row r="504" ht="14.25" customHeight="1">
      <c r="A504" s="499"/>
      <c r="B504" s="503"/>
      <c r="C504" s="499"/>
      <c r="D504" s="499"/>
      <c r="E504" s="507"/>
      <c r="F504" s="507"/>
      <c r="G504" s="499"/>
      <c r="H504" s="499"/>
      <c r="I504" s="499"/>
      <c r="J504" s="499"/>
      <c r="K504" s="499"/>
      <c r="L504" s="499"/>
      <c r="M504" s="499"/>
      <c r="N504" s="499"/>
      <c r="O504" s="499"/>
      <c r="P504" s="499"/>
      <c r="Q504" s="499"/>
      <c r="R504" s="499"/>
      <c r="S504" s="499"/>
      <c r="T504" s="499"/>
      <c r="U504" s="499"/>
      <c r="V504" s="499"/>
      <c r="W504" s="499"/>
      <c r="X504" s="499"/>
      <c r="Y504" s="499"/>
      <c r="Z504" s="499"/>
    </row>
    <row r="505" ht="14.25" customHeight="1">
      <c r="A505" s="499"/>
      <c r="B505" s="503"/>
      <c r="C505" s="499"/>
      <c r="D505" s="499"/>
      <c r="E505" s="507"/>
      <c r="F505" s="507"/>
      <c r="G505" s="499"/>
      <c r="H505" s="499"/>
      <c r="I505" s="499"/>
      <c r="J505" s="499"/>
      <c r="K505" s="499"/>
      <c r="L505" s="499"/>
      <c r="M505" s="499"/>
      <c r="N505" s="499"/>
      <c r="O505" s="499"/>
      <c r="P505" s="499"/>
      <c r="Q505" s="499"/>
      <c r="R505" s="499"/>
      <c r="S505" s="499"/>
      <c r="T505" s="499"/>
      <c r="U505" s="499"/>
      <c r="V505" s="499"/>
      <c r="W505" s="499"/>
      <c r="X505" s="499"/>
      <c r="Y505" s="499"/>
      <c r="Z505" s="499"/>
    </row>
    <row r="506" ht="14.25" customHeight="1">
      <c r="A506" s="499"/>
      <c r="B506" s="503"/>
      <c r="C506" s="499"/>
      <c r="D506" s="499"/>
      <c r="E506" s="507"/>
      <c r="F506" s="507"/>
      <c r="G506" s="499"/>
      <c r="H506" s="499"/>
      <c r="I506" s="499"/>
      <c r="J506" s="499"/>
      <c r="K506" s="499"/>
      <c r="L506" s="499"/>
      <c r="M506" s="499"/>
      <c r="N506" s="499"/>
      <c r="O506" s="499"/>
      <c r="P506" s="499"/>
      <c r="Q506" s="499"/>
      <c r="R506" s="499"/>
      <c r="S506" s="499"/>
      <c r="T506" s="499"/>
      <c r="U506" s="499"/>
      <c r="V506" s="499"/>
      <c r="W506" s="499"/>
      <c r="X506" s="499"/>
      <c r="Y506" s="499"/>
      <c r="Z506" s="499"/>
    </row>
    <row r="507" ht="14.25" customHeight="1">
      <c r="A507" s="499"/>
      <c r="B507" s="503"/>
      <c r="C507" s="499"/>
      <c r="D507" s="499"/>
      <c r="E507" s="507"/>
      <c r="F507" s="507"/>
      <c r="G507" s="499"/>
      <c r="H507" s="499"/>
      <c r="I507" s="499"/>
      <c r="J507" s="499"/>
      <c r="K507" s="499"/>
      <c r="L507" s="499"/>
      <c r="M507" s="499"/>
      <c r="N507" s="499"/>
      <c r="O507" s="499"/>
      <c r="P507" s="499"/>
      <c r="Q507" s="499"/>
      <c r="R507" s="499"/>
      <c r="S507" s="499"/>
      <c r="T507" s="499"/>
      <c r="U507" s="499"/>
      <c r="V507" s="499"/>
      <c r="W507" s="499"/>
      <c r="X507" s="499"/>
      <c r="Y507" s="499"/>
      <c r="Z507" s="499"/>
    </row>
    <row r="508" ht="14.25" customHeight="1">
      <c r="A508" s="499"/>
      <c r="B508" s="503"/>
      <c r="C508" s="499"/>
      <c r="D508" s="499"/>
      <c r="E508" s="507"/>
      <c r="F508" s="507"/>
      <c r="G508" s="499"/>
      <c r="H508" s="499"/>
      <c r="I508" s="499"/>
      <c r="J508" s="499"/>
      <c r="K508" s="499"/>
      <c r="L508" s="499"/>
      <c r="M508" s="499"/>
      <c r="N508" s="499"/>
      <c r="O508" s="499"/>
      <c r="P508" s="499"/>
      <c r="Q508" s="499"/>
      <c r="R508" s="499"/>
      <c r="S508" s="499"/>
      <c r="T508" s="499"/>
      <c r="U508" s="499"/>
      <c r="V508" s="499"/>
      <c r="W508" s="499"/>
      <c r="X508" s="499"/>
      <c r="Y508" s="499"/>
      <c r="Z508" s="499"/>
    </row>
    <row r="509" ht="14.25" customHeight="1">
      <c r="A509" s="499"/>
      <c r="B509" s="503"/>
      <c r="C509" s="499"/>
      <c r="D509" s="499"/>
      <c r="E509" s="507"/>
      <c r="F509" s="507"/>
      <c r="G509" s="499"/>
      <c r="H509" s="499"/>
      <c r="I509" s="499"/>
      <c r="J509" s="499"/>
      <c r="K509" s="499"/>
      <c r="L509" s="499"/>
      <c r="M509" s="499"/>
      <c r="N509" s="499"/>
      <c r="O509" s="499"/>
      <c r="P509" s="499"/>
      <c r="Q509" s="499"/>
      <c r="R509" s="499"/>
      <c r="S509" s="499"/>
      <c r="T509" s="499"/>
      <c r="U509" s="499"/>
      <c r="V509" s="499"/>
      <c r="W509" s="499"/>
      <c r="X509" s="499"/>
      <c r="Y509" s="499"/>
      <c r="Z509" s="499"/>
    </row>
    <row r="510" ht="14.25" customHeight="1">
      <c r="A510" s="499"/>
      <c r="B510" s="503"/>
      <c r="C510" s="499"/>
      <c r="D510" s="499"/>
      <c r="E510" s="507"/>
      <c r="F510" s="507"/>
      <c r="G510" s="499"/>
      <c r="H510" s="499"/>
      <c r="I510" s="499"/>
      <c r="J510" s="499"/>
      <c r="K510" s="499"/>
      <c r="L510" s="499"/>
      <c r="M510" s="499"/>
      <c r="N510" s="499"/>
      <c r="O510" s="499"/>
      <c r="P510" s="499"/>
      <c r="Q510" s="499"/>
      <c r="R510" s="499"/>
      <c r="S510" s="499"/>
      <c r="T510" s="499"/>
      <c r="U510" s="499"/>
      <c r="V510" s="499"/>
      <c r="W510" s="499"/>
      <c r="X510" s="499"/>
      <c r="Y510" s="499"/>
      <c r="Z510" s="499"/>
    </row>
    <row r="511" ht="14.25" customHeight="1">
      <c r="A511" s="499"/>
      <c r="B511" s="503"/>
      <c r="C511" s="499"/>
      <c r="D511" s="499"/>
      <c r="E511" s="507"/>
      <c r="F511" s="507"/>
      <c r="G511" s="499"/>
      <c r="H511" s="499"/>
      <c r="I511" s="499"/>
      <c r="J511" s="499"/>
      <c r="K511" s="499"/>
      <c r="L511" s="499"/>
      <c r="M511" s="499"/>
      <c r="N511" s="499"/>
      <c r="O511" s="499"/>
      <c r="P511" s="499"/>
      <c r="Q511" s="499"/>
      <c r="R511" s="499"/>
      <c r="S511" s="499"/>
      <c r="T511" s="499"/>
      <c r="U511" s="499"/>
      <c r="V511" s="499"/>
      <c r="W511" s="499"/>
      <c r="X511" s="499"/>
      <c r="Y511" s="499"/>
      <c r="Z511" s="499"/>
    </row>
    <row r="512" ht="14.25" customHeight="1">
      <c r="A512" s="499"/>
      <c r="B512" s="503"/>
      <c r="C512" s="499"/>
      <c r="D512" s="499"/>
      <c r="E512" s="507"/>
      <c r="F512" s="507"/>
      <c r="G512" s="499"/>
      <c r="H512" s="499"/>
      <c r="I512" s="499"/>
      <c r="J512" s="499"/>
      <c r="K512" s="499"/>
      <c r="L512" s="499"/>
      <c r="M512" s="499"/>
      <c r="N512" s="499"/>
      <c r="O512" s="499"/>
      <c r="P512" s="499"/>
      <c r="Q512" s="499"/>
      <c r="R512" s="499"/>
      <c r="S512" s="499"/>
      <c r="T512" s="499"/>
      <c r="U512" s="499"/>
      <c r="V512" s="499"/>
      <c r="W512" s="499"/>
      <c r="X512" s="499"/>
      <c r="Y512" s="499"/>
      <c r="Z512" s="499"/>
    </row>
    <row r="513" ht="14.25" customHeight="1">
      <c r="A513" s="499"/>
      <c r="B513" s="503"/>
      <c r="C513" s="499"/>
      <c r="D513" s="499"/>
      <c r="E513" s="507"/>
      <c r="F513" s="507"/>
      <c r="G513" s="499"/>
      <c r="H513" s="499"/>
      <c r="I513" s="499"/>
      <c r="J513" s="499"/>
      <c r="K513" s="499"/>
      <c r="L513" s="499"/>
      <c r="M513" s="499"/>
      <c r="N513" s="499"/>
      <c r="O513" s="499"/>
      <c r="P513" s="499"/>
      <c r="Q513" s="499"/>
      <c r="R513" s="499"/>
      <c r="S513" s="499"/>
      <c r="T513" s="499"/>
      <c r="U513" s="499"/>
      <c r="V513" s="499"/>
      <c r="W513" s="499"/>
      <c r="X513" s="499"/>
      <c r="Y513" s="499"/>
      <c r="Z513" s="499"/>
    </row>
    <row r="514" ht="14.25" customHeight="1">
      <c r="A514" s="499"/>
      <c r="B514" s="503"/>
      <c r="C514" s="499"/>
      <c r="D514" s="499"/>
      <c r="E514" s="507"/>
      <c r="F514" s="507"/>
      <c r="G514" s="499"/>
      <c r="H514" s="499"/>
      <c r="I514" s="499"/>
      <c r="J514" s="499"/>
      <c r="K514" s="499"/>
      <c r="L514" s="499"/>
      <c r="M514" s="499"/>
      <c r="N514" s="499"/>
      <c r="O514" s="499"/>
      <c r="P514" s="499"/>
      <c r="Q514" s="499"/>
      <c r="R514" s="499"/>
      <c r="S514" s="499"/>
      <c r="T514" s="499"/>
      <c r="U514" s="499"/>
      <c r="V514" s="499"/>
      <c r="W514" s="499"/>
      <c r="X514" s="499"/>
      <c r="Y514" s="499"/>
      <c r="Z514" s="499"/>
    </row>
    <row r="515" ht="14.25" customHeight="1">
      <c r="A515" s="499"/>
      <c r="B515" s="503"/>
      <c r="C515" s="499"/>
      <c r="D515" s="499"/>
      <c r="E515" s="507"/>
      <c r="F515" s="507"/>
      <c r="G515" s="499"/>
      <c r="H515" s="499"/>
      <c r="I515" s="499"/>
      <c r="J515" s="499"/>
      <c r="K515" s="499"/>
      <c r="L515" s="499"/>
      <c r="M515" s="499"/>
      <c r="N515" s="499"/>
      <c r="O515" s="499"/>
      <c r="P515" s="499"/>
      <c r="Q515" s="499"/>
      <c r="R515" s="499"/>
      <c r="S515" s="499"/>
      <c r="T515" s="499"/>
      <c r="U515" s="499"/>
      <c r="V515" s="499"/>
      <c r="W515" s="499"/>
      <c r="X515" s="499"/>
      <c r="Y515" s="499"/>
      <c r="Z515" s="499"/>
    </row>
    <row r="516" ht="14.25" customHeight="1">
      <c r="A516" s="499"/>
      <c r="B516" s="503"/>
      <c r="C516" s="499"/>
      <c r="D516" s="499"/>
      <c r="E516" s="507"/>
      <c r="F516" s="507"/>
      <c r="G516" s="499"/>
      <c r="H516" s="499"/>
      <c r="I516" s="499"/>
      <c r="J516" s="499"/>
      <c r="K516" s="499"/>
      <c r="L516" s="499"/>
      <c r="M516" s="499"/>
      <c r="N516" s="499"/>
      <c r="O516" s="499"/>
      <c r="P516" s="499"/>
      <c r="Q516" s="499"/>
      <c r="R516" s="499"/>
      <c r="S516" s="499"/>
      <c r="T516" s="499"/>
      <c r="U516" s="499"/>
      <c r="V516" s="499"/>
      <c r="W516" s="499"/>
      <c r="X516" s="499"/>
      <c r="Y516" s="499"/>
      <c r="Z516" s="499"/>
    </row>
    <row r="517" ht="14.25" customHeight="1">
      <c r="A517" s="499"/>
      <c r="B517" s="503"/>
      <c r="C517" s="499"/>
      <c r="D517" s="499"/>
      <c r="E517" s="507"/>
      <c r="F517" s="507"/>
      <c r="G517" s="499"/>
      <c r="H517" s="499"/>
      <c r="I517" s="499"/>
      <c r="J517" s="499"/>
      <c r="K517" s="499"/>
      <c r="L517" s="499"/>
      <c r="M517" s="499"/>
      <c r="N517" s="499"/>
      <c r="O517" s="499"/>
      <c r="P517" s="499"/>
      <c r="Q517" s="499"/>
      <c r="R517" s="499"/>
      <c r="S517" s="499"/>
      <c r="T517" s="499"/>
      <c r="U517" s="499"/>
      <c r="V517" s="499"/>
      <c r="W517" s="499"/>
      <c r="X517" s="499"/>
      <c r="Y517" s="499"/>
      <c r="Z517" s="499"/>
    </row>
    <row r="518" ht="14.25" customHeight="1">
      <c r="A518" s="499"/>
      <c r="B518" s="503"/>
      <c r="C518" s="499"/>
      <c r="D518" s="499"/>
      <c r="E518" s="507"/>
      <c r="F518" s="507"/>
      <c r="G518" s="499"/>
      <c r="H518" s="499"/>
      <c r="I518" s="499"/>
      <c r="J518" s="499"/>
      <c r="K518" s="499"/>
      <c r="L518" s="499"/>
      <c r="M518" s="499"/>
      <c r="N518" s="499"/>
      <c r="O518" s="499"/>
      <c r="P518" s="499"/>
      <c r="Q518" s="499"/>
      <c r="R518" s="499"/>
      <c r="S518" s="499"/>
      <c r="T518" s="499"/>
      <c r="U518" s="499"/>
      <c r="V518" s="499"/>
      <c r="W518" s="499"/>
      <c r="X518" s="499"/>
      <c r="Y518" s="499"/>
      <c r="Z518" s="499"/>
    </row>
    <row r="519" ht="14.25" customHeight="1">
      <c r="A519" s="499"/>
      <c r="B519" s="503"/>
      <c r="C519" s="499"/>
      <c r="D519" s="499"/>
      <c r="E519" s="507"/>
      <c r="F519" s="507"/>
      <c r="G519" s="499"/>
      <c r="H519" s="499"/>
      <c r="I519" s="499"/>
      <c r="J519" s="499"/>
      <c r="K519" s="499"/>
      <c r="L519" s="499"/>
      <c r="M519" s="499"/>
      <c r="N519" s="499"/>
      <c r="O519" s="499"/>
      <c r="P519" s="499"/>
      <c r="Q519" s="499"/>
      <c r="R519" s="499"/>
      <c r="S519" s="499"/>
      <c r="T519" s="499"/>
      <c r="U519" s="499"/>
      <c r="V519" s="499"/>
      <c r="W519" s="499"/>
      <c r="X519" s="499"/>
      <c r="Y519" s="499"/>
      <c r="Z519" s="499"/>
    </row>
    <row r="520" ht="14.25" customHeight="1">
      <c r="A520" s="499"/>
      <c r="B520" s="503"/>
      <c r="C520" s="499"/>
      <c r="D520" s="499"/>
      <c r="E520" s="507"/>
      <c r="F520" s="507"/>
      <c r="G520" s="499"/>
      <c r="H520" s="499"/>
      <c r="I520" s="499"/>
      <c r="J520" s="499"/>
      <c r="K520" s="499"/>
      <c r="L520" s="499"/>
      <c r="M520" s="499"/>
      <c r="N520" s="499"/>
      <c r="O520" s="499"/>
      <c r="P520" s="499"/>
      <c r="Q520" s="499"/>
      <c r="R520" s="499"/>
      <c r="S520" s="499"/>
      <c r="T520" s="499"/>
      <c r="U520" s="499"/>
      <c r="V520" s="499"/>
      <c r="W520" s="499"/>
      <c r="X520" s="499"/>
      <c r="Y520" s="499"/>
      <c r="Z520" s="499"/>
    </row>
    <row r="521" ht="14.25" customHeight="1">
      <c r="A521" s="499"/>
      <c r="B521" s="503"/>
      <c r="C521" s="499"/>
      <c r="D521" s="499"/>
      <c r="E521" s="507"/>
      <c r="F521" s="507"/>
      <c r="G521" s="499"/>
      <c r="H521" s="499"/>
      <c r="I521" s="499"/>
      <c r="J521" s="499"/>
      <c r="K521" s="499"/>
      <c r="L521" s="499"/>
      <c r="M521" s="499"/>
      <c r="N521" s="499"/>
      <c r="O521" s="499"/>
      <c r="P521" s="499"/>
      <c r="Q521" s="499"/>
      <c r="R521" s="499"/>
      <c r="S521" s="499"/>
      <c r="T521" s="499"/>
      <c r="U521" s="499"/>
      <c r="V521" s="499"/>
      <c r="W521" s="499"/>
      <c r="X521" s="499"/>
      <c r="Y521" s="499"/>
      <c r="Z521" s="499"/>
    </row>
    <row r="522" ht="14.25" customHeight="1">
      <c r="A522" s="499"/>
      <c r="B522" s="503"/>
      <c r="C522" s="499"/>
      <c r="D522" s="499"/>
      <c r="E522" s="507"/>
      <c r="F522" s="507"/>
      <c r="G522" s="499"/>
      <c r="H522" s="499"/>
      <c r="I522" s="499"/>
      <c r="J522" s="499"/>
      <c r="K522" s="499"/>
      <c r="L522" s="499"/>
      <c r="M522" s="499"/>
      <c r="N522" s="499"/>
      <c r="O522" s="499"/>
      <c r="P522" s="499"/>
      <c r="Q522" s="499"/>
      <c r="R522" s="499"/>
      <c r="S522" s="499"/>
      <c r="T522" s="499"/>
      <c r="U522" s="499"/>
      <c r="V522" s="499"/>
      <c r="W522" s="499"/>
      <c r="X522" s="499"/>
      <c r="Y522" s="499"/>
      <c r="Z522" s="499"/>
    </row>
    <row r="523" ht="14.25" customHeight="1">
      <c r="A523" s="499"/>
      <c r="B523" s="503"/>
      <c r="C523" s="499"/>
      <c r="D523" s="499"/>
      <c r="E523" s="507"/>
      <c r="F523" s="507"/>
      <c r="G523" s="499"/>
      <c r="H523" s="499"/>
      <c r="I523" s="499"/>
      <c r="J523" s="499"/>
      <c r="K523" s="499"/>
      <c r="L523" s="499"/>
      <c r="M523" s="499"/>
      <c r="N523" s="499"/>
      <c r="O523" s="499"/>
      <c r="P523" s="499"/>
      <c r="Q523" s="499"/>
      <c r="R523" s="499"/>
      <c r="S523" s="499"/>
      <c r="T523" s="499"/>
      <c r="U523" s="499"/>
      <c r="V523" s="499"/>
      <c r="W523" s="499"/>
      <c r="X523" s="499"/>
      <c r="Y523" s="499"/>
      <c r="Z523" s="499"/>
    </row>
    <row r="524" ht="14.25" customHeight="1">
      <c r="A524" s="499"/>
      <c r="B524" s="503"/>
      <c r="C524" s="499"/>
      <c r="D524" s="499"/>
      <c r="E524" s="507"/>
      <c r="F524" s="507"/>
      <c r="G524" s="499"/>
      <c r="H524" s="499"/>
      <c r="I524" s="499"/>
      <c r="J524" s="499"/>
      <c r="K524" s="499"/>
      <c r="L524" s="499"/>
      <c r="M524" s="499"/>
      <c r="N524" s="499"/>
      <c r="O524" s="499"/>
      <c r="P524" s="499"/>
      <c r="Q524" s="499"/>
      <c r="R524" s="499"/>
      <c r="S524" s="499"/>
      <c r="T524" s="499"/>
      <c r="U524" s="499"/>
      <c r="V524" s="499"/>
      <c r="W524" s="499"/>
      <c r="X524" s="499"/>
      <c r="Y524" s="499"/>
      <c r="Z524" s="499"/>
    </row>
    <row r="525" ht="14.25" customHeight="1">
      <c r="A525" s="499"/>
      <c r="B525" s="503"/>
      <c r="C525" s="499"/>
      <c r="D525" s="499"/>
      <c r="E525" s="507"/>
      <c r="F525" s="507"/>
      <c r="G525" s="499"/>
      <c r="H525" s="499"/>
      <c r="I525" s="499"/>
      <c r="J525" s="499"/>
      <c r="K525" s="499"/>
      <c r="L525" s="499"/>
      <c r="M525" s="499"/>
      <c r="N525" s="499"/>
      <c r="O525" s="499"/>
      <c r="P525" s="499"/>
      <c r="Q525" s="499"/>
      <c r="R525" s="499"/>
      <c r="S525" s="499"/>
      <c r="T525" s="499"/>
      <c r="U525" s="499"/>
      <c r="V525" s="499"/>
      <c r="W525" s="499"/>
      <c r="X525" s="499"/>
      <c r="Y525" s="499"/>
      <c r="Z525" s="499"/>
    </row>
    <row r="526" ht="14.25" customHeight="1">
      <c r="A526" s="499"/>
      <c r="B526" s="503"/>
      <c r="C526" s="499"/>
      <c r="D526" s="499"/>
      <c r="E526" s="507"/>
      <c r="F526" s="507"/>
      <c r="G526" s="499"/>
      <c r="H526" s="499"/>
      <c r="I526" s="499"/>
      <c r="J526" s="499"/>
      <c r="K526" s="499"/>
      <c r="L526" s="499"/>
      <c r="M526" s="499"/>
      <c r="N526" s="499"/>
      <c r="O526" s="499"/>
      <c r="P526" s="499"/>
      <c r="Q526" s="499"/>
      <c r="R526" s="499"/>
      <c r="S526" s="499"/>
      <c r="T526" s="499"/>
      <c r="U526" s="499"/>
      <c r="V526" s="499"/>
      <c r="W526" s="499"/>
      <c r="X526" s="499"/>
      <c r="Y526" s="499"/>
      <c r="Z526" s="499"/>
    </row>
    <row r="527" ht="14.25" customHeight="1">
      <c r="A527" s="499"/>
      <c r="B527" s="503"/>
      <c r="C527" s="499"/>
      <c r="D527" s="499"/>
      <c r="E527" s="507"/>
      <c r="F527" s="507"/>
      <c r="G527" s="499"/>
      <c r="H527" s="499"/>
      <c r="I527" s="499"/>
      <c r="J527" s="499"/>
      <c r="K527" s="499"/>
      <c r="L527" s="499"/>
      <c r="M527" s="499"/>
      <c r="N527" s="499"/>
      <c r="O527" s="499"/>
      <c r="P527" s="499"/>
      <c r="Q527" s="499"/>
      <c r="R527" s="499"/>
      <c r="S527" s="499"/>
      <c r="T527" s="499"/>
      <c r="U527" s="499"/>
      <c r="V527" s="499"/>
      <c r="W527" s="499"/>
      <c r="X527" s="499"/>
      <c r="Y527" s="499"/>
      <c r="Z527" s="499"/>
    </row>
    <row r="528" ht="14.25" customHeight="1">
      <c r="A528" s="499"/>
      <c r="B528" s="503"/>
      <c r="C528" s="499"/>
      <c r="D528" s="499"/>
      <c r="E528" s="507"/>
      <c r="F528" s="507"/>
      <c r="G528" s="499"/>
      <c r="H528" s="499"/>
      <c r="I528" s="499"/>
      <c r="J528" s="499"/>
      <c r="K528" s="499"/>
      <c r="L528" s="499"/>
      <c r="M528" s="499"/>
      <c r="N528" s="499"/>
      <c r="O528" s="499"/>
      <c r="P528" s="499"/>
      <c r="Q528" s="499"/>
      <c r="R528" s="499"/>
      <c r="S528" s="499"/>
      <c r="T528" s="499"/>
      <c r="U528" s="499"/>
      <c r="V528" s="499"/>
      <c r="W528" s="499"/>
      <c r="X528" s="499"/>
      <c r="Y528" s="499"/>
      <c r="Z528" s="499"/>
    </row>
    <row r="529" ht="14.25" customHeight="1">
      <c r="A529" s="499"/>
      <c r="B529" s="503"/>
      <c r="C529" s="499"/>
      <c r="D529" s="499"/>
      <c r="E529" s="507"/>
      <c r="F529" s="507"/>
      <c r="G529" s="499"/>
      <c r="H529" s="499"/>
      <c r="I529" s="499"/>
      <c r="J529" s="499"/>
      <c r="K529" s="499"/>
      <c r="L529" s="499"/>
      <c r="M529" s="499"/>
      <c r="N529" s="499"/>
      <c r="O529" s="499"/>
      <c r="P529" s="499"/>
      <c r="Q529" s="499"/>
      <c r="R529" s="499"/>
      <c r="S529" s="499"/>
      <c r="T529" s="499"/>
      <c r="U529" s="499"/>
      <c r="V529" s="499"/>
      <c r="W529" s="499"/>
      <c r="X529" s="499"/>
      <c r="Y529" s="499"/>
      <c r="Z529" s="499"/>
    </row>
    <row r="530" ht="14.25" customHeight="1">
      <c r="A530" s="499"/>
      <c r="B530" s="503"/>
      <c r="C530" s="499"/>
      <c r="D530" s="499"/>
      <c r="E530" s="507"/>
      <c r="F530" s="507"/>
      <c r="G530" s="499"/>
      <c r="H530" s="499"/>
      <c r="I530" s="499"/>
      <c r="J530" s="499"/>
      <c r="K530" s="499"/>
      <c r="L530" s="499"/>
      <c r="M530" s="499"/>
      <c r="N530" s="499"/>
      <c r="O530" s="499"/>
      <c r="P530" s="499"/>
      <c r="Q530" s="499"/>
      <c r="R530" s="499"/>
      <c r="S530" s="499"/>
      <c r="T530" s="499"/>
      <c r="U530" s="499"/>
      <c r="V530" s="499"/>
      <c r="W530" s="499"/>
      <c r="X530" s="499"/>
      <c r="Y530" s="499"/>
      <c r="Z530" s="499"/>
    </row>
    <row r="531" ht="14.25" customHeight="1">
      <c r="A531" s="499"/>
      <c r="B531" s="503"/>
      <c r="C531" s="499"/>
      <c r="D531" s="499"/>
      <c r="E531" s="507"/>
      <c r="F531" s="507"/>
      <c r="G531" s="499"/>
      <c r="H531" s="499"/>
      <c r="I531" s="499"/>
      <c r="J531" s="499"/>
      <c r="K531" s="499"/>
      <c r="L531" s="499"/>
      <c r="M531" s="499"/>
      <c r="N531" s="499"/>
      <c r="O531" s="499"/>
      <c r="P531" s="499"/>
      <c r="Q531" s="499"/>
      <c r="R531" s="499"/>
      <c r="S531" s="499"/>
      <c r="T531" s="499"/>
      <c r="U531" s="499"/>
      <c r="V531" s="499"/>
      <c r="W531" s="499"/>
      <c r="X531" s="499"/>
      <c r="Y531" s="499"/>
      <c r="Z531" s="499"/>
    </row>
    <row r="532" ht="14.25" customHeight="1">
      <c r="A532" s="499"/>
      <c r="B532" s="503"/>
      <c r="C532" s="499"/>
      <c r="D532" s="499"/>
      <c r="E532" s="507"/>
      <c r="F532" s="507"/>
      <c r="G532" s="499"/>
      <c r="H532" s="499"/>
      <c r="I532" s="499"/>
      <c r="J532" s="499"/>
      <c r="K532" s="499"/>
      <c r="L532" s="499"/>
      <c r="M532" s="499"/>
      <c r="N532" s="499"/>
      <c r="O532" s="499"/>
      <c r="P532" s="499"/>
      <c r="Q532" s="499"/>
      <c r="R532" s="499"/>
      <c r="S532" s="499"/>
      <c r="T532" s="499"/>
      <c r="U532" s="499"/>
      <c r="V532" s="499"/>
      <c r="W532" s="499"/>
      <c r="X532" s="499"/>
      <c r="Y532" s="499"/>
      <c r="Z532" s="499"/>
    </row>
    <row r="533" ht="14.25" customHeight="1">
      <c r="A533" s="499"/>
      <c r="B533" s="503"/>
      <c r="C533" s="499"/>
      <c r="D533" s="499"/>
      <c r="E533" s="507"/>
      <c r="F533" s="507"/>
      <c r="G533" s="499"/>
      <c r="H533" s="499"/>
      <c r="I533" s="499"/>
      <c r="J533" s="499"/>
      <c r="K533" s="499"/>
      <c r="L533" s="499"/>
      <c r="M533" s="499"/>
      <c r="N533" s="499"/>
      <c r="O533" s="499"/>
      <c r="P533" s="499"/>
      <c r="Q533" s="499"/>
      <c r="R533" s="499"/>
      <c r="S533" s="499"/>
      <c r="T533" s="499"/>
      <c r="U533" s="499"/>
      <c r="V533" s="499"/>
      <c r="W533" s="499"/>
      <c r="X533" s="499"/>
      <c r="Y533" s="499"/>
      <c r="Z533" s="499"/>
    </row>
    <row r="534" ht="14.25" customHeight="1">
      <c r="A534" s="499"/>
      <c r="B534" s="503"/>
      <c r="C534" s="499"/>
      <c r="D534" s="499"/>
      <c r="E534" s="507"/>
      <c r="F534" s="507"/>
      <c r="G534" s="499"/>
      <c r="H534" s="499"/>
      <c r="I534" s="499"/>
      <c r="J534" s="499"/>
      <c r="K534" s="499"/>
      <c r="L534" s="499"/>
      <c r="M534" s="499"/>
      <c r="N534" s="499"/>
      <c r="O534" s="499"/>
      <c r="P534" s="499"/>
      <c r="Q534" s="499"/>
      <c r="R534" s="499"/>
      <c r="S534" s="499"/>
      <c r="T534" s="499"/>
      <c r="U534" s="499"/>
      <c r="V534" s="499"/>
      <c r="W534" s="499"/>
      <c r="X534" s="499"/>
      <c r="Y534" s="499"/>
      <c r="Z534" s="499"/>
    </row>
    <row r="535" ht="14.25" customHeight="1">
      <c r="A535" s="499"/>
      <c r="B535" s="503"/>
      <c r="C535" s="499"/>
      <c r="D535" s="499"/>
      <c r="E535" s="507"/>
      <c r="F535" s="507"/>
      <c r="G535" s="499"/>
      <c r="H535" s="499"/>
      <c r="I535" s="499"/>
      <c r="J535" s="499"/>
      <c r="K535" s="499"/>
      <c r="L535" s="499"/>
      <c r="M535" s="499"/>
      <c r="N535" s="499"/>
      <c r="O535" s="499"/>
      <c r="P535" s="499"/>
      <c r="Q535" s="499"/>
      <c r="R535" s="499"/>
      <c r="S535" s="499"/>
      <c r="T535" s="499"/>
      <c r="U535" s="499"/>
      <c r="V535" s="499"/>
      <c r="W535" s="499"/>
      <c r="X535" s="499"/>
      <c r="Y535" s="499"/>
      <c r="Z535" s="499"/>
    </row>
    <row r="536" ht="14.25" customHeight="1">
      <c r="A536" s="499"/>
      <c r="B536" s="503"/>
      <c r="C536" s="499"/>
      <c r="D536" s="499"/>
      <c r="E536" s="507"/>
      <c r="F536" s="507"/>
      <c r="G536" s="499"/>
      <c r="H536" s="499"/>
      <c r="I536" s="499"/>
      <c r="J536" s="499"/>
      <c r="K536" s="499"/>
      <c r="L536" s="499"/>
      <c r="M536" s="499"/>
      <c r="N536" s="499"/>
      <c r="O536" s="499"/>
      <c r="P536" s="499"/>
      <c r="Q536" s="499"/>
      <c r="R536" s="499"/>
      <c r="S536" s="499"/>
      <c r="T536" s="499"/>
      <c r="U536" s="499"/>
      <c r="V536" s="499"/>
      <c r="W536" s="499"/>
      <c r="X536" s="499"/>
      <c r="Y536" s="499"/>
      <c r="Z536" s="499"/>
    </row>
    <row r="537" ht="14.25" customHeight="1">
      <c r="A537" s="499"/>
      <c r="B537" s="503"/>
      <c r="C537" s="499"/>
      <c r="D537" s="499"/>
      <c r="E537" s="507"/>
      <c r="F537" s="507"/>
      <c r="G537" s="499"/>
      <c r="H537" s="499"/>
      <c r="I537" s="499"/>
      <c r="J537" s="499"/>
      <c r="K537" s="499"/>
      <c r="L537" s="499"/>
      <c r="M537" s="499"/>
      <c r="N537" s="499"/>
      <c r="O537" s="499"/>
      <c r="P537" s="499"/>
      <c r="Q537" s="499"/>
      <c r="R537" s="499"/>
      <c r="S537" s="499"/>
      <c r="T537" s="499"/>
      <c r="U537" s="499"/>
      <c r="V537" s="499"/>
      <c r="W537" s="499"/>
      <c r="X537" s="499"/>
      <c r="Y537" s="499"/>
      <c r="Z537" s="499"/>
    </row>
    <row r="538" ht="14.25" customHeight="1">
      <c r="A538" s="499"/>
      <c r="B538" s="503"/>
      <c r="C538" s="499"/>
      <c r="D538" s="499"/>
      <c r="E538" s="507"/>
      <c r="F538" s="507"/>
      <c r="G538" s="499"/>
      <c r="H538" s="499"/>
      <c r="I538" s="499"/>
      <c r="J538" s="499"/>
      <c r="K538" s="499"/>
      <c r="L538" s="499"/>
      <c r="M538" s="499"/>
      <c r="N538" s="499"/>
      <c r="O538" s="499"/>
      <c r="P538" s="499"/>
      <c r="Q538" s="499"/>
      <c r="R538" s="499"/>
      <c r="S538" s="499"/>
      <c r="T538" s="499"/>
      <c r="U538" s="499"/>
      <c r="V538" s="499"/>
      <c r="W538" s="499"/>
      <c r="X538" s="499"/>
      <c r="Y538" s="499"/>
      <c r="Z538" s="499"/>
    </row>
    <row r="539" ht="14.25" customHeight="1">
      <c r="A539" s="499"/>
      <c r="B539" s="503"/>
      <c r="C539" s="499"/>
      <c r="D539" s="499"/>
      <c r="E539" s="507"/>
      <c r="F539" s="507"/>
      <c r="G539" s="499"/>
      <c r="H539" s="499"/>
      <c r="I539" s="499"/>
      <c r="J539" s="499"/>
      <c r="K539" s="499"/>
      <c r="L539" s="499"/>
      <c r="M539" s="499"/>
      <c r="N539" s="499"/>
      <c r="O539" s="499"/>
      <c r="P539" s="499"/>
      <c r="Q539" s="499"/>
      <c r="R539" s="499"/>
      <c r="S539" s="499"/>
      <c r="T539" s="499"/>
      <c r="U539" s="499"/>
      <c r="V539" s="499"/>
      <c r="W539" s="499"/>
      <c r="X539" s="499"/>
      <c r="Y539" s="499"/>
      <c r="Z539" s="499"/>
    </row>
    <row r="540" ht="14.25" customHeight="1">
      <c r="A540" s="499"/>
      <c r="B540" s="503"/>
      <c r="C540" s="499"/>
      <c r="D540" s="499"/>
      <c r="E540" s="507"/>
      <c r="F540" s="507"/>
      <c r="G540" s="499"/>
      <c r="H540" s="499"/>
      <c r="I540" s="499"/>
      <c r="J540" s="499"/>
      <c r="K540" s="499"/>
      <c r="L540" s="499"/>
      <c r="M540" s="499"/>
      <c r="N540" s="499"/>
      <c r="O540" s="499"/>
      <c r="P540" s="499"/>
      <c r="Q540" s="499"/>
      <c r="R540" s="499"/>
      <c r="S540" s="499"/>
      <c r="T540" s="499"/>
      <c r="U540" s="499"/>
      <c r="V540" s="499"/>
      <c r="W540" s="499"/>
      <c r="X540" s="499"/>
      <c r="Y540" s="499"/>
      <c r="Z540" s="499"/>
    </row>
    <row r="541" ht="14.25" customHeight="1">
      <c r="A541" s="499"/>
      <c r="B541" s="503"/>
      <c r="C541" s="499"/>
      <c r="D541" s="499"/>
      <c r="E541" s="507"/>
      <c r="F541" s="507"/>
      <c r="G541" s="499"/>
      <c r="H541" s="499"/>
      <c r="I541" s="499"/>
      <c r="J541" s="499"/>
      <c r="K541" s="499"/>
      <c r="L541" s="499"/>
      <c r="M541" s="499"/>
      <c r="N541" s="499"/>
      <c r="O541" s="499"/>
      <c r="P541" s="499"/>
      <c r="Q541" s="499"/>
      <c r="R541" s="499"/>
      <c r="S541" s="499"/>
      <c r="T541" s="499"/>
      <c r="U541" s="499"/>
      <c r="V541" s="499"/>
      <c r="W541" s="499"/>
      <c r="X541" s="499"/>
      <c r="Y541" s="499"/>
      <c r="Z541" s="499"/>
    </row>
    <row r="542" ht="14.25" customHeight="1">
      <c r="A542" s="499"/>
      <c r="B542" s="503"/>
      <c r="C542" s="499"/>
      <c r="D542" s="499"/>
      <c r="E542" s="507"/>
      <c r="F542" s="507"/>
      <c r="G542" s="499"/>
      <c r="H542" s="499"/>
      <c r="I542" s="499"/>
      <c r="J542" s="499"/>
      <c r="K542" s="499"/>
      <c r="L542" s="499"/>
      <c r="M542" s="499"/>
      <c r="N542" s="499"/>
      <c r="O542" s="499"/>
      <c r="P542" s="499"/>
      <c r="Q542" s="499"/>
      <c r="R542" s="499"/>
      <c r="S542" s="499"/>
      <c r="T542" s="499"/>
      <c r="U542" s="499"/>
      <c r="V542" s="499"/>
      <c r="W542" s="499"/>
      <c r="X542" s="499"/>
      <c r="Y542" s="499"/>
      <c r="Z542" s="499"/>
    </row>
    <row r="543" ht="14.25" customHeight="1">
      <c r="A543" s="499"/>
      <c r="B543" s="503"/>
      <c r="C543" s="499"/>
      <c r="D543" s="499"/>
      <c r="E543" s="507"/>
      <c r="F543" s="507"/>
      <c r="G543" s="499"/>
      <c r="H543" s="499"/>
      <c r="I543" s="499"/>
      <c r="J543" s="499"/>
      <c r="K543" s="499"/>
      <c r="L543" s="499"/>
      <c r="M543" s="499"/>
      <c r="N543" s="499"/>
      <c r="O543" s="499"/>
      <c r="P543" s="499"/>
      <c r="Q543" s="499"/>
      <c r="R543" s="499"/>
      <c r="S543" s="499"/>
      <c r="T543" s="499"/>
      <c r="U543" s="499"/>
      <c r="V543" s="499"/>
      <c r="W543" s="499"/>
      <c r="X543" s="499"/>
      <c r="Y543" s="499"/>
      <c r="Z543" s="499"/>
    </row>
    <row r="544" ht="14.25" customHeight="1">
      <c r="A544" s="499"/>
      <c r="B544" s="503"/>
      <c r="C544" s="499"/>
      <c r="D544" s="499"/>
      <c r="E544" s="507"/>
      <c r="F544" s="507"/>
      <c r="G544" s="499"/>
      <c r="H544" s="499"/>
      <c r="I544" s="499"/>
      <c r="J544" s="499"/>
      <c r="K544" s="499"/>
      <c r="L544" s="499"/>
      <c r="M544" s="499"/>
      <c r="N544" s="499"/>
      <c r="O544" s="499"/>
      <c r="P544" s="499"/>
      <c r="Q544" s="499"/>
      <c r="R544" s="499"/>
      <c r="S544" s="499"/>
      <c r="T544" s="499"/>
      <c r="U544" s="499"/>
      <c r="V544" s="499"/>
      <c r="W544" s="499"/>
      <c r="X544" s="499"/>
      <c r="Y544" s="499"/>
      <c r="Z544" s="499"/>
    </row>
    <row r="545" ht="14.25" customHeight="1">
      <c r="A545" s="499"/>
      <c r="B545" s="503"/>
      <c r="C545" s="499"/>
      <c r="D545" s="499"/>
      <c r="E545" s="507"/>
      <c r="F545" s="507"/>
      <c r="G545" s="499"/>
      <c r="H545" s="499"/>
      <c r="I545" s="499"/>
      <c r="J545" s="499"/>
      <c r="K545" s="499"/>
      <c r="L545" s="499"/>
      <c r="M545" s="499"/>
      <c r="N545" s="499"/>
      <c r="O545" s="499"/>
      <c r="P545" s="499"/>
      <c r="Q545" s="499"/>
      <c r="R545" s="499"/>
      <c r="S545" s="499"/>
      <c r="T545" s="499"/>
      <c r="U545" s="499"/>
      <c r="V545" s="499"/>
      <c r="W545" s="499"/>
      <c r="X545" s="499"/>
      <c r="Y545" s="499"/>
      <c r="Z545" s="499"/>
    </row>
    <row r="546" ht="14.25" customHeight="1">
      <c r="A546" s="499"/>
      <c r="B546" s="503"/>
      <c r="C546" s="499"/>
      <c r="D546" s="499"/>
      <c r="E546" s="507"/>
      <c r="F546" s="507"/>
      <c r="G546" s="499"/>
      <c r="H546" s="499"/>
      <c r="I546" s="499"/>
      <c r="J546" s="499"/>
      <c r="K546" s="499"/>
      <c r="L546" s="499"/>
      <c r="M546" s="499"/>
      <c r="N546" s="499"/>
      <c r="O546" s="499"/>
      <c r="P546" s="499"/>
      <c r="Q546" s="499"/>
      <c r="R546" s="499"/>
      <c r="S546" s="499"/>
      <c r="T546" s="499"/>
      <c r="U546" s="499"/>
      <c r="V546" s="499"/>
      <c r="W546" s="499"/>
      <c r="X546" s="499"/>
      <c r="Y546" s="499"/>
      <c r="Z546" s="499"/>
    </row>
    <row r="547" ht="14.25" customHeight="1">
      <c r="A547" s="499"/>
      <c r="B547" s="503"/>
      <c r="C547" s="499"/>
      <c r="D547" s="499"/>
      <c r="E547" s="507"/>
      <c r="F547" s="507"/>
      <c r="G547" s="499"/>
      <c r="H547" s="499"/>
      <c r="I547" s="499"/>
      <c r="J547" s="499"/>
      <c r="K547" s="499"/>
      <c r="L547" s="499"/>
      <c r="M547" s="499"/>
      <c r="N547" s="499"/>
      <c r="O547" s="499"/>
      <c r="P547" s="499"/>
      <c r="Q547" s="499"/>
      <c r="R547" s="499"/>
      <c r="S547" s="499"/>
      <c r="T547" s="499"/>
      <c r="U547" s="499"/>
      <c r="V547" s="499"/>
      <c r="W547" s="499"/>
      <c r="X547" s="499"/>
      <c r="Y547" s="499"/>
      <c r="Z547" s="499"/>
    </row>
    <row r="548" ht="14.25" customHeight="1">
      <c r="A548" s="499"/>
      <c r="B548" s="503"/>
      <c r="C548" s="499"/>
      <c r="D548" s="499"/>
      <c r="E548" s="507"/>
      <c r="F548" s="507"/>
      <c r="G548" s="499"/>
      <c r="H548" s="499"/>
      <c r="I548" s="499"/>
      <c r="J548" s="499"/>
      <c r="K548" s="499"/>
      <c r="L548" s="499"/>
      <c r="M548" s="499"/>
      <c r="N548" s="499"/>
      <c r="O548" s="499"/>
      <c r="P548" s="499"/>
      <c r="Q548" s="499"/>
      <c r="R548" s="499"/>
      <c r="S548" s="499"/>
      <c r="T548" s="499"/>
      <c r="U548" s="499"/>
      <c r="V548" s="499"/>
      <c r="W548" s="499"/>
      <c r="X548" s="499"/>
      <c r="Y548" s="499"/>
      <c r="Z548" s="499"/>
    </row>
    <row r="549" ht="14.25" customHeight="1">
      <c r="A549" s="499"/>
      <c r="B549" s="503"/>
      <c r="C549" s="499"/>
      <c r="D549" s="499"/>
      <c r="E549" s="507"/>
      <c r="F549" s="507"/>
      <c r="G549" s="499"/>
      <c r="H549" s="499"/>
      <c r="I549" s="499"/>
      <c r="J549" s="499"/>
      <c r="K549" s="499"/>
      <c r="L549" s="499"/>
      <c r="M549" s="499"/>
      <c r="N549" s="499"/>
      <c r="O549" s="499"/>
      <c r="P549" s="499"/>
      <c r="Q549" s="499"/>
      <c r="R549" s="499"/>
      <c r="S549" s="499"/>
      <c r="T549" s="499"/>
      <c r="U549" s="499"/>
      <c r="V549" s="499"/>
      <c r="W549" s="499"/>
      <c r="X549" s="499"/>
      <c r="Y549" s="499"/>
      <c r="Z549" s="499"/>
    </row>
    <row r="550" ht="14.25" customHeight="1">
      <c r="A550" s="499"/>
      <c r="B550" s="503"/>
      <c r="C550" s="499"/>
      <c r="D550" s="499"/>
      <c r="E550" s="507"/>
      <c r="F550" s="507"/>
      <c r="G550" s="499"/>
      <c r="H550" s="499"/>
      <c r="I550" s="499"/>
      <c r="J550" s="499"/>
      <c r="K550" s="499"/>
      <c r="L550" s="499"/>
      <c r="M550" s="499"/>
      <c r="N550" s="499"/>
      <c r="O550" s="499"/>
      <c r="P550" s="499"/>
      <c r="Q550" s="499"/>
      <c r="R550" s="499"/>
      <c r="S550" s="499"/>
      <c r="T550" s="499"/>
      <c r="U550" s="499"/>
      <c r="V550" s="499"/>
      <c r="W550" s="499"/>
      <c r="X550" s="499"/>
      <c r="Y550" s="499"/>
      <c r="Z550" s="499"/>
    </row>
    <row r="551" ht="14.25" customHeight="1">
      <c r="A551" s="499"/>
      <c r="B551" s="503"/>
      <c r="C551" s="499"/>
      <c r="D551" s="499"/>
      <c r="E551" s="507"/>
      <c r="F551" s="507"/>
      <c r="G551" s="499"/>
      <c r="H551" s="499"/>
      <c r="I551" s="499"/>
      <c r="J551" s="499"/>
      <c r="K551" s="499"/>
      <c r="L551" s="499"/>
      <c r="M551" s="499"/>
      <c r="N551" s="499"/>
      <c r="O551" s="499"/>
      <c r="P551" s="499"/>
      <c r="Q551" s="499"/>
      <c r="R551" s="499"/>
      <c r="S551" s="499"/>
      <c r="T551" s="499"/>
      <c r="U551" s="499"/>
      <c r="V551" s="499"/>
      <c r="W551" s="499"/>
      <c r="X551" s="499"/>
      <c r="Y551" s="499"/>
      <c r="Z551" s="499"/>
    </row>
    <row r="552" ht="14.25" customHeight="1">
      <c r="A552" s="499"/>
      <c r="B552" s="503"/>
      <c r="C552" s="499"/>
      <c r="D552" s="499"/>
      <c r="E552" s="507"/>
      <c r="F552" s="507"/>
      <c r="G552" s="499"/>
      <c r="H552" s="499"/>
      <c r="I552" s="499"/>
      <c r="J552" s="499"/>
      <c r="K552" s="499"/>
      <c r="L552" s="499"/>
      <c r="M552" s="499"/>
      <c r="N552" s="499"/>
      <c r="O552" s="499"/>
      <c r="P552" s="499"/>
      <c r="Q552" s="499"/>
      <c r="R552" s="499"/>
      <c r="S552" s="499"/>
      <c r="T552" s="499"/>
      <c r="U552" s="499"/>
      <c r="V552" s="499"/>
      <c r="W552" s="499"/>
      <c r="X552" s="499"/>
      <c r="Y552" s="499"/>
      <c r="Z552" s="499"/>
    </row>
    <row r="553" ht="14.25" customHeight="1">
      <c r="A553" s="499"/>
      <c r="B553" s="503"/>
      <c r="C553" s="499"/>
      <c r="D553" s="499"/>
      <c r="E553" s="507"/>
      <c r="F553" s="507"/>
      <c r="G553" s="499"/>
      <c r="H553" s="499"/>
      <c r="I553" s="499"/>
      <c r="J553" s="499"/>
      <c r="K553" s="499"/>
      <c r="L553" s="499"/>
      <c r="M553" s="499"/>
      <c r="N553" s="499"/>
      <c r="O553" s="499"/>
      <c r="P553" s="499"/>
      <c r="Q553" s="499"/>
      <c r="R553" s="499"/>
      <c r="S553" s="499"/>
      <c r="T553" s="499"/>
      <c r="U553" s="499"/>
      <c r="V553" s="499"/>
      <c r="W553" s="499"/>
      <c r="X553" s="499"/>
      <c r="Y553" s="499"/>
      <c r="Z553" s="499"/>
    </row>
    <row r="554" ht="14.25" customHeight="1">
      <c r="A554" s="499"/>
      <c r="B554" s="503"/>
      <c r="C554" s="499"/>
      <c r="D554" s="499"/>
      <c r="E554" s="507"/>
      <c r="F554" s="507"/>
      <c r="G554" s="499"/>
      <c r="H554" s="499"/>
      <c r="I554" s="499"/>
      <c r="J554" s="499"/>
      <c r="K554" s="499"/>
      <c r="L554" s="499"/>
      <c r="M554" s="499"/>
      <c r="N554" s="499"/>
      <c r="O554" s="499"/>
      <c r="P554" s="499"/>
      <c r="Q554" s="499"/>
      <c r="R554" s="499"/>
      <c r="S554" s="499"/>
      <c r="T554" s="499"/>
      <c r="U554" s="499"/>
      <c r="V554" s="499"/>
      <c r="W554" s="499"/>
      <c r="X554" s="499"/>
      <c r="Y554" s="499"/>
      <c r="Z554" s="499"/>
    </row>
    <row r="555" ht="14.25" customHeight="1">
      <c r="A555" s="499"/>
      <c r="B555" s="503"/>
      <c r="C555" s="499"/>
      <c r="D555" s="499"/>
      <c r="E555" s="507"/>
      <c r="F555" s="507"/>
      <c r="G555" s="499"/>
      <c r="H555" s="499"/>
      <c r="I555" s="499"/>
      <c r="J555" s="499"/>
      <c r="K555" s="499"/>
      <c r="L555" s="499"/>
      <c r="M555" s="499"/>
      <c r="N555" s="499"/>
      <c r="O555" s="499"/>
      <c r="P555" s="499"/>
      <c r="Q555" s="499"/>
      <c r="R555" s="499"/>
      <c r="S555" s="499"/>
      <c r="T555" s="499"/>
      <c r="U555" s="499"/>
      <c r="V555" s="499"/>
      <c r="W555" s="499"/>
      <c r="X555" s="499"/>
      <c r="Y555" s="499"/>
      <c r="Z555" s="499"/>
    </row>
    <row r="556" ht="14.25" customHeight="1">
      <c r="A556" s="499"/>
      <c r="B556" s="503"/>
      <c r="C556" s="499"/>
      <c r="D556" s="499"/>
      <c r="E556" s="507"/>
      <c r="F556" s="507"/>
      <c r="G556" s="499"/>
      <c r="H556" s="499"/>
      <c r="I556" s="499"/>
      <c r="J556" s="499"/>
      <c r="K556" s="499"/>
      <c r="L556" s="499"/>
      <c r="M556" s="499"/>
      <c r="N556" s="499"/>
      <c r="O556" s="499"/>
      <c r="P556" s="499"/>
      <c r="Q556" s="499"/>
      <c r="R556" s="499"/>
      <c r="S556" s="499"/>
      <c r="T556" s="499"/>
      <c r="U556" s="499"/>
      <c r="V556" s="499"/>
      <c r="W556" s="499"/>
      <c r="X556" s="499"/>
      <c r="Y556" s="499"/>
      <c r="Z556" s="499"/>
    </row>
    <row r="557" ht="14.25" customHeight="1">
      <c r="A557" s="499"/>
      <c r="B557" s="503"/>
      <c r="C557" s="499"/>
      <c r="D557" s="499"/>
      <c r="E557" s="507"/>
      <c r="F557" s="507"/>
      <c r="G557" s="499"/>
      <c r="H557" s="499"/>
      <c r="I557" s="499"/>
      <c r="J557" s="499"/>
      <c r="K557" s="499"/>
      <c r="L557" s="499"/>
      <c r="M557" s="499"/>
      <c r="N557" s="499"/>
      <c r="O557" s="499"/>
      <c r="P557" s="499"/>
      <c r="Q557" s="499"/>
      <c r="R557" s="499"/>
      <c r="S557" s="499"/>
      <c r="T557" s="499"/>
      <c r="U557" s="499"/>
      <c r="V557" s="499"/>
      <c r="W557" s="499"/>
      <c r="X557" s="499"/>
      <c r="Y557" s="499"/>
      <c r="Z557" s="499"/>
    </row>
    <row r="558" ht="14.25" customHeight="1">
      <c r="A558" s="499"/>
      <c r="B558" s="503"/>
      <c r="C558" s="499"/>
      <c r="D558" s="499"/>
      <c r="E558" s="507"/>
      <c r="F558" s="507"/>
      <c r="G558" s="499"/>
      <c r="H558" s="499"/>
      <c r="I558" s="499"/>
      <c r="J558" s="499"/>
      <c r="K558" s="499"/>
      <c r="L558" s="499"/>
      <c r="M558" s="499"/>
      <c r="N558" s="499"/>
      <c r="O558" s="499"/>
      <c r="P558" s="499"/>
      <c r="Q558" s="499"/>
      <c r="R558" s="499"/>
      <c r="S558" s="499"/>
      <c r="T558" s="499"/>
      <c r="U558" s="499"/>
      <c r="V558" s="499"/>
      <c r="W558" s="499"/>
      <c r="X558" s="499"/>
      <c r="Y558" s="499"/>
      <c r="Z558" s="499"/>
    </row>
    <row r="559" ht="14.25" customHeight="1">
      <c r="A559" s="499"/>
      <c r="B559" s="503"/>
      <c r="C559" s="499"/>
      <c r="D559" s="499"/>
      <c r="E559" s="507"/>
      <c r="F559" s="507"/>
      <c r="G559" s="499"/>
      <c r="H559" s="499"/>
      <c r="I559" s="499"/>
      <c r="J559" s="499"/>
      <c r="K559" s="499"/>
      <c r="L559" s="499"/>
      <c r="M559" s="499"/>
      <c r="N559" s="499"/>
      <c r="O559" s="499"/>
      <c r="P559" s="499"/>
      <c r="Q559" s="499"/>
      <c r="R559" s="499"/>
      <c r="S559" s="499"/>
      <c r="T559" s="499"/>
      <c r="U559" s="499"/>
      <c r="V559" s="499"/>
      <c r="W559" s="499"/>
      <c r="X559" s="499"/>
      <c r="Y559" s="499"/>
      <c r="Z559" s="499"/>
    </row>
    <row r="560" ht="14.25" customHeight="1">
      <c r="A560" s="499"/>
      <c r="B560" s="503"/>
      <c r="C560" s="499"/>
      <c r="D560" s="499"/>
      <c r="E560" s="507"/>
      <c r="F560" s="507"/>
      <c r="G560" s="499"/>
      <c r="H560" s="499"/>
      <c r="I560" s="499"/>
      <c r="J560" s="499"/>
      <c r="K560" s="499"/>
      <c r="L560" s="499"/>
      <c r="M560" s="499"/>
      <c r="N560" s="499"/>
      <c r="O560" s="499"/>
      <c r="P560" s="499"/>
      <c r="Q560" s="499"/>
      <c r="R560" s="499"/>
      <c r="S560" s="499"/>
      <c r="T560" s="499"/>
      <c r="U560" s="499"/>
      <c r="V560" s="499"/>
      <c r="W560" s="499"/>
      <c r="X560" s="499"/>
      <c r="Y560" s="499"/>
      <c r="Z560" s="499"/>
    </row>
    <row r="561" ht="14.25" customHeight="1">
      <c r="A561" s="499"/>
      <c r="B561" s="503"/>
      <c r="C561" s="499"/>
      <c r="D561" s="499"/>
      <c r="E561" s="507"/>
      <c r="F561" s="507"/>
      <c r="G561" s="499"/>
      <c r="H561" s="499"/>
      <c r="I561" s="499"/>
      <c r="J561" s="499"/>
      <c r="K561" s="499"/>
      <c r="L561" s="499"/>
      <c r="M561" s="499"/>
      <c r="N561" s="499"/>
      <c r="O561" s="499"/>
      <c r="P561" s="499"/>
      <c r="Q561" s="499"/>
      <c r="R561" s="499"/>
      <c r="S561" s="499"/>
      <c r="T561" s="499"/>
      <c r="U561" s="499"/>
      <c r="V561" s="499"/>
      <c r="W561" s="499"/>
      <c r="X561" s="499"/>
      <c r="Y561" s="499"/>
      <c r="Z561" s="499"/>
    </row>
    <row r="562" ht="14.25" customHeight="1">
      <c r="A562" s="499"/>
      <c r="B562" s="503"/>
      <c r="C562" s="499"/>
      <c r="D562" s="499"/>
      <c r="E562" s="507"/>
      <c r="F562" s="507"/>
      <c r="G562" s="499"/>
      <c r="H562" s="499"/>
      <c r="I562" s="499"/>
      <c r="J562" s="499"/>
      <c r="K562" s="499"/>
      <c r="L562" s="499"/>
      <c r="M562" s="499"/>
      <c r="N562" s="499"/>
      <c r="O562" s="499"/>
      <c r="P562" s="499"/>
      <c r="Q562" s="499"/>
      <c r="R562" s="499"/>
      <c r="S562" s="499"/>
      <c r="T562" s="499"/>
      <c r="U562" s="499"/>
      <c r="V562" s="499"/>
      <c r="W562" s="499"/>
      <c r="X562" s="499"/>
      <c r="Y562" s="499"/>
      <c r="Z562" s="499"/>
    </row>
    <row r="563" ht="14.25" customHeight="1">
      <c r="A563" s="499"/>
      <c r="B563" s="503"/>
      <c r="C563" s="499"/>
      <c r="D563" s="499"/>
      <c r="E563" s="507"/>
      <c r="F563" s="507"/>
      <c r="G563" s="499"/>
      <c r="H563" s="499"/>
      <c r="I563" s="499"/>
      <c r="J563" s="499"/>
      <c r="K563" s="499"/>
      <c r="L563" s="499"/>
      <c r="M563" s="499"/>
      <c r="N563" s="499"/>
      <c r="O563" s="499"/>
      <c r="P563" s="499"/>
      <c r="Q563" s="499"/>
      <c r="R563" s="499"/>
      <c r="S563" s="499"/>
      <c r="T563" s="499"/>
      <c r="U563" s="499"/>
      <c r="V563" s="499"/>
      <c r="W563" s="499"/>
      <c r="X563" s="499"/>
      <c r="Y563" s="499"/>
      <c r="Z563" s="499"/>
    </row>
    <row r="564" ht="14.25" customHeight="1">
      <c r="A564" s="499"/>
      <c r="B564" s="503"/>
      <c r="C564" s="499"/>
      <c r="D564" s="499"/>
      <c r="E564" s="507"/>
      <c r="F564" s="507"/>
      <c r="G564" s="499"/>
      <c r="H564" s="499"/>
      <c r="I564" s="499"/>
      <c r="J564" s="499"/>
      <c r="K564" s="499"/>
      <c r="L564" s="499"/>
      <c r="M564" s="499"/>
      <c r="N564" s="499"/>
      <c r="O564" s="499"/>
      <c r="P564" s="499"/>
      <c r="Q564" s="499"/>
      <c r="R564" s="499"/>
      <c r="S564" s="499"/>
      <c r="T564" s="499"/>
      <c r="U564" s="499"/>
      <c r="V564" s="499"/>
      <c r="W564" s="499"/>
      <c r="X564" s="499"/>
      <c r="Y564" s="499"/>
      <c r="Z564" s="499"/>
    </row>
    <row r="565" ht="14.25" customHeight="1">
      <c r="A565" s="499"/>
      <c r="B565" s="503"/>
      <c r="C565" s="499"/>
      <c r="D565" s="499"/>
      <c r="E565" s="507"/>
      <c r="F565" s="507"/>
      <c r="G565" s="499"/>
      <c r="H565" s="499"/>
      <c r="I565" s="499"/>
      <c r="J565" s="499"/>
      <c r="K565" s="499"/>
      <c r="L565" s="499"/>
      <c r="M565" s="499"/>
      <c r="N565" s="499"/>
      <c r="O565" s="499"/>
      <c r="P565" s="499"/>
      <c r="Q565" s="499"/>
      <c r="R565" s="499"/>
      <c r="S565" s="499"/>
      <c r="T565" s="499"/>
      <c r="U565" s="499"/>
      <c r="V565" s="499"/>
      <c r="W565" s="499"/>
      <c r="X565" s="499"/>
      <c r="Y565" s="499"/>
      <c r="Z565" s="499"/>
    </row>
    <row r="566" ht="14.25" customHeight="1">
      <c r="A566" s="499"/>
      <c r="B566" s="503"/>
      <c r="C566" s="499"/>
      <c r="D566" s="499"/>
      <c r="E566" s="507"/>
      <c r="F566" s="507"/>
      <c r="G566" s="499"/>
      <c r="H566" s="499"/>
      <c r="I566" s="499"/>
      <c r="J566" s="499"/>
      <c r="K566" s="499"/>
      <c r="L566" s="499"/>
      <c r="M566" s="499"/>
      <c r="N566" s="499"/>
      <c r="O566" s="499"/>
      <c r="P566" s="499"/>
      <c r="Q566" s="499"/>
      <c r="R566" s="499"/>
      <c r="S566" s="499"/>
      <c r="T566" s="499"/>
      <c r="U566" s="499"/>
      <c r="V566" s="499"/>
      <c r="W566" s="499"/>
      <c r="X566" s="499"/>
      <c r="Y566" s="499"/>
      <c r="Z566" s="499"/>
    </row>
    <row r="567" ht="14.25" customHeight="1">
      <c r="A567" s="499"/>
      <c r="B567" s="503"/>
      <c r="C567" s="499"/>
      <c r="D567" s="499"/>
      <c r="E567" s="507"/>
      <c r="F567" s="507"/>
      <c r="G567" s="499"/>
      <c r="H567" s="499"/>
      <c r="I567" s="499"/>
      <c r="J567" s="499"/>
      <c r="K567" s="499"/>
      <c r="L567" s="499"/>
      <c r="M567" s="499"/>
      <c r="N567" s="499"/>
      <c r="O567" s="499"/>
      <c r="P567" s="499"/>
      <c r="Q567" s="499"/>
      <c r="R567" s="499"/>
      <c r="S567" s="499"/>
      <c r="T567" s="499"/>
      <c r="U567" s="499"/>
      <c r="V567" s="499"/>
      <c r="W567" s="499"/>
      <c r="X567" s="499"/>
      <c r="Y567" s="499"/>
      <c r="Z567" s="499"/>
    </row>
    <row r="568" ht="14.25" customHeight="1">
      <c r="A568" s="499"/>
      <c r="B568" s="503"/>
      <c r="C568" s="499"/>
      <c r="D568" s="499"/>
      <c r="E568" s="507"/>
      <c r="F568" s="507"/>
      <c r="G568" s="499"/>
      <c r="H568" s="499"/>
      <c r="I568" s="499"/>
      <c r="J568" s="499"/>
      <c r="K568" s="499"/>
      <c r="L568" s="499"/>
      <c r="M568" s="499"/>
      <c r="N568" s="499"/>
      <c r="O568" s="499"/>
      <c r="P568" s="499"/>
      <c r="Q568" s="499"/>
      <c r="R568" s="499"/>
      <c r="S568" s="499"/>
      <c r="T568" s="499"/>
      <c r="U568" s="499"/>
      <c r="V568" s="499"/>
      <c r="W568" s="499"/>
      <c r="X568" s="499"/>
      <c r="Y568" s="499"/>
      <c r="Z568" s="499"/>
    </row>
    <row r="569" ht="14.25" customHeight="1">
      <c r="A569" s="499"/>
      <c r="B569" s="503"/>
      <c r="C569" s="499"/>
      <c r="D569" s="499"/>
      <c r="E569" s="507"/>
      <c r="F569" s="507"/>
      <c r="G569" s="499"/>
      <c r="H569" s="499"/>
      <c r="I569" s="499"/>
      <c r="J569" s="499"/>
      <c r="K569" s="499"/>
      <c r="L569" s="499"/>
      <c r="M569" s="499"/>
      <c r="N569" s="499"/>
      <c r="O569" s="499"/>
      <c r="P569" s="499"/>
      <c r="Q569" s="499"/>
      <c r="R569" s="499"/>
      <c r="S569" s="499"/>
      <c r="T569" s="499"/>
      <c r="U569" s="499"/>
      <c r="V569" s="499"/>
      <c r="W569" s="499"/>
      <c r="X569" s="499"/>
      <c r="Y569" s="499"/>
      <c r="Z569" s="499"/>
    </row>
    <row r="570" ht="14.25" customHeight="1">
      <c r="A570" s="499"/>
      <c r="B570" s="503"/>
      <c r="C570" s="499"/>
      <c r="D570" s="499"/>
      <c r="E570" s="507"/>
      <c r="F570" s="507"/>
      <c r="G570" s="499"/>
      <c r="H570" s="499"/>
      <c r="I570" s="499"/>
      <c r="J570" s="499"/>
      <c r="K570" s="499"/>
      <c r="L570" s="499"/>
      <c r="M570" s="499"/>
      <c r="N570" s="499"/>
      <c r="O570" s="499"/>
      <c r="P570" s="499"/>
      <c r="Q570" s="499"/>
      <c r="R570" s="499"/>
      <c r="S570" s="499"/>
      <c r="T570" s="499"/>
      <c r="U570" s="499"/>
      <c r="V570" s="499"/>
      <c r="W570" s="499"/>
      <c r="X570" s="499"/>
      <c r="Y570" s="499"/>
      <c r="Z570" s="499"/>
    </row>
    <row r="571" ht="14.25" customHeight="1">
      <c r="A571" s="499"/>
      <c r="B571" s="503"/>
      <c r="C571" s="499"/>
      <c r="D571" s="499"/>
      <c r="E571" s="507"/>
      <c r="F571" s="507"/>
      <c r="G571" s="499"/>
      <c r="H571" s="499"/>
      <c r="I571" s="499"/>
      <c r="J571" s="499"/>
      <c r="K571" s="499"/>
      <c r="L571" s="499"/>
      <c r="M571" s="499"/>
      <c r="N571" s="499"/>
      <c r="O571" s="499"/>
      <c r="P571" s="499"/>
      <c r="Q571" s="499"/>
      <c r="R571" s="499"/>
      <c r="S571" s="499"/>
      <c r="T571" s="499"/>
      <c r="U571" s="499"/>
      <c r="V571" s="499"/>
      <c r="W571" s="499"/>
      <c r="X571" s="499"/>
      <c r="Y571" s="499"/>
      <c r="Z571" s="499"/>
    </row>
    <row r="572" ht="14.25" customHeight="1">
      <c r="A572" s="499"/>
      <c r="B572" s="503"/>
      <c r="C572" s="499"/>
      <c r="D572" s="499"/>
      <c r="E572" s="507"/>
      <c r="F572" s="507"/>
      <c r="G572" s="499"/>
      <c r="H572" s="499"/>
      <c r="I572" s="499"/>
      <c r="J572" s="499"/>
      <c r="K572" s="499"/>
      <c r="L572" s="499"/>
      <c r="M572" s="499"/>
      <c r="N572" s="499"/>
      <c r="O572" s="499"/>
      <c r="P572" s="499"/>
      <c r="Q572" s="499"/>
      <c r="R572" s="499"/>
      <c r="S572" s="499"/>
      <c r="T572" s="499"/>
      <c r="U572" s="499"/>
      <c r="V572" s="499"/>
      <c r="W572" s="499"/>
      <c r="X572" s="499"/>
      <c r="Y572" s="499"/>
      <c r="Z572" s="499"/>
    </row>
    <row r="573" ht="14.25" customHeight="1">
      <c r="A573" s="499"/>
      <c r="B573" s="503"/>
      <c r="C573" s="499"/>
      <c r="D573" s="499"/>
      <c r="E573" s="507"/>
      <c r="F573" s="507"/>
      <c r="G573" s="499"/>
      <c r="H573" s="499"/>
      <c r="I573" s="499"/>
      <c r="J573" s="499"/>
      <c r="K573" s="499"/>
      <c r="L573" s="499"/>
      <c r="M573" s="499"/>
      <c r="N573" s="499"/>
      <c r="O573" s="499"/>
      <c r="P573" s="499"/>
      <c r="Q573" s="499"/>
      <c r="R573" s="499"/>
      <c r="S573" s="499"/>
      <c r="T573" s="499"/>
      <c r="U573" s="499"/>
      <c r="V573" s="499"/>
      <c r="W573" s="499"/>
      <c r="X573" s="499"/>
      <c r="Y573" s="499"/>
      <c r="Z573" s="499"/>
    </row>
    <row r="574" ht="14.25" customHeight="1">
      <c r="A574" s="499"/>
      <c r="B574" s="503"/>
      <c r="C574" s="499"/>
      <c r="D574" s="499"/>
      <c r="E574" s="507"/>
      <c r="F574" s="507"/>
      <c r="G574" s="499"/>
      <c r="H574" s="499"/>
      <c r="I574" s="499"/>
      <c r="J574" s="499"/>
      <c r="K574" s="499"/>
      <c r="L574" s="499"/>
      <c r="M574" s="499"/>
      <c r="N574" s="499"/>
      <c r="O574" s="499"/>
      <c r="P574" s="499"/>
      <c r="Q574" s="499"/>
      <c r="R574" s="499"/>
      <c r="S574" s="499"/>
      <c r="T574" s="499"/>
      <c r="U574" s="499"/>
      <c r="V574" s="499"/>
      <c r="W574" s="499"/>
      <c r="X574" s="499"/>
      <c r="Y574" s="499"/>
      <c r="Z574" s="499"/>
    </row>
    <row r="575" ht="14.25" customHeight="1">
      <c r="A575" s="499"/>
      <c r="B575" s="503"/>
      <c r="C575" s="499"/>
      <c r="D575" s="499"/>
      <c r="E575" s="507"/>
      <c r="F575" s="507"/>
      <c r="G575" s="499"/>
      <c r="H575" s="499"/>
      <c r="I575" s="499"/>
      <c r="J575" s="499"/>
      <c r="K575" s="499"/>
      <c r="L575" s="499"/>
      <c r="M575" s="499"/>
      <c r="N575" s="499"/>
      <c r="O575" s="499"/>
      <c r="P575" s="499"/>
      <c r="Q575" s="499"/>
      <c r="R575" s="499"/>
      <c r="S575" s="499"/>
      <c r="T575" s="499"/>
      <c r="U575" s="499"/>
      <c r="V575" s="499"/>
      <c r="W575" s="499"/>
      <c r="X575" s="499"/>
      <c r="Y575" s="499"/>
      <c r="Z575" s="499"/>
    </row>
    <row r="576" ht="14.25" customHeight="1">
      <c r="A576" s="499"/>
      <c r="B576" s="503"/>
      <c r="C576" s="499"/>
      <c r="D576" s="499"/>
      <c r="E576" s="507"/>
      <c r="F576" s="507"/>
      <c r="G576" s="499"/>
      <c r="H576" s="499"/>
      <c r="I576" s="499"/>
      <c r="J576" s="499"/>
      <c r="K576" s="499"/>
      <c r="L576" s="499"/>
      <c r="M576" s="499"/>
      <c r="N576" s="499"/>
      <c r="O576" s="499"/>
      <c r="P576" s="499"/>
      <c r="Q576" s="499"/>
      <c r="R576" s="499"/>
      <c r="S576" s="499"/>
      <c r="T576" s="499"/>
      <c r="U576" s="499"/>
      <c r="V576" s="499"/>
      <c r="W576" s="499"/>
      <c r="X576" s="499"/>
      <c r="Y576" s="499"/>
      <c r="Z576" s="499"/>
    </row>
    <row r="577" ht="14.25" customHeight="1">
      <c r="A577" s="499"/>
      <c r="B577" s="503"/>
      <c r="C577" s="499"/>
      <c r="D577" s="499"/>
      <c r="E577" s="507"/>
      <c r="F577" s="507"/>
      <c r="G577" s="499"/>
      <c r="H577" s="499"/>
      <c r="I577" s="499"/>
      <c r="J577" s="499"/>
      <c r="K577" s="499"/>
      <c r="L577" s="499"/>
      <c r="M577" s="499"/>
      <c r="N577" s="499"/>
      <c r="O577" s="499"/>
      <c r="P577" s="499"/>
      <c r="Q577" s="499"/>
      <c r="R577" s="499"/>
      <c r="S577" s="499"/>
      <c r="T577" s="499"/>
      <c r="U577" s="499"/>
      <c r="V577" s="499"/>
      <c r="W577" s="499"/>
      <c r="X577" s="499"/>
      <c r="Y577" s="499"/>
      <c r="Z577" s="499"/>
    </row>
    <row r="578" ht="14.25" customHeight="1">
      <c r="A578" s="499"/>
      <c r="B578" s="503"/>
      <c r="C578" s="499"/>
      <c r="D578" s="499"/>
      <c r="E578" s="507"/>
      <c r="F578" s="507"/>
      <c r="G578" s="499"/>
      <c r="H578" s="499"/>
      <c r="I578" s="499"/>
      <c r="J578" s="499"/>
      <c r="K578" s="499"/>
      <c r="L578" s="499"/>
      <c r="M578" s="499"/>
      <c r="N578" s="499"/>
      <c r="O578" s="499"/>
      <c r="P578" s="499"/>
      <c r="Q578" s="499"/>
      <c r="R578" s="499"/>
      <c r="S578" s="499"/>
      <c r="T578" s="499"/>
      <c r="U578" s="499"/>
      <c r="V578" s="499"/>
      <c r="W578" s="499"/>
      <c r="X578" s="499"/>
      <c r="Y578" s="499"/>
      <c r="Z578" s="499"/>
    </row>
    <row r="579" ht="14.25" customHeight="1">
      <c r="A579" s="499"/>
      <c r="B579" s="503"/>
      <c r="C579" s="499"/>
      <c r="D579" s="499"/>
      <c r="E579" s="507"/>
      <c r="F579" s="507"/>
      <c r="G579" s="499"/>
      <c r="H579" s="499"/>
      <c r="I579" s="499"/>
      <c r="J579" s="499"/>
      <c r="K579" s="499"/>
      <c r="L579" s="499"/>
      <c r="M579" s="499"/>
      <c r="N579" s="499"/>
      <c r="O579" s="499"/>
      <c r="P579" s="499"/>
      <c r="Q579" s="499"/>
      <c r="R579" s="499"/>
      <c r="S579" s="499"/>
      <c r="T579" s="499"/>
      <c r="U579" s="499"/>
      <c r="V579" s="499"/>
      <c r="W579" s="499"/>
      <c r="X579" s="499"/>
      <c r="Y579" s="499"/>
      <c r="Z579" s="499"/>
    </row>
    <row r="580" ht="14.25" customHeight="1">
      <c r="A580" s="499"/>
      <c r="B580" s="503"/>
      <c r="C580" s="499"/>
      <c r="D580" s="499"/>
      <c r="E580" s="507"/>
      <c r="F580" s="507"/>
      <c r="G580" s="499"/>
      <c r="H580" s="499"/>
      <c r="I580" s="499"/>
      <c r="J580" s="499"/>
      <c r="K580" s="499"/>
      <c r="L580" s="499"/>
      <c r="M580" s="499"/>
      <c r="N580" s="499"/>
      <c r="O580" s="499"/>
      <c r="P580" s="499"/>
      <c r="Q580" s="499"/>
      <c r="R580" s="499"/>
      <c r="S580" s="499"/>
      <c r="T580" s="499"/>
      <c r="U580" s="499"/>
      <c r="V580" s="499"/>
      <c r="W580" s="499"/>
      <c r="X580" s="499"/>
      <c r="Y580" s="499"/>
      <c r="Z580" s="499"/>
    </row>
    <row r="581" ht="14.25" customHeight="1">
      <c r="A581" s="499"/>
      <c r="B581" s="503"/>
      <c r="C581" s="499"/>
      <c r="D581" s="499"/>
      <c r="E581" s="507"/>
      <c r="F581" s="507"/>
      <c r="G581" s="499"/>
      <c r="H581" s="499"/>
      <c r="I581" s="499"/>
      <c r="J581" s="499"/>
      <c r="K581" s="499"/>
      <c r="L581" s="499"/>
      <c r="M581" s="499"/>
      <c r="N581" s="499"/>
      <c r="O581" s="499"/>
      <c r="P581" s="499"/>
      <c r="Q581" s="499"/>
      <c r="R581" s="499"/>
      <c r="S581" s="499"/>
      <c r="T581" s="499"/>
      <c r="U581" s="499"/>
      <c r="V581" s="499"/>
      <c r="W581" s="499"/>
      <c r="X581" s="499"/>
      <c r="Y581" s="499"/>
      <c r="Z581" s="499"/>
    </row>
    <row r="582" ht="14.25" customHeight="1">
      <c r="A582" s="499"/>
      <c r="B582" s="503"/>
      <c r="C582" s="499"/>
      <c r="D582" s="499"/>
      <c r="E582" s="507"/>
      <c r="F582" s="507"/>
      <c r="G582" s="499"/>
      <c r="H582" s="499"/>
      <c r="I582" s="499"/>
      <c r="J582" s="499"/>
      <c r="K582" s="499"/>
      <c r="L582" s="499"/>
      <c r="M582" s="499"/>
      <c r="N582" s="499"/>
      <c r="O582" s="499"/>
      <c r="P582" s="499"/>
      <c r="Q582" s="499"/>
      <c r="R582" s="499"/>
      <c r="S582" s="499"/>
      <c r="T582" s="499"/>
      <c r="U582" s="499"/>
      <c r="V582" s="499"/>
      <c r="W582" s="499"/>
      <c r="X582" s="499"/>
      <c r="Y582" s="499"/>
      <c r="Z582" s="499"/>
    </row>
    <row r="583" ht="14.25" customHeight="1">
      <c r="A583" s="499"/>
      <c r="B583" s="503"/>
      <c r="C583" s="499"/>
      <c r="D583" s="499"/>
      <c r="E583" s="507"/>
      <c r="F583" s="507"/>
      <c r="G583" s="499"/>
      <c r="H583" s="499"/>
      <c r="I583" s="499"/>
      <c r="J583" s="499"/>
      <c r="K583" s="499"/>
      <c r="L583" s="499"/>
      <c r="M583" s="499"/>
      <c r="N583" s="499"/>
      <c r="O583" s="499"/>
      <c r="P583" s="499"/>
      <c r="Q583" s="499"/>
      <c r="R583" s="499"/>
      <c r="S583" s="499"/>
      <c r="T583" s="499"/>
      <c r="U583" s="499"/>
      <c r="V583" s="499"/>
      <c r="W583" s="499"/>
      <c r="X583" s="499"/>
      <c r="Y583" s="499"/>
      <c r="Z583" s="499"/>
    </row>
    <row r="584" ht="14.25" customHeight="1">
      <c r="A584" s="499"/>
      <c r="B584" s="503"/>
      <c r="C584" s="499"/>
      <c r="D584" s="499"/>
      <c r="E584" s="507"/>
      <c r="F584" s="507"/>
      <c r="G584" s="499"/>
      <c r="H584" s="499"/>
      <c r="I584" s="499"/>
      <c r="J584" s="499"/>
      <c r="K584" s="499"/>
      <c r="L584" s="499"/>
      <c r="M584" s="499"/>
      <c r="N584" s="499"/>
      <c r="O584" s="499"/>
      <c r="P584" s="499"/>
      <c r="Q584" s="499"/>
      <c r="R584" s="499"/>
      <c r="S584" s="499"/>
      <c r="T584" s="499"/>
      <c r="U584" s="499"/>
      <c r="V584" s="499"/>
      <c r="W584" s="499"/>
      <c r="X584" s="499"/>
      <c r="Y584" s="499"/>
      <c r="Z584" s="499"/>
    </row>
    <row r="585" ht="14.25" customHeight="1">
      <c r="A585" s="499"/>
      <c r="B585" s="503"/>
      <c r="C585" s="499"/>
      <c r="D585" s="499"/>
      <c r="E585" s="507"/>
      <c r="F585" s="507"/>
      <c r="G585" s="499"/>
      <c r="H585" s="499"/>
      <c r="I585" s="499"/>
      <c r="J585" s="499"/>
      <c r="K585" s="499"/>
      <c r="L585" s="499"/>
      <c r="M585" s="499"/>
      <c r="N585" s="499"/>
      <c r="O585" s="499"/>
      <c r="P585" s="499"/>
      <c r="Q585" s="499"/>
      <c r="R585" s="499"/>
      <c r="S585" s="499"/>
      <c r="T585" s="499"/>
      <c r="U585" s="499"/>
      <c r="V585" s="499"/>
      <c r="W585" s="499"/>
      <c r="X585" s="499"/>
      <c r="Y585" s="499"/>
      <c r="Z585" s="499"/>
    </row>
    <row r="586" ht="14.25" customHeight="1">
      <c r="A586" s="499"/>
      <c r="B586" s="503"/>
      <c r="C586" s="499"/>
      <c r="D586" s="499"/>
      <c r="E586" s="507"/>
      <c r="F586" s="507"/>
      <c r="G586" s="499"/>
      <c r="H586" s="499"/>
      <c r="I586" s="499"/>
      <c r="J586" s="499"/>
      <c r="K586" s="499"/>
      <c r="L586" s="499"/>
      <c r="M586" s="499"/>
      <c r="N586" s="499"/>
      <c r="O586" s="499"/>
      <c r="P586" s="499"/>
      <c r="Q586" s="499"/>
      <c r="R586" s="499"/>
      <c r="S586" s="499"/>
      <c r="T586" s="499"/>
      <c r="U586" s="499"/>
      <c r="V586" s="499"/>
      <c r="W586" s="499"/>
      <c r="X586" s="499"/>
      <c r="Y586" s="499"/>
      <c r="Z586" s="499"/>
    </row>
    <row r="587" ht="14.25" customHeight="1">
      <c r="A587" s="499"/>
      <c r="B587" s="503"/>
      <c r="C587" s="499"/>
      <c r="D587" s="499"/>
      <c r="E587" s="507"/>
      <c r="F587" s="507"/>
      <c r="G587" s="499"/>
      <c r="H587" s="499"/>
      <c r="I587" s="499"/>
      <c r="J587" s="499"/>
      <c r="K587" s="499"/>
      <c r="L587" s="499"/>
      <c r="M587" s="499"/>
      <c r="N587" s="499"/>
      <c r="O587" s="499"/>
      <c r="P587" s="499"/>
      <c r="Q587" s="499"/>
      <c r="R587" s="499"/>
      <c r="S587" s="499"/>
      <c r="T587" s="499"/>
      <c r="U587" s="499"/>
      <c r="V587" s="499"/>
      <c r="W587" s="499"/>
      <c r="X587" s="499"/>
      <c r="Y587" s="499"/>
      <c r="Z587" s="499"/>
    </row>
    <row r="588" ht="14.25" customHeight="1">
      <c r="A588" s="499"/>
      <c r="B588" s="503"/>
      <c r="C588" s="499"/>
      <c r="D588" s="499"/>
      <c r="E588" s="507"/>
      <c r="F588" s="507"/>
      <c r="G588" s="499"/>
      <c r="H588" s="499"/>
      <c r="I588" s="499"/>
      <c r="J588" s="499"/>
      <c r="K588" s="499"/>
      <c r="L588" s="499"/>
      <c r="M588" s="499"/>
      <c r="N588" s="499"/>
      <c r="O588" s="499"/>
      <c r="P588" s="499"/>
      <c r="Q588" s="499"/>
      <c r="R588" s="499"/>
      <c r="S588" s="499"/>
      <c r="T588" s="499"/>
      <c r="U588" s="499"/>
      <c r="V588" s="499"/>
      <c r="W588" s="499"/>
      <c r="X588" s="499"/>
      <c r="Y588" s="499"/>
      <c r="Z588" s="499"/>
    </row>
    <row r="589" ht="14.25" customHeight="1">
      <c r="A589" s="499"/>
      <c r="B589" s="503"/>
      <c r="C589" s="499"/>
      <c r="D589" s="499"/>
      <c r="E589" s="507"/>
      <c r="F589" s="507"/>
      <c r="G589" s="499"/>
      <c r="H589" s="499"/>
      <c r="I589" s="499"/>
      <c r="J589" s="499"/>
      <c r="K589" s="499"/>
      <c r="L589" s="499"/>
      <c r="M589" s="499"/>
      <c r="N589" s="499"/>
      <c r="O589" s="499"/>
      <c r="P589" s="499"/>
      <c r="Q589" s="499"/>
      <c r="R589" s="499"/>
      <c r="S589" s="499"/>
      <c r="T589" s="499"/>
      <c r="U589" s="499"/>
      <c r="V589" s="499"/>
      <c r="W589" s="499"/>
      <c r="X589" s="499"/>
      <c r="Y589" s="499"/>
      <c r="Z589" s="499"/>
    </row>
    <row r="590" ht="14.25" customHeight="1">
      <c r="A590" s="499"/>
      <c r="B590" s="503"/>
      <c r="C590" s="499"/>
      <c r="D590" s="499"/>
      <c r="E590" s="507"/>
      <c r="F590" s="507"/>
      <c r="G590" s="499"/>
      <c r="H590" s="499"/>
      <c r="I590" s="499"/>
      <c r="J590" s="499"/>
      <c r="K590" s="499"/>
      <c r="L590" s="499"/>
      <c r="M590" s="499"/>
      <c r="N590" s="499"/>
      <c r="O590" s="499"/>
      <c r="P590" s="499"/>
      <c r="Q590" s="499"/>
      <c r="R590" s="499"/>
      <c r="S590" s="499"/>
      <c r="T590" s="499"/>
      <c r="U590" s="499"/>
      <c r="V590" s="499"/>
      <c r="W590" s="499"/>
      <c r="X590" s="499"/>
      <c r="Y590" s="499"/>
      <c r="Z590" s="499"/>
    </row>
    <row r="591" ht="14.25" customHeight="1">
      <c r="A591" s="499"/>
      <c r="B591" s="503"/>
      <c r="C591" s="499"/>
      <c r="D591" s="499"/>
      <c r="E591" s="507"/>
      <c r="F591" s="507"/>
      <c r="G591" s="499"/>
      <c r="H591" s="499"/>
      <c r="I591" s="499"/>
      <c r="J591" s="499"/>
      <c r="K591" s="499"/>
      <c r="L591" s="499"/>
      <c r="M591" s="499"/>
      <c r="N591" s="499"/>
      <c r="O591" s="499"/>
      <c r="P591" s="499"/>
      <c r="Q591" s="499"/>
      <c r="R591" s="499"/>
      <c r="S591" s="499"/>
      <c r="T591" s="499"/>
      <c r="U591" s="499"/>
      <c r="V591" s="499"/>
      <c r="W591" s="499"/>
      <c r="X591" s="499"/>
      <c r="Y591" s="499"/>
      <c r="Z591" s="499"/>
    </row>
    <row r="592" ht="14.25" customHeight="1">
      <c r="A592" s="499"/>
      <c r="B592" s="503"/>
      <c r="C592" s="499"/>
      <c r="D592" s="499"/>
      <c r="E592" s="507"/>
      <c r="F592" s="507"/>
      <c r="G592" s="499"/>
      <c r="H592" s="499"/>
      <c r="I592" s="499"/>
      <c r="J592" s="499"/>
      <c r="K592" s="499"/>
      <c r="L592" s="499"/>
      <c r="M592" s="499"/>
      <c r="N592" s="499"/>
      <c r="O592" s="499"/>
      <c r="P592" s="499"/>
      <c r="Q592" s="499"/>
      <c r="R592" s="499"/>
      <c r="S592" s="499"/>
      <c r="T592" s="499"/>
      <c r="U592" s="499"/>
      <c r="V592" s="499"/>
      <c r="W592" s="499"/>
      <c r="X592" s="499"/>
      <c r="Y592" s="499"/>
      <c r="Z592" s="499"/>
    </row>
    <row r="593" ht="14.25" customHeight="1">
      <c r="A593" s="499"/>
      <c r="B593" s="503"/>
      <c r="C593" s="499"/>
      <c r="D593" s="499"/>
      <c r="E593" s="507"/>
      <c r="F593" s="507"/>
      <c r="G593" s="499"/>
      <c r="H593" s="499"/>
      <c r="I593" s="499"/>
      <c r="J593" s="499"/>
      <c r="K593" s="499"/>
      <c r="L593" s="499"/>
      <c r="M593" s="499"/>
      <c r="N593" s="499"/>
      <c r="O593" s="499"/>
      <c r="P593" s="499"/>
      <c r="Q593" s="499"/>
      <c r="R593" s="499"/>
      <c r="S593" s="499"/>
      <c r="T593" s="499"/>
      <c r="U593" s="499"/>
      <c r="V593" s="499"/>
      <c r="W593" s="499"/>
      <c r="X593" s="499"/>
      <c r="Y593" s="499"/>
      <c r="Z593" s="499"/>
    </row>
    <row r="594" ht="14.25" customHeight="1">
      <c r="A594" s="499"/>
      <c r="B594" s="503"/>
      <c r="C594" s="499"/>
      <c r="D594" s="499"/>
      <c r="E594" s="507"/>
      <c r="F594" s="507"/>
      <c r="G594" s="499"/>
      <c r="H594" s="499"/>
      <c r="I594" s="499"/>
      <c r="J594" s="499"/>
      <c r="K594" s="499"/>
      <c r="L594" s="499"/>
      <c r="M594" s="499"/>
      <c r="N594" s="499"/>
      <c r="O594" s="499"/>
      <c r="P594" s="499"/>
      <c r="Q594" s="499"/>
      <c r="R594" s="499"/>
      <c r="S594" s="499"/>
      <c r="T594" s="499"/>
      <c r="U594" s="499"/>
      <c r="V594" s="499"/>
      <c r="W594" s="499"/>
      <c r="X594" s="499"/>
      <c r="Y594" s="499"/>
      <c r="Z594" s="499"/>
    </row>
    <row r="595" ht="14.25" customHeight="1">
      <c r="A595" s="499"/>
      <c r="B595" s="503"/>
      <c r="C595" s="499"/>
      <c r="D595" s="499"/>
      <c r="E595" s="507"/>
      <c r="F595" s="507"/>
      <c r="G595" s="499"/>
      <c r="H595" s="499"/>
      <c r="I595" s="499"/>
      <c r="J595" s="499"/>
      <c r="K595" s="499"/>
      <c r="L595" s="499"/>
      <c r="M595" s="499"/>
      <c r="N595" s="499"/>
      <c r="O595" s="499"/>
      <c r="P595" s="499"/>
      <c r="Q595" s="499"/>
      <c r="R595" s="499"/>
      <c r="S595" s="499"/>
      <c r="T595" s="499"/>
      <c r="U595" s="499"/>
      <c r="V595" s="499"/>
      <c r="W595" s="499"/>
      <c r="X595" s="499"/>
      <c r="Y595" s="499"/>
      <c r="Z595" s="499"/>
    </row>
    <row r="596" ht="14.25" customHeight="1">
      <c r="A596" s="499"/>
      <c r="B596" s="503"/>
      <c r="C596" s="499"/>
      <c r="D596" s="499"/>
      <c r="E596" s="507"/>
      <c r="F596" s="507"/>
      <c r="G596" s="499"/>
      <c r="H596" s="499"/>
      <c r="I596" s="499"/>
      <c r="J596" s="499"/>
      <c r="K596" s="499"/>
      <c r="L596" s="499"/>
      <c r="M596" s="499"/>
      <c r="N596" s="499"/>
      <c r="O596" s="499"/>
      <c r="P596" s="499"/>
      <c r="Q596" s="499"/>
      <c r="R596" s="499"/>
      <c r="S596" s="499"/>
      <c r="T596" s="499"/>
      <c r="U596" s="499"/>
      <c r="V596" s="499"/>
      <c r="W596" s="499"/>
      <c r="X596" s="499"/>
      <c r="Y596" s="499"/>
      <c r="Z596" s="499"/>
    </row>
    <row r="597" ht="14.25" customHeight="1">
      <c r="A597" s="499"/>
      <c r="B597" s="503"/>
      <c r="C597" s="499"/>
      <c r="D597" s="499"/>
      <c r="E597" s="507"/>
      <c r="F597" s="507"/>
      <c r="G597" s="499"/>
      <c r="H597" s="499"/>
      <c r="I597" s="499"/>
      <c r="J597" s="499"/>
      <c r="K597" s="499"/>
      <c r="L597" s="499"/>
      <c r="M597" s="499"/>
      <c r="N597" s="499"/>
      <c r="O597" s="499"/>
      <c r="P597" s="499"/>
      <c r="Q597" s="499"/>
      <c r="R597" s="499"/>
      <c r="S597" s="499"/>
      <c r="T597" s="499"/>
      <c r="U597" s="499"/>
      <c r="V597" s="499"/>
      <c r="W597" s="499"/>
      <c r="X597" s="499"/>
      <c r="Y597" s="499"/>
      <c r="Z597" s="499"/>
    </row>
    <row r="598" ht="14.25" customHeight="1">
      <c r="A598" s="499"/>
      <c r="B598" s="503"/>
      <c r="C598" s="499"/>
      <c r="D598" s="499"/>
      <c r="E598" s="507"/>
      <c r="F598" s="507"/>
      <c r="G598" s="499"/>
      <c r="H598" s="499"/>
      <c r="I598" s="499"/>
      <c r="J598" s="499"/>
      <c r="K598" s="499"/>
      <c r="L598" s="499"/>
      <c r="M598" s="499"/>
      <c r="N598" s="499"/>
      <c r="O598" s="499"/>
      <c r="P598" s="499"/>
      <c r="Q598" s="499"/>
      <c r="R598" s="499"/>
      <c r="S598" s="499"/>
      <c r="T598" s="499"/>
      <c r="U598" s="499"/>
      <c r="V598" s="499"/>
      <c r="W598" s="499"/>
      <c r="X598" s="499"/>
      <c r="Y598" s="499"/>
      <c r="Z598" s="499"/>
    </row>
    <row r="599" ht="14.25" customHeight="1">
      <c r="A599" s="499"/>
      <c r="B599" s="503"/>
      <c r="C599" s="499"/>
      <c r="D599" s="499"/>
      <c r="E599" s="507"/>
      <c r="F599" s="507"/>
      <c r="G599" s="499"/>
      <c r="H599" s="499"/>
      <c r="I599" s="499"/>
      <c r="J599" s="499"/>
      <c r="K599" s="499"/>
      <c r="L599" s="499"/>
      <c r="M599" s="499"/>
      <c r="N599" s="499"/>
      <c r="O599" s="499"/>
      <c r="P599" s="499"/>
      <c r="Q599" s="499"/>
      <c r="R599" s="499"/>
      <c r="S599" s="499"/>
      <c r="T599" s="499"/>
      <c r="U599" s="499"/>
      <c r="V599" s="499"/>
      <c r="W599" s="499"/>
      <c r="X599" s="499"/>
      <c r="Y599" s="499"/>
      <c r="Z599" s="499"/>
    </row>
    <row r="600" ht="14.25" customHeight="1">
      <c r="A600" s="499"/>
      <c r="B600" s="503"/>
      <c r="C600" s="499"/>
      <c r="D600" s="499"/>
      <c r="E600" s="507"/>
      <c r="F600" s="507"/>
      <c r="G600" s="499"/>
      <c r="H600" s="499"/>
      <c r="I600" s="499"/>
      <c r="J600" s="499"/>
      <c r="K600" s="499"/>
      <c r="L600" s="499"/>
      <c r="M600" s="499"/>
      <c r="N600" s="499"/>
      <c r="O600" s="499"/>
      <c r="P600" s="499"/>
      <c r="Q600" s="499"/>
      <c r="R600" s="499"/>
      <c r="S600" s="499"/>
      <c r="T600" s="499"/>
      <c r="U600" s="499"/>
      <c r="V600" s="499"/>
      <c r="W600" s="499"/>
      <c r="X600" s="499"/>
      <c r="Y600" s="499"/>
      <c r="Z600" s="499"/>
    </row>
    <row r="601" ht="14.25" customHeight="1">
      <c r="A601" s="499"/>
      <c r="B601" s="503"/>
      <c r="C601" s="499"/>
      <c r="D601" s="499"/>
      <c r="E601" s="507"/>
      <c r="F601" s="507"/>
      <c r="G601" s="499"/>
      <c r="H601" s="499"/>
      <c r="I601" s="499"/>
      <c r="J601" s="499"/>
      <c r="K601" s="499"/>
      <c r="L601" s="499"/>
      <c r="M601" s="499"/>
      <c r="N601" s="499"/>
      <c r="O601" s="499"/>
      <c r="P601" s="499"/>
      <c r="Q601" s="499"/>
      <c r="R601" s="499"/>
      <c r="S601" s="499"/>
      <c r="T601" s="499"/>
      <c r="U601" s="499"/>
      <c r="V601" s="499"/>
      <c r="W601" s="499"/>
      <c r="X601" s="499"/>
      <c r="Y601" s="499"/>
      <c r="Z601" s="499"/>
    </row>
    <row r="602" ht="14.25" customHeight="1">
      <c r="A602" s="499"/>
      <c r="B602" s="503"/>
      <c r="C602" s="499"/>
      <c r="D602" s="499"/>
      <c r="E602" s="507"/>
      <c r="F602" s="507"/>
      <c r="G602" s="499"/>
      <c r="H602" s="499"/>
      <c r="I602" s="499"/>
      <c r="J602" s="499"/>
      <c r="K602" s="499"/>
      <c r="L602" s="499"/>
      <c r="M602" s="499"/>
      <c r="N602" s="499"/>
      <c r="O602" s="499"/>
      <c r="P602" s="499"/>
      <c r="Q602" s="499"/>
      <c r="R602" s="499"/>
      <c r="S602" s="499"/>
      <c r="T602" s="499"/>
      <c r="U602" s="499"/>
      <c r="V602" s="499"/>
      <c r="W602" s="499"/>
      <c r="X602" s="499"/>
      <c r="Y602" s="499"/>
      <c r="Z602" s="499"/>
    </row>
    <row r="603" ht="14.25" customHeight="1">
      <c r="A603" s="499"/>
      <c r="B603" s="503"/>
      <c r="C603" s="499"/>
      <c r="D603" s="499"/>
      <c r="E603" s="507"/>
      <c r="F603" s="507"/>
      <c r="G603" s="499"/>
      <c r="H603" s="499"/>
      <c r="I603" s="499"/>
      <c r="J603" s="499"/>
      <c r="K603" s="499"/>
      <c r="L603" s="499"/>
      <c r="M603" s="499"/>
      <c r="N603" s="499"/>
      <c r="O603" s="499"/>
      <c r="P603" s="499"/>
      <c r="Q603" s="499"/>
      <c r="R603" s="499"/>
      <c r="S603" s="499"/>
      <c r="T603" s="499"/>
      <c r="U603" s="499"/>
      <c r="V603" s="499"/>
      <c r="W603" s="499"/>
      <c r="X603" s="499"/>
      <c r="Y603" s="499"/>
      <c r="Z603" s="499"/>
    </row>
    <row r="604" ht="14.25" customHeight="1">
      <c r="A604" s="499"/>
      <c r="B604" s="503"/>
      <c r="C604" s="499"/>
      <c r="D604" s="499"/>
      <c r="E604" s="507"/>
      <c r="F604" s="507"/>
      <c r="G604" s="499"/>
      <c r="H604" s="499"/>
      <c r="I604" s="499"/>
      <c r="J604" s="499"/>
      <c r="K604" s="499"/>
      <c r="L604" s="499"/>
      <c r="M604" s="499"/>
      <c r="N604" s="499"/>
      <c r="O604" s="499"/>
      <c r="P604" s="499"/>
      <c r="Q604" s="499"/>
      <c r="R604" s="499"/>
      <c r="S604" s="499"/>
      <c r="T604" s="499"/>
      <c r="U604" s="499"/>
      <c r="V604" s="499"/>
      <c r="W604" s="499"/>
      <c r="X604" s="499"/>
      <c r="Y604" s="499"/>
      <c r="Z604" s="499"/>
    </row>
    <row r="605" ht="14.25" customHeight="1">
      <c r="A605" s="499"/>
      <c r="B605" s="503"/>
      <c r="C605" s="499"/>
      <c r="D605" s="499"/>
      <c r="E605" s="507"/>
      <c r="F605" s="507"/>
      <c r="G605" s="499"/>
      <c r="H605" s="499"/>
      <c r="I605" s="499"/>
      <c r="J605" s="499"/>
      <c r="K605" s="499"/>
      <c r="L605" s="499"/>
      <c r="M605" s="499"/>
      <c r="N605" s="499"/>
      <c r="O605" s="499"/>
      <c r="P605" s="499"/>
      <c r="Q605" s="499"/>
      <c r="R605" s="499"/>
      <c r="S605" s="499"/>
      <c r="T605" s="499"/>
      <c r="U605" s="499"/>
      <c r="V605" s="499"/>
      <c r="W605" s="499"/>
      <c r="X605" s="499"/>
      <c r="Y605" s="499"/>
      <c r="Z605" s="499"/>
    </row>
    <row r="606" ht="14.25" customHeight="1">
      <c r="A606" s="499"/>
      <c r="B606" s="503"/>
      <c r="C606" s="499"/>
      <c r="D606" s="499"/>
      <c r="E606" s="507"/>
      <c r="F606" s="507"/>
      <c r="G606" s="499"/>
      <c r="H606" s="499"/>
      <c r="I606" s="499"/>
      <c r="J606" s="499"/>
      <c r="K606" s="499"/>
      <c r="L606" s="499"/>
      <c r="M606" s="499"/>
      <c r="N606" s="499"/>
      <c r="O606" s="499"/>
      <c r="P606" s="499"/>
      <c r="Q606" s="499"/>
      <c r="R606" s="499"/>
      <c r="S606" s="499"/>
      <c r="T606" s="499"/>
      <c r="U606" s="499"/>
      <c r="V606" s="499"/>
      <c r="W606" s="499"/>
      <c r="X606" s="499"/>
      <c r="Y606" s="499"/>
      <c r="Z606" s="499"/>
    </row>
    <row r="607" ht="14.25" customHeight="1">
      <c r="A607" s="499"/>
      <c r="B607" s="503"/>
      <c r="C607" s="499"/>
      <c r="D607" s="499"/>
      <c r="E607" s="507"/>
      <c r="F607" s="507"/>
      <c r="G607" s="499"/>
      <c r="H607" s="499"/>
      <c r="I607" s="499"/>
      <c r="J607" s="499"/>
      <c r="K607" s="499"/>
      <c r="L607" s="499"/>
      <c r="M607" s="499"/>
      <c r="N607" s="499"/>
      <c r="O607" s="499"/>
      <c r="P607" s="499"/>
      <c r="Q607" s="499"/>
      <c r="R607" s="499"/>
      <c r="S607" s="499"/>
      <c r="T607" s="499"/>
      <c r="U607" s="499"/>
      <c r="V607" s="499"/>
      <c r="W607" s="499"/>
      <c r="X607" s="499"/>
      <c r="Y607" s="499"/>
      <c r="Z607" s="499"/>
    </row>
    <row r="608" ht="14.25" customHeight="1">
      <c r="A608" s="499"/>
      <c r="B608" s="503"/>
      <c r="C608" s="499"/>
      <c r="D608" s="499"/>
      <c r="E608" s="507"/>
      <c r="F608" s="507"/>
      <c r="G608" s="499"/>
      <c r="H608" s="499"/>
      <c r="I608" s="499"/>
      <c r="J608" s="499"/>
      <c r="K608" s="499"/>
      <c r="L608" s="499"/>
      <c r="M608" s="499"/>
      <c r="N608" s="499"/>
      <c r="O608" s="499"/>
      <c r="P608" s="499"/>
      <c r="Q608" s="499"/>
      <c r="R608" s="499"/>
      <c r="S608" s="499"/>
      <c r="T608" s="499"/>
      <c r="U608" s="499"/>
      <c r="V608" s="499"/>
      <c r="W608" s="499"/>
      <c r="X608" s="499"/>
      <c r="Y608" s="499"/>
      <c r="Z608" s="499"/>
    </row>
    <row r="609" ht="14.25" customHeight="1">
      <c r="A609" s="499"/>
      <c r="B609" s="503"/>
      <c r="C609" s="499"/>
      <c r="D609" s="499"/>
      <c r="E609" s="507"/>
      <c r="F609" s="507"/>
      <c r="G609" s="499"/>
      <c r="H609" s="499"/>
      <c r="I609" s="499"/>
      <c r="J609" s="499"/>
      <c r="K609" s="499"/>
      <c r="L609" s="499"/>
      <c r="M609" s="499"/>
      <c r="N609" s="499"/>
      <c r="O609" s="499"/>
      <c r="P609" s="499"/>
      <c r="Q609" s="499"/>
      <c r="R609" s="499"/>
      <c r="S609" s="499"/>
      <c r="T609" s="499"/>
      <c r="U609" s="499"/>
      <c r="V609" s="499"/>
      <c r="W609" s="499"/>
      <c r="X609" s="499"/>
      <c r="Y609" s="499"/>
      <c r="Z609" s="499"/>
    </row>
    <row r="610" ht="14.25" customHeight="1">
      <c r="A610" s="499"/>
      <c r="B610" s="503"/>
      <c r="C610" s="499"/>
      <c r="D610" s="499"/>
      <c r="E610" s="507"/>
      <c r="F610" s="507"/>
      <c r="G610" s="499"/>
      <c r="H610" s="499"/>
      <c r="I610" s="499"/>
      <c r="J610" s="499"/>
      <c r="K610" s="499"/>
      <c r="L610" s="499"/>
      <c r="M610" s="499"/>
      <c r="N610" s="499"/>
      <c r="O610" s="499"/>
      <c r="P610" s="499"/>
      <c r="Q610" s="499"/>
      <c r="R610" s="499"/>
      <c r="S610" s="499"/>
      <c r="T610" s="499"/>
      <c r="U610" s="499"/>
      <c r="V610" s="499"/>
      <c r="W610" s="499"/>
      <c r="X610" s="499"/>
      <c r="Y610" s="499"/>
      <c r="Z610" s="499"/>
    </row>
    <row r="611" ht="14.25" customHeight="1">
      <c r="A611" s="499"/>
      <c r="B611" s="503"/>
      <c r="C611" s="499"/>
      <c r="D611" s="499"/>
      <c r="E611" s="507"/>
      <c r="F611" s="507"/>
      <c r="G611" s="499"/>
      <c r="H611" s="499"/>
      <c r="I611" s="499"/>
      <c r="J611" s="499"/>
      <c r="K611" s="499"/>
      <c r="L611" s="499"/>
      <c r="M611" s="499"/>
      <c r="N611" s="499"/>
      <c r="O611" s="499"/>
      <c r="P611" s="499"/>
      <c r="Q611" s="499"/>
      <c r="R611" s="499"/>
      <c r="S611" s="499"/>
      <c r="T611" s="499"/>
      <c r="U611" s="499"/>
      <c r="V611" s="499"/>
      <c r="W611" s="499"/>
      <c r="X611" s="499"/>
      <c r="Y611" s="499"/>
      <c r="Z611" s="499"/>
    </row>
    <row r="612" ht="14.25" customHeight="1">
      <c r="A612" s="499"/>
      <c r="B612" s="503"/>
      <c r="C612" s="499"/>
      <c r="D612" s="499"/>
      <c r="E612" s="507"/>
      <c r="F612" s="507"/>
      <c r="G612" s="499"/>
      <c r="H612" s="499"/>
      <c r="I612" s="499"/>
      <c r="J612" s="499"/>
      <c r="K612" s="499"/>
      <c r="L612" s="499"/>
      <c r="M612" s="499"/>
      <c r="N612" s="499"/>
      <c r="O612" s="499"/>
      <c r="P612" s="499"/>
      <c r="Q612" s="499"/>
      <c r="R612" s="499"/>
      <c r="S612" s="499"/>
      <c r="T612" s="499"/>
      <c r="U612" s="499"/>
      <c r="V612" s="499"/>
      <c r="W612" s="499"/>
      <c r="X612" s="499"/>
      <c r="Y612" s="499"/>
      <c r="Z612" s="499"/>
    </row>
    <row r="613" ht="14.25" customHeight="1">
      <c r="A613" s="499"/>
      <c r="B613" s="503"/>
      <c r="C613" s="499"/>
      <c r="D613" s="499"/>
      <c r="E613" s="507"/>
      <c r="F613" s="507"/>
      <c r="G613" s="499"/>
      <c r="H613" s="499"/>
      <c r="I613" s="499"/>
      <c r="J613" s="499"/>
      <c r="K613" s="499"/>
      <c r="L613" s="499"/>
      <c r="M613" s="499"/>
      <c r="N613" s="499"/>
      <c r="O613" s="499"/>
      <c r="P613" s="499"/>
      <c r="Q613" s="499"/>
      <c r="R613" s="499"/>
      <c r="S613" s="499"/>
      <c r="T613" s="499"/>
      <c r="U613" s="499"/>
      <c r="V613" s="499"/>
      <c r="W613" s="499"/>
      <c r="X613" s="499"/>
      <c r="Y613" s="499"/>
      <c r="Z613" s="499"/>
    </row>
    <row r="614" ht="14.25" customHeight="1">
      <c r="A614" s="499"/>
      <c r="B614" s="503"/>
      <c r="C614" s="499"/>
      <c r="D614" s="499"/>
      <c r="E614" s="507"/>
      <c r="F614" s="507"/>
      <c r="G614" s="499"/>
      <c r="H614" s="499"/>
      <c r="I614" s="499"/>
      <c r="J614" s="499"/>
      <c r="K614" s="499"/>
      <c r="L614" s="499"/>
      <c r="M614" s="499"/>
      <c r="N614" s="499"/>
      <c r="O614" s="499"/>
      <c r="P614" s="499"/>
      <c r="Q614" s="499"/>
      <c r="R614" s="499"/>
      <c r="S614" s="499"/>
      <c r="T614" s="499"/>
      <c r="U614" s="499"/>
      <c r="V614" s="499"/>
      <c r="W614" s="499"/>
      <c r="X614" s="499"/>
      <c r="Y614" s="499"/>
      <c r="Z614" s="499"/>
    </row>
    <row r="615" ht="14.25" customHeight="1">
      <c r="A615" s="499"/>
      <c r="B615" s="503"/>
      <c r="C615" s="499"/>
      <c r="D615" s="499"/>
      <c r="E615" s="507"/>
      <c r="F615" s="507"/>
      <c r="G615" s="499"/>
      <c r="H615" s="499"/>
      <c r="I615" s="499"/>
      <c r="J615" s="499"/>
      <c r="K615" s="499"/>
      <c r="L615" s="499"/>
      <c r="M615" s="499"/>
      <c r="N615" s="499"/>
      <c r="O615" s="499"/>
      <c r="P615" s="499"/>
      <c r="Q615" s="499"/>
      <c r="R615" s="499"/>
      <c r="S615" s="499"/>
      <c r="T615" s="499"/>
      <c r="U615" s="499"/>
      <c r="V615" s="499"/>
      <c r="W615" s="499"/>
      <c r="X615" s="499"/>
      <c r="Y615" s="499"/>
      <c r="Z615" s="499"/>
    </row>
    <row r="616" ht="14.25" customHeight="1">
      <c r="A616" s="499"/>
      <c r="B616" s="503"/>
      <c r="C616" s="499"/>
      <c r="D616" s="499"/>
      <c r="E616" s="507"/>
      <c r="F616" s="507"/>
      <c r="G616" s="499"/>
      <c r="H616" s="499"/>
      <c r="I616" s="499"/>
      <c r="J616" s="499"/>
      <c r="K616" s="499"/>
      <c r="L616" s="499"/>
      <c r="M616" s="499"/>
      <c r="N616" s="499"/>
      <c r="O616" s="499"/>
      <c r="P616" s="499"/>
      <c r="Q616" s="499"/>
      <c r="R616" s="499"/>
      <c r="S616" s="499"/>
      <c r="T616" s="499"/>
      <c r="U616" s="499"/>
      <c r="V616" s="499"/>
      <c r="W616" s="499"/>
      <c r="X616" s="499"/>
      <c r="Y616" s="499"/>
      <c r="Z616" s="499"/>
    </row>
    <row r="617" ht="14.25" customHeight="1">
      <c r="A617" s="499"/>
      <c r="B617" s="503"/>
      <c r="C617" s="499"/>
      <c r="D617" s="499"/>
      <c r="E617" s="507"/>
      <c r="F617" s="507"/>
      <c r="G617" s="499"/>
      <c r="H617" s="499"/>
      <c r="I617" s="499"/>
      <c r="J617" s="499"/>
      <c r="K617" s="499"/>
      <c r="L617" s="499"/>
      <c r="M617" s="499"/>
      <c r="N617" s="499"/>
      <c r="O617" s="499"/>
      <c r="P617" s="499"/>
      <c r="Q617" s="499"/>
      <c r="R617" s="499"/>
      <c r="S617" s="499"/>
      <c r="T617" s="499"/>
      <c r="U617" s="499"/>
      <c r="V617" s="499"/>
      <c r="W617" s="499"/>
      <c r="X617" s="499"/>
      <c r="Y617" s="499"/>
      <c r="Z617" s="499"/>
    </row>
    <row r="618" ht="14.25" customHeight="1">
      <c r="A618" s="499"/>
      <c r="B618" s="503"/>
      <c r="C618" s="499"/>
      <c r="D618" s="499"/>
      <c r="E618" s="507"/>
      <c r="F618" s="507"/>
      <c r="G618" s="499"/>
      <c r="H618" s="499"/>
      <c r="I618" s="499"/>
      <c r="J618" s="499"/>
      <c r="K618" s="499"/>
      <c r="L618" s="499"/>
      <c r="M618" s="499"/>
      <c r="N618" s="499"/>
      <c r="O618" s="499"/>
      <c r="P618" s="499"/>
      <c r="Q618" s="499"/>
      <c r="R618" s="499"/>
      <c r="S618" s="499"/>
      <c r="T618" s="499"/>
      <c r="U618" s="499"/>
      <c r="V618" s="499"/>
      <c r="W618" s="499"/>
      <c r="X618" s="499"/>
      <c r="Y618" s="499"/>
      <c r="Z618" s="499"/>
    </row>
    <row r="619" ht="14.25" customHeight="1">
      <c r="A619" s="499"/>
      <c r="B619" s="503"/>
      <c r="C619" s="499"/>
      <c r="D619" s="499"/>
      <c r="E619" s="507"/>
      <c r="F619" s="507"/>
      <c r="G619" s="499"/>
      <c r="H619" s="499"/>
      <c r="I619" s="499"/>
      <c r="J619" s="499"/>
      <c r="K619" s="499"/>
      <c r="L619" s="499"/>
      <c r="M619" s="499"/>
      <c r="N619" s="499"/>
      <c r="O619" s="499"/>
      <c r="P619" s="499"/>
      <c r="Q619" s="499"/>
      <c r="R619" s="499"/>
      <c r="S619" s="499"/>
      <c r="T619" s="499"/>
      <c r="U619" s="499"/>
      <c r="V619" s="499"/>
      <c r="W619" s="499"/>
      <c r="X619" s="499"/>
      <c r="Y619" s="499"/>
      <c r="Z619" s="499"/>
    </row>
    <row r="620" ht="14.25" customHeight="1">
      <c r="A620" s="499"/>
      <c r="B620" s="503"/>
      <c r="C620" s="499"/>
      <c r="D620" s="499"/>
      <c r="E620" s="507"/>
      <c r="F620" s="507"/>
      <c r="G620" s="499"/>
      <c r="H620" s="499"/>
      <c r="I620" s="499"/>
      <c r="J620" s="499"/>
      <c r="K620" s="499"/>
      <c r="L620" s="499"/>
      <c r="M620" s="499"/>
      <c r="N620" s="499"/>
      <c r="O620" s="499"/>
      <c r="P620" s="499"/>
      <c r="Q620" s="499"/>
      <c r="R620" s="499"/>
      <c r="S620" s="499"/>
      <c r="T620" s="499"/>
      <c r="U620" s="499"/>
      <c r="V620" s="499"/>
      <c r="W620" s="499"/>
      <c r="X620" s="499"/>
      <c r="Y620" s="499"/>
      <c r="Z620" s="499"/>
    </row>
    <row r="621" ht="14.25" customHeight="1">
      <c r="A621" s="499"/>
      <c r="B621" s="503"/>
      <c r="C621" s="499"/>
      <c r="D621" s="499"/>
      <c r="E621" s="507"/>
      <c r="F621" s="507"/>
      <c r="G621" s="499"/>
      <c r="H621" s="499"/>
      <c r="I621" s="499"/>
      <c r="J621" s="499"/>
      <c r="K621" s="499"/>
      <c r="L621" s="499"/>
      <c r="M621" s="499"/>
      <c r="N621" s="499"/>
      <c r="O621" s="499"/>
      <c r="P621" s="499"/>
      <c r="Q621" s="499"/>
      <c r="R621" s="499"/>
      <c r="S621" s="499"/>
      <c r="T621" s="499"/>
      <c r="U621" s="499"/>
      <c r="V621" s="499"/>
      <c r="W621" s="499"/>
      <c r="X621" s="499"/>
      <c r="Y621" s="499"/>
      <c r="Z621" s="499"/>
    </row>
    <row r="622" ht="14.25" customHeight="1">
      <c r="A622" s="499"/>
      <c r="B622" s="503"/>
      <c r="C622" s="499"/>
      <c r="D622" s="499"/>
      <c r="E622" s="507"/>
      <c r="F622" s="507"/>
      <c r="G622" s="499"/>
      <c r="H622" s="499"/>
      <c r="I622" s="499"/>
      <c r="J622" s="499"/>
      <c r="K622" s="499"/>
      <c r="L622" s="499"/>
      <c r="M622" s="499"/>
      <c r="N622" s="499"/>
      <c r="O622" s="499"/>
      <c r="P622" s="499"/>
      <c r="Q622" s="499"/>
      <c r="R622" s="499"/>
      <c r="S622" s="499"/>
      <c r="T622" s="499"/>
      <c r="U622" s="499"/>
      <c r="V622" s="499"/>
      <c r="W622" s="499"/>
      <c r="X622" s="499"/>
      <c r="Y622" s="499"/>
      <c r="Z622" s="499"/>
    </row>
    <row r="623" ht="14.25" customHeight="1">
      <c r="A623" s="499"/>
      <c r="B623" s="503"/>
      <c r="C623" s="499"/>
      <c r="D623" s="499"/>
      <c r="E623" s="507"/>
      <c r="F623" s="507"/>
      <c r="G623" s="499"/>
      <c r="H623" s="499"/>
      <c r="I623" s="499"/>
      <c r="J623" s="499"/>
      <c r="K623" s="499"/>
      <c r="L623" s="499"/>
      <c r="M623" s="499"/>
      <c r="N623" s="499"/>
      <c r="O623" s="499"/>
      <c r="P623" s="499"/>
      <c r="Q623" s="499"/>
      <c r="R623" s="499"/>
      <c r="S623" s="499"/>
      <c r="T623" s="499"/>
      <c r="U623" s="499"/>
      <c r="V623" s="499"/>
      <c r="W623" s="499"/>
      <c r="X623" s="499"/>
      <c r="Y623" s="499"/>
      <c r="Z623" s="499"/>
    </row>
    <row r="624" ht="14.25" customHeight="1">
      <c r="A624" s="499"/>
      <c r="B624" s="503"/>
      <c r="C624" s="499"/>
      <c r="D624" s="499"/>
      <c r="E624" s="507"/>
      <c r="F624" s="507"/>
      <c r="G624" s="499"/>
      <c r="H624" s="499"/>
      <c r="I624" s="499"/>
      <c r="J624" s="499"/>
      <c r="K624" s="499"/>
      <c r="L624" s="499"/>
      <c r="M624" s="499"/>
      <c r="N624" s="499"/>
      <c r="O624" s="499"/>
      <c r="P624" s="499"/>
      <c r="Q624" s="499"/>
      <c r="R624" s="499"/>
      <c r="S624" s="499"/>
      <c r="T624" s="499"/>
      <c r="U624" s="499"/>
      <c r="V624" s="499"/>
      <c r="W624" s="499"/>
      <c r="X624" s="499"/>
      <c r="Y624" s="499"/>
      <c r="Z624" s="499"/>
    </row>
    <row r="625" ht="14.25" customHeight="1">
      <c r="A625" s="499"/>
      <c r="B625" s="503"/>
      <c r="C625" s="499"/>
      <c r="D625" s="499"/>
      <c r="E625" s="507"/>
      <c r="F625" s="507"/>
      <c r="G625" s="499"/>
      <c r="H625" s="499"/>
      <c r="I625" s="499"/>
      <c r="J625" s="499"/>
      <c r="K625" s="499"/>
      <c r="L625" s="499"/>
      <c r="M625" s="499"/>
      <c r="N625" s="499"/>
      <c r="O625" s="499"/>
      <c r="P625" s="499"/>
      <c r="Q625" s="499"/>
      <c r="R625" s="499"/>
      <c r="S625" s="499"/>
      <c r="T625" s="499"/>
      <c r="U625" s="499"/>
      <c r="V625" s="499"/>
      <c r="W625" s="499"/>
      <c r="X625" s="499"/>
      <c r="Y625" s="499"/>
      <c r="Z625" s="499"/>
    </row>
    <row r="626" ht="14.25" customHeight="1">
      <c r="A626" s="499"/>
      <c r="B626" s="503"/>
      <c r="C626" s="499"/>
      <c r="D626" s="499"/>
      <c r="E626" s="507"/>
      <c r="F626" s="507"/>
      <c r="G626" s="499"/>
      <c r="H626" s="499"/>
      <c r="I626" s="499"/>
      <c r="J626" s="499"/>
      <c r="K626" s="499"/>
      <c r="L626" s="499"/>
      <c r="M626" s="499"/>
      <c r="N626" s="499"/>
      <c r="O626" s="499"/>
      <c r="P626" s="499"/>
      <c r="Q626" s="499"/>
      <c r="R626" s="499"/>
      <c r="S626" s="499"/>
      <c r="T626" s="499"/>
      <c r="U626" s="499"/>
      <c r="V626" s="499"/>
      <c r="W626" s="499"/>
      <c r="X626" s="499"/>
      <c r="Y626" s="499"/>
      <c r="Z626" s="499"/>
    </row>
    <row r="627" ht="14.25" customHeight="1">
      <c r="A627" s="499"/>
      <c r="B627" s="503"/>
      <c r="C627" s="499"/>
      <c r="D627" s="499"/>
      <c r="E627" s="507"/>
      <c r="F627" s="507"/>
      <c r="G627" s="499"/>
      <c r="H627" s="499"/>
      <c r="I627" s="499"/>
      <c r="J627" s="499"/>
      <c r="K627" s="499"/>
      <c r="L627" s="499"/>
      <c r="M627" s="499"/>
      <c r="N627" s="499"/>
      <c r="O627" s="499"/>
      <c r="P627" s="499"/>
      <c r="Q627" s="499"/>
      <c r="R627" s="499"/>
      <c r="S627" s="499"/>
      <c r="T627" s="499"/>
      <c r="U627" s="499"/>
      <c r="V627" s="499"/>
      <c r="W627" s="499"/>
      <c r="X627" s="499"/>
      <c r="Y627" s="499"/>
      <c r="Z627" s="499"/>
    </row>
    <row r="628" ht="14.25" customHeight="1">
      <c r="A628" s="499"/>
      <c r="B628" s="503"/>
      <c r="C628" s="499"/>
      <c r="D628" s="499"/>
      <c r="E628" s="507"/>
      <c r="F628" s="507"/>
      <c r="G628" s="499"/>
      <c r="H628" s="499"/>
      <c r="I628" s="499"/>
      <c r="J628" s="499"/>
      <c r="K628" s="499"/>
      <c r="L628" s="499"/>
      <c r="M628" s="499"/>
      <c r="N628" s="499"/>
      <c r="O628" s="499"/>
      <c r="P628" s="499"/>
      <c r="Q628" s="499"/>
      <c r="R628" s="499"/>
      <c r="S628" s="499"/>
      <c r="T628" s="499"/>
      <c r="U628" s="499"/>
      <c r="V628" s="499"/>
      <c r="W628" s="499"/>
      <c r="X628" s="499"/>
      <c r="Y628" s="499"/>
      <c r="Z628" s="499"/>
    </row>
    <row r="629" ht="14.25" customHeight="1">
      <c r="A629" s="499"/>
      <c r="B629" s="503"/>
      <c r="C629" s="499"/>
      <c r="D629" s="499"/>
      <c r="E629" s="507"/>
      <c r="F629" s="507"/>
      <c r="G629" s="499"/>
      <c r="H629" s="499"/>
      <c r="I629" s="499"/>
      <c r="J629" s="499"/>
      <c r="K629" s="499"/>
      <c r="L629" s="499"/>
      <c r="M629" s="499"/>
      <c r="N629" s="499"/>
      <c r="O629" s="499"/>
      <c r="P629" s="499"/>
      <c r="Q629" s="499"/>
      <c r="R629" s="499"/>
      <c r="S629" s="499"/>
      <c r="T629" s="499"/>
      <c r="U629" s="499"/>
      <c r="V629" s="499"/>
      <c r="W629" s="499"/>
      <c r="X629" s="499"/>
      <c r="Y629" s="499"/>
      <c r="Z629" s="499"/>
    </row>
    <row r="630" ht="14.25" customHeight="1">
      <c r="A630" s="499"/>
      <c r="B630" s="503"/>
      <c r="C630" s="499"/>
      <c r="D630" s="499"/>
      <c r="E630" s="507"/>
      <c r="F630" s="507"/>
      <c r="G630" s="499"/>
      <c r="H630" s="499"/>
      <c r="I630" s="499"/>
      <c r="J630" s="499"/>
      <c r="K630" s="499"/>
      <c r="L630" s="499"/>
      <c r="M630" s="499"/>
      <c r="N630" s="499"/>
      <c r="O630" s="499"/>
      <c r="P630" s="499"/>
      <c r="Q630" s="499"/>
      <c r="R630" s="499"/>
      <c r="S630" s="499"/>
      <c r="T630" s="499"/>
      <c r="U630" s="499"/>
      <c r="V630" s="499"/>
      <c r="W630" s="499"/>
      <c r="X630" s="499"/>
      <c r="Y630" s="499"/>
      <c r="Z630" s="499"/>
    </row>
    <row r="631" ht="14.25" customHeight="1">
      <c r="A631" s="499"/>
      <c r="B631" s="503"/>
      <c r="C631" s="499"/>
      <c r="D631" s="499"/>
      <c r="E631" s="507"/>
      <c r="F631" s="507"/>
      <c r="G631" s="499"/>
      <c r="H631" s="499"/>
      <c r="I631" s="499"/>
      <c r="J631" s="499"/>
      <c r="K631" s="499"/>
      <c r="L631" s="499"/>
      <c r="M631" s="499"/>
      <c r="N631" s="499"/>
      <c r="O631" s="499"/>
      <c r="P631" s="499"/>
      <c r="Q631" s="499"/>
      <c r="R631" s="499"/>
      <c r="S631" s="499"/>
      <c r="T631" s="499"/>
      <c r="U631" s="499"/>
      <c r="V631" s="499"/>
      <c r="W631" s="499"/>
      <c r="X631" s="499"/>
      <c r="Y631" s="499"/>
      <c r="Z631" s="499"/>
    </row>
    <row r="632" ht="14.25" customHeight="1">
      <c r="A632" s="499"/>
      <c r="B632" s="503"/>
      <c r="C632" s="499"/>
      <c r="D632" s="499"/>
      <c r="E632" s="507"/>
      <c r="F632" s="507"/>
      <c r="G632" s="499"/>
      <c r="H632" s="499"/>
      <c r="I632" s="499"/>
      <c r="J632" s="499"/>
      <c r="K632" s="499"/>
      <c r="L632" s="499"/>
      <c r="M632" s="499"/>
      <c r="N632" s="499"/>
      <c r="O632" s="499"/>
      <c r="P632" s="499"/>
      <c r="Q632" s="499"/>
      <c r="R632" s="499"/>
      <c r="S632" s="499"/>
      <c r="T632" s="499"/>
      <c r="U632" s="499"/>
      <c r="V632" s="499"/>
      <c r="W632" s="499"/>
      <c r="X632" s="499"/>
      <c r="Y632" s="499"/>
      <c r="Z632" s="499"/>
    </row>
    <row r="633" ht="14.25" customHeight="1">
      <c r="A633" s="499"/>
      <c r="B633" s="503"/>
      <c r="C633" s="499"/>
      <c r="D633" s="499"/>
      <c r="E633" s="507"/>
      <c r="F633" s="507"/>
      <c r="G633" s="499"/>
      <c r="H633" s="499"/>
      <c r="I633" s="499"/>
      <c r="J633" s="499"/>
      <c r="K633" s="499"/>
      <c r="L633" s="499"/>
      <c r="M633" s="499"/>
      <c r="N633" s="499"/>
      <c r="O633" s="499"/>
      <c r="P633" s="499"/>
      <c r="Q633" s="499"/>
      <c r="R633" s="499"/>
      <c r="S633" s="499"/>
      <c r="T633" s="499"/>
      <c r="U633" s="499"/>
      <c r="V633" s="499"/>
      <c r="W633" s="499"/>
      <c r="X633" s="499"/>
      <c r="Y633" s="499"/>
      <c r="Z633" s="499"/>
    </row>
    <row r="634" ht="14.25" customHeight="1">
      <c r="A634" s="499"/>
      <c r="B634" s="503"/>
      <c r="C634" s="499"/>
      <c r="D634" s="499"/>
      <c r="E634" s="507"/>
      <c r="F634" s="507"/>
      <c r="G634" s="499"/>
      <c r="H634" s="499"/>
      <c r="I634" s="499"/>
      <c r="J634" s="499"/>
      <c r="K634" s="499"/>
      <c r="L634" s="499"/>
      <c r="M634" s="499"/>
      <c r="N634" s="499"/>
      <c r="O634" s="499"/>
      <c r="P634" s="499"/>
      <c r="Q634" s="499"/>
      <c r="R634" s="499"/>
      <c r="S634" s="499"/>
      <c r="T634" s="499"/>
      <c r="U634" s="499"/>
      <c r="V634" s="499"/>
      <c r="W634" s="499"/>
      <c r="X634" s="499"/>
      <c r="Y634" s="499"/>
      <c r="Z634" s="499"/>
    </row>
    <row r="635" ht="14.25" customHeight="1">
      <c r="A635" s="499"/>
      <c r="B635" s="503"/>
      <c r="C635" s="499"/>
      <c r="D635" s="499"/>
      <c r="E635" s="507"/>
      <c r="F635" s="507"/>
      <c r="G635" s="499"/>
      <c r="H635" s="499"/>
      <c r="I635" s="499"/>
      <c r="J635" s="499"/>
      <c r="K635" s="499"/>
      <c r="L635" s="499"/>
      <c r="M635" s="499"/>
      <c r="N635" s="499"/>
      <c r="O635" s="499"/>
      <c r="P635" s="499"/>
      <c r="Q635" s="499"/>
      <c r="R635" s="499"/>
      <c r="S635" s="499"/>
      <c r="T635" s="499"/>
      <c r="U635" s="499"/>
      <c r="V635" s="499"/>
      <c r="W635" s="499"/>
      <c r="X635" s="499"/>
      <c r="Y635" s="499"/>
      <c r="Z635" s="499"/>
    </row>
    <row r="636" ht="14.25" customHeight="1">
      <c r="A636" s="499"/>
      <c r="B636" s="503"/>
      <c r="C636" s="499"/>
      <c r="D636" s="499"/>
      <c r="E636" s="507"/>
      <c r="F636" s="507"/>
      <c r="G636" s="499"/>
      <c r="H636" s="499"/>
      <c r="I636" s="499"/>
      <c r="J636" s="499"/>
      <c r="K636" s="499"/>
      <c r="L636" s="499"/>
      <c r="M636" s="499"/>
      <c r="N636" s="499"/>
      <c r="O636" s="499"/>
      <c r="P636" s="499"/>
      <c r="Q636" s="499"/>
      <c r="R636" s="499"/>
      <c r="S636" s="499"/>
      <c r="T636" s="499"/>
      <c r="U636" s="499"/>
      <c r="V636" s="499"/>
      <c r="W636" s="499"/>
      <c r="X636" s="499"/>
      <c r="Y636" s="499"/>
      <c r="Z636" s="499"/>
    </row>
    <row r="637" ht="14.25" customHeight="1">
      <c r="A637" s="499"/>
      <c r="B637" s="503"/>
      <c r="C637" s="499"/>
      <c r="D637" s="499"/>
      <c r="E637" s="507"/>
      <c r="F637" s="507"/>
      <c r="G637" s="499"/>
      <c r="H637" s="499"/>
      <c r="I637" s="499"/>
      <c r="J637" s="499"/>
      <c r="K637" s="499"/>
      <c r="L637" s="499"/>
      <c r="M637" s="499"/>
      <c r="N637" s="499"/>
      <c r="O637" s="499"/>
      <c r="P637" s="499"/>
      <c r="Q637" s="499"/>
      <c r="R637" s="499"/>
      <c r="S637" s="499"/>
      <c r="T637" s="499"/>
      <c r="U637" s="499"/>
      <c r="V637" s="499"/>
      <c r="W637" s="499"/>
      <c r="X637" s="499"/>
      <c r="Y637" s="499"/>
      <c r="Z637" s="499"/>
    </row>
    <row r="638" ht="14.25" customHeight="1">
      <c r="A638" s="499"/>
      <c r="B638" s="503"/>
      <c r="C638" s="499"/>
      <c r="D638" s="499"/>
      <c r="E638" s="507"/>
      <c r="F638" s="507"/>
      <c r="G638" s="499"/>
      <c r="H638" s="499"/>
      <c r="I638" s="499"/>
      <c r="J638" s="499"/>
      <c r="K638" s="499"/>
      <c r="L638" s="499"/>
      <c r="M638" s="499"/>
      <c r="N638" s="499"/>
      <c r="O638" s="499"/>
      <c r="P638" s="499"/>
      <c r="Q638" s="499"/>
      <c r="R638" s="499"/>
      <c r="S638" s="499"/>
      <c r="T638" s="499"/>
      <c r="U638" s="499"/>
      <c r="V638" s="499"/>
      <c r="W638" s="499"/>
      <c r="X638" s="499"/>
      <c r="Y638" s="499"/>
      <c r="Z638" s="499"/>
    </row>
    <row r="639" ht="14.25" customHeight="1">
      <c r="A639" s="499"/>
      <c r="B639" s="503"/>
      <c r="C639" s="499"/>
      <c r="D639" s="499"/>
      <c r="E639" s="507"/>
      <c r="F639" s="507"/>
      <c r="G639" s="499"/>
      <c r="H639" s="499"/>
      <c r="I639" s="499"/>
      <c r="J639" s="499"/>
      <c r="K639" s="499"/>
      <c r="L639" s="499"/>
      <c r="M639" s="499"/>
      <c r="N639" s="499"/>
      <c r="O639" s="499"/>
      <c r="P639" s="499"/>
      <c r="Q639" s="499"/>
      <c r="R639" s="499"/>
      <c r="S639" s="499"/>
      <c r="T639" s="499"/>
      <c r="U639" s="499"/>
      <c r="V639" s="499"/>
      <c r="W639" s="499"/>
      <c r="X639" s="499"/>
      <c r="Y639" s="499"/>
      <c r="Z639" s="499"/>
    </row>
    <row r="640" ht="14.25" customHeight="1">
      <c r="A640" s="499"/>
      <c r="B640" s="503"/>
      <c r="C640" s="499"/>
      <c r="D640" s="499"/>
      <c r="E640" s="507"/>
      <c r="F640" s="507"/>
      <c r="G640" s="499"/>
      <c r="H640" s="499"/>
      <c r="I640" s="499"/>
      <c r="J640" s="499"/>
      <c r="K640" s="499"/>
      <c r="L640" s="499"/>
      <c r="M640" s="499"/>
      <c r="N640" s="499"/>
      <c r="O640" s="499"/>
      <c r="P640" s="499"/>
      <c r="Q640" s="499"/>
      <c r="R640" s="499"/>
      <c r="S640" s="499"/>
      <c r="T640" s="499"/>
      <c r="U640" s="499"/>
      <c r="V640" s="499"/>
      <c r="W640" s="499"/>
      <c r="X640" s="499"/>
      <c r="Y640" s="499"/>
      <c r="Z640" s="499"/>
    </row>
    <row r="641" ht="14.25" customHeight="1">
      <c r="A641" s="499"/>
      <c r="B641" s="503"/>
      <c r="C641" s="499"/>
      <c r="D641" s="499"/>
      <c r="E641" s="507"/>
      <c r="F641" s="507"/>
      <c r="G641" s="499"/>
      <c r="H641" s="499"/>
      <c r="I641" s="499"/>
      <c r="J641" s="499"/>
      <c r="K641" s="499"/>
      <c r="L641" s="499"/>
      <c r="M641" s="499"/>
      <c r="N641" s="499"/>
      <c r="O641" s="499"/>
      <c r="P641" s="499"/>
      <c r="Q641" s="499"/>
      <c r="R641" s="499"/>
      <c r="S641" s="499"/>
      <c r="T641" s="499"/>
      <c r="U641" s="499"/>
      <c r="V641" s="499"/>
      <c r="W641" s="499"/>
      <c r="X641" s="499"/>
      <c r="Y641" s="499"/>
      <c r="Z641" s="499"/>
    </row>
    <row r="642" ht="14.25" customHeight="1">
      <c r="A642" s="499"/>
      <c r="B642" s="503"/>
      <c r="C642" s="499"/>
      <c r="D642" s="499"/>
      <c r="E642" s="507"/>
      <c r="F642" s="507"/>
      <c r="G642" s="499"/>
      <c r="H642" s="499"/>
      <c r="I642" s="499"/>
      <c r="J642" s="499"/>
      <c r="K642" s="499"/>
      <c r="L642" s="499"/>
      <c r="M642" s="499"/>
      <c r="N642" s="499"/>
      <c r="O642" s="499"/>
      <c r="P642" s="499"/>
      <c r="Q642" s="499"/>
      <c r="R642" s="499"/>
      <c r="S642" s="499"/>
      <c r="T642" s="499"/>
      <c r="U642" s="499"/>
      <c r="V642" s="499"/>
      <c r="W642" s="499"/>
      <c r="X642" s="499"/>
      <c r="Y642" s="499"/>
      <c r="Z642" s="499"/>
    </row>
    <row r="643" ht="14.25" customHeight="1">
      <c r="A643" s="499"/>
      <c r="B643" s="503"/>
      <c r="C643" s="499"/>
      <c r="D643" s="499"/>
      <c r="E643" s="507"/>
      <c r="F643" s="507"/>
      <c r="G643" s="499"/>
      <c r="H643" s="499"/>
      <c r="I643" s="499"/>
      <c r="J643" s="499"/>
      <c r="K643" s="499"/>
      <c r="L643" s="499"/>
      <c r="M643" s="499"/>
      <c r="N643" s="499"/>
      <c r="O643" s="499"/>
      <c r="P643" s="499"/>
      <c r="Q643" s="499"/>
      <c r="R643" s="499"/>
      <c r="S643" s="499"/>
      <c r="T643" s="499"/>
      <c r="U643" s="499"/>
      <c r="V643" s="499"/>
      <c r="W643" s="499"/>
      <c r="X643" s="499"/>
      <c r="Y643" s="499"/>
      <c r="Z643" s="499"/>
    </row>
    <row r="644" ht="14.25" customHeight="1">
      <c r="A644" s="499"/>
      <c r="B644" s="503"/>
      <c r="C644" s="499"/>
      <c r="D644" s="499"/>
      <c r="E644" s="507"/>
      <c r="F644" s="507"/>
      <c r="G644" s="499"/>
      <c r="H644" s="499"/>
      <c r="I644" s="499"/>
      <c r="J644" s="499"/>
      <c r="K644" s="499"/>
      <c r="L644" s="499"/>
      <c r="M644" s="499"/>
      <c r="N644" s="499"/>
      <c r="O644" s="499"/>
      <c r="P644" s="499"/>
      <c r="Q644" s="499"/>
      <c r="R644" s="499"/>
      <c r="S644" s="499"/>
      <c r="T644" s="499"/>
      <c r="U644" s="499"/>
      <c r="V644" s="499"/>
      <c r="W644" s="499"/>
      <c r="X644" s="499"/>
      <c r="Y644" s="499"/>
      <c r="Z644" s="499"/>
    </row>
    <row r="645" ht="14.25" customHeight="1">
      <c r="A645" s="499"/>
      <c r="B645" s="503"/>
      <c r="C645" s="499"/>
      <c r="D645" s="499"/>
      <c r="E645" s="507"/>
      <c r="F645" s="507"/>
      <c r="G645" s="499"/>
      <c r="H645" s="499"/>
      <c r="I645" s="499"/>
      <c r="J645" s="499"/>
      <c r="K645" s="499"/>
      <c r="L645" s="499"/>
      <c r="M645" s="499"/>
      <c r="N645" s="499"/>
      <c r="O645" s="499"/>
      <c r="P645" s="499"/>
      <c r="Q645" s="499"/>
      <c r="R645" s="499"/>
      <c r="S645" s="499"/>
      <c r="T645" s="499"/>
      <c r="U645" s="499"/>
      <c r="V645" s="499"/>
      <c r="W645" s="499"/>
      <c r="X645" s="499"/>
      <c r="Y645" s="499"/>
      <c r="Z645" s="499"/>
    </row>
    <row r="646" ht="14.25" customHeight="1">
      <c r="A646" s="499"/>
      <c r="B646" s="503"/>
      <c r="C646" s="499"/>
      <c r="D646" s="499"/>
      <c r="E646" s="507"/>
      <c r="F646" s="507"/>
      <c r="G646" s="499"/>
      <c r="H646" s="499"/>
      <c r="I646" s="499"/>
      <c r="J646" s="499"/>
      <c r="K646" s="499"/>
      <c r="L646" s="499"/>
      <c r="M646" s="499"/>
      <c r="N646" s="499"/>
      <c r="O646" s="499"/>
      <c r="P646" s="499"/>
      <c r="Q646" s="499"/>
      <c r="R646" s="499"/>
      <c r="S646" s="499"/>
      <c r="T646" s="499"/>
      <c r="U646" s="499"/>
      <c r="V646" s="499"/>
      <c r="W646" s="499"/>
      <c r="X646" s="499"/>
      <c r="Y646" s="499"/>
      <c r="Z646" s="499"/>
    </row>
    <row r="647" ht="14.25" customHeight="1">
      <c r="A647" s="499"/>
      <c r="B647" s="503"/>
      <c r="C647" s="499"/>
      <c r="D647" s="499"/>
      <c r="E647" s="507"/>
      <c r="F647" s="507"/>
      <c r="G647" s="499"/>
      <c r="H647" s="499"/>
      <c r="I647" s="499"/>
      <c r="J647" s="499"/>
      <c r="K647" s="499"/>
      <c r="L647" s="499"/>
      <c r="M647" s="499"/>
      <c r="N647" s="499"/>
      <c r="O647" s="499"/>
      <c r="P647" s="499"/>
      <c r="Q647" s="499"/>
      <c r="R647" s="499"/>
      <c r="S647" s="499"/>
      <c r="T647" s="499"/>
      <c r="U647" s="499"/>
      <c r="V647" s="499"/>
      <c r="W647" s="499"/>
      <c r="X647" s="499"/>
      <c r="Y647" s="499"/>
      <c r="Z647" s="499"/>
    </row>
    <row r="648" ht="14.25" customHeight="1">
      <c r="A648" s="499"/>
      <c r="B648" s="503"/>
      <c r="C648" s="499"/>
      <c r="D648" s="499"/>
      <c r="E648" s="507"/>
      <c r="F648" s="507"/>
      <c r="G648" s="499"/>
      <c r="H648" s="499"/>
      <c r="I648" s="499"/>
      <c r="J648" s="499"/>
      <c r="K648" s="499"/>
      <c r="L648" s="499"/>
      <c r="M648" s="499"/>
      <c r="N648" s="499"/>
      <c r="O648" s="499"/>
      <c r="P648" s="499"/>
      <c r="Q648" s="499"/>
      <c r="R648" s="499"/>
      <c r="S648" s="499"/>
      <c r="T648" s="499"/>
      <c r="U648" s="499"/>
      <c r="V648" s="499"/>
      <c r="W648" s="499"/>
      <c r="X648" s="499"/>
      <c r="Y648" s="499"/>
      <c r="Z648" s="499"/>
    </row>
    <row r="649" ht="14.25" customHeight="1">
      <c r="A649" s="499"/>
      <c r="B649" s="503"/>
      <c r="C649" s="499"/>
      <c r="D649" s="499"/>
      <c r="E649" s="507"/>
      <c r="F649" s="507"/>
      <c r="G649" s="499"/>
      <c r="H649" s="499"/>
      <c r="I649" s="499"/>
      <c r="J649" s="499"/>
      <c r="K649" s="499"/>
      <c r="L649" s="499"/>
      <c r="M649" s="499"/>
      <c r="N649" s="499"/>
      <c r="O649" s="499"/>
      <c r="P649" s="499"/>
      <c r="Q649" s="499"/>
      <c r="R649" s="499"/>
      <c r="S649" s="499"/>
      <c r="T649" s="499"/>
      <c r="U649" s="499"/>
      <c r="V649" s="499"/>
      <c r="W649" s="499"/>
      <c r="X649" s="499"/>
      <c r="Y649" s="499"/>
      <c r="Z649" s="499"/>
    </row>
    <row r="650" ht="14.25" customHeight="1">
      <c r="A650" s="499"/>
      <c r="B650" s="503"/>
      <c r="C650" s="499"/>
      <c r="D650" s="499"/>
      <c r="E650" s="507"/>
      <c r="F650" s="507"/>
      <c r="G650" s="499"/>
      <c r="H650" s="499"/>
      <c r="I650" s="499"/>
      <c r="J650" s="499"/>
      <c r="K650" s="499"/>
      <c r="L650" s="499"/>
      <c r="M650" s="499"/>
      <c r="N650" s="499"/>
      <c r="O650" s="499"/>
      <c r="P650" s="499"/>
      <c r="Q650" s="499"/>
      <c r="R650" s="499"/>
      <c r="S650" s="499"/>
      <c r="T650" s="499"/>
      <c r="U650" s="499"/>
      <c r="V650" s="499"/>
      <c r="W650" s="499"/>
      <c r="X650" s="499"/>
      <c r="Y650" s="499"/>
      <c r="Z650" s="499"/>
    </row>
    <row r="651" ht="14.25" customHeight="1">
      <c r="A651" s="499"/>
      <c r="B651" s="503"/>
      <c r="C651" s="499"/>
      <c r="D651" s="499"/>
      <c r="E651" s="507"/>
      <c r="F651" s="507"/>
      <c r="G651" s="499"/>
      <c r="H651" s="499"/>
      <c r="I651" s="499"/>
      <c r="J651" s="499"/>
      <c r="K651" s="499"/>
      <c r="L651" s="499"/>
      <c r="M651" s="499"/>
      <c r="N651" s="499"/>
      <c r="O651" s="499"/>
      <c r="P651" s="499"/>
      <c r="Q651" s="499"/>
      <c r="R651" s="499"/>
      <c r="S651" s="499"/>
      <c r="T651" s="499"/>
      <c r="U651" s="499"/>
      <c r="V651" s="499"/>
      <c r="W651" s="499"/>
      <c r="X651" s="499"/>
      <c r="Y651" s="499"/>
      <c r="Z651" s="499"/>
    </row>
    <row r="652" ht="14.25" customHeight="1">
      <c r="A652" s="499"/>
      <c r="B652" s="503"/>
      <c r="C652" s="499"/>
      <c r="D652" s="499"/>
      <c r="E652" s="507"/>
      <c r="F652" s="507"/>
      <c r="G652" s="499"/>
      <c r="H652" s="499"/>
      <c r="I652" s="499"/>
      <c r="J652" s="499"/>
      <c r="K652" s="499"/>
      <c r="L652" s="499"/>
      <c r="M652" s="499"/>
      <c r="N652" s="499"/>
      <c r="O652" s="499"/>
      <c r="P652" s="499"/>
      <c r="Q652" s="499"/>
      <c r="R652" s="499"/>
      <c r="S652" s="499"/>
      <c r="T652" s="499"/>
      <c r="U652" s="499"/>
      <c r="V652" s="499"/>
      <c r="W652" s="499"/>
      <c r="X652" s="499"/>
      <c r="Y652" s="499"/>
      <c r="Z652" s="499"/>
    </row>
    <row r="653" ht="14.25" customHeight="1">
      <c r="A653" s="499"/>
      <c r="B653" s="503"/>
      <c r="C653" s="499"/>
      <c r="D653" s="499"/>
      <c r="E653" s="507"/>
      <c r="F653" s="507"/>
      <c r="G653" s="499"/>
      <c r="H653" s="499"/>
      <c r="I653" s="499"/>
      <c r="J653" s="499"/>
      <c r="K653" s="499"/>
      <c r="L653" s="499"/>
      <c r="M653" s="499"/>
      <c r="N653" s="499"/>
      <c r="O653" s="499"/>
      <c r="P653" s="499"/>
      <c r="Q653" s="499"/>
      <c r="R653" s="499"/>
      <c r="S653" s="499"/>
      <c r="T653" s="499"/>
      <c r="U653" s="499"/>
      <c r="V653" s="499"/>
      <c r="W653" s="499"/>
      <c r="X653" s="499"/>
      <c r="Y653" s="499"/>
      <c r="Z653" s="499"/>
    </row>
    <row r="654" ht="14.25" customHeight="1">
      <c r="A654" s="499"/>
      <c r="B654" s="503"/>
      <c r="C654" s="499"/>
      <c r="D654" s="499"/>
      <c r="E654" s="507"/>
      <c r="F654" s="507"/>
      <c r="G654" s="499"/>
      <c r="H654" s="499"/>
      <c r="I654" s="499"/>
      <c r="J654" s="499"/>
      <c r="K654" s="499"/>
      <c r="L654" s="499"/>
      <c r="M654" s="499"/>
      <c r="N654" s="499"/>
      <c r="O654" s="499"/>
      <c r="P654" s="499"/>
      <c r="Q654" s="499"/>
      <c r="R654" s="499"/>
      <c r="S654" s="499"/>
      <c r="T654" s="499"/>
      <c r="U654" s="499"/>
      <c r="V654" s="499"/>
      <c r="W654" s="499"/>
      <c r="X654" s="499"/>
      <c r="Y654" s="499"/>
      <c r="Z654" s="499"/>
    </row>
    <row r="655" ht="14.25" customHeight="1">
      <c r="A655" s="499"/>
      <c r="B655" s="503"/>
      <c r="C655" s="499"/>
      <c r="D655" s="499"/>
      <c r="E655" s="507"/>
      <c r="F655" s="507"/>
      <c r="G655" s="499"/>
      <c r="H655" s="499"/>
      <c r="I655" s="499"/>
      <c r="J655" s="499"/>
      <c r="K655" s="499"/>
      <c r="L655" s="499"/>
      <c r="M655" s="499"/>
      <c r="N655" s="499"/>
      <c r="O655" s="499"/>
      <c r="P655" s="499"/>
      <c r="Q655" s="499"/>
      <c r="R655" s="499"/>
      <c r="S655" s="499"/>
      <c r="T655" s="499"/>
      <c r="U655" s="499"/>
      <c r="V655" s="499"/>
      <c r="W655" s="499"/>
      <c r="X655" s="499"/>
      <c r="Y655" s="499"/>
      <c r="Z655" s="499"/>
    </row>
    <row r="656" ht="14.25" customHeight="1">
      <c r="A656" s="499"/>
      <c r="B656" s="503"/>
      <c r="C656" s="499"/>
      <c r="D656" s="499"/>
      <c r="E656" s="507"/>
      <c r="F656" s="507"/>
      <c r="G656" s="499"/>
      <c r="H656" s="499"/>
      <c r="I656" s="499"/>
      <c r="J656" s="499"/>
      <c r="K656" s="499"/>
      <c r="L656" s="499"/>
      <c r="M656" s="499"/>
      <c r="N656" s="499"/>
      <c r="O656" s="499"/>
      <c r="P656" s="499"/>
      <c r="Q656" s="499"/>
      <c r="R656" s="499"/>
      <c r="S656" s="499"/>
      <c r="T656" s="499"/>
      <c r="U656" s="499"/>
      <c r="V656" s="499"/>
      <c r="W656" s="499"/>
      <c r="X656" s="499"/>
      <c r="Y656" s="499"/>
      <c r="Z656" s="499"/>
    </row>
    <row r="657" ht="14.25" customHeight="1">
      <c r="A657" s="499"/>
      <c r="B657" s="503"/>
      <c r="C657" s="499"/>
      <c r="D657" s="499"/>
      <c r="E657" s="507"/>
      <c r="F657" s="507"/>
      <c r="G657" s="499"/>
      <c r="H657" s="499"/>
      <c r="I657" s="499"/>
      <c r="J657" s="499"/>
      <c r="K657" s="499"/>
      <c r="L657" s="499"/>
      <c r="M657" s="499"/>
      <c r="N657" s="499"/>
      <c r="O657" s="499"/>
      <c r="P657" s="499"/>
      <c r="Q657" s="499"/>
      <c r="R657" s="499"/>
      <c r="S657" s="499"/>
      <c r="T657" s="499"/>
      <c r="U657" s="499"/>
      <c r="V657" s="499"/>
      <c r="W657" s="499"/>
      <c r="X657" s="499"/>
      <c r="Y657" s="499"/>
      <c r="Z657" s="499"/>
    </row>
    <row r="658" ht="14.25" customHeight="1">
      <c r="A658" s="499"/>
      <c r="B658" s="503"/>
      <c r="C658" s="499"/>
      <c r="D658" s="499"/>
      <c r="E658" s="507"/>
      <c r="F658" s="507"/>
      <c r="G658" s="499"/>
      <c r="H658" s="499"/>
      <c r="I658" s="499"/>
      <c r="J658" s="499"/>
      <c r="K658" s="499"/>
      <c r="L658" s="499"/>
      <c r="M658" s="499"/>
      <c r="N658" s="499"/>
      <c r="O658" s="499"/>
      <c r="P658" s="499"/>
      <c r="Q658" s="499"/>
      <c r="R658" s="499"/>
      <c r="S658" s="499"/>
      <c r="T658" s="499"/>
      <c r="U658" s="499"/>
      <c r="V658" s="499"/>
      <c r="W658" s="499"/>
      <c r="X658" s="499"/>
      <c r="Y658" s="499"/>
      <c r="Z658" s="499"/>
    </row>
    <row r="659" ht="14.25" customHeight="1">
      <c r="A659" s="499"/>
      <c r="B659" s="503"/>
      <c r="C659" s="499"/>
      <c r="D659" s="499"/>
      <c r="E659" s="507"/>
      <c r="F659" s="507"/>
      <c r="G659" s="499"/>
      <c r="H659" s="499"/>
      <c r="I659" s="499"/>
      <c r="J659" s="499"/>
      <c r="K659" s="499"/>
      <c r="L659" s="499"/>
      <c r="M659" s="499"/>
      <c r="N659" s="499"/>
      <c r="O659" s="499"/>
      <c r="P659" s="499"/>
      <c r="Q659" s="499"/>
      <c r="R659" s="499"/>
      <c r="S659" s="499"/>
      <c r="T659" s="499"/>
      <c r="U659" s="499"/>
      <c r="V659" s="499"/>
      <c r="W659" s="499"/>
      <c r="X659" s="499"/>
      <c r="Y659" s="499"/>
      <c r="Z659" s="499"/>
    </row>
    <row r="660" ht="14.25" customHeight="1">
      <c r="A660" s="499"/>
      <c r="B660" s="503"/>
      <c r="C660" s="499"/>
      <c r="D660" s="499"/>
      <c r="E660" s="507"/>
      <c r="F660" s="507"/>
      <c r="G660" s="499"/>
      <c r="H660" s="499"/>
      <c r="I660" s="499"/>
      <c r="J660" s="499"/>
      <c r="K660" s="499"/>
      <c r="L660" s="499"/>
      <c r="M660" s="499"/>
      <c r="N660" s="499"/>
      <c r="O660" s="499"/>
      <c r="P660" s="499"/>
      <c r="Q660" s="499"/>
      <c r="R660" s="499"/>
      <c r="S660" s="499"/>
      <c r="T660" s="499"/>
      <c r="U660" s="499"/>
      <c r="V660" s="499"/>
      <c r="W660" s="499"/>
      <c r="X660" s="499"/>
      <c r="Y660" s="499"/>
      <c r="Z660" s="499"/>
    </row>
    <row r="661" ht="14.25" customHeight="1">
      <c r="A661" s="499"/>
      <c r="B661" s="503"/>
      <c r="C661" s="499"/>
      <c r="D661" s="499"/>
      <c r="E661" s="507"/>
      <c r="F661" s="507"/>
      <c r="G661" s="499"/>
      <c r="H661" s="499"/>
      <c r="I661" s="499"/>
      <c r="J661" s="499"/>
      <c r="K661" s="499"/>
      <c r="L661" s="499"/>
      <c r="M661" s="499"/>
      <c r="N661" s="499"/>
      <c r="O661" s="499"/>
      <c r="P661" s="499"/>
      <c r="Q661" s="499"/>
      <c r="R661" s="499"/>
      <c r="S661" s="499"/>
      <c r="T661" s="499"/>
      <c r="U661" s="499"/>
      <c r="V661" s="499"/>
      <c r="W661" s="499"/>
      <c r="X661" s="499"/>
      <c r="Y661" s="499"/>
      <c r="Z661" s="499"/>
    </row>
    <row r="662" ht="14.25" customHeight="1">
      <c r="A662" s="499"/>
      <c r="B662" s="503"/>
      <c r="C662" s="499"/>
      <c r="D662" s="499"/>
      <c r="E662" s="507"/>
      <c r="F662" s="507"/>
      <c r="G662" s="499"/>
      <c r="H662" s="499"/>
      <c r="I662" s="499"/>
      <c r="J662" s="499"/>
      <c r="K662" s="499"/>
      <c r="L662" s="499"/>
      <c r="M662" s="499"/>
      <c r="N662" s="499"/>
      <c r="O662" s="499"/>
      <c r="P662" s="499"/>
      <c r="Q662" s="499"/>
      <c r="R662" s="499"/>
      <c r="S662" s="499"/>
      <c r="T662" s="499"/>
      <c r="U662" s="499"/>
      <c r="V662" s="499"/>
      <c r="W662" s="499"/>
      <c r="X662" s="499"/>
      <c r="Y662" s="499"/>
      <c r="Z662" s="499"/>
    </row>
    <row r="663" ht="14.25" customHeight="1">
      <c r="A663" s="499"/>
      <c r="B663" s="503"/>
      <c r="C663" s="499"/>
      <c r="D663" s="499"/>
      <c r="E663" s="507"/>
      <c r="F663" s="507"/>
      <c r="G663" s="499"/>
      <c r="H663" s="499"/>
      <c r="I663" s="499"/>
      <c r="J663" s="499"/>
      <c r="K663" s="499"/>
      <c r="L663" s="499"/>
      <c r="M663" s="499"/>
      <c r="N663" s="499"/>
      <c r="O663" s="499"/>
      <c r="P663" s="499"/>
      <c r="Q663" s="499"/>
      <c r="R663" s="499"/>
      <c r="S663" s="499"/>
      <c r="T663" s="499"/>
      <c r="U663" s="499"/>
      <c r="V663" s="499"/>
      <c r="W663" s="499"/>
      <c r="X663" s="499"/>
      <c r="Y663" s="499"/>
      <c r="Z663" s="499"/>
    </row>
    <row r="664" ht="14.25" customHeight="1">
      <c r="A664" s="499"/>
      <c r="B664" s="503"/>
      <c r="C664" s="499"/>
      <c r="D664" s="499"/>
      <c r="E664" s="507"/>
      <c r="F664" s="507"/>
      <c r="G664" s="499"/>
      <c r="H664" s="499"/>
      <c r="I664" s="499"/>
      <c r="J664" s="499"/>
      <c r="K664" s="499"/>
      <c r="L664" s="499"/>
      <c r="M664" s="499"/>
      <c r="N664" s="499"/>
      <c r="O664" s="499"/>
      <c r="P664" s="499"/>
      <c r="Q664" s="499"/>
      <c r="R664" s="499"/>
      <c r="S664" s="499"/>
      <c r="T664" s="499"/>
      <c r="U664" s="499"/>
      <c r="V664" s="499"/>
      <c r="W664" s="499"/>
      <c r="X664" s="499"/>
      <c r="Y664" s="499"/>
      <c r="Z664" s="499"/>
    </row>
    <row r="665" ht="14.25" customHeight="1">
      <c r="A665" s="499"/>
      <c r="B665" s="503"/>
      <c r="C665" s="499"/>
      <c r="D665" s="499"/>
      <c r="E665" s="507"/>
      <c r="F665" s="507"/>
      <c r="G665" s="499"/>
      <c r="H665" s="499"/>
      <c r="I665" s="499"/>
      <c r="J665" s="499"/>
      <c r="K665" s="499"/>
      <c r="L665" s="499"/>
      <c r="M665" s="499"/>
      <c r="N665" s="499"/>
      <c r="O665" s="499"/>
      <c r="P665" s="499"/>
      <c r="Q665" s="499"/>
      <c r="R665" s="499"/>
      <c r="S665" s="499"/>
      <c r="T665" s="499"/>
      <c r="U665" s="499"/>
      <c r="V665" s="499"/>
      <c r="W665" s="499"/>
      <c r="X665" s="499"/>
      <c r="Y665" s="499"/>
      <c r="Z665" s="499"/>
    </row>
    <row r="666" ht="14.25" customHeight="1">
      <c r="A666" s="499"/>
      <c r="B666" s="503"/>
      <c r="C666" s="499"/>
      <c r="D666" s="499"/>
      <c r="E666" s="507"/>
      <c r="F666" s="507"/>
      <c r="G666" s="499"/>
      <c r="H666" s="499"/>
      <c r="I666" s="499"/>
      <c r="J666" s="499"/>
      <c r="K666" s="499"/>
      <c r="L666" s="499"/>
      <c r="M666" s="499"/>
      <c r="N666" s="499"/>
      <c r="O666" s="499"/>
      <c r="P666" s="499"/>
      <c r="Q666" s="499"/>
      <c r="R666" s="499"/>
      <c r="S666" s="499"/>
      <c r="T666" s="499"/>
      <c r="U666" s="499"/>
      <c r="V666" s="499"/>
      <c r="W666" s="499"/>
      <c r="X666" s="499"/>
      <c r="Y666" s="499"/>
      <c r="Z666" s="499"/>
    </row>
    <row r="667" ht="14.25" customHeight="1">
      <c r="A667" s="499"/>
      <c r="B667" s="503"/>
      <c r="C667" s="499"/>
      <c r="D667" s="499"/>
      <c r="E667" s="507"/>
      <c r="F667" s="507"/>
      <c r="G667" s="499"/>
      <c r="H667" s="499"/>
      <c r="I667" s="499"/>
      <c r="J667" s="499"/>
      <c r="K667" s="499"/>
      <c r="L667" s="499"/>
      <c r="M667" s="499"/>
      <c r="N667" s="499"/>
      <c r="O667" s="499"/>
      <c r="P667" s="499"/>
      <c r="Q667" s="499"/>
      <c r="R667" s="499"/>
      <c r="S667" s="499"/>
      <c r="T667" s="499"/>
      <c r="U667" s="499"/>
      <c r="V667" s="499"/>
      <c r="W667" s="499"/>
      <c r="X667" s="499"/>
      <c r="Y667" s="499"/>
      <c r="Z667" s="499"/>
    </row>
    <row r="668" ht="14.25" customHeight="1">
      <c r="A668" s="499"/>
      <c r="B668" s="503"/>
      <c r="C668" s="499"/>
      <c r="D668" s="499"/>
      <c r="E668" s="507"/>
      <c r="F668" s="507"/>
      <c r="G668" s="499"/>
      <c r="H668" s="499"/>
      <c r="I668" s="499"/>
      <c r="J668" s="499"/>
      <c r="K668" s="499"/>
      <c r="L668" s="499"/>
      <c r="M668" s="499"/>
      <c r="N668" s="499"/>
      <c r="O668" s="499"/>
      <c r="P668" s="499"/>
      <c r="Q668" s="499"/>
      <c r="R668" s="499"/>
      <c r="S668" s="499"/>
      <c r="T668" s="499"/>
      <c r="U668" s="499"/>
      <c r="V668" s="499"/>
      <c r="W668" s="499"/>
      <c r="X668" s="499"/>
      <c r="Y668" s="499"/>
      <c r="Z668" s="499"/>
    </row>
    <row r="669" ht="14.25" customHeight="1">
      <c r="A669" s="499"/>
      <c r="B669" s="503"/>
      <c r="C669" s="499"/>
      <c r="D669" s="499"/>
      <c r="E669" s="507"/>
      <c r="F669" s="507"/>
      <c r="G669" s="499"/>
      <c r="H669" s="499"/>
      <c r="I669" s="499"/>
      <c r="J669" s="499"/>
      <c r="K669" s="499"/>
      <c r="L669" s="499"/>
      <c r="M669" s="499"/>
      <c r="N669" s="499"/>
      <c r="O669" s="499"/>
      <c r="P669" s="499"/>
      <c r="Q669" s="499"/>
      <c r="R669" s="499"/>
      <c r="S669" s="499"/>
      <c r="T669" s="499"/>
      <c r="U669" s="499"/>
      <c r="V669" s="499"/>
      <c r="W669" s="499"/>
      <c r="X669" s="499"/>
      <c r="Y669" s="499"/>
      <c r="Z669" s="499"/>
    </row>
    <row r="670" ht="14.25" customHeight="1">
      <c r="A670" s="499"/>
      <c r="B670" s="503"/>
      <c r="C670" s="499"/>
      <c r="D670" s="499"/>
      <c r="E670" s="507"/>
      <c r="F670" s="507"/>
      <c r="G670" s="499"/>
      <c r="H670" s="499"/>
      <c r="I670" s="499"/>
      <c r="J670" s="499"/>
      <c r="K670" s="499"/>
      <c r="L670" s="499"/>
      <c r="M670" s="499"/>
      <c r="N670" s="499"/>
      <c r="O670" s="499"/>
      <c r="P670" s="499"/>
      <c r="Q670" s="499"/>
      <c r="R670" s="499"/>
      <c r="S670" s="499"/>
      <c r="T670" s="499"/>
      <c r="U670" s="499"/>
      <c r="V670" s="499"/>
      <c r="W670" s="499"/>
      <c r="X670" s="499"/>
      <c r="Y670" s="499"/>
      <c r="Z670" s="499"/>
    </row>
    <row r="671" ht="14.25" customHeight="1">
      <c r="A671" s="499"/>
      <c r="B671" s="503"/>
      <c r="C671" s="499"/>
      <c r="D671" s="499"/>
      <c r="E671" s="507"/>
      <c r="F671" s="507"/>
      <c r="G671" s="499"/>
      <c r="H671" s="499"/>
      <c r="I671" s="499"/>
      <c r="J671" s="499"/>
      <c r="K671" s="499"/>
      <c r="L671" s="499"/>
      <c r="M671" s="499"/>
      <c r="N671" s="499"/>
      <c r="O671" s="499"/>
      <c r="P671" s="499"/>
      <c r="Q671" s="499"/>
      <c r="R671" s="499"/>
      <c r="S671" s="499"/>
      <c r="T671" s="499"/>
      <c r="U671" s="499"/>
      <c r="V671" s="499"/>
      <c r="W671" s="499"/>
      <c r="X671" s="499"/>
      <c r="Y671" s="499"/>
      <c r="Z671" s="499"/>
    </row>
    <row r="672" ht="14.25" customHeight="1">
      <c r="A672" s="499"/>
      <c r="B672" s="503"/>
      <c r="C672" s="499"/>
      <c r="D672" s="499"/>
      <c r="E672" s="507"/>
      <c r="F672" s="507"/>
      <c r="G672" s="499"/>
      <c r="H672" s="499"/>
      <c r="I672" s="499"/>
      <c r="J672" s="499"/>
      <c r="K672" s="499"/>
      <c r="L672" s="499"/>
      <c r="M672" s="499"/>
      <c r="N672" s="499"/>
      <c r="O672" s="499"/>
      <c r="P672" s="499"/>
      <c r="Q672" s="499"/>
      <c r="R672" s="499"/>
      <c r="S672" s="499"/>
      <c r="T672" s="499"/>
      <c r="U672" s="499"/>
      <c r="V672" s="499"/>
      <c r="W672" s="499"/>
      <c r="X672" s="499"/>
      <c r="Y672" s="499"/>
      <c r="Z672" s="499"/>
    </row>
    <row r="673" ht="14.25" customHeight="1">
      <c r="A673" s="499"/>
      <c r="B673" s="503"/>
      <c r="C673" s="499"/>
      <c r="D673" s="499"/>
      <c r="E673" s="507"/>
      <c r="F673" s="507"/>
      <c r="G673" s="499"/>
      <c r="H673" s="499"/>
      <c r="I673" s="499"/>
      <c r="J673" s="499"/>
      <c r="K673" s="499"/>
      <c r="L673" s="499"/>
      <c r="M673" s="499"/>
      <c r="N673" s="499"/>
      <c r="O673" s="499"/>
      <c r="P673" s="499"/>
      <c r="Q673" s="499"/>
      <c r="R673" s="499"/>
      <c r="S673" s="499"/>
      <c r="T673" s="499"/>
      <c r="U673" s="499"/>
      <c r="V673" s="499"/>
      <c r="W673" s="499"/>
      <c r="X673" s="499"/>
      <c r="Y673" s="499"/>
      <c r="Z673" s="499"/>
    </row>
    <row r="674" ht="14.25" customHeight="1">
      <c r="A674" s="499"/>
      <c r="B674" s="503"/>
      <c r="C674" s="499"/>
      <c r="D674" s="499"/>
      <c r="E674" s="507"/>
      <c r="F674" s="507"/>
      <c r="G674" s="499"/>
      <c r="H674" s="499"/>
      <c r="I674" s="499"/>
      <c r="J674" s="499"/>
      <c r="K674" s="499"/>
      <c r="L674" s="499"/>
      <c r="M674" s="499"/>
      <c r="N674" s="499"/>
      <c r="O674" s="499"/>
      <c r="P674" s="499"/>
      <c r="Q674" s="499"/>
      <c r="R674" s="499"/>
      <c r="S674" s="499"/>
      <c r="T674" s="499"/>
      <c r="U674" s="499"/>
      <c r="V674" s="499"/>
      <c r="W674" s="499"/>
      <c r="X674" s="499"/>
      <c r="Y674" s="499"/>
      <c r="Z674" s="499"/>
    </row>
    <row r="675" ht="14.25" customHeight="1">
      <c r="A675" s="499"/>
      <c r="B675" s="503"/>
      <c r="C675" s="499"/>
      <c r="D675" s="499"/>
      <c r="E675" s="507"/>
      <c r="F675" s="507"/>
      <c r="G675" s="499"/>
      <c r="H675" s="499"/>
      <c r="I675" s="499"/>
      <c r="J675" s="499"/>
      <c r="K675" s="499"/>
      <c r="L675" s="499"/>
      <c r="M675" s="499"/>
      <c r="N675" s="499"/>
      <c r="O675" s="499"/>
      <c r="P675" s="499"/>
      <c r="Q675" s="499"/>
      <c r="R675" s="499"/>
      <c r="S675" s="499"/>
      <c r="T675" s="499"/>
      <c r="U675" s="499"/>
      <c r="V675" s="499"/>
      <c r="W675" s="499"/>
      <c r="X675" s="499"/>
      <c r="Y675" s="499"/>
      <c r="Z675" s="499"/>
    </row>
    <row r="676" ht="14.25" customHeight="1">
      <c r="A676" s="499"/>
      <c r="B676" s="503"/>
      <c r="C676" s="499"/>
      <c r="D676" s="499"/>
      <c r="E676" s="507"/>
      <c r="F676" s="507"/>
      <c r="G676" s="499"/>
      <c r="H676" s="499"/>
      <c r="I676" s="499"/>
      <c r="J676" s="499"/>
      <c r="K676" s="499"/>
      <c r="L676" s="499"/>
      <c r="M676" s="499"/>
      <c r="N676" s="499"/>
      <c r="O676" s="499"/>
      <c r="P676" s="499"/>
      <c r="Q676" s="499"/>
      <c r="R676" s="499"/>
      <c r="S676" s="499"/>
      <c r="T676" s="499"/>
      <c r="U676" s="499"/>
      <c r="V676" s="499"/>
      <c r="W676" s="499"/>
      <c r="X676" s="499"/>
      <c r="Y676" s="499"/>
      <c r="Z676" s="499"/>
    </row>
    <row r="677" ht="14.25" customHeight="1">
      <c r="A677" s="499"/>
      <c r="B677" s="503"/>
      <c r="C677" s="499"/>
      <c r="D677" s="499"/>
      <c r="E677" s="507"/>
      <c r="F677" s="507"/>
      <c r="G677" s="499"/>
      <c r="H677" s="499"/>
      <c r="I677" s="499"/>
      <c r="J677" s="499"/>
      <c r="K677" s="499"/>
      <c r="L677" s="499"/>
      <c r="M677" s="499"/>
      <c r="N677" s="499"/>
      <c r="O677" s="499"/>
      <c r="P677" s="499"/>
      <c r="Q677" s="499"/>
      <c r="R677" s="499"/>
      <c r="S677" s="499"/>
      <c r="T677" s="499"/>
      <c r="U677" s="499"/>
      <c r="V677" s="499"/>
      <c r="W677" s="499"/>
      <c r="X677" s="499"/>
      <c r="Y677" s="499"/>
      <c r="Z677" s="499"/>
    </row>
    <row r="678" ht="14.25" customHeight="1">
      <c r="A678" s="499"/>
      <c r="B678" s="503"/>
      <c r="C678" s="499"/>
      <c r="D678" s="499"/>
      <c r="E678" s="507"/>
      <c r="F678" s="507"/>
      <c r="G678" s="499"/>
      <c r="H678" s="499"/>
      <c r="I678" s="499"/>
      <c r="J678" s="499"/>
      <c r="K678" s="499"/>
      <c r="L678" s="499"/>
      <c r="M678" s="499"/>
      <c r="N678" s="499"/>
      <c r="O678" s="499"/>
      <c r="P678" s="499"/>
      <c r="Q678" s="499"/>
      <c r="R678" s="499"/>
      <c r="S678" s="499"/>
      <c r="T678" s="499"/>
      <c r="U678" s="499"/>
      <c r="V678" s="499"/>
      <c r="W678" s="499"/>
      <c r="X678" s="499"/>
      <c r="Y678" s="499"/>
      <c r="Z678" s="499"/>
    </row>
    <row r="679" ht="14.25" customHeight="1">
      <c r="A679" s="499"/>
      <c r="B679" s="503"/>
      <c r="C679" s="499"/>
      <c r="D679" s="499"/>
      <c r="E679" s="507"/>
      <c r="F679" s="507"/>
      <c r="G679" s="499"/>
      <c r="H679" s="499"/>
      <c r="I679" s="499"/>
      <c r="J679" s="499"/>
      <c r="K679" s="499"/>
      <c r="L679" s="499"/>
      <c r="M679" s="499"/>
      <c r="N679" s="499"/>
      <c r="O679" s="499"/>
      <c r="P679" s="499"/>
      <c r="Q679" s="499"/>
      <c r="R679" s="499"/>
      <c r="S679" s="499"/>
      <c r="T679" s="499"/>
      <c r="U679" s="499"/>
      <c r="V679" s="499"/>
      <c r="W679" s="499"/>
      <c r="X679" s="499"/>
      <c r="Y679" s="499"/>
      <c r="Z679" s="499"/>
    </row>
    <row r="680" ht="14.25" customHeight="1">
      <c r="A680" s="499"/>
      <c r="B680" s="503"/>
      <c r="C680" s="499"/>
      <c r="D680" s="499"/>
      <c r="E680" s="507"/>
      <c r="F680" s="507"/>
      <c r="G680" s="499"/>
      <c r="H680" s="499"/>
      <c r="I680" s="499"/>
      <c r="J680" s="499"/>
      <c r="K680" s="499"/>
      <c r="L680" s="499"/>
      <c r="M680" s="499"/>
      <c r="N680" s="499"/>
      <c r="O680" s="499"/>
      <c r="P680" s="499"/>
      <c r="Q680" s="499"/>
      <c r="R680" s="499"/>
      <c r="S680" s="499"/>
      <c r="T680" s="499"/>
      <c r="U680" s="499"/>
      <c r="V680" s="499"/>
      <c r="W680" s="499"/>
      <c r="X680" s="499"/>
      <c r="Y680" s="499"/>
      <c r="Z680" s="499"/>
    </row>
    <row r="681" ht="14.25" customHeight="1">
      <c r="A681" s="499"/>
      <c r="B681" s="503"/>
      <c r="C681" s="499"/>
      <c r="D681" s="499"/>
      <c r="E681" s="507"/>
      <c r="F681" s="507"/>
      <c r="G681" s="499"/>
      <c r="H681" s="499"/>
      <c r="I681" s="499"/>
      <c r="J681" s="499"/>
      <c r="K681" s="499"/>
      <c r="L681" s="499"/>
      <c r="M681" s="499"/>
      <c r="N681" s="499"/>
      <c r="O681" s="499"/>
      <c r="P681" s="499"/>
      <c r="Q681" s="499"/>
      <c r="R681" s="499"/>
      <c r="S681" s="499"/>
      <c r="T681" s="499"/>
      <c r="U681" s="499"/>
      <c r="V681" s="499"/>
      <c r="W681" s="499"/>
      <c r="X681" s="499"/>
      <c r="Y681" s="499"/>
      <c r="Z681" s="499"/>
    </row>
    <row r="682" ht="14.25" customHeight="1">
      <c r="A682" s="499"/>
      <c r="B682" s="503"/>
      <c r="C682" s="499"/>
      <c r="D682" s="499"/>
      <c r="E682" s="507"/>
      <c r="F682" s="507"/>
      <c r="G682" s="499"/>
      <c r="H682" s="499"/>
      <c r="I682" s="499"/>
      <c r="J682" s="499"/>
      <c r="K682" s="499"/>
      <c r="L682" s="499"/>
      <c r="M682" s="499"/>
      <c r="N682" s="499"/>
      <c r="O682" s="499"/>
      <c r="P682" s="499"/>
      <c r="Q682" s="499"/>
      <c r="R682" s="499"/>
      <c r="S682" s="499"/>
      <c r="T682" s="499"/>
      <c r="U682" s="499"/>
      <c r="V682" s="499"/>
      <c r="W682" s="499"/>
      <c r="X682" s="499"/>
      <c r="Y682" s="499"/>
      <c r="Z682" s="499"/>
    </row>
    <row r="683" ht="14.25" customHeight="1">
      <c r="A683" s="499"/>
      <c r="B683" s="503"/>
      <c r="C683" s="499"/>
      <c r="D683" s="499"/>
      <c r="E683" s="507"/>
      <c r="F683" s="507"/>
      <c r="G683" s="499"/>
      <c r="H683" s="499"/>
      <c r="I683" s="499"/>
      <c r="J683" s="499"/>
      <c r="K683" s="499"/>
      <c r="L683" s="499"/>
      <c r="M683" s="499"/>
      <c r="N683" s="499"/>
      <c r="O683" s="499"/>
      <c r="P683" s="499"/>
      <c r="Q683" s="499"/>
      <c r="R683" s="499"/>
      <c r="S683" s="499"/>
      <c r="T683" s="499"/>
      <c r="U683" s="499"/>
      <c r="V683" s="499"/>
      <c r="W683" s="499"/>
      <c r="X683" s="499"/>
      <c r="Y683" s="499"/>
      <c r="Z683" s="499"/>
    </row>
    <row r="684" ht="14.25" customHeight="1">
      <c r="A684" s="499"/>
      <c r="B684" s="503"/>
      <c r="C684" s="499"/>
      <c r="D684" s="499"/>
      <c r="E684" s="507"/>
      <c r="F684" s="507"/>
      <c r="G684" s="499"/>
      <c r="H684" s="499"/>
      <c r="I684" s="499"/>
      <c r="J684" s="499"/>
      <c r="K684" s="499"/>
      <c r="L684" s="499"/>
      <c r="M684" s="499"/>
      <c r="N684" s="499"/>
      <c r="O684" s="499"/>
      <c r="P684" s="499"/>
      <c r="Q684" s="499"/>
      <c r="R684" s="499"/>
      <c r="S684" s="499"/>
      <c r="T684" s="499"/>
      <c r="U684" s="499"/>
      <c r="V684" s="499"/>
      <c r="W684" s="499"/>
      <c r="X684" s="499"/>
      <c r="Y684" s="499"/>
      <c r="Z684" s="499"/>
    </row>
    <row r="685" ht="14.25" customHeight="1">
      <c r="A685" s="499"/>
      <c r="B685" s="503"/>
      <c r="C685" s="499"/>
      <c r="D685" s="499"/>
      <c r="E685" s="507"/>
      <c r="F685" s="507"/>
      <c r="G685" s="499"/>
      <c r="H685" s="499"/>
      <c r="I685" s="499"/>
      <c r="J685" s="499"/>
      <c r="K685" s="499"/>
      <c r="L685" s="499"/>
      <c r="M685" s="499"/>
      <c r="N685" s="499"/>
      <c r="O685" s="499"/>
      <c r="P685" s="499"/>
      <c r="Q685" s="499"/>
      <c r="R685" s="499"/>
      <c r="S685" s="499"/>
      <c r="T685" s="499"/>
      <c r="U685" s="499"/>
      <c r="V685" s="499"/>
      <c r="W685" s="499"/>
      <c r="X685" s="499"/>
      <c r="Y685" s="499"/>
      <c r="Z685" s="499"/>
    </row>
    <row r="686" ht="14.25" customHeight="1">
      <c r="A686" s="499"/>
      <c r="B686" s="503"/>
      <c r="C686" s="499"/>
      <c r="D686" s="499"/>
      <c r="E686" s="507"/>
      <c r="F686" s="507"/>
      <c r="G686" s="499"/>
      <c r="H686" s="499"/>
      <c r="I686" s="499"/>
      <c r="J686" s="499"/>
      <c r="K686" s="499"/>
      <c r="L686" s="499"/>
      <c r="M686" s="499"/>
      <c r="N686" s="499"/>
      <c r="O686" s="499"/>
      <c r="P686" s="499"/>
      <c r="Q686" s="499"/>
      <c r="R686" s="499"/>
      <c r="S686" s="499"/>
      <c r="T686" s="499"/>
      <c r="U686" s="499"/>
      <c r="V686" s="499"/>
      <c r="W686" s="499"/>
      <c r="X686" s="499"/>
      <c r="Y686" s="499"/>
      <c r="Z686" s="499"/>
    </row>
    <row r="687" ht="14.25" customHeight="1">
      <c r="A687" s="499"/>
      <c r="B687" s="503"/>
      <c r="C687" s="499"/>
      <c r="D687" s="499"/>
      <c r="E687" s="507"/>
      <c r="F687" s="507"/>
      <c r="G687" s="499"/>
      <c r="H687" s="499"/>
      <c r="I687" s="499"/>
      <c r="J687" s="499"/>
      <c r="K687" s="499"/>
      <c r="L687" s="499"/>
      <c r="M687" s="499"/>
      <c r="N687" s="499"/>
      <c r="O687" s="499"/>
      <c r="P687" s="499"/>
      <c r="Q687" s="499"/>
      <c r="R687" s="499"/>
      <c r="S687" s="499"/>
      <c r="T687" s="499"/>
      <c r="U687" s="499"/>
      <c r="V687" s="499"/>
      <c r="W687" s="499"/>
      <c r="X687" s="499"/>
      <c r="Y687" s="499"/>
      <c r="Z687" s="499"/>
    </row>
    <row r="688" ht="14.25" customHeight="1">
      <c r="A688" s="499"/>
      <c r="B688" s="503"/>
      <c r="C688" s="499"/>
      <c r="D688" s="499"/>
      <c r="E688" s="507"/>
      <c r="F688" s="507"/>
      <c r="G688" s="499"/>
      <c r="H688" s="499"/>
      <c r="I688" s="499"/>
      <c r="J688" s="499"/>
      <c r="K688" s="499"/>
      <c r="L688" s="499"/>
      <c r="M688" s="499"/>
      <c r="N688" s="499"/>
      <c r="O688" s="499"/>
      <c r="P688" s="499"/>
      <c r="Q688" s="499"/>
      <c r="R688" s="499"/>
      <c r="S688" s="499"/>
      <c r="T688" s="499"/>
      <c r="U688" s="499"/>
      <c r="V688" s="499"/>
      <c r="W688" s="499"/>
      <c r="X688" s="499"/>
      <c r="Y688" s="499"/>
      <c r="Z688" s="499"/>
    </row>
    <row r="689" ht="14.25" customHeight="1">
      <c r="A689" s="499"/>
      <c r="B689" s="503"/>
      <c r="C689" s="499"/>
      <c r="D689" s="499"/>
      <c r="E689" s="507"/>
      <c r="F689" s="507"/>
      <c r="G689" s="499"/>
      <c r="H689" s="499"/>
      <c r="I689" s="499"/>
      <c r="J689" s="499"/>
      <c r="K689" s="499"/>
      <c r="L689" s="499"/>
      <c r="M689" s="499"/>
      <c r="N689" s="499"/>
      <c r="O689" s="499"/>
      <c r="P689" s="499"/>
      <c r="Q689" s="499"/>
      <c r="R689" s="499"/>
      <c r="S689" s="499"/>
      <c r="T689" s="499"/>
      <c r="U689" s="499"/>
      <c r="V689" s="499"/>
      <c r="W689" s="499"/>
      <c r="X689" s="499"/>
      <c r="Y689" s="499"/>
      <c r="Z689" s="499"/>
    </row>
    <row r="690" ht="14.25" customHeight="1">
      <c r="A690" s="499"/>
      <c r="B690" s="503"/>
      <c r="C690" s="499"/>
      <c r="D690" s="499"/>
      <c r="E690" s="507"/>
      <c r="F690" s="507"/>
      <c r="G690" s="499"/>
      <c r="H690" s="499"/>
      <c r="I690" s="499"/>
      <c r="J690" s="499"/>
      <c r="K690" s="499"/>
      <c r="L690" s="499"/>
      <c r="M690" s="499"/>
      <c r="N690" s="499"/>
      <c r="O690" s="499"/>
      <c r="P690" s="499"/>
      <c r="Q690" s="499"/>
      <c r="R690" s="499"/>
      <c r="S690" s="499"/>
      <c r="T690" s="499"/>
      <c r="U690" s="499"/>
      <c r="V690" s="499"/>
      <c r="W690" s="499"/>
      <c r="X690" s="499"/>
      <c r="Y690" s="499"/>
      <c r="Z690" s="499"/>
    </row>
    <row r="691" ht="14.25" customHeight="1">
      <c r="A691" s="499"/>
      <c r="B691" s="503"/>
      <c r="C691" s="499"/>
      <c r="D691" s="499"/>
      <c r="E691" s="507"/>
      <c r="F691" s="507"/>
      <c r="G691" s="499"/>
      <c r="H691" s="499"/>
      <c r="I691" s="499"/>
      <c r="J691" s="499"/>
      <c r="K691" s="499"/>
      <c r="L691" s="499"/>
      <c r="M691" s="499"/>
      <c r="N691" s="499"/>
      <c r="O691" s="499"/>
      <c r="P691" s="499"/>
      <c r="Q691" s="499"/>
      <c r="R691" s="499"/>
      <c r="S691" s="499"/>
      <c r="T691" s="499"/>
      <c r="U691" s="499"/>
      <c r="V691" s="499"/>
      <c r="W691" s="499"/>
      <c r="X691" s="499"/>
      <c r="Y691" s="499"/>
      <c r="Z691" s="499"/>
    </row>
    <row r="692" ht="14.25" customHeight="1">
      <c r="A692" s="499"/>
      <c r="B692" s="503"/>
      <c r="C692" s="499"/>
      <c r="D692" s="499"/>
      <c r="E692" s="507"/>
      <c r="F692" s="507"/>
      <c r="G692" s="499"/>
      <c r="H692" s="499"/>
      <c r="I692" s="499"/>
      <c r="J692" s="499"/>
      <c r="K692" s="499"/>
      <c r="L692" s="499"/>
      <c r="M692" s="499"/>
      <c r="N692" s="499"/>
      <c r="O692" s="499"/>
      <c r="P692" s="499"/>
      <c r="Q692" s="499"/>
      <c r="R692" s="499"/>
      <c r="S692" s="499"/>
      <c r="T692" s="499"/>
      <c r="U692" s="499"/>
      <c r="V692" s="499"/>
      <c r="W692" s="499"/>
      <c r="X692" s="499"/>
      <c r="Y692" s="499"/>
      <c r="Z692" s="499"/>
    </row>
    <row r="693" ht="14.25" customHeight="1">
      <c r="A693" s="499"/>
      <c r="B693" s="503"/>
      <c r="C693" s="499"/>
      <c r="D693" s="499"/>
      <c r="E693" s="507"/>
      <c r="F693" s="507"/>
      <c r="G693" s="499"/>
      <c r="H693" s="499"/>
      <c r="I693" s="499"/>
      <c r="J693" s="499"/>
      <c r="K693" s="499"/>
      <c r="L693" s="499"/>
      <c r="M693" s="499"/>
      <c r="N693" s="499"/>
      <c r="O693" s="499"/>
      <c r="P693" s="499"/>
      <c r="Q693" s="499"/>
      <c r="R693" s="499"/>
      <c r="S693" s="499"/>
      <c r="T693" s="499"/>
      <c r="U693" s="499"/>
      <c r="V693" s="499"/>
      <c r="W693" s="499"/>
      <c r="X693" s="499"/>
      <c r="Y693" s="499"/>
      <c r="Z693" s="499"/>
    </row>
    <row r="694" ht="14.25" customHeight="1">
      <c r="A694" s="499"/>
      <c r="B694" s="503"/>
      <c r="C694" s="499"/>
      <c r="D694" s="499"/>
      <c r="E694" s="507"/>
      <c r="F694" s="507"/>
      <c r="G694" s="499"/>
      <c r="H694" s="499"/>
      <c r="I694" s="499"/>
      <c r="J694" s="499"/>
      <c r="K694" s="499"/>
      <c r="L694" s="499"/>
      <c r="M694" s="499"/>
      <c r="N694" s="499"/>
      <c r="O694" s="499"/>
      <c r="P694" s="499"/>
      <c r="Q694" s="499"/>
      <c r="R694" s="499"/>
      <c r="S694" s="499"/>
      <c r="T694" s="499"/>
      <c r="U694" s="499"/>
      <c r="V694" s="499"/>
      <c r="W694" s="499"/>
      <c r="X694" s="499"/>
      <c r="Y694" s="499"/>
      <c r="Z694" s="499"/>
    </row>
    <row r="695" ht="14.25" customHeight="1">
      <c r="A695" s="499"/>
      <c r="B695" s="503"/>
      <c r="C695" s="499"/>
      <c r="D695" s="499"/>
      <c r="E695" s="507"/>
      <c r="F695" s="507"/>
      <c r="G695" s="499"/>
      <c r="H695" s="499"/>
      <c r="I695" s="499"/>
      <c r="J695" s="499"/>
      <c r="K695" s="499"/>
      <c r="L695" s="499"/>
      <c r="M695" s="499"/>
      <c r="N695" s="499"/>
      <c r="O695" s="499"/>
      <c r="P695" s="499"/>
      <c r="Q695" s="499"/>
      <c r="R695" s="499"/>
      <c r="S695" s="499"/>
      <c r="T695" s="499"/>
      <c r="U695" s="499"/>
      <c r="V695" s="499"/>
      <c r="W695" s="499"/>
      <c r="X695" s="499"/>
      <c r="Y695" s="499"/>
      <c r="Z695" s="499"/>
    </row>
    <row r="696" ht="14.25" customHeight="1">
      <c r="A696" s="499"/>
      <c r="B696" s="503"/>
      <c r="C696" s="499"/>
      <c r="D696" s="499"/>
      <c r="E696" s="507"/>
      <c r="F696" s="507"/>
      <c r="G696" s="499"/>
      <c r="H696" s="499"/>
      <c r="I696" s="499"/>
      <c r="J696" s="499"/>
      <c r="K696" s="499"/>
      <c r="L696" s="499"/>
      <c r="M696" s="499"/>
      <c r="N696" s="499"/>
      <c r="O696" s="499"/>
      <c r="P696" s="499"/>
      <c r="Q696" s="499"/>
      <c r="R696" s="499"/>
      <c r="S696" s="499"/>
      <c r="T696" s="499"/>
      <c r="U696" s="499"/>
      <c r="V696" s="499"/>
      <c r="W696" s="499"/>
      <c r="X696" s="499"/>
      <c r="Y696" s="499"/>
      <c r="Z696" s="499"/>
    </row>
    <row r="697" ht="14.25" customHeight="1">
      <c r="A697" s="499"/>
      <c r="B697" s="503"/>
      <c r="C697" s="499"/>
      <c r="D697" s="499"/>
      <c r="E697" s="507"/>
      <c r="F697" s="507"/>
      <c r="G697" s="499"/>
      <c r="H697" s="499"/>
      <c r="I697" s="499"/>
      <c r="J697" s="499"/>
      <c r="K697" s="499"/>
      <c r="L697" s="499"/>
      <c r="M697" s="499"/>
      <c r="N697" s="499"/>
      <c r="O697" s="499"/>
      <c r="P697" s="499"/>
      <c r="Q697" s="499"/>
      <c r="R697" s="499"/>
      <c r="S697" s="499"/>
      <c r="T697" s="499"/>
      <c r="U697" s="499"/>
      <c r="V697" s="499"/>
      <c r="W697" s="499"/>
      <c r="X697" s="499"/>
      <c r="Y697" s="499"/>
      <c r="Z697" s="499"/>
    </row>
    <row r="698" ht="14.25" customHeight="1">
      <c r="A698" s="499"/>
      <c r="B698" s="503"/>
      <c r="C698" s="499"/>
      <c r="D698" s="499"/>
      <c r="E698" s="507"/>
      <c r="F698" s="507"/>
      <c r="G698" s="499"/>
      <c r="H698" s="499"/>
      <c r="I698" s="499"/>
      <c r="J698" s="499"/>
      <c r="K698" s="499"/>
      <c r="L698" s="499"/>
      <c r="M698" s="499"/>
      <c r="N698" s="499"/>
      <c r="O698" s="499"/>
      <c r="P698" s="499"/>
      <c r="Q698" s="499"/>
      <c r="R698" s="499"/>
      <c r="S698" s="499"/>
      <c r="T698" s="499"/>
      <c r="U698" s="499"/>
      <c r="V698" s="499"/>
      <c r="W698" s="499"/>
      <c r="X698" s="499"/>
      <c r="Y698" s="499"/>
      <c r="Z698" s="499"/>
    </row>
    <row r="699" ht="14.25" customHeight="1">
      <c r="A699" s="499"/>
      <c r="B699" s="503"/>
      <c r="C699" s="499"/>
      <c r="D699" s="499"/>
      <c r="E699" s="507"/>
      <c r="F699" s="507"/>
      <c r="G699" s="499"/>
      <c r="H699" s="499"/>
      <c r="I699" s="499"/>
      <c r="J699" s="499"/>
      <c r="K699" s="499"/>
      <c r="L699" s="499"/>
      <c r="M699" s="499"/>
      <c r="N699" s="499"/>
      <c r="O699" s="499"/>
      <c r="P699" s="499"/>
      <c r="Q699" s="499"/>
      <c r="R699" s="499"/>
      <c r="S699" s="499"/>
      <c r="T699" s="499"/>
      <c r="U699" s="499"/>
      <c r="V699" s="499"/>
      <c r="W699" s="499"/>
      <c r="X699" s="499"/>
      <c r="Y699" s="499"/>
      <c r="Z699" s="499"/>
    </row>
    <row r="700" ht="14.25" customHeight="1">
      <c r="A700" s="499"/>
      <c r="B700" s="503"/>
      <c r="C700" s="499"/>
      <c r="D700" s="499"/>
      <c r="E700" s="507"/>
      <c r="F700" s="507"/>
      <c r="G700" s="499"/>
      <c r="H700" s="499"/>
      <c r="I700" s="499"/>
      <c r="J700" s="499"/>
      <c r="K700" s="499"/>
      <c r="L700" s="499"/>
      <c r="M700" s="499"/>
      <c r="N700" s="499"/>
      <c r="O700" s="499"/>
      <c r="P700" s="499"/>
      <c r="Q700" s="499"/>
      <c r="R700" s="499"/>
      <c r="S700" s="499"/>
      <c r="T700" s="499"/>
      <c r="U700" s="499"/>
      <c r="V700" s="499"/>
      <c r="W700" s="499"/>
      <c r="X700" s="499"/>
      <c r="Y700" s="499"/>
      <c r="Z700" s="499"/>
    </row>
    <row r="701" ht="14.25" customHeight="1">
      <c r="A701" s="499"/>
      <c r="B701" s="503"/>
      <c r="C701" s="499"/>
      <c r="D701" s="499"/>
      <c r="E701" s="507"/>
      <c r="F701" s="507"/>
      <c r="G701" s="499"/>
      <c r="H701" s="499"/>
      <c r="I701" s="499"/>
      <c r="J701" s="499"/>
      <c r="K701" s="499"/>
      <c r="L701" s="499"/>
      <c r="M701" s="499"/>
      <c r="N701" s="499"/>
      <c r="O701" s="499"/>
      <c r="P701" s="499"/>
      <c r="Q701" s="499"/>
      <c r="R701" s="499"/>
      <c r="S701" s="499"/>
      <c r="T701" s="499"/>
      <c r="U701" s="499"/>
      <c r="V701" s="499"/>
      <c r="W701" s="499"/>
      <c r="X701" s="499"/>
      <c r="Y701" s="499"/>
      <c r="Z701" s="499"/>
    </row>
    <row r="702" ht="14.25" customHeight="1">
      <c r="A702" s="499"/>
      <c r="B702" s="503"/>
      <c r="C702" s="499"/>
      <c r="D702" s="499"/>
      <c r="E702" s="507"/>
      <c r="F702" s="507"/>
      <c r="G702" s="499"/>
      <c r="H702" s="499"/>
      <c r="I702" s="499"/>
      <c r="J702" s="499"/>
      <c r="K702" s="499"/>
      <c r="L702" s="499"/>
      <c r="M702" s="499"/>
      <c r="N702" s="499"/>
      <c r="O702" s="499"/>
      <c r="P702" s="499"/>
      <c r="Q702" s="499"/>
      <c r="R702" s="499"/>
      <c r="S702" s="499"/>
      <c r="T702" s="499"/>
      <c r="U702" s="499"/>
      <c r="V702" s="499"/>
      <c r="W702" s="499"/>
      <c r="X702" s="499"/>
      <c r="Y702" s="499"/>
      <c r="Z702" s="499"/>
    </row>
    <row r="703" ht="14.25" customHeight="1">
      <c r="A703" s="499"/>
      <c r="B703" s="503"/>
      <c r="C703" s="499"/>
      <c r="D703" s="499"/>
      <c r="E703" s="507"/>
      <c r="F703" s="507"/>
      <c r="G703" s="499"/>
      <c r="H703" s="499"/>
      <c r="I703" s="499"/>
      <c r="J703" s="499"/>
      <c r="K703" s="499"/>
      <c r="L703" s="499"/>
      <c r="M703" s="499"/>
      <c r="N703" s="499"/>
      <c r="O703" s="499"/>
      <c r="P703" s="499"/>
      <c r="Q703" s="499"/>
      <c r="R703" s="499"/>
      <c r="S703" s="499"/>
      <c r="T703" s="499"/>
      <c r="U703" s="499"/>
      <c r="V703" s="499"/>
      <c r="W703" s="499"/>
      <c r="X703" s="499"/>
      <c r="Y703" s="499"/>
      <c r="Z703" s="499"/>
    </row>
    <row r="704" ht="14.25" customHeight="1">
      <c r="A704" s="499"/>
      <c r="B704" s="503"/>
      <c r="C704" s="499"/>
      <c r="D704" s="499"/>
      <c r="E704" s="507"/>
      <c r="F704" s="507"/>
      <c r="G704" s="499"/>
      <c r="H704" s="499"/>
      <c r="I704" s="499"/>
      <c r="J704" s="499"/>
      <c r="K704" s="499"/>
      <c r="L704" s="499"/>
      <c r="M704" s="499"/>
      <c r="N704" s="499"/>
      <c r="O704" s="499"/>
      <c r="P704" s="499"/>
      <c r="Q704" s="499"/>
      <c r="R704" s="499"/>
      <c r="S704" s="499"/>
      <c r="T704" s="499"/>
      <c r="U704" s="499"/>
      <c r="V704" s="499"/>
      <c r="W704" s="499"/>
      <c r="X704" s="499"/>
      <c r="Y704" s="499"/>
      <c r="Z704" s="499"/>
    </row>
    <row r="705" ht="14.25" customHeight="1">
      <c r="A705" s="499"/>
      <c r="B705" s="503"/>
      <c r="C705" s="499"/>
      <c r="D705" s="499"/>
      <c r="E705" s="507"/>
      <c r="F705" s="507"/>
      <c r="G705" s="499"/>
      <c r="H705" s="499"/>
      <c r="I705" s="499"/>
      <c r="J705" s="499"/>
      <c r="K705" s="499"/>
      <c r="L705" s="499"/>
      <c r="M705" s="499"/>
      <c r="N705" s="499"/>
      <c r="O705" s="499"/>
      <c r="P705" s="499"/>
      <c r="Q705" s="499"/>
      <c r="R705" s="499"/>
      <c r="S705" s="499"/>
      <c r="T705" s="499"/>
      <c r="U705" s="499"/>
      <c r="V705" s="499"/>
      <c r="W705" s="499"/>
      <c r="X705" s="499"/>
      <c r="Y705" s="499"/>
      <c r="Z705" s="499"/>
    </row>
    <row r="706" ht="14.25" customHeight="1">
      <c r="A706" s="499"/>
      <c r="B706" s="503"/>
      <c r="C706" s="499"/>
      <c r="D706" s="499"/>
      <c r="E706" s="507"/>
      <c r="F706" s="507"/>
      <c r="G706" s="499"/>
      <c r="H706" s="499"/>
      <c r="I706" s="499"/>
      <c r="J706" s="499"/>
      <c r="K706" s="499"/>
      <c r="L706" s="499"/>
      <c r="M706" s="499"/>
      <c r="N706" s="499"/>
      <c r="O706" s="499"/>
      <c r="P706" s="499"/>
      <c r="Q706" s="499"/>
      <c r="R706" s="499"/>
      <c r="S706" s="499"/>
      <c r="T706" s="499"/>
      <c r="U706" s="499"/>
      <c r="V706" s="499"/>
      <c r="W706" s="499"/>
      <c r="X706" s="499"/>
      <c r="Y706" s="499"/>
      <c r="Z706" s="499"/>
    </row>
    <row r="707" ht="14.25" customHeight="1">
      <c r="A707" s="499"/>
      <c r="B707" s="503"/>
      <c r="C707" s="499"/>
      <c r="D707" s="499"/>
      <c r="E707" s="507"/>
      <c r="F707" s="507"/>
      <c r="G707" s="499"/>
      <c r="H707" s="499"/>
      <c r="I707" s="499"/>
      <c r="J707" s="499"/>
      <c r="K707" s="499"/>
      <c r="L707" s="499"/>
      <c r="M707" s="499"/>
      <c r="N707" s="499"/>
      <c r="O707" s="499"/>
      <c r="P707" s="499"/>
      <c r="Q707" s="499"/>
      <c r="R707" s="499"/>
      <c r="S707" s="499"/>
      <c r="T707" s="499"/>
      <c r="U707" s="499"/>
      <c r="V707" s="499"/>
      <c r="W707" s="499"/>
      <c r="X707" s="499"/>
      <c r="Y707" s="499"/>
      <c r="Z707" s="499"/>
    </row>
    <row r="708" ht="14.25" customHeight="1">
      <c r="A708" s="499"/>
      <c r="B708" s="503"/>
      <c r="C708" s="499"/>
      <c r="D708" s="499"/>
      <c r="E708" s="507"/>
      <c r="F708" s="507"/>
      <c r="G708" s="499"/>
      <c r="H708" s="499"/>
      <c r="I708" s="499"/>
      <c r="J708" s="499"/>
      <c r="K708" s="499"/>
      <c r="L708" s="499"/>
      <c r="M708" s="499"/>
      <c r="N708" s="499"/>
      <c r="O708" s="499"/>
      <c r="P708" s="499"/>
      <c r="Q708" s="499"/>
      <c r="R708" s="499"/>
      <c r="S708" s="499"/>
      <c r="T708" s="499"/>
      <c r="U708" s="499"/>
      <c r="V708" s="499"/>
      <c r="W708" s="499"/>
      <c r="X708" s="499"/>
      <c r="Y708" s="499"/>
      <c r="Z708" s="499"/>
    </row>
    <row r="709" ht="14.25" customHeight="1">
      <c r="A709" s="499"/>
      <c r="B709" s="503"/>
      <c r="C709" s="499"/>
      <c r="D709" s="499"/>
      <c r="E709" s="507"/>
      <c r="F709" s="507"/>
      <c r="G709" s="499"/>
      <c r="H709" s="499"/>
      <c r="I709" s="499"/>
      <c r="J709" s="499"/>
      <c r="K709" s="499"/>
      <c r="L709" s="499"/>
      <c r="M709" s="499"/>
      <c r="N709" s="499"/>
      <c r="O709" s="499"/>
      <c r="P709" s="499"/>
      <c r="Q709" s="499"/>
      <c r="R709" s="499"/>
      <c r="S709" s="499"/>
      <c r="T709" s="499"/>
      <c r="U709" s="499"/>
      <c r="V709" s="499"/>
      <c r="W709" s="499"/>
      <c r="X709" s="499"/>
      <c r="Y709" s="499"/>
      <c r="Z709" s="499"/>
    </row>
    <row r="710" ht="14.25" customHeight="1">
      <c r="A710" s="499"/>
      <c r="B710" s="503"/>
      <c r="C710" s="499"/>
      <c r="D710" s="499"/>
      <c r="E710" s="507"/>
      <c r="F710" s="507"/>
      <c r="G710" s="499"/>
      <c r="H710" s="499"/>
      <c r="I710" s="499"/>
      <c r="J710" s="499"/>
      <c r="K710" s="499"/>
      <c r="L710" s="499"/>
      <c r="M710" s="499"/>
      <c r="N710" s="499"/>
      <c r="O710" s="499"/>
      <c r="P710" s="499"/>
      <c r="Q710" s="499"/>
      <c r="R710" s="499"/>
      <c r="S710" s="499"/>
      <c r="T710" s="499"/>
      <c r="U710" s="499"/>
      <c r="V710" s="499"/>
      <c r="W710" s="499"/>
      <c r="X710" s="499"/>
      <c r="Y710" s="499"/>
      <c r="Z710" s="499"/>
    </row>
    <row r="711" ht="14.25" customHeight="1">
      <c r="A711" s="499"/>
      <c r="B711" s="503"/>
      <c r="C711" s="499"/>
      <c r="D711" s="499"/>
      <c r="E711" s="507"/>
      <c r="F711" s="507"/>
      <c r="G711" s="499"/>
      <c r="H711" s="499"/>
      <c r="I711" s="499"/>
      <c r="J711" s="499"/>
      <c r="K711" s="499"/>
      <c r="L711" s="499"/>
      <c r="M711" s="499"/>
      <c r="N711" s="499"/>
      <c r="O711" s="499"/>
      <c r="P711" s="499"/>
      <c r="Q711" s="499"/>
      <c r="R711" s="499"/>
      <c r="S711" s="499"/>
      <c r="T711" s="499"/>
      <c r="U711" s="499"/>
      <c r="V711" s="499"/>
      <c r="W711" s="499"/>
      <c r="X711" s="499"/>
      <c r="Y711" s="499"/>
      <c r="Z711" s="499"/>
    </row>
    <row r="712" ht="14.25" customHeight="1">
      <c r="A712" s="499"/>
      <c r="B712" s="503"/>
      <c r="C712" s="499"/>
      <c r="D712" s="499"/>
      <c r="E712" s="507"/>
      <c r="F712" s="507"/>
      <c r="G712" s="499"/>
      <c r="H712" s="499"/>
      <c r="I712" s="499"/>
      <c r="J712" s="499"/>
      <c r="K712" s="499"/>
      <c r="L712" s="499"/>
      <c r="M712" s="499"/>
      <c r="N712" s="499"/>
      <c r="O712" s="499"/>
      <c r="P712" s="499"/>
      <c r="Q712" s="499"/>
      <c r="R712" s="499"/>
      <c r="S712" s="499"/>
      <c r="T712" s="499"/>
      <c r="U712" s="499"/>
      <c r="V712" s="499"/>
      <c r="W712" s="499"/>
      <c r="X712" s="499"/>
      <c r="Y712" s="499"/>
      <c r="Z712" s="499"/>
    </row>
    <row r="713" ht="14.25" customHeight="1">
      <c r="A713" s="499"/>
      <c r="B713" s="503"/>
      <c r="C713" s="499"/>
      <c r="D713" s="499"/>
      <c r="E713" s="507"/>
      <c r="F713" s="507"/>
      <c r="G713" s="499"/>
      <c r="H713" s="499"/>
      <c r="I713" s="499"/>
      <c r="J713" s="499"/>
      <c r="K713" s="499"/>
      <c r="L713" s="499"/>
      <c r="M713" s="499"/>
      <c r="N713" s="499"/>
      <c r="O713" s="499"/>
      <c r="P713" s="499"/>
      <c r="Q713" s="499"/>
      <c r="R713" s="499"/>
      <c r="S713" s="499"/>
      <c r="T713" s="499"/>
      <c r="U713" s="499"/>
      <c r="V713" s="499"/>
      <c r="W713" s="499"/>
      <c r="X713" s="499"/>
      <c r="Y713" s="499"/>
      <c r="Z713" s="499"/>
    </row>
    <row r="714" ht="14.25" customHeight="1">
      <c r="A714" s="499"/>
      <c r="B714" s="503"/>
      <c r="C714" s="499"/>
      <c r="D714" s="499"/>
      <c r="E714" s="507"/>
      <c r="F714" s="507"/>
      <c r="G714" s="499"/>
      <c r="H714" s="499"/>
      <c r="I714" s="499"/>
      <c r="J714" s="499"/>
      <c r="K714" s="499"/>
      <c r="L714" s="499"/>
      <c r="M714" s="499"/>
      <c r="N714" s="499"/>
      <c r="O714" s="499"/>
      <c r="P714" s="499"/>
      <c r="Q714" s="499"/>
      <c r="R714" s="499"/>
      <c r="S714" s="499"/>
      <c r="T714" s="499"/>
      <c r="U714" s="499"/>
      <c r="V714" s="499"/>
      <c r="W714" s="499"/>
      <c r="X714" s="499"/>
      <c r="Y714" s="499"/>
      <c r="Z714" s="499"/>
    </row>
    <row r="715" ht="14.25" customHeight="1">
      <c r="A715" s="499"/>
      <c r="B715" s="503"/>
      <c r="C715" s="499"/>
      <c r="D715" s="499"/>
      <c r="E715" s="507"/>
      <c r="F715" s="507"/>
      <c r="G715" s="499"/>
      <c r="H715" s="499"/>
      <c r="I715" s="499"/>
      <c r="J715" s="499"/>
      <c r="K715" s="499"/>
      <c r="L715" s="499"/>
      <c r="M715" s="499"/>
      <c r="N715" s="499"/>
      <c r="O715" s="499"/>
      <c r="P715" s="499"/>
      <c r="Q715" s="499"/>
      <c r="R715" s="499"/>
      <c r="S715" s="499"/>
      <c r="T715" s="499"/>
      <c r="U715" s="499"/>
      <c r="V715" s="499"/>
      <c r="W715" s="499"/>
      <c r="X715" s="499"/>
      <c r="Y715" s="499"/>
      <c r="Z715" s="499"/>
    </row>
    <row r="716" ht="14.25" customHeight="1">
      <c r="A716" s="499"/>
      <c r="B716" s="503"/>
      <c r="C716" s="499"/>
      <c r="D716" s="499"/>
      <c r="E716" s="507"/>
      <c r="F716" s="507"/>
      <c r="G716" s="499"/>
      <c r="H716" s="499"/>
      <c r="I716" s="499"/>
      <c r="J716" s="499"/>
      <c r="K716" s="499"/>
      <c r="L716" s="499"/>
      <c r="M716" s="499"/>
      <c r="N716" s="499"/>
      <c r="O716" s="499"/>
      <c r="P716" s="499"/>
      <c r="Q716" s="499"/>
      <c r="R716" s="499"/>
      <c r="S716" s="499"/>
      <c r="T716" s="499"/>
      <c r="U716" s="499"/>
      <c r="V716" s="499"/>
      <c r="W716" s="499"/>
      <c r="X716" s="499"/>
      <c r="Y716" s="499"/>
      <c r="Z716" s="499"/>
    </row>
    <row r="717" ht="14.25" customHeight="1">
      <c r="A717" s="499"/>
      <c r="B717" s="503"/>
      <c r="C717" s="499"/>
      <c r="D717" s="499"/>
      <c r="E717" s="507"/>
      <c r="F717" s="507"/>
      <c r="G717" s="499"/>
      <c r="H717" s="499"/>
      <c r="I717" s="499"/>
      <c r="J717" s="499"/>
      <c r="K717" s="499"/>
      <c r="L717" s="499"/>
      <c r="M717" s="499"/>
      <c r="N717" s="499"/>
      <c r="O717" s="499"/>
      <c r="P717" s="499"/>
      <c r="Q717" s="499"/>
      <c r="R717" s="499"/>
      <c r="S717" s="499"/>
      <c r="T717" s="499"/>
      <c r="U717" s="499"/>
      <c r="V717" s="499"/>
      <c r="W717" s="499"/>
      <c r="X717" s="499"/>
      <c r="Y717" s="499"/>
      <c r="Z717" s="499"/>
    </row>
    <row r="718" ht="14.25" customHeight="1">
      <c r="A718" s="499"/>
      <c r="B718" s="503"/>
      <c r="C718" s="499"/>
      <c r="D718" s="499"/>
      <c r="E718" s="507"/>
      <c r="F718" s="507"/>
      <c r="G718" s="499"/>
      <c r="H718" s="499"/>
      <c r="I718" s="499"/>
      <c r="J718" s="499"/>
      <c r="K718" s="499"/>
      <c r="L718" s="499"/>
      <c r="M718" s="499"/>
      <c r="N718" s="499"/>
      <c r="O718" s="499"/>
      <c r="P718" s="499"/>
      <c r="Q718" s="499"/>
      <c r="R718" s="499"/>
      <c r="S718" s="499"/>
      <c r="T718" s="499"/>
      <c r="U718" s="499"/>
      <c r="V718" s="499"/>
      <c r="W718" s="499"/>
      <c r="X718" s="499"/>
      <c r="Y718" s="499"/>
      <c r="Z718" s="499"/>
    </row>
    <row r="719" ht="14.25" customHeight="1">
      <c r="A719" s="499"/>
      <c r="B719" s="503"/>
      <c r="C719" s="499"/>
      <c r="D719" s="499"/>
      <c r="E719" s="507"/>
      <c r="F719" s="507"/>
      <c r="G719" s="499"/>
      <c r="H719" s="499"/>
      <c r="I719" s="499"/>
      <c r="J719" s="499"/>
      <c r="K719" s="499"/>
      <c r="L719" s="499"/>
      <c r="M719" s="499"/>
      <c r="N719" s="499"/>
      <c r="O719" s="499"/>
      <c r="P719" s="499"/>
      <c r="Q719" s="499"/>
      <c r="R719" s="499"/>
      <c r="S719" s="499"/>
      <c r="T719" s="499"/>
      <c r="U719" s="499"/>
      <c r="V719" s="499"/>
      <c r="W719" s="499"/>
      <c r="X719" s="499"/>
      <c r="Y719" s="499"/>
      <c r="Z719" s="499"/>
    </row>
    <row r="720" ht="14.25" customHeight="1">
      <c r="A720" s="499"/>
      <c r="B720" s="503"/>
      <c r="C720" s="499"/>
      <c r="D720" s="499"/>
      <c r="E720" s="507"/>
      <c r="F720" s="507"/>
      <c r="G720" s="499"/>
      <c r="H720" s="499"/>
      <c r="I720" s="499"/>
      <c r="J720" s="499"/>
      <c r="K720" s="499"/>
      <c r="L720" s="499"/>
      <c r="M720" s="499"/>
      <c r="N720" s="499"/>
      <c r="O720" s="499"/>
      <c r="P720" s="499"/>
      <c r="Q720" s="499"/>
      <c r="R720" s="499"/>
      <c r="S720" s="499"/>
      <c r="T720" s="499"/>
      <c r="U720" s="499"/>
      <c r="V720" s="499"/>
      <c r="W720" s="499"/>
      <c r="X720" s="499"/>
      <c r="Y720" s="499"/>
      <c r="Z720" s="499"/>
    </row>
    <row r="721" ht="14.25" customHeight="1">
      <c r="A721" s="499"/>
      <c r="B721" s="503"/>
      <c r="C721" s="499"/>
      <c r="D721" s="499"/>
      <c r="E721" s="507"/>
      <c r="F721" s="507"/>
      <c r="G721" s="499"/>
      <c r="H721" s="499"/>
      <c r="I721" s="499"/>
      <c r="J721" s="499"/>
      <c r="K721" s="499"/>
      <c r="L721" s="499"/>
      <c r="M721" s="499"/>
      <c r="N721" s="499"/>
      <c r="O721" s="499"/>
      <c r="P721" s="499"/>
      <c r="Q721" s="499"/>
      <c r="R721" s="499"/>
      <c r="S721" s="499"/>
      <c r="T721" s="499"/>
      <c r="U721" s="499"/>
      <c r="V721" s="499"/>
      <c r="W721" s="499"/>
      <c r="X721" s="499"/>
      <c r="Y721" s="499"/>
      <c r="Z721" s="499"/>
    </row>
    <row r="722" ht="14.25" customHeight="1">
      <c r="A722" s="499"/>
      <c r="B722" s="503"/>
      <c r="C722" s="499"/>
      <c r="D722" s="499"/>
      <c r="E722" s="507"/>
      <c r="F722" s="507"/>
      <c r="G722" s="499"/>
      <c r="H722" s="499"/>
      <c r="I722" s="499"/>
      <c r="J722" s="499"/>
      <c r="K722" s="499"/>
      <c r="L722" s="499"/>
      <c r="M722" s="499"/>
      <c r="N722" s="499"/>
      <c r="O722" s="499"/>
      <c r="P722" s="499"/>
      <c r="Q722" s="499"/>
      <c r="R722" s="499"/>
      <c r="S722" s="499"/>
      <c r="T722" s="499"/>
      <c r="U722" s="499"/>
      <c r="V722" s="499"/>
      <c r="W722" s="499"/>
      <c r="X722" s="499"/>
      <c r="Y722" s="499"/>
      <c r="Z722" s="499"/>
    </row>
    <row r="723" ht="14.25" customHeight="1">
      <c r="A723" s="499"/>
      <c r="B723" s="503"/>
      <c r="C723" s="499"/>
      <c r="D723" s="499"/>
      <c r="E723" s="507"/>
      <c r="F723" s="507"/>
      <c r="G723" s="499"/>
      <c r="H723" s="499"/>
      <c r="I723" s="499"/>
      <c r="J723" s="499"/>
      <c r="K723" s="499"/>
      <c r="L723" s="499"/>
      <c r="M723" s="499"/>
      <c r="N723" s="499"/>
      <c r="O723" s="499"/>
      <c r="P723" s="499"/>
      <c r="Q723" s="499"/>
      <c r="R723" s="499"/>
      <c r="S723" s="499"/>
      <c r="T723" s="499"/>
      <c r="U723" s="499"/>
      <c r="V723" s="499"/>
      <c r="W723" s="499"/>
      <c r="X723" s="499"/>
      <c r="Y723" s="499"/>
      <c r="Z723" s="499"/>
    </row>
    <row r="724" ht="14.25" customHeight="1">
      <c r="A724" s="499"/>
      <c r="B724" s="503"/>
      <c r="C724" s="499"/>
      <c r="D724" s="499"/>
      <c r="E724" s="507"/>
      <c r="F724" s="507"/>
      <c r="G724" s="499"/>
      <c r="H724" s="499"/>
      <c r="I724" s="499"/>
      <c r="J724" s="499"/>
      <c r="K724" s="499"/>
      <c r="L724" s="499"/>
      <c r="M724" s="499"/>
      <c r="N724" s="499"/>
      <c r="O724" s="499"/>
      <c r="P724" s="499"/>
      <c r="Q724" s="499"/>
      <c r="R724" s="499"/>
      <c r="S724" s="499"/>
      <c r="T724" s="499"/>
      <c r="U724" s="499"/>
      <c r="V724" s="499"/>
      <c r="W724" s="499"/>
      <c r="X724" s="499"/>
      <c r="Y724" s="499"/>
      <c r="Z724" s="499"/>
    </row>
    <row r="725" ht="14.25" customHeight="1">
      <c r="A725" s="499"/>
      <c r="B725" s="503"/>
      <c r="C725" s="499"/>
      <c r="D725" s="499"/>
      <c r="E725" s="507"/>
      <c r="F725" s="507"/>
      <c r="G725" s="499"/>
      <c r="H725" s="499"/>
      <c r="I725" s="499"/>
      <c r="J725" s="499"/>
      <c r="K725" s="499"/>
      <c r="L725" s="499"/>
      <c r="M725" s="499"/>
      <c r="N725" s="499"/>
      <c r="O725" s="499"/>
      <c r="P725" s="499"/>
      <c r="Q725" s="499"/>
      <c r="R725" s="499"/>
      <c r="S725" s="499"/>
      <c r="T725" s="499"/>
      <c r="U725" s="499"/>
      <c r="V725" s="499"/>
      <c r="W725" s="499"/>
      <c r="X725" s="499"/>
      <c r="Y725" s="499"/>
      <c r="Z725" s="499"/>
    </row>
    <row r="726" ht="14.25" customHeight="1">
      <c r="A726" s="499"/>
      <c r="B726" s="503"/>
      <c r="C726" s="499"/>
      <c r="D726" s="499"/>
      <c r="E726" s="507"/>
      <c r="F726" s="507"/>
      <c r="G726" s="499"/>
      <c r="H726" s="499"/>
      <c r="I726" s="499"/>
      <c r="J726" s="499"/>
      <c r="K726" s="499"/>
      <c r="L726" s="499"/>
      <c r="M726" s="499"/>
      <c r="N726" s="499"/>
      <c r="O726" s="499"/>
      <c r="P726" s="499"/>
      <c r="Q726" s="499"/>
      <c r="R726" s="499"/>
      <c r="S726" s="499"/>
      <c r="T726" s="499"/>
      <c r="U726" s="499"/>
      <c r="V726" s="499"/>
      <c r="W726" s="499"/>
      <c r="X726" s="499"/>
      <c r="Y726" s="499"/>
      <c r="Z726" s="499"/>
    </row>
    <row r="727" ht="14.25" customHeight="1">
      <c r="A727" s="499"/>
      <c r="B727" s="503"/>
      <c r="C727" s="499"/>
      <c r="D727" s="499"/>
      <c r="E727" s="507"/>
      <c r="F727" s="507"/>
      <c r="G727" s="499"/>
      <c r="H727" s="499"/>
      <c r="I727" s="499"/>
      <c r="J727" s="499"/>
      <c r="K727" s="499"/>
      <c r="L727" s="499"/>
      <c r="M727" s="499"/>
      <c r="N727" s="499"/>
      <c r="O727" s="499"/>
      <c r="P727" s="499"/>
      <c r="Q727" s="499"/>
      <c r="R727" s="499"/>
      <c r="S727" s="499"/>
      <c r="T727" s="499"/>
      <c r="U727" s="499"/>
      <c r="V727" s="499"/>
      <c r="W727" s="499"/>
      <c r="X727" s="499"/>
      <c r="Y727" s="499"/>
      <c r="Z727" s="499"/>
    </row>
    <row r="728" ht="14.25" customHeight="1">
      <c r="A728" s="499"/>
      <c r="B728" s="503"/>
      <c r="C728" s="499"/>
      <c r="D728" s="499"/>
      <c r="E728" s="507"/>
      <c r="F728" s="507"/>
      <c r="G728" s="499"/>
      <c r="H728" s="499"/>
      <c r="I728" s="499"/>
      <c r="J728" s="499"/>
      <c r="K728" s="499"/>
      <c r="L728" s="499"/>
      <c r="M728" s="499"/>
      <c r="N728" s="499"/>
      <c r="O728" s="499"/>
      <c r="P728" s="499"/>
      <c r="Q728" s="499"/>
      <c r="R728" s="499"/>
      <c r="S728" s="499"/>
      <c r="T728" s="499"/>
      <c r="U728" s="499"/>
      <c r="V728" s="499"/>
      <c r="W728" s="499"/>
      <c r="X728" s="499"/>
      <c r="Y728" s="499"/>
      <c r="Z728" s="499"/>
    </row>
    <row r="729" ht="14.25" customHeight="1">
      <c r="A729" s="499"/>
      <c r="B729" s="503"/>
      <c r="C729" s="499"/>
      <c r="D729" s="499"/>
      <c r="E729" s="507"/>
      <c r="F729" s="507"/>
      <c r="G729" s="499"/>
      <c r="H729" s="499"/>
      <c r="I729" s="499"/>
      <c r="J729" s="499"/>
      <c r="K729" s="499"/>
      <c r="L729" s="499"/>
      <c r="M729" s="499"/>
      <c r="N729" s="499"/>
      <c r="O729" s="499"/>
      <c r="P729" s="499"/>
      <c r="Q729" s="499"/>
      <c r="R729" s="499"/>
      <c r="S729" s="499"/>
      <c r="T729" s="499"/>
      <c r="U729" s="499"/>
      <c r="V729" s="499"/>
      <c r="W729" s="499"/>
      <c r="X729" s="499"/>
      <c r="Y729" s="499"/>
      <c r="Z729" s="499"/>
    </row>
    <row r="730" ht="14.25" customHeight="1">
      <c r="A730" s="499"/>
      <c r="B730" s="503"/>
      <c r="C730" s="499"/>
      <c r="D730" s="499"/>
      <c r="E730" s="507"/>
      <c r="F730" s="507"/>
      <c r="G730" s="499"/>
      <c r="H730" s="499"/>
      <c r="I730" s="499"/>
      <c r="J730" s="499"/>
      <c r="K730" s="499"/>
      <c r="L730" s="499"/>
      <c r="M730" s="499"/>
      <c r="N730" s="499"/>
      <c r="O730" s="499"/>
      <c r="P730" s="499"/>
      <c r="Q730" s="499"/>
      <c r="R730" s="499"/>
      <c r="S730" s="499"/>
      <c r="T730" s="499"/>
      <c r="U730" s="499"/>
      <c r="V730" s="499"/>
      <c r="W730" s="499"/>
      <c r="X730" s="499"/>
      <c r="Y730" s="499"/>
      <c r="Z730" s="499"/>
    </row>
    <row r="731" ht="14.25" customHeight="1">
      <c r="A731" s="499"/>
      <c r="B731" s="503"/>
      <c r="C731" s="499"/>
      <c r="D731" s="499"/>
      <c r="E731" s="507"/>
      <c r="F731" s="507"/>
      <c r="G731" s="499"/>
      <c r="H731" s="499"/>
      <c r="I731" s="499"/>
      <c r="J731" s="499"/>
      <c r="K731" s="499"/>
      <c r="L731" s="499"/>
      <c r="M731" s="499"/>
      <c r="N731" s="499"/>
      <c r="O731" s="499"/>
      <c r="P731" s="499"/>
      <c r="Q731" s="499"/>
      <c r="R731" s="499"/>
      <c r="S731" s="499"/>
      <c r="T731" s="499"/>
      <c r="U731" s="499"/>
      <c r="V731" s="499"/>
      <c r="W731" s="499"/>
      <c r="X731" s="499"/>
      <c r="Y731" s="499"/>
      <c r="Z731" s="499"/>
    </row>
    <row r="732" ht="14.25" customHeight="1">
      <c r="A732" s="499"/>
      <c r="B732" s="503"/>
      <c r="C732" s="499"/>
      <c r="D732" s="499"/>
      <c r="E732" s="507"/>
      <c r="F732" s="507"/>
      <c r="G732" s="499"/>
      <c r="H732" s="499"/>
      <c r="I732" s="499"/>
      <c r="J732" s="499"/>
      <c r="K732" s="499"/>
      <c r="L732" s="499"/>
      <c r="M732" s="499"/>
      <c r="N732" s="499"/>
      <c r="O732" s="499"/>
      <c r="P732" s="499"/>
      <c r="Q732" s="499"/>
      <c r="R732" s="499"/>
      <c r="S732" s="499"/>
      <c r="T732" s="499"/>
      <c r="U732" s="499"/>
      <c r="V732" s="499"/>
      <c r="W732" s="499"/>
      <c r="X732" s="499"/>
      <c r="Y732" s="499"/>
      <c r="Z732" s="499"/>
    </row>
    <row r="733" ht="14.25" customHeight="1">
      <c r="A733" s="499"/>
      <c r="B733" s="503"/>
      <c r="C733" s="499"/>
      <c r="D733" s="499"/>
      <c r="E733" s="507"/>
      <c r="F733" s="507"/>
      <c r="G733" s="499"/>
      <c r="H733" s="499"/>
      <c r="I733" s="499"/>
      <c r="J733" s="499"/>
      <c r="K733" s="499"/>
      <c r="L733" s="499"/>
      <c r="M733" s="499"/>
      <c r="N733" s="499"/>
      <c r="O733" s="499"/>
      <c r="P733" s="499"/>
      <c r="Q733" s="499"/>
      <c r="R733" s="499"/>
      <c r="S733" s="499"/>
      <c r="T733" s="499"/>
      <c r="U733" s="499"/>
      <c r="V733" s="499"/>
      <c r="W733" s="499"/>
      <c r="X733" s="499"/>
      <c r="Y733" s="499"/>
      <c r="Z733" s="499"/>
    </row>
    <row r="734" ht="14.25" customHeight="1">
      <c r="A734" s="499"/>
      <c r="B734" s="503"/>
      <c r="C734" s="499"/>
      <c r="D734" s="499"/>
      <c r="E734" s="507"/>
      <c r="F734" s="507"/>
      <c r="G734" s="499"/>
      <c r="H734" s="499"/>
      <c r="I734" s="499"/>
      <c r="J734" s="499"/>
      <c r="K734" s="499"/>
      <c r="L734" s="499"/>
      <c r="M734" s="499"/>
      <c r="N734" s="499"/>
      <c r="O734" s="499"/>
      <c r="P734" s="499"/>
      <c r="Q734" s="499"/>
      <c r="R734" s="499"/>
      <c r="S734" s="499"/>
      <c r="T734" s="499"/>
      <c r="U734" s="499"/>
      <c r="V734" s="499"/>
      <c r="W734" s="499"/>
      <c r="X734" s="499"/>
      <c r="Y734" s="499"/>
      <c r="Z734" s="499"/>
    </row>
    <row r="735" ht="14.25" customHeight="1">
      <c r="A735" s="499"/>
      <c r="B735" s="503"/>
      <c r="C735" s="499"/>
      <c r="D735" s="499"/>
      <c r="E735" s="507"/>
      <c r="F735" s="507"/>
      <c r="G735" s="499"/>
      <c r="H735" s="499"/>
      <c r="I735" s="499"/>
      <c r="J735" s="499"/>
      <c r="K735" s="499"/>
      <c r="L735" s="499"/>
      <c r="M735" s="499"/>
      <c r="N735" s="499"/>
      <c r="O735" s="499"/>
      <c r="P735" s="499"/>
      <c r="Q735" s="499"/>
      <c r="R735" s="499"/>
      <c r="S735" s="499"/>
      <c r="T735" s="499"/>
      <c r="U735" s="499"/>
      <c r="V735" s="499"/>
      <c r="W735" s="499"/>
      <c r="X735" s="499"/>
      <c r="Y735" s="499"/>
      <c r="Z735" s="499"/>
    </row>
    <row r="736" ht="14.25" customHeight="1">
      <c r="A736" s="499"/>
      <c r="B736" s="503"/>
      <c r="C736" s="499"/>
      <c r="D736" s="499"/>
      <c r="E736" s="507"/>
      <c r="F736" s="507"/>
      <c r="G736" s="499"/>
      <c r="H736" s="499"/>
      <c r="I736" s="499"/>
      <c r="J736" s="499"/>
      <c r="K736" s="499"/>
      <c r="L736" s="499"/>
      <c r="M736" s="499"/>
      <c r="N736" s="499"/>
      <c r="O736" s="499"/>
      <c r="P736" s="499"/>
      <c r="Q736" s="499"/>
      <c r="R736" s="499"/>
      <c r="S736" s="499"/>
      <c r="T736" s="499"/>
      <c r="U736" s="499"/>
      <c r="V736" s="499"/>
      <c r="W736" s="499"/>
      <c r="X736" s="499"/>
      <c r="Y736" s="499"/>
      <c r="Z736" s="499"/>
    </row>
    <row r="737" ht="14.25" customHeight="1">
      <c r="A737" s="499"/>
      <c r="B737" s="503"/>
      <c r="C737" s="499"/>
      <c r="D737" s="499"/>
      <c r="E737" s="507"/>
      <c r="F737" s="507"/>
      <c r="G737" s="499"/>
      <c r="H737" s="499"/>
      <c r="I737" s="499"/>
      <c r="J737" s="499"/>
      <c r="K737" s="499"/>
      <c r="L737" s="499"/>
      <c r="M737" s="499"/>
      <c r="N737" s="499"/>
      <c r="O737" s="499"/>
      <c r="P737" s="499"/>
      <c r="Q737" s="499"/>
      <c r="R737" s="499"/>
      <c r="S737" s="499"/>
      <c r="T737" s="499"/>
      <c r="U737" s="499"/>
      <c r="V737" s="499"/>
      <c r="W737" s="499"/>
      <c r="X737" s="499"/>
      <c r="Y737" s="499"/>
      <c r="Z737" s="499"/>
    </row>
    <row r="738" ht="14.25" customHeight="1">
      <c r="A738" s="499"/>
      <c r="B738" s="503"/>
      <c r="C738" s="499"/>
      <c r="D738" s="499"/>
      <c r="E738" s="507"/>
      <c r="F738" s="507"/>
      <c r="G738" s="499"/>
      <c r="H738" s="499"/>
      <c r="I738" s="499"/>
      <c r="J738" s="499"/>
      <c r="K738" s="499"/>
      <c r="L738" s="499"/>
      <c r="M738" s="499"/>
      <c r="N738" s="499"/>
      <c r="O738" s="499"/>
      <c r="P738" s="499"/>
      <c r="Q738" s="499"/>
      <c r="R738" s="499"/>
      <c r="S738" s="499"/>
      <c r="T738" s="499"/>
      <c r="U738" s="499"/>
      <c r="V738" s="499"/>
      <c r="W738" s="499"/>
      <c r="X738" s="499"/>
      <c r="Y738" s="499"/>
      <c r="Z738" s="499"/>
    </row>
    <row r="739" ht="14.25" customHeight="1">
      <c r="A739" s="499"/>
      <c r="B739" s="503"/>
      <c r="C739" s="499"/>
      <c r="D739" s="499"/>
      <c r="E739" s="507"/>
      <c r="F739" s="507"/>
      <c r="G739" s="499"/>
      <c r="H739" s="499"/>
      <c r="I739" s="499"/>
      <c r="J739" s="499"/>
      <c r="K739" s="499"/>
      <c r="L739" s="499"/>
      <c r="M739" s="499"/>
      <c r="N739" s="499"/>
      <c r="O739" s="499"/>
      <c r="P739" s="499"/>
      <c r="Q739" s="499"/>
      <c r="R739" s="499"/>
      <c r="S739" s="499"/>
      <c r="T739" s="499"/>
      <c r="U739" s="499"/>
      <c r="V739" s="499"/>
      <c r="W739" s="499"/>
      <c r="X739" s="499"/>
      <c r="Y739" s="499"/>
      <c r="Z739" s="499"/>
    </row>
    <row r="740" ht="14.25" customHeight="1">
      <c r="A740" s="499"/>
      <c r="B740" s="503"/>
      <c r="C740" s="499"/>
      <c r="D740" s="499"/>
      <c r="E740" s="507"/>
      <c r="F740" s="507"/>
      <c r="G740" s="499"/>
      <c r="H740" s="499"/>
      <c r="I740" s="499"/>
      <c r="J740" s="499"/>
      <c r="K740" s="499"/>
      <c r="L740" s="499"/>
      <c r="M740" s="499"/>
      <c r="N740" s="499"/>
      <c r="O740" s="499"/>
      <c r="P740" s="499"/>
      <c r="Q740" s="499"/>
      <c r="R740" s="499"/>
      <c r="S740" s="499"/>
      <c r="T740" s="499"/>
      <c r="U740" s="499"/>
      <c r="V740" s="499"/>
      <c r="W740" s="499"/>
      <c r="X740" s="499"/>
      <c r="Y740" s="499"/>
      <c r="Z740" s="499"/>
    </row>
    <row r="741" ht="14.25" customHeight="1">
      <c r="A741" s="499"/>
      <c r="B741" s="503"/>
      <c r="C741" s="499"/>
      <c r="D741" s="499"/>
      <c r="E741" s="507"/>
      <c r="F741" s="507"/>
      <c r="G741" s="499"/>
      <c r="H741" s="499"/>
      <c r="I741" s="499"/>
      <c r="J741" s="499"/>
      <c r="K741" s="499"/>
      <c r="L741" s="499"/>
      <c r="M741" s="499"/>
      <c r="N741" s="499"/>
      <c r="O741" s="499"/>
      <c r="P741" s="499"/>
      <c r="Q741" s="499"/>
      <c r="R741" s="499"/>
      <c r="S741" s="499"/>
      <c r="T741" s="499"/>
      <c r="U741" s="499"/>
      <c r="V741" s="499"/>
      <c r="W741" s="499"/>
      <c r="X741" s="499"/>
      <c r="Y741" s="499"/>
      <c r="Z741" s="499"/>
    </row>
    <row r="742" ht="14.25" customHeight="1">
      <c r="A742" s="499"/>
      <c r="B742" s="503"/>
      <c r="C742" s="499"/>
      <c r="D742" s="499"/>
      <c r="E742" s="507"/>
      <c r="F742" s="507"/>
      <c r="G742" s="499"/>
      <c r="H742" s="499"/>
      <c r="I742" s="499"/>
      <c r="J742" s="499"/>
      <c r="K742" s="499"/>
      <c r="L742" s="499"/>
      <c r="M742" s="499"/>
      <c r="N742" s="499"/>
      <c r="O742" s="499"/>
      <c r="P742" s="499"/>
      <c r="Q742" s="499"/>
      <c r="R742" s="499"/>
      <c r="S742" s="499"/>
      <c r="T742" s="499"/>
      <c r="U742" s="499"/>
      <c r="V742" s="499"/>
      <c r="W742" s="499"/>
      <c r="X742" s="499"/>
      <c r="Y742" s="499"/>
      <c r="Z742" s="499"/>
    </row>
    <row r="743" ht="14.25" customHeight="1">
      <c r="A743" s="499"/>
      <c r="B743" s="503"/>
      <c r="C743" s="499"/>
      <c r="D743" s="499"/>
      <c r="E743" s="507"/>
      <c r="F743" s="507"/>
      <c r="G743" s="499"/>
      <c r="H743" s="499"/>
      <c r="I743" s="499"/>
      <c r="J743" s="499"/>
      <c r="K743" s="499"/>
      <c r="L743" s="499"/>
      <c r="M743" s="499"/>
      <c r="N743" s="499"/>
      <c r="O743" s="499"/>
      <c r="P743" s="499"/>
      <c r="Q743" s="499"/>
      <c r="R743" s="499"/>
      <c r="S743" s="499"/>
      <c r="T743" s="499"/>
      <c r="U743" s="499"/>
      <c r="V743" s="499"/>
      <c r="W743" s="499"/>
      <c r="X743" s="499"/>
      <c r="Y743" s="499"/>
      <c r="Z743" s="499"/>
    </row>
    <row r="744" ht="14.25" customHeight="1">
      <c r="A744" s="499"/>
      <c r="B744" s="503"/>
      <c r="C744" s="499"/>
      <c r="D744" s="499"/>
      <c r="E744" s="507"/>
      <c r="F744" s="507"/>
      <c r="G744" s="499"/>
      <c r="H744" s="499"/>
      <c r="I744" s="499"/>
      <c r="J744" s="499"/>
      <c r="K744" s="499"/>
      <c r="L744" s="499"/>
      <c r="M744" s="499"/>
      <c r="N744" s="499"/>
      <c r="O744" s="499"/>
      <c r="P744" s="499"/>
      <c r="Q744" s="499"/>
      <c r="R744" s="499"/>
      <c r="S744" s="499"/>
      <c r="T744" s="499"/>
      <c r="U744" s="499"/>
      <c r="V744" s="499"/>
      <c r="W744" s="499"/>
      <c r="X744" s="499"/>
      <c r="Y744" s="499"/>
      <c r="Z744" s="499"/>
    </row>
    <row r="745" ht="14.25" customHeight="1">
      <c r="A745" s="499"/>
      <c r="B745" s="503"/>
      <c r="C745" s="499"/>
      <c r="D745" s="499"/>
      <c r="E745" s="507"/>
      <c r="F745" s="507"/>
      <c r="G745" s="499"/>
      <c r="H745" s="499"/>
      <c r="I745" s="499"/>
      <c r="J745" s="499"/>
      <c r="K745" s="499"/>
      <c r="L745" s="499"/>
      <c r="M745" s="499"/>
      <c r="N745" s="499"/>
      <c r="O745" s="499"/>
      <c r="P745" s="499"/>
      <c r="Q745" s="499"/>
      <c r="R745" s="499"/>
      <c r="S745" s="499"/>
      <c r="T745" s="499"/>
      <c r="U745" s="499"/>
      <c r="V745" s="499"/>
      <c r="W745" s="499"/>
      <c r="X745" s="499"/>
      <c r="Y745" s="499"/>
      <c r="Z745" s="499"/>
    </row>
    <row r="746" ht="14.25" customHeight="1">
      <c r="A746" s="499"/>
      <c r="B746" s="503"/>
      <c r="C746" s="499"/>
      <c r="D746" s="499"/>
      <c r="E746" s="507"/>
      <c r="F746" s="507"/>
      <c r="G746" s="499"/>
      <c r="H746" s="499"/>
      <c r="I746" s="499"/>
      <c r="J746" s="499"/>
      <c r="K746" s="499"/>
      <c r="L746" s="499"/>
      <c r="M746" s="499"/>
      <c r="N746" s="499"/>
      <c r="O746" s="499"/>
      <c r="P746" s="499"/>
      <c r="Q746" s="499"/>
      <c r="R746" s="499"/>
      <c r="S746" s="499"/>
      <c r="T746" s="499"/>
      <c r="U746" s="499"/>
      <c r="V746" s="499"/>
      <c r="W746" s="499"/>
      <c r="X746" s="499"/>
      <c r="Y746" s="499"/>
      <c r="Z746" s="499"/>
    </row>
    <row r="747" ht="14.25" customHeight="1">
      <c r="A747" s="499"/>
      <c r="B747" s="503"/>
      <c r="C747" s="499"/>
      <c r="D747" s="499"/>
      <c r="E747" s="507"/>
      <c r="F747" s="507"/>
      <c r="G747" s="499"/>
      <c r="H747" s="499"/>
      <c r="I747" s="499"/>
      <c r="J747" s="499"/>
      <c r="K747" s="499"/>
      <c r="L747" s="499"/>
      <c r="M747" s="499"/>
      <c r="N747" s="499"/>
      <c r="O747" s="499"/>
      <c r="P747" s="499"/>
      <c r="Q747" s="499"/>
      <c r="R747" s="499"/>
      <c r="S747" s="499"/>
      <c r="T747" s="499"/>
      <c r="U747" s="499"/>
      <c r="V747" s="499"/>
      <c r="W747" s="499"/>
      <c r="X747" s="499"/>
      <c r="Y747" s="499"/>
      <c r="Z747" s="499"/>
    </row>
    <row r="748" ht="14.25" customHeight="1">
      <c r="A748" s="499"/>
      <c r="B748" s="503"/>
      <c r="C748" s="499"/>
      <c r="D748" s="499"/>
      <c r="E748" s="507"/>
      <c r="F748" s="507"/>
      <c r="G748" s="499"/>
      <c r="H748" s="499"/>
      <c r="I748" s="499"/>
      <c r="J748" s="499"/>
      <c r="K748" s="499"/>
      <c r="L748" s="499"/>
      <c r="M748" s="499"/>
      <c r="N748" s="499"/>
      <c r="O748" s="499"/>
      <c r="P748" s="499"/>
      <c r="Q748" s="499"/>
      <c r="R748" s="499"/>
      <c r="S748" s="499"/>
      <c r="T748" s="499"/>
      <c r="U748" s="499"/>
      <c r="V748" s="499"/>
      <c r="W748" s="499"/>
      <c r="X748" s="499"/>
      <c r="Y748" s="499"/>
      <c r="Z748" s="499"/>
    </row>
    <row r="749" ht="14.25" customHeight="1">
      <c r="A749" s="499"/>
      <c r="B749" s="503"/>
      <c r="C749" s="499"/>
      <c r="D749" s="499"/>
      <c r="E749" s="507"/>
      <c r="F749" s="507"/>
      <c r="G749" s="499"/>
      <c r="H749" s="499"/>
      <c r="I749" s="499"/>
      <c r="J749" s="499"/>
      <c r="K749" s="499"/>
      <c r="L749" s="499"/>
      <c r="M749" s="499"/>
      <c r="N749" s="499"/>
      <c r="O749" s="499"/>
      <c r="P749" s="499"/>
      <c r="Q749" s="499"/>
      <c r="R749" s="499"/>
      <c r="S749" s="499"/>
      <c r="T749" s="499"/>
      <c r="U749" s="499"/>
      <c r="V749" s="499"/>
      <c r="W749" s="499"/>
      <c r="X749" s="499"/>
      <c r="Y749" s="499"/>
      <c r="Z749" s="499"/>
    </row>
    <row r="750" ht="14.25" customHeight="1">
      <c r="A750" s="499"/>
      <c r="B750" s="503"/>
      <c r="C750" s="499"/>
      <c r="D750" s="499"/>
      <c r="E750" s="507"/>
      <c r="F750" s="507"/>
      <c r="G750" s="499"/>
      <c r="H750" s="499"/>
      <c r="I750" s="499"/>
      <c r="J750" s="499"/>
      <c r="K750" s="499"/>
      <c r="L750" s="499"/>
      <c r="M750" s="499"/>
      <c r="N750" s="499"/>
      <c r="O750" s="499"/>
      <c r="P750" s="499"/>
      <c r="Q750" s="499"/>
      <c r="R750" s="499"/>
      <c r="S750" s="499"/>
      <c r="T750" s="499"/>
      <c r="U750" s="499"/>
      <c r="V750" s="499"/>
      <c r="W750" s="499"/>
      <c r="X750" s="499"/>
      <c r="Y750" s="499"/>
      <c r="Z750" s="499"/>
    </row>
    <row r="751" ht="14.25" customHeight="1">
      <c r="A751" s="499"/>
      <c r="B751" s="503"/>
      <c r="C751" s="499"/>
      <c r="D751" s="499"/>
      <c r="E751" s="507"/>
      <c r="F751" s="507"/>
      <c r="G751" s="499"/>
      <c r="H751" s="499"/>
      <c r="I751" s="499"/>
      <c r="J751" s="499"/>
      <c r="K751" s="499"/>
      <c r="L751" s="499"/>
      <c r="M751" s="499"/>
      <c r="N751" s="499"/>
      <c r="O751" s="499"/>
      <c r="P751" s="499"/>
      <c r="Q751" s="499"/>
      <c r="R751" s="499"/>
      <c r="S751" s="499"/>
      <c r="T751" s="499"/>
      <c r="U751" s="499"/>
      <c r="V751" s="499"/>
      <c r="W751" s="499"/>
      <c r="X751" s="499"/>
      <c r="Y751" s="499"/>
      <c r="Z751" s="499"/>
    </row>
    <row r="752" ht="14.25" customHeight="1">
      <c r="A752" s="499"/>
      <c r="B752" s="503"/>
      <c r="C752" s="499"/>
      <c r="D752" s="499"/>
      <c r="E752" s="507"/>
      <c r="F752" s="507"/>
      <c r="G752" s="499"/>
      <c r="H752" s="499"/>
      <c r="I752" s="499"/>
      <c r="J752" s="499"/>
      <c r="K752" s="499"/>
      <c r="L752" s="499"/>
      <c r="M752" s="499"/>
      <c r="N752" s="499"/>
      <c r="O752" s="499"/>
      <c r="P752" s="499"/>
      <c r="Q752" s="499"/>
      <c r="R752" s="499"/>
      <c r="S752" s="499"/>
      <c r="T752" s="499"/>
      <c r="U752" s="499"/>
      <c r="V752" s="499"/>
      <c r="W752" s="499"/>
      <c r="X752" s="499"/>
      <c r="Y752" s="499"/>
      <c r="Z752" s="499"/>
    </row>
    <row r="753" ht="14.25" customHeight="1">
      <c r="A753" s="499"/>
      <c r="B753" s="503"/>
      <c r="C753" s="499"/>
      <c r="D753" s="499"/>
      <c r="E753" s="507"/>
      <c r="F753" s="507"/>
      <c r="G753" s="499"/>
      <c r="H753" s="499"/>
      <c r="I753" s="499"/>
      <c r="J753" s="499"/>
      <c r="K753" s="499"/>
      <c r="L753" s="499"/>
      <c r="M753" s="499"/>
      <c r="N753" s="499"/>
      <c r="O753" s="499"/>
      <c r="P753" s="499"/>
      <c r="Q753" s="499"/>
      <c r="R753" s="499"/>
      <c r="S753" s="499"/>
      <c r="T753" s="499"/>
      <c r="U753" s="499"/>
      <c r="V753" s="499"/>
      <c r="W753" s="499"/>
      <c r="X753" s="499"/>
      <c r="Y753" s="499"/>
      <c r="Z753" s="499"/>
    </row>
    <row r="754" ht="14.25" customHeight="1">
      <c r="A754" s="499"/>
      <c r="B754" s="503"/>
      <c r="C754" s="499"/>
      <c r="D754" s="499"/>
      <c r="E754" s="507"/>
      <c r="F754" s="507"/>
      <c r="G754" s="499"/>
      <c r="H754" s="499"/>
      <c r="I754" s="499"/>
      <c r="J754" s="499"/>
      <c r="K754" s="499"/>
      <c r="L754" s="499"/>
      <c r="M754" s="499"/>
      <c r="N754" s="499"/>
      <c r="O754" s="499"/>
      <c r="P754" s="499"/>
      <c r="Q754" s="499"/>
      <c r="R754" s="499"/>
      <c r="S754" s="499"/>
      <c r="T754" s="499"/>
      <c r="U754" s="499"/>
      <c r="V754" s="499"/>
      <c r="W754" s="499"/>
      <c r="X754" s="499"/>
      <c r="Y754" s="499"/>
      <c r="Z754" s="499"/>
    </row>
    <row r="755" ht="14.25" customHeight="1">
      <c r="A755" s="499"/>
      <c r="B755" s="503"/>
      <c r="C755" s="499"/>
      <c r="D755" s="499"/>
      <c r="E755" s="507"/>
      <c r="F755" s="507"/>
      <c r="G755" s="499"/>
      <c r="H755" s="499"/>
      <c r="I755" s="499"/>
      <c r="J755" s="499"/>
      <c r="K755" s="499"/>
      <c r="L755" s="499"/>
      <c r="M755" s="499"/>
      <c r="N755" s="499"/>
      <c r="O755" s="499"/>
      <c r="P755" s="499"/>
      <c r="Q755" s="499"/>
      <c r="R755" s="499"/>
      <c r="S755" s="499"/>
      <c r="T755" s="499"/>
      <c r="U755" s="499"/>
      <c r="V755" s="499"/>
      <c r="W755" s="499"/>
      <c r="X755" s="499"/>
      <c r="Y755" s="499"/>
      <c r="Z755" s="499"/>
    </row>
    <row r="756" ht="14.25" customHeight="1">
      <c r="A756" s="499"/>
      <c r="B756" s="503"/>
      <c r="C756" s="499"/>
      <c r="D756" s="499"/>
      <c r="E756" s="507"/>
      <c r="F756" s="507"/>
      <c r="G756" s="499"/>
      <c r="H756" s="499"/>
      <c r="I756" s="499"/>
      <c r="J756" s="499"/>
      <c r="K756" s="499"/>
      <c r="L756" s="499"/>
      <c r="M756" s="499"/>
      <c r="N756" s="499"/>
      <c r="O756" s="499"/>
      <c r="P756" s="499"/>
      <c r="Q756" s="499"/>
      <c r="R756" s="499"/>
      <c r="S756" s="499"/>
      <c r="T756" s="499"/>
      <c r="U756" s="499"/>
      <c r="V756" s="499"/>
      <c r="W756" s="499"/>
      <c r="X756" s="499"/>
      <c r="Y756" s="499"/>
      <c r="Z756" s="499"/>
    </row>
    <row r="757" ht="14.25" customHeight="1">
      <c r="A757" s="499"/>
      <c r="B757" s="503"/>
      <c r="C757" s="499"/>
      <c r="D757" s="499"/>
      <c r="E757" s="507"/>
      <c r="F757" s="507"/>
      <c r="G757" s="499"/>
      <c r="H757" s="499"/>
      <c r="I757" s="499"/>
      <c r="J757" s="499"/>
      <c r="K757" s="499"/>
      <c r="L757" s="499"/>
      <c r="M757" s="499"/>
      <c r="N757" s="499"/>
      <c r="O757" s="499"/>
      <c r="P757" s="499"/>
      <c r="Q757" s="499"/>
      <c r="R757" s="499"/>
      <c r="S757" s="499"/>
      <c r="T757" s="499"/>
      <c r="U757" s="499"/>
      <c r="V757" s="499"/>
      <c r="W757" s="499"/>
      <c r="X757" s="499"/>
      <c r="Y757" s="499"/>
      <c r="Z757" s="499"/>
    </row>
    <row r="758" ht="14.25" customHeight="1">
      <c r="A758" s="499"/>
      <c r="B758" s="503"/>
      <c r="C758" s="499"/>
      <c r="D758" s="499"/>
      <c r="E758" s="507"/>
      <c r="F758" s="507"/>
      <c r="G758" s="499"/>
      <c r="H758" s="499"/>
      <c r="I758" s="499"/>
      <c r="J758" s="499"/>
      <c r="K758" s="499"/>
      <c r="L758" s="499"/>
      <c r="M758" s="499"/>
      <c r="N758" s="499"/>
      <c r="O758" s="499"/>
      <c r="P758" s="499"/>
      <c r="Q758" s="499"/>
      <c r="R758" s="499"/>
      <c r="S758" s="499"/>
      <c r="T758" s="499"/>
      <c r="U758" s="499"/>
      <c r="V758" s="499"/>
      <c r="W758" s="499"/>
      <c r="X758" s="499"/>
      <c r="Y758" s="499"/>
      <c r="Z758" s="499"/>
    </row>
    <row r="759" ht="14.25" customHeight="1">
      <c r="A759" s="499"/>
      <c r="B759" s="503"/>
      <c r="C759" s="499"/>
      <c r="D759" s="499"/>
      <c r="E759" s="507"/>
      <c r="F759" s="507"/>
      <c r="G759" s="499"/>
      <c r="H759" s="499"/>
      <c r="I759" s="499"/>
      <c r="J759" s="499"/>
      <c r="K759" s="499"/>
      <c r="L759" s="499"/>
      <c r="M759" s="499"/>
      <c r="N759" s="499"/>
      <c r="O759" s="499"/>
      <c r="P759" s="499"/>
      <c r="Q759" s="499"/>
      <c r="R759" s="499"/>
      <c r="S759" s="499"/>
      <c r="T759" s="499"/>
      <c r="U759" s="499"/>
      <c r="V759" s="499"/>
      <c r="W759" s="499"/>
      <c r="X759" s="499"/>
      <c r="Y759" s="499"/>
      <c r="Z759" s="499"/>
    </row>
    <row r="760" ht="14.25" customHeight="1">
      <c r="A760" s="499"/>
      <c r="B760" s="503"/>
      <c r="C760" s="499"/>
      <c r="D760" s="499"/>
      <c r="E760" s="507"/>
      <c r="F760" s="507"/>
      <c r="G760" s="499"/>
      <c r="H760" s="499"/>
      <c r="I760" s="499"/>
      <c r="J760" s="499"/>
      <c r="K760" s="499"/>
      <c r="L760" s="499"/>
      <c r="M760" s="499"/>
      <c r="N760" s="499"/>
      <c r="O760" s="499"/>
      <c r="P760" s="499"/>
      <c r="Q760" s="499"/>
      <c r="R760" s="499"/>
      <c r="S760" s="499"/>
      <c r="T760" s="499"/>
      <c r="U760" s="499"/>
      <c r="V760" s="499"/>
      <c r="W760" s="499"/>
      <c r="X760" s="499"/>
      <c r="Y760" s="499"/>
      <c r="Z760" s="499"/>
    </row>
    <row r="761" ht="14.25" customHeight="1">
      <c r="A761" s="499"/>
      <c r="B761" s="503"/>
      <c r="C761" s="499"/>
      <c r="D761" s="499"/>
      <c r="E761" s="507"/>
      <c r="F761" s="507"/>
      <c r="G761" s="499"/>
      <c r="H761" s="499"/>
      <c r="I761" s="499"/>
      <c r="J761" s="499"/>
      <c r="K761" s="499"/>
      <c r="L761" s="499"/>
      <c r="M761" s="499"/>
      <c r="N761" s="499"/>
      <c r="O761" s="499"/>
      <c r="P761" s="499"/>
      <c r="Q761" s="499"/>
      <c r="R761" s="499"/>
      <c r="S761" s="499"/>
      <c r="T761" s="499"/>
      <c r="U761" s="499"/>
      <c r="V761" s="499"/>
      <c r="W761" s="499"/>
      <c r="X761" s="499"/>
      <c r="Y761" s="499"/>
      <c r="Z761" s="499"/>
    </row>
    <row r="762" ht="14.25" customHeight="1">
      <c r="A762" s="499"/>
      <c r="B762" s="503"/>
      <c r="C762" s="499"/>
      <c r="D762" s="499"/>
      <c r="E762" s="507"/>
      <c r="F762" s="507"/>
      <c r="G762" s="499"/>
      <c r="H762" s="499"/>
      <c r="I762" s="499"/>
      <c r="J762" s="499"/>
      <c r="K762" s="499"/>
      <c r="L762" s="499"/>
      <c r="M762" s="499"/>
      <c r="N762" s="499"/>
      <c r="O762" s="499"/>
      <c r="P762" s="499"/>
      <c r="Q762" s="499"/>
      <c r="R762" s="499"/>
      <c r="S762" s="499"/>
      <c r="T762" s="499"/>
      <c r="U762" s="499"/>
      <c r="V762" s="499"/>
      <c r="W762" s="499"/>
      <c r="X762" s="499"/>
      <c r="Y762" s="499"/>
      <c r="Z762" s="499"/>
    </row>
    <row r="763" ht="14.25" customHeight="1">
      <c r="A763" s="499"/>
      <c r="B763" s="503"/>
      <c r="C763" s="499"/>
      <c r="D763" s="499"/>
      <c r="E763" s="507"/>
      <c r="F763" s="507"/>
      <c r="G763" s="499"/>
      <c r="H763" s="499"/>
      <c r="I763" s="499"/>
      <c r="J763" s="499"/>
      <c r="K763" s="499"/>
      <c r="L763" s="499"/>
      <c r="M763" s="499"/>
      <c r="N763" s="499"/>
      <c r="O763" s="499"/>
      <c r="P763" s="499"/>
      <c r="Q763" s="499"/>
      <c r="R763" s="499"/>
      <c r="S763" s="499"/>
      <c r="T763" s="499"/>
      <c r="U763" s="499"/>
      <c r="V763" s="499"/>
      <c r="W763" s="499"/>
      <c r="X763" s="499"/>
      <c r="Y763" s="499"/>
      <c r="Z763" s="499"/>
    </row>
    <row r="764" ht="14.25" customHeight="1">
      <c r="A764" s="499"/>
      <c r="B764" s="503"/>
      <c r="C764" s="499"/>
      <c r="D764" s="499"/>
      <c r="E764" s="507"/>
      <c r="F764" s="507"/>
      <c r="G764" s="499"/>
      <c r="H764" s="499"/>
      <c r="I764" s="499"/>
      <c r="J764" s="499"/>
      <c r="K764" s="499"/>
      <c r="L764" s="499"/>
      <c r="M764" s="499"/>
      <c r="N764" s="499"/>
      <c r="O764" s="499"/>
      <c r="P764" s="499"/>
      <c r="Q764" s="499"/>
      <c r="R764" s="499"/>
      <c r="S764" s="499"/>
      <c r="T764" s="499"/>
      <c r="U764" s="499"/>
      <c r="V764" s="499"/>
      <c r="W764" s="499"/>
      <c r="X764" s="499"/>
      <c r="Y764" s="499"/>
      <c r="Z764" s="499"/>
    </row>
    <row r="765" ht="14.25" customHeight="1">
      <c r="A765" s="499"/>
      <c r="B765" s="503"/>
      <c r="C765" s="499"/>
      <c r="D765" s="499"/>
      <c r="E765" s="507"/>
      <c r="F765" s="507"/>
      <c r="G765" s="499"/>
      <c r="H765" s="499"/>
      <c r="I765" s="499"/>
      <c r="J765" s="499"/>
      <c r="K765" s="499"/>
      <c r="L765" s="499"/>
      <c r="M765" s="499"/>
      <c r="N765" s="499"/>
      <c r="O765" s="499"/>
      <c r="P765" s="499"/>
      <c r="Q765" s="499"/>
      <c r="R765" s="499"/>
      <c r="S765" s="499"/>
      <c r="T765" s="499"/>
      <c r="U765" s="499"/>
      <c r="V765" s="499"/>
      <c r="W765" s="499"/>
      <c r="X765" s="499"/>
      <c r="Y765" s="499"/>
      <c r="Z765" s="499"/>
    </row>
    <row r="766" ht="14.25" customHeight="1">
      <c r="A766" s="499"/>
      <c r="B766" s="503"/>
      <c r="C766" s="499"/>
      <c r="D766" s="499"/>
      <c r="E766" s="507"/>
      <c r="F766" s="507"/>
      <c r="G766" s="499"/>
      <c r="H766" s="499"/>
      <c r="I766" s="499"/>
      <c r="J766" s="499"/>
      <c r="K766" s="499"/>
      <c r="L766" s="499"/>
      <c r="M766" s="499"/>
      <c r="N766" s="499"/>
      <c r="O766" s="499"/>
      <c r="P766" s="499"/>
      <c r="Q766" s="499"/>
      <c r="R766" s="499"/>
      <c r="S766" s="499"/>
      <c r="T766" s="499"/>
      <c r="U766" s="499"/>
      <c r="V766" s="499"/>
      <c r="W766" s="499"/>
      <c r="X766" s="499"/>
      <c r="Y766" s="499"/>
      <c r="Z766" s="499"/>
    </row>
    <row r="767" ht="14.25" customHeight="1">
      <c r="A767" s="499"/>
      <c r="B767" s="503"/>
      <c r="C767" s="499"/>
      <c r="D767" s="499"/>
      <c r="E767" s="507"/>
      <c r="F767" s="507"/>
      <c r="G767" s="499"/>
      <c r="H767" s="499"/>
      <c r="I767" s="499"/>
      <c r="J767" s="499"/>
      <c r="K767" s="499"/>
      <c r="L767" s="499"/>
      <c r="M767" s="499"/>
      <c r="N767" s="499"/>
      <c r="O767" s="499"/>
      <c r="P767" s="499"/>
      <c r="Q767" s="499"/>
      <c r="R767" s="499"/>
      <c r="S767" s="499"/>
      <c r="T767" s="499"/>
      <c r="U767" s="499"/>
      <c r="V767" s="499"/>
      <c r="W767" s="499"/>
      <c r="X767" s="499"/>
      <c r="Y767" s="499"/>
      <c r="Z767" s="499"/>
    </row>
    <row r="768" ht="14.25" customHeight="1">
      <c r="A768" s="499"/>
      <c r="B768" s="503"/>
      <c r="C768" s="499"/>
      <c r="D768" s="499"/>
      <c r="E768" s="507"/>
      <c r="F768" s="507"/>
      <c r="G768" s="499"/>
      <c r="H768" s="499"/>
      <c r="I768" s="499"/>
      <c r="J768" s="499"/>
      <c r="K768" s="499"/>
      <c r="L768" s="499"/>
      <c r="M768" s="499"/>
      <c r="N768" s="499"/>
      <c r="O768" s="499"/>
      <c r="P768" s="499"/>
      <c r="Q768" s="499"/>
      <c r="R768" s="499"/>
      <c r="S768" s="499"/>
      <c r="T768" s="499"/>
      <c r="U768" s="499"/>
      <c r="V768" s="499"/>
      <c r="W768" s="499"/>
      <c r="X768" s="499"/>
      <c r="Y768" s="499"/>
      <c r="Z768" s="499"/>
    </row>
    <row r="769" ht="14.25" customHeight="1">
      <c r="A769" s="499"/>
      <c r="B769" s="503"/>
      <c r="C769" s="499"/>
      <c r="D769" s="499"/>
      <c r="E769" s="507"/>
      <c r="F769" s="507"/>
      <c r="G769" s="499"/>
      <c r="H769" s="499"/>
      <c r="I769" s="499"/>
      <c r="J769" s="499"/>
      <c r="K769" s="499"/>
      <c r="L769" s="499"/>
      <c r="M769" s="499"/>
      <c r="N769" s="499"/>
      <c r="O769" s="499"/>
      <c r="P769" s="499"/>
      <c r="Q769" s="499"/>
      <c r="R769" s="499"/>
      <c r="S769" s="499"/>
      <c r="T769" s="499"/>
      <c r="U769" s="499"/>
      <c r="V769" s="499"/>
      <c r="W769" s="499"/>
      <c r="X769" s="499"/>
      <c r="Y769" s="499"/>
      <c r="Z769" s="499"/>
    </row>
    <row r="770" ht="14.25" customHeight="1">
      <c r="A770" s="499"/>
      <c r="B770" s="503"/>
      <c r="C770" s="499"/>
      <c r="D770" s="499"/>
      <c r="E770" s="507"/>
      <c r="F770" s="507"/>
      <c r="G770" s="499"/>
      <c r="H770" s="499"/>
      <c r="I770" s="499"/>
      <c r="J770" s="499"/>
      <c r="K770" s="499"/>
      <c r="L770" s="499"/>
      <c r="M770" s="499"/>
      <c r="N770" s="499"/>
      <c r="O770" s="499"/>
      <c r="P770" s="499"/>
      <c r="Q770" s="499"/>
      <c r="R770" s="499"/>
      <c r="S770" s="499"/>
      <c r="T770" s="499"/>
      <c r="U770" s="499"/>
      <c r="V770" s="499"/>
      <c r="W770" s="499"/>
      <c r="X770" s="499"/>
      <c r="Y770" s="499"/>
      <c r="Z770" s="499"/>
    </row>
    <row r="771" ht="14.25" customHeight="1">
      <c r="A771" s="499"/>
      <c r="B771" s="503"/>
      <c r="C771" s="499"/>
      <c r="D771" s="499"/>
      <c r="E771" s="507"/>
      <c r="F771" s="507"/>
      <c r="G771" s="499"/>
      <c r="H771" s="499"/>
      <c r="I771" s="499"/>
      <c r="J771" s="499"/>
      <c r="K771" s="499"/>
      <c r="L771" s="499"/>
      <c r="M771" s="499"/>
      <c r="N771" s="499"/>
      <c r="O771" s="499"/>
      <c r="P771" s="499"/>
      <c r="Q771" s="499"/>
      <c r="R771" s="499"/>
      <c r="S771" s="499"/>
      <c r="T771" s="499"/>
      <c r="U771" s="499"/>
      <c r="V771" s="499"/>
      <c r="W771" s="499"/>
      <c r="X771" s="499"/>
      <c r="Y771" s="499"/>
      <c r="Z771" s="499"/>
    </row>
    <row r="772" ht="14.25" customHeight="1">
      <c r="A772" s="499"/>
      <c r="B772" s="503"/>
      <c r="C772" s="499"/>
      <c r="D772" s="499"/>
      <c r="E772" s="507"/>
      <c r="F772" s="507"/>
      <c r="G772" s="499"/>
      <c r="H772" s="499"/>
      <c r="I772" s="499"/>
      <c r="J772" s="499"/>
      <c r="K772" s="499"/>
      <c r="L772" s="499"/>
      <c r="M772" s="499"/>
      <c r="N772" s="499"/>
      <c r="O772" s="499"/>
      <c r="P772" s="499"/>
      <c r="Q772" s="499"/>
      <c r="R772" s="499"/>
      <c r="S772" s="499"/>
      <c r="T772" s="499"/>
      <c r="U772" s="499"/>
      <c r="V772" s="499"/>
      <c r="W772" s="499"/>
      <c r="X772" s="499"/>
      <c r="Y772" s="499"/>
      <c r="Z772" s="499"/>
    </row>
    <row r="773" ht="14.25" customHeight="1">
      <c r="A773" s="499"/>
      <c r="B773" s="503"/>
      <c r="C773" s="499"/>
      <c r="D773" s="499"/>
      <c r="E773" s="507"/>
      <c r="F773" s="507"/>
      <c r="G773" s="499"/>
      <c r="H773" s="499"/>
      <c r="I773" s="499"/>
      <c r="J773" s="499"/>
      <c r="K773" s="499"/>
      <c r="L773" s="499"/>
      <c r="M773" s="499"/>
      <c r="N773" s="499"/>
      <c r="O773" s="499"/>
      <c r="P773" s="499"/>
      <c r="Q773" s="499"/>
      <c r="R773" s="499"/>
      <c r="S773" s="499"/>
      <c r="T773" s="499"/>
      <c r="U773" s="499"/>
      <c r="V773" s="499"/>
      <c r="W773" s="499"/>
      <c r="X773" s="499"/>
      <c r="Y773" s="499"/>
      <c r="Z773" s="499"/>
    </row>
    <row r="774" ht="14.25" customHeight="1">
      <c r="A774" s="499"/>
      <c r="B774" s="503"/>
      <c r="C774" s="499"/>
      <c r="D774" s="499"/>
      <c r="E774" s="507"/>
      <c r="F774" s="507"/>
      <c r="G774" s="499"/>
      <c r="H774" s="499"/>
      <c r="I774" s="499"/>
      <c r="J774" s="499"/>
      <c r="K774" s="499"/>
      <c r="L774" s="499"/>
      <c r="M774" s="499"/>
      <c r="N774" s="499"/>
      <c r="O774" s="499"/>
      <c r="P774" s="499"/>
      <c r="Q774" s="499"/>
      <c r="R774" s="499"/>
      <c r="S774" s="499"/>
      <c r="T774" s="499"/>
      <c r="U774" s="499"/>
      <c r="V774" s="499"/>
      <c r="W774" s="499"/>
      <c r="X774" s="499"/>
      <c r="Y774" s="499"/>
      <c r="Z774" s="499"/>
    </row>
    <row r="775" ht="14.25" customHeight="1">
      <c r="A775" s="499"/>
      <c r="B775" s="503"/>
      <c r="C775" s="499"/>
      <c r="D775" s="499"/>
      <c r="E775" s="507"/>
      <c r="F775" s="507"/>
      <c r="G775" s="499"/>
      <c r="H775" s="499"/>
      <c r="I775" s="499"/>
      <c r="J775" s="499"/>
      <c r="K775" s="499"/>
      <c r="L775" s="499"/>
      <c r="M775" s="499"/>
      <c r="N775" s="499"/>
      <c r="O775" s="499"/>
      <c r="P775" s="499"/>
      <c r="Q775" s="499"/>
      <c r="R775" s="499"/>
      <c r="S775" s="499"/>
      <c r="T775" s="499"/>
      <c r="U775" s="499"/>
      <c r="V775" s="499"/>
      <c r="W775" s="499"/>
      <c r="X775" s="499"/>
      <c r="Y775" s="499"/>
      <c r="Z775" s="499"/>
    </row>
    <row r="776" ht="14.25" customHeight="1">
      <c r="A776" s="499"/>
      <c r="B776" s="503"/>
      <c r="C776" s="499"/>
      <c r="D776" s="499"/>
      <c r="E776" s="507"/>
      <c r="F776" s="507"/>
      <c r="G776" s="499"/>
      <c r="H776" s="499"/>
      <c r="I776" s="499"/>
      <c r="J776" s="499"/>
      <c r="K776" s="499"/>
      <c r="L776" s="499"/>
      <c r="M776" s="499"/>
      <c r="N776" s="499"/>
      <c r="O776" s="499"/>
      <c r="P776" s="499"/>
      <c r="Q776" s="499"/>
      <c r="R776" s="499"/>
      <c r="S776" s="499"/>
      <c r="T776" s="499"/>
      <c r="U776" s="499"/>
      <c r="V776" s="499"/>
      <c r="W776" s="499"/>
      <c r="X776" s="499"/>
      <c r="Y776" s="499"/>
      <c r="Z776" s="499"/>
    </row>
    <row r="777" ht="14.25" customHeight="1">
      <c r="A777" s="499"/>
      <c r="B777" s="503"/>
      <c r="C777" s="499"/>
      <c r="D777" s="499"/>
      <c r="E777" s="507"/>
      <c r="F777" s="507"/>
      <c r="G777" s="499"/>
      <c r="H777" s="499"/>
      <c r="I777" s="499"/>
      <c r="J777" s="499"/>
      <c r="K777" s="499"/>
      <c r="L777" s="499"/>
      <c r="M777" s="499"/>
      <c r="N777" s="499"/>
      <c r="O777" s="499"/>
      <c r="P777" s="499"/>
      <c r="Q777" s="499"/>
      <c r="R777" s="499"/>
      <c r="S777" s="499"/>
      <c r="T777" s="499"/>
      <c r="U777" s="499"/>
      <c r="V777" s="499"/>
      <c r="W777" s="499"/>
      <c r="X777" s="499"/>
      <c r="Y777" s="499"/>
      <c r="Z777" s="499"/>
    </row>
    <row r="778" ht="14.25" customHeight="1">
      <c r="A778" s="499"/>
      <c r="B778" s="503"/>
      <c r="C778" s="499"/>
      <c r="D778" s="499"/>
      <c r="E778" s="507"/>
      <c r="F778" s="507"/>
      <c r="G778" s="499"/>
      <c r="H778" s="499"/>
      <c r="I778" s="499"/>
      <c r="J778" s="499"/>
      <c r="K778" s="499"/>
      <c r="L778" s="499"/>
      <c r="M778" s="499"/>
      <c r="N778" s="499"/>
      <c r="O778" s="499"/>
      <c r="P778" s="499"/>
      <c r="Q778" s="499"/>
      <c r="R778" s="499"/>
      <c r="S778" s="499"/>
      <c r="T778" s="499"/>
      <c r="U778" s="499"/>
      <c r="V778" s="499"/>
      <c r="W778" s="499"/>
      <c r="X778" s="499"/>
      <c r="Y778" s="499"/>
      <c r="Z778" s="499"/>
    </row>
    <row r="779" ht="14.25" customHeight="1">
      <c r="A779" s="499"/>
      <c r="B779" s="503"/>
      <c r="C779" s="499"/>
      <c r="D779" s="499"/>
      <c r="E779" s="507"/>
      <c r="F779" s="507"/>
      <c r="G779" s="499"/>
      <c r="H779" s="499"/>
      <c r="I779" s="499"/>
      <c r="J779" s="499"/>
      <c r="K779" s="499"/>
      <c r="L779" s="499"/>
      <c r="M779" s="499"/>
      <c r="N779" s="499"/>
      <c r="O779" s="499"/>
      <c r="P779" s="499"/>
      <c r="Q779" s="499"/>
      <c r="R779" s="499"/>
      <c r="S779" s="499"/>
      <c r="T779" s="499"/>
      <c r="U779" s="499"/>
      <c r="V779" s="499"/>
      <c r="W779" s="499"/>
      <c r="X779" s="499"/>
      <c r="Y779" s="499"/>
      <c r="Z779" s="499"/>
    </row>
    <row r="780" ht="14.25" customHeight="1">
      <c r="A780" s="499"/>
      <c r="B780" s="503"/>
      <c r="C780" s="499"/>
      <c r="D780" s="499"/>
      <c r="E780" s="507"/>
      <c r="F780" s="507"/>
      <c r="G780" s="499"/>
      <c r="H780" s="499"/>
      <c r="I780" s="499"/>
      <c r="J780" s="499"/>
      <c r="K780" s="499"/>
      <c r="L780" s="499"/>
      <c r="M780" s="499"/>
      <c r="N780" s="499"/>
      <c r="O780" s="499"/>
      <c r="P780" s="499"/>
      <c r="Q780" s="499"/>
      <c r="R780" s="499"/>
      <c r="S780" s="499"/>
      <c r="T780" s="499"/>
      <c r="U780" s="499"/>
      <c r="V780" s="499"/>
      <c r="W780" s="499"/>
      <c r="X780" s="499"/>
      <c r="Y780" s="499"/>
      <c r="Z780" s="499"/>
    </row>
    <row r="781" ht="14.25" customHeight="1">
      <c r="A781" s="499"/>
      <c r="B781" s="503"/>
      <c r="C781" s="499"/>
      <c r="D781" s="499"/>
      <c r="E781" s="507"/>
      <c r="F781" s="507"/>
      <c r="G781" s="499"/>
      <c r="H781" s="499"/>
      <c r="I781" s="499"/>
      <c r="J781" s="499"/>
      <c r="K781" s="499"/>
      <c r="L781" s="499"/>
      <c r="M781" s="499"/>
      <c r="N781" s="499"/>
      <c r="O781" s="499"/>
      <c r="P781" s="499"/>
      <c r="Q781" s="499"/>
      <c r="R781" s="499"/>
      <c r="S781" s="499"/>
      <c r="T781" s="499"/>
      <c r="U781" s="499"/>
      <c r="V781" s="499"/>
      <c r="W781" s="499"/>
      <c r="X781" s="499"/>
      <c r="Y781" s="499"/>
      <c r="Z781" s="499"/>
    </row>
    <row r="782" ht="14.25" customHeight="1">
      <c r="A782" s="499"/>
      <c r="B782" s="503"/>
      <c r="C782" s="499"/>
      <c r="D782" s="499"/>
      <c r="E782" s="507"/>
      <c r="F782" s="507"/>
      <c r="G782" s="499"/>
      <c r="H782" s="499"/>
      <c r="I782" s="499"/>
      <c r="J782" s="499"/>
      <c r="K782" s="499"/>
      <c r="L782" s="499"/>
      <c r="M782" s="499"/>
      <c r="N782" s="499"/>
      <c r="O782" s="499"/>
      <c r="P782" s="499"/>
      <c r="Q782" s="499"/>
      <c r="R782" s="499"/>
      <c r="S782" s="499"/>
      <c r="T782" s="499"/>
      <c r="U782" s="499"/>
      <c r="V782" s="499"/>
      <c r="W782" s="499"/>
      <c r="X782" s="499"/>
      <c r="Y782" s="499"/>
      <c r="Z782" s="499"/>
    </row>
    <row r="783" ht="14.25" customHeight="1">
      <c r="A783" s="499"/>
      <c r="B783" s="503"/>
      <c r="C783" s="499"/>
      <c r="D783" s="499"/>
      <c r="E783" s="507"/>
      <c r="F783" s="507"/>
      <c r="G783" s="499"/>
      <c r="H783" s="499"/>
      <c r="I783" s="499"/>
      <c r="J783" s="499"/>
      <c r="K783" s="499"/>
      <c r="L783" s="499"/>
      <c r="M783" s="499"/>
      <c r="N783" s="499"/>
      <c r="O783" s="499"/>
      <c r="P783" s="499"/>
      <c r="Q783" s="499"/>
      <c r="R783" s="499"/>
      <c r="S783" s="499"/>
      <c r="T783" s="499"/>
      <c r="U783" s="499"/>
      <c r="V783" s="499"/>
      <c r="W783" s="499"/>
      <c r="X783" s="499"/>
      <c r="Y783" s="499"/>
      <c r="Z783" s="499"/>
    </row>
    <row r="784" ht="14.25" customHeight="1">
      <c r="A784" s="499"/>
      <c r="B784" s="503"/>
      <c r="C784" s="499"/>
      <c r="D784" s="499"/>
      <c r="E784" s="507"/>
      <c r="F784" s="507"/>
      <c r="G784" s="499"/>
      <c r="H784" s="499"/>
      <c r="I784" s="499"/>
      <c r="J784" s="499"/>
      <c r="K784" s="499"/>
      <c r="L784" s="499"/>
      <c r="M784" s="499"/>
      <c r="N784" s="499"/>
      <c r="O784" s="499"/>
      <c r="P784" s="499"/>
      <c r="Q784" s="499"/>
      <c r="R784" s="499"/>
      <c r="S784" s="499"/>
      <c r="T784" s="499"/>
      <c r="U784" s="499"/>
      <c r="V784" s="499"/>
      <c r="W784" s="499"/>
      <c r="X784" s="499"/>
      <c r="Y784" s="499"/>
      <c r="Z784" s="499"/>
    </row>
    <row r="785" ht="14.25" customHeight="1">
      <c r="A785" s="499"/>
      <c r="B785" s="503"/>
      <c r="C785" s="499"/>
      <c r="D785" s="499"/>
      <c r="E785" s="507"/>
      <c r="F785" s="507"/>
      <c r="G785" s="499"/>
      <c r="H785" s="499"/>
      <c r="I785" s="499"/>
      <c r="J785" s="499"/>
      <c r="K785" s="499"/>
      <c r="L785" s="499"/>
      <c r="M785" s="499"/>
      <c r="N785" s="499"/>
      <c r="O785" s="499"/>
      <c r="P785" s="499"/>
      <c r="Q785" s="499"/>
      <c r="R785" s="499"/>
      <c r="S785" s="499"/>
      <c r="T785" s="499"/>
      <c r="U785" s="499"/>
      <c r="V785" s="499"/>
      <c r="W785" s="499"/>
      <c r="X785" s="499"/>
      <c r="Y785" s="499"/>
      <c r="Z785" s="499"/>
    </row>
    <row r="786" ht="14.25" customHeight="1">
      <c r="A786" s="499"/>
      <c r="B786" s="503"/>
      <c r="C786" s="499"/>
      <c r="D786" s="499"/>
      <c r="E786" s="507"/>
      <c r="F786" s="507"/>
      <c r="G786" s="499"/>
      <c r="H786" s="499"/>
      <c r="I786" s="499"/>
      <c r="J786" s="499"/>
      <c r="K786" s="499"/>
      <c r="L786" s="499"/>
      <c r="M786" s="499"/>
      <c r="N786" s="499"/>
      <c r="O786" s="499"/>
      <c r="P786" s="499"/>
      <c r="Q786" s="499"/>
      <c r="R786" s="499"/>
      <c r="S786" s="499"/>
      <c r="T786" s="499"/>
      <c r="U786" s="499"/>
      <c r="V786" s="499"/>
      <c r="W786" s="499"/>
      <c r="X786" s="499"/>
      <c r="Y786" s="499"/>
      <c r="Z786" s="499"/>
    </row>
    <row r="787" ht="14.25" customHeight="1">
      <c r="A787" s="499"/>
      <c r="B787" s="503"/>
      <c r="C787" s="499"/>
      <c r="D787" s="499"/>
      <c r="E787" s="507"/>
      <c r="F787" s="507"/>
      <c r="G787" s="499"/>
      <c r="H787" s="499"/>
      <c r="I787" s="499"/>
      <c r="J787" s="499"/>
      <c r="K787" s="499"/>
      <c r="L787" s="499"/>
      <c r="M787" s="499"/>
      <c r="N787" s="499"/>
      <c r="O787" s="499"/>
      <c r="P787" s="499"/>
      <c r="Q787" s="499"/>
      <c r="R787" s="499"/>
      <c r="S787" s="499"/>
      <c r="T787" s="499"/>
      <c r="U787" s="499"/>
      <c r="V787" s="499"/>
      <c r="W787" s="499"/>
      <c r="X787" s="499"/>
      <c r="Y787" s="499"/>
      <c r="Z787" s="499"/>
    </row>
    <row r="788" ht="14.25" customHeight="1">
      <c r="A788" s="499"/>
      <c r="B788" s="503"/>
      <c r="C788" s="499"/>
      <c r="D788" s="499"/>
      <c r="E788" s="507"/>
      <c r="F788" s="507"/>
      <c r="G788" s="499"/>
      <c r="H788" s="499"/>
      <c r="I788" s="499"/>
      <c r="J788" s="499"/>
      <c r="K788" s="499"/>
      <c r="L788" s="499"/>
      <c r="M788" s="499"/>
      <c r="N788" s="499"/>
      <c r="O788" s="499"/>
      <c r="P788" s="499"/>
      <c r="Q788" s="499"/>
      <c r="R788" s="499"/>
      <c r="S788" s="499"/>
      <c r="T788" s="499"/>
      <c r="U788" s="499"/>
      <c r="V788" s="499"/>
      <c r="W788" s="499"/>
      <c r="X788" s="499"/>
      <c r="Y788" s="499"/>
      <c r="Z788" s="499"/>
    </row>
    <row r="789" ht="14.25" customHeight="1">
      <c r="A789" s="499"/>
      <c r="B789" s="503"/>
      <c r="C789" s="499"/>
      <c r="D789" s="499"/>
      <c r="E789" s="507"/>
      <c r="F789" s="507"/>
      <c r="G789" s="499"/>
      <c r="H789" s="499"/>
      <c r="I789" s="499"/>
      <c r="J789" s="499"/>
      <c r="K789" s="499"/>
      <c r="L789" s="499"/>
      <c r="M789" s="499"/>
      <c r="N789" s="499"/>
      <c r="O789" s="499"/>
      <c r="P789" s="499"/>
      <c r="Q789" s="499"/>
      <c r="R789" s="499"/>
      <c r="S789" s="499"/>
      <c r="T789" s="499"/>
      <c r="U789" s="499"/>
      <c r="V789" s="499"/>
      <c r="W789" s="499"/>
      <c r="X789" s="499"/>
      <c r="Y789" s="499"/>
      <c r="Z789" s="499"/>
    </row>
    <row r="790" ht="14.25" customHeight="1">
      <c r="A790" s="499"/>
      <c r="B790" s="503"/>
      <c r="C790" s="499"/>
      <c r="D790" s="499"/>
      <c r="E790" s="507"/>
      <c r="F790" s="507"/>
      <c r="G790" s="499"/>
      <c r="H790" s="499"/>
      <c r="I790" s="499"/>
      <c r="J790" s="499"/>
      <c r="K790" s="499"/>
      <c r="L790" s="499"/>
      <c r="M790" s="499"/>
      <c r="N790" s="499"/>
      <c r="O790" s="499"/>
      <c r="P790" s="499"/>
      <c r="Q790" s="499"/>
      <c r="R790" s="499"/>
      <c r="S790" s="499"/>
      <c r="T790" s="499"/>
      <c r="U790" s="499"/>
      <c r="V790" s="499"/>
      <c r="W790" s="499"/>
      <c r="X790" s="499"/>
      <c r="Y790" s="499"/>
      <c r="Z790" s="499"/>
    </row>
    <row r="791" ht="14.25" customHeight="1">
      <c r="A791" s="499"/>
      <c r="B791" s="503"/>
      <c r="C791" s="499"/>
      <c r="D791" s="499"/>
      <c r="E791" s="507"/>
      <c r="F791" s="507"/>
      <c r="G791" s="499"/>
      <c r="H791" s="499"/>
      <c r="I791" s="499"/>
      <c r="J791" s="499"/>
      <c r="K791" s="499"/>
      <c r="L791" s="499"/>
      <c r="M791" s="499"/>
      <c r="N791" s="499"/>
      <c r="O791" s="499"/>
      <c r="P791" s="499"/>
      <c r="Q791" s="499"/>
      <c r="R791" s="499"/>
      <c r="S791" s="499"/>
      <c r="T791" s="499"/>
      <c r="U791" s="499"/>
      <c r="V791" s="499"/>
      <c r="W791" s="499"/>
      <c r="X791" s="499"/>
      <c r="Y791" s="499"/>
      <c r="Z791" s="499"/>
    </row>
    <row r="792" ht="14.25" customHeight="1">
      <c r="A792" s="499"/>
      <c r="B792" s="503"/>
      <c r="C792" s="499"/>
      <c r="D792" s="499"/>
      <c r="E792" s="507"/>
      <c r="F792" s="507"/>
      <c r="G792" s="499"/>
      <c r="H792" s="499"/>
      <c r="I792" s="499"/>
      <c r="J792" s="499"/>
      <c r="K792" s="499"/>
      <c r="L792" s="499"/>
      <c r="M792" s="499"/>
      <c r="N792" s="499"/>
      <c r="O792" s="499"/>
      <c r="P792" s="499"/>
      <c r="Q792" s="499"/>
      <c r="R792" s="499"/>
      <c r="S792" s="499"/>
      <c r="T792" s="499"/>
      <c r="U792" s="499"/>
      <c r="V792" s="499"/>
      <c r="W792" s="499"/>
      <c r="X792" s="499"/>
      <c r="Y792" s="499"/>
      <c r="Z792" s="499"/>
    </row>
    <row r="793" ht="14.25" customHeight="1">
      <c r="A793" s="499"/>
      <c r="B793" s="503"/>
      <c r="C793" s="499"/>
      <c r="D793" s="499"/>
      <c r="E793" s="507"/>
      <c r="F793" s="507"/>
      <c r="G793" s="499"/>
      <c r="H793" s="499"/>
      <c r="I793" s="499"/>
      <c r="J793" s="499"/>
      <c r="K793" s="499"/>
      <c r="L793" s="499"/>
      <c r="M793" s="499"/>
      <c r="N793" s="499"/>
      <c r="O793" s="499"/>
      <c r="P793" s="499"/>
      <c r="Q793" s="499"/>
      <c r="R793" s="499"/>
      <c r="S793" s="499"/>
      <c r="T793" s="499"/>
      <c r="U793" s="499"/>
      <c r="V793" s="499"/>
      <c r="W793" s="499"/>
      <c r="X793" s="499"/>
      <c r="Y793" s="499"/>
      <c r="Z793" s="499"/>
    </row>
    <row r="794" ht="14.25" customHeight="1">
      <c r="A794" s="499"/>
      <c r="B794" s="503"/>
      <c r="C794" s="499"/>
      <c r="D794" s="499"/>
      <c r="E794" s="507"/>
      <c r="F794" s="507"/>
      <c r="G794" s="499"/>
      <c r="H794" s="499"/>
      <c r="I794" s="499"/>
      <c r="J794" s="499"/>
      <c r="K794" s="499"/>
      <c r="L794" s="499"/>
      <c r="M794" s="499"/>
      <c r="N794" s="499"/>
      <c r="O794" s="499"/>
      <c r="P794" s="499"/>
      <c r="Q794" s="499"/>
      <c r="R794" s="499"/>
      <c r="S794" s="499"/>
      <c r="T794" s="499"/>
      <c r="U794" s="499"/>
      <c r="V794" s="499"/>
      <c r="W794" s="499"/>
      <c r="X794" s="499"/>
      <c r="Y794" s="499"/>
      <c r="Z794" s="499"/>
    </row>
    <row r="795" ht="14.25" customHeight="1">
      <c r="A795" s="499"/>
      <c r="B795" s="503"/>
      <c r="C795" s="499"/>
      <c r="D795" s="499"/>
      <c r="E795" s="507"/>
      <c r="F795" s="507"/>
      <c r="G795" s="499"/>
      <c r="H795" s="499"/>
      <c r="I795" s="499"/>
      <c r="J795" s="499"/>
      <c r="K795" s="499"/>
      <c r="L795" s="499"/>
      <c r="M795" s="499"/>
      <c r="N795" s="499"/>
      <c r="O795" s="499"/>
      <c r="P795" s="499"/>
      <c r="Q795" s="499"/>
      <c r="R795" s="499"/>
      <c r="S795" s="499"/>
      <c r="T795" s="499"/>
      <c r="U795" s="499"/>
      <c r="V795" s="499"/>
      <c r="W795" s="499"/>
      <c r="X795" s="499"/>
      <c r="Y795" s="499"/>
      <c r="Z795" s="499"/>
    </row>
    <row r="796" ht="14.25" customHeight="1">
      <c r="A796" s="499"/>
      <c r="B796" s="503"/>
      <c r="C796" s="499"/>
      <c r="D796" s="499"/>
      <c r="E796" s="507"/>
      <c r="F796" s="507"/>
      <c r="G796" s="499"/>
      <c r="H796" s="499"/>
      <c r="I796" s="499"/>
      <c r="J796" s="499"/>
      <c r="K796" s="499"/>
      <c r="L796" s="499"/>
      <c r="M796" s="499"/>
      <c r="N796" s="499"/>
      <c r="O796" s="499"/>
      <c r="P796" s="499"/>
      <c r="Q796" s="499"/>
      <c r="R796" s="499"/>
      <c r="S796" s="499"/>
      <c r="T796" s="499"/>
      <c r="U796" s="499"/>
      <c r="V796" s="499"/>
      <c r="W796" s="499"/>
      <c r="X796" s="499"/>
      <c r="Y796" s="499"/>
      <c r="Z796" s="499"/>
    </row>
    <row r="797" ht="14.25" customHeight="1">
      <c r="A797" s="499"/>
      <c r="B797" s="503"/>
      <c r="C797" s="499"/>
      <c r="D797" s="499"/>
      <c r="E797" s="507"/>
      <c r="F797" s="507"/>
      <c r="G797" s="499"/>
      <c r="H797" s="499"/>
      <c r="I797" s="499"/>
      <c r="J797" s="499"/>
      <c r="K797" s="499"/>
      <c r="L797" s="499"/>
      <c r="M797" s="499"/>
      <c r="N797" s="499"/>
      <c r="O797" s="499"/>
      <c r="P797" s="499"/>
      <c r="Q797" s="499"/>
      <c r="R797" s="499"/>
      <c r="S797" s="499"/>
      <c r="T797" s="499"/>
      <c r="U797" s="499"/>
      <c r="V797" s="499"/>
      <c r="W797" s="499"/>
      <c r="X797" s="499"/>
      <c r="Y797" s="499"/>
      <c r="Z797" s="499"/>
    </row>
    <row r="798" ht="14.25" customHeight="1">
      <c r="A798" s="499"/>
      <c r="B798" s="503"/>
      <c r="C798" s="499"/>
      <c r="D798" s="499"/>
      <c r="E798" s="507"/>
      <c r="F798" s="507"/>
      <c r="G798" s="499"/>
      <c r="H798" s="499"/>
      <c r="I798" s="499"/>
      <c r="J798" s="499"/>
      <c r="K798" s="499"/>
      <c r="L798" s="499"/>
      <c r="M798" s="499"/>
      <c r="N798" s="499"/>
      <c r="O798" s="499"/>
      <c r="P798" s="499"/>
      <c r="Q798" s="499"/>
      <c r="R798" s="499"/>
      <c r="S798" s="499"/>
      <c r="T798" s="499"/>
      <c r="U798" s="499"/>
      <c r="V798" s="499"/>
      <c r="W798" s="499"/>
      <c r="X798" s="499"/>
      <c r="Y798" s="499"/>
      <c r="Z798" s="499"/>
    </row>
    <row r="799" ht="14.25" customHeight="1">
      <c r="A799" s="499"/>
      <c r="B799" s="503"/>
      <c r="C799" s="499"/>
      <c r="D799" s="499"/>
      <c r="E799" s="507"/>
      <c r="F799" s="507"/>
      <c r="G799" s="499"/>
      <c r="H799" s="499"/>
      <c r="I799" s="499"/>
      <c r="J799" s="499"/>
      <c r="K799" s="499"/>
      <c r="L799" s="499"/>
      <c r="M799" s="499"/>
      <c r="N799" s="499"/>
      <c r="O799" s="499"/>
      <c r="P799" s="499"/>
      <c r="Q799" s="499"/>
      <c r="R799" s="499"/>
      <c r="S799" s="499"/>
      <c r="T799" s="499"/>
      <c r="U799" s="499"/>
      <c r="V799" s="499"/>
      <c r="W799" s="499"/>
      <c r="X799" s="499"/>
      <c r="Y799" s="499"/>
      <c r="Z799" s="499"/>
    </row>
    <row r="800" ht="14.25" customHeight="1">
      <c r="A800" s="499"/>
      <c r="B800" s="503"/>
      <c r="C800" s="499"/>
      <c r="D800" s="499"/>
      <c r="E800" s="507"/>
      <c r="F800" s="507"/>
      <c r="G800" s="499"/>
      <c r="H800" s="499"/>
      <c r="I800" s="499"/>
      <c r="J800" s="499"/>
      <c r="K800" s="499"/>
      <c r="L800" s="499"/>
      <c r="M800" s="499"/>
      <c r="N800" s="499"/>
      <c r="O800" s="499"/>
      <c r="P800" s="499"/>
      <c r="Q800" s="499"/>
      <c r="R800" s="499"/>
      <c r="S800" s="499"/>
      <c r="T800" s="499"/>
      <c r="U800" s="499"/>
      <c r="V800" s="499"/>
      <c r="W800" s="499"/>
      <c r="X800" s="499"/>
      <c r="Y800" s="499"/>
      <c r="Z800" s="499"/>
    </row>
    <row r="801" ht="14.25" customHeight="1">
      <c r="A801" s="499"/>
      <c r="B801" s="503"/>
      <c r="C801" s="499"/>
      <c r="D801" s="499"/>
      <c r="E801" s="507"/>
      <c r="F801" s="507"/>
      <c r="G801" s="499"/>
      <c r="H801" s="499"/>
      <c r="I801" s="499"/>
      <c r="J801" s="499"/>
      <c r="K801" s="499"/>
      <c r="L801" s="499"/>
      <c r="M801" s="499"/>
      <c r="N801" s="499"/>
      <c r="O801" s="499"/>
      <c r="P801" s="499"/>
      <c r="Q801" s="499"/>
      <c r="R801" s="499"/>
      <c r="S801" s="499"/>
      <c r="T801" s="499"/>
      <c r="U801" s="499"/>
      <c r="V801" s="499"/>
      <c r="W801" s="499"/>
      <c r="X801" s="499"/>
      <c r="Y801" s="499"/>
      <c r="Z801" s="499"/>
    </row>
    <row r="802" ht="14.25" customHeight="1">
      <c r="A802" s="499"/>
      <c r="B802" s="503"/>
      <c r="C802" s="499"/>
      <c r="D802" s="499"/>
      <c r="E802" s="507"/>
      <c r="F802" s="507"/>
      <c r="G802" s="499"/>
      <c r="H802" s="499"/>
      <c r="I802" s="499"/>
      <c r="J802" s="499"/>
      <c r="K802" s="499"/>
      <c r="L802" s="499"/>
      <c r="M802" s="499"/>
      <c r="N802" s="499"/>
      <c r="O802" s="499"/>
      <c r="P802" s="499"/>
      <c r="Q802" s="499"/>
      <c r="R802" s="499"/>
      <c r="S802" s="499"/>
      <c r="T802" s="499"/>
      <c r="U802" s="499"/>
      <c r="V802" s="499"/>
      <c r="W802" s="499"/>
      <c r="X802" s="499"/>
      <c r="Y802" s="499"/>
      <c r="Z802" s="499"/>
    </row>
    <row r="803" ht="14.25" customHeight="1">
      <c r="A803" s="499"/>
      <c r="B803" s="503"/>
      <c r="C803" s="499"/>
      <c r="D803" s="499"/>
      <c r="E803" s="507"/>
      <c r="F803" s="507"/>
      <c r="G803" s="499"/>
      <c r="H803" s="499"/>
      <c r="I803" s="499"/>
      <c r="J803" s="499"/>
      <c r="K803" s="499"/>
      <c r="L803" s="499"/>
      <c r="M803" s="499"/>
      <c r="N803" s="499"/>
      <c r="O803" s="499"/>
      <c r="P803" s="499"/>
      <c r="Q803" s="499"/>
      <c r="R803" s="499"/>
      <c r="S803" s="499"/>
      <c r="T803" s="499"/>
      <c r="U803" s="499"/>
      <c r="V803" s="499"/>
      <c r="W803" s="499"/>
      <c r="X803" s="499"/>
      <c r="Y803" s="499"/>
      <c r="Z803" s="499"/>
    </row>
    <row r="804" ht="14.25" customHeight="1">
      <c r="A804" s="499"/>
      <c r="B804" s="503"/>
      <c r="C804" s="499"/>
      <c r="D804" s="499"/>
      <c r="E804" s="507"/>
      <c r="F804" s="507"/>
      <c r="G804" s="499"/>
      <c r="H804" s="499"/>
      <c r="I804" s="499"/>
      <c r="J804" s="499"/>
      <c r="K804" s="499"/>
      <c r="L804" s="499"/>
      <c r="M804" s="499"/>
      <c r="N804" s="499"/>
      <c r="O804" s="499"/>
      <c r="P804" s="499"/>
      <c r="Q804" s="499"/>
      <c r="R804" s="499"/>
      <c r="S804" s="499"/>
      <c r="T804" s="499"/>
      <c r="U804" s="499"/>
      <c r="V804" s="499"/>
      <c r="W804" s="499"/>
      <c r="X804" s="499"/>
      <c r="Y804" s="499"/>
      <c r="Z804" s="499"/>
    </row>
    <row r="805" ht="14.25" customHeight="1">
      <c r="A805" s="499"/>
      <c r="B805" s="503"/>
      <c r="C805" s="499"/>
      <c r="D805" s="499"/>
      <c r="E805" s="507"/>
      <c r="F805" s="507"/>
      <c r="G805" s="499"/>
      <c r="H805" s="499"/>
      <c r="I805" s="499"/>
      <c r="J805" s="499"/>
      <c r="K805" s="499"/>
      <c r="L805" s="499"/>
      <c r="M805" s="499"/>
      <c r="N805" s="499"/>
      <c r="O805" s="499"/>
      <c r="P805" s="499"/>
      <c r="Q805" s="499"/>
      <c r="R805" s="499"/>
      <c r="S805" s="499"/>
      <c r="T805" s="499"/>
      <c r="U805" s="499"/>
      <c r="V805" s="499"/>
      <c r="W805" s="499"/>
      <c r="X805" s="499"/>
      <c r="Y805" s="499"/>
      <c r="Z805" s="499"/>
    </row>
    <row r="806" ht="14.25" customHeight="1">
      <c r="A806" s="499"/>
      <c r="B806" s="503"/>
      <c r="C806" s="499"/>
      <c r="D806" s="499"/>
      <c r="E806" s="507"/>
      <c r="F806" s="507"/>
      <c r="G806" s="499"/>
      <c r="H806" s="499"/>
      <c r="I806" s="499"/>
      <c r="J806" s="499"/>
      <c r="K806" s="499"/>
      <c r="L806" s="499"/>
      <c r="M806" s="499"/>
      <c r="N806" s="499"/>
      <c r="O806" s="499"/>
      <c r="P806" s="499"/>
      <c r="Q806" s="499"/>
      <c r="R806" s="499"/>
      <c r="S806" s="499"/>
      <c r="T806" s="499"/>
      <c r="U806" s="499"/>
      <c r="V806" s="499"/>
      <c r="W806" s="499"/>
      <c r="X806" s="499"/>
      <c r="Y806" s="499"/>
      <c r="Z806" s="499"/>
    </row>
    <row r="807" ht="14.25" customHeight="1">
      <c r="A807" s="499"/>
      <c r="B807" s="503"/>
      <c r="C807" s="499"/>
      <c r="D807" s="499"/>
      <c r="E807" s="507"/>
      <c r="F807" s="507"/>
      <c r="G807" s="499"/>
      <c r="H807" s="499"/>
      <c r="I807" s="499"/>
      <c r="J807" s="499"/>
      <c r="K807" s="499"/>
      <c r="L807" s="499"/>
      <c r="M807" s="499"/>
      <c r="N807" s="499"/>
      <c r="O807" s="499"/>
      <c r="P807" s="499"/>
      <c r="Q807" s="499"/>
      <c r="R807" s="499"/>
      <c r="S807" s="499"/>
      <c r="T807" s="499"/>
      <c r="U807" s="499"/>
      <c r="V807" s="499"/>
      <c r="W807" s="499"/>
      <c r="X807" s="499"/>
      <c r="Y807" s="499"/>
      <c r="Z807" s="499"/>
    </row>
    <row r="808" ht="14.25" customHeight="1">
      <c r="A808" s="499"/>
      <c r="B808" s="503"/>
      <c r="C808" s="499"/>
      <c r="D808" s="499"/>
      <c r="E808" s="507"/>
      <c r="F808" s="507"/>
      <c r="G808" s="499"/>
      <c r="H808" s="499"/>
      <c r="I808" s="499"/>
      <c r="J808" s="499"/>
      <c r="K808" s="499"/>
      <c r="L808" s="499"/>
      <c r="M808" s="499"/>
      <c r="N808" s="499"/>
      <c r="O808" s="499"/>
      <c r="P808" s="499"/>
      <c r="Q808" s="499"/>
      <c r="R808" s="499"/>
      <c r="S808" s="499"/>
      <c r="T808" s="499"/>
      <c r="U808" s="499"/>
      <c r="V808" s="499"/>
      <c r="W808" s="499"/>
      <c r="X808" s="499"/>
      <c r="Y808" s="499"/>
      <c r="Z808" s="499"/>
    </row>
    <row r="809" ht="14.25" customHeight="1">
      <c r="A809" s="499"/>
      <c r="B809" s="503"/>
      <c r="C809" s="499"/>
      <c r="D809" s="499"/>
      <c r="E809" s="507"/>
      <c r="F809" s="507"/>
      <c r="G809" s="499"/>
      <c r="H809" s="499"/>
      <c r="I809" s="499"/>
      <c r="J809" s="499"/>
      <c r="K809" s="499"/>
      <c r="L809" s="499"/>
      <c r="M809" s="499"/>
      <c r="N809" s="499"/>
      <c r="O809" s="499"/>
      <c r="P809" s="499"/>
      <c r="Q809" s="499"/>
      <c r="R809" s="499"/>
      <c r="S809" s="499"/>
      <c r="T809" s="499"/>
      <c r="U809" s="499"/>
      <c r="V809" s="499"/>
      <c r="W809" s="499"/>
      <c r="X809" s="499"/>
      <c r="Y809" s="499"/>
      <c r="Z809" s="499"/>
    </row>
    <row r="810" ht="14.25" customHeight="1">
      <c r="A810" s="499"/>
      <c r="B810" s="503"/>
      <c r="C810" s="499"/>
      <c r="D810" s="499"/>
      <c r="E810" s="507"/>
      <c r="F810" s="507"/>
      <c r="G810" s="499"/>
      <c r="H810" s="499"/>
      <c r="I810" s="499"/>
      <c r="J810" s="499"/>
      <c r="K810" s="499"/>
      <c r="L810" s="499"/>
      <c r="M810" s="499"/>
      <c r="N810" s="499"/>
      <c r="O810" s="499"/>
      <c r="P810" s="499"/>
      <c r="Q810" s="499"/>
      <c r="R810" s="499"/>
      <c r="S810" s="499"/>
      <c r="T810" s="499"/>
      <c r="U810" s="499"/>
      <c r="V810" s="499"/>
      <c r="W810" s="499"/>
      <c r="X810" s="499"/>
      <c r="Y810" s="499"/>
      <c r="Z810" s="499"/>
    </row>
    <row r="811" ht="14.25" customHeight="1">
      <c r="A811" s="499"/>
      <c r="B811" s="503"/>
      <c r="C811" s="499"/>
      <c r="D811" s="499"/>
      <c r="E811" s="507"/>
      <c r="F811" s="507"/>
      <c r="G811" s="499"/>
      <c r="H811" s="499"/>
      <c r="I811" s="499"/>
      <c r="J811" s="499"/>
      <c r="K811" s="499"/>
      <c r="L811" s="499"/>
      <c r="M811" s="499"/>
      <c r="N811" s="499"/>
      <c r="O811" s="499"/>
      <c r="P811" s="499"/>
      <c r="Q811" s="499"/>
      <c r="R811" s="499"/>
      <c r="S811" s="499"/>
      <c r="T811" s="499"/>
      <c r="U811" s="499"/>
      <c r="V811" s="499"/>
      <c r="W811" s="499"/>
      <c r="X811" s="499"/>
      <c r="Y811" s="499"/>
      <c r="Z811" s="499"/>
    </row>
    <row r="812" ht="14.25" customHeight="1">
      <c r="A812" s="499"/>
      <c r="B812" s="503"/>
      <c r="C812" s="499"/>
      <c r="D812" s="499"/>
      <c r="E812" s="507"/>
      <c r="F812" s="507"/>
      <c r="G812" s="499"/>
      <c r="H812" s="499"/>
      <c r="I812" s="499"/>
      <c r="J812" s="499"/>
      <c r="K812" s="499"/>
      <c r="L812" s="499"/>
      <c r="M812" s="499"/>
      <c r="N812" s="499"/>
      <c r="O812" s="499"/>
      <c r="P812" s="499"/>
      <c r="Q812" s="499"/>
      <c r="R812" s="499"/>
      <c r="S812" s="499"/>
      <c r="T812" s="499"/>
      <c r="U812" s="499"/>
      <c r="V812" s="499"/>
      <c r="W812" s="499"/>
      <c r="X812" s="499"/>
      <c r="Y812" s="499"/>
      <c r="Z812" s="499"/>
    </row>
    <row r="813" ht="14.25" customHeight="1">
      <c r="A813" s="499"/>
      <c r="B813" s="503"/>
      <c r="C813" s="499"/>
      <c r="D813" s="499"/>
      <c r="E813" s="507"/>
      <c r="F813" s="507"/>
      <c r="G813" s="499"/>
      <c r="H813" s="499"/>
      <c r="I813" s="499"/>
      <c r="J813" s="499"/>
      <c r="K813" s="499"/>
      <c r="L813" s="499"/>
      <c r="M813" s="499"/>
      <c r="N813" s="499"/>
      <c r="O813" s="499"/>
      <c r="P813" s="499"/>
      <c r="Q813" s="499"/>
      <c r="R813" s="499"/>
      <c r="S813" s="499"/>
      <c r="T813" s="499"/>
      <c r="U813" s="499"/>
      <c r="V813" s="499"/>
      <c r="W813" s="499"/>
      <c r="X813" s="499"/>
      <c r="Y813" s="499"/>
      <c r="Z813" s="499"/>
    </row>
    <row r="814" ht="14.25" customHeight="1">
      <c r="A814" s="499"/>
      <c r="B814" s="503"/>
      <c r="C814" s="499"/>
      <c r="D814" s="499"/>
      <c r="E814" s="507"/>
      <c r="F814" s="507"/>
      <c r="G814" s="499"/>
      <c r="H814" s="499"/>
      <c r="I814" s="499"/>
      <c r="J814" s="499"/>
      <c r="K814" s="499"/>
      <c r="L814" s="499"/>
      <c r="M814" s="499"/>
      <c r="N814" s="499"/>
      <c r="O814" s="499"/>
      <c r="P814" s="499"/>
      <c r="Q814" s="499"/>
      <c r="R814" s="499"/>
      <c r="S814" s="499"/>
      <c r="T814" s="499"/>
      <c r="U814" s="499"/>
      <c r="V814" s="499"/>
      <c r="W814" s="499"/>
      <c r="X814" s="499"/>
      <c r="Y814" s="499"/>
      <c r="Z814" s="499"/>
    </row>
    <row r="815" ht="14.25" customHeight="1">
      <c r="A815" s="499"/>
      <c r="B815" s="503"/>
      <c r="C815" s="499"/>
      <c r="D815" s="499"/>
      <c r="E815" s="507"/>
      <c r="F815" s="507"/>
      <c r="G815" s="499"/>
      <c r="H815" s="499"/>
      <c r="I815" s="499"/>
      <c r="J815" s="499"/>
      <c r="K815" s="499"/>
      <c r="L815" s="499"/>
      <c r="M815" s="499"/>
      <c r="N815" s="499"/>
      <c r="O815" s="499"/>
      <c r="P815" s="499"/>
      <c r="Q815" s="499"/>
      <c r="R815" s="499"/>
      <c r="S815" s="499"/>
      <c r="T815" s="499"/>
      <c r="U815" s="499"/>
      <c r="V815" s="499"/>
      <c r="W815" s="499"/>
      <c r="X815" s="499"/>
      <c r="Y815" s="499"/>
      <c r="Z815" s="499"/>
    </row>
    <row r="816" ht="14.25" customHeight="1">
      <c r="A816" s="499"/>
      <c r="B816" s="503"/>
      <c r="C816" s="499"/>
      <c r="D816" s="499"/>
      <c r="E816" s="507"/>
      <c r="F816" s="507"/>
      <c r="G816" s="499"/>
      <c r="H816" s="499"/>
      <c r="I816" s="499"/>
      <c r="J816" s="499"/>
      <c r="K816" s="499"/>
      <c r="L816" s="499"/>
      <c r="M816" s="499"/>
      <c r="N816" s="499"/>
      <c r="O816" s="499"/>
      <c r="P816" s="499"/>
      <c r="Q816" s="499"/>
      <c r="R816" s="499"/>
      <c r="S816" s="499"/>
      <c r="T816" s="499"/>
      <c r="U816" s="499"/>
      <c r="V816" s="499"/>
      <c r="W816" s="499"/>
      <c r="X816" s="499"/>
      <c r="Y816" s="499"/>
      <c r="Z816" s="499"/>
    </row>
    <row r="817" ht="14.25" customHeight="1">
      <c r="A817" s="499"/>
      <c r="B817" s="503"/>
      <c r="C817" s="499"/>
      <c r="D817" s="499"/>
      <c r="E817" s="507"/>
      <c r="F817" s="507"/>
      <c r="G817" s="499"/>
      <c r="H817" s="499"/>
      <c r="I817" s="499"/>
      <c r="J817" s="499"/>
      <c r="K817" s="499"/>
      <c r="L817" s="499"/>
      <c r="M817" s="499"/>
      <c r="N817" s="499"/>
      <c r="O817" s="499"/>
      <c r="P817" s="499"/>
      <c r="Q817" s="499"/>
      <c r="R817" s="499"/>
      <c r="S817" s="499"/>
      <c r="T817" s="499"/>
      <c r="U817" s="499"/>
      <c r="V817" s="499"/>
      <c r="W817" s="499"/>
      <c r="X817" s="499"/>
      <c r="Y817" s="499"/>
      <c r="Z817" s="499"/>
    </row>
    <row r="818" ht="14.25" customHeight="1">
      <c r="A818" s="499"/>
      <c r="B818" s="503"/>
      <c r="C818" s="499"/>
      <c r="D818" s="499"/>
      <c r="E818" s="507"/>
      <c r="F818" s="507"/>
      <c r="G818" s="499"/>
      <c r="H818" s="499"/>
      <c r="I818" s="499"/>
      <c r="J818" s="499"/>
      <c r="K818" s="499"/>
      <c r="L818" s="499"/>
      <c r="M818" s="499"/>
      <c r="N818" s="499"/>
      <c r="O818" s="499"/>
      <c r="P818" s="499"/>
      <c r="Q818" s="499"/>
      <c r="R818" s="499"/>
      <c r="S818" s="499"/>
      <c r="T818" s="499"/>
      <c r="U818" s="499"/>
      <c r="V818" s="499"/>
      <c r="W818" s="499"/>
      <c r="X818" s="499"/>
      <c r="Y818" s="499"/>
      <c r="Z818" s="499"/>
    </row>
    <row r="819" ht="14.25" customHeight="1">
      <c r="A819" s="499"/>
      <c r="B819" s="503"/>
      <c r="C819" s="499"/>
      <c r="D819" s="499"/>
      <c r="E819" s="507"/>
      <c r="F819" s="507"/>
      <c r="G819" s="499"/>
      <c r="H819" s="499"/>
      <c r="I819" s="499"/>
      <c r="J819" s="499"/>
      <c r="K819" s="499"/>
      <c r="L819" s="499"/>
      <c r="M819" s="499"/>
      <c r="N819" s="499"/>
      <c r="O819" s="499"/>
      <c r="P819" s="499"/>
      <c r="Q819" s="499"/>
      <c r="R819" s="499"/>
      <c r="S819" s="499"/>
      <c r="T819" s="499"/>
      <c r="U819" s="499"/>
      <c r="V819" s="499"/>
      <c r="W819" s="499"/>
      <c r="X819" s="499"/>
      <c r="Y819" s="499"/>
      <c r="Z819" s="499"/>
    </row>
    <row r="820" ht="14.25" customHeight="1">
      <c r="A820" s="499"/>
      <c r="B820" s="503"/>
      <c r="C820" s="499"/>
      <c r="D820" s="499"/>
      <c r="E820" s="507"/>
      <c r="F820" s="507"/>
      <c r="G820" s="499"/>
      <c r="H820" s="499"/>
      <c r="I820" s="499"/>
      <c r="J820" s="499"/>
      <c r="K820" s="499"/>
      <c r="L820" s="499"/>
      <c r="M820" s="499"/>
      <c r="N820" s="499"/>
      <c r="O820" s="499"/>
      <c r="P820" s="499"/>
      <c r="Q820" s="499"/>
      <c r="R820" s="499"/>
      <c r="S820" s="499"/>
      <c r="T820" s="499"/>
      <c r="U820" s="499"/>
      <c r="V820" s="499"/>
      <c r="W820" s="499"/>
      <c r="X820" s="499"/>
      <c r="Y820" s="499"/>
      <c r="Z820" s="499"/>
    </row>
    <row r="821" ht="14.25" customHeight="1">
      <c r="A821" s="499"/>
      <c r="B821" s="503"/>
      <c r="C821" s="499"/>
      <c r="D821" s="499"/>
      <c r="E821" s="507"/>
      <c r="F821" s="507"/>
      <c r="G821" s="499"/>
      <c r="H821" s="499"/>
      <c r="I821" s="499"/>
      <c r="J821" s="499"/>
      <c r="K821" s="499"/>
      <c r="L821" s="499"/>
      <c r="M821" s="499"/>
      <c r="N821" s="499"/>
      <c r="O821" s="499"/>
      <c r="P821" s="499"/>
      <c r="Q821" s="499"/>
      <c r="R821" s="499"/>
      <c r="S821" s="499"/>
      <c r="T821" s="499"/>
      <c r="U821" s="499"/>
      <c r="V821" s="499"/>
      <c r="W821" s="499"/>
      <c r="X821" s="499"/>
      <c r="Y821" s="499"/>
      <c r="Z821" s="499"/>
    </row>
    <row r="822" ht="14.25" customHeight="1">
      <c r="A822" s="499"/>
      <c r="B822" s="503"/>
      <c r="C822" s="499"/>
      <c r="D822" s="499"/>
      <c r="E822" s="507"/>
      <c r="F822" s="507"/>
      <c r="G822" s="499"/>
      <c r="H822" s="499"/>
      <c r="I822" s="499"/>
      <c r="J822" s="499"/>
      <c r="K822" s="499"/>
      <c r="L822" s="499"/>
      <c r="M822" s="499"/>
      <c r="N822" s="499"/>
      <c r="O822" s="499"/>
      <c r="P822" s="499"/>
      <c r="Q822" s="499"/>
      <c r="R822" s="499"/>
      <c r="S822" s="499"/>
      <c r="T822" s="499"/>
      <c r="U822" s="499"/>
      <c r="V822" s="499"/>
      <c r="W822" s="499"/>
      <c r="X822" s="499"/>
      <c r="Y822" s="499"/>
      <c r="Z822" s="499"/>
    </row>
    <row r="823" ht="14.25" customHeight="1">
      <c r="A823" s="499"/>
      <c r="B823" s="503"/>
      <c r="C823" s="499"/>
      <c r="D823" s="499"/>
      <c r="E823" s="507"/>
      <c r="F823" s="507"/>
      <c r="G823" s="499"/>
      <c r="H823" s="499"/>
      <c r="I823" s="499"/>
      <c r="J823" s="499"/>
      <c r="K823" s="499"/>
      <c r="L823" s="499"/>
      <c r="M823" s="499"/>
      <c r="N823" s="499"/>
      <c r="O823" s="499"/>
      <c r="P823" s="499"/>
      <c r="Q823" s="499"/>
      <c r="R823" s="499"/>
      <c r="S823" s="499"/>
      <c r="T823" s="499"/>
      <c r="U823" s="499"/>
      <c r="V823" s="499"/>
      <c r="W823" s="499"/>
      <c r="X823" s="499"/>
      <c r="Y823" s="499"/>
      <c r="Z823" s="499"/>
    </row>
    <row r="824" ht="14.25" customHeight="1">
      <c r="A824" s="499"/>
      <c r="B824" s="503"/>
      <c r="C824" s="499"/>
      <c r="D824" s="499"/>
      <c r="E824" s="507"/>
      <c r="F824" s="507"/>
      <c r="G824" s="499"/>
      <c r="H824" s="499"/>
      <c r="I824" s="499"/>
      <c r="J824" s="499"/>
      <c r="K824" s="499"/>
      <c r="L824" s="499"/>
      <c r="M824" s="499"/>
      <c r="N824" s="499"/>
      <c r="O824" s="499"/>
      <c r="P824" s="499"/>
      <c r="Q824" s="499"/>
      <c r="R824" s="499"/>
      <c r="S824" s="499"/>
      <c r="T824" s="499"/>
      <c r="U824" s="499"/>
      <c r="V824" s="499"/>
      <c r="W824" s="499"/>
      <c r="X824" s="499"/>
      <c r="Y824" s="499"/>
      <c r="Z824" s="499"/>
    </row>
    <row r="825" ht="14.25" customHeight="1">
      <c r="A825" s="499"/>
      <c r="B825" s="503"/>
      <c r="C825" s="499"/>
      <c r="D825" s="499"/>
      <c r="E825" s="507"/>
      <c r="F825" s="507"/>
      <c r="G825" s="499"/>
      <c r="H825" s="499"/>
      <c r="I825" s="499"/>
      <c r="J825" s="499"/>
      <c r="K825" s="499"/>
      <c r="L825" s="499"/>
      <c r="M825" s="499"/>
      <c r="N825" s="499"/>
      <c r="O825" s="499"/>
      <c r="P825" s="499"/>
      <c r="Q825" s="499"/>
      <c r="R825" s="499"/>
      <c r="S825" s="499"/>
      <c r="T825" s="499"/>
      <c r="U825" s="499"/>
      <c r="V825" s="499"/>
      <c r="W825" s="499"/>
      <c r="X825" s="499"/>
      <c r="Y825" s="499"/>
      <c r="Z825" s="499"/>
    </row>
    <row r="826" ht="14.25" customHeight="1">
      <c r="A826" s="499"/>
      <c r="B826" s="503"/>
      <c r="C826" s="499"/>
      <c r="D826" s="499"/>
      <c r="E826" s="507"/>
      <c r="F826" s="507"/>
      <c r="G826" s="499"/>
      <c r="H826" s="499"/>
      <c r="I826" s="499"/>
      <c r="J826" s="499"/>
      <c r="K826" s="499"/>
      <c r="L826" s="499"/>
      <c r="M826" s="499"/>
      <c r="N826" s="499"/>
      <c r="O826" s="499"/>
      <c r="P826" s="499"/>
      <c r="Q826" s="499"/>
      <c r="R826" s="499"/>
      <c r="S826" s="499"/>
      <c r="T826" s="499"/>
      <c r="U826" s="499"/>
      <c r="V826" s="499"/>
      <c r="W826" s="499"/>
      <c r="X826" s="499"/>
      <c r="Y826" s="499"/>
      <c r="Z826" s="499"/>
    </row>
    <row r="827" ht="14.25" customHeight="1">
      <c r="A827" s="499"/>
      <c r="B827" s="503"/>
      <c r="C827" s="499"/>
      <c r="D827" s="499"/>
      <c r="E827" s="507"/>
      <c r="F827" s="507"/>
      <c r="G827" s="499"/>
      <c r="H827" s="499"/>
      <c r="I827" s="499"/>
      <c r="J827" s="499"/>
      <c r="K827" s="499"/>
      <c r="L827" s="499"/>
      <c r="M827" s="499"/>
      <c r="N827" s="499"/>
      <c r="O827" s="499"/>
      <c r="P827" s="499"/>
      <c r="Q827" s="499"/>
      <c r="R827" s="499"/>
      <c r="S827" s="499"/>
      <c r="T827" s="499"/>
      <c r="U827" s="499"/>
      <c r="V827" s="499"/>
      <c r="W827" s="499"/>
      <c r="X827" s="499"/>
      <c r="Y827" s="499"/>
      <c r="Z827" s="499"/>
    </row>
    <row r="828" ht="14.25" customHeight="1">
      <c r="A828" s="499"/>
      <c r="B828" s="503"/>
      <c r="C828" s="499"/>
      <c r="D828" s="499"/>
      <c r="E828" s="507"/>
      <c r="F828" s="507"/>
      <c r="G828" s="499"/>
      <c r="H828" s="499"/>
      <c r="I828" s="499"/>
      <c r="J828" s="499"/>
      <c r="K828" s="499"/>
      <c r="L828" s="499"/>
      <c r="M828" s="499"/>
      <c r="N828" s="499"/>
      <c r="O828" s="499"/>
      <c r="P828" s="499"/>
      <c r="Q828" s="499"/>
      <c r="R828" s="499"/>
      <c r="S828" s="499"/>
      <c r="T828" s="499"/>
      <c r="U828" s="499"/>
      <c r="V828" s="499"/>
      <c r="W828" s="499"/>
      <c r="X828" s="499"/>
      <c r="Y828" s="499"/>
      <c r="Z828" s="499"/>
    </row>
    <row r="829" ht="14.25" customHeight="1">
      <c r="A829" s="499"/>
      <c r="B829" s="503"/>
      <c r="C829" s="499"/>
      <c r="D829" s="499"/>
      <c r="E829" s="507"/>
      <c r="F829" s="507"/>
      <c r="G829" s="499"/>
      <c r="H829" s="499"/>
      <c r="I829" s="499"/>
      <c r="J829" s="499"/>
      <c r="K829" s="499"/>
      <c r="L829" s="499"/>
      <c r="M829" s="499"/>
      <c r="N829" s="499"/>
      <c r="O829" s="499"/>
      <c r="P829" s="499"/>
      <c r="Q829" s="499"/>
      <c r="R829" s="499"/>
      <c r="S829" s="499"/>
      <c r="T829" s="499"/>
      <c r="U829" s="499"/>
      <c r="V829" s="499"/>
      <c r="W829" s="499"/>
      <c r="X829" s="499"/>
      <c r="Y829" s="499"/>
      <c r="Z829" s="499"/>
    </row>
    <row r="830" ht="14.25" customHeight="1">
      <c r="A830" s="499"/>
      <c r="B830" s="503"/>
      <c r="C830" s="499"/>
      <c r="D830" s="499"/>
      <c r="E830" s="507"/>
      <c r="F830" s="507"/>
      <c r="G830" s="499"/>
      <c r="H830" s="499"/>
      <c r="I830" s="499"/>
      <c r="J830" s="499"/>
      <c r="K830" s="499"/>
      <c r="L830" s="499"/>
      <c r="M830" s="499"/>
      <c r="N830" s="499"/>
      <c r="O830" s="499"/>
      <c r="P830" s="499"/>
      <c r="Q830" s="499"/>
      <c r="R830" s="499"/>
      <c r="S830" s="499"/>
      <c r="T830" s="499"/>
      <c r="U830" s="499"/>
      <c r="V830" s="499"/>
      <c r="W830" s="499"/>
      <c r="X830" s="499"/>
      <c r="Y830" s="499"/>
      <c r="Z830" s="499"/>
    </row>
    <row r="831" ht="14.25" customHeight="1">
      <c r="A831" s="499"/>
      <c r="B831" s="503"/>
      <c r="C831" s="499"/>
      <c r="D831" s="499"/>
      <c r="E831" s="507"/>
      <c r="F831" s="507"/>
      <c r="G831" s="499"/>
      <c r="H831" s="499"/>
      <c r="I831" s="499"/>
      <c r="J831" s="499"/>
      <c r="K831" s="499"/>
      <c r="L831" s="499"/>
      <c r="M831" s="499"/>
      <c r="N831" s="499"/>
      <c r="O831" s="499"/>
      <c r="P831" s="499"/>
      <c r="Q831" s="499"/>
      <c r="R831" s="499"/>
      <c r="S831" s="499"/>
      <c r="T831" s="499"/>
      <c r="U831" s="499"/>
      <c r="V831" s="499"/>
      <c r="W831" s="499"/>
      <c r="X831" s="499"/>
      <c r="Y831" s="499"/>
      <c r="Z831" s="499"/>
    </row>
    <row r="832" ht="14.25" customHeight="1">
      <c r="A832" s="499"/>
      <c r="B832" s="503"/>
      <c r="C832" s="499"/>
      <c r="D832" s="499"/>
      <c r="E832" s="507"/>
      <c r="F832" s="507"/>
      <c r="G832" s="499"/>
      <c r="H832" s="499"/>
      <c r="I832" s="499"/>
      <c r="J832" s="499"/>
      <c r="K832" s="499"/>
      <c r="L832" s="499"/>
      <c r="M832" s="499"/>
      <c r="N832" s="499"/>
      <c r="O832" s="499"/>
      <c r="P832" s="499"/>
      <c r="Q832" s="499"/>
      <c r="R832" s="499"/>
      <c r="S832" s="499"/>
      <c r="T832" s="499"/>
      <c r="U832" s="499"/>
      <c r="V832" s="499"/>
      <c r="W832" s="499"/>
      <c r="X832" s="499"/>
      <c r="Y832" s="499"/>
      <c r="Z832" s="499"/>
    </row>
    <row r="833" ht="14.25" customHeight="1">
      <c r="A833" s="499"/>
      <c r="B833" s="503"/>
      <c r="C833" s="499"/>
      <c r="D833" s="499"/>
      <c r="E833" s="507"/>
      <c r="F833" s="507"/>
      <c r="G833" s="499"/>
      <c r="H833" s="499"/>
      <c r="I833" s="499"/>
      <c r="J833" s="499"/>
      <c r="K833" s="499"/>
      <c r="L833" s="499"/>
      <c r="M833" s="499"/>
      <c r="N833" s="499"/>
      <c r="O833" s="499"/>
      <c r="P833" s="499"/>
      <c r="Q833" s="499"/>
      <c r="R833" s="499"/>
      <c r="S833" s="499"/>
      <c r="T833" s="499"/>
      <c r="U833" s="499"/>
      <c r="V833" s="499"/>
      <c r="W833" s="499"/>
      <c r="X833" s="499"/>
      <c r="Y833" s="499"/>
      <c r="Z833" s="499"/>
    </row>
    <row r="834" ht="14.25" customHeight="1">
      <c r="A834" s="499"/>
      <c r="B834" s="503"/>
      <c r="C834" s="499"/>
      <c r="D834" s="499"/>
      <c r="E834" s="507"/>
      <c r="F834" s="507"/>
      <c r="G834" s="499"/>
      <c r="H834" s="499"/>
      <c r="I834" s="499"/>
      <c r="J834" s="499"/>
      <c r="K834" s="499"/>
      <c r="L834" s="499"/>
      <c r="M834" s="499"/>
      <c r="N834" s="499"/>
      <c r="O834" s="499"/>
      <c r="P834" s="499"/>
      <c r="Q834" s="499"/>
      <c r="R834" s="499"/>
      <c r="S834" s="499"/>
      <c r="T834" s="499"/>
      <c r="U834" s="499"/>
      <c r="V834" s="499"/>
      <c r="W834" s="499"/>
      <c r="X834" s="499"/>
      <c r="Y834" s="499"/>
      <c r="Z834" s="499"/>
    </row>
    <row r="835" ht="14.25" customHeight="1">
      <c r="A835" s="499"/>
      <c r="B835" s="503"/>
      <c r="C835" s="499"/>
      <c r="D835" s="499"/>
      <c r="E835" s="507"/>
      <c r="F835" s="507"/>
      <c r="G835" s="499"/>
      <c r="H835" s="499"/>
      <c r="I835" s="499"/>
      <c r="J835" s="499"/>
      <c r="K835" s="499"/>
      <c r="L835" s="499"/>
      <c r="M835" s="499"/>
      <c r="N835" s="499"/>
      <c r="O835" s="499"/>
      <c r="P835" s="499"/>
      <c r="Q835" s="499"/>
      <c r="R835" s="499"/>
      <c r="S835" s="499"/>
      <c r="T835" s="499"/>
      <c r="U835" s="499"/>
      <c r="V835" s="499"/>
      <c r="W835" s="499"/>
      <c r="X835" s="499"/>
      <c r="Y835" s="499"/>
      <c r="Z835" s="499"/>
    </row>
    <row r="836" ht="14.25" customHeight="1">
      <c r="A836" s="499"/>
      <c r="B836" s="503"/>
      <c r="C836" s="499"/>
      <c r="D836" s="499"/>
      <c r="E836" s="507"/>
      <c r="F836" s="507"/>
      <c r="G836" s="499"/>
      <c r="H836" s="499"/>
      <c r="I836" s="499"/>
      <c r="J836" s="499"/>
      <c r="K836" s="499"/>
      <c r="L836" s="499"/>
      <c r="M836" s="499"/>
      <c r="N836" s="499"/>
      <c r="O836" s="499"/>
      <c r="P836" s="499"/>
      <c r="Q836" s="499"/>
      <c r="R836" s="499"/>
      <c r="S836" s="499"/>
      <c r="T836" s="499"/>
      <c r="U836" s="499"/>
      <c r="V836" s="499"/>
      <c r="W836" s="499"/>
      <c r="X836" s="499"/>
      <c r="Y836" s="499"/>
      <c r="Z836" s="499"/>
    </row>
    <row r="837" ht="14.25" customHeight="1">
      <c r="A837" s="499"/>
      <c r="B837" s="503"/>
      <c r="C837" s="499"/>
      <c r="D837" s="499"/>
      <c r="E837" s="507"/>
      <c r="F837" s="507"/>
      <c r="G837" s="499"/>
      <c r="H837" s="499"/>
      <c r="I837" s="499"/>
      <c r="J837" s="499"/>
      <c r="K837" s="499"/>
      <c r="L837" s="499"/>
      <c r="M837" s="499"/>
      <c r="N837" s="499"/>
      <c r="O837" s="499"/>
      <c r="P837" s="499"/>
      <c r="Q837" s="499"/>
      <c r="R837" s="499"/>
      <c r="S837" s="499"/>
      <c r="T837" s="499"/>
      <c r="U837" s="499"/>
      <c r="V837" s="499"/>
      <c r="W837" s="499"/>
      <c r="X837" s="499"/>
      <c r="Y837" s="499"/>
      <c r="Z837" s="499"/>
    </row>
    <row r="838" ht="14.25" customHeight="1">
      <c r="A838" s="499"/>
      <c r="B838" s="503"/>
      <c r="C838" s="499"/>
      <c r="D838" s="499"/>
      <c r="E838" s="507"/>
      <c r="F838" s="507"/>
      <c r="G838" s="499"/>
      <c r="H838" s="499"/>
      <c r="I838" s="499"/>
      <c r="J838" s="499"/>
      <c r="K838" s="499"/>
      <c r="L838" s="499"/>
      <c r="M838" s="499"/>
      <c r="N838" s="499"/>
      <c r="O838" s="499"/>
      <c r="P838" s="499"/>
      <c r="Q838" s="499"/>
      <c r="R838" s="499"/>
      <c r="S838" s="499"/>
      <c r="T838" s="499"/>
      <c r="U838" s="499"/>
      <c r="V838" s="499"/>
      <c r="W838" s="499"/>
      <c r="X838" s="499"/>
      <c r="Y838" s="499"/>
      <c r="Z838" s="499"/>
    </row>
    <row r="839" ht="14.25" customHeight="1">
      <c r="A839" s="499"/>
      <c r="B839" s="503"/>
      <c r="C839" s="499"/>
      <c r="D839" s="499"/>
      <c r="E839" s="507"/>
      <c r="F839" s="507"/>
      <c r="G839" s="499"/>
      <c r="H839" s="499"/>
      <c r="I839" s="499"/>
      <c r="J839" s="499"/>
      <c r="K839" s="499"/>
      <c r="L839" s="499"/>
      <c r="M839" s="499"/>
      <c r="N839" s="499"/>
      <c r="O839" s="499"/>
      <c r="P839" s="499"/>
      <c r="Q839" s="499"/>
      <c r="R839" s="499"/>
      <c r="S839" s="499"/>
      <c r="T839" s="499"/>
      <c r="U839" s="499"/>
      <c r="V839" s="499"/>
      <c r="W839" s="499"/>
      <c r="X839" s="499"/>
      <c r="Y839" s="499"/>
      <c r="Z839" s="499"/>
    </row>
    <row r="840" ht="14.25" customHeight="1">
      <c r="A840" s="499"/>
      <c r="B840" s="503"/>
      <c r="C840" s="499"/>
      <c r="D840" s="499"/>
      <c r="E840" s="507"/>
      <c r="F840" s="507"/>
      <c r="G840" s="499"/>
      <c r="H840" s="499"/>
      <c r="I840" s="499"/>
      <c r="J840" s="499"/>
      <c r="K840" s="499"/>
      <c r="L840" s="499"/>
      <c r="M840" s="499"/>
      <c r="N840" s="499"/>
      <c r="O840" s="499"/>
      <c r="P840" s="499"/>
      <c r="Q840" s="499"/>
      <c r="R840" s="499"/>
      <c r="S840" s="499"/>
      <c r="T840" s="499"/>
      <c r="U840" s="499"/>
      <c r="V840" s="499"/>
      <c r="W840" s="499"/>
      <c r="X840" s="499"/>
      <c r="Y840" s="499"/>
      <c r="Z840" s="499"/>
    </row>
    <row r="841" ht="14.25" customHeight="1">
      <c r="A841" s="499"/>
      <c r="B841" s="503"/>
      <c r="C841" s="499"/>
      <c r="D841" s="499"/>
      <c r="E841" s="507"/>
      <c r="F841" s="507"/>
      <c r="G841" s="499"/>
      <c r="H841" s="499"/>
      <c r="I841" s="499"/>
      <c r="J841" s="499"/>
      <c r="K841" s="499"/>
      <c r="L841" s="499"/>
      <c r="M841" s="499"/>
      <c r="N841" s="499"/>
      <c r="O841" s="499"/>
      <c r="P841" s="499"/>
      <c r="Q841" s="499"/>
      <c r="R841" s="499"/>
      <c r="S841" s="499"/>
      <c r="T841" s="499"/>
      <c r="U841" s="499"/>
      <c r="V841" s="499"/>
      <c r="W841" s="499"/>
      <c r="X841" s="499"/>
      <c r="Y841" s="499"/>
      <c r="Z841" s="499"/>
    </row>
    <row r="842" ht="14.25" customHeight="1">
      <c r="A842" s="499"/>
      <c r="B842" s="503"/>
      <c r="C842" s="499"/>
      <c r="D842" s="499"/>
      <c r="E842" s="507"/>
      <c r="F842" s="507"/>
      <c r="G842" s="499"/>
      <c r="H842" s="499"/>
      <c r="I842" s="499"/>
      <c r="J842" s="499"/>
      <c r="K842" s="499"/>
      <c r="L842" s="499"/>
      <c r="M842" s="499"/>
      <c r="N842" s="499"/>
      <c r="O842" s="499"/>
      <c r="P842" s="499"/>
      <c r="Q842" s="499"/>
      <c r="R842" s="499"/>
      <c r="S842" s="499"/>
      <c r="T842" s="499"/>
      <c r="U842" s="499"/>
      <c r="V842" s="499"/>
      <c r="W842" s="499"/>
      <c r="X842" s="499"/>
      <c r="Y842" s="499"/>
      <c r="Z842" s="499"/>
    </row>
    <row r="843" ht="14.25" customHeight="1">
      <c r="A843" s="499"/>
      <c r="B843" s="503"/>
      <c r="C843" s="499"/>
      <c r="D843" s="499"/>
      <c r="E843" s="507"/>
      <c r="F843" s="507"/>
      <c r="G843" s="499"/>
      <c r="H843" s="499"/>
      <c r="I843" s="499"/>
      <c r="J843" s="499"/>
      <c r="K843" s="499"/>
      <c r="L843" s="499"/>
      <c r="M843" s="499"/>
      <c r="N843" s="499"/>
      <c r="O843" s="499"/>
      <c r="P843" s="499"/>
      <c r="Q843" s="499"/>
      <c r="R843" s="499"/>
      <c r="S843" s="499"/>
      <c r="T843" s="499"/>
      <c r="U843" s="499"/>
      <c r="V843" s="499"/>
      <c r="W843" s="499"/>
      <c r="X843" s="499"/>
      <c r="Y843" s="499"/>
      <c r="Z843" s="499"/>
    </row>
    <row r="844" ht="14.25" customHeight="1">
      <c r="A844" s="499"/>
      <c r="B844" s="503"/>
      <c r="C844" s="499"/>
      <c r="D844" s="499"/>
      <c r="E844" s="507"/>
      <c r="F844" s="507"/>
      <c r="G844" s="499"/>
      <c r="H844" s="499"/>
      <c r="I844" s="499"/>
      <c r="J844" s="499"/>
      <c r="K844" s="499"/>
      <c r="L844" s="499"/>
      <c r="M844" s="499"/>
      <c r="N844" s="499"/>
      <c r="O844" s="499"/>
      <c r="P844" s="499"/>
      <c r="Q844" s="499"/>
      <c r="R844" s="499"/>
      <c r="S844" s="499"/>
      <c r="T844" s="499"/>
      <c r="U844" s="499"/>
      <c r="V844" s="499"/>
      <c r="W844" s="499"/>
      <c r="X844" s="499"/>
      <c r="Y844" s="499"/>
      <c r="Z844" s="499"/>
    </row>
    <row r="845" ht="14.25" customHeight="1">
      <c r="A845" s="499"/>
      <c r="B845" s="503"/>
      <c r="C845" s="499"/>
      <c r="D845" s="499"/>
      <c r="E845" s="507"/>
      <c r="F845" s="507"/>
      <c r="G845" s="499"/>
      <c r="H845" s="499"/>
      <c r="I845" s="499"/>
      <c r="J845" s="499"/>
      <c r="K845" s="499"/>
      <c r="L845" s="499"/>
      <c r="M845" s="499"/>
      <c r="N845" s="499"/>
      <c r="O845" s="499"/>
      <c r="P845" s="499"/>
      <c r="Q845" s="499"/>
      <c r="R845" s="499"/>
      <c r="S845" s="499"/>
      <c r="T845" s="499"/>
      <c r="U845" s="499"/>
      <c r="V845" s="499"/>
      <c r="W845" s="499"/>
      <c r="X845" s="499"/>
      <c r="Y845" s="499"/>
      <c r="Z845" s="499"/>
    </row>
    <row r="846" ht="14.25" customHeight="1">
      <c r="A846" s="499"/>
      <c r="B846" s="503"/>
      <c r="C846" s="499"/>
      <c r="D846" s="499"/>
      <c r="E846" s="507"/>
      <c r="F846" s="507"/>
      <c r="G846" s="499"/>
      <c r="H846" s="499"/>
      <c r="I846" s="499"/>
      <c r="J846" s="499"/>
      <c r="K846" s="499"/>
      <c r="L846" s="499"/>
      <c r="M846" s="499"/>
      <c r="N846" s="499"/>
      <c r="O846" s="499"/>
      <c r="P846" s="499"/>
      <c r="Q846" s="499"/>
      <c r="R846" s="499"/>
      <c r="S846" s="499"/>
      <c r="T846" s="499"/>
      <c r="U846" s="499"/>
      <c r="V846" s="499"/>
      <c r="W846" s="499"/>
      <c r="X846" s="499"/>
      <c r="Y846" s="499"/>
      <c r="Z846" s="499"/>
    </row>
    <row r="847" ht="14.25" customHeight="1">
      <c r="A847" s="499"/>
      <c r="B847" s="503"/>
      <c r="C847" s="499"/>
      <c r="D847" s="499"/>
      <c r="E847" s="507"/>
      <c r="F847" s="507"/>
      <c r="G847" s="499"/>
      <c r="H847" s="499"/>
      <c r="I847" s="499"/>
      <c r="J847" s="499"/>
      <c r="K847" s="499"/>
      <c r="L847" s="499"/>
      <c r="M847" s="499"/>
      <c r="N847" s="499"/>
      <c r="O847" s="499"/>
      <c r="P847" s="499"/>
      <c r="Q847" s="499"/>
      <c r="R847" s="499"/>
      <c r="S847" s="499"/>
      <c r="T847" s="499"/>
      <c r="U847" s="499"/>
      <c r="V847" s="499"/>
      <c r="W847" s="499"/>
      <c r="X847" s="499"/>
      <c r="Y847" s="499"/>
      <c r="Z847" s="499"/>
    </row>
    <row r="848" ht="14.25" customHeight="1">
      <c r="A848" s="499"/>
      <c r="B848" s="503"/>
      <c r="C848" s="499"/>
      <c r="D848" s="499"/>
      <c r="E848" s="507"/>
      <c r="F848" s="507"/>
      <c r="G848" s="499"/>
      <c r="H848" s="499"/>
      <c r="I848" s="499"/>
      <c r="J848" s="499"/>
      <c r="K848" s="499"/>
      <c r="L848" s="499"/>
      <c r="M848" s="499"/>
      <c r="N848" s="499"/>
      <c r="O848" s="499"/>
      <c r="P848" s="499"/>
      <c r="Q848" s="499"/>
      <c r="R848" s="499"/>
      <c r="S848" s="499"/>
      <c r="T848" s="499"/>
      <c r="U848" s="499"/>
      <c r="V848" s="499"/>
      <c r="W848" s="499"/>
      <c r="X848" s="499"/>
      <c r="Y848" s="499"/>
      <c r="Z848" s="499"/>
    </row>
    <row r="849" ht="14.25" customHeight="1">
      <c r="A849" s="499"/>
      <c r="B849" s="503"/>
      <c r="C849" s="499"/>
      <c r="D849" s="499"/>
      <c r="E849" s="507"/>
      <c r="F849" s="507"/>
      <c r="G849" s="499"/>
      <c r="H849" s="499"/>
      <c r="I849" s="499"/>
      <c r="J849" s="499"/>
      <c r="K849" s="499"/>
      <c r="L849" s="499"/>
      <c r="M849" s="499"/>
      <c r="N849" s="499"/>
      <c r="O849" s="499"/>
      <c r="P849" s="499"/>
      <c r="Q849" s="499"/>
      <c r="R849" s="499"/>
      <c r="S849" s="499"/>
      <c r="T849" s="499"/>
      <c r="U849" s="499"/>
      <c r="V849" s="499"/>
      <c r="W849" s="499"/>
      <c r="X849" s="499"/>
      <c r="Y849" s="499"/>
      <c r="Z849" s="499"/>
    </row>
    <row r="850" ht="14.25" customHeight="1">
      <c r="A850" s="499"/>
      <c r="B850" s="503"/>
      <c r="C850" s="499"/>
      <c r="D850" s="499"/>
      <c r="E850" s="507"/>
      <c r="F850" s="507"/>
      <c r="G850" s="499"/>
      <c r="H850" s="499"/>
      <c r="I850" s="499"/>
      <c r="J850" s="499"/>
      <c r="K850" s="499"/>
      <c r="L850" s="499"/>
      <c r="M850" s="499"/>
      <c r="N850" s="499"/>
      <c r="O850" s="499"/>
      <c r="P850" s="499"/>
      <c r="Q850" s="499"/>
      <c r="R850" s="499"/>
      <c r="S850" s="499"/>
      <c r="T850" s="499"/>
      <c r="U850" s="499"/>
      <c r="V850" s="499"/>
      <c r="W850" s="499"/>
      <c r="X850" s="499"/>
      <c r="Y850" s="499"/>
      <c r="Z850" s="499"/>
    </row>
    <row r="851" ht="14.25" customHeight="1">
      <c r="A851" s="499"/>
      <c r="B851" s="503"/>
      <c r="C851" s="499"/>
      <c r="D851" s="499"/>
      <c r="E851" s="507"/>
      <c r="F851" s="507"/>
      <c r="G851" s="499"/>
      <c r="H851" s="499"/>
      <c r="I851" s="499"/>
      <c r="J851" s="499"/>
      <c r="K851" s="499"/>
      <c r="L851" s="499"/>
      <c r="M851" s="499"/>
      <c r="N851" s="499"/>
      <c r="O851" s="499"/>
      <c r="P851" s="499"/>
      <c r="Q851" s="499"/>
      <c r="R851" s="499"/>
      <c r="S851" s="499"/>
      <c r="T851" s="499"/>
      <c r="U851" s="499"/>
      <c r="V851" s="499"/>
      <c r="W851" s="499"/>
      <c r="X851" s="499"/>
      <c r="Y851" s="499"/>
      <c r="Z851" s="499"/>
    </row>
    <row r="852" ht="14.25" customHeight="1">
      <c r="A852" s="499"/>
      <c r="B852" s="503"/>
      <c r="C852" s="499"/>
      <c r="D852" s="499"/>
      <c r="E852" s="507"/>
      <c r="F852" s="507"/>
      <c r="G852" s="499"/>
      <c r="H852" s="499"/>
      <c r="I852" s="499"/>
      <c r="J852" s="499"/>
      <c r="K852" s="499"/>
      <c r="L852" s="499"/>
      <c r="M852" s="499"/>
      <c r="N852" s="499"/>
      <c r="O852" s="499"/>
      <c r="P852" s="499"/>
      <c r="Q852" s="499"/>
      <c r="R852" s="499"/>
      <c r="S852" s="499"/>
      <c r="T852" s="499"/>
      <c r="U852" s="499"/>
      <c r="V852" s="499"/>
      <c r="W852" s="499"/>
      <c r="X852" s="499"/>
      <c r="Y852" s="499"/>
      <c r="Z852" s="499"/>
    </row>
    <row r="853" ht="14.25" customHeight="1">
      <c r="A853" s="499"/>
      <c r="B853" s="503"/>
      <c r="C853" s="499"/>
      <c r="D853" s="499"/>
      <c r="E853" s="507"/>
      <c r="F853" s="507"/>
      <c r="G853" s="499"/>
      <c r="H853" s="499"/>
      <c r="I853" s="499"/>
      <c r="J853" s="499"/>
      <c r="K853" s="499"/>
      <c r="L853" s="499"/>
      <c r="M853" s="499"/>
      <c r="N853" s="499"/>
      <c r="O853" s="499"/>
      <c r="P853" s="499"/>
      <c r="Q853" s="499"/>
      <c r="R853" s="499"/>
      <c r="S853" s="499"/>
      <c r="T853" s="499"/>
      <c r="U853" s="499"/>
      <c r="V853" s="499"/>
      <c r="W853" s="499"/>
      <c r="X853" s="499"/>
      <c r="Y853" s="499"/>
      <c r="Z853" s="499"/>
    </row>
    <row r="854" ht="14.25" customHeight="1">
      <c r="A854" s="499"/>
      <c r="B854" s="503"/>
      <c r="C854" s="499"/>
      <c r="D854" s="499"/>
      <c r="E854" s="507"/>
      <c r="F854" s="507"/>
      <c r="G854" s="499"/>
      <c r="H854" s="499"/>
      <c r="I854" s="499"/>
      <c r="J854" s="499"/>
      <c r="K854" s="499"/>
      <c r="L854" s="499"/>
      <c r="M854" s="499"/>
      <c r="N854" s="499"/>
      <c r="O854" s="499"/>
      <c r="P854" s="499"/>
      <c r="Q854" s="499"/>
      <c r="R854" s="499"/>
      <c r="S854" s="499"/>
      <c r="T854" s="499"/>
      <c r="U854" s="499"/>
      <c r="V854" s="499"/>
      <c r="W854" s="499"/>
      <c r="X854" s="499"/>
      <c r="Y854" s="499"/>
      <c r="Z854" s="499"/>
    </row>
    <row r="855" ht="14.25" customHeight="1">
      <c r="A855" s="499"/>
      <c r="B855" s="503"/>
      <c r="C855" s="499"/>
      <c r="D855" s="499"/>
      <c r="E855" s="507"/>
      <c r="F855" s="507"/>
      <c r="G855" s="499"/>
      <c r="H855" s="499"/>
      <c r="I855" s="499"/>
      <c r="J855" s="499"/>
      <c r="K855" s="499"/>
      <c r="L855" s="499"/>
      <c r="M855" s="499"/>
      <c r="N855" s="499"/>
      <c r="O855" s="499"/>
      <c r="P855" s="499"/>
      <c r="Q855" s="499"/>
      <c r="R855" s="499"/>
      <c r="S855" s="499"/>
      <c r="T855" s="499"/>
      <c r="U855" s="499"/>
      <c r="V855" s="499"/>
      <c r="W855" s="499"/>
      <c r="X855" s="499"/>
      <c r="Y855" s="499"/>
      <c r="Z855" s="499"/>
    </row>
    <row r="856" ht="14.25" customHeight="1">
      <c r="A856" s="499"/>
      <c r="B856" s="503"/>
      <c r="C856" s="499"/>
      <c r="D856" s="499"/>
      <c r="E856" s="507"/>
      <c r="F856" s="507"/>
      <c r="G856" s="499"/>
      <c r="H856" s="499"/>
      <c r="I856" s="499"/>
      <c r="J856" s="499"/>
      <c r="K856" s="499"/>
      <c r="L856" s="499"/>
      <c r="M856" s="499"/>
      <c r="N856" s="499"/>
      <c r="O856" s="499"/>
      <c r="P856" s="499"/>
      <c r="Q856" s="499"/>
      <c r="R856" s="499"/>
      <c r="S856" s="499"/>
      <c r="T856" s="499"/>
      <c r="U856" s="499"/>
      <c r="V856" s="499"/>
      <c r="W856" s="499"/>
      <c r="X856" s="499"/>
      <c r="Y856" s="499"/>
      <c r="Z856" s="499"/>
    </row>
    <row r="857" ht="14.25" customHeight="1">
      <c r="A857" s="499"/>
      <c r="B857" s="503"/>
      <c r="C857" s="499"/>
      <c r="D857" s="499"/>
      <c r="E857" s="507"/>
      <c r="F857" s="507"/>
      <c r="G857" s="499"/>
      <c r="H857" s="499"/>
      <c r="I857" s="499"/>
      <c r="J857" s="499"/>
      <c r="K857" s="499"/>
      <c r="L857" s="499"/>
      <c r="M857" s="499"/>
      <c r="N857" s="499"/>
      <c r="O857" s="499"/>
      <c r="P857" s="499"/>
      <c r="Q857" s="499"/>
      <c r="R857" s="499"/>
      <c r="S857" s="499"/>
      <c r="T857" s="499"/>
      <c r="U857" s="499"/>
      <c r="V857" s="499"/>
      <c r="W857" s="499"/>
      <c r="X857" s="499"/>
      <c r="Y857" s="499"/>
      <c r="Z857" s="499"/>
    </row>
    <row r="858" ht="14.25" customHeight="1">
      <c r="A858" s="499"/>
      <c r="B858" s="503"/>
      <c r="C858" s="499"/>
      <c r="D858" s="499"/>
      <c r="E858" s="507"/>
      <c r="F858" s="507"/>
      <c r="G858" s="499"/>
      <c r="H858" s="499"/>
      <c r="I858" s="499"/>
      <c r="J858" s="499"/>
      <c r="K858" s="499"/>
      <c r="L858" s="499"/>
      <c r="M858" s="499"/>
      <c r="N858" s="499"/>
      <c r="O858" s="499"/>
      <c r="P858" s="499"/>
      <c r="Q858" s="499"/>
      <c r="R858" s="499"/>
      <c r="S858" s="499"/>
      <c r="T858" s="499"/>
      <c r="U858" s="499"/>
      <c r="V858" s="499"/>
      <c r="W858" s="499"/>
      <c r="X858" s="499"/>
      <c r="Y858" s="499"/>
      <c r="Z858" s="499"/>
    </row>
    <row r="859" ht="14.25" customHeight="1">
      <c r="A859" s="499"/>
      <c r="B859" s="503"/>
      <c r="C859" s="499"/>
      <c r="D859" s="499"/>
      <c r="E859" s="507"/>
      <c r="F859" s="507"/>
      <c r="G859" s="499"/>
      <c r="H859" s="499"/>
      <c r="I859" s="499"/>
      <c r="J859" s="499"/>
      <c r="K859" s="499"/>
      <c r="L859" s="499"/>
      <c r="M859" s="499"/>
      <c r="N859" s="499"/>
      <c r="O859" s="499"/>
      <c r="P859" s="499"/>
      <c r="Q859" s="499"/>
      <c r="R859" s="499"/>
      <c r="S859" s="499"/>
      <c r="T859" s="499"/>
      <c r="U859" s="499"/>
      <c r="V859" s="499"/>
      <c r="W859" s="499"/>
      <c r="X859" s="499"/>
      <c r="Y859" s="499"/>
      <c r="Z859" s="499"/>
    </row>
    <row r="860" ht="14.25" customHeight="1">
      <c r="A860" s="499"/>
      <c r="B860" s="503"/>
      <c r="C860" s="499"/>
      <c r="D860" s="499"/>
      <c r="E860" s="507"/>
      <c r="F860" s="507"/>
      <c r="G860" s="499"/>
      <c r="H860" s="499"/>
      <c r="I860" s="499"/>
      <c r="J860" s="499"/>
      <c r="K860" s="499"/>
      <c r="L860" s="499"/>
      <c r="M860" s="499"/>
      <c r="N860" s="499"/>
      <c r="O860" s="499"/>
      <c r="P860" s="499"/>
      <c r="Q860" s="499"/>
      <c r="R860" s="499"/>
      <c r="S860" s="499"/>
      <c r="T860" s="499"/>
      <c r="U860" s="499"/>
      <c r="V860" s="499"/>
      <c r="W860" s="499"/>
      <c r="X860" s="499"/>
      <c r="Y860" s="499"/>
      <c r="Z860" s="499"/>
    </row>
    <row r="861" ht="14.25" customHeight="1">
      <c r="A861" s="499"/>
      <c r="B861" s="503"/>
      <c r="C861" s="499"/>
      <c r="D861" s="499"/>
      <c r="E861" s="507"/>
      <c r="F861" s="507"/>
      <c r="G861" s="499"/>
      <c r="H861" s="499"/>
      <c r="I861" s="499"/>
      <c r="J861" s="499"/>
      <c r="K861" s="499"/>
      <c r="L861" s="499"/>
      <c r="M861" s="499"/>
      <c r="N861" s="499"/>
      <c r="O861" s="499"/>
      <c r="P861" s="499"/>
      <c r="Q861" s="499"/>
      <c r="R861" s="499"/>
      <c r="S861" s="499"/>
      <c r="T861" s="499"/>
      <c r="U861" s="499"/>
      <c r="V861" s="499"/>
      <c r="W861" s="499"/>
      <c r="X861" s="499"/>
      <c r="Y861" s="499"/>
      <c r="Z861" s="499"/>
    </row>
    <row r="862" ht="14.25" customHeight="1">
      <c r="A862" s="499"/>
      <c r="B862" s="503"/>
      <c r="C862" s="499"/>
      <c r="D862" s="499"/>
      <c r="E862" s="507"/>
      <c r="F862" s="507"/>
      <c r="G862" s="499"/>
      <c r="H862" s="499"/>
      <c r="I862" s="499"/>
      <c r="J862" s="499"/>
      <c r="K862" s="499"/>
      <c r="L862" s="499"/>
      <c r="M862" s="499"/>
      <c r="N862" s="499"/>
      <c r="O862" s="499"/>
      <c r="P862" s="499"/>
      <c r="Q862" s="499"/>
      <c r="R862" s="499"/>
      <c r="S862" s="499"/>
      <c r="T862" s="499"/>
      <c r="U862" s="499"/>
      <c r="V862" s="499"/>
      <c r="W862" s="499"/>
      <c r="X862" s="499"/>
      <c r="Y862" s="499"/>
      <c r="Z862" s="499"/>
    </row>
    <row r="863" ht="14.25" customHeight="1">
      <c r="A863" s="499"/>
      <c r="B863" s="503"/>
      <c r="C863" s="499"/>
      <c r="D863" s="499"/>
      <c r="E863" s="507"/>
      <c r="F863" s="507"/>
      <c r="G863" s="499"/>
      <c r="H863" s="499"/>
      <c r="I863" s="499"/>
      <c r="J863" s="499"/>
      <c r="K863" s="499"/>
      <c r="L863" s="499"/>
      <c r="M863" s="499"/>
      <c r="N863" s="499"/>
      <c r="O863" s="499"/>
      <c r="P863" s="499"/>
      <c r="Q863" s="499"/>
      <c r="R863" s="499"/>
      <c r="S863" s="499"/>
      <c r="T863" s="499"/>
      <c r="U863" s="499"/>
      <c r="V863" s="499"/>
      <c r="W863" s="499"/>
      <c r="X863" s="499"/>
      <c r="Y863" s="499"/>
      <c r="Z863" s="499"/>
    </row>
    <row r="864" ht="14.25" customHeight="1">
      <c r="A864" s="499"/>
      <c r="B864" s="503"/>
      <c r="C864" s="499"/>
      <c r="D864" s="499"/>
      <c r="E864" s="507"/>
      <c r="F864" s="507"/>
      <c r="G864" s="499"/>
      <c r="H864" s="499"/>
      <c r="I864" s="499"/>
      <c r="J864" s="499"/>
      <c r="K864" s="499"/>
      <c r="L864" s="499"/>
      <c r="M864" s="499"/>
      <c r="N864" s="499"/>
      <c r="O864" s="499"/>
      <c r="P864" s="499"/>
      <c r="Q864" s="499"/>
      <c r="R864" s="499"/>
      <c r="S864" s="499"/>
      <c r="T864" s="499"/>
      <c r="U864" s="499"/>
      <c r="V864" s="499"/>
      <c r="W864" s="499"/>
      <c r="X864" s="499"/>
      <c r="Y864" s="499"/>
      <c r="Z864" s="499"/>
    </row>
    <row r="865" ht="14.25" customHeight="1">
      <c r="A865" s="499"/>
      <c r="B865" s="503"/>
      <c r="C865" s="499"/>
      <c r="D865" s="499"/>
      <c r="E865" s="507"/>
      <c r="F865" s="507"/>
      <c r="G865" s="499"/>
      <c r="H865" s="499"/>
      <c r="I865" s="499"/>
      <c r="J865" s="499"/>
      <c r="K865" s="499"/>
      <c r="L865" s="499"/>
      <c r="M865" s="499"/>
      <c r="N865" s="499"/>
      <c r="O865" s="499"/>
      <c r="P865" s="499"/>
      <c r="Q865" s="499"/>
      <c r="R865" s="499"/>
      <c r="S865" s="499"/>
      <c r="T865" s="499"/>
      <c r="U865" s="499"/>
      <c r="V865" s="499"/>
      <c r="W865" s="499"/>
      <c r="X865" s="499"/>
      <c r="Y865" s="499"/>
      <c r="Z865" s="499"/>
    </row>
    <row r="866" ht="14.25" customHeight="1">
      <c r="A866" s="499"/>
      <c r="B866" s="503"/>
      <c r="C866" s="499"/>
      <c r="D866" s="499"/>
      <c r="E866" s="507"/>
      <c r="F866" s="507"/>
      <c r="G866" s="499"/>
      <c r="H866" s="499"/>
      <c r="I866" s="499"/>
      <c r="J866" s="499"/>
      <c r="K866" s="499"/>
      <c r="L866" s="499"/>
      <c r="M866" s="499"/>
      <c r="N866" s="499"/>
      <c r="O866" s="499"/>
      <c r="P866" s="499"/>
      <c r="Q866" s="499"/>
      <c r="R866" s="499"/>
      <c r="S866" s="499"/>
      <c r="T866" s="499"/>
      <c r="U866" s="499"/>
      <c r="V866" s="499"/>
      <c r="W866" s="499"/>
      <c r="X866" s="499"/>
      <c r="Y866" s="499"/>
      <c r="Z866" s="499"/>
    </row>
    <row r="867" ht="14.25" customHeight="1">
      <c r="A867" s="499"/>
      <c r="B867" s="503"/>
      <c r="C867" s="499"/>
      <c r="D867" s="499"/>
      <c r="E867" s="507"/>
      <c r="F867" s="507"/>
      <c r="G867" s="499"/>
      <c r="H867" s="499"/>
      <c r="I867" s="499"/>
      <c r="J867" s="499"/>
      <c r="K867" s="499"/>
      <c r="L867" s="499"/>
      <c r="M867" s="499"/>
      <c r="N867" s="499"/>
      <c r="O867" s="499"/>
      <c r="P867" s="499"/>
      <c r="Q867" s="499"/>
      <c r="R867" s="499"/>
      <c r="S867" s="499"/>
      <c r="T867" s="499"/>
      <c r="U867" s="499"/>
      <c r="V867" s="499"/>
      <c r="W867" s="499"/>
      <c r="X867" s="499"/>
      <c r="Y867" s="499"/>
      <c r="Z867" s="499"/>
    </row>
    <row r="868" ht="14.25" customHeight="1">
      <c r="A868" s="499"/>
      <c r="B868" s="503"/>
      <c r="C868" s="499"/>
      <c r="D868" s="499"/>
      <c r="E868" s="507"/>
      <c r="F868" s="507"/>
      <c r="G868" s="499"/>
      <c r="H868" s="499"/>
      <c r="I868" s="499"/>
      <c r="J868" s="499"/>
      <c r="K868" s="499"/>
      <c r="L868" s="499"/>
      <c r="M868" s="499"/>
      <c r="N868" s="499"/>
      <c r="O868" s="499"/>
      <c r="P868" s="499"/>
      <c r="Q868" s="499"/>
      <c r="R868" s="499"/>
      <c r="S868" s="499"/>
      <c r="T868" s="499"/>
      <c r="U868" s="499"/>
      <c r="V868" s="499"/>
      <c r="W868" s="499"/>
      <c r="X868" s="499"/>
      <c r="Y868" s="499"/>
      <c r="Z868" s="499"/>
    </row>
    <row r="869" ht="14.25" customHeight="1">
      <c r="A869" s="499"/>
      <c r="B869" s="503"/>
      <c r="C869" s="499"/>
      <c r="D869" s="499"/>
      <c r="E869" s="507"/>
      <c r="F869" s="507"/>
      <c r="G869" s="499"/>
      <c r="H869" s="499"/>
      <c r="I869" s="499"/>
      <c r="J869" s="499"/>
      <c r="K869" s="499"/>
      <c r="L869" s="499"/>
      <c r="M869" s="499"/>
      <c r="N869" s="499"/>
      <c r="O869" s="499"/>
      <c r="P869" s="499"/>
      <c r="Q869" s="499"/>
      <c r="R869" s="499"/>
      <c r="S869" s="499"/>
      <c r="T869" s="499"/>
      <c r="U869" s="499"/>
      <c r="V869" s="499"/>
      <c r="W869" s="499"/>
      <c r="X869" s="499"/>
      <c r="Y869" s="499"/>
      <c r="Z869" s="499"/>
    </row>
    <row r="870" ht="14.25" customHeight="1">
      <c r="A870" s="499"/>
      <c r="B870" s="503"/>
      <c r="C870" s="499"/>
      <c r="D870" s="499"/>
      <c r="E870" s="507"/>
      <c r="F870" s="507"/>
      <c r="G870" s="499"/>
      <c r="H870" s="499"/>
      <c r="I870" s="499"/>
      <c r="J870" s="499"/>
      <c r="K870" s="499"/>
      <c r="L870" s="499"/>
      <c r="M870" s="499"/>
      <c r="N870" s="499"/>
      <c r="O870" s="499"/>
      <c r="P870" s="499"/>
      <c r="Q870" s="499"/>
      <c r="R870" s="499"/>
      <c r="S870" s="499"/>
      <c r="T870" s="499"/>
      <c r="U870" s="499"/>
      <c r="V870" s="499"/>
      <c r="W870" s="499"/>
      <c r="X870" s="499"/>
      <c r="Y870" s="499"/>
      <c r="Z870" s="499"/>
    </row>
    <row r="871" ht="14.25" customHeight="1">
      <c r="A871" s="499"/>
      <c r="B871" s="503"/>
      <c r="C871" s="499"/>
      <c r="D871" s="499"/>
      <c r="E871" s="507"/>
      <c r="F871" s="507"/>
      <c r="G871" s="499"/>
      <c r="H871" s="499"/>
      <c r="I871" s="499"/>
      <c r="J871" s="499"/>
      <c r="K871" s="499"/>
      <c r="L871" s="499"/>
      <c r="M871" s="499"/>
      <c r="N871" s="499"/>
      <c r="O871" s="499"/>
      <c r="P871" s="499"/>
      <c r="Q871" s="499"/>
      <c r="R871" s="499"/>
      <c r="S871" s="499"/>
      <c r="T871" s="499"/>
      <c r="U871" s="499"/>
      <c r="V871" s="499"/>
      <c r="W871" s="499"/>
      <c r="X871" s="499"/>
      <c r="Y871" s="499"/>
      <c r="Z871" s="499"/>
    </row>
    <row r="872" ht="14.25" customHeight="1">
      <c r="A872" s="499"/>
      <c r="B872" s="503"/>
      <c r="C872" s="499"/>
      <c r="D872" s="499"/>
      <c r="E872" s="507"/>
      <c r="F872" s="507"/>
      <c r="G872" s="499"/>
      <c r="H872" s="499"/>
      <c r="I872" s="499"/>
      <c r="J872" s="499"/>
      <c r="K872" s="499"/>
      <c r="L872" s="499"/>
      <c r="M872" s="499"/>
      <c r="N872" s="499"/>
      <c r="O872" s="499"/>
      <c r="P872" s="499"/>
      <c r="Q872" s="499"/>
      <c r="R872" s="499"/>
      <c r="S872" s="499"/>
      <c r="T872" s="499"/>
      <c r="U872" s="499"/>
      <c r="V872" s="499"/>
      <c r="W872" s="499"/>
      <c r="X872" s="499"/>
      <c r="Y872" s="499"/>
      <c r="Z872" s="499"/>
    </row>
    <row r="873" ht="14.25" customHeight="1">
      <c r="A873" s="499"/>
      <c r="B873" s="503"/>
      <c r="C873" s="499"/>
      <c r="D873" s="499"/>
      <c r="E873" s="507"/>
      <c r="F873" s="507"/>
      <c r="G873" s="499"/>
      <c r="H873" s="499"/>
      <c r="I873" s="499"/>
      <c r="J873" s="499"/>
      <c r="K873" s="499"/>
      <c r="L873" s="499"/>
      <c r="M873" s="499"/>
      <c r="N873" s="499"/>
      <c r="O873" s="499"/>
      <c r="P873" s="499"/>
      <c r="Q873" s="499"/>
      <c r="R873" s="499"/>
      <c r="S873" s="499"/>
      <c r="T873" s="499"/>
      <c r="U873" s="499"/>
      <c r="V873" s="499"/>
      <c r="W873" s="499"/>
      <c r="X873" s="499"/>
      <c r="Y873" s="499"/>
      <c r="Z873" s="499"/>
    </row>
    <row r="874" ht="14.25" customHeight="1">
      <c r="A874" s="499"/>
      <c r="B874" s="503"/>
      <c r="C874" s="499"/>
      <c r="D874" s="499"/>
      <c r="E874" s="507"/>
      <c r="F874" s="507"/>
      <c r="G874" s="499"/>
      <c r="H874" s="499"/>
      <c r="I874" s="499"/>
      <c r="J874" s="499"/>
      <c r="K874" s="499"/>
      <c r="L874" s="499"/>
      <c r="M874" s="499"/>
      <c r="N874" s="499"/>
      <c r="O874" s="499"/>
      <c r="P874" s="499"/>
      <c r="Q874" s="499"/>
      <c r="R874" s="499"/>
      <c r="S874" s="499"/>
      <c r="T874" s="499"/>
      <c r="U874" s="499"/>
      <c r="V874" s="499"/>
      <c r="W874" s="499"/>
      <c r="X874" s="499"/>
      <c r="Y874" s="499"/>
      <c r="Z874" s="499"/>
    </row>
    <row r="875" ht="14.25" customHeight="1">
      <c r="A875" s="499"/>
      <c r="B875" s="503"/>
      <c r="C875" s="499"/>
      <c r="D875" s="499"/>
      <c r="E875" s="507"/>
      <c r="F875" s="507"/>
      <c r="G875" s="499"/>
      <c r="H875" s="499"/>
      <c r="I875" s="499"/>
      <c r="J875" s="499"/>
      <c r="K875" s="499"/>
      <c r="L875" s="499"/>
      <c r="M875" s="499"/>
      <c r="N875" s="499"/>
      <c r="O875" s="499"/>
      <c r="P875" s="499"/>
      <c r="Q875" s="499"/>
      <c r="R875" s="499"/>
      <c r="S875" s="499"/>
      <c r="T875" s="499"/>
      <c r="U875" s="499"/>
      <c r="V875" s="499"/>
      <c r="W875" s="499"/>
      <c r="X875" s="499"/>
      <c r="Y875" s="499"/>
      <c r="Z875" s="499"/>
    </row>
    <row r="876" ht="14.25" customHeight="1">
      <c r="A876" s="499"/>
      <c r="B876" s="503"/>
      <c r="C876" s="499"/>
      <c r="D876" s="499"/>
      <c r="E876" s="507"/>
      <c r="F876" s="507"/>
      <c r="G876" s="499"/>
      <c r="H876" s="499"/>
      <c r="I876" s="499"/>
      <c r="J876" s="499"/>
      <c r="K876" s="499"/>
      <c r="L876" s="499"/>
      <c r="M876" s="499"/>
      <c r="N876" s="499"/>
      <c r="O876" s="499"/>
      <c r="P876" s="499"/>
      <c r="Q876" s="499"/>
      <c r="R876" s="499"/>
      <c r="S876" s="499"/>
      <c r="T876" s="499"/>
      <c r="U876" s="499"/>
      <c r="V876" s="499"/>
      <c r="W876" s="499"/>
      <c r="X876" s="499"/>
      <c r="Y876" s="499"/>
      <c r="Z876" s="499"/>
    </row>
    <row r="877" ht="14.25" customHeight="1">
      <c r="A877" s="499"/>
      <c r="B877" s="503"/>
      <c r="C877" s="499"/>
      <c r="D877" s="499"/>
      <c r="E877" s="507"/>
      <c r="F877" s="507"/>
      <c r="G877" s="499"/>
      <c r="H877" s="499"/>
      <c r="I877" s="499"/>
      <c r="J877" s="499"/>
      <c r="K877" s="499"/>
      <c r="L877" s="499"/>
      <c r="M877" s="499"/>
      <c r="N877" s="499"/>
      <c r="O877" s="499"/>
      <c r="P877" s="499"/>
      <c r="Q877" s="499"/>
      <c r="R877" s="499"/>
      <c r="S877" s="499"/>
      <c r="T877" s="499"/>
      <c r="U877" s="499"/>
      <c r="V877" s="499"/>
      <c r="W877" s="499"/>
      <c r="X877" s="499"/>
      <c r="Y877" s="499"/>
      <c r="Z877" s="499"/>
    </row>
    <row r="878" ht="14.25" customHeight="1">
      <c r="A878" s="499"/>
      <c r="B878" s="503"/>
      <c r="C878" s="499"/>
      <c r="D878" s="499"/>
      <c r="E878" s="507"/>
      <c r="F878" s="507"/>
      <c r="G878" s="499"/>
      <c r="H878" s="499"/>
      <c r="I878" s="499"/>
      <c r="J878" s="499"/>
      <c r="K878" s="499"/>
      <c r="L878" s="499"/>
      <c r="M878" s="499"/>
      <c r="N878" s="499"/>
      <c r="O878" s="499"/>
      <c r="P878" s="499"/>
      <c r="Q878" s="499"/>
      <c r="R878" s="499"/>
      <c r="S878" s="499"/>
      <c r="T878" s="499"/>
      <c r="U878" s="499"/>
      <c r="V878" s="499"/>
      <c r="W878" s="499"/>
      <c r="X878" s="499"/>
      <c r="Y878" s="499"/>
      <c r="Z878" s="499"/>
    </row>
    <row r="879" ht="14.25" customHeight="1">
      <c r="A879" s="499"/>
      <c r="B879" s="503"/>
      <c r="C879" s="499"/>
      <c r="D879" s="499"/>
      <c r="E879" s="507"/>
      <c r="F879" s="507"/>
      <c r="G879" s="499"/>
      <c r="H879" s="499"/>
      <c r="I879" s="499"/>
      <c r="J879" s="499"/>
      <c r="K879" s="499"/>
      <c r="L879" s="499"/>
      <c r="M879" s="499"/>
      <c r="N879" s="499"/>
      <c r="O879" s="499"/>
      <c r="P879" s="499"/>
      <c r="Q879" s="499"/>
      <c r="R879" s="499"/>
      <c r="S879" s="499"/>
      <c r="T879" s="499"/>
      <c r="U879" s="499"/>
      <c r="V879" s="499"/>
      <c r="W879" s="499"/>
      <c r="X879" s="499"/>
      <c r="Y879" s="499"/>
      <c r="Z879" s="499"/>
    </row>
    <row r="880" ht="14.25" customHeight="1">
      <c r="A880" s="499"/>
      <c r="B880" s="503"/>
      <c r="C880" s="499"/>
      <c r="D880" s="499"/>
      <c r="E880" s="507"/>
      <c r="F880" s="507"/>
      <c r="G880" s="499"/>
      <c r="H880" s="499"/>
      <c r="I880" s="499"/>
      <c r="J880" s="499"/>
      <c r="K880" s="499"/>
      <c r="L880" s="499"/>
      <c r="M880" s="499"/>
      <c r="N880" s="499"/>
      <c r="O880" s="499"/>
      <c r="P880" s="499"/>
      <c r="Q880" s="499"/>
      <c r="R880" s="499"/>
      <c r="S880" s="499"/>
      <c r="T880" s="499"/>
      <c r="U880" s="499"/>
      <c r="V880" s="499"/>
      <c r="W880" s="499"/>
      <c r="X880" s="499"/>
      <c r="Y880" s="499"/>
      <c r="Z880" s="499"/>
    </row>
    <row r="881" ht="14.25" customHeight="1">
      <c r="A881" s="499"/>
      <c r="B881" s="503"/>
      <c r="C881" s="499"/>
      <c r="D881" s="499"/>
      <c r="E881" s="507"/>
      <c r="F881" s="507"/>
      <c r="G881" s="499"/>
      <c r="H881" s="499"/>
      <c r="I881" s="499"/>
      <c r="J881" s="499"/>
      <c r="K881" s="499"/>
      <c r="L881" s="499"/>
      <c r="M881" s="499"/>
      <c r="N881" s="499"/>
      <c r="O881" s="499"/>
      <c r="P881" s="499"/>
      <c r="Q881" s="499"/>
      <c r="R881" s="499"/>
      <c r="S881" s="499"/>
      <c r="T881" s="499"/>
      <c r="U881" s="499"/>
      <c r="V881" s="499"/>
      <c r="W881" s="499"/>
      <c r="X881" s="499"/>
      <c r="Y881" s="499"/>
      <c r="Z881" s="499"/>
    </row>
    <row r="882" ht="14.25" customHeight="1">
      <c r="A882" s="499"/>
      <c r="B882" s="503"/>
      <c r="C882" s="499"/>
      <c r="D882" s="499"/>
      <c r="E882" s="507"/>
      <c r="F882" s="507"/>
      <c r="G882" s="499"/>
      <c r="H882" s="499"/>
      <c r="I882" s="499"/>
      <c r="J882" s="499"/>
      <c r="K882" s="499"/>
      <c r="L882" s="499"/>
      <c r="M882" s="499"/>
      <c r="N882" s="499"/>
      <c r="O882" s="499"/>
      <c r="P882" s="499"/>
      <c r="Q882" s="499"/>
      <c r="R882" s="499"/>
      <c r="S882" s="499"/>
      <c r="T882" s="499"/>
      <c r="U882" s="499"/>
      <c r="V882" s="499"/>
      <c r="W882" s="499"/>
      <c r="X882" s="499"/>
      <c r="Y882" s="499"/>
      <c r="Z882" s="499"/>
    </row>
    <row r="883" ht="14.25" customHeight="1">
      <c r="A883" s="499"/>
      <c r="B883" s="503"/>
      <c r="C883" s="499"/>
      <c r="D883" s="499"/>
      <c r="E883" s="507"/>
      <c r="F883" s="507"/>
      <c r="G883" s="499"/>
      <c r="H883" s="499"/>
      <c r="I883" s="499"/>
      <c r="J883" s="499"/>
      <c r="K883" s="499"/>
      <c r="L883" s="499"/>
      <c r="M883" s="499"/>
      <c r="N883" s="499"/>
      <c r="O883" s="499"/>
      <c r="P883" s="499"/>
      <c r="Q883" s="499"/>
      <c r="R883" s="499"/>
      <c r="S883" s="499"/>
      <c r="T883" s="499"/>
      <c r="U883" s="499"/>
      <c r="V883" s="499"/>
      <c r="W883" s="499"/>
      <c r="X883" s="499"/>
      <c r="Y883" s="499"/>
      <c r="Z883" s="499"/>
    </row>
    <row r="884" ht="14.25" customHeight="1">
      <c r="A884" s="499"/>
      <c r="B884" s="503"/>
      <c r="C884" s="499"/>
      <c r="D884" s="499"/>
      <c r="E884" s="507"/>
      <c r="F884" s="507"/>
      <c r="G884" s="499"/>
      <c r="H884" s="499"/>
      <c r="I884" s="499"/>
      <c r="J884" s="499"/>
      <c r="K884" s="499"/>
      <c r="L884" s="499"/>
      <c r="M884" s="499"/>
      <c r="N884" s="499"/>
      <c r="O884" s="499"/>
      <c r="P884" s="499"/>
      <c r="Q884" s="499"/>
      <c r="R884" s="499"/>
      <c r="S884" s="499"/>
      <c r="T884" s="499"/>
      <c r="U884" s="499"/>
      <c r="V884" s="499"/>
      <c r="W884" s="499"/>
      <c r="X884" s="499"/>
      <c r="Y884" s="499"/>
      <c r="Z884" s="499"/>
    </row>
    <row r="885" ht="14.25" customHeight="1">
      <c r="A885" s="499"/>
      <c r="B885" s="503"/>
      <c r="C885" s="499"/>
      <c r="D885" s="499"/>
      <c r="E885" s="507"/>
      <c r="F885" s="507"/>
      <c r="G885" s="499"/>
      <c r="H885" s="499"/>
      <c r="I885" s="499"/>
      <c r="J885" s="499"/>
      <c r="K885" s="499"/>
      <c r="L885" s="499"/>
      <c r="M885" s="499"/>
      <c r="N885" s="499"/>
      <c r="O885" s="499"/>
      <c r="P885" s="499"/>
      <c r="Q885" s="499"/>
      <c r="R885" s="499"/>
      <c r="S885" s="499"/>
      <c r="T885" s="499"/>
      <c r="U885" s="499"/>
      <c r="V885" s="499"/>
      <c r="W885" s="499"/>
      <c r="X885" s="499"/>
      <c r="Y885" s="499"/>
      <c r="Z885" s="499"/>
    </row>
    <row r="886" ht="14.25" customHeight="1">
      <c r="A886" s="499"/>
      <c r="B886" s="503"/>
      <c r="C886" s="499"/>
      <c r="D886" s="499"/>
      <c r="E886" s="507"/>
      <c r="F886" s="507"/>
      <c r="G886" s="499"/>
      <c r="H886" s="499"/>
      <c r="I886" s="499"/>
      <c r="J886" s="499"/>
      <c r="K886" s="499"/>
      <c r="L886" s="499"/>
      <c r="M886" s="499"/>
      <c r="N886" s="499"/>
      <c r="O886" s="499"/>
      <c r="P886" s="499"/>
      <c r="Q886" s="499"/>
      <c r="R886" s="499"/>
      <c r="S886" s="499"/>
      <c r="T886" s="499"/>
      <c r="U886" s="499"/>
      <c r="V886" s="499"/>
      <c r="W886" s="499"/>
      <c r="X886" s="499"/>
      <c r="Y886" s="499"/>
      <c r="Z886" s="499"/>
    </row>
    <row r="887" ht="14.25" customHeight="1">
      <c r="A887" s="499"/>
      <c r="B887" s="503"/>
      <c r="C887" s="499"/>
      <c r="D887" s="499"/>
      <c r="E887" s="507"/>
      <c r="F887" s="507"/>
      <c r="G887" s="499"/>
      <c r="H887" s="499"/>
      <c r="I887" s="499"/>
      <c r="J887" s="499"/>
      <c r="K887" s="499"/>
      <c r="L887" s="499"/>
      <c r="M887" s="499"/>
      <c r="N887" s="499"/>
      <c r="O887" s="499"/>
      <c r="P887" s="499"/>
      <c r="Q887" s="499"/>
      <c r="R887" s="499"/>
      <c r="S887" s="499"/>
      <c r="T887" s="499"/>
      <c r="U887" s="499"/>
      <c r="V887" s="499"/>
      <c r="W887" s="499"/>
      <c r="X887" s="499"/>
      <c r="Y887" s="499"/>
      <c r="Z887" s="499"/>
    </row>
    <row r="888" ht="14.25" customHeight="1">
      <c r="A888" s="499"/>
      <c r="B888" s="503"/>
      <c r="C888" s="499"/>
      <c r="D888" s="499"/>
      <c r="E888" s="507"/>
      <c r="F888" s="507"/>
      <c r="G888" s="499"/>
      <c r="H888" s="499"/>
      <c r="I888" s="499"/>
      <c r="J888" s="499"/>
      <c r="K888" s="499"/>
      <c r="L888" s="499"/>
      <c r="M888" s="499"/>
      <c r="N888" s="499"/>
      <c r="O888" s="499"/>
      <c r="P888" s="499"/>
      <c r="Q888" s="499"/>
      <c r="R888" s="499"/>
      <c r="S888" s="499"/>
      <c r="T888" s="499"/>
      <c r="U888" s="499"/>
      <c r="V888" s="499"/>
      <c r="W888" s="499"/>
      <c r="X888" s="499"/>
      <c r="Y888" s="499"/>
      <c r="Z888" s="499"/>
    </row>
    <row r="889" ht="14.25" customHeight="1">
      <c r="A889" s="499"/>
      <c r="B889" s="503"/>
      <c r="C889" s="499"/>
      <c r="D889" s="499"/>
      <c r="E889" s="507"/>
      <c r="F889" s="507"/>
      <c r="G889" s="499"/>
      <c r="H889" s="499"/>
      <c r="I889" s="499"/>
      <c r="J889" s="499"/>
      <c r="K889" s="499"/>
      <c r="L889" s="499"/>
      <c r="M889" s="499"/>
      <c r="N889" s="499"/>
      <c r="O889" s="499"/>
      <c r="P889" s="499"/>
      <c r="Q889" s="499"/>
      <c r="R889" s="499"/>
      <c r="S889" s="499"/>
      <c r="T889" s="499"/>
      <c r="U889" s="499"/>
      <c r="V889" s="499"/>
      <c r="W889" s="499"/>
      <c r="X889" s="499"/>
      <c r="Y889" s="499"/>
      <c r="Z889" s="499"/>
    </row>
    <row r="890" ht="14.25" customHeight="1">
      <c r="A890" s="499"/>
      <c r="B890" s="503"/>
      <c r="C890" s="499"/>
      <c r="D890" s="499"/>
      <c r="E890" s="507"/>
      <c r="F890" s="507"/>
      <c r="G890" s="499"/>
      <c r="H890" s="499"/>
      <c r="I890" s="499"/>
      <c r="J890" s="499"/>
      <c r="K890" s="499"/>
      <c r="L890" s="499"/>
      <c r="M890" s="499"/>
      <c r="N890" s="499"/>
      <c r="O890" s="499"/>
      <c r="P890" s="499"/>
      <c r="Q890" s="499"/>
      <c r="R890" s="499"/>
      <c r="S890" s="499"/>
      <c r="T890" s="499"/>
      <c r="U890" s="499"/>
      <c r="V890" s="499"/>
      <c r="W890" s="499"/>
      <c r="X890" s="499"/>
      <c r="Y890" s="499"/>
      <c r="Z890" s="499"/>
    </row>
    <row r="891" ht="14.25" customHeight="1">
      <c r="A891" s="499"/>
      <c r="B891" s="503"/>
      <c r="C891" s="499"/>
      <c r="D891" s="499"/>
      <c r="E891" s="507"/>
      <c r="F891" s="507"/>
      <c r="G891" s="499"/>
      <c r="H891" s="499"/>
      <c r="I891" s="499"/>
      <c r="J891" s="499"/>
      <c r="K891" s="499"/>
      <c r="L891" s="499"/>
      <c r="M891" s="499"/>
      <c r="N891" s="499"/>
      <c r="O891" s="499"/>
      <c r="P891" s="499"/>
      <c r="Q891" s="499"/>
      <c r="R891" s="499"/>
      <c r="S891" s="499"/>
      <c r="T891" s="499"/>
      <c r="U891" s="499"/>
      <c r="V891" s="499"/>
      <c r="W891" s="499"/>
      <c r="X891" s="499"/>
      <c r="Y891" s="499"/>
      <c r="Z891" s="499"/>
    </row>
    <row r="892" ht="14.25" customHeight="1">
      <c r="A892" s="499"/>
      <c r="B892" s="503"/>
      <c r="C892" s="499"/>
      <c r="D892" s="499"/>
      <c r="E892" s="507"/>
      <c r="F892" s="507"/>
      <c r="G892" s="499"/>
      <c r="H892" s="499"/>
      <c r="I892" s="499"/>
      <c r="J892" s="499"/>
      <c r="K892" s="499"/>
      <c r="L892" s="499"/>
      <c r="M892" s="499"/>
      <c r="N892" s="499"/>
      <c r="O892" s="499"/>
      <c r="P892" s="499"/>
      <c r="Q892" s="499"/>
      <c r="R892" s="499"/>
      <c r="S892" s="499"/>
      <c r="T892" s="499"/>
      <c r="U892" s="499"/>
      <c r="V892" s="499"/>
      <c r="W892" s="499"/>
      <c r="X892" s="499"/>
      <c r="Y892" s="499"/>
      <c r="Z892" s="499"/>
    </row>
    <row r="893" ht="14.25" customHeight="1">
      <c r="A893" s="499"/>
      <c r="B893" s="503"/>
      <c r="C893" s="499"/>
      <c r="D893" s="499"/>
      <c r="E893" s="507"/>
      <c r="F893" s="507"/>
      <c r="G893" s="499"/>
      <c r="H893" s="499"/>
      <c r="I893" s="499"/>
      <c r="J893" s="499"/>
      <c r="K893" s="499"/>
      <c r="L893" s="499"/>
      <c r="M893" s="499"/>
      <c r="N893" s="499"/>
      <c r="O893" s="499"/>
      <c r="P893" s="499"/>
      <c r="Q893" s="499"/>
      <c r="R893" s="499"/>
      <c r="S893" s="499"/>
      <c r="T893" s="499"/>
      <c r="U893" s="499"/>
      <c r="V893" s="499"/>
      <c r="W893" s="499"/>
      <c r="X893" s="499"/>
      <c r="Y893" s="499"/>
      <c r="Z893" s="499"/>
    </row>
    <row r="894" ht="14.25" customHeight="1">
      <c r="A894" s="499"/>
      <c r="B894" s="503"/>
      <c r="C894" s="499"/>
      <c r="D894" s="499"/>
      <c r="E894" s="507"/>
      <c r="F894" s="507"/>
      <c r="G894" s="499"/>
      <c r="H894" s="499"/>
      <c r="I894" s="499"/>
      <c r="J894" s="499"/>
      <c r="K894" s="499"/>
      <c r="L894" s="499"/>
      <c r="M894" s="499"/>
      <c r="N894" s="499"/>
      <c r="O894" s="499"/>
      <c r="P894" s="499"/>
      <c r="Q894" s="499"/>
      <c r="R894" s="499"/>
      <c r="S894" s="499"/>
      <c r="T894" s="499"/>
      <c r="U894" s="499"/>
      <c r="V894" s="499"/>
      <c r="W894" s="499"/>
      <c r="X894" s="499"/>
      <c r="Y894" s="499"/>
      <c r="Z894" s="499"/>
    </row>
    <row r="895" ht="14.25" customHeight="1">
      <c r="A895" s="499"/>
      <c r="B895" s="503"/>
      <c r="C895" s="499"/>
      <c r="D895" s="499"/>
      <c r="E895" s="507"/>
      <c r="F895" s="507"/>
      <c r="G895" s="499"/>
      <c r="H895" s="499"/>
      <c r="I895" s="499"/>
      <c r="J895" s="499"/>
      <c r="K895" s="499"/>
      <c r="L895" s="499"/>
      <c r="M895" s="499"/>
      <c r="N895" s="499"/>
      <c r="O895" s="499"/>
      <c r="P895" s="499"/>
      <c r="Q895" s="499"/>
      <c r="R895" s="499"/>
      <c r="S895" s="499"/>
      <c r="T895" s="499"/>
      <c r="U895" s="499"/>
      <c r="V895" s="499"/>
      <c r="W895" s="499"/>
      <c r="X895" s="499"/>
      <c r="Y895" s="499"/>
      <c r="Z895" s="499"/>
    </row>
    <row r="896" ht="14.25" customHeight="1">
      <c r="A896" s="499"/>
      <c r="B896" s="503"/>
      <c r="C896" s="499"/>
      <c r="D896" s="499"/>
      <c r="E896" s="507"/>
      <c r="F896" s="507"/>
      <c r="G896" s="499"/>
      <c r="H896" s="499"/>
      <c r="I896" s="499"/>
      <c r="J896" s="499"/>
      <c r="K896" s="499"/>
      <c r="L896" s="499"/>
      <c r="M896" s="499"/>
      <c r="N896" s="499"/>
      <c r="O896" s="499"/>
      <c r="P896" s="499"/>
      <c r="Q896" s="499"/>
      <c r="R896" s="499"/>
      <c r="S896" s="499"/>
      <c r="T896" s="499"/>
      <c r="U896" s="499"/>
      <c r="V896" s="499"/>
      <c r="W896" s="499"/>
      <c r="X896" s="499"/>
      <c r="Y896" s="499"/>
      <c r="Z896" s="499"/>
    </row>
    <row r="897" ht="14.25" customHeight="1">
      <c r="A897" s="499"/>
      <c r="B897" s="503"/>
      <c r="C897" s="499"/>
      <c r="D897" s="499"/>
      <c r="E897" s="507"/>
      <c r="F897" s="507"/>
      <c r="G897" s="499"/>
      <c r="H897" s="499"/>
      <c r="I897" s="499"/>
      <c r="J897" s="499"/>
      <c r="K897" s="499"/>
      <c r="L897" s="499"/>
      <c r="M897" s="499"/>
      <c r="N897" s="499"/>
      <c r="O897" s="499"/>
      <c r="P897" s="499"/>
      <c r="Q897" s="499"/>
      <c r="R897" s="499"/>
      <c r="S897" s="499"/>
      <c r="T897" s="499"/>
      <c r="U897" s="499"/>
      <c r="V897" s="499"/>
      <c r="W897" s="499"/>
      <c r="X897" s="499"/>
      <c r="Y897" s="499"/>
      <c r="Z897" s="499"/>
    </row>
    <row r="898" ht="14.25" customHeight="1">
      <c r="A898" s="499"/>
      <c r="B898" s="503"/>
      <c r="C898" s="499"/>
      <c r="D898" s="499"/>
      <c r="E898" s="507"/>
      <c r="F898" s="507"/>
      <c r="G898" s="499"/>
      <c r="H898" s="499"/>
      <c r="I898" s="499"/>
      <c r="J898" s="499"/>
      <c r="K898" s="499"/>
      <c r="L898" s="499"/>
      <c r="M898" s="499"/>
      <c r="N898" s="499"/>
      <c r="O898" s="499"/>
      <c r="P898" s="499"/>
      <c r="Q898" s="499"/>
      <c r="R898" s="499"/>
      <c r="S898" s="499"/>
      <c r="T898" s="499"/>
      <c r="U898" s="499"/>
      <c r="V898" s="499"/>
      <c r="W898" s="499"/>
      <c r="X898" s="499"/>
      <c r="Y898" s="499"/>
      <c r="Z898" s="499"/>
    </row>
    <row r="899" ht="14.25" customHeight="1">
      <c r="A899" s="499"/>
      <c r="B899" s="503"/>
      <c r="C899" s="499"/>
      <c r="D899" s="499"/>
      <c r="E899" s="507"/>
      <c r="F899" s="507"/>
      <c r="G899" s="499"/>
      <c r="H899" s="499"/>
      <c r="I899" s="499"/>
      <c r="J899" s="499"/>
      <c r="K899" s="499"/>
      <c r="L899" s="499"/>
      <c r="M899" s="499"/>
      <c r="N899" s="499"/>
      <c r="O899" s="499"/>
      <c r="P899" s="499"/>
      <c r="Q899" s="499"/>
      <c r="R899" s="499"/>
      <c r="S899" s="499"/>
      <c r="T899" s="499"/>
      <c r="U899" s="499"/>
      <c r="V899" s="499"/>
      <c r="W899" s="499"/>
      <c r="X899" s="499"/>
      <c r="Y899" s="499"/>
      <c r="Z899" s="499"/>
    </row>
    <row r="900" ht="14.25" customHeight="1">
      <c r="A900" s="499"/>
      <c r="B900" s="503"/>
      <c r="C900" s="499"/>
      <c r="D900" s="499"/>
      <c r="E900" s="507"/>
      <c r="F900" s="507"/>
      <c r="G900" s="499"/>
      <c r="H900" s="499"/>
      <c r="I900" s="499"/>
      <c r="J900" s="499"/>
      <c r="K900" s="499"/>
      <c r="L900" s="499"/>
      <c r="M900" s="499"/>
      <c r="N900" s="499"/>
      <c r="O900" s="499"/>
      <c r="P900" s="499"/>
      <c r="Q900" s="499"/>
      <c r="R900" s="499"/>
      <c r="S900" s="499"/>
      <c r="T900" s="499"/>
      <c r="U900" s="499"/>
      <c r="V900" s="499"/>
      <c r="W900" s="499"/>
      <c r="X900" s="499"/>
      <c r="Y900" s="499"/>
      <c r="Z900" s="499"/>
    </row>
    <row r="901" ht="14.25" customHeight="1">
      <c r="A901" s="499"/>
      <c r="B901" s="503"/>
      <c r="C901" s="499"/>
      <c r="D901" s="499"/>
      <c r="E901" s="507"/>
      <c r="F901" s="507"/>
      <c r="G901" s="499"/>
      <c r="H901" s="499"/>
      <c r="I901" s="499"/>
      <c r="J901" s="499"/>
      <c r="K901" s="499"/>
      <c r="L901" s="499"/>
      <c r="M901" s="499"/>
      <c r="N901" s="499"/>
      <c r="O901" s="499"/>
      <c r="P901" s="499"/>
      <c r="Q901" s="499"/>
      <c r="R901" s="499"/>
      <c r="S901" s="499"/>
      <c r="T901" s="499"/>
      <c r="U901" s="499"/>
      <c r="V901" s="499"/>
      <c r="W901" s="499"/>
      <c r="X901" s="499"/>
      <c r="Y901" s="499"/>
      <c r="Z901" s="499"/>
    </row>
    <row r="902" ht="14.25" customHeight="1">
      <c r="A902" s="499"/>
      <c r="B902" s="503"/>
      <c r="C902" s="499"/>
      <c r="D902" s="499"/>
      <c r="E902" s="507"/>
      <c r="F902" s="507"/>
      <c r="G902" s="499"/>
      <c r="H902" s="499"/>
      <c r="I902" s="499"/>
      <c r="J902" s="499"/>
      <c r="K902" s="499"/>
      <c r="L902" s="499"/>
      <c r="M902" s="499"/>
      <c r="N902" s="499"/>
      <c r="O902" s="499"/>
      <c r="P902" s="499"/>
      <c r="Q902" s="499"/>
      <c r="R902" s="499"/>
      <c r="S902" s="499"/>
      <c r="T902" s="499"/>
      <c r="U902" s="499"/>
      <c r="V902" s="499"/>
      <c r="W902" s="499"/>
      <c r="X902" s="499"/>
      <c r="Y902" s="499"/>
      <c r="Z902" s="499"/>
    </row>
    <row r="903" ht="14.25" customHeight="1">
      <c r="A903" s="499"/>
      <c r="B903" s="503"/>
      <c r="C903" s="499"/>
      <c r="D903" s="499"/>
      <c r="E903" s="507"/>
      <c r="F903" s="507"/>
      <c r="G903" s="499"/>
      <c r="H903" s="499"/>
      <c r="I903" s="499"/>
      <c r="J903" s="499"/>
      <c r="K903" s="499"/>
      <c r="L903" s="499"/>
      <c r="M903" s="499"/>
      <c r="N903" s="499"/>
      <c r="O903" s="499"/>
      <c r="P903" s="499"/>
      <c r="Q903" s="499"/>
      <c r="R903" s="499"/>
      <c r="S903" s="499"/>
      <c r="T903" s="499"/>
      <c r="U903" s="499"/>
      <c r="V903" s="499"/>
      <c r="W903" s="499"/>
      <c r="X903" s="499"/>
      <c r="Y903" s="499"/>
      <c r="Z903" s="499"/>
    </row>
    <row r="904" ht="14.25" customHeight="1">
      <c r="A904" s="499"/>
      <c r="B904" s="503"/>
      <c r="C904" s="499"/>
      <c r="D904" s="499"/>
      <c r="E904" s="507"/>
      <c r="F904" s="507"/>
      <c r="G904" s="499"/>
      <c r="H904" s="499"/>
      <c r="I904" s="499"/>
      <c r="J904" s="499"/>
      <c r="K904" s="499"/>
      <c r="L904" s="499"/>
      <c r="M904" s="499"/>
      <c r="N904" s="499"/>
      <c r="O904" s="499"/>
      <c r="P904" s="499"/>
      <c r="Q904" s="499"/>
      <c r="R904" s="499"/>
      <c r="S904" s="499"/>
      <c r="T904" s="499"/>
      <c r="U904" s="499"/>
      <c r="V904" s="499"/>
      <c r="W904" s="499"/>
      <c r="X904" s="499"/>
      <c r="Y904" s="499"/>
      <c r="Z904" s="499"/>
    </row>
    <row r="905" ht="14.25" customHeight="1">
      <c r="A905" s="499"/>
      <c r="B905" s="503"/>
      <c r="C905" s="499"/>
      <c r="D905" s="499"/>
      <c r="E905" s="507"/>
      <c r="F905" s="507"/>
      <c r="G905" s="499"/>
      <c r="H905" s="499"/>
      <c r="I905" s="499"/>
      <c r="J905" s="499"/>
      <c r="K905" s="499"/>
      <c r="L905" s="499"/>
      <c r="M905" s="499"/>
      <c r="N905" s="499"/>
      <c r="O905" s="499"/>
      <c r="P905" s="499"/>
      <c r="Q905" s="499"/>
      <c r="R905" s="499"/>
      <c r="S905" s="499"/>
      <c r="T905" s="499"/>
      <c r="U905" s="499"/>
      <c r="V905" s="499"/>
      <c r="W905" s="499"/>
      <c r="X905" s="499"/>
      <c r="Y905" s="499"/>
      <c r="Z905" s="499"/>
    </row>
    <row r="906" ht="14.25" customHeight="1">
      <c r="A906" s="499"/>
      <c r="B906" s="503"/>
      <c r="C906" s="499"/>
      <c r="D906" s="499"/>
      <c r="E906" s="507"/>
      <c r="F906" s="507"/>
      <c r="G906" s="499"/>
      <c r="H906" s="499"/>
      <c r="I906" s="499"/>
      <c r="J906" s="499"/>
      <c r="K906" s="499"/>
      <c r="L906" s="499"/>
      <c r="M906" s="499"/>
      <c r="N906" s="499"/>
      <c r="O906" s="499"/>
      <c r="P906" s="499"/>
      <c r="Q906" s="499"/>
      <c r="R906" s="499"/>
      <c r="S906" s="499"/>
      <c r="T906" s="499"/>
      <c r="U906" s="499"/>
      <c r="V906" s="499"/>
      <c r="W906" s="499"/>
      <c r="X906" s="499"/>
      <c r="Y906" s="499"/>
      <c r="Z906" s="499"/>
    </row>
    <row r="907" ht="14.25" customHeight="1">
      <c r="A907" s="499"/>
      <c r="B907" s="503"/>
      <c r="C907" s="499"/>
      <c r="D907" s="499"/>
      <c r="E907" s="507"/>
      <c r="F907" s="507"/>
      <c r="G907" s="499"/>
      <c r="H907" s="499"/>
      <c r="I907" s="499"/>
      <c r="J907" s="499"/>
      <c r="K907" s="499"/>
      <c r="L907" s="499"/>
      <c r="M907" s="499"/>
      <c r="N907" s="499"/>
      <c r="O907" s="499"/>
      <c r="P907" s="499"/>
      <c r="Q907" s="499"/>
      <c r="R907" s="499"/>
      <c r="S907" s="499"/>
      <c r="T907" s="499"/>
      <c r="U907" s="499"/>
      <c r="V907" s="499"/>
      <c r="W907" s="499"/>
      <c r="X907" s="499"/>
      <c r="Y907" s="499"/>
      <c r="Z907" s="499"/>
    </row>
    <row r="908" ht="14.25" customHeight="1">
      <c r="A908" s="499"/>
      <c r="B908" s="503"/>
      <c r="C908" s="499"/>
      <c r="D908" s="499"/>
      <c r="E908" s="507"/>
      <c r="F908" s="507"/>
      <c r="G908" s="499"/>
      <c r="H908" s="499"/>
      <c r="I908" s="499"/>
      <c r="J908" s="499"/>
      <c r="K908" s="499"/>
      <c r="L908" s="499"/>
      <c r="M908" s="499"/>
      <c r="N908" s="499"/>
      <c r="O908" s="499"/>
      <c r="P908" s="499"/>
      <c r="Q908" s="499"/>
      <c r="R908" s="499"/>
      <c r="S908" s="499"/>
      <c r="T908" s="499"/>
      <c r="U908" s="499"/>
      <c r="V908" s="499"/>
      <c r="W908" s="499"/>
      <c r="X908" s="499"/>
      <c r="Y908" s="499"/>
      <c r="Z908" s="499"/>
    </row>
    <row r="909" ht="14.25" customHeight="1">
      <c r="A909" s="499"/>
      <c r="B909" s="503"/>
      <c r="C909" s="499"/>
      <c r="D909" s="499"/>
      <c r="E909" s="507"/>
      <c r="F909" s="507"/>
      <c r="G909" s="499"/>
      <c r="H909" s="499"/>
      <c r="I909" s="499"/>
      <c r="J909" s="499"/>
      <c r="K909" s="499"/>
      <c r="L909" s="499"/>
      <c r="M909" s="499"/>
      <c r="N909" s="499"/>
      <c r="O909" s="499"/>
      <c r="P909" s="499"/>
      <c r="Q909" s="499"/>
      <c r="R909" s="499"/>
      <c r="S909" s="499"/>
      <c r="T909" s="499"/>
      <c r="U909" s="499"/>
      <c r="V909" s="499"/>
      <c r="W909" s="499"/>
      <c r="X909" s="499"/>
      <c r="Y909" s="499"/>
      <c r="Z909" s="499"/>
    </row>
    <row r="910" ht="14.25" customHeight="1">
      <c r="A910" s="499"/>
      <c r="B910" s="503"/>
      <c r="C910" s="499"/>
      <c r="D910" s="499"/>
      <c r="E910" s="507"/>
      <c r="F910" s="507"/>
      <c r="G910" s="499"/>
      <c r="H910" s="499"/>
      <c r="I910" s="499"/>
      <c r="J910" s="499"/>
      <c r="K910" s="499"/>
      <c r="L910" s="499"/>
      <c r="M910" s="499"/>
      <c r="N910" s="499"/>
      <c r="O910" s="499"/>
      <c r="P910" s="499"/>
      <c r="Q910" s="499"/>
      <c r="R910" s="499"/>
      <c r="S910" s="499"/>
      <c r="T910" s="499"/>
      <c r="U910" s="499"/>
      <c r="V910" s="499"/>
      <c r="W910" s="499"/>
      <c r="X910" s="499"/>
      <c r="Y910" s="499"/>
      <c r="Z910" s="499"/>
    </row>
    <row r="911" ht="14.25" customHeight="1">
      <c r="A911" s="499"/>
      <c r="B911" s="503"/>
      <c r="C911" s="499"/>
      <c r="D911" s="499"/>
      <c r="E911" s="507"/>
      <c r="F911" s="507"/>
      <c r="G911" s="499"/>
      <c r="H911" s="499"/>
      <c r="I911" s="499"/>
      <c r="J911" s="499"/>
      <c r="K911" s="499"/>
      <c r="L911" s="499"/>
      <c r="M911" s="499"/>
      <c r="N911" s="499"/>
      <c r="O911" s="499"/>
      <c r="P911" s="499"/>
      <c r="Q911" s="499"/>
      <c r="R911" s="499"/>
      <c r="S911" s="499"/>
      <c r="T911" s="499"/>
      <c r="U911" s="499"/>
      <c r="V911" s="499"/>
      <c r="W911" s="499"/>
      <c r="X911" s="499"/>
      <c r="Y911" s="499"/>
      <c r="Z911" s="499"/>
    </row>
    <row r="912" ht="14.25" customHeight="1">
      <c r="A912" s="499"/>
      <c r="B912" s="503"/>
      <c r="C912" s="499"/>
      <c r="D912" s="499"/>
      <c r="E912" s="507"/>
      <c r="F912" s="507"/>
      <c r="G912" s="499"/>
      <c r="H912" s="499"/>
      <c r="I912" s="499"/>
      <c r="J912" s="499"/>
      <c r="K912" s="499"/>
      <c r="L912" s="499"/>
      <c r="M912" s="499"/>
      <c r="N912" s="499"/>
      <c r="O912" s="499"/>
      <c r="P912" s="499"/>
      <c r="Q912" s="499"/>
      <c r="R912" s="499"/>
      <c r="S912" s="499"/>
      <c r="T912" s="499"/>
      <c r="U912" s="499"/>
      <c r="V912" s="499"/>
      <c r="W912" s="499"/>
      <c r="X912" s="499"/>
      <c r="Y912" s="499"/>
      <c r="Z912" s="499"/>
    </row>
    <row r="913" ht="14.25" customHeight="1">
      <c r="A913" s="499"/>
      <c r="B913" s="503"/>
      <c r="C913" s="499"/>
      <c r="D913" s="499"/>
      <c r="E913" s="507"/>
      <c r="F913" s="507"/>
      <c r="G913" s="499"/>
      <c r="H913" s="499"/>
      <c r="I913" s="499"/>
      <c r="J913" s="499"/>
      <c r="K913" s="499"/>
      <c r="L913" s="499"/>
      <c r="M913" s="499"/>
      <c r="N913" s="499"/>
      <c r="O913" s="499"/>
      <c r="P913" s="499"/>
      <c r="Q913" s="499"/>
      <c r="R913" s="499"/>
      <c r="S913" s="499"/>
      <c r="T913" s="499"/>
      <c r="U913" s="499"/>
      <c r="V913" s="499"/>
      <c r="W913" s="499"/>
      <c r="X913" s="499"/>
      <c r="Y913" s="499"/>
      <c r="Z913" s="499"/>
    </row>
    <row r="914" ht="14.25" customHeight="1">
      <c r="A914" s="499"/>
      <c r="B914" s="503"/>
      <c r="C914" s="499"/>
      <c r="D914" s="499"/>
      <c r="E914" s="507"/>
      <c r="F914" s="507"/>
      <c r="G914" s="499"/>
      <c r="H914" s="499"/>
      <c r="I914" s="499"/>
      <c r="J914" s="499"/>
      <c r="K914" s="499"/>
      <c r="L914" s="499"/>
      <c r="M914" s="499"/>
      <c r="N914" s="499"/>
      <c r="O914" s="499"/>
      <c r="P914" s="499"/>
      <c r="Q914" s="499"/>
      <c r="R914" s="499"/>
      <c r="S914" s="499"/>
      <c r="T914" s="499"/>
      <c r="U914" s="499"/>
      <c r="V914" s="499"/>
      <c r="W914" s="499"/>
      <c r="X914" s="499"/>
      <c r="Y914" s="499"/>
      <c r="Z914" s="499"/>
    </row>
    <row r="915" ht="14.25" customHeight="1">
      <c r="A915" s="499"/>
      <c r="B915" s="503"/>
      <c r="C915" s="499"/>
      <c r="D915" s="499"/>
      <c r="E915" s="507"/>
      <c r="F915" s="507"/>
      <c r="G915" s="499"/>
      <c r="H915" s="499"/>
      <c r="I915" s="499"/>
      <c r="J915" s="499"/>
      <c r="K915" s="499"/>
      <c r="L915" s="499"/>
      <c r="M915" s="499"/>
      <c r="N915" s="499"/>
      <c r="O915" s="499"/>
      <c r="P915" s="499"/>
      <c r="Q915" s="499"/>
      <c r="R915" s="499"/>
      <c r="S915" s="499"/>
      <c r="T915" s="499"/>
      <c r="U915" s="499"/>
      <c r="V915" s="499"/>
      <c r="W915" s="499"/>
      <c r="X915" s="499"/>
      <c r="Y915" s="499"/>
      <c r="Z915" s="499"/>
    </row>
    <row r="916" ht="14.25" customHeight="1">
      <c r="A916" s="499"/>
      <c r="B916" s="503"/>
      <c r="C916" s="499"/>
      <c r="D916" s="499"/>
      <c r="E916" s="507"/>
      <c r="F916" s="507"/>
      <c r="G916" s="499"/>
      <c r="H916" s="499"/>
      <c r="I916" s="499"/>
      <c r="J916" s="499"/>
      <c r="K916" s="499"/>
      <c r="L916" s="499"/>
      <c r="M916" s="499"/>
      <c r="N916" s="499"/>
      <c r="O916" s="499"/>
      <c r="P916" s="499"/>
      <c r="Q916" s="499"/>
      <c r="R916" s="499"/>
      <c r="S916" s="499"/>
      <c r="T916" s="499"/>
      <c r="U916" s="499"/>
      <c r="V916" s="499"/>
      <c r="W916" s="499"/>
      <c r="X916" s="499"/>
      <c r="Y916" s="499"/>
      <c r="Z916" s="499"/>
    </row>
    <row r="917" ht="14.25" customHeight="1">
      <c r="A917" s="499"/>
      <c r="B917" s="503"/>
      <c r="C917" s="499"/>
      <c r="D917" s="499"/>
      <c r="E917" s="507"/>
      <c r="F917" s="507"/>
      <c r="G917" s="499"/>
      <c r="H917" s="499"/>
      <c r="I917" s="499"/>
      <c r="J917" s="499"/>
      <c r="K917" s="499"/>
      <c r="L917" s="499"/>
      <c r="M917" s="499"/>
      <c r="N917" s="499"/>
      <c r="O917" s="499"/>
      <c r="P917" s="499"/>
      <c r="Q917" s="499"/>
      <c r="R917" s="499"/>
      <c r="S917" s="499"/>
      <c r="T917" s="499"/>
      <c r="U917" s="499"/>
      <c r="V917" s="499"/>
      <c r="W917" s="499"/>
      <c r="X917" s="499"/>
      <c r="Y917" s="499"/>
      <c r="Z917" s="499"/>
    </row>
    <row r="918" ht="14.25" customHeight="1">
      <c r="A918" s="499"/>
      <c r="B918" s="503"/>
      <c r="C918" s="499"/>
      <c r="D918" s="499"/>
      <c r="E918" s="507"/>
      <c r="F918" s="507"/>
      <c r="G918" s="499"/>
      <c r="H918" s="499"/>
      <c r="I918" s="499"/>
      <c r="J918" s="499"/>
      <c r="K918" s="499"/>
      <c r="L918" s="499"/>
      <c r="M918" s="499"/>
      <c r="N918" s="499"/>
      <c r="O918" s="499"/>
      <c r="P918" s="499"/>
      <c r="Q918" s="499"/>
      <c r="R918" s="499"/>
      <c r="S918" s="499"/>
      <c r="T918" s="499"/>
      <c r="U918" s="499"/>
      <c r="V918" s="499"/>
      <c r="W918" s="499"/>
      <c r="X918" s="499"/>
      <c r="Y918" s="499"/>
      <c r="Z918" s="499"/>
    </row>
    <row r="919" ht="14.25" customHeight="1">
      <c r="A919" s="499"/>
      <c r="B919" s="503"/>
      <c r="C919" s="499"/>
      <c r="D919" s="499"/>
      <c r="E919" s="507"/>
      <c r="F919" s="507"/>
      <c r="G919" s="499"/>
      <c r="H919" s="499"/>
      <c r="I919" s="499"/>
      <c r="J919" s="499"/>
      <c r="K919" s="499"/>
      <c r="L919" s="499"/>
      <c r="M919" s="499"/>
      <c r="N919" s="499"/>
      <c r="O919" s="499"/>
      <c r="P919" s="499"/>
      <c r="Q919" s="499"/>
      <c r="R919" s="499"/>
      <c r="S919" s="499"/>
      <c r="T919" s="499"/>
      <c r="U919" s="499"/>
      <c r="V919" s="499"/>
      <c r="W919" s="499"/>
      <c r="X919" s="499"/>
      <c r="Y919" s="499"/>
      <c r="Z919" s="499"/>
    </row>
    <row r="920" ht="14.25" customHeight="1">
      <c r="A920" s="499"/>
      <c r="B920" s="503"/>
      <c r="C920" s="499"/>
      <c r="D920" s="499"/>
      <c r="E920" s="507"/>
      <c r="F920" s="507"/>
      <c r="G920" s="499"/>
      <c r="H920" s="499"/>
      <c r="I920" s="499"/>
      <c r="J920" s="499"/>
      <c r="K920" s="499"/>
      <c r="L920" s="499"/>
      <c r="M920" s="499"/>
      <c r="N920" s="499"/>
      <c r="O920" s="499"/>
      <c r="P920" s="499"/>
      <c r="Q920" s="499"/>
      <c r="R920" s="499"/>
      <c r="S920" s="499"/>
      <c r="T920" s="499"/>
      <c r="U920" s="499"/>
      <c r="V920" s="499"/>
      <c r="W920" s="499"/>
      <c r="X920" s="499"/>
      <c r="Y920" s="499"/>
      <c r="Z920" s="499"/>
    </row>
    <row r="921" ht="14.25" customHeight="1">
      <c r="A921" s="499"/>
      <c r="B921" s="503"/>
      <c r="C921" s="499"/>
      <c r="D921" s="499"/>
      <c r="E921" s="507"/>
      <c r="F921" s="507"/>
      <c r="G921" s="499"/>
      <c r="H921" s="499"/>
      <c r="I921" s="499"/>
      <c r="J921" s="499"/>
      <c r="K921" s="499"/>
      <c r="L921" s="499"/>
      <c r="M921" s="499"/>
      <c r="N921" s="499"/>
      <c r="O921" s="499"/>
      <c r="P921" s="499"/>
      <c r="Q921" s="499"/>
      <c r="R921" s="499"/>
      <c r="S921" s="499"/>
      <c r="T921" s="499"/>
      <c r="U921" s="499"/>
      <c r="V921" s="499"/>
      <c r="W921" s="499"/>
      <c r="X921" s="499"/>
      <c r="Y921" s="499"/>
      <c r="Z921" s="499"/>
    </row>
    <row r="922" ht="14.25" customHeight="1">
      <c r="A922" s="499"/>
      <c r="B922" s="503"/>
      <c r="C922" s="499"/>
      <c r="D922" s="499"/>
      <c r="E922" s="507"/>
      <c r="F922" s="507"/>
      <c r="G922" s="499"/>
      <c r="H922" s="499"/>
      <c r="I922" s="499"/>
      <c r="J922" s="499"/>
      <c r="K922" s="499"/>
      <c r="L922" s="499"/>
      <c r="M922" s="499"/>
      <c r="N922" s="499"/>
      <c r="O922" s="499"/>
      <c r="P922" s="499"/>
      <c r="Q922" s="499"/>
      <c r="R922" s="499"/>
      <c r="S922" s="499"/>
      <c r="T922" s="499"/>
      <c r="U922" s="499"/>
      <c r="V922" s="499"/>
      <c r="W922" s="499"/>
      <c r="X922" s="499"/>
      <c r="Y922" s="499"/>
      <c r="Z922" s="499"/>
    </row>
    <row r="923" ht="14.25" customHeight="1">
      <c r="A923" s="499"/>
      <c r="B923" s="503"/>
      <c r="C923" s="499"/>
      <c r="D923" s="499"/>
      <c r="E923" s="507"/>
      <c r="F923" s="507"/>
      <c r="G923" s="499"/>
      <c r="H923" s="499"/>
      <c r="I923" s="499"/>
      <c r="J923" s="499"/>
      <c r="K923" s="499"/>
      <c r="L923" s="499"/>
      <c r="M923" s="499"/>
      <c r="N923" s="499"/>
      <c r="O923" s="499"/>
      <c r="P923" s="499"/>
      <c r="Q923" s="499"/>
      <c r="R923" s="499"/>
      <c r="S923" s="499"/>
      <c r="T923" s="499"/>
      <c r="U923" s="499"/>
      <c r="V923" s="499"/>
      <c r="W923" s="499"/>
      <c r="X923" s="499"/>
      <c r="Y923" s="499"/>
      <c r="Z923" s="499"/>
    </row>
    <row r="924" ht="14.25" customHeight="1">
      <c r="A924" s="499"/>
      <c r="B924" s="503"/>
      <c r="C924" s="499"/>
      <c r="D924" s="499"/>
      <c r="E924" s="507"/>
      <c r="F924" s="507"/>
      <c r="G924" s="499"/>
      <c r="H924" s="499"/>
      <c r="I924" s="499"/>
      <c r="J924" s="499"/>
      <c r="K924" s="499"/>
      <c r="L924" s="499"/>
      <c r="M924" s="499"/>
      <c r="N924" s="499"/>
      <c r="O924" s="499"/>
      <c r="P924" s="499"/>
      <c r="Q924" s="499"/>
      <c r="R924" s="499"/>
      <c r="S924" s="499"/>
      <c r="T924" s="499"/>
      <c r="U924" s="499"/>
      <c r="V924" s="499"/>
      <c r="W924" s="499"/>
      <c r="X924" s="499"/>
      <c r="Y924" s="499"/>
      <c r="Z924" s="499"/>
    </row>
    <row r="925" ht="14.25" customHeight="1">
      <c r="A925" s="499"/>
      <c r="B925" s="503"/>
      <c r="C925" s="499"/>
      <c r="D925" s="499"/>
      <c r="E925" s="507"/>
      <c r="F925" s="507"/>
      <c r="G925" s="499"/>
      <c r="H925" s="499"/>
      <c r="I925" s="499"/>
      <c r="J925" s="499"/>
      <c r="K925" s="499"/>
      <c r="L925" s="499"/>
      <c r="M925" s="499"/>
      <c r="N925" s="499"/>
      <c r="O925" s="499"/>
      <c r="P925" s="499"/>
      <c r="Q925" s="499"/>
      <c r="R925" s="499"/>
      <c r="S925" s="499"/>
      <c r="T925" s="499"/>
      <c r="U925" s="499"/>
      <c r="V925" s="499"/>
      <c r="W925" s="499"/>
      <c r="X925" s="499"/>
      <c r="Y925" s="499"/>
      <c r="Z925" s="499"/>
    </row>
    <row r="926" ht="14.25" customHeight="1">
      <c r="A926" s="499"/>
      <c r="B926" s="503"/>
      <c r="C926" s="499"/>
      <c r="D926" s="499"/>
      <c r="E926" s="507"/>
      <c r="F926" s="507"/>
      <c r="G926" s="499"/>
      <c r="H926" s="499"/>
      <c r="I926" s="499"/>
      <c r="J926" s="499"/>
      <c r="K926" s="499"/>
      <c r="L926" s="499"/>
      <c r="M926" s="499"/>
      <c r="N926" s="499"/>
      <c r="O926" s="499"/>
      <c r="P926" s="499"/>
      <c r="Q926" s="499"/>
      <c r="R926" s="499"/>
      <c r="S926" s="499"/>
      <c r="T926" s="499"/>
      <c r="U926" s="499"/>
      <c r="V926" s="499"/>
      <c r="W926" s="499"/>
      <c r="X926" s="499"/>
      <c r="Y926" s="499"/>
      <c r="Z926" s="499"/>
    </row>
    <row r="927" ht="14.25" customHeight="1">
      <c r="A927" s="499"/>
      <c r="B927" s="503"/>
      <c r="C927" s="499"/>
      <c r="D927" s="499"/>
      <c r="E927" s="507"/>
      <c r="F927" s="507"/>
      <c r="G927" s="499"/>
      <c r="H927" s="499"/>
      <c r="I927" s="499"/>
      <c r="J927" s="499"/>
      <c r="K927" s="499"/>
      <c r="L927" s="499"/>
      <c r="M927" s="499"/>
      <c r="N927" s="499"/>
      <c r="O927" s="499"/>
      <c r="P927" s="499"/>
      <c r="Q927" s="499"/>
      <c r="R927" s="499"/>
      <c r="S927" s="499"/>
      <c r="T927" s="499"/>
      <c r="U927" s="499"/>
      <c r="V927" s="499"/>
      <c r="W927" s="499"/>
      <c r="X927" s="499"/>
      <c r="Y927" s="499"/>
      <c r="Z927" s="499"/>
    </row>
    <row r="928" ht="14.25" customHeight="1">
      <c r="A928" s="499"/>
      <c r="B928" s="503"/>
      <c r="C928" s="499"/>
      <c r="D928" s="499"/>
      <c r="E928" s="507"/>
      <c r="F928" s="507"/>
      <c r="G928" s="499"/>
      <c r="H928" s="499"/>
      <c r="I928" s="499"/>
      <c r="J928" s="499"/>
      <c r="K928" s="499"/>
      <c r="L928" s="499"/>
      <c r="M928" s="499"/>
      <c r="N928" s="499"/>
      <c r="O928" s="499"/>
      <c r="P928" s="499"/>
      <c r="Q928" s="499"/>
      <c r="R928" s="499"/>
      <c r="S928" s="499"/>
      <c r="T928" s="499"/>
      <c r="U928" s="499"/>
      <c r="V928" s="499"/>
      <c r="W928" s="499"/>
      <c r="X928" s="499"/>
      <c r="Y928" s="499"/>
      <c r="Z928" s="499"/>
    </row>
    <row r="929" ht="14.25" customHeight="1">
      <c r="A929" s="499"/>
      <c r="B929" s="503"/>
      <c r="C929" s="499"/>
      <c r="D929" s="499"/>
      <c r="E929" s="507"/>
      <c r="F929" s="507"/>
      <c r="G929" s="499"/>
      <c r="H929" s="499"/>
      <c r="I929" s="499"/>
      <c r="J929" s="499"/>
      <c r="K929" s="499"/>
      <c r="L929" s="499"/>
      <c r="M929" s="499"/>
      <c r="N929" s="499"/>
      <c r="O929" s="499"/>
      <c r="P929" s="499"/>
      <c r="Q929" s="499"/>
      <c r="R929" s="499"/>
      <c r="S929" s="499"/>
      <c r="T929" s="499"/>
      <c r="U929" s="499"/>
      <c r="V929" s="499"/>
      <c r="W929" s="499"/>
      <c r="X929" s="499"/>
      <c r="Y929" s="499"/>
      <c r="Z929" s="499"/>
    </row>
    <row r="930" ht="14.25" customHeight="1">
      <c r="A930" s="499"/>
      <c r="B930" s="503"/>
      <c r="C930" s="499"/>
      <c r="D930" s="499"/>
      <c r="E930" s="507"/>
      <c r="F930" s="507"/>
      <c r="G930" s="499"/>
      <c r="H930" s="499"/>
      <c r="I930" s="499"/>
      <c r="J930" s="499"/>
      <c r="K930" s="499"/>
      <c r="L930" s="499"/>
      <c r="M930" s="499"/>
      <c r="N930" s="499"/>
      <c r="O930" s="499"/>
      <c r="P930" s="499"/>
      <c r="Q930" s="499"/>
      <c r="R930" s="499"/>
      <c r="S930" s="499"/>
      <c r="T930" s="499"/>
      <c r="U930" s="499"/>
      <c r="V930" s="499"/>
      <c r="W930" s="499"/>
      <c r="X930" s="499"/>
      <c r="Y930" s="499"/>
      <c r="Z930" s="499"/>
    </row>
    <row r="931" ht="14.25" customHeight="1">
      <c r="A931" s="499"/>
      <c r="B931" s="503"/>
      <c r="C931" s="499"/>
      <c r="D931" s="499"/>
      <c r="E931" s="507"/>
      <c r="F931" s="507"/>
      <c r="G931" s="499"/>
      <c r="H931" s="499"/>
      <c r="I931" s="499"/>
      <c r="J931" s="499"/>
      <c r="K931" s="499"/>
      <c r="L931" s="499"/>
      <c r="M931" s="499"/>
      <c r="N931" s="499"/>
      <c r="O931" s="499"/>
      <c r="P931" s="499"/>
      <c r="Q931" s="499"/>
      <c r="R931" s="499"/>
      <c r="S931" s="499"/>
      <c r="T931" s="499"/>
      <c r="U931" s="499"/>
      <c r="V931" s="499"/>
      <c r="W931" s="499"/>
      <c r="X931" s="499"/>
      <c r="Y931" s="499"/>
      <c r="Z931" s="499"/>
    </row>
    <row r="932" ht="14.25" customHeight="1">
      <c r="A932" s="499"/>
      <c r="B932" s="503"/>
      <c r="C932" s="499"/>
      <c r="D932" s="499"/>
      <c r="E932" s="507"/>
      <c r="F932" s="507"/>
      <c r="G932" s="499"/>
      <c r="H932" s="499"/>
      <c r="I932" s="499"/>
      <c r="J932" s="499"/>
      <c r="K932" s="499"/>
      <c r="L932" s="499"/>
      <c r="M932" s="499"/>
      <c r="N932" s="499"/>
      <c r="O932" s="499"/>
      <c r="P932" s="499"/>
      <c r="Q932" s="499"/>
      <c r="R932" s="499"/>
      <c r="S932" s="499"/>
      <c r="T932" s="499"/>
      <c r="U932" s="499"/>
      <c r="V932" s="499"/>
      <c r="W932" s="499"/>
      <c r="X932" s="499"/>
      <c r="Y932" s="499"/>
      <c r="Z932" s="499"/>
    </row>
    <row r="933" ht="14.25" customHeight="1">
      <c r="A933" s="499"/>
      <c r="B933" s="503"/>
      <c r="C933" s="499"/>
      <c r="D933" s="499"/>
      <c r="E933" s="507"/>
      <c r="F933" s="507"/>
      <c r="G933" s="499"/>
      <c r="H933" s="499"/>
      <c r="I933" s="499"/>
      <c r="J933" s="499"/>
      <c r="K933" s="499"/>
      <c r="L933" s="499"/>
      <c r="M933" s="499"/>
      <c r="N933" s="499"/>
      <c r="O933" s="499"/>
      <c r="P933" s="499"/>
      <c r="Q933" s="499"/>
      <c r="R933" s="499"/>
      <c r="S933" s="499"/>
      <c r="T933" s="499"/>
      <c r="U933" s="499"/>
      <c r="V933" s="499"/>
      <c r="W933" s="499"/>
      <c r="X933" s="499"/>
      <c r="Y933" s="499"/>
      <c r="Z933" s="499"/>
    </row>
    <row r="934" ht="14.25" customHeight="1">
      <c r="A934" s="499"/>
      <c r="B934" s="503"/>
      <c r="C934" s="499"/>
      <c r="D934" s="499"/>
      <c r="E934" s="507"/>
      <c r="F934" s="507"/>
      <c r="G934" s="499"/>
      <c r="H934" s="499"/>
      <c r="I934" s="499"/>
      <c r="J934" s="499"/>
      <c r="K934" s="499"/>
      <c r="L934" s="499"/>
      <c r="M934" s="499"/>
      <c r="N934" s="499"/>
      <c r="O934" s="499"/>
      <c r="P934" s="499"/>
      <c r="Q934" s="499"/>
      <c r="R934" s="499"/>
      <c r="S934" s="499"/>
      <c r="T934" s="499"/>
      <c r="U934" s="499"/>
      <c r="V934" s="499"/>
      <c r="W934" s="499"/>
      <c r="X934" s="499"/>
      <c r="Y934" s="499"/>
      <c r="Z934" s="499"/>
    </row>
    <row r="935" ht="14.25" customHeight="1">
      <c r="A935" s="499"/>
      <c r="B935" s="503"/>
      <c r="C935" s="499"/>
      <c r="D935" s="499"/>
      <c r="E935" s="507"/>
      <c r="F935" s="507"/>
      <c r="G935" s="499"/>
      <c r="H935" s="499"/>
      <c r="I935" s="499"/>
      <c r="J935" s="499"/>
      <c r="K935" s="499"/>
      <c r="L935" s="499"/>
      <c r="M935" s="499"/>
      <c r="N935" s="499"/>
      <c r="O935" s="499"/>
      <c r="P935" s="499"/>
      <c r="Q935" s="499"/>
      <c r="R935" s="499"/>
      <c r="S935" s="499"/>
      <c r="T935" s="499"/>
      <c r="U935" s="499"/>
      <c r="V935" s="499"/>
      <c r="W935" s="499"/>
      <c r="X935" s="499"/>
      <c r="Y935" s="499"/>
      <c r="Z935" s="499"/>
    </row>
    <row r="936" ht="14.25" customHeight="1">
      <c r="A936" s="499"/>
      <c r="B936" s="503"/>
      <c r="C936" s="499"/>
      <c r="D936" s="499"/>
      <c r="E936" s="507"/>
      <c r="F936" s="507"/>
      <c r="G936" s="499"/>
      <c r="H936" s="499"/>
      <c r="I936" s="499"/>
      <c r="J936" s="499"/>
      <c r="K936" s="499"/>
      <c r="L936" s="499"/>
      <c r="M936" s="499"/>
      <c r="N936" s="499"/>
      <c r="O936" s="499"/>
      <c r="P936" s="499"/>
      <c r="Q936" s="499"/>
      <c r="R936" s="499"/>
      <c r="S936" s="499"/>
      <c r="T936" s="499"/>
      <c r="U936" s="499"/>
      <c r="V936" s="499"/>
      <c r="W936" s="499"/>
      <c r="X936" s="499"/>
      <c r="Y936" s="499"/>
      <c r="Z936" s="499"/>
    </row>
    <row r="937" ht="14.25" customHeight="1">
      <c r="A937" s="499"/>
      <c r="B937" s="503"/>
      <c r="C937" s="499"/>
      <c r="D937" s="499"/>
      <c r="E937" s="507"/>
      <c r="F937" s="507"/>
      <c r="G937" s="499"/>
      <c r="H937" s="499"/>
      <c r="I937" s="499"/>
      <c r="J937" s="499"/>
      <c r="K937" s="499"/>
      <c r="L937" s="499"/>
      <c r="M937" s="499"/>
      <c r="N937" s="499"/>
      <c r="O937" s="499"/>
      <c r="P937" s="499"/>
      <c r="Q937" s="499"/>
      <c r="R937" s="499"/>
      <c r="S937" s="499"/>
      <c r="T937" s="499"/>
      <c r="U937" s="499"/>
      <c r="V937" s="499"/>
      <c r="W937" s="499"/>
      <c r="X937" s="499"/>
      <c r="Y937" s="499"/>
      <c r="Z937" s="499"/>
    </row>
    <row r="938" ht="14.25" customHeight="1">
      <c r="A938" s="499"/>
      <c r="B938" s="503"/>
      <c r="C938" s="499"/>
      <c r="D938" s="499"/>
      <c r="E938" s="507"/>
      <c r="F938" s="507"/>
      <c r="G938" s="499"/>
      <c r="H938" s="499"/>
      <c r="I938" s="499"/>
      <c r="J938" s="499"/>
      <c r="K938" s="499"/>
      <c r="L938" s="499"/>
      <c r="M938" s="499"/>
      <c r="N938" s="499"/>
      <c r="O938" s="499"/>
      <c r="P938" s="499"/>
      <c r="Q938" s="499"/>
      <c r="R938" s="499"/>
      <c r="S938" s="499"/>
      <c r="T938" s="499"/>
      <c r="U938" s="499"/>
      <c r="V938" s="499"/>
      <c r="W938" s="499"/>
      <c r="X938" s="499"/>
      <c r="Y938" s="499"/>
      <c r="Z938" s="499"/>
    </row>
    <row r="939" ht="14.25" customHeight="1">
      <c r="A939" s="499"/>
      <c r="B939" s="503"/>
      <c r="C939" s="499"/>
      <c r="D939" s="499"/>
      <c r="E939" s="507"/>
      <c r="F939" s="507"/>
      <c r="G939" s="499"/>
      <c r="H939" s="499"/>
      <c r="I939" s="499"/>
      <c r="J939" s="499"/>
      <c r="K939" s="499"/>
      <c r="L939" s="499"/>
      <c r="M939" s="499"/>
      <c r="N939" s="499"/>
      <c r="O939" s="499"/>
      <c r="P939" s="499"/>
      <c r="Q939" s="499"/>
      <c r="R939" s="499"/>
      <c r="S939" s="499"/>
      <c r="T939" s="499"/>
      <c r="U939" s="499"/>
      <c r="V939" s="499"/>
      <c r="W939" s="499"/>
      <c r="X939" s="499"/>
      <c r="Y939" s="499"/>
      <c r="Z939" s="499"/>
    </row>
    <row r="940" ht="14.25" customHeight="1">
      <c r="A940" s="499"/>
      <c r="B940" s="503"/>
      <c r="C940" s="499"/>
      <c r="D940" s="499"/>
      <c r="E940" s="507"/>
      <c r="F940" s="507"/>
      <c r="G940" s="499"/>
      <c r="H940" s="499"/>
      <c r="I940" s="499"/>
      <c r="J940" s="499"/>
      <c r="K940" s="499"/>
      <c r="L940" s="499"/>
      <c r="M940" s="499"/>
      <c r="N940" s="499"/>
      <c r="O940" s="499"/>
      <c r="P940" s="499"/>
      <c r="Q940" s="499"/>
      <c r="R940" s="499"/>
      <c r="S940" s="499"/>
      <c r="T940" s="499"/>
      <c r="U940" s="499"/>
      <c r="V940" s="499"/>
      <c r="W940" s="499"/>
      <c r="X940" s="499"/>
      <c r="Y940" s="499"/>
      <c r="Z940" s="499"/>
    </row>
    <row r="941" ht="14.25" customHeight="1">
      <c r="A941" s="499"/>
      <c r="B941" s="503"/>
      <c r="C941" s="499"/>
      <c r="D941" s="499"/>
      <c r="E941" s="507"/>
      <c r="F941" s="507"/>
      <c r="G941" s="499"/>
      <c r="H941" s="499"/>
      <c r="I941" s="499"/>
      <c r="J941" s="499"/>
      <c r="K941" s="499"/>
      <c r="L941" s="499"/>
      <c r="M941" s="499"/>
      <c r="N941" s="499"/>
      <c r="O941" s="499"/>
      <c r="P941" s="499"/>
      <c r="Q941" s="499"/>
      <c r="R941" s="499"/>
      <c r="S941" s="499"/>
      <c r="T941" s="499"/>
      <c r="U941" s="499"/>
      <c r="V941" s="499"/>
      <c r="W941" s="499"/>
      <c r="X941" s="499"/>
      <c r="Y941" s="499"/>
      <c r="Z941" s="499"/>
    </row>
    <row r="942" ht="14.25" customHeight="1">
      <c r="A942" s="499"/>
      <c r="B942" s="503"/>
      <c r="C942" s="499"/>
      <c r="D942" s="499"/>
      <c r="E942" s="507"/>
      <c r="F942" s="507"/>
      <c r="G942" s="499"/>
      <c r="H942" s="499"/>
      <c r="I942" s="499"/>
      <c r="J942" s="499"/>
      <c r="K942" s="499"/>
      <c r="L942" s="499"/>
      <c r="M942" s="499"/>
      <c r="N942" s="499"/>
      <c r="O942" s="499"/>
      <c r="P942" s="499"/>
      <c r="Q942" s="499"/>
      <c r="R942" s="499"/>
      <c r="S942" s="499"/>
      <c r="T942" s="499"/>
      <c r="U942" s="499"/>
      <c r="V942" s="499"/>
      <c r="W942" s="499"/>
      <c r="X942" s="499"/>
      <c r="Y942" s="499"/>
      <c r="Z942" s="499"/>
    </row>
    <row r="943" ht="14.25" customHeight="1">
      <c r="A943" s="499"/>
      <c r="B943" s="503"/>
      <c r="C943" s="499"/>
      <c r="D943" s="499"/>
      <c r="E943" s="507"/>
      <c r="F943" s="507"/>
      <c r="G943" s="499"/>
      <c r="H943" s="499"/>
      <c r="I943" s="499"/>
      <c r="J943" s="499"/>
      <c r="K943" s="499"/>
      <c r="L943" s="499"/>
      <c r="M943" s="499"/>
      <c r="N943" s="499"/>
      <c r="O943" s="499"/>
      <c r="P943" s="499"/>
      <c r="Q943" s="499"/>
      <c r="R943" s="499"/>
      <c r="S943" s="499"/>
      <c r="T943" s="499"/>
      <c r="U943" s="499"/>
      <c r="V943" s="499"/>
      <c r="W943" s="499"/>
      <c r="X943" s="499"/>
      <c r="Y943" s="499"/>
      <c r="Z943" s="499"/>
    </row>
    <row r="944" ht="14.25" customHeight="1">
      <c r="A944" s="499"/>
      <c r="B944" s="503"/>
      <c r="C944" s="499"/>
      <c r="D944" s="499"/>
      <c r="E944" s="507"/>
      <c r="F944" s="507"/>
      <c r="G944" s="499"/>
      <c r="H944" s="499"/>
      <c r="I944" s="499"/>
      <c r="J944" s="499"/>
      <c r="K944" s="499"/>
      <c r="L944" s="499"/>
      <c r="M944" s="499"/>
      <c r="N944" s="499"/>
      <c r="O944" s="499"/>
      <c r="P944" s="499"/>
      <c r="Q944" s="499"/>
      <c r="R944" s="499"/>
      <c r="S944" s="499"/>
      <c r="T944" s="499"/>
      <c r="U944" s="499"/>
      <c r="V944" s="499"/>
      <c r="W944" s="499"/>
      <c r="X944" s="499"/>
      <c r="Y944" s="499"/>
      <c r="Z944" s="499"/>
    </row>
    <row r="945" ht="14.25" customHeight="1">
      <c r="A945" s="499"/>
      <c r="B945" s="503"/>
      <c r="C945" s="499"/>
      <c r="D945" s="499"/>
      <c r="E945" s="507"/>
      <c r="F945" s="507"/>
      <c r="G945" s="499"/>
      <c r="H945" s="499"/>
      <c r="I945" s="499"/>
      <c r="J945" s="499"/>
      <c r="K945" s="499"/>
      <c r="L945" s="499"/>
      <c r="M945" s="499"/>
      <c r="N945" s="499"/>
      <c r="O945" s="499"/>
      <c r="P945" s="499"/>
      <c r="Q945" s="499"/>
      <c r="R945" s="499"/>
      <c r="S945" s="499"/>
      <c r="T945" s="499"/>
      <c r="U945" s="499"/>
      <c r="V945" s="499"/>
      <c r="W945" s="499"/>
      <c r="X945" s="499"/>
      <c r="Y945" s="499"/>
      <c r="Z945" s="499"/>
    </row>
    <row r="946" ht="14.25" customHeight="1">
      <c r="A946" s="499"/>
      <c r="B946" s="503"/>
      <c r="C946" s="499"/>
      <c r="D946" s="499"/>
      <c r="E946" s="507"/>
      <c r="F946" s="507"/>
      <c r="G946" s="499"/>
      <c r="H946" s="499"/>
      <c r="I946" s="499"/>
      <c r="J946" s="499"/>
      <c r="K946" s="499"/>
      <c r="L946" s="499"/>
      <c r="M946" s="499"/>
      <c r="N946" s="499"/>
      <c r="O946" s="499"/>
      <c r="P946" s="499"/>
      <c r="Q946" s="499"/>
      <c r="R946" s="499"/>
      <c r="S946" s="499"/>
      <c r="T946" s="499"/>
      <c r="U946" s="499"/>
      <c r="V946" s="499"/>
      <c r="W946" s="499"/>
      <c r="X946" s="499"/>
      <c r="Y946" s="499"/>
      <c r="Z946" s="499"/>
    </row>
    <row r="947" ht="14.25" customHeight="1">
      <c r="A947" s="499"/>
      <c r="B947" s="503"/>
      <c r="C947" s="499"/>
      <c r="D947" s="499"/>
      <c r="E947" s="507"/>
      <c r="F947" s="507"/>
      <c r="G947" s="499"/>
      <c r="H947" s="499"/>
      <c r="I947" s="499"/>
      <c r="J947" s="499"/>
      <c r="K947" s="499"/>
      <c r="L947" s="499"/>
      <c r="M947" s="499"/>
      <c r="N947" s="499"/>
      <c r="O947" s="499"/>
      <c r="P947" s="499"/>
      <c r="Q947" s="499"/>
      <c r="R947" s="499"/>
      <c r="S947" s="499"/>
      <c r="T947" s="499"/>
      <c r="U947" s="499"/>
      <c r="V947" s="499"/>
      <c r="W947" s="499"/>
      <c r="X947" s="499"/>
      <c r="Y947" s="499"/>
      <c r="Z947" s="499"/>
    </row>
    <row r="948" ht="14.25" customHeight="1">
      <c r="A948" s="499"/>
      <c r="B948" s="503"/>
      <c r="C948" s="499"/>
      <c r="D948" s="499"/>
      <c r="E948" s="507"/>
      <c r="F948" s="507"/>
      <c r="G948" s="499"/>
      <c r="H948" s="499"/>
      <c r="I948" s="499"/>
      <c r="J948" s="499"/>
      <c r="K948" s="499"/>
      <c r="L948" s="499"/>
      <c r="M948" s="499"/>
      <c r="N948" s="499"/>
      <c r="O948" s="499"/>
      <c r="P948" s="499"/>
      <c r="Q948" s="499"/>
      <c r="R948" s="499"/>
      <c r="S948" s="499"/>
      <c r="T948" s="499"/>
      <c r="U948" s="499"/>
      <c r="V948" s="499"/>
      <c r="W948" s="499"/>
      <c r="X948" s="499"/>
      <c r="Y948" s="499"/>
      <c r="Z948" s="499"/>
    </row>
    <row r="949" ht="14.25" customHeight="1">
      <c r="A949" s="499"/>
      <c r="B949" s="503"/>
      <c r="C949" s="499"/>
      <c r="D949" s="499"/>
      <c r="E949" s="507"/>
      <c r="F949" s="507"/>
      <c r="G949" s="499"/>
      <c r="H949" s="499"/>
      <c r="I949" s="499"/>
      <c r="J949" s="499"/>
      <c r="K949" s="499"/>
      <c r="L949" s="499"/>
      <c r="M949" s="499"/>
      <c r="N949" s="499"/>
      <c r="O949" s="499"/>
      <c r="P949" s="499"/>
      <c r="Q949" s="499"/>
      <c r="R949" s="499"/>
      <c r="S949" s="499"/>
      <c r="T949" s="499"/>
      <c r="U949" s="499"/>
      <c r="V949" s="499"/>
      <c r="W949" s="499"/>
      <c r="X949" s="499"/>
      <c r="Y949" s="499"/>
      <c r="Z949" s="499"/>
    </row>
    <row r="950" ht="14.25" customHeight="1">
      <c r="A950" s="499"/>
      <c r="B950" s="503"/>
      <c r="C950" s="499"/>
      <c r="D950" s="499"/>
      <c r="E950" s="507"/>
      <c r="F950" s="507"/>
      <c r="G950" s="499"/>
      <c r="H950" s="499"/>
      <c r="I950" s="499"/>
      <c r="J950" s="499"/>
      <c r="K950" s="499"/>
      <c r="L950" s="499"/>
      <c r="M950" s="499"/>
      <c r="N950" s="499"/>
      <c r="O950" s="499"/>
      <c r="P950" s="499"/>
      <c r="Q950" s="499"/>
      <c r="R950" s="499"/>
      <c r="S950" s="499"/>
      <c r="T950" s="499"/>
      <c r="U950" s="499"/>
      <c r="V950" s="499"/>
      <c r="W950" s="499"/>
      <c r="X950" s="499"/>
      <c r="Y950" s="499"/>
      <c r="Z950" s="499"/>
    </row>
    <row r="951" ht="14.25" customHeight="1">
      <c r="A951" s="499"/>
      <c r="B951" s="503"/>
      <c r="C951" s="499"/>
      <c r="D951" s="499"/>
      <c r="E951" s="507"/>
      <c r="F951" s="507"/>
      <c r="G951" s="499"/>
      <c r="H951" s="499"/>
      <c r="I951" s="499"/>
      <c r="J951" s="499"/>
      <c r="K951" s="499"/>
      <c r="L951" s="499"/>
      <c r="M951" s="499"/>
      <c r="N951" s="499"/>
      <c r="O951" s="499"/>
      <c r="P951" s="499"/>
      <c r="Q951" s="499"/>
      <c r="R951" s="499"/>
      <c r="S951" s="499"/>
      <c r="T951" s="499"/>
      <c r="U951" s="499"/>
      <c r="V951" s="499"/>
      <c r="W951" s="499"/>
      <c r="X951" s="499"/>
      <c r="Y951" s="499"/>
      <c r="Z951" s="499"/>
    </row>
    <row r="952" ht="14.25" customHeight="1">
      <c r="A952" s="499"/>
      <c r="B952" s="503"/>
      <c r="C952" s="499"/>
      <c r="D952" s="499"/>
      <c r="E952" s="507"/>
      <c r="F952" s="507"/>
      <c r="G952" s="499"/>
      <c r="H952" s="499"/>
      <c r="I952" s="499"/>
      <c r="J952" s="499"/>
      <c r="K952" s="499"/>
      <c r="L952" s="499"/>
      <c r="M952" s="499"/>
      <c r="N952" s="499"/>
      <c r="O952" s="499"/>
      <c r="P952" s="499"/>
      <c r="Q952" s="499"/>
      <c r="R952" s="499"/>
      <c r="S952" s="499"/>
      <c r="T952" s="499"/>
      <c r="U952" s="499"/>
      <c r="V952" s="499"/>
      <c r="W952" s="499"/>
      <c r="X952" s="499"/>
      <c r="Y952" s="499"/>
      <c r="Z952" s="499"/>
    </row>
    <row r="953" ht="14.25" customHeight="1">
      <c r="A953" s="499"/>
      <c r="B953" s="503"/>
      <c r="C953" s="499"/>
      <c r="D953" s="499"/>
      <c r="E953" s="507"/>
      <c r="F953" s="507"/>
      <c r="G953" s="499"/>
      <c r="H953" s="499"/>
      <c r="I953" s="499"/>
      <c r="J953" s="499"/>
      <c r="K953" s="499"/>
      <c r="L953" s="499"/>
      <c r="M953" s="499"/>
      <c r="N953" s="499"/>
      <c r="O953" s="499"/>
      <c r="P953" s="499"/>
      <c r="Q953" s="499"/>
      <c r="R953" s="499"/>
      <c r="S953" s="499"/>
      <c r="T953" s="499"/>
      <c r="U953" s="499"/>
      <c r="V953" s="499"/>
      <c r="W953" s="499"/>
      <c r="X953" s="499"/>
      <c r="Y953" s="499"/>
      <c r="Z953" s="499"/>
    </row>
    <row r="954" ht="14.25" customHeight="1">
      <c r="A954" s="499"/>
      <c r="B954" s="503"/>
      <c r="C954" s="499"/>
      <c r="D954" s="499"/>
      <c r="E954" s="507"/>
      <c r="F954" s="507"/>
      <c r="G954" s="499"/>
      <c r="H954" s="499"/>
      <c r="I954" s="499"/>
      <c r="J954" s="499"/>
      <c r="K954" s="499"/>
      <c r="L954" s="499"/>
      <c r="M954" s="499"/>
      <c r="N954" s="499"/>
      <c r="O954" s="499"/>
      <c r="P954" s="499"/>
      <c r="Q954" s="499"/>
      <c r="R954" s="499"/>
      <c r="S954" s="499"/>
      <c r="T954" s="499"/>
      <c r="U954" s="499"/>
      <c r="V954" s="499"/>
      <c r="W954" s="499"/>
      <c r="X954" s="499"/>
      <c r="Y954" s="499"/>
      <c r="Z954" s="499"/>
    </row>
    <row r="955" ht="14.25" customHeight="1">
      <c r="A955" s="499"/>
      <c r="B955" s="503"/>
      <c r="C955" s="499"/>
      <c r="D955" s="499"/>
      <c r="E955" s="507"/>
      <c r="F955" s="507"/>
      <c r="G955" s="499"/>
      <c r="H955" s="499"/>
      <c r="I955" s="499"/>
      <c r="J955" s="499"/>
      <c r="K955" s="499"/>
      <c r="L955" s="499"/>
      <c r="M955" s="499"/>
      <c r="N955" s="499"/>
      <c r="O955" s="499"/>
      <c r="P955" s="499"/>
      <c r="Q955" s="499"/>
      <c r="R955" s="499"/>
      <c r="S955" s="499"/>
      <c r="T955" s="499"/>
      <c r="U955" s="499"/>
      <c r="V955" s="499"/>
      <c r="W955" s="499"/>
      <c r="X955" s="499"/>
      <c r="Y955" s="499"/>
      <c r="Z955" s="499"/>
    </row>
    <row r="956" ht="14.25" customHeight="1">
      <c r="A956" s="499"/>
      <c r="B956" s="503"/>
      <c r="C956" s="499"/>
      <c r="D956" s="499"/>
      <c r="E956" s="507"/>
      <c r="F956" s="507"/>
      <c r="G956" s="499"/>
      <c r="H956" s="499"/>
      <c r="I956" s="499"/>
      <c r="J956" s="499"/>
      <c r="K956" s="499"/>
      <c r="L956" s="499"/>
      <c r="M956" s="499"/>
      <c r="N956" s="499"/>
      <c r="O956" s="499"/>
      <c r="P956" s="499"/>
      <c r="Q956" s="499"/>
      <c r="R956" s="499"/>
      <c r="S956" s="499"/>
      <c r="T956" s="499"/>
      <c r="U956" s="499"/>
      <c r="V956" s="499"/>
      <c r="W956" s="499"/>
      <c r="X956" s="499"/>
      <c r="Y956" s="499"/>
      <c r="Z956" s="499"/>
    </row>
    <row r="957" ht="14.25" customHeight="1">
      <c r="A957" s="499"/>
      <c r="B957" s="503"/>
      <c r="C957" s="499"/>
      <c r="D957" s="499"/>
      <c r="E957" s="507"/>
      <c r="F957" s="507"/>
      <c r="G957" s="499"/>
      <c r="H957" s="499"/>
      <c r="I957" s="499"/>
      <c r="J957" s="499"/>
      <c r="K957" s="499"/>
      <c r="L957" s="499"/>
      <c r="M957" s="499"/>
      <c r="N957" s="499"/>
      <c r="O957" s="499"/>
      <c r="P957" s="499"/>
      <c r="Q957" s="499"/>
      <c r="R957" s="499"/>
      <c r="S957" s="499"/>
      <c r="T957" s="499"/>
      <c r="U957" s="499"/>
      <c r="V957" s="499"/>
      <c r="W957" s="499"/>
      <c r="X957" s="499"/>
      <c r="Y957" s="499"/>
      <c r="Z957" s="499"/>
    </row>
    <row r="958" ht="14.25" customHeight="1">
      <c r="A958" s="499"/>
      <c r="B958" s="503"/>
      <c r="C958" s="499"/>
      <c r="D958" s="499"/>
      <c r="E958" s="507"/>
      <c r="F958" s="507"/>
      <c r="G958" s="499"/>
      <c r="H958" s="499"/>
      <c r="I958" s="499"/>
      <c r="J958" s="499"/>
      <c r="K958" s="499"/>
      <c r="L958" s="499"/>
      <c r="M958" s="499"/>
      <c r="N958" s="499"/>
      <c r="O958" s="499"/>
      <c r="P958" s="499"/>
      <c r="Q958" s="499"/>
      <c r="R958" s="499"/>
      <c r="S958" s="499"/>
      <c r="T958" s="499"/>
      <c r="U958" s="499"/>
      <c r="V958" s="499"/>
      <c r="W958" s="499"/>
      <c r="X958" s="499"/>
      <c r="Y958" s="499"/>
      <c r="Z958" s="499"/>
    </row>
    <row r="959" ht="14.25" customHeight="1">
      <c r="A959" s="499"/>
      <c r="B959" s="503"/>
      <c r="C959" s="499"/>
      <c r="D959" s="499"/>
      <c r="E959" s="507"/>
      <c r="F959" s="507"/>
      <c r="G959" s="499"/>
      <c r="H959" s="499"/>
      <c r="I959" s="499"/>
      <c r="J959" s="499"/>
      <c r="K959" s="499"/>
      <c r="L959" s="499"/>
      <c r="M959" s="499"/>
      <c r="N959" s="499"/>
      <c r="O959" s="499"/>
      <c r="P959" s="499"/>
      <c r="Q959" s="499"/>
      <c r="R959" s="499"/>
      <c r="S959" s="499"/>
      <c r="T959" s="499"/>
      <c r="U959" s="499"/>
      <c r="V959" s="499"/>
      <c r="W959" s="499"/>
      <c r="X959" s="499"/>
      <c r="Y959" s="499"/>
      <c r="Z959" s="499"/>
    </row>
    <row r="960" ht="14.25" customHeight="1">
      <c r="A960" s="499"/>
      <c r="B960" s="503"/>
      <c r="C960" s="499"/>
      <c r="D960" s="499"/>
      <c r="E960" s="507"/>
      <c r="F960" s="507"/>
      <c r="G960" s="499"/>
      <c r="H960" s="499"/>
      <c r="I960" s="499"/>
      <c r="J960" s="499"/>
      <c r="K960" s="499"/>
      <c r="L960" s="499"/>
      <c r="M960" s="499"/>
      <c r="N960" s="499"/>
      <c r="O960" s="499"/>
      <c r="P960" s="499"/>
      <c r="Q960" s="499"/>
      <c r="R960" s="499"/>
      <c r="S960" s="499"/>
      <c r="T960" s="499"/>
      <c r="U960" s="499"/>
      <c r="V960" s="499"/>
      <c r="W960" s="499"/>
      <c r="X960" s="499"/>
      <c r="Y960" s="499"/>
      <c r="Z960" s="499"/>
    </row>
    <row r="961" ht="14.25" customHeight="1">
      <c r="A961" s="499"/>
      <c r="B961" s="503"/>
      <c r="C961" s="499"/>
      <c r="D961" s="499"/>
      <c r="E961" s="507"/>
      <c r="F961" s="507"/>
      <c r="G961" s="499"/>
      <c r="H961" s="499"/>
      <c r="I961" s="499"/>
      <c r="J961" s="499"/>
      <c r="K961" s="499"/>
      <c r="L961" s="499"/>
      <c r="M961" s="499"/>
      <c r="N961" s="499"/>
      <c r="O961" s="499"/>
      <c r="P961" s="499"/>
      <c r="Q961" s="499"/>
      <c r="R961" s="499"/>
      <c r="S961" s="499"/>
      <c r="T961" s="499"/>
      <c r="U961" s="499"/>
      <c r="V961" s="499"/>
      <c r="W961" s="499"/>
      <c r="X961" s="499"/>
      <c r="Y961" s="499"/>
      <c r="Z961" s="499"/>
    </row>
    <row r="962" ht="14.25" customHeight="1">
      <c r="A962" s="499"/>
      <c r="B962" s="503"/>
      <c r="C962" s="499"/>
      <c r="D962" s="499"/>
      <c r="E962" s="507"/>
      <c r="F962" s="507"/>
      <c r="G962" s="499"/>
      <c r="H962" s="499"/>
      <c r="I962" s="499"/>
      <c r="J962" s="499"/>
      <c r="K962" s="499"/>
      <c r="L962" s="499"/>
      <c r="M962" s="499"/>
      <c r="N962" s="499"/>
      <c r="O962" s="499"/>
      <c r="P962" s="499"/>
      <c r="Q962" s="499"/>
      <c r="R962" s="499"/>
      <c r="S962" s="499"/>
      <c r="T962" s="499"/>
      <c r="U962" s="499"/>
      <c r="V962" s="499"/>
      <c r="W962" s="499"/>
      <c r="X962" s="499"/>
      <c r="Y962" s="499"/>
      <c r="Z962" s="499"/>
    </row>
    <row r="963" ht="14.25" customHeight="1">
      <c r="A963" s="499"/>
      <c r="B963" s="503"/>
      <c r="C963" s="499"/>
      <c r="D963" s="499"/>
      <c r="E963" s="507"/>
      <c r="F963" s="507"/>
      <c r="G963" s="499"/>
      <c r="H963" s="499"/>
      <c r="I963" s="499"/>
      <c r="J963" s="499"/>
      <c r="K963" s="499"/>
      <c r="L963" s="499"/>
      <c r="M963" s="499"/>
      <c r="N963" s="499"/>
      <c r="O963" s="499"/>
      <c r="P963" s="499"/>
      <c r="Q963" s="499"/>
      <c r="R963" s="499"/>
      <c r="S963" s="499"/>
      <c r="T963" s="499"/>
      <c r="U963" s="499"/>
      <c r="V963" s="499"/>
      <c r="W963" s="499"/>
      <c r="X963" s="499"/>
      <c r="Y963" s="499"/>
      <c r="Z963" s="499"/>
    </row>
    <row r="964" ht="14.25" customHeight="1">
      <c r="A964" s="499"/>
      <c r="B964" s="503"/>
      <c r="C964" s="499"/>
      <c r="D964" s="499"/>
      <c r="E964" s="507"/>
      <c r="F964" s="507"/>
      <c r="G964" s="499"/>
      <c r="H964" s="499"/>
      <c r="I964" s="499"/>
      <c r="J964" s="499"/>
      <c r="K964" s="499"/>
      <c r="L964" s="499"/>
      <c r="M964" s="499"/>
      <c r="N964" s="499"/>
      <c r="O964" s="499"/>
      <c r="P964" s="499"/>
      <c r="Q964" s="499"/>
      <c r="R964" s="499"/>
      <c r="S964" s="499"/>
      <c r="T964" s="499"/>
      <c r="U964" s="499"/>
      <c r="V964" s="499"/>
      <c r="W964" s="499"/>
      <c r="X964" s="499"/>
      <c r="Y964" s="499"/>
      <c r="Z964" s="499"/>
    </row>
    <row r="965" ht="14.25" customHeight="1">
      <c r="A965" s="499"/>
      <c r="B965" s="503"/>
      <c r="C965" s="499"/>
      <c r="D965" s="499"/>
      <c r="E965" s="507"/>
      <c r="F965" s="507"/>
      <c r="G965" s="499"/>
      <c r="H965" s="499"/>
      <c r="I965" s="499"/>
      <c r="J965" s="499"/>
      <c r="K965" s="499"/>
      <c r="L965" s="499"/>
      <c r="M965" s="499"/>
      <c r="N965" s="499"/>
      <c r="O965" s="499"/>
      <c r="P965" s="499"/>
      <c r="Q965" s="499"/>
      <c r="R965" s="499"/>
      <c r="S965" s="499"/>
      <c r="T965" s="499"/>
      <c r="U965" s="499"/>
      <c r="V965" s="499"/>
      <c r="W965" s="499"/>
      <c r="X965" s="499"/>
      <c r="Y965" s="499"/>
      <c r="Z965" s="499"/>
    </row>
    <row r="966" ht="14.25" customHeight="1">
      <c r="A966" s="499"/>
      <c r="B966" s="503"/>
      <c r="C966" s="499"/>
      <c r="D966" s="499"/>
      <c r="E966" s="507"/>
      <c r="F966" s="507"/>
      <c r="G966" s="499"/>
      <c r="H966" s="499"/>
      <c r="I966" s="499"/>
      <c r="J966" s="499"/>
      <c r="K966" s="499"/>
      <c r="L966" s="499"/>
      <c r="M966" s="499"/>
      <c r="N966" s="499"/>
      <c r="O966" s="499"/>
      <c r="P966" s="499"/>
      <c r="Q966" s="499"/>
      <c r="R966" s="499"/>
      <c r="S966" s="499"/>
      <c r="T966" s="499"/>
      <c r="U966" s="499"/>
      <c r="V966" s="499"/>
      <c r="W966" s="499"/>
      <c r="X966" s="499"/>
      <c r="Y966" s="499"/>
      <c r="Z966" s="499"/>
    </row>
    <row r="967" ht="14.25" customHeight="1">
      <c r="A967" s="499"/>
      <c r="B967" s="503"/>
      <c r="C967" s="499"/>
      <c r="D967" s="499"/>
      <c r="E967" s="507"/>
      <c r="F967" s="507"/>
      <c r="G967" s="499"/>
      <c r="H967" s="499"/>
      <c r="I967" s="499"/>
      <c r="J967" s="499"/>
      <c r="K967" s="499"/>
      <c r="L967" s="499"/>
      <c r="M967" s="499"/>
      <c r="N967" s="499"/>
      <c r="O967" s="499"/>
      <c r="P967" s="499"/>
      <c r="Q967" s="499"/>
      <c r="R967" s="499"/>
      <c r="S967" s="499"/>
      <c r="T967" s="499"/>
      <c r="U967" s="499"/>
      <c r="V967" s="499"/>
      <c r="W967" s="499"/>
      <c r="X967" s="499"/>
      <c r="Y967" s="499"/>
      <c r="Z967" s="499"/>
    </row>
    <row r="968" ht="14.25" customHeight="1">
      <c r="A968" s="499"/>
      <c r="B968" s="503"/>
      <c r="C968" s="499"/>
      <c r="D968" s="499"/>
      <c r="E968" s="507"/>
      <c r="F968" s="507"/>
      <c r="G968" s="499"/>
      <c r="H968" s="499"/>
      <c r="I968" s="499"/>
      <c r="J968" s="499"/>
      <c r="K968" s="499"/>
      <c r="L968" s="499"/>
      <c r="M968" s="499"/>
      <c r="N968" s="499"/>
      <c r="O968" s="499"/>
      <c r="P968" s="499"/>
      <c r="Q968" s="499"/>
      <c r="R968" s="499"/>
      <c r="S968" s="499"/>
      <c r="T968" s="499"/>
      <c r="U968" s="499"/>
      <c r="V968" s="499"/>
      <c r="W968" s="499"/>
      <c r="X968" s="499"/>
      <c r="Y968" s="499"/>
      <c r="Z968" s="499"/>
    </row>
    <row r="969" ht="14.25" customHeight="1">
      <c r="A969" s="499"/>
      <c r="B969" s="503"/>
      <c r="C969" s="499"/>
      <c r="D969" s="499"/>
      <c r="E969" s="507"/>
      <c r="F969" s="507"/>
      <c r="G969" s="499"/>
      <c r="H969" s="499"/>
      <c r="I969" s="499"/>
      <c r="J969" s="499"/>
      <c r="K969" s="499"/>
      <c r="L969" s="499"/>
      <c r="M969" s="499"/>
      <c r="N969" s="499"/>
      <c r="O969" s="499"/>
      <c r="P969" s="499"/>
      <c r="Q969" s="499"/>
      <c r="R969" s="499"/>
      <c r="S969" s="499"/>
      <c r="T969" s="499"/>
      <c r="U969" s="499"/>
      <c r="V969" s="499"/>
      <c r="W969" s="499"/>
      <c r="X969" s="499"/>
      <c r="Y969" s="499"/>
      <c r="Z969" s="499"/>
    </row>
    <row r="970" ht="14.25" customHeight="1">
      <c r="A970" s="499"/>
      <c r="B970" s="503"/>
      <c r="C970" s="499"/>
      <c r="D970" s="499"/>
      <c r="E970" s="507"/>
      <c r="F970" s="507"/>
      <c r="G970" s="499"/>
      <c r="H970" s="499"/>
      <c r="I970" s="499"/>
      <c r="J970" s="499"/>
      <c r="K970" s="499"/>
      <c r="L970" s="499"/>
      <c r="M970" s="499"/>
      <c r="N970" s="499"/>
      <c r="O970" s="499"/>
      <c r="P970" s="499"/>
      <c r="Q970" s="499"/>
      <c r="R970" s="499"/>
      <c r="S970" s="499"/>
      <c r="T970" s="499"/>
      <c r="U970" s="499"/>
      <c r="V970" s="499"/>
      <c r="W970" s="499"/>
      <c r="X970" s="499"/>
      <c r="Y970" s="499"/>
      <c r="Z970" s="499"/>
    </row>
    <row r="971" ht="14.25" customHeight="1">
      <c r="A971" s="499"/>
      <c r="B971" s="503"/>
      <c r="C971" s="499"/>
      <c r="D971" s="499"/>
      <c r="E971" s="507"/>
      <c r="F971" s="507"/>
      <c r="G971" s="499"/>
      <c r="H971" s="499"/>
      <c r="I971" s="499"/>
      <c r="J971" s="499"/>
      <c r="K971" s="499"/>
      <c r="L971" s="499"/>
      <c r="M971" s="499"/>
      <c r="N971" s="499"/>
      <c r="O971" s="499"/>
      <c r="P971" s="499"/>
      <c r="Q971" s="499"/>
      <c r="R971" s="499"/>
      <c r="S971" s="499"/>
      <c r="T971" s="499"/>
      <c r="U971" s="499"/>
      <c r="V971" s="499"/>
      <c r="W971" s="499"/>
      <c r="X971" s="499"/>
      <c r="Y971" s="499"/>
      <c r="Z971" s="499"/>
    </row>
    <row r="972" ht="14.25" customHeight="1">
      <c r="A972" s="499"/>
      <c r="B972" s="503"/>
      <c r="C972" s="499"/>
      <c r="D972" s="499"/>
      <c r="E972" s="507"/>
      <c r="F972" s="507"/>
      <c r="G972" s="499"/>
      <c r="H972" s="499"/>
      <c r="I972" s="499"/>
      <c r="J972" s="499"/>
      <c r="K972" s="499"/>
      <c r="L972" s="499"/>
      <c r="M972" s="499"/>
      <c r="N972" s="499"/>
      <c r="O972" s="499"/>
      <c r="P972" s="499"/>
      <c r="Q972" s="499"/>
      <c r="R972" s="499"/>
      <c r="S972" s="499"/>
      <c r="T972" s="499"/>
      <c r="U972" s="499"/>
      <c r="V972" s="499"/>
      <c r="W972" s="499"/>
      <c r="X972" s="499"/>
      <c r="Y972" s="499"/>
      <c r="Z972" s="499"/>
    </row>
    <row r="973" ht="14.25" customHeight="1">
      <c r="A973" s="499"/>
      <c r="B973" s="503"/>
      <c r="C973" s="499"/>
      <c r="D973" s="499"/>
      <c r="E973" s="507"/>
      <c r="F973" s="507"/>
      <c r="G973" s="499"/>
      <c r="H973" s="499"/>
      <c r="I973" s="499"/>
      <c r="J973" s="499"/>
      <c r="K973" s="499"/>
      <c r="L973" s="499"/>
      <c r="M973" s="499"/>
      <c r="N973" s="499"/>
      <c r="O973" s="499"/>
      <c r="P973" s="499"/>
      <c r="Q973" s="499"/>
      <c r="R973" s="499"/>
      <c r="S973" s="499"/>
      <c r="T973" s="499"/>
      <c r="U973" s="499"/>
      <c r="V973" s="499"/>
      <c r="W973" s="499"/>
      <c r="X973" s="499"/>
      <c r="Y973" s="499"/>
      <c r="Z973" s="499"/>
    </row>
    <row r="974" ht="14.25" customHeight="1">
      <c r="A974" s="499"/>
      <c r="B974" s="503"/>
      <c r="C974" s="499"/>
      <c r="D974" s="499"/>
      <c r="E974" s="507"/>
      <c r="F974" s="507"/>
      <c r="G974" s="499"/>
      <c r="H974" s="499"/>
      <c r="I974" s="499"/>
      <c r="J974" s="499"/>
      <c r="K974" s="499"/>
      <c r="L974" s="499"/>
      <c r="M974" s="499"/>
      <c r="N974" s="499"/>
      <c r="O974" s="499"/>
      <c r="P974" s="499"/>
      <c r="Q974" s="499"/>
      <c r="R974" s="499"/>
      <c r="S974" s="499"/>
      <c r="T974" s="499"/>
      <c r="U974" s="499"/>
      <c r="V974" s="499"/>
      <c r="W974" s="499"/>
      <c r="X974" s="499"/>
      <c r="Y974" s="499"/>
      <c r="Z974" s="499"/>
    </row>
    <row r="975" ht="14.25" customHeight="1">
      <c r="A975" s="499"/>
      <c r="B975" s="503"/>
      <c r="C975" s="499"/>
      <c r="D975" s="499"/>
      <c r="E975" s="507"/>
      <c r="F975" s="507"/>
      <c r="G975" s="499"/>
      <c r="H975" s="499"/>
      <c r="I975" s="499"/>
      <c r="J975" s="499"/>
      <c r="K975" s="499"/>
      <c r="L975" s="499"/>
      <c r="M975" s="499"/>
      <c r="N975" s="499"/>
      <c r="O975" s="499"/>
      <c r="P975" s="499"/>
      <c r="Q975" s="499"/>
      <c r="R975" s="499"/>
      <c r="S975" s="499"/>
      <c r="T975" s="499"/>
      <c r="U975" s="499"/>
      <c r="V975" s="499"/>
      <c r="W975" s="499"/>
      <c r="X975" s="499"/>
      <c r="Y975" s="499"/>
      <c r="Z975" s="499"/>
    </row>
    <row r="976" ht="14.25" customHeight="1">
      <c r="A976" s="499"/>
      <c r="B976" s="503"/>
      <c r="C976" s="499"/>
      <c r="D976" s="499"/>
      <c r="E976" s="507"/>
      <c r="F976" s="507"/>
      <c r="G976" s="499"/>
      <c r="H976" s="499"/>
      <c r="I976" s="499"/>
      <c r="J976" s="499"/>
      <c r="K976" s="499"/>
      <c r="L976" s="499"/>
      <c r="M976" s="499"/>
      <c r="N976" s="499"/>
      <c r="O976" s="499"/>
      <c r="P976" s="499"/>
      <c r="Q976" s="499"/>
      <c r="R976" s="499"/>
      <c r="S976" s="499"/>
      <c r="T976" s="499"/>
      <c r="U976" s="499"/>
      <c r="V976" s="499"/>
      <c r="W976" s="499"/>
      <c r="X976" s="499"/>
      <c r="Y976" s="499"/>
      <c r="Z976" s="499"/>
    </row>
    <row r="977" ht="14.25" customHeight="1">
      <c r="A977" s="499"/>
      <c r="B977" s="503"/>
      <c r="C977" s="499"/>
      <c r="D977" s="499"/>
      <c r="E977" s="507"/>
      <c r="F977" s="507"/>
      <c r="G977" s="499"/>
      <c r="H977" s="499"/>
      <c r="I977" s="499"/>
      <c r="J977" s="499"/>
      <c r="K977" s="499"/>
      <c r="L977" s="499"/>
      <c r="M977" s="499"/>
      <c r="N977" s="499"/>
      <c r="O977" s="499"/>
      <c r="P977" s="499"/>
      <c r="Q977" s="499"/>
      <c r="R977" s="499"/>
      <c r="S977" s="499"/>
      <c r="T977" s="499"/>
      <c r="U977" s="499"/>
      <c r="V977" s="499"/>
      <c r="W977" s="499"/>
      <c r="X977" s="499"/>
      <c r="Y977" s="499"/>
      <c r="Z977" s="499"/>
    </row>
    <row r="978" ht="14.25" customHeight="1">
      <c r="A978" s="499"/>
      <c r="B978" s="503"/>
      <c r="C978" s="499"/>
      <c r="D978" s="499"/>
      <c r="E978" s="507"/>
      <c r="F978" s="507"/>
      <c r="G978" s="499"/>
      <c r="H978" s="499"/>
      <c r="I978" s="499"/>
      <c r="J978" s="499"/>
      <c r="K978" s="499"/>
      <c r="L978" s="499"/>
      <c r="M978" s="499"/>
      <c r="N978" s="499"/>
      <c r="O978" s="499"/>
      <c r="P978" s="499"/>
      <c r="Q978" s="499"/>
      <c r="R978" s="499"/>
      <c r="S978" s="499"/>
      <c r="T978" s="499"/>
      <c r="U978" s="499"/>
      <c r="V978" s="499"/>
      <c r="W978" s="499"/>
      <c r="X978" s="499"/>
      <c r="Y978" s="499"/>
      <c r="Z978" s="499"/>
    </row>
    <row r="979" ht="14.25" customHeight="1">
      <c r="A979" s="499"/>
      <c r="B979" s="503"/>
      <c r="C979" s="499"/>
      <c r="D979" s="499"/>
      <c r="E979" s="507"/>
      <c r="F979" s="507"/>
      <c r="G979" s="499"/>
      <c r="H979" s="499"/>
      <c r="I979" s="499"/>
      <c r="J979" s="499"/>
      <c r="K979" s="499"/>
      <c r="L979" s="499"/>
      <c r="M979" s="499"/>
      <c r="N979" s="499"/>
      <c r="O979" s="499"/>
      <c r="P979" s="499"/>
      <c r="Q979" s="499"/>
      <c r="R979" s="499"/>
      <c r="S979" s="499"/>
      <c r="T979" s="499"/>
      <c r="U979" s="499"/>
      <c r="V979" s="499"/>
      <c r="W979" s="499"/>
      <c r="X979" s="499"/>
      <c r="Y979" s="499"/>
      <c r="Z979" s="499"/>
    </row>
    <row r="980" ht="14.25" customHeight="1">
      <c r="A980" s="499"/>
      <c r="B980" s="503"/>
      <c r="C980" s="499"/>
      <c r="D980" s="499"/>
      <c r="E980" s="507"/>
      <c r="F980" s="507"/>
      <c r="G980" s="499"/>
      <c r="H980" s="499"/>
      <c r="I980" s="499"/>
      <c r="J980" s="499"/>
      <c r="K980" s="499"/>
      <c r="L980" s="499"/>
      <c r="M980" s="499"/>
      <c r="N980" s="499"/>
      <c r="O980" s="499"/>
      <c r="P980" s="499"/>
      <c r="Q980" s="499"/>
      <c r="R980" s="499"/>
      <c r="S980" s="499"/>
      <c r="T980" s="499"/>
      <c r="U980" s="499"/>
      <c r="V980" s="499"/>
      <c r="W980" s="499"/>
      <c r="X980" s="499"/>
      <c r="Y980" s="499"/>
      <c r="Z980" s="499"/>
    </row>
    <row r="981" ht="14.25" customHeight="1">
      <c r="A981" s="499"/>
      <c r="B981" s="503"/>
      <c r="C981" s="499"/>
      <c r="D981" s="499"/>
      <c r="E981" s="507"/>
      <c r="F981" s="507"/>
      <c r="G981" s="499"/>
      <c r="H981" s="499"/>
      <c r="I981" s="499"/>
      <c r="J981" s="499"/>
      <c r="K981" s="499"/>
      <c r="L981" s="499"/>
      <c r="M981" s="499"/>
      <c r="N981" s="499"/>
      <c r="O981" s="499"/>
      <c r="P981" s="499"/>
      <c r="Q981" s="499"/>
      <c r="R981" s="499"/>
      <c r="S981" s="499"/>
      <c r="T981" s="499"/>
      <c r="U981" s="499"/>
      <c r="V981" s="499"/>
      <c r="W981" s="499"/>
      <c r="X981" s="499"/>
      <c r="Y981" s="499"/>
      <c r="Z981" s="499"/>
    </row>
    <row r="982" ht="14.25" customHeight="1">
      <c r="A982" s="499"/>
      <c r="B982" s="503"/>
      <c r="C982" s="499"/>
      <c r="D982" s="499"/>
      <c r="E982" s="507"/>
      <c r="F982" s="507"/>
      <c r="G982" s="499"/>
      <c r="H982" s="499"/>
      <c r="I982" s="499"/>
      <c r="J982" s="499"/>
      <c r="K982" s="499"/>
      <c r="L982" s="499"/>
      <c r="M982" s="499"/>
      <c r="N982" s="499"/>
      <c r="O982" s="499"/>
      <c r="P982" s="499"/>
      <c r="Q982" s="499"/>
      <c r="R982" s="499"/>
      <c r="S982" s="499"/>
      <c r="T982" s="499"/>
      <c r="U982" s="499"/>
      <c r="V982" s="499"/>
      <c r="W982" s="499"/>
      <c r="X982" s="499"/>
      <c r="Y982" s="499"/>
      <c r="Z982" s="499"/>
    </row>
    <row r="983" ht="14.25" customHeight="1">
      <c r="A983" s="499"/>
      <c r="B983" s="503"/>
      <c r="C983" s="499"/>
      <c r="D983" s="499"/>
      <c r="E983" s="507"/>
      <c r="F983" s="507"/>
      <c r="G983" s="499"/>
      <c r="H983" s="499"/>
      <c r="I983" s="499"/>
      <c r="J983" s="499"/>
      <c r="K983" s="499"/>
      <c r="L983" s="499"/>
      <c r="M983" s="499"/>
      <c r="N983" s="499"/>
      <c r="O983" s="499"/>
      <c r="P983" s="499"/>
      <c r="Q983" s="499"/>
      <c r="R983" s="499"/>
      <c r="S983" s="499"/>
      <c r="T983" s="499"/>
      <c r="U983" s="499"/>
      <c r="V983" s="499"/>
      <c r="W983" s="499"/>
      <c r="X983" s="499"/>
      <c r="Y983" s="499"/>
      <c r="Z983" s="499"/>
    </row>
    <row r="984" ht="14.25" customHeight="1">
      <c r="A984" s="499"/>
      <c r="B984" s="503"/>
      <c r="C984" s="499"/>
      <c r="D984" s="499"/>
      <c r="E984" s="507"/>
      <c r="F984" s="507"/>
      <c r="G984" s="499"/>
      <c r="H984" s="499"/>
      <c r="I984" s="499"/>
      <c r="J984" s="499"/>
      <c r="K984" s="499"/>
      <c r="L984" s="499"/>
      <c r="M984" s="499"/>
      <c r="N984" s="499"/>
      <c r="O984" s="499"/>
      <c r="P984" s="499"/>
      <c r="Q984" s="499"/>
      <c r="R984" s="499"/>
      <c r="S984" s="499"/>
      <c r="T984" s="499"/>
      <c r="U984" s="499"/>
      <c r="V984" s="499"/>
      <c r="W984" s="499"/>
      <c r="X984" s="499"/>
      <c r="Y984" s="499"/>
      <c r="Z984" s="499"/>
    </row>
    <row r="985" ht="14.25" customHeight="1">
      <c r="A985" s="499"/>
      <c r="B985" s="503"/>
      <c r="C985" s="499"/>
      <c r="D985" s="499"/>
      <c r="E985" s="507"/>
      <c r="F985" s="507"/>
      <c r="G985" s="499"/>
      <c r="H985" s="499"/>
      <c r="I985" s="499"/>
      <c r="J985" s="499"/>
      <c r="K985" s="499"/>
      <c r="L985" s="499"/>
      <c r="M985" s="499"/>
      <c r="N985" s="499"/>
      <c r="O985" s="499"/>
      <c r="P985" s="499"/>
      <c r="Q985" s="499"/>
      <c r="R985" s="499"/>
      <c r="S985" s="499"/>
      <c r="T985" s="499"/>
      <c r="U985" s="499"/>
      <c r="V985" s="499"/>
      <c r="W985" s="499"/>
      <c r="X985" s="499"/>
      <c r="Y985" s="499"/>
      <c r="Z985" s="499"/>
    </row>
    <row r="986" ht="14.25" customHeight="1">
      <c r="A986" s="499"/>
      <c r="B986" s="503"/>
      <c r="C986" s="499"/>
      <c r="D986" s="499"/>
      <c r="E986" s="507"/>
      <c r="F986" s="507"/>
      <c r="G986" s="499"/>
      <c r="H986" s="499"/>
      <c r="I986" s="499"/>
      <c r="J986" s="499"/>
      <c r="K986" s="499"/>
      <c r="L986" s="499"/>
      <c r="M986" s="499"/>
      <c r="N986" s="499"/>
      <c r="O986" s="499"/>
      <c r="P986" s="499"/>
      <c r="Q986" s="499"/>
      <c r="R986" s="499"/>
      <c r="S986" s="499"/>
      <c r="T986" s="499"/>
      <c r="U986" s="499"/>
      <c r="V986" s="499"/>
      <c r="W986" s="499"/>
      <c r="X986" s="499"/>
      <c r="Y986" s="499"/>
      <c r="Z986" s="499"/>
    </row>
    <row r="987" ht="14.25" customHeight="1">
      <c r="A987" s="499"/>
      <c r="B987" s="503"/>
      <c r="C987" s="499"/>
      <c r="D987" s="499"/>
      <c r="E987" s="507"/>
      <c r="F987" s="507"/>
      <c r="G987" s="499"/>
      <c r="H987" s="499"/>
      <c r="I987" s="499"/>
      <c r="J987" s="499"/>
      <c r="K987" s="499"/>
      <c r="L987" s="499"/>
      <c r="M987" s="499"/>
      <c r="N987" s="499"/>
      <c r="O987" s="499"/>
      <c r="P987" s="499"/>
      <c r="Q987" s="499"/>
      <c r="R987" s="499"/>
      <c r="S987" s="499"/>
      <c r="T987" s="499"/>
      <c r="U987" s="499"/>
      <c r="V987" s="499"/>
      <c r="W987" s="499"/>
      <c r="X987" s="499"/>
      <c r="Y987" s="499"/>
      <c r="Z987" s="499"/>
    </row>
    <row r="988" ht="14.25" customHeight="1">
      <c r="A988" s="499"/>
      <c r="B988" s="503"/>
      <c r="C988" s="499"/>
      <c r="D988" s="499"/>
      <c r="E988" s="507"/>
      <c r="F988" s="507"/>
      <c r="G988" s="499"/>
      <c r="H988" s="499"/>
      <c r="I988" s="499"/>
      <c r="J988" s="499"/>
      <c r="K988" s="499"/>
      <c r="L988" s="499"/>
      <c r="M988" s="499"/>
      <c r="N988" s="499"/>
      <c r="O988" s="499"/>
      <c r="P988" s="499"/>
      <c r="Q988" s="499"/>
      <c r="R988" s="499"/>
      <c r="S988" s="499"/>
      <c r="T988" s="499"/>
      <c r="U988" s="499"/>
      <c r="V988" s="499"/>
      <c r="W988" s="499"/>
      <c r="X988" s="499"/>
      <c r="Y988" s="499"/>
      <c r="Z988" s="499"/>
    </row>
    <row r="989" ht="14.25" customHeight="1">
      <c r="A989" s="499"/>
      <c r="B989" s="503"/>
      <c r="C989" s="499"/>
      <c r="D989" s="499"/>
      <c r="E989" s="507"/>
      <c r="F989" s="507"/>
      <c r="G989" s="499"/>
      <c r="H989" s="499"/>
      <c r="I989" s="499"/>
      <c r="J989" s="499"/>
      <c r="K989" s="499"/>
      <c r="L989" s="499"/>
      <c r="M989" s="499"/>
      <c r="N989" s="499"/>
      <c r="O989" s="499"/>
      <c r="P989" s="499"/>
      <c r="Q989" s="499"/>
      <c r="R989" s="499"/>
      <c r="S989" s="499"/>
      <c r="T989" s="499"/>
      <c r="U989" s="499"/>
      <c r="V989" s="499"/>
      <c r="W989" s="499"/>
      <c r="X989" s="499"/>
      <c r="Y989" s="499"/>
      <c r="Z989" s="499"/>
    </row>
    <row r="990" ht="14.25" customHeight="1">
      <c r="A990" s="499"/>
      <c r="B990" s="503"/>
      <c r="C990" s="499"/>
      <c r="D990" s="499"/>
      <c r="E990" s="507"/>
      <c r="F990" s="507"/>
      <c r="G990" s="499"/>
      <c r="H990" s="499"/>
      <c r="I990" s="499"/>
      <c r="J990" s="499"/>
      <c r="K990" s="499"/>
      <c r="L990" s="499"/>
      <c r="M990" s="499"/>
      <c r="N990" s="499"/>
      <c r="O990" s="499"/>
      <c r="P990" s="499"/>
      <c r="Q990" s="499"/>
      <c r="R990" s="499"/>
      <c r="S990" s="499"/>
      <c r="T990" s="499"/>
      <c r="U990" s="499"/>
      <c r="V990" s="499"/>
      <c r="W990" s="499"/>
      <c r="X990" s="499"/>
      <c r="Y990" s="499"/>
      <c r="Z990" s="499"/>
    </row>
    <row r="991" ht="14.25" customHeight="1">
      <c r="A991" s="499"/>
      <c r="B991" s="503"/>
      <c r="C991" s="499"/>
      <c r="D991" s="499"/>
      <c r="E991" s="507"/>
      <c r="F991" s="507"/>
      <c r="G991" s="499"/>
      <c r="H991" s="499"/>
      <c r="I991" s="499"/>
      <c r="J991" s="499"/>
      <c r="K991" s="499"/>
      <c r="L991" s="499"/>
      <c r="M991" s="499"/>
      <c r="N991" s="499"/>
      <c r="O991" s="499"/>
      <c r="P991" s="499"/>
      <c r="Q991" s="499"/>
      <c r="R991" s="499"/>
      <c r="S991" s="499"/>
      <c r="T991" s="499"/>
      <c r="U991" s="499"/>
      <c r="V991" s="499"/>
      <c r="W991" s="499"/>
      <c r="X991" s="499"/>
      <c r="Y991" s="499"/>
      <c r="Z991" s="499"/>
    </row>
    <row r="992" ht="14.25" customHeight="1">
      <c r="A992" s="499"/>
      <c r="B992" s="503"/>
      <c r="C992" s="499"/>
      <c r="D992" s="499"/>
      <c r="E992" s="507"/>
      <c r="F992" s="507"/>
      <c r="G992" s="499"/>
      <c r="H992" s="499"/>
      <c r="I992" s="499"/>
      <c r="J992" s="499"/>
      <c r="K992" s="499"/>
      <c r="L992" s="499"/>
      <c r="M992" s="499"/>
      <c r="N992" s="499"/>
      <c r="O992" s="499"/>
      <c r="P992" s="499"/>
      <c r="Q992" s="499"/>
      <c r="R992" s="499"/>
      <c r="S992" s="499"/>
      <c r="T992" s="499"/>
      <c r="U992" s="499"/>
      <c r="V992" s="499"/>
      <c r="W992" s="499"/>
      <c r="X992" s="499"/>
      <c r="Y992" s="499"/>
      <c r="Z992" s="499"/>
    </row>
    <row r="993" ht="14.25" customHeight="1">
      <c r="A993" s="499"/>
      <c r="B993" s="503"/>
      <c r="C993" s="499"/>
      <c r="D993" s="499"/>
      <c r="E993" s="507"/>
      <c r="F993" s="507"/>
      <c r="G993" s="499"/>
      <c r="H993" s="499"/>
      <c r="I993" s="499"/>
      <c r="J993" s="499"/>
      <c r="K993" s="499"/>
      <c r="L993" s="499"/>
      <c r="M993" s="499"/>
      <c r="N993" s="499"/>
      <c r="O993" s="499"/>
      <c r="P993" s="499"/>
      <c r="Q993" s="499"/>
      <c r="R993" s="499"/>
      <c r="S993" s="499"/>
      <c r="T993" s="499"/>
      <c r="U993" s="499"/>
      <c r="V993" s="499"/>
      <c r="W993" s="499"/>
      <c r="X993" s="499"/>
      <c r="Y993" s="499"/>
      <c r="Z993" s="499"/>
    </row>
    <row r="994" ht="14.25" customHeight="1">
      <c r="A994" s="499"/>
      <c r="B994" s="503"/>
      <c r="C994" s="499"/>
      <c r="D994" s="499"/>
      <c r="E994" s="507"/>
      <c r="F994" s="507"/>
      <c r="G994" s="499"/>
      <c r="H994" s="499"/>
      <c r="I994" s="499"/>
      <c r="J994" s="499"/>
      <c r="K994" s="499"/>
      <c r="L994" s="499"/>
      <c r="M994" s="499"/>
      <c r="N994" s="499"/>
      <c r="O994" s="499"/>
      <c r="P994" s="499"/>
      <c r="Q994" s="499"/>
      <c r="R994" s="499"/>
      <c r="S994" s="499"/>
      <c r="T994" s="499"/>
      <c r="U994" s="499"/>
      <c r="V994" s="499"/>
      <c r="W994" s="499"/>
      <c r="X994" s="499"/>
      <c r="Y994" s="499"/>
      <c r="Z994" s="499"/>
    </row>
    <row r="995" ht="14.25" customHeight="1">
      <c r="A995" s="499"/>
      <c r="B995" s="503"/>
      <c r="C995" s="499"/>
      <c r="D995" s="499"/>
      <c r="E995" s="507"/>
      <c r="F995" s="507"/>
      <c r="G995" s="499"/>
      <c r="H995" s="499"/>
      <c r="I995" s="499"/>
      <c r="J995" s="499"/>
      <c r="K995" s="499"/>
      <c r="L995" s="499"/>
      <c r="M995" s="499"/>
      <c r="N995" s="499"/>
      <c r="O995" s="499"/>
      <c r="P995" s="499"/>
      <c r="Q995" s="499"/>
      <c r="R995" s="499"/>
      <c r="S995" s="499"/>
      <c r="T995" s="499"/>
      <c r="U995" s="499"/>
      <c r="V995" s="499"/>
      <c r="W995" s="499"/>
      <c r="X995" s="499"/>
      <c r="Y995" s="499"/>
      <c r="Z995" s="499"/>
    </row>
    <row r="996" ht="14.25" customHeight="1">
      <c r="A996" s="499"/>
      <c r="B996" s="503"/>
      <c r="C996" s="499"/>
      <c r="D996" s="499"/>
      <c r="E996" s="507"/>
      <c r="F996" s="507"/>
      <c r="G996" s="499"/>
      <c r="H996" s="499"/>
      <c r="I996" s="499"/>
      <c r="J996" s="499"/>
      <c r="K996" s="499"/>
      <c r="L996" s="499"/>
      <c r="M996" s="499"/>
      <c r="N996" s="499"/>
      <c r="O996" s="499"/>
      <c r="P996" s="499"/>
      <c r="Q996" s="499"/>
      <c r="R996" s="499"/>
      <c r="S996" s="499"/>
      <c r="T996" s="499"/>
      <c r="U996" s="499"/>
      <c r="V996" s="499"/>
      <c r="W996" s="499"/>
      <c r="X996" s="499"/>
      <c r="Y996" s="499"/>
      <c r="Z996" s="499"/>
    </row>
    <row r="997" ht="14.25" customHeight="1">
      <c r="A997" s="499"/>
      <c r="B997" s="503"/>
      <c r="C997" s="499"/>
      <c r="D997" s="499"/>
      <c r="E997" s="507"/>
      <c r="F997" s="507"/>
      <c r="G997" s="499"/>
      <c r="H997" s="499"/>
      <c r="I997" s="499"/>
      <c r="J997" s="499"/>
      <c r="K997" s="499"/>
      <c r="L997" s="499"/>
      <c r="M997" s="499"/>
      <c r="N997" s="499"/>
      <c r="O997" s="499"/>
      <c r="P997" s="499"/>
      <c r="Q997" s="499"/>
      <c r="R997" s="499"/>
      <c r="S997" s="499"/>
      <c r="T997" s="499"/>
      <c r="U997" s="499"/>
      <c r="V997" s="499"/>
      <c r="W997" s="499"/>
      <c r="X997" s="499"/>
      <c r="Y997" s="499"/>
      <c r="Z997" s="499"/>
    </row>
    <row r="998" ht="14.25" customHeight="1">
      <c r="A998" s="499"/>
      <c r="B998" s="503"/>
      <c r="C998" s="499"/>
      <c r="D998" s="499"/>
      <c r="E998" s="507"/>
      <c r="F998" s="507"/>
      <c r="G998" s="499"/>
      <c r="H998" s="499"/>
      <c r="I998" s="499"/>
      <c r="J998" s="499"/>
      <c r="K998" s="499"/>
      <c r="L998" s="499"/>
      <c r="M998" s="499"/>
      <c r="N998" s="499"/>
      <c r="O998" s="499"/>
      <c r="P998" s="499"/>
      <c r="Q998" s="499"/>
      <c r="R998" s="499"/>
      <c r="S998" s="499"/>
      <c r="T998" s="499"/>
      <c r="U998" s="499"/>
      <c r="V998" s="499"/>
      <c r="W998" s="499"/>
      <c r="X998" s="499"/>
      <c r="Y998" s="499"/>
      <c r="Z998" s="499"/>
    </row>
    <row r="999" ht="14.25" customHeight="1">
      <c r="A999" s="499"/>
      <c r="B999" s="503"/>
      <c r="C999" s="499"/>
      <c r="D999" s="499"/>
      <c r="E999" s="507"/>
      <c r="F999" s="507"/>
      <c r="G999" s="499"/>
      <c r="H999" s="499"/>
      <c r="I999" s="499"/>
      <c r="J999" s="499"/>
      <c r="K999" s="499"/>
      <c r="L999" s="499"/>
      <c r="M999" s="499"/>
      <c r="N999" s="499"/>
      <c r="O999" s="499"/>
      <c r="P999" s="499"/>
      <c r="Q999" s="499"/>
      <c r="R999" s="499"/>
      <c r="S999" s="499"/>
      <c r="T999" s="499"/>
      <c r="U999" s="499"/>
      <c r="V999" s="499"/>
      <c r="W999" s="499"/>
      <c r="X999" s="499"/>
      <c r="Y999" s="499"/>
      <c r="Z999" s="499"/>
    </row>
    <row r="1000" ht="14.25" customHeight="1">
      <c r="A1000" s="499"/>
      <c r="B1000" s="503"/>
      <c r="C1000" s="499"/>
      <c r="D1000" s="499"/>
      <c r="E1000" s="507"/>
      <c r="F1000" s="507"/>
      <c r="G1000" s="499"/>
      <c r="H1000" s="499"/>
      <c r="I1000" s="499"/>
      <c r="J1000" s="499"/>
      <c r="K1000" s="499"/>
      <c r="L1000" s="499"/>
      <c r="M1000" s="499"/>
      <c r="N1000" s="499"/>
      <c r="O1000" s="499"/>
      <c r="P1000" s="499"/>
      <c r="Q1000" s="499"/>
      <c r="R1000" s="499"/>
      <c r="S1000" s="499"/>
      <c r="T1000" s="499"/>
      <c r="U1000" s="499"/>
      <c r="V1000" s="499"/>
      <c r="W1000" s="499"/>
      <c r="X1000" s="499"/>
      <c r="Y1000" s="499"/>
      <c r="Z1000" s="499"/>
    </row>
  </sheetData>
  <mergeCells count="6">
    <mergeCell ref="C37:D37"/>
    <mergeCell ref="C39:D39"/>
    <mergeCell ref="C40:D40"/>
    <mergeCell ref="C41:D41"/>
    <mergeCell ref="C43:D43"/>
    <mergeCell ref="C47:D47"/>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2022-08-17T15:34:06Z</dcterms:created>
  <dc:creator>Gina Patricia Castillo Carreño</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0x0101001618BC5CE3E11F40B65797DBADBC65E0</vt:lpwstr>
  </property>
  <property fmtid="{D5CDD505-2E9C-101B-9397-08002B2CF9AE}" pid="3" name="MediaServiceImageTags">
    <vt:lpwstr/>
  </property>
</Properties>
</file>